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filterPrivacy="1" defaultThemeVersion="124226"/>
  <xr:revisionPtr revIDLastSave="0" documentId="13_ncr:1_{636BD80B-8460-4AB5-A536-84960FBD2987}" xr6:coauthVersionLast="45" xr6:coauthVersionMax="45" xr10:uidLastSave="{00000000-0000-0000-0000-000000000000}"/>
  <bookViews>
    <workbookView xWindow="8640" yWindow="165" windowWidth="29640" windowHeight="14700" tabRatio="916" xr2:uid="{00000000-000D-0000-FFFF-FFFF00000000}"/>
  </bookViews>
  <sheets>
    <sheet name="Instructions" sheetId="26" r:id="rId1"/>
    <sheet name="Baseline_List_Combined" sheetId="25" r:id="rId2"/>
    <sheet name="2020 Specified Imports" sheetId="29" r:id="rId3"/>
    <sheet name="NonREN_types" sheetId="6" r:id="rId4"/>
    <sheet name="CONV_CAISO_Gen_List" sheetId="4" r:id="rId5"/>
    <sheet name="REN_Existing_Resources" sheetId="5" r:id="rId6"/>
    <sheet name="MasterGenCapability_201906" sheetId="28" r:id="rId7"/>
    <sheet name="NQC2020compliance_20191121" sheetId="27" r:id="rId8"/>
    <sheet name="Sheet1" sheetId="18" state="hidden" r:id="rId9"/>
  </sheets>
  <externalReferences>
    <externalReference r:id="rId10"/>
    <externalReference r:id="rId11"/>
  </externalReferences>
  <definedNames>
    <definedName name="__FDS_HYPERLINK_TOGGLE_STATE__" hidden="1">"ON"</definedName>
    <definedName name="_xlnm._FilterDatabase" localSheetId="1" hidden="1">Baseline_List_Combined!$A$1:$S$1679</definedName>
    <definedName name="_xlnm._FilterDatabase" localSheetId="4" hidden="1">CONV_CAISO_Gen_List!$B$5:$AH$1104</definedName>
    <definedName name="_xlnm._FilterDatabase" localSheetId="6" hidden="1">MasterGenCapability_201906!$A$1:$U$1365</definedName>
    <definedName name="_xlnm._FilterDatabase" localSheetId="7" hidden="1">NQC2020compliance_20191121!$A$1:$T$1</definedName>
    <definedName name="_xlnm._FilterDatabase" localSheetId="5" hidden="1">REN_Existing_Resources!$A$5:$AI$1356</definedName>
    <definedName name="_Order1" hidden="1">255</definedName>
    <definedName name="_Order2" hidden="1">255</definedName>
    <definedName name="Bucket">#REF!</definedName>
    <definedName name="DeliverabilityOptions">[1]Lists!#REF!</definedName>
    <definedName name="EndMonth">#REF!</definedName>
    <definedName name="Month">#REF!</definedName>
    <definedName name="RA_Capacity">#REF!</definedName>
    <definedName name="SchedulingID">#REF!</definedName>
    <definedName name="StartMonth">#REF!</definedName>
    <definedName name="Submittal">[2]Lists!$A$2:$A$3</definedName>
    <definedName name="Zon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H7" i="4" l="1"/>
  <c r="AH8" i="4"/>
  <c r="AH9" i="4"/>
  <c r="AH10" i="4"/>
  <c r="AH11" i="4"/>
  <c r="AH12" i="4"/>
  <c r="AH13" i="4"/>
  <c r="AH14" i="4"/>
  <c r="AH15" i="4"/>
  <c r="AH16" i="4"/>
  <c r="AH17" i="4"/>
  <c r="AH18" i="4"/>
  <c r="AH19" i="4"/>
  <c r="AH20" i="4"/>
  <c r="AH21" i="4"/>
  <c r="AH22" i="4"/>
  <c r="AH23" i="4"/>
  <c r="AH24" i="4"/>
  <c r="AH25" i="4"/>
  <c r="AH26" i="4"/>
  <c r="AH27" i="4"/>
  <c r="AH28" i="4"/>
  <c r="AH29" i="4"/>
  <c r="AH30" i="4"/>
  <c r="AH31" i="4"/>
  <c r="AH32" i="4"/>
  <c r="AH33" i="4"/>
  <c r="AH34" i="4"/>
  <c r="AH35" i="4"/>
  <c r="AH36" i="4"/>
  <c r="AH37" i="4"/>
  <c r="AH38" i="4"/>
  <c r="AH39" i="4"/>
  <c r="AH40" i="4"/>
  <c r="AH41" i="4"/>
  <c r="AH42" i="4"/>
  <c r="AH43" i="4"/>
  <c r="AH44" i="4"/>
  <c r="AH45" i="4"/>
  <c r="AH46" i="4"/>
  <c r="AH47" i="4"/>
  <c r="AH48" i="4"/>
  <c r="AH49" i="4"/>
  <c r="AH50" i="4"/>
  <c r="AH51" i="4"/>
  <c r="AH52" i="4"/>
  <c r="AH53" i="4"/>
  <c r="AH54" i="4"/>
  <c r="AH55" i="4"/>
  <c r="AH56" i="4"/>
  <c r="AH57" i="4"/>
  <c r="AH58" i="4"/>
  <c r="AH59" i="4"/>
  <c r="AH60" i="4"/>
  <c r="AH61" i="4"/>
  <c r="AH62" i="4"/>
  <c r="AH63" i="4"/>
  <c r="AH64" i="4"/>
  <c r="AH65" i="4"/>
  <c r="AH66" i="4"/>
  <c r="AH67" i="4"/>
  <c r="AH68" i="4"/>
  <c r="AH69" i="4"/>
  <c r="AH70" i="4"/>
  <c r="AH71" i="4"/>
  <c r="AH72" i="4"/>
  <c r="AH73" i="4"/>
  <c r="AH74" i="4"/>
  <c r="AH75" i="4"/>
  <c r="AH76" i="4"/>
  <c r="AH77" i="4"/>
  <c r="AH78" i="4"/>
  <c r="AH79" i="4"/>
  <c r="AH80" i="4"/>
  <c r="AH81" i="4"/>
  <c r="AH82" i="4"/>
  <c r="AH83" i="4"/>
  <c r="AH84" i="4"/>
  <c r="AH85" i="4"/>
  <c r="AH86" i="4"/>
  <c r="AH87" i="4"/>
  <c r="AH88" i="4"/>
  <c r="AH89" i="4"/>
  <c r="AH90" i="4"/>
  <c r="AH91" i="4"/>
  <c r="AH92" i="4"/>
  <c r="AH93" i="4"/>
  <c r="AH94" i="4"/>
  <c r="AH95" i="4"/>
  <c r="AH96" i="4"/>
  <c r="AH97" i="4"/>
  <c r="AH98" i="4"/>
  <c r="AH99" i="4"/>
  <c r="AH100" i="4"/>
  <c r="AH101" i="4"/>
  <c r="AH102" i="4"/>
  <c r="AH103" i="4"/>
  <c r="AH104" i="4"/>
  <c r="AH105" i="4"/>
  <c r="AH106" i="4"/>
  <c r="AH107" i="4"/>
  <c r="AH108" i="4"/>
  <c r="AH109" i="4"/>
  <c r="AH110" i="4"/>
  <c r="AH111" i="4"/>
  <c r="AH112" i="4"/>
  <c r="AH113" i="4"/>
  <c r="AH114" i="4"/>
  <c r="AH115" i="4"/>
  <c r="AH116" i="4"/>
  <c r="AH117" i="4"/>
  <c r="AH118" i="4"/>
  <c r="AH119" i="4"/>
  <c r="AH120" i="4"/>
  <c r="AH121" i="4"/>
  <c r="AH122" i="4"/>
  <c r="AH123" i="4"/>
  <c r="AH124" i="4"/>
  <c r="AH125" i="4"/>
  <c r="AH126" i="4"/>
  <c r="AH127" i="4"/>
  <c r="AH128" i="4"/>
  <c r="AH129" i="4"/>
  <c r="AH130" i="4"/>
  <c r="AH131" i="4"/>
  <c r="AH132" i="4"/>
  <c r="AH133" i="4"/>
  <c r="AH134" i="4"/>
  <c r="AH135" i="4"/>
  <c r="AH136" i="4"/>
  <c r="AH137" i="4"/>
  <c r="AH138" i="4"/>
  <c r="AH139" i="4"/>
  <c r="AH140" i="4"/>
  <c r="AH141" i="4"/>
  <c r="AH142" i="4"/>
  <c r="AH143" i="4"/>
  <c r="AH144" i="4"/>
  <c r="AH145" i="4"/>
  <c r="AH146" i="4"/>
  <c r="AH147" i="4"/>
  <c r="AH148" i="4"/>
  <c r="AH149" i="4"/>
  <c r="AH150" i="4"/>
  <c r="AH151" i="4"/>
  <c r="AH152" i="4"/>
  <c r="AH153" i="4"/>
  <c r="AH154" i="4"/>
  <c r="AH155" i="4"/>
  <c r="AH156" i="4"/>
  <c r="AH157" i="4"/>
  <c r="AH158" i="4"/>
  <c r="AH159" i="4"/>
  <c r="AH160" i="4"/>
  <c r="AH161" i="4"/>
  <c r="AH162" i="4"/>
  <c r="AH163" i="4"/>
  <c r="AH164" i="4"/>
  <c r="AH165" i="4"/>
  <c r="AH166" i="4"/>
  <c r="AH167" i="4"/>
  <c r="AH168" i="4"/>
  <c r="AH169" i="4"/>
  <c r="AH170" i="4"/>
  <c r="AH171" i="4"/>
  <c r="AH172" i="4"/>
  <c r="AH173" i="4"/>
  <c r="AH174" i="4"/>
  <c r="AH175" i="4"/>
  <c r="AH176" i="4"/>
  <c r="AH177" i="4"/>
  <c r="AH178" i="4"/>
  <c r="AH179" i="4"/>
  <c r="AH180" i="4"/>
  <c r="AH181" i="4"/>
  <c r="AH182" i="4"/>
  <c r="AH183" i="4"/>
  <c r="AH184" i="4"/>
  <c r="AH185" i="4"/>
  <c r="AH186" i="4"/>
  <c r="AH187" i="4"/>
  <c r="AH188" i="4"/>
  <c r="AH189" i="4"/>
  <c r="AH190" i="4"/>
  <c r="AH191" i="4"/>
  <c r="AH192" i="4"/>
  <c r="AH193" i="4"/>
  <c r="AH194" i="4"/>
  <c r="AH195" i="4"/>
  <c r="AH196" i="4"/>
  <c r="AH197" i="4"/>
  <c r="AH198" i="4"/>
  <c r="AH199" i="4"/>
  <c r="AH200" i="4"/>
  <c r="AH201" i="4"/>
  <c r="AH202" i="4"/>
  <c r="AH203" i="4"/>
  <c r="AH204" i="4"/>
  <c r="AH205" i="4"/>
  <c r="AH206" i="4"/>
  <c r="AH207" i="4"/>
  <c r="AH208" i="4"/>
  <c r="AH209" i="4"/>
  <c r="AH210" i="4"/>
  <c r="AH211" i="4"/>
  <c r="AH212" i="4"/>
  <c r="AH213" i="4"/>
  <c r="AH214" i="4"/>
  <c r="AH215" i="4"/>
  <c r="AH216" i="4"/>
  <c r="AH217" i="4"/>
  <c r="AH218" i="4"/>
  <c r="AH219" i="4"/>
  <c r="AH220" i="4"/>
  <c r="AH221" i="4"/>
  <c r="AH222" i="4"/>
  <c r="AH223" i="4"/>
  <c r="AH224" i="4"/>
  <c r="AH225" i="4"/>
  <c r="AH226" i="4"/>
  <c r="AH227" i="4"/>
  <c r="AH228" i="4"/>
  <c r="AH229" i="4"/>
  <c r="AH230" i="4"/>
  <c r="AH231" i="4"/>
  <c r="AH232" i="4"/>
  <c r="AH233" i="4"/>
  <c r="AH234" i="4"/>
  <c r="AH235" i="4"/>
  <c r="AH236" i="4"/>
  <c r="AH237" i="4"/>
  <c r="AH238" i="4"/>
  <c r="AH239" i="4"/>
  <c r="AH240" i="4"/>
  <c r="AH241" i="4"/>
  <c r="AH242" i="4"/>
  <c r="AH243" i="4"/>
  <c r="AH244" i="4"/>
  <c r="AH245" i="4"/>
  <c r="AH246" i="4"/>
  <c r="AH247" i="4"/>
  <c r="AH248" i="4"/>
  <c r="AH249" i="4"/>
  <c r="AH250" i="4"/>
  <c r="AH251" i="4"/>
  <c r="AH252" i="4"/>
  <c r="AH253" i="4"/>
  <c r="AH254" i="4"/>
  <c r="AH255" i="4"/>
  <c r="AH256" i="4"/>
  <c r="AH257" i="4"/>
  <c r="AH258" i="4"/>
  <c r="AH259" i="4"/>
  <c r="AH260" i="4"/>
  <c r="AH261" i="4"/>
  <c r="AH262" i="4"/>
  <c r="AH263" i="4"/>
  <c r="AH264" i="4"/>
  <c r="AH265" i="4"/>
  <c r="AH266" i="4"/>
  <c r="AH267" i="4"/>
  <c r="AH268" i="4"/>
  <c r="AH269" i="4"/>
  <c r="AH270" i="4"/>
  <c r="AH271" i="4"/>
  <c r="AH272" i="4"/>
  <c r="AH273" i="4"/>
  <c r="AH274" i="4"/>
  <c r="AH275" i="4"/>
  <c r="AH276" i="4"/>
  <c r="AH277" i="4"/>
  <c r="AH278" i="4"/>
  <c r="AH279" i="4"/>
  <c r="AH280" i="4"/>
  <c r="AH281" i="4"/>
  <c r="AH282" i="4"/>
  <c r="AH283" i="4"/>
  <c r="AH284" i="4"/>
  <c r="AH285" i="4"/>
  <c r="AH286" i="4"/>
  <c r="AH287" i="4"/>
  <c r="AH288" i="4"/>
  <c r="AH289" i="4"/>
  <c r="AH290" i="4"/>
  <c r="AH291" i="4"/>
  <c r="AH292" i="4"/>
  <c r="AH293" i="4"/>
  <c r="AH294" i="4"/>
  <c r="AH295" i="4"/>
  <c r="AH296" i="4"/>
  <c r="AH297" i="4"/>
  <c r="AH298" i="4"/>
  <c r="AH299" i="4"/>
  <c r="AH300" i="4"/>
  <c r="AH301" i="4"/>
  <c r="AH302" i="4"/>
  <c r="AH303" i="4"/>
  <c r="AH304" i="4"/>
  <c r="AH305" i="4"/>
  <c r="AH306" i="4"/>
  <c r="AH307" i="4"/>
  <c r="AH308" i="4"/>
  <c r="AH309" i="4"/>
  <c r="AH310" i="4"/>
  <c r="AH311" i="4"/>
  <c r="AH312" i="4"/>
  <c r="AH313" i="4"/>
  <c r="AH314" i="4"/>
  <c r="AH315" i="4"/>
  <c r="AH316" i="4"/>
  <c r="AH317" i="4"/>
  <c r="AH318" i="4"/>
  <c r="AH319" i="4"/>
  <c r="AH320" i="4"/>
  <c r="AH321" i="4"/>
  <c r="AH322" i="4"/>
  <c r="AH323" i="4"/>
  <c r="AH324" i="4"/>
  <c r="AH325" i="4"/>
  <c r="AH326" i="4"/>
  <c r="AH327" i="4"/>
  <c r="AH328" i="4"/>
  <c r="AH329" i="4"/>
  <c r="AH330" i="4"/>
  <c r="AH331" i="4"/>
  <c r="AH332" i="4"/>
  <c r="AH333" i="4"/>
  <c r="AH334" i="4"/>
  <c r="AH335" i="4"/>
  <c r="AH336" i="4"/>
  <c r="AH337" i="4"/>
  <c r="AH338" i="4"/>
  <c r="AH339" i="4"/>
  <c r="AH340" i="4"/>
  <c r="AH341" i="4"/>
  <c r="AH342" i="4"/>
  <c r="AH343" i="4"/>
  <c r="AH344" i="4"/>
  <c r="AH345" i="4"/>
  <c r="AH346" i="4"/>
  <c r="AH347" i="4"/>
  <c r="AH348" i="4"/>
  <c r="AH349" i="4"/>
  <c r="AH350" i="4"/>
  <c r="AH351" i="4"/>
  <c r="AH352" i="4"/>
  <c r="AH353" i="4"/>
  <c r="AH354" i="4"/>
  <c r="AH355" i="4"/>
  <c r="AH356" i="4"/>
  <c r="AH357" i="4"/>
  <c r="AH358" i="4"/>
  <c r="AH359" i="4"/>
  <c r="AH360" i="4"/>
  <c r="AH361" i="4"/>
  <c r="AH362" i="4"/>
  <c r="AH363" i="4"/>
  <c r="AH364" i="4"/>
  <c r="AH365" i="4"/>
  <c r="AH366" i="4"/>
  <c r="AH367" i="4"/>
  <c r="AH368" i="4"/>
  <c r="AH369" i="4"/>
  <c r="AH370" i="4"/>
  <c r="AH371" i="4"/>
  <c r="AH372" i="4"/>
  <c r="AH373" i="4"/>
  <c r="AH374" i="4"/>
  <c r="AH375" i="4"/>
  <c r="AH376" i="4"/>
  <c r="AH377" i="4"/>
  <c r="AH378" i="4"/>
  <c r="AH379" i="4"/>
  <c r="AH380" i="4"/>
  <c r="AH381" i="4"/>
  <c r="AH382" i="4"/>
  <c r="AH383" i="4"/>
  <c r="AH384" i="4"/>
  <c r="AH385" i="4"/>
  <c r="AH386" i="4"/>
  <c r="AH387" i="4"/>
  <c r="AH388" i="4"/>
  <c r="AH389" i="4"/>
  <c r="AH390" i="4"/>
  <c r="AH391" i="4"/>
  <c r="AH392" i="4"/>
  <c r="AH393" i="4"/>
  <c r="AH394" i="4"/>
  <c r="AH395" i="4"/>
  <c r="AH396" i="4"/>
  <c r="AH397" i="4"/>
  <c r="AH398" i="4"/>
  <c r="AH399" i="4"/>
  <c r="AH400" i="4"/>
  <c r="AH401" i="4"/>
  <c r="AH402" i="4"/>
  <c r="AH403" i="4"/>
  <c r="AH404" i="4"/>
  <c r="AH405" i="4"/>
  <c r="AH406" i="4"/>
  <c r="AH407" i="4"/>
  <c r="AH408" i="4"/>
  <c r="AH409" i="4"/>
  <c r="AH410" i="4"/>
  <c r="AH411" i="4"/>
  <c r="AH412" i="4"/>
  <c r="AH413" i="4"/>
  <c r="AH414" i="4"/>
  <c r="AH415" i="4"/>
  <c r="AH416" i="4"/>
  <c r="AH417" i="4"/>
  <c r="AH418" i="4"/>
  <c r="AH419" i="4"/>
  <c r="AH420" i="4"/>
  <c r="AH421" i="4"/>
  <c r="AH422" i="4"/>
  <c r="AH423" i="4"/>
  <c r="AH424" i="4"/>
  <c r="AH425" i="4"/>
  <c r="AH426" i="4"/>
  <c r="AH427" i="4"/>
  <c r="AH428" i="4"/>
  <c r="AH429" i="4"/>
  <c r="AH430" i="4"/>
  <c r="AH431" i="4"/>
  <c r="AH432" i="4"/>
  <c r="AH433" i="4"/>
  <c r="AH434" i="4"/>
  <c r="AH435" i="4"/>
  <c r="AH436" i="4"/>
  <c r="AH437" i="4"/>
  <c r="AH438" i="4"/>
  <c r="AH439" i="4"/>
  <c r="AH440" i="4"/>
  <c r="AH441" i="4"/>
  <c r="AH442" i="4"/>
  <c r="AH443" i="4"/>
  <c r="AH444" i="4"/>
  <c r="AH445" i="4"/>
  <c r="AH446" i="4"/>
  <c r="AH447" i="4"/>
  <c r="AH448" i="4"/>
  <c r="AH449" i="4"/>
  <c r="AH450" i="4"/>
  <c r="AH451" i="4"/>
  <c r="AH452" i="4"/>
  <c r="AH453" i="4"/>
  <c r="AH454" i="4"/>
  <c r="AH455" i="4"/>
  <c r="AH456" i="4"/>
  <c r="AH457" i="4"/>
  <c r="AH458" i="4"/>
  <c r="AH459" i="4"/>
  <c r="AH460" i="4"/>
  <c r="AH461" i="4"/>
  <c r="AH462" i="4"/>
  <c r="AH463" i="4"/>
  <c r="AH464" i="4"/>
  <c r="AH465" i="4"/>
  <c r="AH466" i="4"/>
  <c r="AH467" i="4"/>
  <c r="AH468" i="4"/>
  <c r="AH469" i="4"/>
  <c r="AH470" i="4"/>
  <c r="AH471" i="4"/>
  <c r="AH472" i="4"/>
  <c r="AH473" i="4"/>
  <c r="AH474" i="4"/>
  <c r="AH475" i="4"/>
  <c r="AH476" i="4"/>
  <c r="AH477" i="4"/>
  <c r="AH478" i="4"/>
  <c r="AH479" i="4"/>
  <c r="AH480" i="4"/>
  <c r="AH481" i="4"/>
  <c r="AH482" i="4"/>
  <c r="AH483" i="4"/>
  <c r="AH484" i="4"/>
  <c r="AH485" i="4"/>
  <c r="AH486" i="4"/>
  <c r="AH487" i="4"/>
  <c r="AH488" i="4"/>
  <c r="AH489" i="4"/>
  <c r="AH490" i="4"/>
  <c r="AH491" i="4"/>
  <c r="AH492" i="4"/>
  <c r="AH493" i="4"/>
  <c r="AH494" i="4"/>
  <c r="AH495" i="4"/>
  <c r="AH496" i="4"/>
  <c r="AH497" i="4"/>
  <c r="AH498" i="4"/>
  <c r="AH499" i="4"/>
  <c r="AH500" i="4"/>
  <c r="AH501" i="4"/>
  <c r="AH502" i="4"/>
  <c r="AH503" i="4"/>
  <c r="AH504" i="4"/>
  <c r="AH505" i="4"/>
  <c r="AH506" i="4"/>
  <c r="AH507" i="4"/>
  <c r="AH508" i="4"/>
  <c r="AH509" i="4"/>
  <c r="AH510" i="4"/>
  <c r="AH511" i="4"/>
  <c r="AH512" i="4"/>
  <c r="AH513" i="4"/>
  <c r="AH514" i="4"/>
  <c r="AH515" i="4"/>
  <c r="AH516" i="4"/>
  <c r="AH517" i="4"/>
  <c r="AH518" i="4"/>
  <c r="AH519" i="4"/>
  <c r="AH520" i="4"/>
  <c r="AH521" i="4"/>
  <c r="AH522" i="4"/>
  <c r="AH523" i="4"/>
  <c r="AH524" i="4"/>
  <c r="AH525" i="4"/>
  <c r="AH526" i="4"/>
  <c r="AH527" i="4"/>
  <c r="AH528" i="4"/>
  <c r="AH529" i="4"/>
  <c r="AH530" i="4"/>
  <c r="AH531" i="4"/>
  <c r="AH532" i="4"/>
  <c r="AH533" i="4"/>
  <c r="AH534" i="4"/>
  <c r="AH535" i="4"/>
  <c r="AH536" i="4"/>
  <c r="AH537" i="4"/>
  <c r="AH538" i="4"/>
  <c r="AH539" i="4"/>
  <c r="AH540" i="4"/>
  <c r="AH541" i="4"/>
  <c r="AH542" i="4"/>
  <c r="AH543" i="4"/>
  <c r="AH544" i="4"/>
  <c r="AH545" i="4"/>
  <c r="AH546" i="4"/>
  <c r="AH547" i="4"/>
  <c r="AH548" i="4"/>
  <c r="AH549" i="4"/>
  <c r="AH550" i="4"/>
  <c r="AH551" i="4"/>
  <c r="AH552" i="4"/>
  <c r="AH553" i="4"/>
  <c r="AH554" i="4"/>
  <c r="AH555" i="4"/>
  <c r="AH556" i="4"/>
  <c r="AH557" i="4"/>
  <c r="AH558" i="4"/>
  <c r="AH559" i="4"/>
  <c r="AH560" i="4"/>
  <c r="AH561" i="4"/>
  <c r="AH562" i="4"/>
  <c r="AH563" i="4"/>
  <c r="AH564" i="4"/>
  <c r="AH565" i="4"/>
  <c r="AH566" i="4"/>
  <c r="AH567" i="4"/>
  <c r="AH568" i="4"/>
  <c r="AH569" i="4"/>
  <c r="AH570" i="4"/>
  <c r="AH571" i="4"/>
  <c r="AH572" i="4"/>
  <c r="AH573" i="4"/>
  <c r="AH574" i="4"/>
  <c r="AH575" i="4"/>
  <c r="AH576" i="4"/>
  <c r="AH577" i="4"/>
  <c r="AH578" i="4"/>
  <c r="AH579" i="4"/>
  <c r="AH580" i="4"/>
  <c r="AH581" i="4"/>
  <c r="AH582" i="4"/>
  <c r="AH583" i="4"/>
  <c r="AH584" i="4"/>
  <c r="AH585" i="4"/>
  <c r="AH586" i="4"/>
  <c r="AH587" i="4"/>
  <c r="AH588" i="4"/>
  <c r="AH589" i="4"/>
  <c r="AH590" i="4"/>
  <c r="AH591" i="4"/>
  <c r="AH592" i="4"/>
  <c r="AH593" i="4"/>
  <c r="AH594" i="4"/>
  <c r="AH595" i="4"/>
  <c r="AH596" i="4"/>
  <c r="AH597" i="4"/>
  <c r="AH598" i="4"/>
  <c r="AH599" i="4"/>
  <c r="AH600" i="4"/>
  <c r="AH601" i="4"/>
  <c r="AH602" i="4"/>
  <c r="AH603" i="4"/>
  <c r="AH604" i="4"/>
  <c r="AH605" i="4"/>
  <c r="AH606" i="4"/>
  <c r="AH607" i="4"/>
  <c r="AH608" i="4"/>
  <c r="AH609" i="4"/>
  <c r="AH610" i="4"/>
  <c r="AH611" i="4"/>
  <c r="AH612" i="4"/>
  <c r="AH613" i="4"/>
  <c r="AH614" i="4"/>
  <c r="AH615" i="4"/>
  <c r="AH616" i="4"/>
  <c r="AH617" i="4"/>
  <c r="AH618" i="4"/>
  <c r="AH619" i="4"/>
  <c r="AH620" i="4"/>
  <c r="AH621" i="4"/>
  <c r="AH622" i="4"/>
  <c r="AH623" i="4"/>
  <c r="AH624" i="4"/>
  <c r="AH625" i="4"/>
  <c r="AH626" i="4"/>
  <c r="AH627" i="4"/>
  <c r="AH628" i="4"/>
  <c r="AH629" i="4"/>
  <c r="AH630" i="4"/>
  <c r="AH631" i="4"/>
  <c r="AH632" i="4"/>
  <c r="AH633" i="4"/>
  <c r="AH634" i="4"/>
  <c r="AH635" i="4"/>
  <c r="AH636" i="4"/>
  <c r="AH637" i="4"/>
  <c r="AH638" i="4"/>
  <c r="AH639" i="4"/>
  <c r="AH640" i="4"/>
  <c r="AH641" i="4"/>
  <c r="AH642" i="4"/>
  <c r="AH643" i="4"/>
  <c r="AH644" i="4"/>
  <c r="AH645" i="4"/>
  <c r="AH646" i="4"/>
  <c r="AH647" i="4"/>
  <c r="AH648" i="4"/>
  <c r="AH649" i="4"/>
  <c r="AH650" i="4"/>
  <c r="AH651" i="4"/>
  <c r="AH652" i="4"/>
  <c r="AH653" i="4"/>
  <c r="AH654" i="4"/>
  <c r="AH655" i="4"/>
  <c r="AH656" i="4"/>
  <c r="AH657" i="4"/>
  <c r="AH658" i="4"/>
  <c r="AH659" i="4"/>
  <c r="AH660" i="4"/>
  <c r="AH661" i="4"/>
  <c r="AH662" i="4"/>
  <c r="AH663" i="4"/>
  <c r="AH664" i="4"/>
  <c r="AH665" i="4"/>
  <c r="AH666" i="4"/>
  <c r="AH667" i="4"/>
  <c r="AH668" i="4"/>
  <c r="AH669" i="4"/>
  <c r="AH670" i="4"/>
  <c r="AH671" i="4"/>
  <c r="AH672" i="4"/>
  <c r="AH673" i="4"/>
  <c r="AH674" i="4"/>
  <c r="AH675" i="4"/>
  <c r="AH676" i="4"/>
  <c r="AH677" i="4"/>
  <c r="AH678" i="4"/>
  <c r="AH679" i="4"/>
  <c r="AH680" i="4"/>
  <c r="AH681" i="4"/>
  <c r="AH682" i="4"/>
  <c r="AH683" i="4"/>
  <c r="AH684" i="4"/>
  <c r="AH685" i="4"/>
  <c r="AH686" i="4"/>
  <c r="AH687" i="4"/>
  <c r="AH688" i="4"/>
  <c r="AH689" i="4"/>
  <c r="AH690" i="4"/>
  <c r="AH691" i="4"/>
  <c r="AH692" i="4"/>
  <c r="AH693" i="4"/>
  <c r="AH694" i="4"/>
  <c r="AH695" i="4"/>
  <c r="AH696" i="4"/>
  <c r="AH697" i="4"/>
  <c r="AH698" i="4"/>
  <c r="AH699" i="4"/>
  <c r="AH700" i="4"/>
  <c r="AH701" i="4"/>
  <c r="AH702" i="4"/>
  <c r="AH703" i="4"/>
  <c r="AH704" i="4"/>
  <c r="AH705" i="4"/>
  <c r="AH706" i="4"/>
  <c r="AH707" i="4"/>
  <c r="AH708" i="4"/>
  <c r="AH709" i="4"/>
  <c r="AH710" i="4"/>
  <c r="AH711" i="4"/>
  <c r="AH712" i="4"/>
  <c r="AH713" i="4"/>
  <c r="AH714" i="4"/>
  <c r="AH715" i="4"/>
  <c r="AH716" i="4"/>
  <c r="AH717" i="4"/>
  <c r="AH718" i="4"/>
  <c r="AH719" i="4"/>
  <c r="AH720" i="4"/>
  <c r="AH721" i="4"/>
  <c r="AH722" i="4"/>
  <c r="AH723" i="4"/>
  <c r="AH724" i="4"/>
  <c r="AH725" i="4"/>
  <c r="AH726" i="4"/>
  <c r="AH727" i="4"/>
  <c r="AH728" i="4"/>
  <c r="AH729" i="4"/>
  <c r="AH730" i="4"/>
  <c r="AH731" i="4"/>
  <c r="AH732" i="4"/>
  <c r="AH733" i="4"/>
  <c r="AH734" i="4"/>
  <c r="AH735" i="4"/>
  <c r="AH736" i="4"/>
  <c r="AH737" i="4"/>
  <c r="AH738" i="4"/>
  <c r="AH739" i="4"/>
  <c r="AH740" i="4"/>
  <c r="AH741" i="4"/>
  <c r="AH742" i="4"/>
  <c r="AH743" i="4"/>
  <c r="AH744" i="4"/>
  <c r="AH745" i="4"/>
  <c r="AH746" i="4"/>
  <c r="AH747" i="4"/>
  <c r="AH748" i="4"/>
  <c r="AH749" i="4"/>
  <c r="AH750" i="4"/>
  <c r="AH751" i="4"/>
  <c r="AH752" i="4"/>
  <c r="AH753" i="4"/>
  <c r="AH754" i="4"/>
  <c r="AH755" i="4"/>
  <c r="AH756" i="4"/>
  <c r="AH757" i="4"/>
  <c r="AH758" i="4"/>
  <c r="AH759" i="4"/>
  <c r="AH760" i="4"/>
  <c r="AH761" i="4"/>
  <c r="AH762" i="4"/>
  <c r="AH763" i="4"/>
  <c r="AH764" i="4"/>
  <c r="AH765" i="4"/>
  <c r="AH766" i="4"/>
  <c r="AH767" i="4"/>
  <c r="AH768" i="4"/>
  <c r="AH769" i="4"/>
  <c r="AH770" i="4"/>
  <c r="AH771" i="4"/>
  <c r="AH772" i="4"/>
  <c r="AH773" i="4"/>
  <c r="AH774" i="4"/>
  <c r="AH775" i="4"/>
  <c r="AH776" i="4"/>
  <c r="AH777" i="4"/>
  <c r="AH778" i="4"/>
  <c r="AH779" i="4"/>
  <c r="AH780" i="4"/>
  <c r="AH781" i="4"/>
  <c r="AH782" i="4"/>
  <c r="AH783" i="4"/>
  <c r="AH784" i="4"/>
  <c r="AH785" i="4"/>
  <c r="AH786" i="4"/>
  <c r="AH787" i="4"/>
  <c r="AH788" i="4"/>
  <c r="AH789" i="4"/>
  <c r="AH790" i="4"/>
  <c r="AH791" i="4"/>
  <c r="AH792" i="4"/>
  <c r="AH793" i="4"/>
  <c r="AH794" i="4"/>
  <c r="AH795" i="4"/>
  <c r="AH796" i="4"/>
  <c r="AH797" i="4"/>
  <c r="AH798" i="4"/>
  <c r="AH799" i="4"/>
  <c r="AH800" i="4"/>
  <c r="AH801" i="4"/>
  <c r="AH802" i="4"/>
  <c r="AH803" i="4"/>
  <c r="AH804" i="4"/>
  <c r="AH805" i="4"/>
  <c r="AH806" i="4"/>
  <c r="AH807" i="4"/>
  <c r="AH808" i="4"/>
  <c r="AH809" i="4"/>
  <c r="AH810" i="4"/>
  <c r="AH811" i="4"/>
  <c r="AH812" i="4"/>
  <c r="AH813" i="4"/>
  <c r="AH814" i="4"/>
  <c r="AH815" i="4"/>
  <c r="AH816" i="4"/>
  <c r="AH817" i="4"/>
  <c r="AH818" i="4"/>
  <c r="AH819" i="4"/>
  <c r="AH820" i="4"/>
  <c r="AH821" i="4"/>
  <c r="AH822" i="4"/>
  <c r="AH823" i="4"/>
  <c r="AH824" i="4"/>
  <c r="AH825" i="4"/>
  <c r="AH826" i="4"/>
  <c r="AH827" i="4"/>
  <c r="AH828" i="4"/>
  <c r="AH829" i="4"/>
  <c r="AH830" i="4"/>
  <c r="AH831" i="4"/>
  <c r="AH832" i="4"/>
  <c r="AH833" i="4"/>
  <c r="AH834" i="4"/>
  <c r="AH835" i="4"/>
  <c r="AH836" i="4"/>
  <c r="AH837" i="4"/>
  <c r="AH838" i="4"/>
  <c r="AH839" i="4"/>
  <c r="AH840" i="4"/>
  <c r="AH841" i="4"/>
  <c r="AH842" i="4"/>
  <c r="AH843" i="4"/>
  <c r="AH844" i="4"/>
  <c r="AH845" i="4"/>
  <c r="AH846" i="4"/>
  <c r="AH847" i="4"/>
  <c r="AH848" i="4"/>
  <c r="AH849" i="4"/>
  <c r="AH850" i="4"/>
  <c r="AH851" i="4"/>
  <c r="AH852" i="4"/>
  <c r="AH853" i="4"/>
  <c r="AH854" i="4"/>
  <c r="AH855" i="4"/>
  <c r="AH856" i="4"/>
  <c r="AH857" i="4"/>
  <c r="AH858" i="4"/>
  <c r="AH859" i="4"/>
  <c r="AH860" i="4"/>
  <c r="AH861" i="4"/>
  <c r="AH862" i="4"/>
  <c r="AH863" i="4"/>
  <c r="AH864" i="4"/>
  <c r="AH865" i="4"/>
  <c r="AH866" i="4"/>
  <c r="AH867" i="4"/>
  <c r="AH868" i="4"/>
  <c r="AH869" i="4"/>
  <c r="AH870" i="4"/>
  <c r="AH871" i="4"/>
  <c r="AH872" i="4"/>
  <c r="AH873" i="4"/>
  <c r="AH874" i="4"/>
  <c r="AH875" i="4"/>
  <c r="AH876" i="4"/>
  <c r="AH877" i="4"/>
  <c r="AH878" i="4"/>
  <c r="AH879" i="4"/>
  <c r="AH880" i="4"/>
  <c r="AH881" i="4"/>
  <c r="AH882" i="4"/>
  <c r="AH883" i="4"/>
  <c r="AH884" i="4"/>
  <c r="AH885" i="4"/>
  <c r="AH886" i="4"/>
  <c r="AH887" i="4"/>
  <c r="AH888" i="4"/>
  <c r="AH889" i="4"/>
  <c r="AH890" i="4"/>
  <c r="AH891" i="4"/>
  <c r="AH892" i="4"/>
  <c r="AH893" i="4"/>
  <c r="AH894" i="4"/>
  <c r="AH895" i="4"/>
  <c r="AH896" i="4"/>
  <c r="AH897" i="4"/>
  <c r="AH898" i="4"/>
  <c r="AH899" i="4"/>
  <c r="AH900" i="4"/>
  <c r="AH901" i="4"/>
  <c r="AH902" i="4"/>
  <c r="AH903" i="4"/>
  <c r="AH904" i="4"/>
  <c r="AH905" i="4"/>
  <c r="AH906" i="4"/>
  <c r="AH907" i="4"/>
  <c r="AH908" i="4"/>
  <c r="AH909" i="4"/>
  <c r="AH910" i="4"/>
  <c r="AH911" i="4"/>
  <c r="AH912" i="4"/>
  <c r="AH913" i="4"/>
  <c r="AH914" i="4"/>
  <c r="AH915" i="4"/>
  <c r="AH916" i="4"/>
  <c r="AH917" i="4"/>
  <c r="AH918" i="4"/>
  <c r="AH919" i="4"/>
  <c r="AH920" i="4"/>
  <c r="AH921" i="4"/>
  <c r="AH922" i="4"/>
  <c r="AH923" i="4"/>
  <c r="AH924" i="4"/>
  <c r="AH925" i="4"/>
  <c r="AH926" i="4"/>
  <c r="AH927" i="4"/>
  <c r="AH928" i="4"/>
  <c r="AH929" i="4"/>
  <c r="AH930" i="4"/>
  <c r="AH931" i="4"/>
  <c r="AH932" i="4"/>
  <c r="AH933" i="4"/>
  <c r="AH934" i="4"/>
  <c r="AH935" i="4"/>
  <c r="AH936" i="4"/>
  <c r="AH937" i="4"/>
  <c r="AH938" i="4"/>
  <c r="AH939" i="4"/>
  <c r="AH940" i="4"/>
  <c r="AH941" i="4"/>
  <c r="AH942" i="4"/>
  <c r="AH943" i="4"/>
  <c r="AH944" i="4"/>
  <c r="AH945" i="4"/>
  <c r="AH946" i="4"/>
  <c r="AH947" i="4"/>
  <c r="AH948" i="4"/>
  <c r="AH949" i="4"/>
  <c r="AH950" i="4"/>
  <c r="AH951" i="4"/>
  <c r="AH952" i="4"/>
  <c r="AH953" i="4"/>
  <c r="AH954" i="4"/>
  <c r="AH955" i="4"/>
  <c r="AH956" i="4"/>
  <c r="AH957" i="4"/>
  <c r="AH958" i="4"/>
  <c r="AH959" i="4"/>
  <c r="AH960" i="4"/>
  <c r="AH961" i="4"/>
  <c r="AH962" i="4"/>
  <c r="AH963" i="4"/>
  <c r="AH964" i="4"/>
  <c r="AH965" i="4"/>
  <c r="AH966" i="4"/>
  <c r="AH967" i="4"/>
  <c r="AH968" i="4"/>
  <c r="AH969" i="4"/>
  <c r="AH970" i="4"/>
  <c r="AH971" i="4"/>
  <c r="AH972" i="4"/>
  <c r="AH973" i="4"/>
  <c r="AH974" i="4"/>
  <c r="AH975" i="4"/>
  <c r="AH976" i="4"/>
  <c r="AH977" i="4"/>
  <c r="AH978" i="4"/>
  <c r="AH979" i="4"/>
  <c r="AH980" i="4"/>
  <c r="AH981" i="4"/>
  <c r="AH982" i="4"/>
  <c r="AH983" i="4"/>
  <c r="AH984" i="4"/>
  <c r="AH985" i="4"/>
  <c r="AH986" i="4"/>
  <c r="AH987" i="4"/>
  <c r="AH988" i="4"/>
  <c r="AH989" i="4"/>
  <c r="AH990" i="4"/>
  <c r="AH991" i="4"/>
  <c r="AH992" i="4"/>
  <c r="AH993" i="4"/>
  <c r="AH994" i="4"/>
  <c r="AH995" i="4"/>
  <c r="AH996" i="4"/>
  <c r="AH997" i="4"/>
  <c r="AH998" i="4"/>
  <c r="AH999" i="4"/>
  <c r="AH1000" i="4"/>
  <c r="AH1001" i="4"/>
  <c r="AH1002" i="4"/>
  <c r="AH1003" i="4"/>
  <c r="AH1004" i="4"/>
  <c r="AH1005" i="4"/>
  <c r="AH1006" i="4"/>
  <c r="AH1007" i="4"/>
  <c r="AH1008" i="4"/>
  <c r="AH1009" i="4"/>
  <c r="AH1010" i="4"/>
  <c r="AH1011" i="4"/>
  <c r="AH1012" i="4"/>
  <c r="AH1013" i="4"/>
  <c r="AH1014" i="4"/>
  <c r="AH1015" i="4"/>
  <c r="AH1016" i="4"/>
  <c r="AH1017" i="4"/>
  <c r="AH1018" i="4"/>
  <c r="AH1019" i="4"/>
  <c r="AH1020" i="4"/>
  <c r="AH1021" i="4"/>
  <c r="AH1022" i="4"/>
  <c r="AH1023" i="4"/>
  <c r="AH1024" i="4"/>
  <c r="AH1025" i="4"/>
  <c r="AH1026" i="4"/>
  <c r="AH1027" i="4"/>
  <c r="AH1028" i="4"/>
  <c r="AH1029" i="4"/>
  <c r="AH1030" i="4"/>
  <c r="AH1031" i="4"/>
  <c r="AH1032" i="4"/>
  <c r="AH1033" i="4"/>
  <c r="AH1034" i="4"/>
  <c r="AH1035" i="4"/>
  <c r="AH1036" i="4"/>
  <c r="AH1037" i="4"/>
  <c r="AH1038" i="4"/>
  <c r="AH1039" i="4"/>
  <c r="AH1040" i="4"/>
  <c r="AH1041" i="4"/>
  <c r="AH1042" i="4"/>
  <c r="AH1043" i="4"/>
  <c r="AH1044" i="4"/>
  <c r="AH1045" i="4"/>
  <c r="AH1046" i="4"/>
  <c r="AH1047" i="4"/>
  <c r="AH1048" i="4"/>
  <c r="AH1049" i="4"/>
  <c r="AH1050" i="4"/>
  <c r="AH1051" i="4"/>
  <c r="AH1052" i="4"/>
  <c r="AH1053" i="4"/>
  <c r="AH1054" i="4"/>
  <c r="AH1055" i="4"/>
  <c r="AH1056" i="4"/>
  <c r="AH1057" i="4"/>
  <c r="AH1058" i="4"/>
  <c r="AH1059" i="4"/>
  <c r="AH1060" i="4"/>
  <c r="AH1061" i="4"/>
  <c r="AH1062" i="4"/>
  <c r="AH1063" i="4"/>
  <c r="AH1064" i="4"/>
  <c r="AH1065" i="4"/>
  <c r="AH1066" i="4"/>
  <c r="AH1067" i="4"/>
  <c r="AH1068" i="4"/>
  <c r="AH1069" i="4"/>
  <c r="AH1070" i="4"/>
  <c r="AH1071" i="4"/>
  <c r="AH1072" i="4"/>
  <c r="AH1073" i="4"/>
  <c r="AH1074" i="4"/>
  <c r="AH1075" i="4"/>
  <c r="AH1076" i="4"/>
  <c r="AH1077" i="4"/>
  <c r="AH1078" i="4"/>
  <c r="AH1079" i="4"/>
  <c r="AH1080" i="4"/>
  <c r="AH1081" i="4"/>
  <c r="AH1082" i="4"/>
  <c r="AH1083" i="4"/>
  <c r="AH1084" i="4"/>
  <c r="AH1085" i="4"/>
  <c r="AH1086" i="4"/>
  <c r="AH1087" i="4"/>
  <c r="AH1088" i="4"/>
  <c r="AH1089" i="4"/>
  <c r="AH1090" i="4"/>
  <c r="AH1091" i="4"/>
  <c r="AH1092" i="4"/>
  <c r="AH1093" i="4"/>
  <c r="AH1094" i="4"/>
  <c r="AH1095" i="4"/>
  <c r="AH1096" i="4"/>
  <c r="AH1097" i="4"/>
  <c r="AH1098" i="4"/>
  <c r="AH1099" i="4"/>
  <c r="AH1100" i="4"/>
  <c r="AH1101" i="4"/>
  <c r="AH1102" i="4"/>
  <c r="AH1103" i="4"/>
  <c r="AH1104" i="4"/>
  <c r="AH6" i="4"/>
  <c r="AK24" i="5"/>
  <c r="AK25" i="5"/>
  <c r="AK26" i="5"/>
  <c r="AK40" i="5"/>
  <c r="AK68" i="5"/>
  <c r="AK141" i="5"/>
  <c r="AK142" i="5"/>
  <c r="AK147" i="5"/>
  <c r="AK148" i="5"/>
  <c r="AK149" i="5"/>
  <c r="AK150" i="5"/>
  <c r="AK151" i="5"/>
  <c r="AK162" i="5"/>
  <c r="AK164" i="5"/>
  <c r="AK165" i="5"/>
  <c r="AK173" i="5"/>
  <c r="AK364" i="5"/>
  <c r="AK386" i="5"/>
  <c r="AK387" i="5"/>
  <c r="AK388" i="5"/>
  <c r="AK389" i="5"/>
  <c r="AK391" i="5"/>
  <c r="AK392" i="5"/>
  <c r="AK394" i="5"/>
  <c r="AK396" i="5"/>
  <c r="AK401" i="5"/>
  <c r="AK434" i="5"/>
  <c r="AK435" i="5"/>
  <c r="AK436" i="5"/>
  <c r="AK455" i="5"/>
  <c r="AK707" i="5"/>
  <c r="AK708" i="5"/>
  <c r="AK709" i="5"/>
  <c r="AK715" i="5"/>
  <c r="AK726" i="5"/>
  <c r="AK729" i="5"/>
  <c r="AK731" i="5"/>
  <c r="AK733" i="5"/>
  <c r="AK742" i="5"/>
  <c r="AK747" i="5"/>
  <c r="AK880" i="5"/>
  <c r="AK928" i="5"/>
  <c r="AK985" i="5"/>
  <c r="AK986" i="5"/>
  <c r="AK987" i="5"/>
  <c r="AK988" i="5"/>
  <c r="AK989" i="5"/>
  <c r="AK990" i="5"/>
  <c r="AK991" i="5"/>
  <c r="AK992" i="5"/>
  <c r="AK993" i="5"/>
  <c r="AK1024" i="5"/>
  <c r="AK1025" i="5"/>
  <c r="AK1026" i="5"/>
  <c r="AK1027" i="5"/>
  <c r="AK1028" i="5"/>
  <c r="AK1029" i="5"/>
  <c r="AK1030" i="5"/>
  <c r="AK1031" i="5"/>
  <c r="AK1032" i="5"/>
  <c r="AK1033" i="5"/>
  <c r="AK1034" i="5"/>
  <c r="AK1035" i="5"/>
  <c r="AK1036" i="5"/>
  <c r="AK1057" i="5"/>
  <c r="AK1058" i="5"/>
  <c r="AK1059" i="5"/>
  <c r="AK1060" i="5"/>
  <c r="AK1061" i="5"/>
  <c r="AK1062" i="5"/>
  <c r="AK1063" i="5"/>
  <c r="AK1064" i="5"/>
  <c r="AK1065" i="5"/>
  <c r="AK1066" i="5"/>
  <c r="AK1067" i="5"/>
  <c r="AK1068" i="5"/>
  <c r="AK1069" i="5"/>
  <c r="AK1070" i="5"/>
  <c r="AK1071" i="5"/>
  <c r="AK1072" i="5"/>
  <c r="AK1073" i="5"/>
  <c r="AK1074" i="5"/>
  <c r="AK1075" i="5"/>
  <c r="AK1076" i="5"/>
  <c r="AK1077" i="5"/>
  <c r="AK1078" i="5"/>
  <c r="AK1079" i="5"/>
  <c r="AK1080" i="5"/>
  <c r="AK1081" i="5"/>
  <c r="AK1082" i="5"/>
  <c r="AK1083" i="5"/>
  <c r="AK1084" i="5"/>
  <c r="AK1085" i="5"/>
  <c r="AK1086" i="5"/>
  <c r="AK1087" i="5"/>
  <c r="AK1088" i="5"/>
  <c r="AK1089" i="5"/>
  <c r="AK1090" i="5"/>
  <c r="AK1091" i="5"/>
  <c r="AK1092" i="5"/>
  <c r="AK1093" i="5"/>
  <c r="AK1094" i="5"/>
  <c r="AK1095" i="5"/>
  <c r="AK1096" i="5"/>
  <c r="AK1097" i="5"/>
  <c r="AK1098" i="5"/>
  <c r="AK1099" i="5"/>
  <c r="AK1100" i="5"/>
  <c r="AK1101" i="5"/>
  <c r="AK1102" i="5"/>
  <c r="AK1103" i="5"/>
  <c r="AK1104" i="5"/>
  <c r="AK1105" i="5"/>
  <c r="AK1106" i="5"/>
  <c r="AK1107" i="5"/>
  <c r="AK1108" i="5"/>
  <c r="AK1109" i="5"/>
  <c r="AK1110" i="5"/>
  <c r="AK1111" i="5"/>
  <c r="AK1112" i="5"/>
  <c r="AK1113" i="5"/>
  <c r="AK1114" i="5"/>
  <c r="AK1115" i="5"/>
  <c r="AK1116" i="5"/>
  <c r="AK1131" i="5"/>
  <c r="AK1135" i="5"/>
  <c r="AK1142" i="5"/>
  <c r="AK1143" i="5"/>
  <c r="AK1144" i="5"/>
  <c r="AK1145" i="5"/>
  <c r="AK1146" i="5"/>
  <c r="AK1147" i="5"/>
  <c r="AK1148" i="5"/>
  <c r="AK1149" i="5"/>
  <c r="AK1150" i="5"/>
  <c r="AK1156" i="5"/>
  <c r="AK1190" i="5"/>
  <c r="AK1191" i="5"/>
  <c r="AK1192" i="5"/>
  <c r="AK1193" i="5"/>
  <c r="AK1203" i="5"/>
  <c r="AK1204" i="5"/>
  <c r="AK1205" i="5"/>
  <c r="AK1206" i="5"/>
  <c r="AK1207" i="5"/>
  <c r="AK1208" i="5"/>
  <c r="AK1209" i="5"/>
  <c r="AK1210" i="5"/>
  <c r="AK1211" i="5"/>
  <c r="AK1212" i="5"/>
  <c r="AK1213" i="5"/>
  <c r="AK1214" i="5"/>
  <c r="AK1215" i="5"/>
  <c r="AK1216" i="5"/>
  <c r="AK1217" i="5"/>
  <c r="AK1218" i="5"/>
  <c r="AK1219" i="5"/>
  <c r="AK1220" i="5"/>
  <c r="AK1221" i="5"/>
  <c r="AK1222" i="5"/>
  <c r="AK1223" i="5"/>
  <c r="AK1224" i="5"/>
  <c r="AK1225" i="5"/>
  <c r="AK1226" i="5"/>
  <c r="AK1227" i="5"/>
  <c r="AK1228" i="5"/>
  <c r="AK1229" i="5"/>
  <c r="AK1230" i="5"/>
  <c r="AK1231" i="5"/>
  <c r="AK1232" i="5"/>
  <c r="AK1233" i="5"/>
  <c r="AK1234" i="5"/>
  <c r="AK1235" i="5"/>
  <c r="AK1236" i="5"/>
  <c r="AK1237" i="5"/>
  <c r="AK1238" i="5"/>
  <c r="AK1239" i="5"/>
  <c r="AK1240" i="5"/>
  <c r="AK1241" i="5"/>
  <c r="AK1242" i="5"/>
  <c r="AK1243" i="5"/>
  <c r="AK1244" i="5"/>
  <c r="AK1245" i="5"/>
  <c r="AK1246" i="5"/>
  <c r="AK1247" i="5"/>
  <c r="AK1248" i="5"/>
  <c r="AK1249" i="5"/>
  <c r="AK1250" i="5"/>
  <c r="AK1251" i="5"/>
  <c r="AK1252" i="5"/>
  <c r="AK1253" i="5"/>
  <c r="AK1254" i="5"/>
  <c r="AK1255" i="5"/>
  <c r="AK1256" i="5"/>
  <c r="AK1257" i="5"/>
  <c r="AK1258" i="5"/>
  <c r="AK1259" i="5"/>
  <c r="AK1260" i="5"/>
  <c r="AK1261" i="5"/>
  <c r="AK1262" i="5"/>
  <c r="AK1263" i="5"/>
  <c r="AK1289" i="5"/>
  <c r="AK1290" i="5"/>
  <c r="AK1291" i="5"/>
  <c r="AK1292" i="5"/>
  <c r="AK1293" i="5"/>
  <c r="AK1294" i="5"/>
  <c r="AK1295" i="5"/>
  <c r="AK1296" i="5"/>
  <c r="AK1297" i="5"/>
  <c r="AK1298" i="5"/>
  <c r="AK1299" i="5"/>
  <c r="AK1300" i="5"/>
  <c r="AK21" i="5"/>
  <c r="AK22" i="5"/>
  <c r="U208" i="28"/>
  <c r="U979" i="28"/>
  <c r="U843" i="28"/>
  <c r="U1250" i="28"/>
  <c r="U461" i="28"/>
  <c r="U445" i="28"/>
  <c r="U148" i="28"/>
  <c r="U635" i="28"/>
  <c r="U216" i="28"/>
  <c r="U1070" i="28"/>
  <c r="U828" i="28"/>
  <c r="U997" i="28"/>
  <c r="U897" i="28"/>
  <c r="U645" i="28"/>
  <c r="U10" i="28"/>
  <c r="U1105" i="28"/>
  <c r="U673" i="28"/>
  <c r="U1143" i="28"/>
  <c r="U122" i="28"/>
  <c r="U1118" i="28"/>
  <c r="U1066" i="28"/>
  <c r="U386" i="28"/>
  <c r="U153" i="28"/>
  <c r="U53" i="28"/>
  <c r="U556" i="28"/>
  <c r="U261" i="28"/>
  <c r="U662" i="28"/>
  <c r="U87" i="28"/>
  <c r="U1273" i="28"/>
  <c r="U993" i="28"/>
  <c r="U88" i="28"/>
  <c r="U995" i="28"/>
  <c r="U805" i="28"/>
  <c r="U11" i="28"/>
  <c r="U1013" i="28"/>
  <c r="U922" i="28"/>
  <c r="U762" i="28"/>
  <c r="U819" i="28"/>
  <c r="U494" i="28"/>
  <c r="U1333" i="28"/>
  <c r="U833" i="28"/>
  <c r="U253" i="28"/>
  <c r="U381" i="28"/>
  <c r="U127" i="28"/>
  <c r="U757" i="28"/>
  <c r="U377" i="28"/>
  <c r="U23" i="28"/>
  <c r="U1161" i="28"/>
  <c r="U42" i="28"/>
  <c r="U497" i="28"/>
  <c r="U962" i="28"/>
  <c r="U1020" i="28"/>
  <c r="U1244" i="28"/>
  <c r="U956" i="28"/>
  <c r="U1067" i="28"/>
  <c r="U909" i="28"/>
  <c r="U552" i="28"/>
  <c r="U374" i="28"/>
  <c r="U1069" i="28"/>
  <c r="U401" i="28"/>
  <c r="U797" i="28"/>
  <c r="U171" i="28"/>
  <c r="U984" i="28"/>
  <c r="U689" i="28"/>
  <c r="U170" i="28"/>
  <c r="U1253" i="28"/>
  <c r="U1226" i="28"/>
  <c r="U900" i="28"/>
  <c r="U749" i="28"/>
  <c r="U1270" i="28"/>
  <c r="U1112" i="28"/>
  <c r="U1298" i="28"/>
  <c r="U1287" i="28"/>
  <c r="U1268" i="28"/>
  <c r="U1186" i="28"/>
  <c r="U699" i="28"/>
  <c r="U103" i="28"/>
  <c r="U1080" i="28"/>
  <c r="U731" i="28"/>
  <c r="U455" i="28"/>
  <c r="U113" i="28"/>
  <c r="U329" i="28"/>
  <c r="U885" i="28"/>
  <c r="U1153" i="28"/>
  <c r="U248" i="28"/>
  <c r="U27" i="28"/>
  <c r="U536" i="28"/>
  <c r="U515" i="28"/>
  <c r="U612" i="28"/>
  <c r="U601" i="28"/>
  <c r="U214" i="28"/>
  <c r="U792" i="28"/>
  <c r="U1108" i="28"/>
  <c r="U832" i="28"/>
  <c r="U784" i="28"/>
  <c r="U395" i="28"/>
  <c r="U1360" i="28"/>
  <c r="U1042" i="28"/>
  <c r="U576" i="28"/>
  <c r="U13" i="28"/>
  <c r="U748" i="28"/>
  <c r="U391" i="28"/>
  <c r="U108" i="28"/>
  <c r="U187" i="28"/>
  <c r="U73" i="28"/>
  <c r="U189" i="28"/>
  <c r="U772" i="28"/>
  <c r="U198" i="28"/>
  <c r="U827" i="28"/>
  <c r="U848" i="28"/>
  <c r="U293" i="28"/>
  <c r="U1023" i="28"/>
  <c r="U483" i="28"/>
  <c r="U1235" i="28"/>
  <c r="U944" i="28"/>
  <c r="U1078" i="28"/>
  <c r="U1165" i="28"/>
  <c r="U1097" i="28"/>
  <c r="U1029" i="28"/>
  <c r="U1241" i="28"/>
  <c r="U799" i="28"/>
  <c r="U1077" i="28"/>
  <c r="U310" i="28"/>
  <c r="U561" i="28"/>
  <c r="U1109" i="28"/>
  <c r="U1004" i="28"/>
  <c r="U745" i="28"/>
  <c r="U296" i="28"/>
  <c r="U86" i="28"/>
  <c r="U1217" i="28"/>
  <c r="U711" i="28"/>
  <c r="U1363" i="28"/>
  <c r="U283" i="28"/>
  <c r="U437" i="28"/>
  <c r="U70" i="28"/>
  <c r="U1090" i="28"/>
  <c r="U25" i="28"/>
  <c r="U41" i="28"/>
  <c r="U384" i="28"/>
  <c r="U1348" i="28"/>
  <c r="U410" i="28"/>
  <c r="U277" i="28"/>
  <c r="U1180" i="28"/>
  <c r="U1063" i="28"/>
  <c r="U1212" i="28"/>
  <c r="U574" i="28"/>
  <c r="U1154" i="28"/>
  <c r="U303" i="28"/>
  <c r="U29" i="28"/>
  <c r="U37" i="28"/>
  <c r="U342" i="28"/>
  <c r="U180" i="28"/>
  <c r="U276" i="28"/>
  <c r="U423" i="28"/>
  <c r="U130" i="28"/>
  <c r="U1294" i="28"/>
  <c r="U790" i="28"/>
  <c r="U1266" i="28"/>
  <c r="U404" i="28"/>
  <c r="U925" i="28"/>
  <c r="U399" i="28"/>
  <c r="U197" i="28"/>
  <c r="U1249" i="28"/>
  <c r="U608" i="28"/>
  <c r="U131" i="28"/>
  <c r="U1045" i="28"/>
  <c r="U882" i="28"/>
  <c r="U452" i="28"/>
  <c r="U1089" i="28"/>
  <c r="U1169" i="28"/>
  <c r="U38" i="28"/>
  <c r="U1178" i="28"/>
  <c r="U818" i="28"/>
  <c r="U542" i="28"/>
  <c r="U876" i="28"/>
  <c r="U560" i="28"/>
  <c r="U609" i="28"/>
  <c r="U830" i="28"/>
  <c r="U157" i="28"/>
  <c r="U1319" i="28"/>
  <c r="U1357" i="28"/>
  <c r="U39" i="28"/>
  <c r="U138" i="28"/>
  <c r="U1043" i="28"/>
  <c r="U626" i="28"/>
  <c r="U753" i="28"/>
  <c r="U919" i="28"/>
  <c r="U123" i="28"/>
  <c r="U933" i="28"/>
  <c r="U1128" i="28"/>
  <c r="U564" i="28"/>
  <c r="U1092" i="28"/>
  <c r="U242" i="28"/>
  <c r="U119" i="28"/>
  <c r="U438" i="28"/>
  <c r="U469" i="28"/>
  <c r="U398" i="28"/>
  <c r="U132" i="28"/>
  <c r="U814" i="28"/>
  <c r="U567" i="28"/>
  <c r="U721" i="28"/>
  <c r="U19" i="28"/>
  <c r="U796" i="28"/>
  <c r="U355" i="28"/>
  <c r="U671" i="28"/>
  <c r="U69" i="28"/>
  <c r="U791" i="28"/>
  <c r="U352" i="28"/>
  <c r="U239" i="28"/>
  <c r="U726" i="28"/>
  <c r="U222" i="28"/>
  <c r="U1030" i="28"/>
  <c r="U585" i="28"/>
  <c r="U247" i="28"/>
  <c r="U623" i="28"/>
  <c r="U928" i="28"/>
  <c r="U1034" i="28"/>
  <c r="U394" i="28"/>
  <c r="U1341" i="28"/>
  <c r="U1110" i="28"/>
  <c r="U459" i="28"/>
  <c r="U732" i="28"/>
  <c r="U986" i="28"/>
  <c r="U834" i="28"/>
  <c r="U1356" i="28"/>
  <c r="U782" i="28"/>
  <c r="U1028" i="28"/>
  <c r="U339" i="28"/>
  <c r="U669" i="28"/>
  <c r="U149" i="28"/>
  <c r="U313" i="28"/>
  <c r="U505" i="28"/>
  <c r="U448" i="28"/>
  <c r="U1184" i="28"/>
  <c r="U713" i="28"/>
  <c r="U652" i="28"/>
  <c r="U199" i="28"/>
  <c r="U527" i="28"/>
  <c r="U551" i="28"/>
  <c r="U947" i="28"/>
  <c r="U271" i="28"/>
  <c r="U716" i="28"/>
  <c r="U397" i="28"/>
  <c r="U1115" i="28"/>
  <c r="U1050" i="28"/>
  <c r="U1088" i="28"/>
  <c r="U1051" i="28"/>
  <c r="U718" i="28"/>
  <c r="U971" i="28"/>
  <c r="U184" i="28"/>
  <c r="U1339" i="28"/>
  <c r="U1248" i="28"/>
  <c r="U1207" i="28"/>
  <c r="U434" i="28"/>
  <c r="U245" i="28"/>
  <c r="U1142" i="28"/>
  <c r="U421" i="28"/>
  <c r="U98" i="28"/>
  <c r="U813" i="28"/>
  <c r="U550" i="28"/>
  <c r="U872" i="28"/>
  <c r="U575" i="28"/>
  <c r="U1322" i="28"/>
  <c r="U1296" i="28"/>
  <c r="U594" i="28"/>
  <c r="U169" i="28"/>
  <c r="U665" i="28"/>
  <c r="U109" i="28"/>
  <c r="U142" i="28"/>
  <c r="U1352" i="28"/>
  <c r="U215" i="28"/>
  <c r="U252" i="28"/>
  <c r="U79" i="28"/>
  <c r="U914" i="28"/>
  <c r="U1252" i="28"/>
  <c r="U332" i="28"/>
  <c r="U65" i="28"/>
  <c r="U468" i="28"/>
  <c r="U80" i="28"/>
  <c r="U12" i="28"/>
  <c r="U1309" i="28"/>
  <c r="U1321" i="28"/>
  <c r="U663" i="28"/>
  <c r="U1086" i="28"/>
  <c r="U259" i="28"/>
  <c r="U92" i="28"/>
  <c r="U72" i="28"/>
  <c r="U1053" i="28"/>
  <c r="U1033" i="28"/>
  <c r="U582" i="28"/>
  <c r="U965" i="28"/>
  <c r="U1081" i="28"/>
  <c r="U1046" i="28"/>
  <c r="U802" i="28"/>
  <c r="U1159" i="28"/>
  <c r="U111" i="28"/>
  <c r="U83" i="28"/>
  <c r="U96" i="28"/>
  <c r="U985" i="28"/>
  <c r="U1075" i="28"/>
  <c r="U589" i="28"/>
  <c r="U366" i="28"/>
  <c r="U578" i="28"/>
  <c r="U1264" i="28"/>
  <c r="U820" i="28"/>
  <c r="U465" i="28"/>
  <c r="U1084" i="28"/>
  <c r="U1204" i="28"/>
  <c r="U865" i="28"/>
  <c r="U1000" i="28"/>
  <c r="U471" i="28"/>
  <c r="U895" i="28"/>
  <c r="U1361" i="28"/>
  <c r="U1240" i="28"/>
  <c r="U147" i="28"/>
  <c r="U315" i="28"/>
  <c r="U810" i="28"/>
  <c r="U712" i="28"/>
  <c r="U60" i="28"/>
  <c r="U325" i="28"/>
  <c r="U240" i="28"/>
  <c r="U517" i="28"/>
  <c r="U1032" i="28"/>
  <c r="U93" i="28"/>
  <c r="U84" i="28"/>
  <c r="U598" i="28"/>
  <c r="U889" i="28"/>
  <c r="U207" i="28"/>
  <c r="U186" i="28"/>
  <c r="U798" i="28"/>
  <c r="U514" i="28"/>
  <c r="U280" i="28"/>
  <c r="U1192" i="28"/>
  <c r="U910" i="28"/>
  <c r="U991" i="28"/>
  <c r="U1255" i="28"/>
  <c r="U101" i="28"/>
  <c r="U1293" i="28"/>
  <c r="U1278" i="28"/>
  <c r="U426" i="28"/>
  <c r="U1349" i="28"/>
  <c r="U879" i="28"/>
  <c r="U1190" i="28"/>
  <c r="U523" i="28"/>
  <c r="U1144" i="28"/>
  <c r="U430" i="28"/>
  <c r="U685" i="28"/>
  <c r="U1340" i="28"/>
  <c r="U1330" i="28"/>
  <c r="U424" i="28"/>
  <c r="U1182" i="28"/>
  <c r="U656" i="28"/>
  <c r="U845" i="28"/>
  <c r="U756" i="28"/>
  <c r="U613" i="28"/>
  <c r="U9" i="28"/>
  <c r="U1308" i="28"/>
  <c r="U345" i="28"/>
  <c r="U766" i="28"/>
  <c r="U77" i="28"/>
  <c r="U853" i="28"/>
  <c r="U116" i="28"/>
  <c r="U295" i="28"/>
  <c r="U1256" i="28"/>
  <c r="U554" i="28"/>
  <c r="U921" i="28"/>
  <c r="U761" i="28"/>
  <c r="U868" i="28"/>
  <c r="U1214" i="28"/>
  <c r="U1267" i="28"/>
  <c r="U1245" i="28"/>
  <c r="U555" i="28"/>
  <c r="U362" i="28"/>
  <c r="U1236" i="28"/>
  <c r="U1006" i="28"/>
  <c r="U847" i="28"/>
  <c r="U503" i="28"/>
  <c r="U1044" i="28"/>
  <c r="U1350" i="28"/>
  <c r="U597" i="28"/>
  <c r="U476" i="28"/>
  <c r="U1365" i="28"/>
  <c r="U330" i="28"/>
  <c r="U902" i="28"/>
  <c r="U1019" i="28"/>
  <c r="U389" i="28"/>
  <c r="U125" i="28"/>
  <c r="U120" i="28"/>
  <c r="U960" i="28"/>
  <c r="U557" i="28"/>
  <c r="U586" i="28"/>
  <c r="U356" i="28"/>
  <c r="U715" i="28"/>
  <c r="U1263" i="28"/>
  <c r="U369" i="28"/>
  <c r="U537" i="28"/>
  <c r="U734" i="28"/>
  <c r="U954" i="28"/>
  <c r="U387" i="28"/>
  <c r="U535" i="28"/>
  <c r="U50" i="28"/>
  <c r="U1151" i="28"/>
  <c r="U95" i="28"/>
  <c r="U323" i="28"/>
  <c r="U7" i="28"/>
  <c r="U722" i="28"/>
  <c r="U1059" i="28"/>
  <c r="U89" i="28"/>
  <c r="U114" i="28"/>
  <c r="U781" i="28"/>
  <c r="U837" i="28"/>
  <c r="U1203" i="28"/>
  <c r="U488" i="28"/>
  <c r="U392" i="28"/>
  <c r="U614" i="28"/>
  <c r="U284" i="28"/>
  <c r="U592" i="28"/>
  <c r="U319" i="28"/>
  <c r="U692" i="28"/>
  <c r="U286" i="28"/>
  <c r="U383" i="28"/>
  <c r="U359" i="28"/>
  <c r="U992" i="28"/>
  <c r="U701" i="28"/>
  <c r="U1166" i="28"/>
  <c r="U969" i="28"/>
  <c r="U926" i="28"/>
  <c r="U651" i="28"/>
  <c r="U201" i="28"/>
  <c r="U1286" i="28"/>
  <c r="U357" i="28"/>
  <c r="U219" i="28"/>
  <c r="U429" i="28"/>
  <c r="U408" i="28"/>
  <c r="U861" i="28"/>
  <c r="U1064" i="28"/>
  <c r="U1132" i="28"/>
  <c r="U559" i="28"/>
  <c r="U1183" i="28"/>
  <c r="U314" i="28"/>
  <c r="U1058" i="28"/>
  <c r="U775" i="28"/>
  <c r="U1179" i="28"/>
  <c r="U246" i="28"/>
  <c r="U493" i="28"/>
  <c r="U1160" i="28"/>
  <c r="U1280" i="28"/>
  <c r="U788" i="28"/>
  <c r="U892" i="28"/>
  <c r="U717" i="28"/>
  <c r="U850" i="28"/>
  <c r="U104" i="28"/>
  <c r="U409" i="28"/>
  <c r="U525" i="28"/>
  <c r="U501" i="28"/>
  <c r="U1157" i="28"/>
  <c r="U1156" i="28"/>
  <c r="U1068" i="28"/>
  <c r="U890" i="28"/>
  <c r="U894" i="28"/>
  <c r="U583" i="28"/>
  <c r="U1027" i="28"/>
  <c r="U1116" i="28"/>
  <c r="U233" i="28"/>
  <c r="U478" i="28"/>
  <c r="U1281" i="28"/>
  <c r="U1271" i="28"/>
  <c r="U633" i="28"/>
  <c r="U1257" i="28"/>
  <c r="U637" i="28"/>
  <c r="U942" i="28"/>
  <c r="U839" i="28"/>
  <c r="U272" i="28"/>
  <c r="U529" i="28"/>
  <c r="U502" i="28"/>
  <c r="U454" i="28"/>
  <c r="U308" i="28"/>
  <c r="U1219" i="28"/>
  <c r="U241" i="28"/>
  <c r="U484" i="28"/>
  <c r="U724" i="28"/>
  <c r="U268" i="28"/>
  <c r="U82" i="28"/>
  <c r="U1262" i="28"/>
  <c r="U941" i="28"/>
  <c r="U1055" i="28"/>
  <c r="U428" i="28"/>
  <c r="U1351" i="28"/>
  <c r="U912" i="28"/>
  <c r="U1107" i="28"/>
  <c r="U1274" i="28"/>
  <c r="U1002" i="28"/>
  <c r="U152" i="28"/>
  <c r="U904" i="28"/>
  <c r="U1338" i="28"/>
  <c r="U1304" i="28"/>
  <c r="U292" i="28"/>
  <c r="U543" i="28"/>
  <c r="U709" i="28"/>
  <c r="U444" i="28"/>
  <c r="U1200" i="28"/>
  <c r="U751" i="28"/>
  <c r="U957" i="28"/>
  <c r="U439" i="28"/>
  <c r="U150" i="28"/>
  <c r="U1172" i="28"/>
  <c r="U90" i="28"/>
  <c r="U74" i="28"/>
  <c r="U510" i="28"/>
  <c r="U44" i="28"/>
  <c r="U545" i="28"/>
  <c r="U981" i="28"/>
  <c r="U1137" i="28"/>
  <c r="U888" i="28"/>
  <c r="U462" i="28"/>
  <c r="U641" i="28"/>
  <c r="U1196" i="28"/>
  <c r="U905" i="28"/>
  <c r="U117" i="28"/>
  <c r="U354" i="28"/>
  <c r="U1176" i="28"/>
  <c r="U143" i="28"/>
  <c r="U829" i="28"/>
  <c r="U906" i="28"/>
  <c r="U134" i="28"/>
  <c r="U787" i="28"/>
  <c r="U903" i="28"/>
  <c r="U1164" i="28"/>
  <c r="U275" i="28"/>
  <c r="U1079" i="28"/>
  <c r="U1031" i="28"/>
  <c r="U952" i="28"/>
  <c r="U710" i="28"/>
  <c r="U220" i="28"/>
  <c r="U541" i="28"/>
  <c r="U368" i="28"/>
  <c r="U1312" i="28"/>
  <c r="U418" i="28"/>
  <c r="U464" i="28"/>
  <c r="U1024" i="28"/>
  <c r="U1038" i="28"/>
  <c r="U967" i="28"/>
  <c r="U1014" i="28"/>
  <c r="U477" i="28"/>
  <c r="U533" i="28"/>
  <c r="U884" i="28"/>
  <c r="U340" i="28"/>
  <c r="U620" i="28"/>
  <c r="U1017" i="28"/>
  <c r="U549" i="28"/>
  <c r="U185" i="28"/>
  <c r="U20" i="28"/>
  <c r="U1239" i="28"/>
  <c r="U1162" i="28"/>
  <c r="U924" i="28"/>
  <c r="U1008" i="28"/>
  <c r="U179" i="28"/>
  <c r="U472" i="28"/>
  <c r="U254" i="28"/>
  <c r="U883" i="28"/>
  <c r="U958" i="28"/>
  <c r="U58" i="28"/>
  <c r="U694" i="28"/>
  <c r="U795" i="28"/>
  <c r="U544" i="28"/>
  <c r="U824" i="28"/>
  <c r="U634" i="28"/>
  <c r="U1325" i="28"/>
  <c r="U227" i="28"/>
  <c r="U767" i="28"/>
  <c r="U1311" i="28"/>
  <c r="U668" i="28"/>
  <c r="U1025" i="28"/>
  <c r="U1171" i="28"/>
  <c r="U1233" i="28"/>
  <c r="U160" i="28"/>
  <c r="U1289" i="28"/>
  <c r="U646" i="28"/>
  <c r="U18" i="28"/>
  <c r="U1104" i="28"/>
  <c r="U94" i="28"/>
  <c r="U1211" i="28"/>
  <c r="U500" i="28"/>
  <c r="U603" i="28"/>
  <c r="U1035" i="28"/>
  <c r="U1021" i="28"/>
  <c r="U723" i="28"/>
  <c r="U370" i="28"/>
  <c r="U916" i="28"/>
  <c r="U302" i="28"/>
  <c r="U333" i="28"/>
  <c r="U816" i="28"/>
  <c r="U738" i="28"/>
  <c r="U838" i="28"/>
  <c r="U78" i="28"/>
  <c r="U678" i="28"/>
  <c r="U406" i="28"/>
  <c r="U1223" i="28"/>
  <c r="U649" i="28"/>
  <c r="U260" i="28"/>
  <c r="U436" i="28"/>
  <c r="U322" i="28"/>
  <c r="U346" i="28"/>
  <c r="U183" i="28"/>
  <c r="U414" i="28"/>
  <c r="U34" i="28"/>
  <c r="U1001" i="28"/>
  <c r="U1022" i="28"/>
  <c r="U606" i="28"/>
  <c r="U938" i="28"/>
  <c r="U1091" i="28"/>
  <c r="U657" i="28"/>
  <c r="U547" i="28"/>
  <c r="U415" i="28"/>
  <c r="U978" i="28"/>
  <c r="U994" i="28"/>
  <c r="U1199" i="28"/>
  <c r="U482" i="28"/>
  <c r="U809" i="28"/>
  <c r="U365" i="28"/>
  <c r="U826" i="28"/>
  <c r="U291" i="28"/>
  <c r="U720" i="28"/>
  <c r="U396" i="28"/>
  <c r="U803" i="28"/>
  <c r="U390" i="28"/>
  <c r="U16" i="28"/>
  <c r="U682" i="28"/>
  <c r="U289" i="28"/>
  <c r="U173" i="28"/>
  <c r="U168" i="28"/>
  <c r="U1210" i="28"/>
  <c r="U63" i="28"/>
  <c r="U1007" i="28"/>
  <c r="U194" i="28"/>
  <c r="U21" i="28"/>
  <c r="U1191" i="28"/>
  <c r="U172" i="28"/>
  <c r="U719" i="28"/>
  <c r="U807" i="28"/>
  <c r="U367" i="28"/>
  <c r="U801" i="28"/>
  <c r="U287" i="28"/>
  <c r="U976" i="28"/>
  <c r="U528" i="28"/>
  <c r="U728" i="28"/>
  <c r="U1251" i="28"/>
  <c r="U632" i="28"/>
  <c r="U112" i="28"/>
  <c r="U930" i="28"/>
  <c r="U467" i="28"/>
  <c r="U328" i="28"/>
  <c r="U1041" i="28"/>
  <c r="U1299" i="28"/>
  <c r="U835" i="28"/>
  <c r="U746" i="28"/>
  <c r="U695" i="28"/>
  <c r="U658" i="28"/>
  <c r="U14" i="28"/>
  <c r="U862" i="28"/>
  <c r="U873" i="28"/>
  <c r="U744" i="28"/>
  <c r="U270" i="28"/>
  <c r="U808" i="28"/>
  <c r="U875" i="28"/>
  <c r="U1342" i="28"/>
  <c r="U1187" i="28"/>
  <c r="U740" i="28"/>
  <c r="U81" i="28"/>
  <c r="U6" i="28"/>
  <c r="U800" i="28"/>
  <c r="U312" i="28"/>
  <c r="U49" i="28"/>
  <c r="U1121" i="28"/>
  <c r="U375" i="28"/>
  <c r="U1229" i="28"/>
  <c r="U373" i="28"/>
  <c r="U1146" i="28"/>
  <c r="U1279" i="28"/>
  <c r="U650" i="28"/>
  <c r="U605" i="28"/>
  <c r="U447" i="28"/>
  <c r="U887" i="28"/>
  <c r="U68" i="28"/>
  <c r="U1221" i="28"/>
  <c r="U1122" i="28"/>
  <c r="U1047" i="28"/>
  <c r="U350" i="28"/>
  <c r="U1222" i="28"/>
  <c r="U46" i="28"/>
  <c r="U1134" i="28"/>
  <c r="U230" i="28"/>
  <c r="U856" i="28"/>
  <c r="U789" i="28"/>
  <c r="U67" i="28"/>
  <c r="U304" i="28"/>
  <c r="U519" i="28"/>
  <c r="U636" i="28"/>
  <c r="U1243" i="28"/>
  <c r="U654" i="28"/>
  <c r="U212" i="28"/>
  <c r="U568" i="28"/>
  <c r="U955" i="28"/>
  <c r="U250" i="28"/>
  <c r="U1018" i="28"/>
  <c r="U708" i="28"/>
  <c r="U1040" i="28"/>
  <c r="U1331" i="28"/>
  <c r="U43" i="28"/>
  <c r="U696" i="28"/>
  <c r="U504" i="28"/>
  <c r="U1100" i="28"/>
  <c r="U680" i="28"/>
  <c r="U1131" i="28"/>
  <c r="U191" i="28"/>
  <c r="U217" i="28"/>
  <c r="U913" i="28"/>
  <c r="U752" i="28"/>
  <c r="U205" i="28"/>
  <c r="U136" i="28"/>
  <c r="U572" i="28"/>
  <c r="U162" i="28"/>
  <c r="U973" i="28"/>
  <c r="U679" i="28"/>
  <c r="U446" i="28"/>
  <c r="U777" i="28"/>
  <c r="U99" i="28"/>
  <c r="U822" i="28"/>
  <c r="U733" i="28"/>
  <c r="U1048" i="28"/>
  <c r="U599" i="28"/>
  <c r="U309" i="28"/>
  <c r="U776" i="28"/>
  <c r="U221" i="28"/>
  <c r="U1072" i="28"/>
  <c r="U891" i="28"/>
  <c r="U238" i="28"/>
  <c r="U433" i="28"/>
  <c r="U348" i="28"/>
  <c r="U456" i="28"/>
  <c r="U700" i="28"/>
  <c r="U844" i="28"/>
  <c r="U750" i="28"/>
  <c r="U1288" i="28"/>
  <c r="U690" i="28"/>
  <c r="U1206" i="28"/>
  <c r="U1135" i="28"/>
  <c r="U1313" i="28"/>
  <c r="U1225" i="28"/>
  <c r="U1005" i="28"/>
  <c r="U256" i="28"/>
  <c r="U1227" i="28"/>
  <c r="U218" i="28"/>
  <c r="U297" i="28"/>
  <c r="U1231" i="28"/>
  <c r="U344" i="28"/>
  <c r="U1259" i="28"/>
  <c r="U100" i="28"/>
  <c r="U932" i="28"/>
  <c r="U570" i="28"/>
  <c r="U630" i="28"/>
  <c r="U859" i="28"/>
  <c r="U1362" i="28"/>
  <c r="U640" i="28"/>
  <c r="U48" i="28"/>
  <c r="U506" i="28"/>
  <c r="U1101" i="28"/>
  <c r="U1324" i="28"/>
  <c r="U823" i="28"/>
  <c r="U747" i="28"/>
  <c r="U1215" i="28"/>
  <c r="U182" i="28"/>
  <c r="U886" i="28"/>
  <c r="U1258" i="28"/>
  <c r="U704" i="28"/>
  <c r="U604" i="28"/>
  <c r="U1061" i="28"/>
  <c r="U334" i="28"/>
  <c r="U996" i="28"/>
  <c r="U55" i="28"/>
  <c r="U1012" i="28"/>
  <c r="U774" i="28"/>
  <c r="U629" i="28"/>
  <c r="U759" i="28"/>
  <c r="U1337" i="28"/>
  <c r="U596" i="28"/>
  <c r="U388" i="28"/>
  <c r="U553" i="28"/>
  <c r="U961" i="28"/>
  <c r="U851" i="28"/>
  <c r="U1202" i="28"/>
  <c r="U563" i="28"/>
  <c r="U982" i="28"/>
  <c r="U324" i="28"/>
  <c r="U146" i="28"/>
  <c r="U75" i="28"/>
  <c r="U223" i="28"/>
  <c r="U26" i="28"/>
  <c r="U1125" i="28"/>
  <c r="U1359" i="28"/>
  <c r="U1316" i="28"/>
  <c r="U580" i="28"/>
  <c r="U204" i="28"/>
  <c r="U1314" i="28"/>
  <c r="U1285" i="28"/>
  <c r="U457" i="28"/>
  <c r="U1039" i="28"/>
  <c r="U299" i="28"/>
  <c r="U760" i="28"/>
  <c r="U33" i="28"/>
  <c r="U1026" i="28"/>
  <c r="U492" i="28"/>
  <c r="U317" i="28"/>
  <c r="U1317" i="28"/>
  <c r="U97" i="28"/>
  <c r="U1168" i="28"/>
  <c r="U279" i="28"/>
  <c r="U1300" i="28"/>
  <c r="U915" i="28"/>
  <c r="U595" i="28"/>
  <c r="U980" i="28"/>
  <c r="U974" i="28"/>
  <c r="U677" i="28"/>
  <c r="U628" i="28"/>
  <c r="U490" i="28"/>
  <c r="U880" i="28"/>
  <c r="U274" i="28"/>
  <c r="U129" i="28"/>
  <c r="U393" i="28"/>
  <c r="U524" i="28"/>
  <c r="U1277" i="28"/>
  <c r="U1275" i="28"/>
  <c r="U943" i="28"/>
  <c r="U450" i="28"/>
  <c r="U473" i="28"/>
  <c r="U849" i="28"/>
  <c r="U765" i="28"/>
  <c r="U672" i="28"/>
  <c r="U667" i="28"/>
  <c r="U846" i="28"/>
  <c r="U188" i="28"/>
  <c r="U144" i="28"/>
  <c r="U463" i="28"/>
  <c r="U706" i="28"/>
  <c r="U1136" i="28"/>
  <c r="U989" i="28"/>
  <c r="U511" i="28"/>
  <c r="U85" i="28"/>
  <c r="U402" i="28"/>
  <c r="U474" i="28"/>
  <c r="U616" i="28"/>
  <c r="U479" i="28"/>
  <c r="U923" i="28"/>
  <c r="U1003" i="28"/>
  <c r="U1060" i="28"/>
  <c r="U364" i="28"/>
  <c r="U45" i="28"/>
  <c r="U911" i="28"/>
  <c r="U1141" i="28"/>
  <c r="U126" i="28"/>
  <c r="U836" i="28"/>
  <c r="U1265" i="28"/>
  <c r="U631" i="28"/>
  <c r="U326" i="28"/>
  <c r="U1201" i="28"/>
  <c r="U154" i="28"/>
  <c r="U1094" i="28"/>
  <c r="U615" i="28"/>
  <c r="U400" i="28"/>
  <c r="U806" i="28"/>
  <c r="U581" i="28"/>
  <c r="U1237" i="28"/>
  <c r="U316" i="28"/>
  <c r="U1148" i="28"/>
  <c r="U509" i="28"/>
  <c r="U499" i="28"/>
  <c r="U1123" i="28"/>
  <c r="U24" i="28"/>
  <c r="U617" i="28"/>
  <c r="U209" i="28"/>
  <c r="U1117" i="28"/>
  <c r="U1083" i="28"/>
  <c r="U1106" i="28"/>
  <c r="U1347" i="28"/>
  <c r="U1315" i="28"/>
  <c r="U548" i="28"/>
  <c r="U736" i="28"/>
  <c r="U755" i="28"/>
  <c r="U530" i="28"/>
  <c r="U815" i="28"/>
  <c r="U91" i="28"/>
  <c r="U639" i="28"/>
  <c r="U1114" i="28"/>
  <c r="U496" i="28"/>
  <c r="U480" i="28"/>
  <c r="U156" i="28"/>
  <c r="U1102" i="28"/>
  <c r="U3" i="28"/>
  <c r="U481" i="28"/>
  <c r="U653" i="28"/>
  <c r="U1057" i="28"/>
  <c r="U811" i="28"/>
  <c r="U36" i="28"/>
  <c r="U934" i="28"/>
  <c r="U66" i="28"/>
  <c r="U569" i="28"/>
  <c r="U244" i="28"/>
  <c r="U306" i="28"/>
  <c r="U347" i="28"/>
  <c r="U269" i="28"/>
  <c r="U951" i="28"/>
  <c r="U618" i="28"/>
  <c r="U1328" i="28"/>
  <c r="U1343" i="28"/>
  <c r="U62" i="28"/>
  <c r="U825" i="28"/>
  <c r="U538" i="28"/>
  <c r="U779" i="28"/>
  <c r="U1052" i="28"/>
  <c r="U783" i="28"/>
  <c r="U379" i="28"/>
  <c r="U47" i="28"/>
  <c r="U968" i="28"/>
  <c r="U1344" i="28"/>
  <c r="U121" i="28"/>
  <c r="U8" i="28"/>
  <c r="U664" i="28"/>
  <c r="U337" i="28"/>
  <c r="U855" i="28"/>
  <c r="U200" i="28"/>
  <c r="U331" i="28"/>
  <c r="U959" i="28"/>
  <c r="U714" i="28"/>
  <c r="U1145" i="28"/>
  <c r="U267" i="28"/>
  <c r="U1016" i="28"/>
  <c r="U403" i="28"/>
  <c r="U1224" i="28"/>
  <c r="U546" i="28"/>
  <c r="U1175" i="28"/>
  <c r="U1111" i="28"/>
  <c r="U647" i="28"/>
  <c r="U300" i="28"/>
  <c r="U842" i="28"/>
  <c r="U780" i="28"/>
  <c r="U440" i="28"/>
  <c r="U1049" i="28"/>
  <c r="U1234" i="28"/>
  <c r="U1318" i="28"/>
  <c r="U338" i="28"/>
  <c r="U1082" i="28"/>
  <c r="U1155" i="28"/>
  <c r="U1290" i="28"/>
  <c r="U71" i="28"/>
  <c r="U867" i="28"/>
  <c r="U1332" i="28"/>
  <c r="U372" i="28"/>
  <c r="U540" i="28"/>
  <c r="U990" i="28"/>
  <c r="U487" i="28"/>
  <c r="U1011" i="28"/>
  <c r="U105" i="28"/>
  <c r="U1247" i="28"/>
  <c r="U659" i="28"/>
  <c r="U427" i="28"/>
  <c r="U1364" i="28"/>
  <c r="U15" i="28"/>
  <c r="U1085" i="28"/>
  <c r="U1140" i="28"/>
  <c r="U258" i="28"/>
  <c r="U539" i="28"/>
  <c r="U378" i="28"/>
  <c r="U102" i="28"/>
  <c r="U1096" i="28"/>
  <c r="U661" i="28"/>
  <c r="U670" i="28"/>
  <c r="U758" i="28"/>
  <c r="U1181" i="28"/>
  <c r="U931" i="28"/>
  <c r="U1167" i="28"/>
  <c r="U687" i="28"/>
  <c r="U786" i="28"/>
  <c r="U265" i="28"/>
  <c r="U1095" i="28"/>
  <c r="U1310" i="28"/>
  <c r="U54" i="28"/>
  <c r="U770" i="28"/>
  <c r="U1213" i="28"/>
  <c r="U622" i="28"/>
  <c r="U196" i="28"/>
  <c r="U30" i="28"/>
  <c r="U1282" i="28"/>
  <c r="U1283" i="28"/>
  <c r="U918" i="28"/>
  <c r="U1303" i="28"/>
  <c r="U411" i="28"/>
  <c r="U841" i="28"/>
  <c r="U110" i="28"/>
  <c r="U28" i="28"/>
  <c r="U1195" i="28"/>
  <c r="U988" i="28"/>
  <c r="U17" i="28"/>
  <c r="U360" i="28"/>
  <c r="U1076" i="28"/>
  <c r="U946" i="28"/>
  <c r="U405" i="28"/>
  <c r="U590" i="28"/>
  <c r="U681" i="28"/>
  <c r="U870" i="28"/>
  <c r="U141" i="28"/>
  <c r="U1209" i="28"/>
  <c r="U273" i="28"/>
  <c r="U534" i="28"/>
  <c r="U920" i="28"/>
  <c r="U251" i="28"/>
  <c r="U1354" i="28"/>
  <c r="U192" i="28"/>
  <c r="U51" i="28"/>
  <c r="U512" i="28"/>
  <c r="U1272" i="28"/>
  <c r="U451" i="28"/>
  <c r="U812" i="28"/>
  <c r="U1334" i="28"/>
  <c r="U161" i="28"/>
  <c r="U1345" i="28"/>
  <c r="U644" i="28"/>
  <c r="U1261" i="28"/>
  <c r="U1218" i="28"/>
  <c r="U1230" i="28"/>
  <c r="U970" i="28"/>
  <c r="U531" i="28"/>
  <c r="U305" i="28"/>
  <c r="U336" i="28"/>
  <c r="U621" i="28"/>
  <c r="U899" i="28"/>
  <c r="U225" i="28"/>
  <c r="U1238" i="28"/>
  <c r="U417" i="28"/>
  <c r="U442" i="28"/>
  <c r="U1124" i="28"/>
  <c r="U1306" i="28"/>
  <c r="U1093" i="28"/>
  <c r="U625" i="28"/>
  <c r="U927" i="28"/>
  <c r="U769" i="28"/>
  <c r="U234" i="28"/>
  <c r="U431" i="28"/>
  <c r="U1194" i="28"/>
  <c r="U262" i="28"/>
  <c r="U577" i="28"/>
  <c r="U1326" i="28"/>
  <c r="U432" i="28"/>
  <c r="U1292" i="28"/>
  <c r="U739" i="28"/>
  <c r="U1065" i="28"/>
  <c r="U587" i="28"/>
  <c r="U936" i="28"/>
  <c r="U773" i="28"/>
  <c r="U935" i="28"/>
  <c r="U727" i="28"/>
  <c r="U764" i="28"/>
  <c r="U1099" i="28"/>
  <c r="U22" i="28"/>
  <c r="U1307" i="28"/>
  <c r="U1113" i="28"/>
  <c r="U660" i="28"/>
  <c r="U491" i="28"/>
  <c r="U507" i="28"/>
  <c r="U76" i="28"/>
  <c r="U1297" i="28"/>
  <c r="U1103" i="28"/>
  <c r="U1129" i="28"/>
  <c r="U1291" i="28"/>
  <c r="U1152" i="28"/>
  <c r="U61" i="28"/>
  <c r="U232" i="28"/>
  <c r="U1284" i="28"/>
  <c r="U351" i="28"/>
  <c r="U627" i="28"/>
  <c r="U1098" i="28"/>
  <c r="U151" i="28"/>
  <c r="U1149" i="28"/>
  <c r="U821" i="28"/>
  <c r="U237" i="28"/>
  <c r="U729" i="28"/>
  <c r="U898" i="28"/>
  <c r="U1329" i="28"/>
  <c r="U1336" i="28"/>
  <c r="U1346" i="28"/>
  <c r="U458" i="28"/>
  <c r="U964" i="28"/>
  <c r="U358" i="28"/>
  <c r="U164" i="28"/>
  <c r="U1138" i="28"/>
  <c r="U288" i="28"/>
  <c r="U318" i="28"/>
  <c r="U1254" i="28"/>
  <c r="U1015" i="28"/>
  <c r="U966" i="28"/>
  <c r="U107" i="28"/>
  <c r="U343" i="28"/>
  <c r="U983" i="28"/>
  <c r="U320" i="28"/>
  <c r="U1071" i="28"/>
  <c r="U600" i="28"/>
  <c r="U939" i="28"/>
  <c r="U520" i="28"/>
  <c r="U213" i="28"/>
  <c r="U707" i="28"/>
  <c r="U407" i="28"/>
  <c r="U698" i="28"/>
  <c r="U1276" i="28"/>
  <c r="U1185" i="28"/>
  <c r="U937" i="28"/>
  <c r="U1119" i="28"/>
  <c r="U32" i="28"/>
  <c r="U470" i="28"/>
  <c r="U1355" i="28"/>
  <c r="U486" i="28"/>
  <c r="U521" i="28"/>
  <c r="U908" i="28"/>
  <c r="U264" i="28"/>
  <c r="U858" i="28"/>
  <c r="U1208" i="28"/>
  <c r="U1120" i="28"/>
  <c r="U532" i="28"/>
  <c r="U999" i="28"/>
  <c r="U419" i="28"/>
  <c r="U742" i="28"/>
  <c r="U124" i="28"/>
  <c r="U1228" i="28"/>
  <c r="U1335" i="28"/>
  <c r="U266" i="28"/>
  <c r="U619" i="28"/>
  <c r="U59" i="28"/>
  <c r="U566" i="28"/>
  <c r="U863" i="28"/>
  <c r="U860" i="28"/>
  <c r="U376" i="28"/>
  <c r="U754" i="28"/>
  <c r="U282" i="28"/>
  <c r="U249" i="28"/>
  <c r="U281" i="28"/>
  <c r="U1220" i="28"/>
  <c r="U945" i="28"/>
  <c r="U602" i="28"/>
  <c r="U703" i="28"/>
  <c r="U1323" i="28"/>
  <c r="U573" i="28"/>
  <c r="U642" i="28"/>
  <c r="U115" i="28"/>
  <c r="U878" i="28"/>
  <c r="U165" i="28"/>
  <c r="U363" i="28"/>
  <c r="U526" i="28"/>
  <c r="U866" i="28"/>
  <c r="U869" i="28"/>
  <c r="U1242" i="28"/>
  <c r="U118" i="28"/>
  <c r="U257" i="28"/>
  <c r="U413" i="28"/>
  <c r="U1133" i="28"/>
  <c r="U763" i="28"/>
  <c r="U385" i="28"/>
  <c r="U741" i="28"/>
  <c r="U420" i="28"/>
  <c r="U453" i="28"/>
  <c r="U684" i="28"/>
  <c r="U290" i="28"/>
  <c r="U508" i="28"/>
  <c r="U416" i="28"/>
  <c r="U1127" i="28"/>
  <c r="U1036" i="28"/>
  <c r="U64" i="28"/>
  <c r="U522" i="28"/>
  <c r="U562" i="28"/>
  <c r="U294" i="28"/>
  <c r="U948" i="28"/>
  <c r="U1074" i="28"/>
  <c r="U495" i="28"/>
  <c r="U1232" i="28"/>
  <c r="U778" i="28"/>
  <c r="U702" i="28"/>
  <c r="U178" i="28"/>
  <c r="U940" i="28"/>
  <c r="U236" i="28"/>
  <c r="U840" i="28"/>
  <c r="U1189" i="28"/>
  <c r="U1173" i="28"/>
  <c r="U1198" i="28"/>
  <c r="U579" i="28"/>
  <c r="U31" i="28"/>
  <c r="U953" i="28"/>
  <c r="U1295" i="28"/>
  <c r="U611" i="28"/>
  <c r="U40" i="28"/>
  <c r="U466" i="28"/>
  <c r="U158" i="28"/>
  <c r="U1205" i="28"/>
  <c r="U896" i="28"/>
  <c r="U917" i="28"/>
  <c r="U210" i="28"/>
  <c r="U177" i="28"/>
  <c r="U1302" i="28"/>
  <c r="U624" i="28"/>
  <c r="U854" i="28"/>
  <c r="U1358" i="28"/>
  <c r="U691" i="28"/>
  <c r="U1216" i="28"/>
  <c r="U674" i="28"/>
  <c r="U998" i="28"/>
  <c r="U255" i="28"/>
  <c r="U228" i="28"/>
  <c r="U804" i="28"/>
  <c r="U202" i="28"/>
  <c r="U676" i="28"/>
  <c r="U229" i="28"/>
  <c r="U1126" i="28"/>
  <c r="U195" i="28"/>
  <c r="U5" i="28"/>
  <c r="U705" i="28"/>
  <c r="U174" i="28"/>
  <c r="U106" i="28"/>
  <c r="U1163" i="28"/>
  <c r="U1150" i="28"/>
  <c r="U516" i="28"/>
  <c r="U371" i="28"/>
  <c r="U831" i="28"/>
  <c r="U167" i="28"/>
  <c r="U485" i="28"/>
  <c r="U235" i="28"/>
  <c r="U730" i="28"/>
  <c r="U877" i="28"/>
  <c r="U593" i="28"/>
  <c r="U1139" i="28"/>
  <c r="U737" i="28"/>
  <c r="U298" i="28"/>
  <c r="U1087" i="28"/>
  <c r="U1260" i="28"/>
  <c r="U353" i="28"/>
  <c r="U321" i="28"/>
  <c r="U206" i="28"/>
  <c r="U449" i="28"/>
  <c r="U1246" i="28"/>
  <c r="U874" i="28"/>
  <c r="U675" i="28"/>
  <c r="U137" i="28"/>
  <c r="U57" i="28"/>
  <c r="U655" i="28"/>
  <c r="U975" i="28"/>
  <c r="U977" i="28"/>
  <c r="U190" i="28"/>
  <c r="U133" i="28"/>
  <c r="U518" i="28"/>
  <c r="U864" i="28"/>
  <c r="U181" i="28"/>
  <c r="U1147" i="28"/>
  <c r="U588" i="28"/>
  <c r="U1320" i="28"/>
  <c r="U857" i="28"/>
  <c r="U1009" i="28"/>
  <c r="U1056" i="28"/>
  <c r="U871" i="28"/>
  <c r="U1188" i="28"/>
  <c r="U412" i="28"/>
  <c r="U301" i="28"/>
  <c r="U1177" i="28"/>
  <c r="U425" i="28"/>
  <c r="U768" i="28"/>
  <c r="U4" i="28"/>
  <c r="U584" i="28"/>
  <c r="U498" i="28"/>
  <c r="U435" i="28"/>
  <c r="U987" i="28"/>
  <c r="U693" i="28"/>
  <c r="U881" i="28"/>
  <c r="U1170" i="28"/>
  <c r="U571" i="28"/>
  <c r="U263" i="28"/>
  <c r="U852" i="28"/>
  <c r="U688" i="28"/>
  <c r="U1197" i="28"/>
  <c r="U1193" i="28"/>
  <c r="U893" i="28"/>
  <c r="U460" i="28"/>
  <c r="U1269" i="28"/>
  <c r="U140" i="28"/>
  <c r="U1327" i="28"/>
  <c r="U211" i="28"/>
  <c r="U128" i="28"/>
  <c r="U1054" i="28"/>
  <c r="U683" i="28"/>
  <c r="U929" i="28"/>
  <c r="U817" i="28"/>
  <c r="U1073" i="28"/>
  <c r="U489" i="28"/>
  <c r="U382" i="28"/>
  <c r="U1305" i="28"/>
  <c r="U638" i="28"/>
  <c r="U193" i="28"/>
  <c r="U565" i="28"/>
  <c r="U1010" i="28"/>
  <c r="U610" i="28"/>
  <c r="U666" i="28"/>
  <c r="U285" i="28"/>
  <c r="U963" i="28"/>
  <c r="U1158" i="28"/>
  <c r="U793" i="28"/>
  <c r="U278" i="28"/>
  <c r="U607" i="28"/>
  <c r="U725" i="28"/>
  <c r="U56" i="28"/>
  <c r="U327" i="28"/>
  <c r="U226" i="28"/>
  <c r="U950" i="28"/>
  <c r="U361" i="28"/>
  <c r="U972" i="28"/>
  <c r="U1062" i="28"/>
  <c r="U1301" i="28"/>
  <c r="U145" i="28"/>
  <c r="U743" i="28"/>
  <c r="U558" i="28"/>
  <c r="U513" i="28"/>
  <c r="U785" i="28"/>
  <c r="U52" i="28"/>
  <c r="U1037" i="28"/>
  <c r="U203" i="28"/>
  <c r="U139" i="28"/>
  <c r="U949" i="28"/>
  <c r="U311" i="28"/>
  <c r="U1130" i="28"/>
  <c r="U686" i="28"/>
  <c r="U441" i="28"/>
  <c r="U648" i="28"/>
  <c r="U335" i="28"/>
  <c r="U155" i="28"/>
  <c r="U243" i="28"/>
  <c r="U307" i="28"/>
  <c r="U231" i="28"/>
  <c r="U341" i="28"/>
  <c r="U901" i="28"/>
  <c r="U1174" i="28"/>
  <c r="U159" i="28"/>
  <c r="U697" i="28"/>
  <c r="U380" i="28"/>
  <c r="U2" i="28"/>
  <c r="U771" i="28"/>
  <c r="U443" i="28"/>
  <c r="U35" i="28"/>
  <c r="U475" i="28"/>
  <c r="U224" i="28"/>
  <c r="U176" i="28"/>
  <c r="U163" i="28"/>
  <c r="U643" i="28"/>
  <c r="U1353" i="28"/>
  <c r="U735" i="28"/>
  <c r="U349" i="28"/>
  <c r="U175" i="28"/>
  <c r="U422" i="28"/>
  <c r="U166" i="28"/>
  <c r="U591" i="28"/>
  <c r="U794" i="28"/>
  <c r="U907" i="28"/>
  <c r="U135" i="28"/>
  <c r="AG962" i="4" l="1"/>
  <c r="AG997" i="4"/>
  <c r="AG1001" i="4"/>
  <c r="AG1069" i="4"/>
  <c r="AG1087" i="4"/>
  <c r="AG1075" i="4"/>
  <c r="AG980" i="4"/>
  <c r="AJ1131" i="5"/>
  <c r="AJ150" i="5"/>
  <c r="AG944" i="4"/>
  <c r="AG1081" i="4"/>
  <c r="AG1093" i="4"/>
  <c r="AJ22" i="5"/>
  <c r="AG1099" i="4"/>
  <c r="AG1063" i="4"/>
  <c r="AG1051" i="4"/>
  <c r="AG1039" i="4"/>
  <c r="AG1033" i="4"/>
  <c r="AG1027" i="4"/>
  <c r="AG1021" i="4"/>
  <c r="AG1015" i="4"/>
  <c r="AG1009" i="4"/>
  <c r="AG1003" i="4"/>
  <c r="AG913" i="4"/>
  <c r="AJ1259" i="5"/>
  <c r="AJ1217" i="5"/>
  <c r="AJ1075" i="5"/>
  <c r="AG1045" i="4"/>
  <c r="AJ21" i="5"/>
  <c r="AJ1247" i="5"/>
  <c r="AJ1105" i="5"/>
  <c r="AJ880" i="5"/>
  <c r="AG996" i="4"/>
  <c r="AG979" i="4"/>
  <c r="AG961" i="4"/>
  <c r="AG943" i="4"/>
  <c r="AG1057" i="4"/>
  <c r="AJ1205" i="5"/>
  <c r="AJ1063" i="5"/>
  <c r="AG1104" i="4"/>
  <c r="AG1098" i="4"/>
  <c r="AG1092" i="4"/>
  <c r="AG1086" i="4"/>
  <c r="AG1080" i="4"/>
  <c r="AG1074" i="4"/>
  <c r="AG1068" i="4"/>
  <c r="AG1062" i="4"/>
  <c r="AG1056" i="4"/>
  <c r="AG1050" i="4"/>
  <c r="AG1044" i="4"/>
  <c r="AG1038" i="4"/>
  <c r="AG1032" i="4"/>
  <c r="AG1026" i="4"/>
  <c r="AG1020" i="4"/>
  <c r="AG1014" i="4"/>
  <c r="AG1008" i="4"/>
  <c r="AG1002" i="4"/>
  <c r="AG901" i="4"/>
  <c r="AJ1235" i="5"/>
  <c r="AJ1093" i="5"/>
  <c r="AJ436" i="5"/>
  <c r="AG986" i="4"/>
  <c r="AG968" i="4"/>
  <c r="AG950" i="4"/>
  <c r="AG931" i="4"/>
  <c r="AJ1290" i="5"/>
  <c r="AJ1146" i="5"/>
  <c r="AJ1031" i="5"/>
  <c r="AG1103" i="4"/>
  <c r="AG1097" i="4"/>
  <c r="AG1091" i="4"/>
  <c r="AG1085" i="4"/>
  <c r="AG1079" i="4"/>
  <c r="AG1073" i="4"/>
  <c r="AG1067" i="4"/>
  <c r="AG1061" i="4"/>
  <c r="AG1055" i="4"/>
  <c r="AG1049" i="4"/>
  <c r="AG1043" i="4"/>
  <c r="AG1037" i="4"/>
  <c r="AG1031" i="4"/>
  <c r="AG1025" i="4"/>
  <c r="AG1019" i="4"/>
  <c r="AG1013" i="4"/>
  <c r="AG1007" i="4"/>
  <c r="AG7" i="4"/>
  <c r="AG13" i="4"/>
  <c r="AG19" i="4"/>
  <c r="AG25" i="4"/>
  <c r="AG31" i="4"/>
  <c r="AG37" i="4"/>
  <c r="AG43" i="4"/>
  <c r="AG49" i="4"/>
  <c r="AG55" i="4"/>
  <c r="AG61" i="4"/>
  <c r="AG67" i="4"/>
  <c r="AG73" i="4"/>
  <c r="AG79" i="4"/>
  <c r="AG85" i="4"/>
  <c r="AG91" i="4"/>
  <c r="AG97" i="4"/>
  <c r="AG103" i="4"/>
  <c r="AG109" i="4"/>
  <c r="AG115" i="4"/>
  <c r="AG121" i="4"/>
  <c r="AG127" i="4"/>
  <c r="AG133" i="4"/>
  <c r="AG139" i="4"/>
  <c r="AG145" i="4"/>
  <c r="AG151" i="4"/>
  <c r="AG157" i="4"/>
  <c r="AG163" i="4"/>
  <c r="AG169" i="4"/>
  <c r="AG175" i="4"/>
  <c r="AG181" i="4"/>
  <c r="AG187" i="4"/>
  <c r="AG193" i="4"/>
  <c r="AG199" i="4"/>
  <c r="AG205" i="4"/>
  <c r="AG211" i="4"/>
  <c r="AG217" i="4"/>
  <c r="AG223" i="4"/>
  <c r="AG229" i="4"/>
  <c r="AG235" i="4"/>
  <c r="AG241" i="4"/>
  <c r="AG247" i="4"/>
  <c r="AG253" i="4"/>
  <c r="AG259" i="4"/>
  <c r="AG265" i="4"/>
  <c r="AG271" i="4"/>
  <c r="AG277" i="4"/>
  <c r="AG283" i="4"/>
  <c r="AG289" i="4"/>
  <c r="AG295" i="4"/>
  <c r="AG301" i="4"/>
  <c r="AG307" i="4"/>
  <c r="AG313" i="4"/>
  <c r="AG319" i="4"/>
  <c r="AG325" i="4"/>
  <c r="AG331" i="4"/>
  <c r="AG337" i="4"/>
  <c r="AG343" i="4"/>
  <c r="AG349" i="4"/>
  <c r="AG355" i="4"/>
  <c r="AG361" i="4"/>
  <c r="AG367" i="4"/>
  <c r="AG373" i="4"/>
  <c r="AG379" i="4"/>
  <c r="AG385" i="4"/>
  <c r="AG391" i="4"/>
  <c r="AG397" i="4"/>
  <c r="AG403" i="4"/>
  <c r="AG409" i="4"/>
  <c r="AG415" i="4"/>
  <c r="AG421" i="4"/>
  <c r="AG427" i="4"/>
  <c r="AG433" i="4"/>
  <c r="AG439" i="4"/>
  <c r="AG445" i="4"/>
  <c r="AG451" i="4"/>
  <c r="AG457" i="4"/>
  <c r="AG463" i="4"/>
  <c r="AG469" i="4"/>
  <c r="AG475" i="4"/>
  <c r="AG481" i="4"/>
  <c r="AG487" i="4"/>
  <c r="AG493" i="4"/>
  <c r="AG499" i="4"/>
  <c r="AG505" i="4"/>
  <c r="AG511" i="4"/>
  <c r="AG6" i="4"/>
  <c r="AG8" i="4"/>
  <c r="AG14" i="4"/>
  <c r="AG20" i="4"/>
  <c r="AG26" i="4"/>
  <c r="AG32" i="4"/>
  <c r="AG38" i="4"/>
  <c r="AG44" i="4"/>
  <c r="AG50" i="4"/>
  <c r="AG56" i="4"/>
  <c r="AG62" i="4"/>
  <c r="AG68" i="4"/>
  <c r="AG74" i="4"/>
  <c r="AG80" i="4"/>
  <c r="AG86" i="4"/>
  <c r="AG92" i="4"/>
  <c r="AG98" i="4"/>
  <c r="AG104" i="4"/>
  <c r="AG110" i="4"/>
  <c r="AG116" i="4"/>
  <c r="AG122" i="4"/>
  <c r="AG128" i="4"/>
  <c r="AG134" i="4"/>
  <c r="AG140" i="4"/>
  <c r="AG146" i="4"/>
  <c r="AG152" i="4"/>
  <c r="AG158" i="4"/>
  <c r="AG164" i="4"/>
  <c r="AG170" i="4"/>
  <c r="AG176" i="4"/>
  <c r="AG182" i="4"/>
  <c r="AG188" i="4"/>
  <c r="AG194" i="4"/>
  <c r="AG200" i="4"/>
  <c r="AG206" i="4"/>
  <c r="AG212" i="4"/>
  <c r="AG218" i="4"/>
  <c r="AG224" i="4"/>
  <c r="AG230" i="4"/>
  <c r="AG236" i="4"/>
  <c r="AG242" i="4"/>
  <c r="AG248" i="4"/>
  <c r="AG254" i="4"/>
  <c r="AG260" i="4"/>
  <c r="AG266" i="4"/>
  <c r="AG272" i="4"/>
  <c r="AG278" i="4"/>
  <c r="AG284" i="4"/>
  <c r="AG290" i="4"/>
  <c r="AG296" i="4"/>
  <c r="AG302" i="4"/>
  <c r="AG308" i="4"/>
  <c r="AG314" i="4"/>
  <c r="AG320" i="4"/>
  <c r="AG326" i="4"/>
  <c r="AG332" i="4"/>
  <c r="AG338" i="4"/>
  <c r="AG344" i="4"/>
  <c r="AG350" i="4"/>
  <c r="AG356" i="4"/>
  <c r="AG362" i="4"/>
  <c r="AG368" i="4"/>
  <c r="AG374" i="4"/>
  <c r="AG380" i="4"/>
  <c r="AG386" i="4"/>
  <c r="AG392" i="4"/>
  <c r="AG398" i="4"/>
  <c r="AG404" i="4"/>
  <c r="AG410" i="4"/>
  <c r="AG416" i="4"/>
  <c r="AG422" i="4"/>
  <c r="AG428" i="4"/>
  <c r="AG434" i="4"/>
  <c r="AG440" i="4"/>
  <c r="AG446" i="4"/>
  <c r="AG452" i="4"/>
  <c r="AG458" i="4"/>
  <c r="AG464" i="4"/>
  <c r="AG470" i="4"/>
  <c r="AG476" i="4"/>
  <c r="AG482" i="4"/>
  <c r="AG488" i="4"/>
  <c r="AG494" i="4"/>
  <c r="AG500" i="4"/>
  <c r="AG9" i="4"/>
  <c r="AG15" i="4"/>
  <c r="AG21" i="4"/>
  <c r="AG27" i="4"/>
  <c r="AG33" i="4"/>
  <c r="AG39" i="4"/>
  <c r="AG45" i="4"/>
  <c r="AG51" i="4"/>
  <c r="AG57" i="4"/>
  <c r="AG63" i="4"/>
  <c r="AG69" i="4"/>
  <c r="AG75" i="4"/>
  <c r="AG81" i="4"/>
  <c r="AG87" i="4"/>
  <c r="AG93" i="4"/>
  <c r="AG99" i="4"/>
  <c r="AG105" i="4"/>
  <c r="AG111" i="4"/>
  <c r="AG117" i="4"/>
  <c r="AG123" i="4"/>
  <c r="AG129" i="4"/>
  <c r="AG135" i="4"/>
  <c r="AG141" i="4"/>
  <c r="AG147" i="4"/>
  <c r="AG153" i="4"/>
  <c r="AG159" i="4"/>
  <c r="AG165" i="4"/>
  <c r="AG171" i="4"/>
  <c r="AG177" i="4"/>
  <c r="AG183" i="4"/>
  <c r="AG189" i="4"/>
  <c r="AG195" i="4"/>
  <c r="AG201" i="4"/>
  <c r="AG207" i="4"/>
  <c r="AG213" i="4"/>
  <c r="AG219" i="4"/>
  <c r="AG225" i="4"/>
  <c r="AG231" i="4"/>
  <c r="AG237" i="4"/>
  <c r="AG243" i="4"/>
  <c r="AG249" i="4"/>
  <c r="AG255" i="4"/>
  <c r="AG261" i="4"/>
  <c r="AG267" i="4"/>
  <c r="AG273" i="4"/>
  <c r="AG10" i="4"/>
  <c r="AG16" i="4"/>
  <c r="AG22" i="4"/>
  <c r="AG28" i="4"/>
  <c r="AG34" i="4"/>
  <c r="AG40" i="4"/>
  <c r="AG46" i="4"/>
  <c r="AG52" i="4"/>
  <c r="AG58" i="4"/>
  <c r="AG64" i="4"/>
  <c r="AG70" i="4"/>
  <c r="AG76" i="4"/>
  <c r="AG82" i="4"/>
  <c r="AG88" i="4"/>
  <c r="AG94" i="4"/>
  <c r="AG100" i="4"/>
  <c r="AG106" i="4"/>
  <c r="AG112" i="4"/>
  <c r="AG118" i="4"/>
  <c r="AG124" i="4"/>
  <c r="AG130" i="4"/>
  <c r="AG136" i="4"/>
  <c r="AG142" i="4"/>
  <c r="AG148" i="4"/>
  <c r="AG154" i="4"/>
  <c r="AG160" i="4"/>
  <c r="AG166" i="4"/>
  <c r="AG172" i="4"/>
  <c r="AG178" i="4"/>
  <c r="AG184" i="4"/>
  <c r="AG190" i="4"/>
  <c r="AG196" i="4"/>
  <c r="AG202" i="4"/>
  <c r="AG208" i="4"/>
  <c r="AG214" i="4"/>
  <c r="AG220" i="4"/>
  <c r="AG226" i="4"/>
  <c r="AG232" i="4"/>
  <c r="AG238" i="4"/>
  <c r="AG244" i="4"/>
  <c r="AG250" i="4"/>
  <c r="AG256" i="4"/>
  <c r="AG262" i="4"/>
  <c r="AG268" i="4"/>
  <c r="AG274" i="4"/>
  <c r="AG280" i="4"/>
  <c r="AG286" i="4"/>
  <c r="AG292" i="4"/>
  <c r="AG298" i="4"/>
  <c r="AG304" i="4"/>
  <c r="AG310" i="4"/>
  <c r="AG316" i="4"/>
  <c r="AG322" i="4"/>
  <c r="AG328" i="4"/>
  <c r="AG334" i="4"/>
  <c r="AG340" i="4"/>
  <c r="AG346" i="4"/>
  <c r="AG352" i="4"/>
  <c r="AG358" i="4"/>
  <c r="AG364" i="4"/>
  <c r="AG370" i="4"/>
  <c r="AG376" i="4"/>
  <c r="AG382" i="4"/>
  <c r="AG388" i="4"/>
  <c r="AG394" i="4"/>
  <c r="AG400" i="4"/>
  <c r="AG406" i="4"/>
  <c r="AG412" i="4"/>
  <c r="AG418" i="4"/>
  <c r="AG424" i="4"/>
  <c r="AG430" i="4"/>
  <c r="AG436" i="4"/>
  <c r="AG442" i="4"/>
  <c r="AG448" i="4"/>
  <c r="AG454" i="4"/>
  <c r="AG460" i="4"/>
  <c r="AG466" i="4"/>
  <c r="AG472" i="4"/>
  <c r="AG478" i="4"/>
  <c r="AG484" i="4"/>
  <c r="AG490" i="4"/>
  <c r="AG496" i="4"/>
  <c r="AG502" i="4"/>
  <c r="AG508" i="4"/>
  <c r="AG514" i="4"/>
  <c r="AG11" i="4"/>
  <c r="AG17" i="4"/>
  <c r="AG23" i="4"/>
  <c r="AG29" i="4"/>
  <c r="AG35" i="4"/>
  <c r="AG41" i="4"/>
  <c r="AG47" i="4"/>
  <c r="AG53" i="4"/>
  <c r="AG59" i="4"/>
  <c r="AG65" i="4"/>
  <c r="AG71" i="4"/>
  <c r="AG77" i="4"/>
  <c r="AG83" i="4"/>
  <c r="AG89" i="4"/>
  <c r="AG95" i="4"/>
  <c r="AG101" i="4"/>
  <c r="AG107" i="4"/>
  <c r="AG113" i="4"/>
  <c r="AG119" i="4"/>
  <c r="AG125" i="4"/>
  <c r="AG131" i="4"/>
  <c r="AG137" i="4"/>
  <c r="AG143" i="4"/>
  <c r="AG149" i="4"/>
  <c r="AG155" i="4"/>
  <c r="AG161" i="4"/>
  <c r="AG167" i="4"/>
  <c r="AG173" i="4"/>
  <c r="AG179" i="4"/>
  <c r="AG185" i="4"/>
  <c r="AG191" i="4"/>
  <c r="AG197" i="4"/>
  <c r="AG203" i="4"/>
  <c r="AG209" i="4"/>
  <c r="AG215" i="4"/>
  <c r="AG221" i="4"/>
  <c r="AG227" i="4"/>
  <c r="AG233" i="4"/>
  <c r="AG239" i="4"/>
  <c r="AG245" i="4"/>
  <c r="AG251" i="4"/>
  <c r="AG257" i="4"/>
  <c r="AG263" i="4"/>
  <c r="AG269" i="4"/>
  <c r="AG275" i="4"/>
  <c r="AG281" i="4"/>
  <c r="AG287" i="4"/>
  <c r="AG293" i="4"/>
  <c r="AG299" i="4"/>
  <c r="AG305" i="4"/>
  <c r="AG311" i="4"/>
  <c r="AG317" i="4"/>
  <c r="AG323" i="4"/>
  <c r="AG329" i="4"/>
  <c r="AG335" i="4"/>
  <c r="AG341" i="4"/>
  <c r="AG347" i="4"/>
  <c r="AG353" i="4"/>
  <c r="AG359" i="4"/>
  <c r="AG365" i="4"/>
  <c r="AG371" i="4"/>
  <c r="AG377" i="4"/>
  <c r="AG383" i="4"/>
  <c r="AG389" i="4"/>
  <c r="AG395" i="4"/>
  <c r="AG401" i="4"/>
  <c r="AG407" i="4"/>
  <c r="AG413" i="4"/>
  <c r="AG419" i="4"/>
  <c r="AG425" i="4"/>
  <c r="AG431" i="4"/>
  <c r="AG437" i="4"/>
  <c r="AG443" i="4"/>
  <c r="AG449" i="4"/>
  <c r="AG455" i="4"/>
  <c r="AG461" i="4"/>
  <c r="AG467" i="4"/>
  <c r="AG473" i="4"/>
  <c r="AG479" i="4"/>
  <c r="AG485" i="4"/>
  <c r="AG491" i="4"/>
  <c r="AG497" i="4"/>
  <c r="AG503" i="4"/>
  <c r="AG509" i="4"/>
  <c r="AG12" i="4"/>
  <c r="AG18" i="4"/>
  <c r="AG24" i="4"/>
  <c r="AG30" i="4"/>
  <c r="AG36" i="4"/>
  <c r="AG42" i="4"/>
  <c r="AG48" i="4"/>
  <c r="AG54" i="4"/>
  <c r="AG60" i="4"/>
  <c r="AG66" i="4"/>
  <c r="AG72" i="4"/>
  <c r="AG78" i="4"/>
  <c r="AG84" i="4"/>
  <c r="AG90" i="4"/>
  <c r="AG96" i="4"/>
  <c r="AG102" i="4"/>
  <c r="AG108" i="4"/>
  <c r="AG114" i="4"/>
  <c r="AG120" i="4"/>
  <c r="AG126" i="4"/>
  <c r="AG132" i="4"/>
  <c r="AG138" i="4"/>
  <c r="AG144" i="4"/>
  <c r="AG150" i="4"/>
  <c r="AG156" i="4"/>
  <c r="AG162" i="4"/>
  <c r="AG168" i="4"/>
  <c r="AG174" i="4"/>
  <c r="AG180" i="4"/>
  <c r="AG186" i="4"/>
  <c r="AG192" i="4"/>
  <c r="AG198" i="4"/>
  <c r="AG204" i="4"/>
  <c r="AG210" i="4"/>
  <c r="AG216" i="4"/>
  <c r="AG222" i="4"/>
  <c r="AG228" i="4"/>
  <c r="AG234" i="4"/>
  <c r="AG240" i="4"/>
  <c r="AG246" i="4"/>
  <c r="AG252" i="4"/>
  <c r="AG258" i="4"/>
  <c r="AG264" i="4"/>
  <c r="AG270" i="4"/>
  <c r="AG276" i="4"/>
  <c r="AG282" i="4"/>
  <c r="AG288" i="4"/>
  <c r="AG294" i="4"/>
  <c r="AG300" i="4"/>
  <c r="AG306" i="4"/>
  <c r="AG312" i="4"/>
  <c r="AG318" i="4"/>
  <c r="AG324" i="4"/>
  <c r="AG330" i="4"/>
  <c r="AG336" i="4"/>
  <c r="AG342" i="4"/>
  <c r="AG348" i="4"/>
  <c r="AG354" i="4"/>
  <c r="AG360" i="4"/>
  <c r="AG366" i="4"/>
  <c r="AG372" i="4"/>
  <c r="AG378" i="4"/>
  <c r="AG384" i="4"/>
  <c r="AG390" i="4"/>
  <c r="AG396" i="4"/>
  <c r="AG402" i="4"/>
  <c r="AG408" i="4"/>
  <c r="AG414" i="4"/>
  <c r="AG420" i="4"/>
  <c r="AG426" i="4"/>
  <c r="AG432" i="4"/>
  <c r="AG438" i="4"/>
  <c r="AG303" i="4"/>
  <c r="AG375" i="4"/>
  <c r="AG516" i="4"/>
  <c r="AG522" i="4"/>
  <c r="AG528" i="4"/>
  <c r="AG534" i="4"/>
  <c r="AG540" i="4"/>
  <c r="AG546" i="4"/>
  <c r="AG552" i="4"/>
  <c r="AG558" i="4"/>
  <c r="AG564" i="4"/>
  <c r="AG570" i="4"/>
  <c r="AG576" i="4"/>
  <c r="AG582" i="4"/>
  <c r="AG588" i="4"/>
  <c r="AG594" i="4"/>
  <c r="AG600" i="4"/>
  <c r="AG606" i="4"/>
  <c r="AG612" i="4"/>
  <c r="AG618" i="4"/>
  <c r="AG624" i="4"/>
  <c r="AG630" i="4"/>
  <c r="AG636" i="4"/>
  <c r="AG642" i="4"/>
  <c r="AG648" i="4"/>
  <c r="AG654" i="4"/>
  <c r="AG660" i="4"/>
  <c r="AG666" i="4"/>
  <c r="AG672" i="4"/>
  <c r="AG678" i="4"/>
  <c r="AG684" i="4"/>
  <c r="AG690" i="4"/>
  <c r="AG696" i="4"/>
  <c r="AG702" i="4"/>
  <c r="AG708" i="4"/>
  <c r="AG714" i="4"/>
  <c r="AG720" i="4"/>
  <c r="AG726" i="4"/>
  <c r="AG732" i="4"/>
  <c r="AG738" i="4"/>
  <c r="AG744" i="4"/>
  <c r="AG750" i="4"/>
  <c r="AG756" i="4"/>
  <c r="AG762" i="4"/>
  <c r="AG768" i="4"/>
  <c r="AG774" i="4"/>
  <c r="AG780" i="4"/>
  <c r="AG786" i="4"/>
  <c r="AG792" i="4"/>
  <c r="AG798" i="4"/>
  <c r="AG804" i="4"/>
  <c r="AG810" i="4"/>
  <c r="AG816" i="4"/>
  <c r="AG822" i="4"/>
  <c r="AG828" i="4"/>
  <c r="AG834" i="4"/>
  <c r="AG840" i="4"/>
  <c r="AG846" i="4"/>
  <c r="AG852" i="4"/>
  <c r="AG858" i="4"/>
  <c r="AG864" i="4"/>
  <c r="AG870" i="4"/>
  <c r="AG876" i="4"/>
  <c r="AG882" i="4"/>
  <c r="AG888" i="4"/>
  <c r="AG894" i="4"/>
  <c r="AG900" i="4"/>
  <c r="AG906" i="4"/>
  <c r="AG912" i="4"/>
  <c r="AG918" i="4"/>
  <c r="AG924" i="4"/>
  <c r="AG930" i="4"/>
  <c r="AG936" i="4"/>
  <c r="AG942" i="4"/>
  <c r="AG948" i="4"/>
  <c r="AG954" i="4"/>
  <c r="AG960" i="4"/>
  <c r="AG966" i="4"/>
  <c r="AG972" i="4"/>
  <c r="AG978" i="4"/>
  <c r="AG984" i="4"/>
  <c r="AG990" i="4"/>
  <c r="AG345" i="4"/>
  <c r="AG417" i="4"/>
  <c r="AG447" i="4"/>
  <c r="AG456" i="4"/>
  <c r="AG465" i="4"/>
  <c r="AG474" i="4"/>
  <c r="AG483" i="4"/>
  <c r="AG492" i="4"/>
  <c r="AG501" i="4"/>
  <c r="AJ141" i="5"/>
  <c r="AJ151" i="5"/>
  <c r="AJ386" i="5"/>
  <c r="AJ394" i="5"/>
  <c r="AJ455" i="5"/>
  <c r="AJ729" i="5"/>
  <c r="AJ928" i="5"/>
  <c r="AJ990" i="5"/>
  <c r="AJ1026" i="5"/>
  <c r="AJ1032" i="5"/>
  <c r="AJ1058" i="5"/>
  <c r="AJ1064" i="5"/>
  <c r="AJ1070" i="5"/>
  <c r="AJ1076" i="5"/>
  <c r="AJ1082" i="5"/>
  <c r="AJ1088" i="5"/>
  <c r="AJ1094" i="5"/>
  <c r="AJ1100" i="5"/>
  <c r="AJ1106" i="5"/>
  <c r="AJ1112" i="5"/>
  <c r="AJ1135" i="5"/>
  <c r="AJ1147" i="5"/>
  <c r="AJ1191" i="5"/>
  <c r="AJ1206" i="5"/>
  <c r="AJ1212" i="5"/>
  <c r="AJ1218" i="5"/>
  <c r="AJ1224" i="5"/>
  <c r="AJ1230" i="5"/>
  <c r="AJ1236" i="5"/>
  <c r="AJ1242" i="5"/>
  <c r="AJ1248" i="5"/>
  <c r="AJ1254" i="5"/>
  <c r="AJ1260" i="5"/>
  <c r="AJ1291" i="5"/>
  <c r="AJ1297" i="5"/>
  <c r="AG315" i="4"/>
  <c r="AG387" i="4"/>
  <c r="AG510" i="4"/>
  <c r="AG517" i="4"/>
  <c r="AG523" i="4"/>
  <c r="AG529" i="4"/>
  <c r="AG535" i="4"/>
  <c r="AG541" i="4"/>
  <c r="AG547" i="4"/>
  <c r="AG553" i="4"/>
  <c r="AG559" i="4"/>
  <c r="AG565" i="4"/>
  <c r="AG571" i="4"/>
  <c r="AG577" i="4"/>
  <c r="AG583" i="4"/>
  <c r="AG589" i="4"/>
  <c r="AG595" i="4"/>
  <c r="AG601" i="4"/>
  <c r="AG607" i="4"/>
  <c r="AG613" i="4"/>
  <c r="AG619" i="4"/>
  <c r="AG625" i="4"/>
  <c r="AG631" i="4"/>
  <c r="AG637" i="4"/>
  <c r="AG643" i="4"/>
  <c r="AG649" i="4"/>
  <c r="AG655" i="4"/>
  <c r="AG661" i="4"/>
  <c r="AG667" i="4"/>
  <c r="AG673" i="4"/>
  <c r="AG679" i="4"/>
  <c r="AG685" i="4"/>
  <c r="AG691" i="4"/>
  <c r="AG697" i="4"/>
  <c r="AG703" i="4"/>
  <c r="AG709" i="4"/>
  <c r="AG715" i="4"/>
  <c r="AG721" i="4"/>
  <c r="AG727" i="4"/>
  <c r="AG733" i="4"/>
  <c r="AG739" i="4"/>
  <c r="AG745" i="4"/>
  <c r="AG751" i="4"/>
  <c r="AG757" i="4"/>
  <c r="AG763" i="4"/>
  <c r="AG769" i="4"/>
  <c r="AG775" i="4"/>
  <c r="AG781" i="4"/>
  <c r="AG787" i="4"/>
  <c r="AG793" i="4"/>
  <c r="AG799" i="4"/>
  <c r="AG805" i="4"/>
  <c r="AG811" i="4"/>
  <c r="AG817" i="4"/>
  <c r="AG823" i="4"/>
  <c r="AG829" i="4"/>
  <c r="AG835" i="4"/>
  <c r="AG841" i="4"/>
  <c r="AG847" i="4"/>
  <c r="AG853" i="4"/>
  <c r="AG859" i="4"/>
  <c r="AG865" i="4"/>
  <c r="AG871" i="4"/>
  <c r="AG877" i="4"/>
  <c r="AG883" i="4"/>
  <c r="AG889" i="4"/>
  <c r="AG895" i="4"/>
  <c r="AG285" i="4"/>
  <c r="AG357" i="4"/>
  <c r="AG429" i="4"/>
  <c r="AJ24" i="5"/>
  <c r="AJ142" i="5"/>
  <c r="AJ162" i="5"/>
  <c r="AJ387" i="5"/>
  <c r="AJ396" i="5"/>
  <c r="AJ707" i="5"/>
  <c r="AJ731" i="5"/>
  <c r="AJ985" i="5"/>
  <c r="AJ991" i="5"/>
  <c r="AJ1027" i="5"/>
  <c r="AJ1033" i="5"/>
  <c r="AJ1059" i="5"/>
  <c r="AJ1065" i="5"/>
  <c r="AJ1071" i="5"/>
  <c r="AJ1077" i="5"/>
  <c r="AJ1083" i="5"/>
  <c r="AJ1089" i="5"/>
  <c r="AJ1095" i="5"/>
  <c r="AJ1101" i="5"/>
  <c r="AJ1107" i="5"/>
  <c r="AJ1113" i="5"/>
  <c r="AJ1142" i="5"/>
  <c r="AJ1148" i="5"/>
  <c r="AJ1192" i="5"/>
  <c r="AJ1207" i="5"/>
  <c r="AJ1213" i="5"/>
  <c r="AJ1219" i="5"/>
  <c r="AJ1225" i="5"/>
  <c r="AJ1231" i="5"/>
  <c r="AJ1237" i="5"/>
  <c r="AJ1243" i="5"/>
  <c r="AJ1249" i="5"/>
  <c r="AJ1255" i="5"/>
  <c r="AJ1261" i="5"/>
  <c r="AJ1292" i="5"/>
  <c r="AJ1298" i="5"/>
  <c r="AG327" i="4"/>
  <c r="AG399" i="4"/>
  <c r="AG518" i="4"/>
  <c r="AG524" i="4"/>
  <c r="AG530" i="4"/>
  <c r="AG536" i="4"/>
  <c r="AG542" i="4"/>
  <c r="AG548" i="4"/>
  <c r="AG554" i="4"/>
  <c r="AG560" i="4"/>
  <c r="AG566" i="4"/>
  <c r="AG572" i="4"/>
  <c r="AG578" i="4"/>
  <c r="AG584" i="4"/>
  <c r="AG590" i="4"/>
  <c r="AG596" i="4"/>
  <c r="AG602" i="4"/>
  <c r="AG608" i="4"/>
  <c r="AG614" i="4"/>
  <c r="AG620" i="4"/>
  <c r="AG626" i="4"/>
  <c r="AG632" i="4"/>
  <c r="AG638" i="4"/>
  <c r="AG644" i="4"/>
  <c r="AG650" i="4"/>
  <c r="AG656" i="4"/>
  <c r="AG662" i="4"/>
  <c r="AG668" i="4"/>
  <c r="AG674" i="4"/>
  <c r="AG680" i="4"/>
  <c r="AG686" i="4"/>
  <c r="AG692" i="4"/>
  <c r="AG698" i="4"/>
  <c r="AG704" i="4"/>
  <c r="AG710" i="4"/>
  <c r="AG716" i="4"/>
  <c r="AG722" i="4"/>
  <c r="AG728" i="4"/>
  <c r="AG734" i="4"/>
  <c r="AG740" i="4"/>
  <c r="AG746" i="4"/>
  <c r="AG752" i="4"/>
  <c r="AG758" i="4"/>
  <c r="AG764" i="4"/>
  <c r="AG770" i="4"/>
  <c r="AG776" i="4"/>
  <c r="AG782" i="4"/>
  <c r="AG788" i="4"/>
  <c r="AG794" i="4"/>
  <c r="AG800" i="4"/>
  <c r="AG806" i="4"/>
  <c r="AG812" i="4"/>
  <c r="AG818" i="4"/>
  <c r="AG824" i="4"/>
  <c r="AG830" i="4"/>
  <c r="AG836" i="4"/>
  <c r="AG842" i="4"/>
  <c r="AG848" i="4"/>
  <c r="AG854" i="4"/>
  <c r="AG860" i="4"/>
  <c r="AG866" i="4"/>
  <c r="AG872" i="4"/>
  <c r="AG878" i="4"/>
  <c r="AG884" i="4"/>
  <c r="AG890" i="4"/>
  <c r="AG896" i="4"/>
  <c r="AG902" i="4"/>
  <c r="AG908" i="4"/>
  <c r="AG914" i="4"/>
  <c r="AG920" i="4"/>
  <c r="AG926" i="4"/>
  <c r="AG932" i="4"/>
  <c r="AG938" i="4"/>
  <c r="AG297" i="4"/>
  <c r="AG369" i="4"/>
  <c r="AG441" i="4"/>
  <c r="AG450" i="4"/>
  <c r="AG459" i="4"/>
  <c r="AG468" i="4"/>
  <c r="AG477" i="4"/>
  <c r="AG486" i="4"/>
  <c r="AG495" i="4"/>
  <c r="AG504" i="4"/>
  <c r="AG512" i="4"/>
  <c r="AJ25" i="5"/>
  <c r="AJ147" i="5"/>
  <c r="AJ164" i="5"/>
  <c r="AJ388" i="5"/>
  <c r="AJ401" i="5"/>
  <c r="AJ708" i="5"/>
  <c r="AJ733" i="5"/>
  <c r="AJ986" i="5"/>
  <c r="AJ992" i="5"/>
  <c r="AJ1028" i="5"/>
  <c r="AJ1034" i="5"/>
  <c r="AJ1060" i="5"/>
  <c r="AJ1066" i="5"/>
  <c r="AJ1072" i="5"/>
  <c r="AJ1078" i="5"/>
  <c r="AJ1084" i="5"/>
  <c r="AJ1090" i="5"/>
  <c r="AJ1096" i="5"/>
  <c r="AJ1102" i="5"/>
  <c r="AJ1108" i="5"/>
  <c r="AJ1114" i="5"/>
  <c r="AJ1143" i="5"/>
  <c r="AJ1149" i="5"/>
  <c r="AJ1193" i="5"/>
  <c r="AJ1208" i="5"/>
  <c r="AJ1214" i="5"/>
  <c r="AJ1220" i="5"/>
  <c r="AJ1226" i="5"/>
  <c r="AJ1232" i="5"/>
  <c r="AJ1238" i="5"/>
  <c r="AJ1244" i="5"/>
  <c r="AJ1250" i="5"/>
  <c r="AJ1256" i="5"/>
  <c r="AJ1262" i="5"/>
  <c r="AJ1293" i="5"/>
  <c r="AJ1299" i="5"/>
  <c r="AG339" i="4"/>
  <c r="AG411" i="4"/>
  <c r="AG519" i="4"/>
  <c r="AG525" i="4"/>
  <c r="AG531" i="4"/>
  <c r="AG537" i="4"/>
  <c r="AG543" i="4"/>
  <c r="AG549" i="4"/>
  <c r="AG555" i="4"/>
  <c r="AG561" i="4"/>
  <c r="AG567" i="4"/>
  <c r="AG573" i="4"/>
  <c r="AG579" i="4"/>
  <c r="AG585" i="4"/>
  <c r="AG591" i="4"/>
  <c r="AG597" i="4"/>
  <c r="AG603" i="4"/>
  <c r="AG609" i="4"/>
  <c r="AG615" i="4"/>
  <c r="AG621" i="4"/>
  <c r="AG627" i="4"/>
  <c r="AG633" i="4"/>
  <c r="AG639" i="4"/>
  <c r="AG645" i="4"/>
  <c r="AG651" i="4"/>
  <c r="AG657" i="4"/>
  <c r="AG663" i="4"/>
  <c r="AG669" i="4"/>
  <c r="AG675" i="4"/>
  <c r="AG681" i="4"/>
  <c r="AG687" i="4"/>
  <c r="AG693" i="4"/>
  <c r="AG699" i="4"/>
  <c r="AG705" i="4"/>
  <c r="AG711" i="4"/>
  <c r="AG717" i="4"/>
  <c r="AG723" i="4"/>
  <c r="AG729" i="4"/>
  <c r="AG735" i="4"/>
  <c r="AG741" i="4"/>
  <c r="AG747" i="4"/>
  <c r="AG753" i="4"/>
  <c r="AG759" i="4"/>
  <c r="AG765" i="4"/>
  <c r="AG771" i="4"/>
  <c r="AG777" i="4"/>
  <c r="AG783" i="4"/>
  <c r="AG789" i="4"/>
  <c r="AG795" i="4"/>
  <c r="AG801" i="4"/>
  <c r="AG807" i="4"/>
  <c r="AG813" i="4"/>
  <c r="AG819" i="4"/>
  <c r="AG825" i="4"/>
  <c r="AG831" i="4"/>
  <c r="AG837" i="4"/>
  <c r="AG843" i="4"/>
  <c r="AG849" i="4"/>
  <c r="AG855" i="4"/>
  <c r="AG861" i="4"/>
  <c r="AG867" i="4"/>
  <c r="AG873" i="4"/>
  <c r="AG879" i="4"/>
  <c r="AG885" i="4"/>
  <c r="AG891" i="4"/>
  <c r="AG897" i="4"/>
  <c r="AG903" i="4"/>
  <c r="AG909" i="4"/>
  <c r="AG915" i="4"/>
  <c r="AG921" i="4"/>
  <c r="AG927" i="4"/>
  <c r="AG933" i="4"/>
  <c r="AG939" i="4"/>
  <c r="AG945" i="4"/>
  <c r="AG951" i="4"/>
  <c r="AG957" i="4"/>
  <c r="AG963" i="4"/>
  <c r="AG969" i="4"/>
  <c r="AG975" i="4"/>
  <c r="AG981" i="4"/>
  <c r="AG987" i="4"/>
  <c r="AG309" i="4"/>
  <c r="AG381" i="4"/>
  <c r="AG513" i="4"/>
  <c r="AJ26" i="5"/>
  <c r="AJ148" i="5"/>
  <c r="AJ165" i="5"/>
  <c r="AJ389" i="5"/>
  <c r="AJ434" i="5"/>
  <c r="AJ709" i="5"/>
  <c r="AJ742" i="5"/>
  <c r="AJ987" i="5"/>
  <c r="AJ993" i="5"/>
  <c r="AJ1029" i="5"/>
  <c r="AJ1035" i="5"/>
  <c r="AJ1061" i="5"/>
  <c r="AJ1067" i="5"/>
  <c r="AJ1073" i="5"/>
  <c r="AJ1079" i="5"/>
  <c r="AJ1085" i="5"/>
  <c r="AJ1091" i="5"/>
  <c r="AJ1097" i="5"/>
  <c r="AJ1103" i="5"/>
  <c r="AJ1109" i="5"/>
  <c r="AJ1115" i="5"/>
  <c r="AJ1144" i="5"/>
  <c r="AJ1150" i="5"/>
  <c r="AJ1203" i="5"/>
  <c r="AJ1209" i="5"/>
  <c r="AJ1215" i="5"/>
  <c r="AJ1221" i="5"/>
  <c r="AJ1227" i="5"/>
  <c r="AJ1233" i="5"/>
  <c r="AJ1239" i="5"/>
  <c r="AJ1245" i="5"/>
  <c r="AJ1251" i="5"/>
  <c r="AJ1257" i="5"/>
  <c r="AJ1263" i="5"/>
  <c r="AJ1294" i="5"/>
  <c r="AJ1300" i="5"/>
  <c r="AG279" i="4"/>
  <c r="AG351" i="4"/>
  <c r="AG423" i="4"/>
  <c r="AG506" i="4"/>
  <c r="AG520" i="4"/>
  <c r="AG526" i="4"/>
  <c r="AG532" i="4"/>
  <c r="AG538" i="4"/>
  <c r="AG544" i="4"/>
  <c r="AG550" i="4"/>
  <c r="AG556" i="4"/>
  <c r="AG562" i="4"/>
  <c r="AG568" i="4"/>
  <c r="AG574" i="4"/>
  <c r="AG580" i="4"/>
  <c r="AG586" i="4"/>
  <c r="AG592" i="4"/>
  <c r="AG598" i="4"/>
  <c r="AG604" i="4"/>
  <c r="AG610" i="4"/>
  <c r="AG616" i="4"/>
  <c r="AG622" i="4"/>
  <c r="AG628" i="4"/>
  <c r="AG634" i="4"/>
  <c r="AG640" i="4"/>
  <c r="AG646" i="4"/>
  <c r="AG652" i="4"/>
  <c r="AG658" i="4"/>
  <c r="AG664" i="4"/>
  <c r="AG670" i="4"/>
  <c r="AG676" i="4"/>
  <c r="AG682" i="4"/>
  <c r="AG688" i="4"/>
  <c r="AG694" i="4"/>
  <c r="AG700" i="4"/>
  <c r="AG706" i="4"/>
  <c r="AG712" i="4"/>
  <c r="AG718" i="4"/>
  <c r="AG724" i="4"/>
  <c r="AG730" i="4"/>
  <c r="AG736" i="4"/>
  <c r="AG742" i="4"/>
  <c r="AG748" i="4"/>
  <c r="AG754" i="4"/>
  <c r="AG760" i="4"/>
  <c r="AG766" i="4"/>
  <c r="AG772" i="4"/>
  <c r="AG778" i="4"/>
  <c r="AG784" i="4"/>
  <c r="AG790" i="4"/>
  <c r="AG796" i="4"/>
  <c r="AG802" i="4"/>
  <c r="AG808" i="4"/>
  <c r="AG814" i="4"/>
  <c r="AG820" i="4"/>
  <c r="AG826" i="4"/>
  <c r="AG832" i="4"/>
  <c r="AG838" i="4"/>
  <c r="AG844" i="4"/>
  <c r="AG850" i="4"/>
  <c r="AG856" i="4"/>
  <c r="AG862" i="4"/>
  <c r="AG868" i="4"/>
  <c r="AG874" i="4"/>
  <c r="AG880" i="4"/>
  <c r="AG886" i="4"/>
  <c r="AG892" i="4"/>
  <c r="AG898" i="4"/>
  <c r="AG904" i="4"/>
  <c r="AG910" i="4"/>
  <c r="AG916" i="4"/>
  <c r="AG922" i="4"/>
  <c r="AG928" i="4"/>
  <c r="AG934" i="4"/>
  <c r="AG940" i="4"/>
  <c r="AG946" i="4"/>
  <c r="AG952" i="4"/>
  <c r="AG958" i="4"/>
  <c r="AG964" i="4"/>
  <c r="AG970" i="4"/>
  <c r="AG976" i="4"/>
  <c r="AG982" i="4"/>
  <c r="AG988" i="4"/>
  <c r="AG994" i="4"/>
  <c r="AG1000" i="4"/>
  <c r="AG321" i="4"/>
  <c r="AG393" i="4"/>
  <c r="AG444" i="4"/>
  <c r="AG453" i="4"/>
  <c r="AG462" i="4"/>
  <c r="AG471" i="4"/>
  <c r="AG480" i="4"/>
  <c r="AG489" i="4"/>
  <c r="AG498" i="4"/>
  <c r="AJ40" i="5"/>
  <c r="AJ149" i="5"/>
  <c r="AJ173" i="5"/>
  <c r="AJ391" i="5"/>
  <c r="AJ435" i="5"/>
  <c r="AJ715" i="5"/>
  <c r="AJ747" i="5"/>
  <c r="AJ988" i="5"/>
  <c r="AJ1024" i="5"/>
  <c r="AJ1030" i="5"/>
  <c r="AJ1036" i="5"/>
  <c r="AJ1062" i="5"/>
  <c r="AJ1068" i="5"/>
  <c r="AJ1074" i="5"/>
  <c r="AJ1080" i="5"/>
  <c r="AJ1086" i="5"/>
  <c r="AJ1092" i="5"/>
  <c r="AJ1098" i="5"/>
  <c r="AJ1104" i="5"/>
  <c r="AJ1110" i="5"/>
  <c r="AJ1116" i="5"/>
  <c r="AJ1145" i="5"/>
  <c r="AJ1156" i="5"/>
  <c r="AJ1204" i="5"/>
  <c r="AJ1210" i="5"/>
  <c r="AJ1216" i="5"/>
  <c r="AJ1222" i="5"/>
  <c r="AJ1228" i="5"/>
  <c r="AJ1234" i="5"/>
  <c r="AJ1240" i="5"/>
  <c r="AJ1246" i="5"/>
  <c r="AJ1252" i="5"/>
  <c r="AJ1258" i="5"/>
  <c r="AJ1289" i="5"/>
  <c r="AJ1295" i="5"/>
  <c r="AG291" i="4"/>
  <c r="AG363" i="4"/>
  <c r="AG435" i="4"/>
  <c r="AG507" i="4"/>
  <c r="AG515" i="4"/>
  <c r="AG521" i="4"/>
  <c r="AG527" i="4"/>
  <c r="AG533" i="4"/>
  <c r="AG539" i="4"/>
  <c r="AG545" i="4"/>
  <c r="AG551" i="4"/>
  <c r="AG557" i="4"/>
  <c r="AG563" i="4"/>
  <c r="AG569" i="4"/>
  <c r="AG575" i="4"/>
  <c r="AG581" i="4"/>
  <c r="AG587" i="4"/>
  <c r="AG593" i="4"/>
  <c r="AG599" i="4"/>
  <c r="AG605" i="4"/>
  <c r="AG611" i="4"/>
  <c r="AG617" i="4"/>
  <c r="AG623" i="4"/>
  <c r="AG629" i="4"/>
  <c r="AG635" i="4"/>
  <c r="AG641" i="4"/>
  <c r="AG647" i="4"/>
  <c r="AG653" i="4"/>
  <c r="AG659" i="4"/>
  <c r="AG665" i="4"/>
  <c r="AG671" i="4"/>
  <c r="AG677" i="4"/>
  <c r="AG683" i="4"/>
  <c r="AG689" i="4"/>
  <c r="AG695" i="4"/>
  <c r="AG701" i="4"/>
  <c r="AG707" i="4"/>
  <c r="AG713" i="4"/>
  <c r="AG719" i="4"/>
  <c r="AG725" i="4"/>
  <c r="AG731" i="4"/>
  <c r="AG737" i="4"/>
  <c r="AG743" i="4"/>
  <c r="AG749" i="4"/>
  <c r="AG755" i="4"/>
  <c r="AG761" i="4"/>
  <c r="AG767" i="4"/>
  <c r="AG773" i="4"/>
  <c r="AG779" i="4"/>
  <c r="AG785" i="4"/>
  <c r="AG791" i="4"/>
  <c r="AG797" i="4"/>
  <c r="AG803" i="4"/>
  <c r="AG809" i="4"/>
  <c r="AG815" i="4"/>
  <c r="AG821" i="4"/>
  <c r="AG827" i="4"/>
  <c r="AG833" i="4"/>
  <c r="AG839" i="4"/>
  <c r="AG845" i="4"/>
  <c r="AG851" i="4"/>
  <c r="AG857" i="4"/>
  <c r="AG863" i="4"/>
  <c r="AG869" i="4"/>
  <c r="AG875" i="4"/>
  <c r="AG881" i="4"/>
  <c r="AG887" i="4"/>
  <c r="AG893" i="4"/>
  <c r="AG899" i="4"/>
  <c r="AG905" i="4"/>
  <c r="AG911" i="4"/>
  <c r="AG917" i="4"/>
  <c r="AG923" i="4"/>
  <c r="AG929" i="4"/>
  <c r="AG935" i="4"/>
  <c r="AG941" i="4"/>
  <c r="AG947" i="4"/>
  <c r="AG953" i="4"/>
  <c r="AG959" i="4"/>
  <c r="AG965" i="4"/>
  <c r="AG971" i="4"/>
  <c r="AG977" i="4"/>
  <c r="AG983" i="4"/>
  <c r="AG989" i="4"/>
  <c r="AG995" i="4"/>
  <c r="AJ1223" i="5"/>
  <c r="AJ1081" i="5"/>
  <c r="AJ364" i="5"/>
  <c r="AG993" i="4"/>
  <c r="AG985" i="4"/>
  <c r="AG967" i="4"/>
  <c r="AG949" i="4"/>
  <c r="AG919" i="4"/>
  <c r="AJ1025" i="5"/>
  <c r="AJ1253" i="5"/>
  <c r="AJ1111" i="5"/>
  <c r="AJ989" i="5"/>
  <c r="AG1102" i="4"/>
  <c r="AG1096" i="4"/>
  <c r="AG1090" i="4"/>
  <c r="AG1084" i="4"/>
  <c r="AG1078" i="4"/>
  <c r="AG1072" i="4"/>
  <c r="AG1066" i="4"/>
  <c r="AG1060" i="4"/>
  <c r="AG1054" i="4"/>
  <c r="AG1048" i="4"/>
  <c r="AG1042" i="4"/>
  <c r="AG1036" i="4"/>
  <c r="AG1030" i="4"/>
  <c r="AG1024" i="4"/>
  <c r="AG1018" i="4"/>
  <c r="AG1012" i="4"/>
  <c r="AG1006" i="4"/>
  <c r="AJ1211" i="5"/>
  <c r="AJ1069" i="5"/>
  <c r="AJ68" i="5"/>
  <c r="AG999" i="4"/>
  <c r="AG992" i="4"/>
  <c r="AG974" i="4"/>
  <c r="AG956" i="4"/>
  <c r="AG907" i="4"/>
  <c r="AG405" i="4"/>
  <c r="AJ1241" i="5"/>
  <c r="AJ1099" i="5"/>
  <c r="AJ726" i="5"/>
  <c r="AG1101" i="4"/>
  <c r="AG1095" i="4"/>
  <c r="AG1089" i="4"/>
  <c r="AG1083" i="4"/>
  <c r="AG1077" i="4"/>
  <c r="AG1071" i="4"/>
  <c r="AG1065" i="4"/>
  <c r="AG1059" i="4"/>
  <c r="AG1053" i="4"/>
  <c r="AG1047" i="4"/>
  <c r="AG1041" i="4"/>
  <c r="AG1035" i="4"/>
  <c r="AG1029" i="4"/>
  <c r="AG1023" i="4"/>
  <c r="AG1017" i="4"/>
  <c r="AG1011" i="4"/>
  <c r="AG1005" i="4"/>
  <c r="AG937" i="4"/>
  <c r="AG333" i="4"/>
  <c r="AJ1296" i="5"/>
  <c r="AJ1190" i="5"/>
  <c r="AJ1057" i="5"/>
  <c r="AG998" i="4"/>
  <c r="AG991" i="4"/>
  <c r="AG973" i="4"/>
  <c r="AG955" i="4"/>
  <c r="AJ1229" i="5"/>
  <c r="AJ1087" i="5"/>
  <c r="AJ392" i="5"/>
  <c r="AG1100" i="4"/>
  <c r="AG1094" i="4"/>
  <c r="AG1088" i="4"/>
  <c r="AG1082" i="4"/>
  <c r="AG1076" i="4"/>
  <c r="AG1070" i="4"/>
  <c r="AG1064" i="4"/>
  <c r="AG1058" i="4"/>
  <c r="AG1052" i="4"/>
  <c r="AG1046" i="4"/>
  <c r="AG1040" i="4"/>
  <c r="AG1034" i="4"/>
  <c r="AG1028" i="4"/>
  <c r="AG1022" i="4"/>
  <c r="AG1016" i="4"/>
  <c r="AG1010" i="4"/>
  <c r="AG1004" i="4"/>
  <c r="AG925" i="4"/>
  <c r="AH8" i="5"/>
  <c r="AH1356" i="5" l="1"/>
  <c r="AH1355" i="5"/>
  <c r="AH1354" i="5"/>
  <c r="AH1353" i="5"/>
  <c r="AH1352" i="5"/>
  <c r="AH1351" i="5"/>
  <c r="AH1350" i="5"/>
  <c r="AH1349" i="5"/>
  <c r="AH1348" i="5"/>
  <c r="AH1347" i="5"/>
  <c r="AH1346" i="5"/>
  <c r="AH1345" i="5"/>
  <c r="AH1344" i="5"/>
  <c r="AH1343" i="5"/>
  <c r="AH1342" i="5"/>
  <c r="AH1341" i="5"/>
  <c r="AH1340" i="5"/>
  <c r="AH1339" i="5"/>
  <c r="AH1338" i="5"/>
  <c r="AH1337" i="5"/>
  <c r="AH1336" i="5"/>
  <c r="AH1335" i="5"/>
  <c r="AH1334" i="5"/>
  <c r="AH1333" i="5"/>
  <c r="AH1332" i="5"/>
  <c r="AH1331" i="5"/>
  <c r="AH1330" i="5"/>
  <c r="AH1329" i="5"/>
  <c r="AH1328" i="5"/>
  <c r="AH1327" i="5"/>
  <c r="AH1326" i="5"/>
  <c r="AH1325" i="5"/>
  <c r="AH1324" i="5"/>
  <c r="AH1323" i="5"/>
  <c r="AH1322" i="5"/>
  <c r="AH1321" i="5"/>
  <c r="AH1320" i="5"/>
  <c r="AH1319" i="5"/>
  <c r="AH1318" i="5"/>
  <c r="AH1317" i="5"/>
  <c r="AH1316" i="5"/>
  <c r="AH1315" i="5"/>
  <c r="AH1314" i="5"/>
  <c r="AH1313" i="5"/>
  <c r="AH1312" i="5"/>
  <c r="AH1311" i="5"/>
  <c r="AH1310" i="5"/>
  <c r="AH1309" i="5"/>
  <c r="AH1308" i="5"/>
  <c r="AH1307" i="5"/>
  <c r="AH1306" i="5"/>
  <c r="AH1305" i="5"/>
  <c r="AH1304" i="5"/>
  <c r="AH1303" i="5"/>
  <c r="AH1302" i="5"/>
  <c r="AH1301" i="5"/>
  <c r="AH1288" i="5"/>
  <c r="AH1287" i="5"/>
  <c r="AH1286" i="5"/>
  <c r="AH1285" i="5"/>
  <c r="AH1284" i="5"/>
  <c r="AH1283" i="5"/>
  <c r="AH1282" i="5"/>
  <c r="AH1281" i="5"/>
  <c r="AH1280" i="5"/>
  <c r="AH1279" i="5"/>
  <c r="AH1278" i="5"/>
  <c r="AH1277" i="5"/>
  <c r="AH1276" i="5"/>
  <c r="AH1275" i="5"/>
  <c r="AH1274" i="5"/>
  <c r="AH1273" i="5"/>
  <c r="AH1272" i="5"/>
  <c r="AH1271" i="5"/>
  <c r="AH1270" i="5"/>
  <c r="AH1269" i="5"/>
  <c r="AH1268" i="5"/>
  <c r="AH1267" i="5"/>
  <c r="AH1266" i="5"/>
  <c r="AH1265" i="5"/>
  <c r="AH1264" i="5"/>
  <c r="AH1202" i="5"/>
  <c r="AH1201" i="5"/>
  <c r="AH1200" i="5"/>
  <c r="AH1199" i="5"/>
  <c r="AH1198" i="5"/>
  <c r="AH1197" i="5"/>
  <c r="AH1196" i="5"/>
  <c r="AH1195" i="5"/>
  <c r="AH1194" i="5"/>
  <c r="AH1189" i="5"/>
  <c r="AH1188" i="5"/>
  <c r="AH1187" i="5"/>
  <c r="AH1186" i="5"/>
  <c r="AH1185" i="5"/>
  <c r="AH1184" i="5"/>
  <c r="AH1183" i="5"/>
  <c r="AH1182" i="5"/>
  <c r="AH1181" i="5"/>
  <c r="AH1180" i="5"/>
  <c r="AH1179" i="5"/>
  <c r="AH1178" i="5"/>
  <c r="AH1177" i="5"/>
  <c r="AH1176" i="5"/>
  <c r="AH1175" i="5"/>
  <c r="AH1174" i="5"/>
  <c r="AH1173" i="5"/>
  <c r="AH1172" i="5"/>
  <c r="AH1171" i="5"/>
  <c r="AH1170" i="5"/>
  <c r="AH1169" i="5"/>
  <c r="AH1168" i="5"/>
  <c r="AH1167" i="5"/>
  <c r="AH1166" i="5"/>
  <c r="AH1165" i="5"/>
  <c r="AH1164" i="5"/>
  <c r="AH1163" i="5"/>
  <c r="AH1162" i="5"/>
  <c r="AH1161" i="5"/>
  <c r="AH1160" i="5"/>
  <c r="AH1159" i="5"/>
  <c r="AH1158" i="5"/>
  <c r="AH1157" i="5"/>
  <c r="AH1155" i="5"/>
  <c r="AH1154" i="5"/>
  <c r="AH1153" i="5"/>
  <c r="AH1152" i="5"/>
  <c r="AH1151" i="5"/>
  <c r="AH1141" i="5"/>
  <c r="AH1140" i="5"/>
  <c r="AH1139" i="5"/>
  <c r="AH1138" i="5"/>
  <c r="AH1137" i="5"/>
  <c r="AH1136" i="5"/>
  <c r="AH1134" i="5"/>
  <c r="AH1133" i="5"/>
  <c r="AH1132" i="5"/>
  <c r="AH1130" i="5"/>
  <c r="AH1129" i="5"/>
  <c r="AH1128" i="5"/>
  <c r="AH1127" i="5"/>
  <c r="AH1126" i="5"/>
  <c r="AH1125" i="5"/>
  <c r="AH1124" i="5"/>
  <c r="AH1123" i="5"/>
  <c r="AH1122" i="5"/>
  <c r="AH1121" i="5"/>
  <c r="AH1120" i="5"/>
  <c r="AH1119" i="5"/>
  <c r="AH1118" i="5"/>
  <c r="AH1117" i="5"/>
  <c r="AH1056" i="5"/>
  <c r="AH1055" i="5"/>
  <c r="AH1054" i="5"/>
  <c r="AH1053" i="5"/>
  <c r="AH1052" i="5"/>
  <c r="AH1051" i="5"/>
  <c r="AH1050" i="5"/>
  <c r="AH1049" i="5"/>
  <c r="AH1048" i="5"/>
  <c r="AH1047" i="5"/>
  <c r="AH1046" i="5"/>
  <c r="AH1045" i="5"/>
  <c r="AH1044" i="5"/>
  <c r="AH1043" i="5"/>
  <c r="AH1042" i="5"/>
  <c r="AH1041" i="5"/>
  <c r="AH1040" i="5"/>
  <c r="AH1039" i="5"/>
  <c r="AH1038" i="5"/>
  <c r="AH1037" i="5"/>
  <c r="AH1023" i="5"/>
  <c r="AH1022" i="5"/>
  <c r="AH1021" i="5"/>
  <c r="AH1020" i="5"/>
  <c r="AH1019" i="5"/>
  <c r="AH1018" i="5"/>
  <c r="AH1017" i="5"/>
  <c r="AH1016" i="5"/>
  <c r="AH1015" i="5"/>
  <c r="AH1014" i="5"/>
  <c r="AH1013" i="5"/>
  <c r="AH1012" i="5"/>
  <c r="AH1011" i="5"/>
  <c r="AH1010" i="5"/>
  <c r="AH1009" i="5"/>
  <c r="AH1008" i="5"/>
  <c r="AH1007" i="5"/>
  <c r="AH1006" i="5"/>
  <c r="AH1005" i="5"/>
  <c r="AH1004" i="5"/>
  <c r="AH1003" i="5"/>
  <c r="AH1002" i="5"/>
  <c r="AH1001" i="5"/>
  <c r="AH1000" i="5"/>
  <c r="AH999" i="5"/>
  <c r="AH998" i="5"/>
  <c r="AH997" i="5"/>
  <c r="AH996" i="5"/>
  <c r="AH995" i="5"/>
  <c r="AH994" i="5"/>
  <c r="AH984" i="5"/>
  <c r="AH983" i="5"/>
  <c r="AH982" i="5"/>
  <c r="AH981" i="5"/>
  <c r="AH980" i="5"/>
  <c r="AH979" i="5"/>
  <c r="AH978" i="5"/>
  <c r="AH977" i="5"/>
  <c r="AH976" i="5"/>
  <c r="AH975" i="5"/>
  <c r="AH974" i="5"/>
  <c r="AH973" i="5"/>
  <c r="AH972" i="5"/>
  <c r="AH971" i="5"/>
  <c r="AH970" i="5"/>
  <c r="AH969" i="5"/>
  <c r="AH968" i="5"/>
  <c r="AH967" i="5"/>
  <c r="AH966" i="5"/>
  <c r="AH965" i="5"/>
  <c r="AH964" i="5"/>
  <c r="AH963" i="5"/>
  <c r="AH962" i="5"/>
  <c r="AH961" i="5"/>
  <c r="AH960" i="5"/>
  <c r="AH959" i="5"/>
  <c r="AH958" i="5"/>
  <c r="AH957" i="5"/>
  <c r="AH956" i="5"/>
  <c r="AH955" i="5"/>
  <c r="AH954" i="5"/>
  <c r="AH953" i="5"/>
  <c r="AH952" i="5"/>
  <c r="AH951" i="5"/>
  <c r="AH950" i="5"/>
  <c r="AH949" i="5"/>
  <c r="AH948" i="5"/>
  <c r="AH947" i="5"/>
  <c r="AH946" i="5"/>
  <c r="AH945" i="5"/>
  <c r="AH944" i="5"/>
  <c r="AH943" i="5"/>
  <c r="AH942" i="5"/>
  <c r="AH941" i="5"/>
  <c r="AH940" i="5"/>
  <c r="AH939" i="5"/>
  <c r="AH938" i="5"/>
  <c r="AH937" i="5"/>
  <c r="AH936" i="5"/>
  <c r="AH935" i="5"/>
  <c r="AH934" i="5"/>
  <c r="AH933" i="5"/>
  <c r="AH932" i="5"/>
  <c r="AH931" i="5"/>
  <c r="AH930" i="5"/>
  <c r="AH929" i="5"/>
  <c r="AH927" i="5"/>
  <c r="AH926" i="5"/>
  <c r="AH925" i="5"/>
  <c r="AH924" i="5"/>
  <c r="AH923" i="5"/>
  <c r="AH922" i="5"/>
  <c r="AH921" i="5"/>
  <c r="AH920" i="5"/>
  <c r="AH919" i="5"/>
  <c r="AH918" i="5"/>
  <c r="AH917" i="5"/>
  <c r="AH916" i="5"/>
  <c r="AH915" i="5"/>
  <c r="AH914" i="5"/>
  <c r="AH913" i="5"/>
  <c r="AH912" i="5"/>
  <c r="AH911" i="5"/>
  <c r="AH910" i="5"/>
  <c r="AH909" i="5"/>
  <c r="AH908" i="5"/>
  <c r="AH907" i="5"/>
  <c r="AH906" i="5"/>
  <c r="AH905" i="5"/>
  <c r="AH904" i="5"/>
  <c r="AH903" i="5"/>
  <c r="AH902" i="5"/>
  <c r="AH901" i="5"/>
  <c r="AH900" i="5"/>
  <c r="AH899" i="5"/>
  <c r="AH898" i="5"/>
  <c r="AH897" i="5"/>
  <c r="AH896" i="5"/>
  <c r="AH895" i="5"/>
  <c r="AH894" i="5"/>
  <c r="AH893" i="5"/>
  <c r="AH892" i="5"/>
  <c r="AH891" i="5"/>
  <c r="AH890" i="5"/>
  <c r="AH889" i="5"/>
  <c r="AH888" i="5"/>
  <c r="AH887" i="5"/>
  <c r="AH886" i="5"/>
  <c r="AH885" i="5"/>
  <c r="AH884" i="5"/>
  <c r="AH883" i="5"/>
  <c r="AH882" i="5"/>
  <c r="AH881" i="5"/>
  <c r="AH879" i="5"/>
  <c r="AH878" i="5"/>
  <c r="AH877" i="5"/>
  <c r="AH876" i="5"/>
  <c r="AH875" i="5"/>
  <c r="AH874" i="5"/>
  <c r="AH873" i="5"/>
  <c r="AH872" i="5"/>
  <c r="AH871" i="5"/>
  <c r="AH870" i="5"/>
  <c r="AH869" i="5"/>
  <c r="AH868" i="5"/>
  <c r="AH867" i="5"/>
  <c r="AH866" i="5"/>
  <c r="AH865" i="5"/>
  <c r="AH864" i="5"/>
  <c r="AH863" i="5"/>
  <c r="AH862" i="5"/>
  <c r="AH861" i="5"/>
  <c r="AH860" i="5"/>
  <c r="AH859" i="5"/>
  <c r="AH858" i="5"/>
  <c r="AH857" i="5"/>
  <c r="AH856" i="5"/>
  <c r="AH855" i="5"/>
  <c r="AH854" i="5"/>
  <c r="AH853" i="5"/>
  <c r="AH852" i="5"/>
  <c r="AH851" i="5"/>
  <c r="AH850" i="5"/>
  <c r="AH849" i="5"/>
  <c r="AH848" i="5"/>
  <c r="AH847" i="5"/>
  <c r="AH846" i="5"/>
  <c r="AH845" i="5"/>
  <c r="AH844" i="5"/>
  <c r="AH843" i="5"/>
  <c r="AH842" i="5"/>
  <c r="AH841" i="5"/>
  <c r="AH840" i="5"/>
  <c r="AH839" i="5"/>
  <c r="AH838" i="5"/>
  <c r="AH837" i="5"/>
  <c r="AH836" i="5"/>
  <c r="AH835" i="5"/>
  <c r="AH834" i="5"/>
  <c r="AH833" i="5"/>
  <c r="AH832" i="5"/>
  <c r="AH831" i="5"/>
  <c r="AH830" i="5"/>
  <c r="AH829" i="5"/>
  <c r="AH828" i="5"/>
  <c r="AH827" i="5"/>
  <c r="AH826" i="5"/>
  <c r="AH825" i="5"/>
  <c r="AH824" i="5"/>
  <c r="AH823" i="5"/>
  <c r="AH822" i="5"/>
  <c r="AH821" i="5"/>
  <c r="AH820" i="5"/>
  <c r="AH819" i="5"/>
  <c r="AH818" i="5"/>
  <c r="AH817" i="5"/>
  <c r="AH816" i="5"/>
  <c r="AH815" i="5"/>
  <c r="AH814" i="5"/>
  <c r="AH813" i="5"/>
  <c r="AH812" i="5"/>
  <c r="AH811" i="5"/>
  <c r="AH810" i="5"/>
  <c r="AH809" i="5"/>
  <c r="AH808" i="5"/>
  <c r="AH807" i="5"/>
  <c r="AH806" i="5"/>
  <c r="AH805" i="5"/>
  <c r="AH804" i="5"/>
  <c r="AH803" i="5"/>
  <c r="AH802" i="5"/>
  <c r="AH801" i="5"/>
  <c r="AH800" i="5"/>
  <c r="AH799" i="5"/>
  <c r="AH798" i="5"/>
  <c r="AH797" i="5"/>
  <c r="AH796" i="5"/>
  <c r="AH795" i="5"/>
  <c r="AH794" i="5"/>
  <c r="AH793" i="5"/>
  <c r="AH792" i="5"/>
  <c r="AH791" i="5"/>
  <c r="AH790" i="5"/>
  <c r="AH789" i="5"/>
  <c r="AH788" i="5"/>
  <c r="AH787" i="5"/>
  <c r="AH786" i="5"/>
  <c r="AH785" i="5"/>
  <c r="AH784" i="5"/>
  <c r="AH783" i="5"/>
  <c r="AH782" i="5"/>
  <c r="AH781" i="5"/>
  <c r="AH780" i="5"/>
  <c r="AH779" i="5"/>
  <c r="AH778" i="5"/>
  <c r="AH777" i="5"/>
  <c r="AH776" i="5"/>
  <c r="AH775" i="5"/>
  <c r="AH774" i="5"/>
  <c r="AH773" i="5"/>
  <c r="AH772" i="5"/>
  <c r="AH771" i="5"/>
  <c r="AH770" i="5"/>
  <c r="AH769" i="5"/>
  <c r="AH768" i="5"/>
  <c r="AH767" i="5"/>
  <c r="AH766" i="5"/>
  <c r="AH765" i="5"/>
  <c r="AH764" i="5"/>
  <c r="AH763" i="5"/>
  <c r="AH762" i="5"/>
  <c r="AH761" i="5"/>
  <c r="AH760" i="5"/>
  <c r="AH759" i="5"/>
  <c r="AH758" i="5"/>
  <c r="AH757" i="5"/>
  <c r="AH756" i="5"/>
  <c r="AH755" i="5"/>
  <c r="AH754" i="5"/>
  <c r="AH753" i="5"/>
  <c r="AH752" i="5"/>
  <c r="AH751" i="5"/>
  <c r="AH750" i="5"/>
  <c r="AH749" i="5"/>
  <c r="AH748" i="5"/>
  <c r="AH746" i="5"/>
  <c r="AH745" i="5"/>
  <c r="AH744" i="5"/>
  <c r="AH743" i="5"/>
  <c r="AH741" i="5"/>
  <c r="AH740" i="5"/>
  <c r="AH739" i="5"/>
  <c r="AH738" i="5"/>
  <c r="AH737" i="5"/>
  <c r="AH736" i="5"/>
  <c r="AH735" i="5"/>
  <c r="AH734" i="5"/>
  <c r="AH732" i="5"/>
  <c r="AH730" i="5"/>
  <c r="AH728" i="5"/>
  <c r="AH727" i="5"/>
  <c r="AH725" i="5"/>
  <c r="AH724" i="5"/>
  <c r="AH723" i="5"/>
  <c r="AH722" i="5"/>
  <c r="AH721" i="5"/>
  <c r="AH720" i="5"/>
  <c r="AH719" i="5"/>
  <c r="AH718" i="5"/>
  <c r="AH717" i="5"/>
  <c r="AH716" i="5"/>
  <c r="AH714" i="5"/>
  <c r="AH713" i="5"/>
  <c r="AH712" i="5"/>
  <c r="AH711" i="5"/>
  <c r="AH710" i="5"/>
  <c r="AH706" i="5"/>
  <c r="AH705" i="5"/>
  <c r="AH704" i="5"/>
  <c r="AH703" i="5"/>
  <c r="AH702" i="5"/>
  <c r="AH701" i="5"/>
  <c r="AH700" i="5"/>
  <c r="AH699" i="5"/>
  <c r="AH698" i="5"/>
  <c r="AH697" i="5"/>
  <c r="AH696" i="5"/>
  <c r="AH695" i="5"/>
  <c r="AH694" i="5"/>
  <c r="AH693" i="5"/>
  <c r="AH692" i="5"/>
  <c r="AH691" i="5"/>
  <c r="AH690" i="5"/>
  <c r="AH689" i="5"/>
  <c r="AH688" i="5"/>
  <c r="AH687" i="5"/>
  <c r="AH686" i="5"/>
  <c r="AH685" i="5"/>
  <c r="AH684" i="5"/>
  <c r="AH683" i="5"/>
  <c r="AH682" i="5"/>
  <c r="AH681" i="5"/>
  <c r="AH680" i="5"/>
  <c r="AH679" i="5"/>
  <c r="AH678" i="5"/>
  <c r="AH677" i="5"/>
  <c r="AH676" i="5"/>
  <c r="AH675" i="5"/>
  <c r="AH674" i="5"/>
  <c r="AH673" i="5"/>
  <c r="AH672" i="5"/>
  <c r="AH671" i="5"/>
  <c r="AH670" i="5"/>
  <c r="AH669" i="5"/>
  <c r="AH668" i="5"/>
  <c r="AH667" i="5"/>
  <c r="AH666" i="5"/>
  <c r="AH665" i="5"/>
  <c r="AH664" i="5"/>
  <c r="AH663" i="5"/>
  <c r="AH662" i="5"/>
  <c r="AH661" i="5"/>
  <c r="AH660" i="5"/>
  <c r="AH659" i="5"/>
  <c r="AH658" i="5"/>
  <c r="AH657" i="5"/>
  <c r="AH656" i="5"/>
  <c r="AH655" i="5"/>
  <c r="AH654" i="5"/>
  <c r="AH653" i="5"/>
  <c r="AH652" i="5"/>
  <c r="AH651" i="5"/>
  <c r="AH650" i="5"/>
  <c r="AH649" i="5"/>
  <c r="AH648" i="5"/>
  <c r="AH647" i="5"/>
  <c r="AH646" i="5"/>
  <c r="AH645" i="5"/>
  <c r="AH644" i="5"/>
  <c r="AH643" i="5"/>
  <c r="AH642" i="5"/>
  <c r="AH641" i="5"/>
  <c r="AH640" i="5"/>
  <c r="AH639" i="5"/>
  <c r="AH638" i="5"/>
  <c r="AH637" i="5"/>
  <c r="AH636" i="5"/>
  <c r="AH635" i="5"/>
  <c r="AH634" i="5"/>
  <c r="AH633" i="5"/>
  <c r="AH632" i="5"/>
  <c r="AH631" i="5"/>
  <c r="AH630" i="5"/>
  <c r="AH629" i="5"/>
  <c r="AH628" i="5"/>
  <c r="AH627" i="5"/>
  <c r="AH626" i="5"/>
  <c r="AH625" i="5"/>
  <c r="AH624" i="5"/>
  <c r="AH623" i="5"/>
  <c r="AH622" i="5"/>
  <c r="AH621" i="5"/>
  <c r="AH620" i="5"/>
  <c r="AH619" i="5"/>
  <c r="AH618" i="5"/>
  <c r="AH617" i="5"/>
  <c r="AH616" i="5"/>
  <c r="AH615" i="5"/>
  <c r="AH614" i="5"/>
  <c r="AH613" i="5"/>
  <c r="AH612" i="5"/>
  <c r="AH611" i="5"/>
  <c r="AH610" i="5"/>
  <c r="AH609" i="5"/>
  <c r="AH608" i="5"/>
  <c r="AH607" i="5"/>
  <c r="AH606" i="5"/>
  <c r="AH605" i="5"/>
  <c r="AH604" i="5"/>
  <c r="AH603" i="5"/>
  <c r="AH602" i="5"/>
  <c r="AH601" i="5"/>
  <c r="AH600" i="5"/>
  <c r="AH599" i="5"/>
  <c r="AH598" i="5"/>
  <c r="AH597" i="5"/>
  <c r="AH596" i="5"/>
  <c r="AH595" i="5"/>
  <c r="AH594" i="5"/>
  <c r="AH593" i="5"/>
  <c r="AH592" i="5"/>
  <c r="AH591" i="5"/>
  <c r="AH590" i="5"/>
  <c r="AH589" i="5"/>
  <c r="AH588" i="5"/>
  <c r="AH587" i="5"/>
  <c r="AH586" i="5"/>
  <c r="AH585" i="5"/>
  <c r="AH584" i="5"/>
  <c r="AH583" i="5"/>
  <c r="AH582" i="5"/>
  <c r="AH581" i="5"/>
  <c r="AH580" i="5"/>
  <c r="AH579" i="5"/>
  <c r="AH578" i="5"/>
  <c r="AH577" i="5"/>
  <c r="AH576" i="5"/>
  <c r="AH575" i="5"/>
  <c r="AH574" i="5"/>
  <c r="AH573" i="5"/>
  <c r="AH572" i="5"/>
  <c r="AH571" i="5"/>
  <c r="AH570" i="5"/>
  <c r="AH569" i="5"/>
  <c r="AH568" i="5"/>
  <c r="AH567" i="5"/>
  <c r="AH566" i="5"/>
  <c r="AH565" i="5"/>
  <c r="AH564" i="5"/>
  <c r="AH563" i="5"/>
  <c r="AH562" i="5"/>
  <c r="AH561" i="5"/>
  <c r="AH560" i="5"/>
  <c r="AH559" i="5"/>
  <c r="AH558" i="5"/>
  <c r="AH557" i="5"/>
  <c r="AH556" i="5"/>
  <c r="AH555" i="5"/>
  <c r="AH554" i="5"/>
  <c r="AH553" i="5"/>
  <c r="AH552" i="5"/>
  <c r="AH551" i="5"/>
  <c r="AH550" i="5"/>
  <c r="AH549" i="5"/>
  <c r="AH548" i="5"/>
  <c r="AH547" i="5"/>
  <c r="AH546" i="5"/>
  <c r="AH545" i="5"/>
  <c r="AH544" i="5"/>
  <c r="AH543" i="5"/>
  <c r="AH542" i="5"/>
  <c r="AH541" i="5"/>
  <c r="AH540" i="5"/>
  <c r="AH539" i="5"/>
  <c r="AH538" i="5"/>
  <c r="AH537" i="5"/>
  <c r="AH536" i="5"/>
  <c r="AH535" i="5"/>
  <c r="AH534" i="5"/>
  <c r="AH533" i="5"/>
  <c r="AH532" i="5"/>
  <c r="AH531" i="5"/>
  <c r="AH530" i="5"/>
  <c r="AH529" i="5"/>
  <c r="AH528" i="5"/>
  <c r="AH527" i="5"/>
  <c r="AH526" i="5"/>
  <c r="AH525" i="5"/>
  <c r="AH524" i="5"/>
  <c r="AH523" i="5"/>
  <c r="AH522" i="5"/>
  <c r="AH521" i="5"/>
  <c r="AH520" i="5"/>
  <c r="AH519" i="5"/>
  <c r="AH518" i="5"/>
  <c r="AH517" i="5"/>
  <c r="AH516" i="5"/>
  <c r="AH515" i="5"/>
  <c r="AH514" i="5"/>
  <c r="AH513" i="5"/>
  <c r="AH512" i="5"/>
  <c r="AH511" i="5"/>
  <c r="AH510" i="5"/>
  <c r="AH509" i="5"/>
  <c r="AH508" i="5"/>
  <c r="AH507" i="5"/>
  <c r="AH506" i="5"/>
  <c r="AH505" i="5"/>
  <c r="AH504" i="5"/>
  <c r="AH503" i="5"/>
  <c r="AH502" i="5"/>
  <c r="AH501" i="5"/>
  <c r="AH500" i="5"/>
  <c r="AH499" i="5"/>
  <c r="AH498" i="5"/>
  <c r="AH497" i="5"/>
  <c r="AH496" i="5"/>
  <c r="AH495" i="5"/>
  <c r="AH494" i="5"/>
  <c r="AH493" i="5"/>
  <c r="AH492" i="5"/>
  <c r="AH491" i="5"/>
  <c r="AH490" i="5"/>
  <c r="AH489" i="5"/>
  <c r="AH488" i="5"/>
  <c r="AH487" i="5"/>
  <c r="AH486" i="5"/>
  <c r="AH485" i="5"/>
  <c r="AH484" i="5"/>
  <c r="AH483" i="5"/>
  <c r="AH482" i="5"/>
  <c r="AH481" i="5"/>
  <c r="AH480" i="5"/>
  <c r="AH479" i="5"/>
  <c r="AH478" i="5"/>
  <c r="AH477" i="5"/>
  <c r="AH476" i="5"/>
  <c r="AH475" i="5"/>
  <c r="AH474" i="5"/>
  <c r="AH473" i="5"/>
  <c r="AH472" i="5"/>
  <c r="AH471" i="5"/>
  <c r="AH470" i="5"/>
  <c r="AH469" i="5"/>
  <c r="AH468" i="5"/>
  <c r="AH467" i="5"/>
  <c r="AH466" i="5"/>
  <c r="AH465" i="5"/>
  <c r="AH464" i="5"/>
  <c r="AH463" i="5"/>
  <c r="AH462" i="5"/>
  <c r="AH461" i="5"/>
  <c r="AH460" i="5"/>
  <c r="AH459" i="5"/>
  <c r="AH458" i="5"/>
  <c r="AH457" i="5"/>
  <c r="AH456" i="5"/>
  <c r="AH454" i="5"/>
  <c r="AH453" i="5"/>
  <c r="AH452" i="5"/>
  <c r="AH451" i="5"/>
  <c r="AH450" i="5"/>
  <c r="AH449" i="5"/>
  <c r="AH448" i="5"/>
  <c r="AH447" i="5"/>
  <c r="AH446" i="5"/>
  <c r="AH445" i="5"/>
  <c r="AH444" i="5"/>
  <c r="AH443" i="5"/>
  <c r="AH442" i="5"/>
  <c r="AH441" i="5"/>
  <c r="AH440" i="5"/>
  <c r="AH439" i="5"/>
  <c r="AH438" i="5"/>
  <c r="AH437" i="5"/>
  <c r="AH433" i="5"/>
  <c r="AH432" i="5"/>
  <c r="AH431" i="5"/>
  <c r="AH430" i="5"/>
  <c r="AH429" i="5"/>
  <c r="AH428" i="5"/>
  <c r="AH427" i="5"/>
  <c r="AH426" i="5"/>
  <c r="AH425" i="5"/>
  <c r="AH424" i="5"/>
  <c r="AH423" i="5"/>
  <c r="AH422" i="5"/>
  <c r="AH421" i="5"/>
  <c r="AH420" i="5"/>
  <c r="AH419" i="5"/>
  <c r="AH418" i="5"/>
  <c r="AH417" i="5"/>
  <c r="AH416" i="5"/>
  <c r="AH415" i="5"/>
  <c r="AH414" i="5"/>
  <c r="AH413" i="5"/>
  <c r="AH412" i="5"/>
  <c r="AH411" i="5"/>
  <c r="AH410" i="5"/>
  <c r="AH409" i="5"/>
  <c r="AH408" i="5"/>
  <c r="AH407" i="5"/>
  <c r="AH406" i="5"/>
  <c r="AH405" i="5"/>
  <c r="AH404" i="5"/>
  <c r="AH403" i="5"/>
  <c r="AH402" i="5"/>
  <c r="AH400" i="5"/>
  <c r="AH399" i="5"/>
  <c r="AH398" i="5"/>
  <c r="AH397" i="5"/>
  <c r="AH395" i="5"/>
  <c r="AH393" i="5"/>
  <c r="AH390" i="5"/>
  <c r="AH385" i="5"/>
  <c r="AH384" i="5"/>
  <c r="AH383" i="5"/>
  <c r="AH382" i="5"/>
  <c r="AH381" i="5"/>
  <c r="AH380" i="5"/>
  <c r="AH379" i="5"/>
  <c r="AH378" i="5"/>
  <c r="AH377" i="5"/>
  <c r="AH376" i="5"/>
  <c r="AH375" i="5"/>
  <c r="AH374" i="5"/>
  <c r="AH373" i="5"/>
  <c r="AH372" i="5"/>
  <c r="AH371" i="5"/>
  <c r="AH370" i="5"/>
  <c r="AH369" i="5"/>
  <c r="AH368" i="5"/>
  <c r="AH367" i="5"/>
  <c r="AH366" i="5"/>
  <c r="AH365" i="5"/>
  <c r="AH363" i="5"/>
  <c r="AH362" i="5"/>
  <c r="AH361" i="5"/>
  <c r="AH360" i="5"/>
  <c r="AH359" i="5"/>
  <c r="AH358" i="5"/>
  <c r="AH357" i="5"/>
  <c r="AH356" i="5"/>
  <c r="AH355" i="5"/>
  <c r="AH354" i="5"/>
  <c r="AH353" i="5"/>
  <c r="AH352" i="5"/>
  <c r="AH351" i="5"/>
  <c r="AH350" i="5"/>
  <c r="AH349" i="5"/>
  <c r="AH348" i="5"/>
  <c r="AH347" i="5"/>
  <c r="AH346" i="5"/>
  <c r="AH345" i="5"/>
  <c r="AH344" i="5"/>
  <c r="AH343" i="5"/>
  <c r="AH342" i="5"/>
  <c r="AH341" i="5"/>
  <c r="AH340" i="5"/>
  <c r="AH339" i="5"/>
  <c r="AH338" i="5"/>
  <c r="AH337" i="5"/>
  <c r="AH336" i="5"/>
  <c r="AH335" i="5"/>
  <c r="AH334" i="5"/>
  <c r="AH333" i="5"/>
  <c r="AH332" i="5"/>
  <c r="AH331" i="5"/>
  <c r="AH330" i="5"/>
  <c r="AH329" i="5"/>
  <c r="AH328" i="5"/>
  <c r="AH327" i="5"/>
  <c r="AH326" i="5"/>
  <c r="AH325" i="5"/>
  <c r="AH324" i="5"/>
  <c r="AH323" i="5"/>
  <c r="AH322" i="5"/>
  <c r="AH321" i="5"/>
  <c r="AH320" i="5"/>
  <c r="AH319" i="5"/>
  <c r="AH318" i="5"/>
  <c r="AH317" i="5"/>
  <c r="AH316" i="5"/>
  <c r="AH315" i="5"/>
  <c r="AH314" i="5"/>
  <c r="AH313" i="5"/>
  <c r="AH312" i="5"/>
  <c r="AH311" i="5"/>
  <c r="AH310" i="5"/>
  <c r="AH309" i="5"/>
  <c r="AH308" i="5"/>
  <c r="AH307" i="5"/>
  <c r="AH306" i="5"/>
  <c r="AH305" i="5"/>
  <c r="AH304" i="5"/>
  <c r="AH303" i="5"/>
  <c r="AH302" i="5"/>
  <c r="AH301" i="5"/>
  <c r="AH300" i="5"/>
  <c r="AH299" i="5"/>
  <c r="AH298" i="5"/>
  <c r="AH297" i="5"/>
  <c r="AH296" i="5"/>
  <c r="AH295" i="5"/>
  <c r="AH294" i="5"/>
  <c r="AH293" i="5"/>
  <c r="AH292" i="5"/>
  <c r="AH291" i="5"/>
  <c r="AH290" i="5"/>
  <c r="AH289" i="5"/>
  <c r="AH288" i="5"/>
  <c r="AH287" i="5"/>
  <c r="AH286" i="5"/>
  <c r="AH285" i="5"/>
  <c r="AH284" i="5"/>
  <c r="AH283" i="5"/>
  <c r="AH282" i="5"/>
  <c r="AH281" i="5"/>
  <c r="AH280" i="5"/>
  <c r="AH279" i="5"/>
  <c r="AH278" i="5"/>
  <c r="AH277" i="5"/>
  <c r="AH276" i="5"/>
  <c r="AH275" i="5"/>
  <c r="AH274" i="5"/>
  <c r="AH273" i="5"/>
  <c r="AH272" i="5"/>
  <c r="AH271" i="5"/>
  <c r="AH270" i="5"/>
  <c r="AH269" i="5"/>
  <c r="AH268" i="5"/>
  <c r="AH267" i="5"/>
  <c r="AH266" i="5"/>
  <c r="AH265" i="5"/>
  <c r="AH264" i="5"/>
  <c r="AH263" i="5"/>
  <c r="AH262" i="5"/>
  <c r="AH261" i="5"/>
  <c r="AH260" i="5"/>
  <c r="AH259" i="5"/>
  <c r="AH258" i="5"/>
  <c r="AH257" i="5"/>
  <c r="AH256" i="5"/>
  <c r="AH255" i="5"/>
  <c r="AH254" i="5"/>
  <c r="AH253" i="5"/>
  <c r="AH252" i="5"/>
  <c r="AH251" i="5"/>
  <c r="AH250" i="5"/>
  <c r="AH249" i="5"/>
  <c r="AH248" i="5"/>
  <c r="AH247" i="5"/>
  <c r="AH246" i="5"/>
  <c r="AH245" i="5"/>
  <c r="AH244" i="5"/>
  <c r="AH243" i="5"/>
  <c r="AH242" i="5"/>
  <c r="AH241" i="5"/>
  <c r="AH240" i="5"/>
  <c r="AH239" i="5"/>
  <c r="AH238" i="5"/>
  <c r="AH237" i="5"/>
  <c r="AH236" i="5"/>
  <c r="AH235" i="5"/>
  <c r="AH234" i="5"/>
  <c r="AH233" i="5"/>
  <c r="AH232" i="5"/>
  <c r="AH231" i="5"/>
  <c r="AH230" i="5"/>
  <c r="AH229" i="5"/>
  <c r="AH228" i="5"/>
  <c r="AH227" i="5"/>
  <c r="AH226" i="5"/>
  <c r="AH225" i="5"/>
  <c r="AH224" i="5"/>
  <c r="AH223" i="5"/>
  <c r="AH222" i="5"/>
  <c r="AH221" i="5"/>
  <c r="AH220" i="5"/>
  <c r="AH219" i="5"/>
  <c r="AH218" i="5"/>
  <c r="AH217" i="5"/>
  <c r="AH216" i="5"/>
  <c r="AH215" i="5"/>
  <c r="AH214" i="5"/>
  <c r="AH213" i="5"/>
  <c r="AH212" i="5"/>
  <c r="AH211" i="5"/>
  <c r="AH210" i="5"/>
  <c r="AH209" i="5"/>
  <c r="AH208" i="5"/>
  <c r="AH207" i="5"/>
  <c r="AH206" i="5"/>
  <c r="AH205" i="5"/>
  <c r="AH204" i="5"/>
  <c r="AH203" i="5"/>
  <c r="AH202" i="5"/>
  <c r="AH201" i="5"/>
  <c r="AH200" i="5"/>
  <c r="AH199" i="5"/>
  <c r="AH198" i="5"/>
  <c r="AH197" i="5"/>
  <c r="AH196" i="5"/>
  <c r="AH195" i="5"/>
  <c r="AH194" i="5"/>
  <c r="AH193" i="5"/>
  <c r="AH192" i="5"/>
  <c r="AH191" i="5"/>
  <c r="AH190" i="5"/>
  <c r="AH189" i="5"/>
  <c r="AH188" i="5"/>
  <c r="AH187" i="5"/>
  <c r="AH186" i="5"/>
  <c r="AH185" i="5"/>
  <c r="AH184" i="5"/>
  <c r="AH183" i="5"/>
  <c r="AH182" i="5"/>
  <c r="AH181" i="5"/>
  <c r="AH180" i="5"/>
  <c r="AH179" i="5"/>
  <c r="AH178" i="5"/>
  <c r="AH177" i="5"/>
  <c r="AH176" i="5"/>
  <c r="AH175" i="5"/>
  <c r="AH174" i="5"/>
  <c r="AH172" i="5"/>
  <c r="AH171" i="5"/>
  <c r="AH170" i="5"/>
  <c r="AH169" i="5"/>
  <c r="AH168" i="5"/>
  <c r="AH167" i="5"/>
  <c r="AH166" i="5"/>
  <c r="AH163" i="5"/>
  <c r="AH161" i="5"/>
  <c r="AH160" i="5"/>
  <c r="AH159" i="5"/>
  <c r="AH158" i="5"/>
  <c r="AH157" i="5"/>
  <c r="AH156" i="5"/>
  <c r="AH155" i="5"/>
  <c r="AH154" i="5"/>
  <c r="AH153" i="5"/>
  <c r="AH152" i="5"/>
  <c r="AH146" i="5"/>
  <c r="AH145" i="5"/>
  <c r="AH144" i="5"/>
  <c r="AH143" i="5"/>
  <c r="AH140" i="5"/>
  <c r="AH139" i="5"/>
  <c r="AH138" i="5"/>
  <c r="AH137" i="5"/>
  <c r="AH136" i="5"/>
  <c r="AH135" i="5"/>
  <c r="AH134" i="5"/>
  <c r="AH133" i="5"/>
  <c r="AH132" i="5"/>
  <c r="AH131" i="5"/>
  <c r="AH130" i="5"/>
  <c r="AH129" i="5"/>
  <c r="AH128" i="5"/>
  <c r="AH127" i="5"/>
  <c r="AH126" i="5"/>
  <c r="AH125" i="5"/>
  <c r="AH124" i="5"/>
  <c r="AH123" i="5"/>
  <c r="AH122" i="5"/>
  <c r="AH121" i="5"/>
  <c r="AH120" i="5"/>
  <c r="AH119" i="5"/>
  <c r="AH118" i="5"/>
  <c r="AH117" i="5"/>
  <c r="AH116" i="5"/>
  <c r="AH115" i="5"/>
  <c r="AH114" i="5"/>
  <c r="AH113" i="5"/>
  <c r="AH112" i="5"/>
  <c r="AH111" i="5"/>
  <c r="AH110" i="5"/>
  <c r="AH109" i="5"/>
  <c r="AH108" i="5"/>
  <c r="AH107" i="5"/>
  <c r="AH106" i="5"/>
  <c r="AH105" i="5"/>
  <c r="AH104" i="5"/>
  <c r="AH103" i="5"/>
  <c r="AH102" i="5"/>
  <c r="AH101" i="5"/>
  <c r="AH100" i="5"/>
  <c r="AH99" i="5"/>
  <c r="AH98" i="5"/>
  <c r="AH97" i="5"/>
  <c r="AH96" i="5"/>
  <c r="AH95" i="5"/>
  <c r="AH94" i="5"/>
  <c r="AH93" i="5"/>
  <c r="AH92" i="5"/>
  <c r="AH91" i="5"/>
  <c r="AH90" i="5"/>
  <c r="AH89" i="5"/>
  <c r="AH88" i="5"/>
  <c r="AH87" i="5"/>
  <c r="AH86" i="5"/>
  <c r="AH85" i="5"/>
  <c r="AH84" i="5"/>
  <c r="AH83" i="5"/>
  <c r="AH82" i="5"/>
  <c r="AH81" i="5"/>
  <c r="AH80" i="5"/>
  <c r="AH79" i="5"/>
  <c r="AH78" i="5"/>
  <c r="AH77" i="5"/>
  <c r="AH76" i="5"/>
  <c r="AH75" i="5"/>
  <c r="AH74" i="5"/>
  <c r="AH73" i="5"/>
  <c r="AH72" i="5"/>
  <c r="AH71" i="5"/>
  <c r="AH70" i="5"/>
  <c r="AH69" i="5"/>
  <c r="AH67" i="5"/>
  <c r="AH66" i="5"/>
  <c r="AH65" i="5"/>
  <c r="AH64" i="5"/>
  <c r="AH63" i="5"/>
  <c r="AH62" i="5"/>
  <c r="AH61" i="5"/>
  <c r="AH60" i="5"/>
  <c r="AH59" i="5"/>
  <c r="AH58" i="5"/>
  <c r="AH57" i="5"/>
  <c r="AH56" i="5"/>
  <c r="AH55" i="5"/>
  <c r="AH54" i="5"/>
  <c r="AH53" i="5"/>
  <c r="AH52" i="5"/>
  <c r="AH51" i="5"/>
  <c r="AH50" i="5"/>
  <c r="AH49" i="5"/>
  <c r="AH48" i="5"/>
  <c r="AH47" i="5"/>
  <c r="AH46" i="5"/>
  <c r="AH45" i="5"/>
  <c r="AH44" i="5"/>
  <c r="AH43" i="5"/>
  <c r="AH42" i="5"/>
  <c r="AH41" i="5"/>
  <c r="AH39" i="5"/>
  <c r="AH38" i="5"/>
  <c r="AH37" i="5"/>
  <c r="AH36" i="5"/>
  <c r="AH35" i="5"/>
  <c r="AH34" i="5"/>
  <c r="AH33" i="5"/>
  <c r="AH32" i="5"/>
  <c r="AH31" i="5"/>
  <c r="AH30" i="5"/>
  <c r="AH29" i="5"/>
  <c r="AH28" i="5"/>
  <c r="AH27" i="5"/>
  <c r="AH23" i="5"/>
  <c r="AH20" i="5"/>
  <c r="AH19" i="5"/>
  <c r="AH18" i="5"/>
  <c r="AH17" i="5"/>
  <c r="AH16" i="5"/>
  <c r="AH15" i="5"/>
  <c r="AH14" i="5"/>
  <c r="AH13" i="5"/>
  <c r="AH12" i="5"/>
  <c r="AH11" i="5"/>
  <c r="AH10" i="5"/>
  <c r="AH9" i="5"/>
  <c r="AH7" i="5"/>
  <c r="AI1356" i="5"/>
  <c r="AI1355" i="5"/>
  <c r="AI1354" i="5"/>
  <c r="AI1353" i="5"/>
  <c r="AI1352" i="5"/>
  <c r="AI1351" i="5"/>
  <c r="AI1350" i="5"/>
  <c r="AI1349" i="5"/>
  <c r="AI1348" i="5"/>
  <c r="AI1347" i="5"/>
  <c r="AI1346" i="5"/>
  <c r="AI1345" i="5"/>
  <c r="AI1344" i="5"/>
  <c r="AI1343" i="5"/>
  <c r="AI1342" i="5"/>
  <c r="AI1341" i="5"/>
  <c r="AI1340" i="5"/>
  <c r="AI1339" i="5"/>
  <c r="AI1338" i="5"/>
  <c r="AI1337" i="5"/>
  <c r="AI1336" i="5"/>
  <c r="AI1335" i="5"/>
  <c r="AI1334" i="5"/>
  <c r="AI1333" i="5"/>
  <c r="AI1332" i="5"/>
  <c r="AI1331" i="5"/>
  <c r="AI1330" i="5"/>
  <c r="AI1329" i="5"/>
  <c r="AI1328" i="5"/>
  <c r="AI1327" i="5"/>
  <c r="AI1326" i="5"/>
  <c r="AI1325" i="5"/>
  <c r="AI1324" i="5"/>
  <c r="AI1323" i="5"/>
  <c r="AI1322" i="5"/>
  <c r="AI1321" i="5"/>
  <c r="AI1320" i="5"/>
  <c r="AI1319" i="5"/>
  <c r="AI1318" i="5"/>
  <c r="AI1317" i="5"/>
  <c r="AI1316" i="5"/>
  <c r="AI1315" i="5"/>
  <c r="AI1314" i="5"/>
  <c r="AI1313" i="5"/>
  <c r="AI1312" i="5"/>
  <c r="AI1311" i="5"/>
  <c r="AI1310" i="5"/>
  <c r="AI1309" i="5"/>
  <c r="AI1308" i="5"/>
  <c r="AI1307" i="5"/>
  <c r="AI1306" i="5"/>
  <c r="AI1305" i="5"/>
  <c r="AI1304" i="5"/>
  <c r="AI1303" i="5"/>
  <c r="AI1302" i="5"/>
  <c r="AI1301" i="5"/>
  <c r="AI1288" i="5"/>
  <c r="AI1287" i="5"/>
  <c r="AI1286" i="5"/>
  <c r="AI1285" i="5"/>
  <c r="AI1284" i="5"/>
  <c r="AI1283" i="5"/>
  <c r="AI1282" i="5"/>
  <c r="AI1281" i="5"/>
  <c r="AI1280" i="5"/>
  <c r="AI1279" i="5"/>
  <c r="AI1278" i="5"/>
  <c r="AI1277" i="5"/>
  <c r="AI1276" i="5"/>
  <c r="AI1275" i="5"/>
  <c r="AI1274" i="5"/>
  <c r="AI1273" i="5"/>
  <c r="AI1272" i="5"/>
  <c r="AI1271" i="5"/>
  <c r="AI1270" i="5"/>
  <c r="AI1269" i="5"/>
  <c r="AI1268" i="5"/>
  <c r="AI1267" i="5"/>
  <c r="AI1266" i="5"/>
  <c r="AI1265" i="5"/>
  <c r="AI1264" i="5"/>
  <c r="AI1202" i="5"/>
  <c r="AI1201" i="5"/>
  <c r="AI1200" i="5"/>
  <c r="AI1199" i="5"/>
  <c r="AI1198" i="5"/>
  <c r="AI1197" i="5"/>
  <c r="AI1196" i="5"/>
  <c r="AI1195" i="5"/>
  <c r="AI1194" i="5"/>
  <c r="AI1189" i="5"/>
  <c r="AI1188" i="5"/>
  <c r="AI1187" i="5"/>
  <c r="AI1186" i="5"/>
  <c r="AI1185" i="5"/>
  <c r="AI1184" i="5"/>
  <c r="AI1183" i="5"/>
  <c r="AI1182" i="5"/>
  <c r="AI1181" i="5"/>
  <c r="AI1180" i="5"/>
  <c r="AI1179" i="5"/>
  <c r="AI1178" i="5"/>
  <c r="AI1177" i="5"/>
  <c r="AI1176" i="5"/>
  <c r="AI1175" i="5"/>
  <c r="AI1174" i="5"/>
  <c r="AI1173" i="5"/>
  <c r="AI1172" i="5"/>
  <c r="AI1171" i="5"/>
  <c r="AI1170" i="5"/>
  <c r="AI1169" i="5"/>
  <c r="AI1168" i="5"/>
  <c r="AI1167" i="5"/>
  <c r="AI1166" i="5"/>
  <c r="AI1165" i="5"/>
  <c r="AI1164" i="5"/>
  <c r="AI1163" i="5"/>
  <c r="AI1162" i="5"/>
  <c r="AI1161" i="5"/>
  <c r="AI1160" i="5"/>
  <c r="AI1159" i="5"/>
  <c r="AI1158" i="5"/>
  <c r="AI1157" i="5"/>
  <c r="AI1155" i="5"/>
  <c r="AI1154" i="5"/>
  <c r="AI1153" i="5"/>
  <c r="AI1152" i="5"/>
  <c r="AI1151" i="5"/>
  <c r="AI1141" i="5"/>
  <c r="AI1140" i="5"/>
  <c r="AI1139" i="5"/>
  <c r="AI1138" i="5"/>
  <c r="AI1137" i="5"/>
  <c r="AI1136" i="5"/>
  <c r="AI1134" i="5"/>
  <c r="AI1133" i="5"/>
  <c r="AI1132" i="5"/>
  <c r="AI1130" i="5"/>
  <c r="AI1129" i="5"/>
  <c r="AI1128" i="5"/>
  <c r="AI1127" i="5"/>
  <c r="AI1126" i="5"/>
  <c r="AI1125" i="5"/>
  <c r="AI1124" i="5"/>
  <c r="AI1123" i="5"/>
  <c r="AI1122" i="5"/>
  <c r="AI1121" i="5"/>
  <c r="AI1120" i="5"/>
  <c r="AI1119" i="5"/>
  <c r="AI1118" i="5"/>
  <c r="AI1117" i="5"/>
  <c r="AI1056" i="5"/>
  <c r="AI1055" i="5"/>
  <c r="AI1054" i="5"/>
  <c r="AI1053" i="5"/>
  <c r="AI1052" i="5"/>
  <c r="AI1051" i="5"/>
  <c r="AI1050" i="5"/>
  <c r="AI1049" i="5"/>
  <c r="AI1048" i="5"/>
  <c r="AI1047" i="5"/>
  <c r="AI1046" i="5"/>
  <c r="AI1045" i="5"/>
  <c r="AI1044" i="5"/>
  <c r="AI1043" i="5"/>
  <c r="AI1042" i="5"/>
  <c r="AI1041" i="5"/>
  <c r="AI1040" i="5"/>
  <c r="AI1039" i="5"/>
  <c r="AI1038" i="5"/>
  <c r="AI1037" i="5"/>
  <c r="AI1023" i="5"/>
  <c r="AI1022" i="5"/>
  <c r="AI1021" i="5"/>
  <c r="AI1020" i="5"/>
  <c r="AI1019" i="5"/>
  <c r="AI1018" i="5"/>
  <c r="AI1017" i="5"/>
  <c r="AI1016" i="5"/>
  <c r="AI1015" i="5"/>
  <c r="AI1014" i="5"/>
  <c r="AI1013" i="5"/>
  <c r="AI1012" i="5"/>
  <c r="AI1011" i="5"/>
  <c r="AI1010" i="5"/>
  <c r="AI1009" i="5"/>
  <c r="AI1008" i="5"/>
  <c r="AI1007" i="5"/>
  <c r="AI1006" i="5"/>
  <c r="AI1005" i="5"/>
  <c r="AI1004" i="5"/>
  <c r="AI1003" i="5"/>
  <c r="AI1002" i="5"/>
  <c r="AI1001" i="5"/>
  <c r="AI1000" i="5"/>
  <c r="AI999" i="5"/>
  <c r="AI998" i="5"/>
  <c r="AI997" i="5"/>
  <c r="AI996" i="5"/>
  <c r="AI995" i="5"/>
  <c r="AI994" i="5"/>
  <c r="AI984" i="5"/>
  <c r="AI983" i="5"/>
  <c r="AI982" i="5"/>
  <c r="AI981" i="5"/>
  <c r="AI980" i="5"/>
  <c r="AI979" i="5"/>
  <c r="AI978" i="5"/>
  <c r="AI977" i="5"/>
  <c r="AI976" i="5"/>
  <c r="AI975" i="5"/>
  <c r="AI974" i="5"/>
  <c r="AI973" i="5"/>
  <c r="AI972" i="5"/>
  <c r="AI971" i="5"/>
  <c r="AI970" i="5"/>
  <c r="AI969" i="5"/>
  <c r="AI968" i="5"/>
  <c r="AI967" i="5"/>
  <c r="AI966" i="5"/>
  <c r="AI965" i="5"/>
  <c r="AI964" i="5"/>
  <c r="AI963" i="5"/>
  <c r="AI962" i="5"/>
  <c r="AI961" i="5"/>
  <c r="AI960" i="5"/>
  <c r="AI959" i="5"/>
  <c r="AI958" i="5"/>
  <c r="AI957" i="5"/>
  <c r="AI956" i="5"/>
  <c r="AI955" i="5"/>
  <c r="AI954" i="5"/>
  <c r="AI953" i="5"/>
  <c r="AI952" i="5"/>
  <c r="AI951" i="5"/>
  <c r="AI950" i="5"/>
  <c r="AI949" i="5"/>
  <c r="AI948" i="5"/>
  <c r="AI947" i="5"/>
  <c r="AI946" i="5"/>
  <c r="AI945" i="5"/>
  <c r="AI944" i="5"/>
  <c r="AI943" i="5"/>
  <c r="AI942" i="5"/>
  <c r="AI941" i="5"/>
  <c r="AI940" i="5"/>
  <c r="AI939" i="5"/>
  <c r="AI938" i="5"/>
  <c r="AI937" i="5"/>
  <c r="AI936" i="5"/>
  <c r="AI935" i="5"/>
  <c r="AI934" i="5"/>
  <c r="AI933" i="5"/>
  <c r="AI932" i="5"/>
  <c r="AI931" i="5"/>
  <c r="AI930" i="5"/>
  <c r="AI929" i="5"/>
  <c r="AI927" i="5"/>
  <c r="AI926" i="5"/>
  <c r="AI925" i="5"/>
  <c r="AI924" i="5"/>
  <c r="AI923" i="5"/>
  <c r="AI922" i="5"/>
  <c r="AI921" i="5"/>
  <c r="AI920" i="5"/>
  <c r="AI919" i="5"/>
  <c r="AI918" i="5"/>
  <c r="AI917" i="5"/>
  <c r="AI916" i="5"/>
  <c r="AI915" i="5"/>
  <c r="AI914" i="5"/>
  <c r="AI913" i="5"/>
  <c r="AI912" i="5"/>
  <c r="AI911" i="5"/>
  <c r="AI910" i="5"/>
  <c r="AI909" i="5"/>
  <c r="AI908" i="5"/>
  <c r="AI907" i="5"/>
  <c r="AI906" i="5"/>
  <c r="AI905" i="5"/>
  <c r="AI904" i="5"/>
  <c r="AI903" i="5"/>
  <c r="AI902" i="5"/>
  <c r="AI901" i="5"/>
  <c r="AI900" i="5"/>
  <c r="AI899" i="5"/>
  <c r="AI898" i="5"/>
  <c r="AI897" i="5"/>
  <c r="AI896" i="5"/>
  <c r="AI895" i="5"/>
  <c r="AI894" i="5"/>
  <c r="AI893" i="5"/>
  <c r="AI892" i="5"/>
  <c r="AI891" i="5"/>
  <c r="AI890" i="5"/>
  <c r="AI889" i="5"/>
  <c r="AI888" i="5"/>
  <c r="AI887" i="5"/>
  <c r="AI886" i="5"/>
  <c r="AI885" i="5"/>
  <c r="AI884" i="5"/>
  <c r="AI883" i="5"/>
  <c r="AI882" i="5"/>
  <c r="AI881" i="5"/>
  <c r="AI879" i="5"/>
  <c r="AI878" i="5"/>
  <c r="AI877" i="5"/>
  <c r="AI876" i="5"/>
  <c r="AI875" i="5"/>
  <c r="AI874" i="5"/>
  <c r="AI873" i="5"/>
  <c r="AI872" i="5"/>
  <c r="AI871" i="5"/>
  <c r="AI870" i="5"/>
  <c r="AI869" i="5"/>
  <c r="AI868" i="5"/>
  <c r="AI867" i="5"/>
  <c r="AI866" i="5"/>
  <c r="AI865" i="5"/>
  <c r="AI864" i="5"/>
  <c r="AI863" i="5"/>
  <c r="AI862" i="5"/>
  <c r="AI861" i="5"/>
  <c r="AI860" i="5"/>
  <c r="AI859" i="5"/>
  <c r="AI858" i="5"/>
  <c r="AI857" i="5"/>
  <c r="AI856" i="5"/>
  <c r="AI855" i="5"/>
  <c r="AI854" i="5"/>
  <c r="AI853" i="5"/>
  <c r="AI852" i="5"/>
  <c r="AI851" i="5"/>
  <c r="AI850" i="5"/>
  <c r="AI849" i="5"/>
  <c r="AI848" i="5"/>
  <c r="AI847" i="5"/>
  <c r="AI846" i="5"/>
  <c r="AI845" i="5"/>
  <c r="AI844" i="5"/>
  <c r="AI843" i="5"/>
  <c r="AI842" i="5"/>
  <c r="AI841" i="5"/>
  <c r="AI840" i="5"/>
  <c r="AI839" i="5"/>
  <c r="AI838" i="5"/>
  <c r="AI837" i="5"/>
  <c r="AI836" i="5"/>
  <c r="AI835" i="5"/>
  <c r="AI834" i="5"/>
  <c r="AI833" i="5"/>
  <c r="AI832" i="5"/>
  <c r="AI831" i="5"/>
  <c r="AI830" i="5"/>
  <c r="AI829" i="5"/>
  <c r="AI828" i="5"/>
  <c r="AI827" i="5"/>
  <c r="AI826" i="5"/>
  <c r="AI825" i="5"/>
  <c r="AI824" i="5"/>
  <c r="AI823" i="5"/>
  <c r="AI822" i="5"/>
  <c r="AI821" i="5"/>
  <c r="AI820" i="5"/>
  <c r="AI819" i="5"/>
  <c r="AI818" i="5"/>
  <c r="AI817" i="5"/>
  <c r="AI816" i="5"/>
  <c r="AI815" i="5"/>
  <c r="AI814" i="5"/>
  <c r="AI813" i="5"/>
  <c r="AI812" i="5"/>
  <c r="AI811" i="5"/>
  <c r="AI810" i="5"/>
  <c r="AI809" i="5"/>
  <c r="AI808" i="5"/>
  <c r="AI807" i="5"/>
  <c r="AI806" i="5"/>
  <c r="AI805" i="5"/>
  <c r="AI804" i="5"/>
  <c r="AI803" i="5"/>
  <c r="AI802" i="5"/>
  <c r="AI801" i="5"/>
  <c r="AI800" i="5"/>
  <c r="AI799" i="5"/>
  <c r="AI798" i="5"/>
  <c r="AI797" i="5"/>
  <c r="AI796" i="5"/>
  <c r="AI795" i="5"/>
  <c r="AI794" i="5"/>
  <c r="AI793" i="5"/>
  <c r="AI792" i="5"/>
  <c r="AI791" i="5"/>
  <c r="AI790" i="5"/>
  <c r="AI789" i="5"/>
  <c r="AI788" i="5"/>
  <c r="AI787" i="5"/>
  <c r="AI786" i="5"/>
  <c r="AI785" i="5"/>
  <c r="AI784" i="5"/>
  <c r="AI783" i="5"/>
  <c r="AI782" i="5"/>
  <c r="AI781" i="5"/>
  <c r="AI780" i="5"/>
  <c r="AI779" i="5"/>
  <c r="AI778" i="5"/>
  <c r="AI777" i="5"/>
  <c r="AI776" i="5"/>
  <c r="AI775" i="5"/>
  <c r="AI774" i="5"/>
  <c r="AI773" i="5"/>
  <c r="AI772" i="5"/>
  <c r="AI771" i="5"/>
  <c r="AI770" i="5"/>
  <c r="AI769" i="5"/>
  <c r="AI768" i="5"/>
  <c r="AI767" i="5"/>
  <c r="AI766" i="5"/>
  <c r="AI765" i="5"/>
  <c r="AI764" i="5"/>
  <c r="AI763" i="5"/>
  <c r="AI762" i="5"/>
  <c r="AI761" i="5"/>
  <c r="AI760" i="5"/>
  <c r="AI759" i="5"/>
  <c r="AI758" i="5"/>
  <c r="AI757" i="5"/>
  <c r="AI756" i="5"/>
  <c r="AI755" i="5"/>
  <c r="AI754" i="5"/>
  <c r="AI753" i="5"/>
  <c r="AI752" i="5"/>
  <c r="AI751" i="5"/>
  <c r="AI750" i="5"/>
  <c r="AI749" i="5"/>
  <c r="AI748" i="5"/>
  <c r="AI746" i="5"/>
  <c r="AI745" i="5"/>
  <c r="AI744" i="5"/>
  <c r="AI743" i="5"/>
  <c r="AI741" i="5"/>
  <c r="AI740" i="5"/>
  <c r="AI739" i="5"/>
  <c r="AI738" i="5"/>
  <c r="AI737" i="5"/>
  <c r="AI736" i="5"/>
  <c r="AI735" i="5"/>
  <c r="AI734" i="5"/>
  <c r="AI732" i="5"/>
  <c r="AI730" i="5"/>
  <c r="AI728" i="5"/>
  <c r="AI727" i="5"/>
  <c r="AI725" i="5"/>
  <c r="AI724" i="5"/>
  <c r="AI723" i="5"/>
  <c r="AI722" i="5"/>
  <c r="AI721" i="5"/>
  <c r="AI720" i="5"/>
  <c r="AI719" i="5"/>
  <c r="AI718" i="5"/>
  <c r="AI717" i="5"/>
  <c r="AI716" i="5"/>
  <c r="AI714" i="5"/>
  <c r="AI713" i="5"/>
  <c r="AI712" i="5"/>
  <c r="AI711" i="5"/>
  <c r="AI710" i="5"/>
  <c r="AI706" i="5"/>
  <c r="AI705" i="5"/>
  <c r="AI704" i="5"/>
  <c r="AI703" i="5"/>
  <c r="AI702" i="5"/>
  <c r="AI701" i="5"/>
  <c r="AI700" i="5"/>
  <c r="AI699" i="5"/>
  <c r="AI698" i="5"/>
  <c r="AI697" i="5"/>
  <c r="AI696" i="5"/>
  <c r="AI695" i="5"/>
  <c r="AI694" i="5"/>
  <c r="AI693" i="5"/>
  <c r="AI692" i="5"/>
  <c r="AI691" i="5"/>
  <c r="AI690" i="5"/>
  <c r="AI689" i="5"/>
  <c r="AI688" i="5"/>
  <c r="AI687" i="5"/>
  <c r="AI686" i="5"/>
  <c r="AI685" i="5"/>
  <c r="AI684" i="5"/>
  <c r="AI683" i="5"/>
  <c r="AI682" i="5"/>
  <c r="AI681" i="5"/>
  <c r="AI680" i="5"/>
  <c r="AI679" i="5"/>
  <c r="AI678" i="5"/>
  <c r="AI677" i="5"/>
  <c r="AI676" i="5"/>
  <c r="AI675" i="5"/>
  <c r="AI674" i="5"/>
  <c r="AI673" i="5"/>
  <c r="AI672" i="5"/>
  <c r="AI671" i="5"/>
  <c r="AI670" i="5"/>
  <c r="AI669" i="5"/>
  <c r="AI668" i="5"/>
  <c r="AI667" i="5"/>
  <c r="AI666" i="5"/>
  <c r="AI665" i="5"/>
  <c r="AI664" i="5"/>
  <c r="AI663" i="5"/>
  <c r="AI662" i="5"/>
  <c r="AI661" i="5"/>
  <c r="AI660" i="5"/>
  <c r="AI659" i="5"/>
  <c r="AI658" i="5"/>
  <c r="AI657" i="5"/>
  <c r="AI656" i="5"/>
  <c r="AI655" i="5"/>
  <c r="AI654" i="5"/>
  <c r="AI653" i="5"/>
  <c r="AI652" i="5"/>
  <c r="AI651" i="5"/>
  <c r="AI650" i="5"/>
  <c r="AI649" i="5"/>
  <c r="AI648" i="5"/>
  <c r="AI647" i="5"/>
  <c r="AI646" i="5"/>
  <c r="AI645" i="5"/>
  <c r="AI644" i="5"/>
  <c r="AI643" i="5"/>
  <c r="AI642" i="5"/>
  <c r="AI641" i="5"/>
  <c r="AI640" i="5"/>
  <c r="AI639" i="5"/>
  <c r="AI638" i="5"/>
  <c r="AI637" i="5"/>
  <c r="AI636" i="5"/>
  <c r="AI635" i="5"/>
  <c r="AI634" i="5"/>
  <c r="AI633" i="5"/>
  <c r="AI632" i="5"/>
  <c r="AI631" i="5"/>
  <c r="AI630" i="5"/>
  <c r="AI629" i="5"/>
  <c r="AI628" i="5"/>
  <c r="AI627" i="5"/>
  <c r="AI626" i="5"/>
  <c r="AI625" i="5"/>
  <c r="AI624" i="5"/>
  <c r="AI623" i="5"/>
  <c r="AI622" i="5"/>
  <c r="AI621" i="5"/>
  <c r="AI620" i="5"/>
  <c r="AI619" i="5"/>
  <c r="AI618" i="5"/>
  <c r="AI617" i="5"/>
  <c r="AI616" i="5"/>
  <c r="AI615" i="5"/>
  <c r="AI614" i="5"/>
  <c r="AI613" i="5"/>
  <c r="AI612" i="5"/>
  <c r="AI611" i="5"/>
  <c r="AI610" i="5"/>
  <c r="AI609" i="5"/>
  <c r="AI608" i="5"/>
  <c r="AI607" i="5"/>
  <c r="AI606" i="5"/>
  <c r="AI605" i="5"/>
  <c r="AI604" i="5"/>
  <c r="AI603" i="5"/>
  <c r="AI602" i="5"/>
  <c r="AI601" i="5"/>
  <c r="AI600" i="5"/>
  <c r="AI599" i="5"/>
  <c r="AI598" i="5"/>
  <c r="AI597" i="5"/>
  <c r="AI596" i="5"/>
  <c r="AI595" i="5"/>
  <c r="AI594" i="5"/>
  <c r="AI593" i="5"/>
  <c r="AI592" i="5"/>
  <c r="AI591" i="5"/>
  <c r="AI590" i="5"/>
  <c r="AI589" i="5"/>
  <c r="AI588" i="5"/>
  <c r="AI587" i="5"/>
  <c r="AI586" i="5"/>
  <c r="AI585" i="5"/>
  <c r="AI584" i="5"/>
  <c r="AI583" i="5"/>
  <c r="AI582" i="5"/>
  <c r="AI581" i="5"/>
  <c r="AI580" i="5"/>
  <c r="AI579" i="5"/>
  <c r="AI578" i="5"/>
  <c r="AI577" i="5"/>
  <c r="AI576" i="5"/>
  <c r="AI575" i="5"/>
  <c r="AI574" i="5"/>
  <c r="AI573" i="5"/>
  <c r="AI572" i="5"/>
  <c r="AI571" i="5"/>
  <c r="AI570" i="5"/>
  <c r="AI569" i="5"/>
  <c r="AI568" i="5"/>
  <c r="AI567" i="5"/>
  <c r="AI566" i="5"/>
  <c r="AI565" i="5"/>
  <c r="AI564" i="5"/>
  <c r="AI563" i="5"/>
  <c r="AI562" i="5"/>
  <c r="AI561" i="5"/>
  <c r="AI560" i="5"/>
  <c r="AI559" i="5"/>
  <c r="AI558" i="5"/>
  <c r="AI557" i="5"/>
  <c r="AI556" i="5"/>
  <c r="AI555" i="5"/>
  <c r="AI554" i="5"/>
  <c r="AI553" i="5"/>
  <c r="AI552" i="5"/>
  <c r="AI551" i="5"/>
  <c r="AI550" i="5"/>
  <c r="AI549" i="5"/>
  <c r="AI548" i="5"/>
  <c r="AI547" i="5"/>
  <c r="AI546" i="5"/>
  <c r="AI545" i="5"/>
  <c r="AI544" i="5"/>
  <c r="AI543" i="5"/>
  <c r="AI542" i="5"/>
  <c r="AI541" i="5"/>
  <c r="AI540" i="5"/>
  <c r="AI539" i="5"/>
  <c r="AI538" i="5"/>
  <c r="AI537" i="5"/>
  <c r="AI536" i="5"/>
  <c r="AI535" i="5"/>
  <c r="AI534" i="5"/>
  <c r="AI533" i="5"/>
  <c r="AI532" i="5"/>
  <c r="AI531" i="5"/>
  <c r="AI530" i="5"/>
  <c r="AI529" i="5"/>
  <c r="AI528" i="5"/>
  <c r="AI527" i="5"/>
  <c r="AI526" i="5"/>
  <c r="AI525" i="5"/>
  <c r="AI524" i="5"/>
  <c r="AI523" i="5"/>
  <c r="AI522" i="5"/>
  <c r="AI521" i="5"/>
  <c r="AI520" i="5"/>
  <c r="AI519" i="5"/>
  <c r="AI518" i="5"/>
  <c r="AI517" i="5"/>
  <c r="AI516" i="5"/>
  <c r="AI515" i="5"/>
  <c r="AI514" i="5"/>
  <c r="AI513" i="5"/>
  <c r="AI512" i="5"/>
  <c r="AI511" i="5"/>
  <c r="AI510" i="5"/>
  <c r="AI509" i="5"/>
  <c r="AI508" i="5"/>
  <c r="AI507" i="5"/>
  <c r="AI506" i="5"/>
  <c r="AI505" i="5"/>
  <c r="AI504" i="5"/>
  <c r="AI503" i="5"/>
  <c r="AI502" i="5"/>
  <c r="AI501" i="5"/>
  <c r="AI500" i="5"/>
  <c r="AI499" i="5"/>
  <c r="AI498" i="5"/>
  <c r="AI497" i="5"/>
  <c r="AI496" i="5"/>
  <c r="AI495" i="5"/>
  <c r="AI494" i="5"/>
  <c r="AI493" i="5"/>
  <c r="AI492" i="5"/>
  <c r="AI491" i="5"/>
  <c r="AI490" i="5"/>
  <c r="AI489" i="5"/>
  <c r="AI488" i="5"/>
  <c r="AI487" i="5"/>
  <c r="AI486" i="5"/>
  <c r="AI485" i="5"/>
  <c r="AI484" i="5"/>
  <c r="AI483" i="5"/>
  <c r="AI482" i="5"/>
  <c r="AI481" i="5"/>
  <c r="AI480" i="5"/>
  <c r="AI479" i="5"/>
  <c r="AI478" i="5"/>
  <c r="AI477" i="5"/>
  <c r="AI476" i="5"/>
  <c r="AI475" i="5"/>
  <c r="AI474" i="5"/>
  <c r="AI473" i="5"/>
  <c r="AI472" i="5"/>
  <c r="AI471" i="5"/>
  <c r="AI470" i="5"/>
  <c r="AI469" i="5"/>
  <c r="AI468" i="5"/>
  <c r="AI467" i="5"/>
  <c r="AI466" i="5"/>
  <c r="AI465" i="5"/>
  <c r="AI464" i="5"/>
  <c r="AI463" i="5"/>
  <c r="AI462" i="5"/>
  <c r="AI461" i="5"/>
  <c r="AI460" i="5"/>
  <c r="AI459" i="5"/>
  <c r="AI458" i="5"/>
  <c r="AI457" i="5"/>
  <c r="AI456" i="5"/>
  <c r="AI454" i="5"/>
  <c r="AI453" i="5"/>
  <c r="AI452" i="5"/>
  <c r="AI451" i="5"/>
  <c r="AI450" i="5"/>
  <c r="AI449" i="5"/>
  <c r="AI448" i="5"/>
  <c r="AI447" i="5"/>
  <c r="AI446" i="5"/>
  <c r="AI445" i="5"/>
  <c r="AI444" i="5"/>
  <c r="AI443" i="5"/>
  <c r="AI442" i="5"/>
  <c r="AI441" i="5"/>
  <c r="AI440" i="5"/>
  <c r="AI439" i="5"/>
  <c r="AI438" i="5"/>
  <c r="AI437" i="5"/>
  <c r="AI433" i="5"/>
  <c r="AI432" i="5"/>
  <c r="AI431" i="5"/>
  <c r="AI430" i="5"/>
  <c r="AI429" i="5"/>
  <c r="AI428" i="5"/>
  <c r="AI427" i="5"/>
  <c r="AI426" i="5"/>
  <c r="AI425" i="5"/>
  <c r="AI424" i="5"/>
  <c r="AI423" i="5"/>
  <c r="AI422" i="5"/>
  <c r="AI421" i="5"/>
  <c r="AI420" i="5"/>
  <c r="AI419" i="5"/>
  <c r="AI418" i="5"/>
  <c r="AI417" i="5"/>
  <c r="AI416" i="5"/>
  <c r="AI415" i="5"/>
  <c r="AI414" i="5"/>
  <c r="AI413" i="5"/>
  <c r="AI412" i="5"/>
  <c r="AI411" i="5"/>
  <c r="AI410" i="5"/>
  <c r="AI409" i="5"/>
  <c r="AI408" i="5"/>
  <c r="AI407" i="5"/>
  <c r="AI406" i="5"/>
  <c r="AI405" i="5"/>
  <c r="AI404" i="5"/>
  <c r="AI403" i="5"/>
  <c r="AI402" i="5"/>
  <c r="AI400" i="5"/>
  <c r="AI399" i="5"/>
  <c r="AI398" i="5"/>
  <c r="AI397" i="5"/>
  <c r="AI395" i="5"/>
  <c r="AI393" i="5"/>
  <c r="AI390" i="5"/>
  <c r="AI385" i="5"/>
  <c r="AI384" i="5"/>
  <c r="AI383" i="5"/>
  <c r="AI382" i="5"/>
  <c r="AI381" i="5"/>
  <c r="AI380" i="5"/>
  <c r="AI379" i="5"/>
  <c r="AI378" i="5"/>
  <c r="AI377" i="5"/>
  <c r="AI376" i="5"/>
  <c r="AI375" i="5"/>
  <c r="AI374" i="5"/>
  <c r="AI373" i="5"/>
  <c r="AI372" i="5"/>
  <c r="AI371" i="5"/>
  <c r="AI370" i="5"/>
  <c r="AI369" i="5"/>
  <c r="AI368" i="5"/>
  <c r="AI367" i="5"/>
  <c r="AI366" i="5"/>
  <c r="AI365" i="5"/>
  <c r="AI363" i="5"/>
  <c r="AI362" i="5"/>
  <c r="AI361" i="5"/>
  <c r="AI360" i="5"/>
  <c r="AI359" i="5"/>
  <c r="AI358" i="5"/>
  <c r="AI357" i="5"/>
  <c r="AI356" i="5"/>
  <c r="AI355" i="5"/>
  <c r="AI354" i="5"/>
  <c r="AI353" i="5"/>
  <c r="AI352" i="5"/>
  <c r="AI351" i="5"/>
  <c r="AI350" i="5"/>
  <c r="AI349" i="5"/>
  <c r="AI348" i="5"/>
  <c r="AI347" i="5"/>
  <c r="AI346" i="5"/>
  <c r="AI345" i="5"/>
  <c r="AI344" i="5"/>
  <c r="AI343" i="5"/>
  <c r="AI342" i="5"/>
  <c r="AI341" i="5"/>
  <c r="AI340" i="5"/>
  <c r="AI339" i="5"/>
  <c r="AI338" i="5"/>
  <c r="AI337" i="5"/>
  <c r="AI336" i="5"/>
  <c r="AI335" i="5"/>
  <c r="AI334" i="5"/>
  <c r="AI333" i="5"/>
  <c r="AI332" i="5"/>
  <c r="AI331" i="5"/>
  <c r="AI330" i="5"/>
  <c r="AI329" i="5"/>
  <c r="AI328" i="5"/>
  <c r="AI327" i="5"/>
  <c r="AI326" i="5"/>
  <c r="AI325" i="5"/>
  <c r="AI324" i="5"/>
  <c r="AI323" i="5"/>
  <c r="AI322" i="5"/>
  <c r="AI321" i="5"/>
  <c r="AI320" i="5"/>
  <c r="AI319" i="5"/>
  <c r="AI318" i="5"/>
  <c r="AI317" i="5"/>
  <c r="AI316" i="5"/>
  <c r="AI315" i="5"/>
  <c r="AI314" i="5"/>
  <c r="AI313" i="5"/>
  <c r="AI312" i="5"/>
  <c r="AI311" i="5"/>
  <c r="AI310" i="5"/>
  <c r="AI309" i="5"/>
  <c r="AI308" i="5"/>
  <c r="AI307" i="5"/>
  <c r="AI306" i="5"/>
  <c r="AI305" i="5"/>
  <c r="AI304" i="5"/>
  <c r="AI303" i="5"/>
  <c r="AI302" i="5"/>
  <c r="AI301" i="5"/>
  <c r="AI300" i="5"/>
  <c r="AI299" i="5"/>
  <c r="AI298" i="5"/>
  <c r="AI297" i="5"/>
  <c r="AI296" i="5"/>
  <c r="AI295" i="5"/>
  <c r="AI294" i="5"/>
  <c r="AI293" i="5"/>
  <c r="AI292" i="5"/>
  <c r="AI291" i="5"/>
  <c r="AI290" i="5"/>
  <c r="AI289" i="5"/>
  <c r="AI288" i="5"/>
  <c r="AI287" i="5"/>
  <c r="AI286" i="5"/>
  <c r="AI285" i="5"/>
  <c r="AI284" i="5"/>
  <c r="AI283" i="5"/>
  <c r="AI282" i="5"/>
  <c r="AI281" i="5"/>
  <c r="AI280" i="5"/>
  <c r="AI279" i="5"/>
  <c r="AI278" i="5"/>
  <c r="AI277" i="5"/>
  <c r="AI276" i="5"/>
  <c r="AI275" i="5"/>
  <c r="AI274" i="5"/>
  <c r="AI273" i="5"/>
  <c r="AI272" i="5"/>
  <c r="AI271" i="5"/>
  <c r="AI270" i="5"/>
  <c r="AI269" i="5"/>
  <c r="AI268" i="5"/>
  <c r="AI267" i="5"/>
  <c r="AI266" i="5"/>
  <c r="AI265" i="5"/>
  <c r="AI264" i="5"/>
  <c r="AI263" i="5"/>
  <c r="AI262" i="5"/>
  <c r="AI261" i="5"/>
  <c r="AI260" i="5"/>
  <c r="AI259" i="5"/>
  <c r="AI258" i="5"/>
  <c r="AI257" i="5"/>
  <c r="AI256" i="5"/>
  <c r="AI255" i="5"/>
  <c r="AI254" i="5"/>
  <c r="AI253" i="5"/>
  <c r="AI252" i="5"/>
  <c r="AI251" i="5"/>
  <c r="AI250" i="5"/>
  <c r="AI249" i="5"/>
  <c r="AI248" i="5"/>
  <c r="AI247" i="5"/>
  <c r="AI246" i="5"/>
  <c r="AI245" i="5"/>
  <c r="AI244" i="5"/>
  <c r="AI243" i="5"/>
  <c r="AI242" i="5"/>
  <c r="AI241" i="5"/>
  <c r="AI240" i="5"/>
  <c r="AI239" i="5"/>
  <c r="AI238" i="5"/>
  <c r="AI237" i="5"/>
  <c r="AI236" i="5"/>
  <c r="AI235" i="5"/>
  <c r="AI234" i="5"/>
  <c r="AI233" i="5"/>
  <c r="AI232" i="5"/>
  <c r="AI231" i="5"/>
  <c r="AI230" i="5"/>
  <c r="AI229" i="5"/>
  <c r="AI228" i="5"/>
  <c r="AI227" i="5"/>
  <c r="AI226" i="5"/>
  <c r="AI225" i="5"/>
  <c r="AI224" i="5"/>
  <c r="AI223" i="5"/>
  <c r="AI222" i="5"/>
  <c r="AI221" i="5"/>
  <c r="AI220" i="5"/>
  <c r="AI219" i="5"/>
  <c r="AI218" i="5"/>
  <c r="AI217" i="5"/>
  <c r="AI216" i="5"/>
  <c r="AI215" i="5"/>
  <c r="AI214" i="5"/>
  <c r="AI213" i="5"/>
  <c r="AI212" i="5"/>
  <c r="AI211" i="5"/>
  <c r="AI210" i="5"/>
  <c r="AI209" i="5"/>
  <c r="AI208" i="5"/>
  <c r="AI207" i="5"/>
  <c r="AI206" i="5"/>
  <c r="AI205" i="5"/>
  <c r="AI204" i="5"/>
  <c r="AI203" i="5"/>
  <c r="AI202" i="5"/>
  <c r="AI201" i="5"/>
  <c r="AI200" i="5"/>
  <c r="AI199" i="5"/>
  <c r="AI198" i="5"/>
  <c r="AI197" i="5"/>
  <c r="AI196" i="5"/>
  <c r="AI195" i="5"/>
  <c r="AI194" i="5"/>
  <c r="AI193" i="5"/>
  <c r="AI192" i="5"/>
  <c r="AI191" i="5"/>
  <c r="AI190" i="5"/>
  <c r="AI189" i="5"/>
  <c r="AI188" i="5"/>
  <c r="AI187" i="5"/>
  <c r="AI186" i="5"/>
  <c r="AI185" i="5"/>
  <c r="AI184" i="5"/>
  <c r="AI183" i="5"/>
  <c r="AI182" i="5"/>
  <c r="AI181" i="5"/>
  <c r="AI180" i="5"/>
  <c r="AI179" i="5"/>
  <c r="AI178" i="5"/>
  <c r="AI177" i="5"/>
  <c r="AI176" i="5"/>
  <c r="AI175" i="5"/>
  <c r="AI174" i="5"/>
  <c r="AI172" i="5"/>
  <c r="AI171" i="5"/>
  <c r="AI170" i="5"/>
  <c r="AI169" i="5"/>
  <c r="AI168" i="5"/>
  <c r="AI167" i="5"/>
  <c r="AI166" i="5"/>
  <c r="AI163" i="5"/>
  <c r="AI161" i="5"/>
  <c r="AI160" i="5"/>
  <c r="AI159" i="5"/>
  <c r="AI158" i="5"/>
  <c r="AI157" i="5"/>
  <c r="AI156" i="5"/>
  <c r="AI155" i="5"/>
  <c r="AI154" i="5"/>
  <c r="AI153" i="5"/>
  <c r="AI152" i="5"/>
  <c r="AI146" i="5"/>
  <c r="AI145" i="5"/>
  <c r="AI144" i="5"/>
  <c r="AI143" i="5"/>
  <c r="AI140" i="5"/>
  <c r="AI139" i="5"/>
  <c r="AI138" i="5"/>
  <c r="AI137" i="5"/>
  <c r="AI136" i="5"/>
  <c r="AI135" i="5"/>
  <c r="AI134" i="5"/>
  <c r="AI133" i="5"/>
  <c r="AI132" i="5"/>
  <c r="AI131" i="5"/>
  <c r="AI130" i="5"/>
  <c r="AI129" i="5"/>
  <c r="AI128" i="5"/>
  <c r="AI127" i="5"/>
  <c r="AI126" i="5"/>
  <c r="AI125" i="5"/>
  <c r="AI124" i="5"/>
  <c r="AI123" i="5"/>
  <c r="AI122" i="5"/>
  <c r="AI121" i="5"/>
  <c r="AI120" i="5"/>
  <c r="AI119" i="5"/>
  <c r="AI118" i="5"/>
  <c r="AI117" i="5"/>
  <c r="AI116" i="5"/>
  <c r="AI115" i="5"/>
  <c r="AI114" i="5"/>
  <c r="AI113" i="5"/>
  <c r="AI112" i="5"/>
  <c r="AI111" i="5"/>
  <c r="AI110" i="5"/>
  <c r="AI109" i="5"/>
  <c r="AI108" i="5"/>
  <c r="AI107" i="5"/>
  <c r="AI106" i="5"/>
  <c r="AI105" i="5"/>
  <c r="AI104" i="5"/>
  <c r="AI103" i="5"/>
  <c r="AI102" i="5"/>
  <c r="AI101" i="5"/>
  <c r="AI100" i="5"/>
  <c r="AI99" i="5"/>
  <c r="AI98" i="5"/>
  <c r="AI97" i="5"/>
  <c r="AI96" i="5"/>
  <c r="AI95" i="5"/>
  <c r="AI94" i="5"/>
  <c r="AI93" i="5"/>
  <c r="AI92" i="5"/>
  <c r="AI91" i="5"/>
  <c r="AI90" i="5"/>
  <c r="AI89" i="5"/>
  <c r="AI88" i="5"/>
  <c r="AI87" i="5"/>
  <c r="AI86" i="5"/>
  <c r="AI85" i="5"/>
  <c r="AI84" i="5"/>
  <c r="AI83" i="5"/>
  <c r="AI82" i="5"/>
  <c r="AI81" i="5"/>
  <c r="AI80" i="5"/>
  <c r="AI79" i="5"/>
  <c r="AI78" i="5"/>
  <c r="AI77" i="5"/>
  <c r="AI76" i="5"/>
  <c r="AI75" i="5"/>
  <c r="AI74" i="5"/>
  <c r="AI73" i="5"/>
  <c r="AI72" i="5"/>
  <c r="AI71" i="5"/>
  <c r="AI70" i="5"/>
  <c r="AI69" i="5"/>
  <c r="AI67" i="5"/>
  <c r="AI66" i="5"/>
  <c r="AI65" i="5"/>
  <c r="AI64" i="5"/>
  <c r="AI63" i="5"/>
  <c r="AI62" i="5"/>
  <c r="AI61" i="5"/>
  <c r="AI60" i="5"/>
  <c r="AI59" i="5"/>
  <c r="AI58" i="5"/>
  <c r="AI57" i="5"/>
  <c r="AI56" i="5"/>
  <c r="AI55" i="5"/>
  <c r="AI54" i="5"/>
  <c r="AI53" i="5"/>
  <c r="AI52" i="5"/>
  <c r="AI51" i="5"/>
  <c r="AI50" i="5"/>
  <c r="AI49" i="5"/>
  <c r="AI48" i="5"/>
  <c r="AI47" i="5"/>
  <c r="AI46" i="5"/>
  <c r="AI45" i="5"/>
  <c r="AI44" i="5"/>
  <c r="AI43" i="5"/>
  <c r="AI42" i="5"/>
  <c r="AI41" i="5"/>
  <c r="AI39" i="5"/>
  <c r="AI38" i="5"/>
  <c r="AI37" i="5"/>
  <c r="AI36" i="5"/>
  <c r="AI35" i="5"/>
  <c r="AI34" i="5"/>
  <c r="AI33" i="5"/>
  <c r="AI32" i="5"/>
  <c r="AI31" i="5"/>
  <c r="AI30" i="5"/>
  <c r="AI29" i="5"/>
  <c r="AI28" i="5"/>
  <c r="AI27" i="5"/>
  <c r="AI23" i="5"/>
  <c r="AI20" i="5"/>
  <c r="AI19" i="5"/>
  <c r="AI18" i="5"/>
  <c r="AI17" i="5"/>
  <c r="AI16" i="5"/>
  <c r="AI15" i="5"/>
  <c r="AI14" i="5"/>
  <c r="AI13" i="5"/>
  <c r="AI12" i="5"/>
  <c r="AI11" i="5"/>
  <c r="AI10" i="5"/>
  <c r="AI9" i="5"/>
  <c r="AI8" i="5"/>
  <c r="AI7" i="5"/>
  <c r="AI6" i="5"/>
  <c r="AH6" i="5"/>
  <c r="AG1356" i="5"/>
  <c r="AG1355" i="5"/>
  <c r="AG1354" i="5"/>
  <c r="AG1353" i="5"/>
  <c r="AG1352" i="5"/>
  <c r="AG1351" i="5"/>
  <c r="AG1350" i="5"/>
  <c r="AG1349" i="5"/>
  <c r="AG1348" i="5"/>
  <c r="AG1347" i="5"/>
  <c r="AG1346" i="5"/>
  <c r="AG1345" i="5"/>
  <c r="AG1344" i="5"/>
  <c r="AG1343" i="5"/>
  <c r="AG1342" i="5"/>
  <c r="AG1341" i="5"/>
  <c r="AG1340" i="5"/>
  <c r="AG1339" i="5"/>
  <c r="AG1338" i="5"/>
  <c r="AG1337" i="5"/>
  <c r="AG1336" i="5"/>
  <c r="AG1335" i="5"/>
  <c r="AG1334" i="5"/>
  <c r="AG1333" i="5"/>
  <c r="AG1332" i="5"/>
  <c r="AG1331" i="5"/>
  <c r="AG1330" i="5"/>
  <c r="AG1329" i="5"/>
  <c r="AG1328" i="5"/>
  <c r="AG1327" i="5"/>
  <c r="AG1326" i="5"/>
  <c r="AG1325" i="5"/>
  <c r="AG1324" i="5"/>
  <c r="AG1323" i="5"/>
  <c r="AG1322" i="5"/>
  <c r="AG1321" i="5"/>
  <c r="AG1320" i="5"/>
  <c r="AG1319" i="5"/>
  <c r="AG1318" i="5"/>
  <c r="AG1317" i="5"/>
  <c r="AG1316" i="5"/>
  <c r="AG1315" i="5"/>
  <c r="AG1314" i="5"/>
  <c r="AG1313" i="5"/>
  <c r="AG1312" i="5"/>
  <c r="AG1311" i="5"/>
  <c r="AG1310" i="5"/>
  <c r="AG1309" i="5"/>
  <c r="AG1308" i="5"/>
  <c r="AG1307" i="5"/>
  <c r="AG1306" i="5"/>
  <c r="AG1305" i="5"/>
  <c r="AG1304" i="5"/>
  <c r="AG1303" i="5"/>
  <c r="AG1302" i="5"/>
  <c r="AG1301" i="5"/>
  <c r="AG1288" i="5"/>
  <c r="AG1287" i="5"/>
  <c r="AG1286" i="5"/>
  <c r="AG1285" i="5"/>
  <c r="AG1284" i="5"/>
  <c r="AG1283" i="5"/>
  <c r="AG1282" i="5"/>
  <c r="AG1281" i="5"/>
  <c r="AG1280" i="5"/>
  <c r="AG1279" i="5"/>
  <c r="AG1278" i="5"/>
  <c r="AG1277" i="5"/>
  <c r="AG1276" i="5"/>
  <c r="AG1275" i="5"/>
  <c r="AG1274" i="5"/>
  <c r="AG1273" i="5"/>
  <c r="AG1272" i="5"/>
  <c r="AG1271" i="5"/>
  <c r="AG1270" i="5"/>
  <c r="AG1269" i="5"/>
  <c r="AG1268" i="5"/>
  <c r="AG1267" i="5"/>
  <c r="AG1266" i="5"/>
  <c r="AG1265" i="5"/>
  <c r="AG1264" i="5"/>
  <c r="AG1202" i="5"/>
  <c r="AG1201" i="5"/>
  <c r="AG1200" i="5"/>
  <c r="AG1199" i="5"/>
  <c r="AG1198" i="5"/>
  <c r="AG1197" i="5"/>
  <c r="AG1196" i="5"/>
  <c r="AG1195" i="5"/>
  <c r="AG1194" i="5"/>
  <c r="AG1189" i="5"/>
  <c r="AG1188" i="5"/>
  <c r="AG1187" i="5"/>
  <c r="AG1186" i="5"/>
  <c r="AG1185" i="5"/>
  <c r="AG1184" i="5"/>
  <c r="AG1183" i="5"/>
  <c r="AG1182" i="5"/>
  <c r="AG1181" i="5"/>
  <c r="AG1180" i="5"/>
  <c r="AG1179" i="5"/>
  <c r="AG1178" i="5"/>
  <c r="AG1177" i="5"/>
  <c r="AG1176" i="5"/>
  <c r="AG1175" i="5"/>
  <c r="AG1174" i="5"/>
  <c r="AG1173" i="5"/>
  <c r="AG1172" i="5"/>
  <c r="AG1171" i="5"/>
  <c r="AG1170" i="5"/>
  <c r="AG1169" i="5"/>
  <c r="AG1168" i="5"/>
  <c r="AG1167" i="5"/>
  <c r="AG1166" i="5"/>
  <c r="AG1165" i="5"/>
  <c r="AG1164" i="5"/>
  <c r="AG1163" i="5"/>
  <c r="AG1162" i="5"/>
  <c r="AG1161" i="5"/>
  <c r="AG1160" i="5"/>
  <c r="AG1159" i="5"/>
  <c r="AG1158" i="5"/>
  <c r="AG1157" i="5"/>
  <c r="AG1155" i="5"/>
  <c r="AG1154" i="5"/>
  <c r="AG1153" i="5"/>
  <c r="AG1152" i="5"/>
  <c r="AG1151" i="5"/>
  <c r="AG1141" i="5"/>
  <c r="AG1140" i="5"/>
  <c r="AG1139" i="5"/>
  <c r="AG1138" i="5"/>
  <c r="AG1137" i="5"/>
  <c r="AG1136" i="5"/>
  <c r="AG1134" i="5"/>
  <c r="AG1133" i="5"/>
  <c r="AG1132" i="5"/>
  <c r="AG1130" i="5"/>
  <c r="AG1129" i="5"/>
  <c r="AG1128" i="5"/>
  <c r="AG1127" i="5"/>
  <c r="AG1126" i="5"/>
  <c r="AG1125" i="5"/>
  <c r="AG1124" i="5"/>
  <c r="AG1123" i="5"/>
  <c r="AG1122" i="5"/>
  <c r="AG1121" i="5"/>
  <c r="AG1120" i="5"/>
  <c r="AG1119" i="5"/>
  <c r="AG1118" i="5"/>
  <c r="AG1117" i="5"/>
  <c r="AG1056" i="5"/>
  <c r="AG1055" i="5"/>
  <c r="AG1054" i="5"/>
  <c r="AG1053" i="5"/>
  <c r="AG1052" i="5"/>
  <c r="AG1051" i="5"/>
  <c r="AG1050" i="5"/>
  <c r="AG1049" i="5"/>
  <c r="AG1048" i="5"/>
  <c r="AG1047" i="5"/>
  <c r="AG1046" i="5"/>
  <c r="AG1045" i="5"/>
  <c r="AG1044" i="5"/>
  <c r="AG1043" i="5"/>
  <c r="AG1042" i="5"/>
  <c r="AG1041" i="5"/>
  <c r="AG1040" i="5"/>
  <c r="AG1039" i="5"/>
  <c r="AG1038" i="5"/>
  <c r="AG1037" i="5"/>
  <c r="AG1023" i="5"/>
  <c r="AG1022" i="5"/>
  <c r="AG1021" i="5"/>
  <c r="AG1020" i="5"/>
  <c r="AG1019" i="5"/>
  <c r="AG1018" i="5"/>
  <c r="AG1017" i="5"/>
  <c r="AG1016" i="5"/>
  <c r="AG1015" i="5"/>
  <c r="AG1014" i="5"/>
  <c r="AG1013" i="5"/>
  <c r="AG1012" i="5"/>
  <c r="AG1011" i="5"/>
  <c r="AG1010" i="5"/>
  <c r="AG1009" i="5"/>
  <c r="AG1008" i="5"/>
  <c r="AG1007" i="5"/>
  <c r="AG1006" i="5"/>
  <c r="AG1005" i="5"/>
  <c r="AG1004" i="5"/>
  <c r="AG1003" i="5"/>
  <c r="AG1002" i="5"/>
  <c r="AG1001" i="5"/>
  <c r="AG1000" i="5"/>
  <c r="AG999" i="5"/>
  <c r="AG998" i="5"/>
  <c r="AG997" i="5"/>
  <c r="AG996" i="5"/>
  <c r="AG995" i="5"/>
  <c r="AG994" i="5"/>
  <c r="AG984" i="5"/>
  <c r="AG983" i="5"/>
  <c r="AG982" i="5"/>
  <c r="AG981" i="5"/>
  <c r="AG980" i="5"/>
  <c r="AG979" i="5"/>
  <c r="AG978" i="5"/>
  <c r="AG977" i="5"/>
  <c r="AG976" i="5"/>
  <c r="AG975" i="5"/>
  <c r="AG974" i="5"/>
  <c r="AG973" i="5"/>
  <c r="AG972" i="5"/>
  <c r="AG971" i="5"/>
  <c r="AG970" i="5"/>
  <c r="AG969" i="5"/>
  <c r="AG968" i="5"/>
  <c r="AG967" i="5"/>
  <c r="AG966" i="5"/>
  <c r="AG965" i="5"/>
  <c r="AG964" i="5"/>
  <c r="AG963" i="5"/>
  <c r="AG962" i="5"/>
  <c r="AG961" i="5"/>
  <c r="AG960" i="5"/>
  <c r="AG959" i="5"/>
  <c r="AG958" i="5"/>
  <c r="AG957" i="5"/>
  <c r="AG956" i="5"/>
  <c r="AG955" i="5"/>
  <c r="AG954" i="5"/>
  <c r="AG953" i="5"/>
  <c r="AG952" i="5"/>
  <c r="AG951" i="5"/>
  <c r="AG950" i="5"/>
  <c r="AG949" i="5"/>
  <c r="AG948" i="5"/>
  <c r="AG947" i="5"/>
  <c r="AG946" i="5"/>
  <c r="AG945" i="5"/>
  <c r="AG944" i="5"/>
  <c r="AG943" i="5"/>
  <c r="AG942" i="5"/>
  <c r="AG941" i="5"/>
  <c r="AG940" i="5"/>
  <c r="AG939" i="5"/>
  <c r="AG938" i="5"/>
  <c r="AG937" i="5"/>
  <c r="AG936" i="5"/>
  <c r="AG935" i="5"/>
  <c r="AG934" i="5"/>
  <c r="AG933" i="5"/>
  <c r="AG932" i="5"/>
  <c r="AG931" i="5"/>
  <c r="AG930" i="5"/>
  <c r="AG929" i="5"/>
  <c r="AG927" i="5"/>
  <c r="AG926" i="5"/>
  <c r="AG925" i="5"/>
  <c r="AG924" i="5"/>
  <c r="AG923" i="5"/>
  <c r="AG922" i="5"/>
  <c r="AG921" i="5"/>
  <c r="AG920" i="5"/>
  <c r="AG919" i="5"/>
  <c r="AG918" i="5"/>
  <c r="AG917" i="5"/>
  <c r="AG916" i="5"/>
  <c r="AG915" i="5"/>
  <c r="AG914" i="5"/>
  <c r="AG913" i="5"/>
  <c r="AG912" i="5"/>
  <c r="AG911" i="5"/>
  <c r="AG910" i="5"/>
  <c r="AG909" i="5"/>
  <c r="AG908" i="5"/>
  <c r="AG907" i="5"/>
  <c r="AG906" i="5"/>
  <c r="AG905" i="5"/>
  <c r="AG904" i="5"/>
  <c r="AG903" i="5"/>
  <c r="AG902" i="5"/>
  <c r="AG901" i="5"/>
  <c r="AG900" i="5"/>
  <c r="AG899" i="5"/>
  <c r="AG898" i="5"/>
  <c r="AG897" i="5"/>
  <c r="AG896" i="5"/>
  <c r="AG895" i="5"/>
  <c r="AG894" i="5"/>
  <c r="AG893" i="5"/>
  <c r="AG892" i="5"/>
  <c r="AG891" i="5"/>
  <c r="AG890" i="5"/>
  <c r="AG889" i="5"/>
  <c r="AG888" i="5"/>
  <c r="AG887" i="5"/>
  <c r="AG886" i="5"/>
  <c r="AG885" i="5"/>
  <c r="AG884" i="5"/>
  <c r="AG883" i="5"/>
  <c r="AG882" i="5"/>
  <c r="AG881" i="5"/>
  <c r="AG879" i="5"/>
  <c r="AG878" i="5"/>
  <c r="AG877" i="5"/>
  <c r="AG876" i="5"/>
  <c r="AG875" i="5"/>
  <c r="AG874" i="5"/>
  <c r="AG873" i="5"/>
  <c r="AG872" i="5"/>
  <c r="AG871" i="5"/>
  <c r="AG870" i="5"/>
  <c r="AG869" i="5"/>
  <c r="AG868" i="5"/>
  <c r="AG867" i="5"/>
  <c r="AG866" i="5"/>
  <c r="AG865" i="5"/>
  <c r="AG864" i="5"/>
  <c r="AG863" i="5"/>
  <c r="AG862" i="5"/>
  <c r="AG861" i="5"/>
  <c r="AG860" i="5"/>
  <c r="AG859" i="5"/>
  <c r="AG858" i="5"/>
  <c r="AG857" i="5"/>
  <c r="AG856" i="5"/>
  <c r="AG855" i="5"/>
  <c r="AG854" i="5"/>
  <c r="AG853" i="5"/>
  <c r="AG852" i="5"/>
  <c r="AG851" i="5"/>
  <c r="AG850" i="5"/>
  <c r="AG849" i="5"/>
  <c r="AG848" i="5"/>
  <c r="AG847" i="5"/>
  <c r="AG846" i="5"/>
  <c r="AG845" i="5"/>
  <c r="AG844" i="5"/>
  <c r="AG843" i="5"/>
  <c r="AG842" i="5"/>
  <c r="AG841" i="5"/>
  <c r="AG840" i="5"/>
  <c r="AG839" i="5"/>
  <c r="AG838" i="5"/>
  <c r="AG837" i="5"/>
  <c r="AG836" i="5"/>
  <c r="AG835" i="5"/>
  <c r="AG834" i="5"/>
  <c r="AG833" i="5"/>
  <c r="AG832" i="5"/>
  <c r="AG831" i="5"/>
  <c r="AG830" i="5"/>
  <c r="AG829" i="5"/>
  <c r="AG828" i="5"/>
  <c r="AG827" i="5"/>
  <c r="AG826" i="5"/>
  <c r="AG825" i="5"/>
  <c r="AG824" i="5"/>
  <c r="AG823" i="5"/>
  <c r="AG822" i="5"/>
  <c r="AG821" i="5"/>
  <c r="AG820" i="5"/>
  <c r="AG819" i="5"/>
  <c r="AG818" i="5"/>
  <c r="AG817" i="5"/>
  <c r="AG816" i="5"/>
  <c r="AG815" i="5"/>
  <c r="AG814" i="5"/>
  <c r="AG813" i="5"/>
  <c r="AG812" i="5"/>
  <c r="AG811" i="5"/>
  <c r="AG810" i="5"/>
  <c r="AG809" i="5"/>
  <c r="AG808" i="5"/>
  <c r="AG807" i="5"/>
  <c r="AG806" i="5"/>
  <c r="AG805" i="5"/>
  <c r="AG804" i="5"/>
  <c r="AG803" i="5"/>
  <c r="AG802" i="5"/>
  <c r="AG801" i="5"/>
  <c r="AG800" i="5"/>
  <c r="AG799" i="5"/>
  <c r="AG798" i="5"/>
  <c r="AG797" i="5"/>
  <c r="AG796" i="5"/>
  <c r="AG795" i="5"/>
  <c r="AG794" i="5"/>
  <c r="AG793" i="5"/>
  <c r="AG792" i="5"/>
  <c r="AG791" i="5"/>
  <c r="AG790" i="5"/>
  <c r="AG789" i="5"/>
  <c r="AG788" i="5"/>
  <c r="AG787" i="5"/>
  <c r="AG786" i="5"/>
  <c r="AG785" i="5"/>
  <c r="AG784" i="5"/>
  <c r="AG783" i="5"/>
  <c r="AG782" i="5"/>
  <c r="AG781" i="5"/>
  <c r="AG780" i="5"/>
  <c r="AG779" i="5"/>
  <c r="AG778" i="5"/>
  <c r="AG777" i="5"/>
  <c r="AG776" i="5"/>
  <c r="AG775" i="5"/>
  <c r="AG774" i="5"/>
  <c r="AG773" i="5"/>
  <c r="AG772" i="5"/>
  <c r="AG771" i="5"/>
  <c r="AG770" i="5"/>
  <c r="AG769" i="5"/>
  <c r="AG768" i="5"/>
  <c r="AG767" i="5"/>
  <c r="AG766" i="5"/>
  <c r="AG765" i="5"/>
  <c r="AG764" i="5"/>
  <c r="AG763" i="5"/>
  <c r="AG762" i="5"/>
  <c r="AG761" i="5"/>
  <c r="AG760" i="5"/>
  <c r="AG759" i="5"/>
  <c r="AG758" i="5"/>
  <c r="AG757" i="5"/>
  <c r="AG756" i="5"/>
  <c r="AG755" i="5"/>
  <c r="AG754" i="5"/>
  <c r="AG753" i="5"/>
  <c r="AG752" i="5"/>
  <c r="AG751" i="5"/>
  <c r="AG750" i="5"/>
  <c r="AG749" i="5"/>
  <c r="AG748" i="5"/>
  <c r="AG746" i="5"/>
  <c r="AG745" i="5"/>
  <c r="AG744" i="5"/>
  <c r="AG743" i="5"/>
  <c r="AG741" i="5"/>
  <c r="AG740" i="5"/>
  <c r="AG739" i="5"/>
  <c r="AG738" i="5"/>
  <c r="AG737" i="5"/>
  <c r="AG736" i="5"/>
  <c r="AG735" i="5"/>
  <c r="AG734" i="5"/>
  <c r="AG732" i="5"/>
  <c r="AG730" i="5"/>
  <c r="AG728" i="5"/>
  <c r="AG727" i="5"/>
  <c r="AG725" i="5"/>
  <c r="AG724" i="5"/>
  <c r="AG723" i="5"/>
  <c r="AG722" i="5"/>
  <c r="AG721" i="5"/>
  <c r="AG720" i="5"/>
  <c r="AG719" i="5"/>
  <c r="AG718" i="5"/>
  <c r="AG717" i="5"/>
  <c r="AG716" i="5"/>
  <c r="AG714" i="5"/>
  <c r="AG713" i="5"/>
  <c r="AG712" i="5"/>
  <c r="AG711" i="5"/>
  <c r="AG710" i="5"/>
  <c r="AG706" i="5"/>
  <c r="AG705" i="5"/>
  <c r="AG704" i="5"/>
  <c r="AG703" i="5"/>
  <c r="AG702" i="5"/>
  <c r="AG701" i="5"/>
  <c r="AG700" i="5"/>
  <c r="AG699" i="5"/>
  <c r="AG698" i="5"/>
  <c r="AG697" i="5"/>
  <c r="AG696" i="5"/>
  <c r="AG695" i="5"/>
  <c r="AG694" i="5"/>
  <c r="AG693" i="5"/>
  <c r="AG692" i="5"/>
  <c r="AG691" i="5"/>
  <c r="AG690" i="5"/>
  <c r="AG689" i="5"/>
  <c r="AG688" i="5"/>
  <c r="AG687" i="5"/>
  <c r="AG686" i="5"/>
  <c r="AG685" i="5"/>
  <c r="AG684" i="5"/>
  <c r="AG683" i="5"/>
  <c r="AG682" i="5"/>
  <c r="AG681" i="5"/>
  <c r="AG680" i="5"/>
  <c r="AG679" i="5"/>
  <c r="AG678" i="5"/>
  <c r="AG677" i="5"/>
  <c r="AG676" i="5"/>
  <c r="AG675" i="5"/>
  <c r="AG674" i="5"/>
  <c r="AG673" i="5"/>
  <c r="AG672" i="5"/>
  <c r="AG671" i="5"/>
  <c r="AG670" i="5"/>
  <c r="AG669" i="5"/>
  <c r="AG668" i="5"/>
  <c r="AG667" i="5"/>
  <c r="AG666" i="5"/>
  <c r="AG665" i="5"/>
  <c r="AG664" i="5"/>
  <c r="AG663" i="5"/>
  <c r="AG662" i="5"/>
  <c r="AG661" i="5"/>
  <c r="AG660" i="5"/>
  <c r="AG659" i="5"/>
  <c r="AG658" i="5"/>
  <c r="AG657" i="5"/>
  <c r="AG656" i="5"/>
  <c r="AG655" i="5"/>
  <c r="AG654" i="5"/>
  <c r="AG653" i="5"/>
  <c r="AG652" i="5"/>
  <c r="AG651" i="5"/>
  <c r="AG650" i="5"/>
  <c r="AG649" i="5"/>
  <c r="AG648" i="5"/>
  <c r="AG647" i="5"/>
  <c r="AG646" i="5"/>
  <c r="AG645" i="5"/>
  <c r="AG644" i="5"/>
  <c r="AG643" i="5"/>
  <c r="AG642" i="5"/>
  <c r="AG641" i="5"/>
  <c r="AG640" i="5"/>
  <c r="AG639" i="5"/>
  <c r="AG638" i="5"/>
  <c r="AG637" i="5"/>
  <c r="AG636" i="5"/>
  <c r="AG635" i="5"/>
  <c r="AG634" i="5"/>
  <c r="AG633" i="5"/>
  <c r="AG632" i="5"/>
  <c r="AG631" i="5"/>
  <c r="AG630" i="5"/>
  <c r="AG629" i="5"/>
  <c r="AG628" i="5"/>
  <c r="AG627" i="5"/>
  <c r="AG626" i="5"/>
  <c r="AG625" i="5"/>
  <c r="AG624" i="5"/>
  <c r="AG623" i="5"/>
  <c r="AG622" i="5"/>
  <c r="AG621" i="5"/>
  <c r="AG620" i="5"/>
  <c r="AG619" i="5"/>
  <c r="AG618" i="5"/>
  <c r="AG617" i="5"/>
  <c r="AG616" i="5"/>
  <c r="AG615" i="5"/>
  <c r="AG614" i="5"/>
  <c r="AG613" i="5"/>
  <c r="AG612" i="5"/>
  <c r="AG611" i="5"/>
  <c r="AG610" i="5"/>
  <c r="AG609" i="5"/>
  <c r="AG608" i="5"/>
  <c r="AG607" i="5"/>
  <c r="AG606" i="5"/>
  <c r="AG605" i="5"/>
  <c r="AG604" i="5"/>
  <c r="AG603" i="5"/>
  <c r="AG602" i="5"/>
  <c r="AG601" i="5"/>
  <c r="AG600" i="5"/>
  <c r="AG599" i="5"/>
  <c r="AG598" i="5"/>
  <c r="AG597" i="5"/>
  <c r="AG596" i="5"/>
  <c r="AG595" i="5"/>
  <c r="AG594" i="5"/>
  <c r="AG593" i="5"/>
  <c r="AG592" i="5"/>
  <c r="AG591" i="5"/>
  <c r="AG590" i="5"/>
  <c r="AG589" i="5"/>
  <c r="AG588" i="5"/>
  <c r="AG587" i="5"/>
  <c r="AG586" i="5"/>
  <c r="AG585" i="5"/>
  <c r="AG584" i="5"/>
  <c r="AG583" i="5"/>
  <c r="AG582" i="5"/>
  <c r="AG581" i="5"/>
  <c r="AG580" i="5"/>
  <c r="AG579" i="5"/>
  <c r="AG578" i="5"/>
  <c r="AG577" i="5"/>
  <c r="AG576" i="5"/>
  <c r="AG575" i="5"/>
  <c r="AG574" i="5"/>
  <c r="AG573" i="5"/>
  <c r="AG572" i="5"/>
  <c r="AG571" i="5"/>
  <c r="AG570" i="5"/>
  <c r="AG569" i="5"/>
  <c r="AG568" i="5"/>
  <c r="AG567" i="5"/>
  <c r="AG566" i="5"/>
  <c r="AG565" i="5"/>
  <c r="AG564" i="5"/>
  <c r="AG563" i="5"/>
  <c r="AG562" i="5"/>
  <c r="AG561" i="5"/>
  <c r="AG560" i="5"/>
  <c r="AG559" i="5"/>
  <c r="AG558" i="5"/>
  <c r="AG557" i="5"/>
  <c r="AG556" i="5"/>
  <c r="AG555" i="5"/>
  <c r="AG554" i="5"/>
  <c r="AG553" i="5"/>
  <c r="AG552" i="5"/>
  <c r="AG551" i="5"/>
  <c r="AG550" i="5"/>
  <c r="AG549" i="5"/>
  <c r="AG548" i="5"/>
  <c r="AG547" i="5"/>
  <c r="AG546" i="5"/>
  <c r="AG545" i="5"/>
  <c r="AG544" i="5"/>
  <c r="AG543" i="5"/>
  <c r="AG542" i="5"/>
  <c r="AG541" i="5"/>
  <c r="AG540" i="5"/>
  <c r="AG539" i="5"/>
  <c r="AG538" i="5"/>
  <c r="AG537" i="5"/>
  <c r="AG536" i="5"/>
  <c r="AG535" i="5"/>
  <c r="AG534" i="5"/>
  <c r="AG533" i="5"/>
  <c r="AG532" i="5"/>
  <c r="AG531" i="5"/>
  <c r="AG530" i="5"/>
  <c r="AG529" i="5"/>
  <c r="AG528" i="5"/>
  <c r="AG527" i="5"/>
  <c r="AG526" i="5"/>
  <c r="AG525" i="5"/>
  <c r="AG524" i="5"/>
  <c r="AG523" i="5"/>
  <c r="AG522" i="5"/>
  <c r="AG521" i="5"/>
  <c r="AG520" i="5"/>
  <c r="AG519" i="5"/>
  <c r="AG518" i="5"/>
  <c r="AG517" i="5"/>
  <c r="AG516" i="5"/>
  <c r="AG515" i="5"/>
  <c r="AG514" i="5"/>
  <c r="AG513" i="5"/>
  <c r="AG512" i="5"/>
  <c r="AG511" i="5"/>
  <c r="AG510" i="5"/>
  <c r="AG509" i="5"/>
  <c r="AG508" i="5"/>
  <c r="AG507" i="5"/>
  <c r="AG506" i="5"/>
  <c r="AG505" i="5"/>
  <c r="AG504" i="5"/>
  <c r="AG503" i="5"/>
  <c r="AG502" i="5"/>
  <c r="AG501" i="5"/>
  <c r="AG500" i="5"/>
  <c r="AG499" i="5"/>
  <c r="AG498" i="5"/>
  <c r="AG497" i="5"/>
  <c r="AG496" i="5"/>
  <c r="AG495" i="5"/>
  <c r="AG494" i="5"/>
  <c r="AG493" i="5"/>
  <c r="AG492" i="5"/>
  <c r="AG491" i="5"/>
  <c r="AG490" i="5"/>
  <c r="AG489" i="5"/>
  <c r="AG488" i="5"/>
  <c r="AG487" i="5"/>
  <c r="AG486" i="5"/>
  <c r="AG485" i="5"/>
  <c r="AG484" i="5"/>
  <c r="AG483" i="5"/>
  <c r="AG482" i="5"/>
  <c r="AG481" i="5"/>
  <c r="AG480" i="5"/>
  <c r="AG479" i="5"/>
  <c r="AG478" i="5"/>
  <c r="AG477" i="5"/>
  <c r="AG476" i="5"/>
  <c r="AG475" i="5"/>
  <c r="AG474" i="5"/>
  <c r="AG473" i="5"/>
  <c r="AG472" i="5"/>
  <c r="AG471" i="5"/>
  <c r="AG470" i="5"/>
  <c r="AG469" i="5"/>
  <c r="AG468" i="5"/>
  <c r="AG467" i="5"/>
  <c r="AG466" i="5"/>
  <c r="AG465" i="5"/>
  <c r="AG464" i="5"/>
  <c r="AG463" i="5"/>
  <c r="AG462" i="5"/>
  <c r="AG461" i="5"/>
  <c r="AG460" i="5"/>
  <c r="AG459" i="5"/>
  <c r="AG458" i="5"/>
  <c r="AG457" i="5"/>
  <c r="AG456" i="5"/>
  <c r="AG454" i="5"/>
  <c r="AG453" i="5"/>
  <c r="AG452" i="5"/>
  <c r="AG451" i="5"/>
  <c r="AG450" i="5"/>
  <c r="AG449" i="5"/>
  <c r="AG448" i="5"/>
  <c r="AG447" i="5"/>
  <c r="AG446" i="5"/>
  <c r="AG445" i="5"/>
  <c r="AG444" i="5"/>
  <c r="AG443" i="5"/>
  <c r="AG442" i="5"/>
  <c r="AG441" i="5"/>
  <c r="AG440" i="5"/>
  <c r="AG439" i="5"/>
  <c r="AG438" i="5"/>
  <c r="AG437" i="5"/>
  <c r="AG433" i="5"/>
  <c r="AG432" i="5"/>
  <c r="AG431" i="5"/>
  <c r="AG430" i="5"/>
  <c r="AG429" i="5"/>
  <c r="AG428" i="5"/>
  <c r="AG427" i="5"/>
  <c r="AG426" i="5"/>
  <c r="AG425" i="5"/>
  <c r="AG424" i="5"/>
  <c r="AG423" i="5"/>
  <c r="AG422" i="5"/>
  <c r="AG421" i="5"/>
  <c r="AG420" i="5"/>
  <c r="AG419" i="5"/>
  <c r="AG418" i="5"/>
  <c r="AG417" i="5"/>
  <c r="AG416" i="5"/>
  <c r="AG415" i="5"/>
  <c r="AG414" i="5"/>
  <c r="AG413" i="5"/>
  <c r="AG412" i="5"/>
  <c r="AG411" i="5"/>
  <c r="AG410" i="5"/>
  <c r="AG409" i="5"/>
  <c r="AG408" i="5"/>
  <c r="AG407" i="5"/>
  <c r="AG406" i="5"/>
  <c r="AG405" i="5"/>
  <c r="AG404" i="5"/>
  <c r="AG403" i="5"/>
  <c r="AG402" i="5"/>
  <c r="AG400" i="5"/>
  <c r="AG399" i="5"/>
  <c r="AG398" i="5"/>
  <c r="AG397" i="5"/>
  <c r="AG395" i="5"/>
  <c r="AG393" i="5"/>
  <c r="AG390" i="5"/>
  <c r="AG385" i="5"/>
  <c r="AG384" i="5"/>
  <c r="AG383" i="5"/>
  <c r="AG382" i="5"/>
  <c r="AG381" i="5"/>
  <c r="AG380" i="5"/>
  <c r="AG379" i="5"/>
  <c r="AG378" i="5"/>
  <c r="AG377" i="5"/>
  <c r="AG376" i="5"/>
  <c r="AG375" i="5"/>
  <c r="AG374" i="5"/>
  <c r="AG373" i="5"/>
  <c r="AG372" i="5"/>
  <c r="AG371" i="5"/>
  <c r="AG370" i="5"/>
  <c r="AG369" i="5"/>
  <c r="AG368" i="5"/>
  <c r="AG367" i="5"/>
  <c r="AG366" i="5"/>
  <c r="AG365" i="5"/>
  <c r="AG363" i="5"/>
  <c r="AG362" i="5"/>
  <c r="AG361" i="5"/>
  <c r="AG360" i="5"/>
  <c r="AG359" i="5"/>
  <c r="AG358" i="5"/>
  <c r="AG357" i="5"/>
  <c r="AG356" i="5"/>
  <c r="AG355" i="5"/>
  <c r="AG354" i="5"/>
  <c r="AG353" i="5"/>
  <c r="AG352" i="5"/>
  <c r="AG351" i="5"/>
  <c r="AG350" i="5"/>
  <c r="AG349" i="5"/>
  <c r="AG348" i="5"/>
  <c r="AG347" i="5"/>
  <c r="AG346" i="5"/>
  <c r="AG345" i="5"/>
  <c r="AG344" i="5"/>
  <c r="AG343" i="5"/>
  <c r="AG342" i="5"/>
  <c r="AG341" i="5"/>
  <c r="AG340" i="5"/>
  <c r="AG339" i="5"/>
  <c r="AG338" i="5"/>
  <c r="AG337" i="5"/>
  <c r="AG336" i="5"/>
  <c r="AG335" i="5"/>
  <c r="AG334" i="5"/>
  <c r="AG333" i="5"/>
  <c r="AG332" i="5"/>
  <c r="AG331" i="5"/>
  <c r="AG330" i="5"/>
  <c r="AG329" i="5"/>
  <c r="AG328" i="5"/>
  <c r="AG327" i="5"/>
  <c r="AG326" i="5"/>
  <c r="AG325" i="5"/>
  <c r="AG324" i="5"/>
  <c r="AG323" i="5"/>
  <c r="AG322" i="5"/>
  <c r="AG321" i="5"/>
  <c r="AG320" i="5"/>
  <c r="AG319" i="5"/>
  <c r="AG318" i="5"/>
  <c r="AG317" i="5"/>
  <c r="AG316" i="5"/>
  <c r="AG315" i="5"/>
  <c r="AG314" i="5"/>
  <c r="AG313" i="5"/>
  <c r="AG312" i="5"/>
  <c r="AG311" i="5"/>
  <c r="AG310" i="5"/>
  <c r="AG309" i="5"/>
  <c r="AG308" i="5"/>
  <c r="AG307" i="5"/>
  <c r="AG306" i="5"/>
  <c r="AG305" i="5"/>
  <c r="AG304" i="5"/>
  <c r="AG303" i="5"/>
  <c r="AG302" i="5"/>
  <c r="AG301" i="5"/>
  <c r="AG300" i="5"/>
  <c r="AG299" i="5"/>
  <c r="AG298" i="5"/>
  <c r="AG297" i="5"/>
  <c r="AG296" i="5"/>
  <c r="AG295" i="5"/>
  <c r="AG294" i="5"/>
  <c r="AG293" i="5"/>
  <c r="AG292" i="5"/>
  <c r="AG291" i="5"/>
  <c r="AG290" i="5"/>
  <c r="AG289" i="5"/>
  <c r="AG288" i="5"/>
  <c r="AG287" i="5"/>
  <c r="AG286" i="5"/>
  <c r="AG285" i="5"/>
  <c r="AG284" i="5"/>
  <c r="AG283" i="5"/>
  <c r="AG282" i="5"/>
  <c r="AG281" i="5"/>
  <c r="AG280" i="5"/>
  <c r="AG279" i="5"/>
  <c r="AG278" i="5"/>
  <c r="AG277" i="5"/>
  <c r="AG276" i="5"/>
  <c r="AG275" i="5"/>
  <c r="AG274" i="5"/>
  <c r="AG273" i="5"/>
  <c r="AG272" i="5"/>
  <c r="AG271" i="5"/>
  <c r="AG270" i="5"/>
  <c r="AG269" i="5"/>
  <c r="AG268" i="5"/>
  <c r="AG267" i="5"/>
  <c r="AG266" i="5"/>
  <c r="AG265" i="5"/>
  <c r="AG264" i="5"/>
  <c r="AG263" i="5"/>
  <c r="AG262" i="5"/>
  <c r="AG261" i="5"/>
  <c r="AG260" i="5"/>
  <c r="AG259" i="5"/>
  <c r="AG258" i="5"/>
  <c r="AG257" i="5"/>
  <c r="AG256" i="5"/>
  <c r="AG255" i="5"/>
  <c r="AG254" i="5"/>
  <c r="AG253" i="5"/>
  <c r="AG252" i="5"/>
  <c r="AG251" i="5"/>
  <c r="AG250" i="5"/>
  <c r="AG249" i="5"/>
  <c r="AG248" i="5"/>
  <c r="AG247" i="5"/>
  <c r="AG246" i="5"/>
  <c r="AG245" i="5"/>
  <c r="AG244" i="5"/>
  <c r="AG243" i="5"/>
  <c r="AG242" i="5"/>
  <c r="AG241" i="5"/>
  <c r="AG240" i="5"/>
  <c r="AG239" i="5"/>
  <c r="AG238" i="5"/>
  <c r="AG237" i="5"/>
  <c r="AG236" i="5"/>
  <c r="AG235" i="5"/>
  <c r="AG234" i="5"/>
  <c r="AG233" i="5"/>
  <c r="AG232" i="5"/>
  <c r="AG231" i="5"/>
  <c r="AG230" i="5"/>
  <c r="AG229" i="5"/>
  <c r="AG228" i="5"/>
  <c r="AG227" i="5"/>
  <c r="AG226" i="5"/>
  <c r="AG225" i="5"/>
  <c r="AG224" i="5"/>
  <c r="AG223" i="5"/>
  <c r="AG222" i="5"/>
  <c r="AG221" i="5"/>
  <c r="AG220" i="5"/>
  <c r="AG219" i="5"/>
  <c r="AG218" i="5"/>
  <c r="AG217" i="5"/>
  <c r="AG216" i="5"/>
  <c r="AG215" i="5"/>
  <c r="AG214" i="5"/>
  <c r="AG213" i="5"/>
  <c r="AG212" i="5"/>
  <c r="AG211" i="5"/>
  <c r="AG210" i="5"/>
  <c r="AG209" i="5"/>
  <c r="AG208" i="5"/>
  <c r="AG207" i="5"/>
  <c r="AG206" i="5"/>
  <c r="AG205" i="5"/>
  <c r="AG204" i="5"/>
  <c r="AG203" i="5"/>
  <c r="AG202" i="5"/>
  <c r="AG201" i="5"/>
  <c r="AG200" i="5"/>
  <c r="AG199" i="5"/>
  <c r="AG198" i="5"/>
  <c r="AG197" i="5"/>
  <c r="AG196" i="5"/>
  <c r="AG195" i="5"/>
  <c r="AG194" i="5"/>
  <c r="AG193" i="5"/>
  <c r="AG192" i="5"/>
  <c r="AG191" i="5"/>
  <c r="AG190" i="5"/>
  <c r="AG189" i="5"/>
  <c r="AG188" i="5"/>
  <c r="AG187" i="5"/>
  <c r="AG186" i="5"/>
  <c r="AG185" i="5"/>
  <c r="AG184" i="5"/>
  <c r="AG183" i="5"/>
  <c r="AG182" i="5"/>
  <c r="AG181" i="5"/>
  <c r="AG180" i="5"/>
  <c r="AG179" i="5"/>
  <c r="AG178" i="5"/>
  <c r="AG177" i="5"/>
  <c r="AG176" i="5"/>
  <c r="AG175" i="5"/>
  <c r="AG174" i="5"/>
  <c r="AG172" i="5"/>
  <c r="AG171" i="5"/>
  <c r="AG170" i="5"/>
  <c r="AG169" i="5"/>
  <c r="AG168" i="5"/>
  <c r="AG167" i="5"/>
  <c r="AG166" i="5"/>
  <c r="AG163" i="5"/>
  <c r="AG161" i="5"/>
  <c r="AG160" i="5"/>
  <c r="AG159" i="5"/>
  <c r="AG158" i="5"/>
  <c r="AG157" i="5"/>
  <c r="AG156" i="5"/>
  <c r="AG155" i="5"/>
  <c r="AG154" i="5"/>
  <c r="AG153" i="5"/>
  <c r="AG152" i="5"/>
  <c r="AG146" i="5"/>
  <c r="AG145" i="5"/>
  <c r="AG144" i="5"/>
  <c r="AG143" i="5"/>
  <c r="AG140" i="5"/>
  <c r="AG139" i="5"/>
  <c r="AG138" i="5"/>
  <c r="AG137" i="5"/>
  <c r="AG136" i="5"/>
  <c r="AG135" i="5"/>
  <c r="AG134" i="5"/>
  <c r="AG133" i="5"/>
  <c r="AG132" i="5"/>
  <c r="AG131" i="5"/>
  <c r="AG130" i="5"/>
  <c r="AG129" i="5"/>
  <c r="AG128" i="5"/>
  <c r="AG127" i="5"/>
  <c r="AG126" i="5"/>
  <c r="AG125" i="5"/>
  <c r="AG124" i="5"/>
  <c r="AG123" i="5"/>
  <c r="AG122" i="5"/>
  <c r="AG121" i="5"/>
  <c r="AG120" i="5"/>
  <c r="AG119" i="5"/>
  <c r="AG118" i="5"/>
  <c r="AG117" i="5"/>
  <c r="AG116" i="5"/>
  <c r="AG115" i="5"/>
  <c r="AG114" i="5"/>
  <c r="AG113" i="5"/>
  <c r="AG112" i="5"/>
  <c r="AG111" i="5"/>
  <c r="AG110" i="5"/>
  <c r="AG109" i="5"/>
  <c r="AG108" i="5"/>
  <c r="AG107" i="5"/>
  <c r="AG106" i="5"/>
  <c r="AG105" i="5"/>
  <c r="AG104" i="5"/>
  <c r="AG103" i="5"/>
  <c r="AG102" i="5"/>
  <c r="AG101" i="5"/>
  <c r="AG100" i="5"/>
  <c r="AG99" i="5"/>
  <c r="AG98" i="5"/>
  <c r="AG97" i="5"/>
  <c r="AG96" i="5"/>
  <c r="AG95" i="5"/>
  <c r="AG94" i="5"/>
  <c r="AG93" i="5"/>
  <c r="AG92" i="5"/>
  <c r="AG91" i="5"/>
  <c r="AG90" i="5"/>
  <c r="AG89" i="5"/>
  <c r="AG88" i="5"/>
  <c r="AG87" i="5"/>
  <c r="AG86" i="5"/>
  <c r="AG85" i="5"/>
  <c r="AG84" i="5"/>
  <c r="AG83" i="5"/>
  <c r="AG82" i="5"/>
  <c r="AG81" i="5"/>
  <c r="AG80" i="5"/>
  <c r="AG79" i="5"/>
  <c r="AG78" i="5"/>
  <c r="AG77" i="5"/>
  <c r="AG76" i="5"/>
  <c r="AG75" i="5"/>
  <c r="AG74" i="5"/>
  <c r="AG73" i="5"/>
  <c r="AG72" i="5"/>
  <c r="AG71" i="5"/>
  <c r="AG70" i="5"/>
  <c r="AG69" i="5"/>
  <c r="AG67" i="5"/>
  <c r="AG66" i="5"/>
  <c r="AG65" i="5"/>
  <c r="AG64" i="5"/>
  <c r="AG63" i="5"/>
  <c r="AG62" i="5"/>
  <c r="AG61" i="5"/>
  <c r="AG60" i="5"/>
  <c r="AG59" i="5"/>
  <c r="AG58" i="5"/>
  <c r="AG57" i="5"/>
  <c r="AG56" i="5"/>
  <c r="AG55" i="5"/>
  <c r="AG54" i="5"/>
  <c r="AG53" i="5"/>
  <c r="AG52" i="5"/>
  <c r="AG51" i="5"/>
  <c r="AG50" i="5"/>
  <c r="AG49" i="5"/>
  <c r="AG48" i="5"/>
  <c r="AG47" i="5"/>
  <c r="AG46" i="5"/>
  <c r="AG45" i="5"/>
  <c r="AG44" i="5"/>
  <c r="AG43" i="5"/>
  <c r="AG42" i="5"/>
  <c r="AG41" i="5"/>
  <c r="AG39" i="5"/>
  <c r="AG38" i="5"/>
  <c r="AG37" i="5"/>
  <c r="AG36" i="5"/>
  <c r="AG35" i="5"/>
  <c r="AG34" i="5"/>
  <c r="AG33" i="5"/>
  <c r="AG32" i="5"/>
  <c r="AG31" i="5"/>
  <c r="AG30" i="5"/>
  <c r="AG29" i="5"/>
  <c r="AG28" i="5"/>
  <c r="AG27" i="5"/>
  <c r="AG23" i="5"/>
  <c r="AG20" i="5"/>
  <c r="AG19" i="5"/>
  <c r="AG18" i="5"/>
  <c r="AG17" i="5"/>
  <c r="AG16" i="5"/>
  <c r="AG15" i="5"/>
  <c r="AG14" i="5"/>
  <c r="AG13" i="5"/>
  <c r="AG12" i="5"/>
  <c r="AG11" i="5"/>
  <c r="AG10" i="5"/>
  <c r="AG9" i="5"/>
  <c r="AG8" i="5"/>
  <c r="AG7" i="5"/>
  <c r="AG6" i="5"/>
  <c r="AF1356" i="5"/>
  <c r="AF1355" i="5"/>
  <c r="AF1354" i="5"/>
  <c r="AF1353" i="5"/>
  <c r="AF1352" i="5"/>
  <c r="AF1351" i="5"/>
  <c r="AF1350" i="5"/>
  <c r="AF1349" i="5"/>
  <c r="AF1348" i="5"/>
  <c r="AF1347" i="5"/>
  <c r="AF1346" i="5"/>
  <c r="AF1345" i="5"/>
  <c r="AF1344" i="5"/>
  <c r="AF1343" i="5"/>
  <c r="AF1342" i="5"/>
  <c r="AF1341" i="5"/>
  <c r="AF1340" i="5"/>
  <c r="AF1339" i="5"/>
  <c r="AF1338" i="5"/>
  <c r="AF1337" i="5"/>
  <c r="AF1336" i="5"/>
  <c r="AF1335" i="5"/>
  <c r="AF1334" i="5"/>
  <c r="AF1333" i="5"/>
  <c r="AF1332" i="5"/>
  <c r="AF1331" i="5"/>
  <c r="AF1330" i="5"/>
  <c r="AF1329" i="5"/>
  <c r="AF1328" i="5"/>
  <c r="AF1327" i="5"/>
  <c r="AF1326" i="5"/>
  <c r="AF1325" i="5"/>
  <c r="AF1324" i="5"/>
  <c r="AF1323" i="5"/>
  <c r="AF1322" i="5"/>
  <c r="AF1321" i="5"/>
  <c r="AF1320" i="5"/>
  <c r="AF1319" i="5"/>
  <c r="AF1318" i="5"/>
  <c r="AF1317" i="5"/>
  <c r="AF1316" i="5"/>
  <c r="AF1315" i="5"/>
  <c r="AF1314" i="5"/>
  <c r="AF1313" i="5"/>
  <c r="AF1312" i="5"/>
  <c r="AF1311" i="5"/>
  <c r="AF1310" i="5"/>
  <c r="AF1309" i="5"/>
  <c r="AF1308" i="5"/>
  <c r="AF1307" i="5"/>
  <c r="AF1306" i="5"/>
  <c r="AF1305" i="5"/>
  <c r="AF1304" i="5"/>
  <c r="AF1303" i="5"/>
  <c r="AF1302" i="5"/>
  <c r="AF1301" i="5"/>
  <c r="AF1288" i="5"/>
  <c r="AF1287" i="5"/>
  <c r="AF1286" i="5"/>
  <c r="AF1285" i="5"/>
  <c r="AF1284" i="5"/>
  <c r="AF1283" i="5"/>
  <c r="AF1282" i="5"/>
  <c r="AF1281" i="5"/>
  <c r="AF1280" i="5"/>
  <c r="AF1279" i="5"/>
  <c r="AF1278" i="5"/>
  <c r="AF1277" i="5"/>
  <c r="AF1276" i="5"/>
  <c r="AF1275" i="5"/>
  <c r="AF1274" i="5"/>
  <c r="AF1273" i="5"/>
  <c r="AF1272" i="5"/>
  <c r="AF1271" i="5"/>
  <c r="AF1270" i="5"/>
  <c r="AF1269" i="5"/>
  <c r="AF1268" i="5"/>
  <c r="AF1267" i="5"/>
  <c r="AF1266" i="5"/>
  <c r="AF1265" i="5"/>
  <c r="AF1264" i="5"/>
  <c r="AF1202" i="5"/>
  <c r="AF1201" i="5"/>
  <c r="AF1200" i="5"/>
  <c r="AF1199" i="5"/>
  <c r="AF1198" i="5"/>
  <c r="AF1197" i="5"/>
  <c r="AF1196" i="5"/>
  <c r="AF1195" i="5"/>
  <c r="AF1194" i="5"/>
  <c r="AF1189" i="5"/>
  <c r="AF1188" i="5"/>
  <c r="AF1187" i="5"/>
  <c r="AF1186" i="5"/>
  <c r="AF1185" i="5"/>
  <c r="AF1184" i="5"/>
  <c r="AF1183" i="5"/>
  <c r="AF1182" i="5"/>
  <c r="AF1181" i="5"/>
  <c r="AF1180" i="5"/>
  <c r="AF1179" i="5"/>
  <c r="AF1178" i="5"/>
  <c r="AF1177" i="5"/>
  <c r="AF1176" i="5"/>
  <c r="AF1175" i="5"/>
  <c r="AF1174" i="5"/>
  <c r="AF1173" i="5"/>
  <c r="AF1172" i="5"/>
  <c r="AF1171" i="5"/>
  <c r="AF1170" i="5"/>
  <c r="AF1169" i="5"/>
  <c r="AF1168" i="5"/>
  <c r="AF1167" i="5"/>
  <c r="AF1166" i="5"/>
  <c r="AF1165" i="5"/>
  <c r="AF1164" i="5"/>
  <c r="AF1163" i="5"/>
  <c r="AF1162" i="5"/>
  <c r="AF1161" i="5"/>
  <c r="AF1160" i="5"/>
  <c r="AF1159" i="5"/>
  <c r="AF1158" i="5"/>
  <c r="AF1157" i="5"/>
  <c r="AF1155" i="5"/>
  <c r="AF1154" i="5"/>
  <c r="AF1153" i="5"/>
  <c r="AF1152" i="5"/>
  <c r="AF1151" i="5"/>
  <c r="AF1141" i="5"/>
  <c r="AF1140" i="5"/>
  <c r="AF1139" i="5"/>
  <c r="AF1138" i="5"/>
  <c r="AF1137" i="5"/>
  <c r="AF1136" i="5"/>
  <c r="AF1134" i="5"/>
  <c r="AF1133" i="5"/>
  <c r="AF1132" i="5"/>
  <c r="AF1130" i="5"/>
  <c r="AF1129" i="5"/>
  <c r="AF1128" i="5"/>
  <c r="AF1127" i="5"/>
  <c r="AF1126" i="5"/>
  <c r="AF1125" i="5"/>
  <c r="AF1124" i="5"/>
  <c r="AF1123" i="5"/>
  <c r="AF1122" i="5"/>
  <c r="AF1121" i="5"/>
  <c r="AF1120" i="5"/>
  <c r="AF1119" i="5"/>
  <c r="AF1118" i="5"/>
  <c r="AF1117" i="5"/>
  <c r="AF1056" i="5"/>
  <c r="AF1055" i="5"/>
  <c r="AF1054" i="5"/>
  <c r="AF1053" i="5"/>
  <c r="AF1052" i="5"/>
  <c r="AF1051" i="5"/>
  <c r="AF1050" i="5"/>
  <c r="AF1049" i="5"/>
  <c r="AF1048" i="5"/>
  <c r="AF1047" i="5"/>
  <c r="AF1046" i="5"/>
  <c r="AF1045" i="5"/>
  <c r="AF1044" i="5"/>
  <c r="AF1043" i="5"/>
  <c r="AF1042" i="5"/>
  <c r="AF1041" i="5"/>
  <c r="AF1040" i="5"/>
  <c r="AF1039" i="5"/>
  <c r="AF1038" i="5"/>
  <c r="AF1037" i="5"/>
  <c r="AF1023" i="5"/>
  <c r="AF1022" i="5"/>
  <c r="AF1021" i="5"/>
  <c r="AF1020" i="5"/>
  <c r="AF1019" i="5"/>
  <c r="AF1018" i="5"/>
  <c r="AF1017" i="5"/>
  <c r="AF1016" i="5"/>
  <c r="AF1015" i="5"/>
  <c r="AF1014" i="5"/>
  <c r="AF1013" i="5"/>
  <c r="AF1012" i="5"/>
  <c r="AF1011" i="5"/>
  <c r="AF1010" i="5"/>
  <c r="AF1009" i="5"/>
  <c r="AF1008" i="5"/>
  <c r="AF1007" i="5"/>
  <c r="AF1006" i="5"/>
  <c r="AF1005" i="5"/>
  <c r="AF1004" i="5"/>
  <c r="AF1003" i="5"/>
  <c r="AF1002" i="5"/>
  <c r="AF1001" i="5"/>
  <c r="AF1000" i="5"/>
  <c r="AF999" i="5"/>
  <c r="AF998" i="5"/>
  <c r="AF997" i="5"/>
  <c r="AF996" i="5"/>
  <c r="AF995" i="5"/>
  <c r="AF994" i="5"/>
  <c r="AF984" i="5"/>
  <c r="AF983" i="5"/>
  <c r="AF982" i="5"/>
  <c r="AF981" i="5"/>
  <c r="AF980" i="5"/>
  <c r="AF979" i="5"/>
  <c r="AF978" i="5"/>
  <c r="AF977" i="5"/>
  <c r="AF976" i="5"/>
  <c r="AF975" i="5"/>
  <c r="AF974" i="5"/>
  <c r="AF973" i="5"/>
  <c r="AF972" i="5"/>
  <c r="AF971" i="5"/>
  <c r="AF970" i="5"/>
  <c r="AF969" i="5"/>
  <c r="AF968" i="5"/>
  <c r="AF967" i="5"/>
  <c r="AF966" i="5"/>
  <c r="AF965" i="5"/>
  <c r="AF964" i="5"/>
  <c r="AF963" i="5"/>
  <c r="AF962" i="5"/>
  <c r="AF961" i="5"/>
  <c r="AF960" i="5"/>
  <c r="AF959" i="5"/>
  <c r="AF958" i="5"/>
  <c r="AF957" i="5"/>
  <c r="AF956" i="5"/>
  <c r="AF955" i="5"/>
  <c r="AF954" i="5"/>
  <c r="AF953" i="5"/>
  <c r="AF952" i="5"/>
  <c r="AF951" i="5"/>
  <c r="AF950" i="5"/>
  <c r="AF949" i="5"/>
  <c r="AF948" i="5"/>
  <c r="AF947" i="5"/>
  <c r="AF946" i="5"/>
  <c r="AF945" i="5"/>
  <c r="AF944" i="5"/>
  <c r="AF943" i="5"/>
  <c r="AF942" i="5"/>
  <c r="AF941" i="5"/>
  <c r="AF940" i="5"/>
  <c r="AF939" i="5"/>
  <c r="AF938" i="5"/>
  <c r="AF937" i="5"/>
  <c r="AF936" i="5"/>
  <c r="AF935" i="5"/>
  <c r="AF934" i="5"/>
  <c r="AF933" i="5"/>
  <c r="AF932" i="5"/>
  <c r="AF931" i="5"/>
  <c r="AF930" i="5"/>
  <c r="AF929" i="5"/>
  <c r="AF927" i="5"/>
  <c r="AF926" i="5"/>
  <c r="AF925" i="5"/>
  <c r="AF924" i="5"/>
  <c r="AF923" i="5"/>
  <c r="AF922" i="5"/>
  <c r="AF921" i="5"/>
  <c r="AF920" i="5"/>
  <c r="AF919" i="5"/>
  <c r="AF918" i="5"/>
  <c r="AF917" i="5"/>
  <c r="AF916" i="5"/>
  <c r="AF915" i="5"/>
  <c r="AF914" i="5"/>
  <c r="AF913" i="5"/>
  <c r="AF912" i="5"/>
  <c r="AF911" i="5"/>
  <c r="AF910" i="5"/>
  <c r="AF909" i="5"/>
  <c r="AF908" i="5"/>
  <c r="AF907" i="5"/>
  <c r="AF906" i="5"/>
  <c r="AF905" i="5"/>
  <c r="AF904" i="5"/>
  <c r="AF903" i="5"/>
  <c r="AF902" i="5"/>
  <c r="AF901" i="5"/>
  <c r="AF900" i="5"/>
  <c r="AF899" i="5"/>
  <c r="AF898" i="5"/>
  <c r="AF897" i="5"/>
  <c r="AF896" i="5"/>
  <c r="AF895" i="5"/>
  <c r="AF894" i="5"/>
  <c r="AF893" i="5"/>
  <c r="AF892" i="5"/>
  <c r="AF891" i="5"/>
  <c r="AF890" i="5"/>
  <c r="AF889" i="5"/>
  <c r="AF888" i="5"/>
  <c r="AF887" i="5"/>
  <c r="AF886" i="5"/>
  <c r="AF885" i="5"/>
  <c r="AF884" i="5"/>
  <c r="AF883" i="5"/>
  <c r="AF882" i="5"/>
  <c r="AF881" i="5"/>
  <c r="AF879" i="5"/>
  <c r="AF878" i="5"/>
  <c r="AF877" i="5"/>
  <c r="AF876" i="5"/>
  <c r="AF875" i="5"/>
  <c r="AF874" i="5"/>
  <c r="AF873" i="5"/>
  <c r="AF872" i="5"/>
  <c r="AF871" i="5"/>
  <c r="AF870" i="5"/>
  <c r="AF869" i="5"/>
  <c r="AF868" i="5"/>
  <c r="AF867" i="5"/>
  <c r="AF866" i="5"/>
  <c r="AF865" i="5"/>
  <c r="AF864" i="5"/>
  <c r="AF863" i="5"/>
  <c r="AF862" i="5"/>
  <c r="AF861" i="5"/>
  <c r="AF860" i="5"/>
  <c r="AF859" i="5"/>
  <c r="AF858" i="5"/>
  <c r="AF857" i="5"/>
  <c r="AF856" i="5"/>
  <c r="AF855" i="5"/>
  <c r="AF854" i="5"/>
  <c r="AF853" i="5"/>
  <c r="AF852" i="5"/>
  <c r="AF851" i="5"/>
  <c r="AF850" i="5"/>
  <c r="AF849" i="5"/>
  <c r="AF848" i="5"/>
  <c r="AF847" i="5"/>
  <c r="AF846" i="5"/>
  <c r="AF845" i="5"/>
  <c r="AF844" i="5"/>
  <c r="AF843" i="5"/>
  <c r="AF842" i="5"/>
  <c r="AF841" i="5"/>
  <c r="AF840" i="5"/>
  <c r="AF839" i="5"/>
  <c r="AF838" i="5"/>
  <c r="AF837" i="5"/>
  <c r="AF836" i="5"/>
  <c r="AF835" i="5"/>
  <c r="AF834" i="5"/>
  <c r="AF833" i="5"/>
  <c r="AF832" i="5"/>
  <c r="AF831" i="5"/>
  <c r="AF830" i="5"/>
  <c r="AF829" i="5"/>
  <c r="AF828" i="5"/>
  <c r="AF827" i="5"/>
  <c r="AF826" i="5"/>
  <c r="AF825" i="5"/>
  <c r="AF824" i="5"/>
  <c r="AF823" i="5"/>
  <c r="AF822" i="5"/>
  <c r="AF821" i="5"/>
  <c r="AF820" i="5"/>
  <c r="AF819" i="5"/>
  <c r="AF818" i="5"/>
  <c r="AF817" i="5"/>
  <c r="AF816" i="5"/>
  <c r="AF815" i="5"/>
  <c r="AF814" i="5"/>
  <c r="AF813" i="5"/>
  <c r="AF812" i="5"/>
  <c r="AF811" i="5"/>
  <c r="AF810" i="5"/>
  <c r="AF809" i="5"/>
  <c r="AF808" i="5"/>
  <c r="AF807" i="5"/>
  <c r="AF806" i="5"/>
  <c r="AF805" i="5"/>
  <c r="AF804" i="5"/>
  <c r="AF803" i="5"/>
  <c r="AF802" i="5"/>
  <c r="AF801" i="5"/>
  <c r="AF800" i="5"/>
  <c r="AF799" i="5"/>
  <c r="AF798" i="5"/>
  <c r="AF797" i="5"/>
  <c r="AF796" i="5"/>
  <c r="AF795" i="5"/>
  <c r="AF794" i="5"/>
  <c r="AF793" i="5"/>
  <c r="AF792" i="5"/>
  <c r="AF791" i="5"/>
  <c r="AF790" i="5"/>
  <c r="AF789" i="5"/>
  <c r="AF788" i="5"/>
  <c r="AF787" i="5"/>
  <c r="AF786" i="5"/>
  <c r="AF785" i="5"/>
  <c r="AF784" i="5"/>
  <c r="AF783" i="5"/>
  <c r="AF782" i="5"/>
  <c r="AF781" i="5"/>
  <c r="AF780" i="5"/>
  <c r="AF779" i="5"/>
  <c r="AF778" i="5"/>
  <c r="AF777" i="5"/>
  <c r="AF776" i="5"/>
  <c r="AF775" i="5"/>
  <c r="AF774" i="5"/>
  <c r="AF773" i="5"/>
  <c r="AF772" i="5"/>
  <c r="AF771" i="5"/>
  <c r="AF770" i="5"/>
  <c r="AF769" i="5"/>
  <c r="AF768" i="5"/>
  <c r="AF767" i="5"/>
  <c r="AF766" i="5"/>
  <c r="AF765" i="5"/>
  <c r="AF764" i="5"/>
  <c r="AF763" i="5"/>
  <c r="AF762" i="5"/>
  <c r="AF761" i="5"/>
  <c r="AF760" i="5"/>
  <c r="AF759" i="5"/>
  <c r="AF758" i="5"/>
  <c r="AF757" i="5"/>
  <c r="AF756" i="5"/>
  <c r="AF755" i="5"/>
  <c r="AF754" i="5"/>
  <c r="AF753" i="5"/>
  <c r="AF752" i="5"/>
  <c r="AF751" i="5"/>
  <c r="AF750" i="5"/>
  <c r="AF749" i="5"/>
  <c r="AF748" i="5"/>
  <c r="AF746" i="5"/>
  <c r="AF745" i="5"/>
  <c r="AF744" i="5"/>
  <c r="AF743" i="5"/>
  <c r="AF741" i="5"/>
  <c r="AF740" i="5"/>
  <c r="AF739" i="5"/>
  <c r="AF738" i="5"/>
  <c r="AF737" i="5"/>
  <c r="AF736" i="5"/>
  <c r="AF735" i="5"/>
  <c r="AF734" i="5"/>
  <c r="AF732" i="5"/>
  <c r="AF730" i="5"/>
  <c r="AF728" i="5"/>
  <c r="AF727" i="5"/>
  <c r="AF725" i="5"/>
  <c r="AF724" i="5"/>
  <c r="AF723" i="5"/>
  <c r="AF722" i="5"/>
  <c r="AF721" i="5"/>
  <c r="AF720" i="5"/>
  <c r="AF719" i="5"/>
  <c r="AF718" i="5"/>
  <c r="AF717" i="5"/>
  <c r="AF716" i="5"/>
  <c r="AF714" i="5"/>
  <c r="AF713" i="5"/>
  <c r="AF712" i="5"/>
  <c r="AF711" i="5"/>
  <c r="AF710" i="5"/>
  <c r="AF706" i="5"/>
  <c r="AF705" i="5"/>
  <c r="AF704" i="5"/>
  <c r="AF703" i="5"/>
  <c r="AF702" i="5"/>
  <c r="AF701" i="5"/>
  <c r="AF700" i="5"/>
  <c r="AF699" i="5"/>
  <c r="AF698" i="5"/>
  <c r="AF697" i="5"/>
  <c r="AF696" i="5"/>
  <c r="AF695" i="5"/>
  <c r="AF694" i="5"/>
  <c r="AF693" i="5"/>
  <c r="AF692" i="5"/>
  <c r="AF691" i="5"/>
  <c r="AF690" i="5"/>
  <c r="AF689" i="5"/>
  <c r="AF688" i="5"/>
  <c r="AF687" i="5"/>
  <c r="AF686" i="5"/>
  <c r="AF685" i="5"/>
  <c r="AF684" i="5"/>
  <c r="AF683" i="5"/>
  <c r="AF682" i="5"/>
  <c r="AF681" i="5"/>
  <c r="AF680" i="5"/>
  <c r="AF679" i="5"/>
  <c r="AF678" i="5"/>
  <c r="AF677" i="5"/>
  <c r="AF676" i="5"/>
  <c r="AF675" i="5"/>
  <c r="AF674" i="5"/>
  <c r="AF673" i="5"/>
  <c r="AF672" i="5"/>
  <c r="AF671" i="5"/>
  <c r="AF670" i="5"/>
  <c r="AF669" i="5"/>
  <c r="AF668" i="5"/>
  <c r="AF667" i="5"/>
  <c r="AF666" i="5"/>
  <c r="AF665" i="5"/>
  <c r="AF664" i="5"/>
  <c r="AF663" i="5"/>
  <c r="AF662" i="5"/>
  <c r="AF661" i="5"/>
  <c r="AF660" i="5"/>
  <c r="AF659" i="5"/>
  <c r="AF658" i="5"/>
  <c r="AF657" i="5"/>
  <c r="AF656" i="5"/>
  <c r="AF655" i="5"/>
  <c r="AF654" i="5"/>
  <c r="AF653" i="5"/>
  <c r="AF652" i="5"/>
  <c r="AF651" i="5"/>
  <c r="AF650" i="5"/>
  <c r="AF649" i="5"/>
  <c r="AF648" i="5"/>
  <c r="AF647" i="5"/>
  <c r="AF646" i="5"/>
  <c r="AF645" i="5"/>
  <c r="AF644" i="5"/>
  <c r="AF643" i="5"/>
  <c r="AF642" i="5"/>
  <c r="AF641" i="5"/>
  <c r="AF640" i="5"/>
  <c r="AF639" i="5"/>
  <c r="AF638" i="5"/>
  <c r="AF637" i="5"/>
  <c r="AF636" i="5"/>
  <c r="AF635" i="5"/>
  <c r="AF634" i="5"/>
  <c r="AF633" i="5"/>
  <c r="AF632" i="5"/>
  <c r="AF631" i="5"/>
  <c r="AF630" i="5"/>
  <c r="AF629" i="5"/>
  <c r="AF628" i="5"/>
  <c r="AF627" i="5"/>
  <c r="AF626" i="5"/>
  <c r="AF625" i="5"/>
  <c r="AF624" i="5"/>
  <c r="AF623" i="5"/>
  <c r="AF622" i="5"/>
  <c r="AF621" i="5"/>
  <c r="AF620" i="5"/>
  <c r="AF619" i="5"/>
  <c r="AF618" i="5"/>
  <c r="AF617" i="5"/>
  <c r="AF616" i="5"/>
  <c r="AF615" i="5"/>
  <c r="AF614" i="5"/>
  <c r="AF613" i="5"/>
  <c r="AF612" i="5"/>
  <c r="AF611" i="5"/>
  <c r="AF610" i="5"/>
  <c r="AF609" i="5"/>
  <c r="AF608" i="5"/>
  <c r="AF607" i="5"/>
  <c r="AF606" i="5"/>
  <c r="AF605" i="5"/>
  <c r="AF604" i="5"/>
  <c r="AF603" i="5"/>
  <c r="AF602" i="5"/>
  <c r="AF601" i="5"/>
  <c r="AF600" i="5"/>
  <c r="AF599" i="5"/>
  <c r="AF598" i="5"/>
  <c r="AF597" i="5"/>
  <c r="AF596" i="5"/>
  <c r="AF595" i="5"/>
  <c r="AF594" i="5"/>
  <c r="AF593" i="5"/>
  <c r="AF592" i="5"/>
  <c r="AF591" i="5"/>
  <c r="AF590" i="5"/>
  <c r="AF589" i="5"/>
  <c r="AF588" i="5"/>
  <c r="AF587" i="5"/>
  <c r="AF586" i="5"/>
  <c r="AF585" i="5"/>
  <c r="AF584" i="5"/>
  <c r="AF583" i="5"/>
  <c r="AF582" i="5"/>
  <c r="AF581" i="5"/>
  <c r="AF580" i="5"/>
  <c r="AF579" i="5"/>
  <c r="AF578" i="5"/>
  <c r="AF577" i="5"/>
  <c r="AF576" i="5"/>
  <c r="AF575" i="5"/>
  <c r="AF574" i="5"/>
  <c r="AF573" i="5"/>
  <c r="AF572" i="5"/>
  <c r="AF571" i="5"/>
  <c r="AF570" i="5"/>
  <c r="AF569" i="5"/>
  <c r="AF568" i="5"/>
  <c r="AF567" i="5"/>
  <c r="AF566" i="5"/>
  <c r="AF565" i="5"/>
  <c r="AF564" i="5"/>
  <c r="AF563" i="5"/>
  <c r="AF562" i="5"/>
  <c r="AF561" i="5"/>
  <c r="AF560" i="5"/>
  <c r="AF559" i="5"/>
  <c r="AF558" i="5"/>
  <c r="AF557" i="5"/>
  <c r="AF556" i="5"/>
  <c r="AF555" i="5"/>
  <c r="AF554" i="5"/>
  <c r="AF553" i="5"/>
  <c r="AF552" i="5"/>
  <c r="AF551" i="5"/>
  <c r="AF550" i="5"/>
  <c r="AF549" i="5"/>
  <c r="AF548" i="5"/>
  <c r="AF547" i="5"/>
  <c r="AF546" i="5"/>
  <c r="AF545" i="5"/>
  <c r="AF544" i="5"/>
  <c r="AF543" i="5"/>
  <c r="AF542" i="5"/>
  <c r="AF541" i="5"/>
  <c r="AF540" i="5"/>
  <c r="AF539" i="5"/>
  <c r="AF538" i="5"/>
  <c r="AF537" i="5"/>
  <c r="AF536" i="5"/>
  <c r="AF535" i="5"/>
  <c r="AF534" i="5"/>
  <c r="AF533" i="5"/>
  <c r="AF532" i="5"/>
  <c r="AF531" i="5"/>
  <c r="AF530" i="5"/>
  <c r="AF529" i="5"/>
  <c r="AF528" i="5"/>
  <c r="AF527" i="5"/>
  <c r="AF526" i="5"/>
  <c r="AF525" i="5"/>
  <c r="AF524" i="5"/>
  <c r="AF523" i="5"/>
  <c r="AF522" i="5"/>
  <c r="AF521" i="5"/>
  <c r="AF520" i="5"/>
  <c r="AF519" i="5"/>
  <c r="AF518" i="5"/>
  <c r="AF517" i="5"/>
  <c r="AF516" i="5"/>
  <c r="AF515" i="5"/>
  <c r="AF514" i="5"/>
  <c r="AF513" i="5"/>
  <c r="AF512" i="5"/>
  <c r="AF511" i="5"/>
  <c r="AF510" i="5"/>
  <c r="AF509" i="5"/>
  <c r="AF508" i="5"/>
  <c r="AF507" i="5"/>
  <c r="AF506" i="5"/>
  <c r="AF505" i="5"/>
  <c r="AF504" i="5"/>
  <c r="AF503" i="5"/>
  <c r="AF502" i="5"/>
  <c r="AF501" i="5"/>
  <c r="AF500" i="5"/>
  <c r="AF499" i="5"/>
  <c r="AF498" i="5"/>
  <c r="AF497" i="5"/>
  <c r="AF496" i="5"/>
  <c r="AF495" i="5"/>
  <c r="AF494" i="5"/>
  <c r="AF493" i="5"/>
  <c r="AF492" i="5"/>
  <c r="AF491" i="5"/>
  <c r="AF490" i="5"/>
  <c r="AF489" i="5"/>
  <c r="AF488" i="5"/>
  <c r="AF487" i="5"/>
  <c r="AF486" i="5"/>
  <c r="AF485" i="5"/>
  <c r="AF484" i="5"/>
  <c r="AF483" i="5"/>
  <c r="AF482" i="5"/>
  <c r="AF481" i="5"/>
  <c r="AF480" i="5"/>
  <c r="AF479" i="5"/>
  <c r="AF478" i="5"/>
  <c r="AF477" i="5"/>
  <c r="AF476" i="5"/>
  <c r="AF475" i="5"/>
  <c r="AF474" i="5"/>
  <c r="AF473" i="5"/>
  <c r="AF472" i="5"/>
  <c r="AF471" i="5"/>
  <c r="AF470" i="5"/>
  <c r="AF469" i="5"/>
  <c r="AF468" i="5"/>
  <c r="AF467" i="5"/>
  <c r="AF466" i="5"/>
  <c r="AF465" i="5"/>
  <c r="AF464" i="5"/>
  <c r="AF463" i="5"/>
  <c r="AF462" i="5"/>
  <c r="AF461" i="5"/>
  <c r="AF460" i="5"/>
  <c r="AF459" i="5"/>
  <c r="AF458" i="5"/>
  <c r="AF457" i="5"/>
  <c r="AF456" i="5"/>
  <c r="AF454" i="5"/>
  <c r="AF453" i="5"/>
  <c r="AF452" i="5"/>
  <c r="AF451" i="5"/>
  <c r="AF450" i="5"/>
  <c r="AF449" i="5"/>
  <c r="AF448" i="5"/>
  <c r="AF447" i="5"/>
  <c r="AF446" i="5"/>
  <c r="AF445" i="5"/>
  <c r="AF444" i="5"/>
  <c r="AF443" i="5"/>
  <c r="AF442" i="5"/>
  <c r="AF441" i="5"/>
  <c r="AF440" i="5"/>
  <c r="AF439" i="5"/>
  <c r="AF438" i="5"/>
  <c r="AF437" i="5"/>
  <c r="AF433" i="5"/>
  <c r="AF432" i="5"/>
  <c r="AF431" i="5"/>
  <c r="AF430" i="5"/>
  <c r="AF429" i="5"/>
  <c r="AF428" i="5"/>
  <c r="AF427" i="5"/>
  <c r="AF426" i="5"/>
  <c r="AF425" i="5"/>
  <c r="AF424" i="5"/>
  <c r="AF423" i="5"/>
  <c r="AF422" i="5"/>
  <c r="AF421" i="5"/>
  <c r="AF420" i="5"/>
  <c r="AF419" i="5"/>
  <c r="AF418" i="5"/>
  <c r="AF417" i="5"/>
  <c r="AF416" i="5"/>
  <c r="AF415" i="5"/>
  <c r="AF414" i="5"/>
  <c r="AF413" i="5"/>
  <c r="AF412" i="5"/>
  <c r="AF411" i="5"/>
  <c r="AF410" i="5"/>
  <c r="AF409" i="5"/>
  <c r="AF408" i="5"/>
  <c r="AF407" i="5"/>
  <c r="AF406" i="5"/>
  <c r="AF405" i="5"/>
  <c r="AF404" i="5"/>
  <c r="AF403" i="5"/>
  <c r="AF402" i="5"/>
  <c r="AF400" i="5"/>
  <c r="AF399" i="5"/>
  <c r="AF398" i="5"/>
  <c r="AF397" i="5"/>
  <c r="AF395" i="5"/>
  <c r="AF393" i="5"/>
  <c r="AF390" i="5"/>
  <c r="AF385" i="5"/>
  <c r="AF384" i="5"/>
  <c r="AF383" i="5"/>
  <c r="AF382" i="5"/>
  <c r="AF381" i="5"/>
  <c r="AF380" i="5"/>
  <c r="AF379" i="5"/>
  <c r="AF378" i="5"/>
  <c r="AF377" i="5"/>
  <c r="AF376" i="5"/>
  <c r="AF375" i="5"/>
  <c r="AF374" i="5"/>
  <c r="AF373" i="5"/>
  <c r="AF372" i="5"/>
  <c r="AF371" i="5"/>
  <c r="AF370" i="5"/>
  <c r="AF369" i="5"/>
  <c r="AF368" i="5"/>
  <c r="AF367" i="5"/>
  <c r="AF366" i="5"/>
  <c r="AF365" i="5"/>
  <c r="AF363" i="5"/>
  <c r="AF362" i="5"/>
  <c r="AF361" i="5"/>
  <c r="AF360" i="5"/>
  <c r="AF359" i="5"/>
  <c r="AF358" i="5"/>
  <c r="AF357" i="5"/>
  <c r="AF356" i="5"/>
  <c r="AF355" i="5"/>
  <c r="AF354" i="5"/>
  <c r="AF353" i="5"/>
  <c r="AF352" i="5"/>
  <c r="AF351" i="5"/>
  <c r="AF350" i="5"/>
  <c r="AF349" i="5"/>
  <c r="AF348" i="5"/>
  <c r="AF347" i="5"/>
  <c r="AF346" i="5"/>
  <c r="AF345" i="5"/>
  <c r="AF344" i="5"/>
  <c r="AF343" i="5"/>
  <c r="AF342" i="5"/>
  <c r="AF341" i="5"/>
  <c r="AF340" i="5"/>
  <c r="AF339" i="5"/>
  <c r="AF338" i="5"/>
  <c r="AF337" i="5"/>
  <c r="AF336" i="5"/>
  <c r="AF335" i="5"/>
  <c r="AF334" i="5"/>
  <c r="AF333" i="5"/>
  <c r="AF332" i="5"/>
  <c r="AF331" i="5"/>
  <c r="AF330" i="5"/>
  <c r="AF329" i="5"/>
  <c r="AF328" i="5"/>
  <c r="AF327" i="5"/>
  <c r="AF326" i="5"/>
  <c r="AF325" i="5"/>
  <c r="AF324" i="5"/>
  <c r="AF323" i="5"/>
  <c r="AF322" i="5"/>
  <c r="AF321" i="5"/>
  <c r="AF320" i="5"/>
  <c r="AF319" i="5"/>
  <c r="AF318" i="5"/>
  <c r="AF317" i="5"/>
  <c r="AF316" i="5"/>
  <c r="AF315" i="5"/>
  <c r="AF314" i="5"/>
  <c r="AF313" i="5"/>
  <c r="AF312" i="5"/>
  <c r="AF311" i="5"/>
  <c r="AF310" i="5"/>
  <c r="AF309" i="5"/>
  <c r="AF308" i="5"/>
  <c r="AF307" i="5"/>
  <c r="AF306" i="5"/>
  <c r="AF305" i="5"/>
  <c r="AF304" i="5"/>
  <c r="AF303" i="5"/>
  <c r="AF302" i="5"/>
  <c r="AF301" i="5"/>
  <c r="AF300" i="5"/>
  <c r="AF299" i="5"/>
  <c r="AF298" i="5"/>
  <c r="AF297" i="5"/>
  <c r="AF296" i="5"/>
  <c r="AF295" i="5"/>
  <c r="AF294" i="5"/>
  <c r="AF293" i="5"/>
  <c r="AF292" i="5"/>
  <c r="AF291" i="5"/>
  <c r="AF290" i="5"/>
  <c r="AF289" i="5"/>
  <c r="AF288" i="5"/>
  <c r="AF287" i="5"/>
  <c r="AF286" i="5"/>
  <c r="AF285" i="5"/>
  <c r="AF284" i="5"/>
  <c r="AF283" i="5"/>
  <c r="AF282" i="5"/>
  <c r="AF281" i="5"/>
  <c r="AF280" i="5"/>
  <c r="AF279" i="5"/>
  <c r="AF278" i="5"/>
  <c r="AF277" i="5"/>
  <c r="AF276" i="5"/>
  <c r="AF275" i="5"/>
  <c r="AF274" i="5"/>
  <c r="AF273" i="5"/>
  <c r="AF272" i="5"/>
  <c r="AF271" i="5"/>
  <c r="AF270" i="5"/>
  <c r="AF269" i="5"/>
  <c r="AF268" i="5"/>
  <c r="AF267" i="5"/>
  <c r="AF266" i="5"/>
  <c r="AF265" i="5"/>
  <c r="AF264" i="5"/>
  <c r="AF263" i="5"/>
  <c r="AF262" i="5"/>
  <c r="AF261" i="5"/>
  <c r="AF260" i="5"/>
  <c r="AF259" i="5"/>
  <c r="AF258" i="5"/>
  <c r="AF257" i="5"/>
  <c r="AF256" i="5"/>
  <c r="AF255" i="5"/>
  <c r="AF254" i="5"/>
  <c r="AF253" i="5"/>
  <c r="AF252" i="5"/>
  <c r="AF251" i="5"/>
  <c r="AF250" i="5"/>
  <c r="AF249" i="5"/>
  <c r="AF248" i="5"/>
  <c r="AF247" i="5"/>
  <c r="AF246" i="5"/>
  <c r="AF245" i="5"/>
  <c r="AF244" i="5"/>
  <c r="AF243" i="5"/>
  <c r="AF242" i="5"/>
  <c r="AF241" i="5"/>
  <c r="AF240" i="5"/>
  <c r="AF239" i="5"/>
  <c r="AF238" i="5"/>
  <c r="AF237" i="5"/>
  <c r="AF236" i="5"/>
  <c r="AF235" i="5"/>
  <c r="AF234" i="5"/>
  <c r="AF233" i="5"/>
  <c r="AF232" i="5"/>
  <c r="AF231" i="5"/>
  <c r="AF230" i="5"/>
  <c r="AF229" i="5"/>
  <c r="AF228" i="5"/>
  <c r="AF227" i="5"/>
  <c r="AF226" i="5"/>
  <c r="AF225" i="5"/>
  <c r="AF224" i="5"/>
  <c r="AF223" i="5"/>
  <c r="AF222" i="5"/>
  <c r="AF221" i="5"/>
  <c r="AF220" i="5"/>
  <c r="AF219" i="5"/>
  <c r="AF218" i="5"/>
  <c r="AF217" i="5"/>
  <c r="AF216" i="5"/>
  <c r="AF215" i="5"/>
  <c r="AF214" i="5"/>
  <c r="AF213" i="5"/>
  <c r="AF212" i="5"/>
  <c r="AF211" i="5"/>
  <c r="AF210" i="5"/>
  <c r="AF209" i="5"/>
  <c r="AF208" i="5"/>
  <c r="AF207" i="5"/>
  <c r="AF206" i="5"/>
  <c r="AF205" i="5"/>
  <c r="AF204" i="5"/>
  <c r="AF203" i="5"/>
  <c r="AF202" i="5"/>
  <c r="AF201" i="5"/>
  <c r="AF200" i="5"/>
  <c r="AF199" i="5"/>
  <c r="AF198" i="5"/>
  <c r="AF197" i="5"/>
  <c r="AF196" i="5"/>
  <c r="AF195" i="5"/>
  <c r="AF194" i="5"/>
  <c r="AF193" i="5"/>
  <c r="AF192" i="5"/>
  <c r="AF191" i="5"/>
  <c r="AF190" i="5"/>
  <c r="AF189" i="5"/>
  <c r="AF188" i="5"/>
  <c r="AF187" i="5"/>
  <c r="AF186" i="5"/>
  <c r="AF185" i="5"/>
  <c r="AF184" i="5"/>
  <c r="AF183" i="5"/>
  <c r="AF182" i="5"/>
  <c r="AF181" i="5"/>
  <c r="AF180" i="5"/>
  <c r="AF179" i="5"/>
  <c r="AF178" i="5"/>
  <c r="AF177" i="5"/>
  <c r="AF176" i="5"/>
  <c r="AF175" i="5"/>
  <c r="AF174" i="5"/>
  <c r="AF172" i="5"/>
  <c r="AF171" i="5"/>
  <c r="AF170" i="5"/>
  <c r="AF169" i="5"/>
  <c r="AF168" i="5"/>
  <c r="AF167" i="5"/>
  <c r="AF166" i="5"/>
  <c r="AF163" i="5"/>
  <c r="AF161" i="5"/>
  <c r="AF160" i="5"/>
  <c r="AF159" i="5"/>
  <c r="AF158" i="5"/>
  <c r="AF157" i="5"/>
  <c r="AF156" i="5"/>
  <c r="AF155" i="5"/>
  <c r="AF154" i="5"/>
  <c r="AF153" i="5"/>
  <c r="AF152" i="5"/>
  <c r="AF146" i="5"/>
  <c r="AF145" i="5"/>
  <c r="AF144" i="5"/>
  <c r="AF143" i="5"/>
  <c r="AF140" i="5"/>
  <c r="AF139" i="5"/>
  <c r="AF138" i="5"/>
  <c r="AF137" i="5"/>
  <c r="AF136" i="5"/>
  <c r="AF135" i="5"/>
  <c r="AF134" i="5"/>
  <c r="AF133" i="5"/>
  <c r="AF132" i="5"/>
  <c r="AF131" i="5"/>
  <c r="AF130" i="5"/>
  <c r="AF129" i="5"/>
  <c r="AF128" i="5"/>
  <c r="AF127" i="5"/>
  <c r="AF126" i="5"/>
  <c r="AF125" i="5"/>
  <c r="AF124" i="5"/>
  <c r="AF123" i="5"/>
  <c r="AF122" i="5"/>
  <c r="AF121" i="5"/>
  <c r="AF120" i="5"/>
  <c r="AF119" i="5"/>
  <c r="AF118" i="5"/>
  <c r="AF117" i="5"/>
  <c r="AF116" i="5"/>
  <c r="AF115" i="5"/>
  <c r="AF114" i="5"/>
  <c r="AF113" i="5"/>
  <c r="AF112" i="5"/>
  <c r="AF111" i="5"/>
  <c r="AF110" i="5"/>
  <c r="AF109" i="5"/>
  <c r="AF108" i="5"/>
  <c r="AF107" i="5"/>
  <c r="AF106" i="5"/>
  <c r="AF105" i="5"/>
  <c r="AF104" i="5"/>
  <c r="AF103" i="5"/>
  <c r="AF102" i="5"/>
  <c r="AF101" i="5"/>
  <c r="AF100" i="5"/>
  <c r="AF99" i="5"/>
  <c r="AF98" i="5"/>
  <c r="AF97" i="5"/>
  <c r="AF96" i="5"/>
  <c r="AF95" i="5"/>
  <c r="AF94" i="5"/>
  <c r="AF93" i="5"/>
  <c r="AF92" i="5"/>
  <c r="AF91" i="5"/>
  <c r="AF90" i="5"/>
  <c r="AF89" i="5"/>
  <c r="AF88" i="5"/>
  <c r="AF87" i="5"/>
  <c r="AF86" i="5"/>
  <c r="AF85" i="5"/>
  <c r="AF84" i="5"/>
  <c r="AF83" i="5"/>
  <c r="AF82" i="5"/>
  <c r="AF81" i="5"/>
  <c r="AF80" i="5"/>
  <c r="AF79" i="5"/>
  <c r="AF78" i="5"/>
  <c r="AF77" i="5"/>
  <c r="AF76" i="5"/>
  <c r="AF75" i="5"/>
  <c r="AF74" i="5"/>
  <c r="AF73" i="5"/>
  <c r="AF72" i="5"/>
  <c r="AF71" i="5"/>
  <c r="AF70" i="5"/>
  <c r="AF69" i="5"/>
  <c r="AF67" i="5"/>
  <c r="AF66" i="5"/>
  <c r="AF65" i="5"/>
  <c r="AF64" i="5"/>
  <c r="AF63" i="5"/>
  <c r="AF62" i="5"/>
  <c r="AF61" i="5"/>
  <c r="AF60" i="5"/>
  <c r="AF59" i="5"/>
  <c r="AF58" i="5"/>
  <c r="AF57" i="5"/>
  <c r="AF56" i="5"/>
  <c r="AF55" i="5"/>
  <c r="AF54" i="5"/>
  <c r="AF53" i="5"/>
  <c r="AF52" i="5"/>
  <c r="AF51" i="5"/>
  <c r="AF50" i="5"/>
  <c r="AF49" i="5"/>
  <c r="AF48" i="5"/>
  <c r="AF47" i="5"/>
  <c r="AF46" i="5"/>
  <c r="AF45" i="5"/>
  <c r="AF44" i="5"/>
  <c r="AF43" i="5"/>
  <c r="AF42" i="5"/>
  <c r="AF41" i="5"/>
  <c r="AF39" i="5"/>
  <c r="AF38" i="5"/>
  <c r="AF37" i="5"/>
  <c r="AF36" i="5"/>
  <c r="AF35" i="5"/>
  <c r="AF34" i="5"/>
  <c r="AF33" i="5"/>
  <c r="AF32" i="5"/>
  <c r="AF31" i="5"/>
  <c r="AF30" i="5"/>
  <c r="AF29" i="5"/>
  <c r="AF28" i="5"/>
  <c r="AF27" i="5"/>
  <c r="AF23" i="5"/>
  <c r="AF20" i="5"/>
  <c r="AF19" i="5"/>
  <c r="AF18" i="5"/>
  <c r="AF17" i="5"/>
  <c r="AF16" i="5"/>
  <c r="AF15" i="5"/>
  <c r="AF14" i="5"/>
  <c r="AF13" i="5"/>
  <c r="AF12" i="5"/>
  <c r="AF11" i="5"/>
  <c r="AF10" i="5"/>
  <c r="AF9" i="5"/>
  <c r="AF8" i="5"/>
  <c r="AF7" i="5"/>
  <c r="AF6" i="5"/>
  <c r="AK137" i="5" l="1"/>
  <c r="AJ137" i="5"/>
  <c r="AJ268" i="5"/>
  <c r="AK268" i="5"/>
  <c r="AK410" i="5"/>
  <c r="AJ410" i="5"/>
  <c r="AJ510" i="5"/>
  <c r="AK510" i="5"/>
  <c r="AJ618" i="5"/>
  <c r="AK618" i="5"/>
  <c r="AJ690" i="5"/>
  <c r="AK690" i="5"/>
  <c r="AJ760" i="5"/>
  <c r="AK760" i="5"/>
  <c r="AJ832" i="5"/>
  <c r="AK832" i="5"/>
  <c r="AJ966" i="5"/>
  <c r="AK966" i="5"/>
  <c r="AJ1023" i="5"/>
  <c r="AK1023" i="5"/>
  <c r="AK1168" i="5"/>
  <c r="AJ1168" i="5"/>
  <c r="AJ13" i="5"/>
  <c r="AK13" i="5"/>
  <c r="AJ30" i="5"/>
  <c r="AK30" i="5"/>
  <c r="AJ43" i="5"/>
  <c r="AK43" i="5"/>
  <c r="AJ55" i="5"/>
  <c r="AK55" i="5"/>
  <c r="AJ67" i="5"/>
  <c r="AK67" i="5"/>
  <c r="AJ80" i="5"/>
  <c r="AK80" i="5"/>
  <c r="AJ92" i="5"/>
  <c r="AK92" i="5"/>
  <c r="AJ104" i="5"/>
  <c r="AK104" i="5"/>
  <c r="AJ116" i="5"/>
  <c r="AK116" i="5"/>
  <c r="AJ128" i="5"/>
  <c r="AK128" i="5"/>
  <c r="AJ140" i="5"/>
  <c r="AK140" i="5"/>
  <c r="AJ159" i="5"/>
  <c r="AK159" i="5"/>
  <c r="AJ175" i="5"/>
  <c r="AK175" i="5"/>
  <c r="AJ187" i="5"/>
  <c r="AK187" i="5"/>
  <c r="AJ199" i="5"/>
  <c r="AK199" i="5"/>
  <c r="AJ211" i="5"/>
  <c r="AK211" i="5"/>
  <c r="AJ223" i="5"/>
  <c r="AK223" i="5"/>
  <c r="AJ235" i="5"/>
  <c r="AK235" i="5"/>
  <c r="AJ247" i="5"/>
  <c r="AK247" i="5"/>
  <c r="AJ259" i="5"/>
  <c r="AK259" i="5"/>
  <c r="AJ271" i="5"/>
  <c r="AK271" i="5"/>
  <c r="AJ283" i="5"/>
  <c r="AK283" i="5"/>
  <c r="AJ295" i="5"/>
  <c r="AK295" i="5"/>
  <c r="AJ307" i="5"/>
  <c r="AK307" i="5"/>
  <c r="AJ319" i="5"/>
  <c r="AK319" i="5"/>
  <c r="AJ331" i="5"/>
  <c r="AK331" i="5"/>
  <c r="AJ343" i="5"/>
  <c r="AK343" i="5"/>
  <c r="AJ355" i="5"/>
  <c r="AK355" i="5"/>
  <c r="AJ368" i="5"/>
  <c r="AK368" i="5"/>
  <c r="AJ380" i="5"/>
  <c r="AK380" i="5"/>
  <c r="AJ400" i="5"/>
  <c r="AK400" i="5"/>
  <c r="AJ413" i="5"/>
  <c r="AK413" i="5"/>
  <c r="AJ425" i="5"/>
  <c r="AK425" i="5"/>
  <c r="AJ440" i="5"/>
  <c r="AK440" i="5"/>
  <c r="AJ452" i="5"/>
  <c r="AK452" i="5"/>
  <c r="AJ465" i="5"/>
  <c r="AK465" i="5"/>
  <c r="AJ477" i="5"/>
  <c r="AK477" i="5"/>
  <c r="AK489" i="5"/>
  <c r="AJ489" i="5"/>
  <c r="AJ501" i="5"/>
  <c r="AK501" i="5"/>
  <c r="AJ513" i="5"/>
  <c r="AK513" i="5"/>
  <c r="AK525" i="5"/>
  <c r="AJ525" i="5"/>
  <c r="AJ537" i="5"/>
  <c r="AK537" i="5"/>
  <c r="AJ549" i="5"/>
  <c r="AK549" i="5"/>
  <c r="AJ561" i="5"/>
  <c r="AK561" i="5"/>
  <c r="AJ573" i="5"/>
  <c r="AK573" i="5"/>
  <c r="AJ585" i="5"/>
  <c r="AK585" i="5"/>
  <c r="AJ597" i="5"/>
  <c r="AK597" i="5"/>
  <c r="AJ609" i="5"/>
  <c r="AK609" i="5"/>
  <c r="AJ621" i="5"/>
  <c r="AK621" i="5"/>
  <c r="AJ633" i="5"/>
  <c r="AK633" i="5"/>
  <c r="AJ645" i="5"/>
  <c r="AK645" i="5"/>
  <c r="AJ657" i="5"/>
  <c r="AK657" i="5"/>
  <c r="AJ669" i="5"/>
  <c r="AK669" i="5"/>
  <c r="AJ681" i="5"/>
  <c r="AK681" i="5"/>
  <c r="AJ693" i="5"/>
  <c r="AK693" i="5"/>
  <c r="AJ705" i="5"/>
  <c r="AK705" i="5"/>
  <c r="AJ721" i="5"/>
  <c r="AK721" i="5"/>
  <c r="AJ737" i="5"/>
  <c r="AK737" i="5"/>
  <c r="AJ751" i="5"/>
  <c r="AK751" i="5"/>
  <c r="AJ763" i="5"/>
  <c r="AK763" i="5"/>
  <c r="AJ775" i="5"/>
  <c r="AK775" i="5"/>
  <c r="AJ787" i="5"/>
  <c r="AK787" i="5"/>
  <c r="AJ799" i="5"/>
  <c r="AK799" i="5"/>
  <c r="AK811" i="5"/>
  <c r="AJ811" i="5"/>
  <c r="AJ823" i="5"/>
  <c r="AK823" i="5"/>
  <c r="AJ835" i="5"/>
  <c r="AK835" i="5"/>
  <c r="AJ847" i="5"/>
  <c r="AK847" i="5"/>
  <c r="AJ859" i="5"/>
  <c r="AK859" i="5"/>
  <c r="AJ871" i="5"/>
  <c r="AK871" i="5"/>
  <c r="AJ884" i="5"/>
  <c r="AK884" i="5"/>
  <c r="AJ896" i="5"/>
  <c r="AK896" i="5"/>
  <c r="AJ908" i="5"/>
  <c r="AK908" i="5"/>
  <c r="AJ920" i="5"/>
  <c r="AK920" i="5"/>
  <c r="AJ933" i="5"/>
  <c r="AK933" i="5"/>
  <c r="AJ945" i="5"/>
  <c r="AK945" i="5"/>
  <c r="AJ957" i="5"/>
  <c r="AK957" i="5"/>
  <c r="AJ969" i="5"/>
  <c r="AK969" i="5"/>
  <c r="AJ981" i="5"/>
  <c r="AK981" i="5"/>
  <c r="AJ1002" i="5"/>
  <c r="AK1002" i="5"/>
  <c r="AJ1014" i="5"/>
  <c r="AK1014" i="5"/>
  <c r="AJ1039" i="5"/>
  <c r="AK1039" i="5"/>
  <c r="AJ1051" i="5"/>
  <c r="AK1051" i="5"/>
  <c r="AJ1123" i="5"/>
  <c r="AK1123" i="5"/>
  <c r="AJ1137" i="5"/>
  <c r="AK1137" i="5"/>
  <c r="AJ1159" i="5"/>
  <c r="AK1159" i="5"/>
  <c r="AJ1171" i="5"/>
  <c r="AK1171" i="5"/>
  <c r="AJ1183" i="5"/>
  <c r="AK1183" i="5"/>
  <c r="AJ1199" i="5"/>
  <c r="AK1199" i="5"/>
  <c r="AJ1272" i="5"/>
  <c r="AK1272" i="5"/>
  <c r="AJ1284" i="5"/>
  <c r="AK1284" i="5"/>
  <c r="AJ1308" i="5"/>
  <c r="AK1308" i="5"/>
  <c r="AJ1320" i="5"/>
  <c r="AK1320" i="5"/>
  <c r="AJ1332" i="5"/>
  <c r="AK1332" i="5"/>
  <c r="AJ1344" i="5"/>
  <c r="AK1344" i="5"/>
  <c r="AJ1356" i="5"/>
  <c r="AK1356" i="5"/>
  <c r="AJ64" i="5"/>
  <c r="AK64" i="5"/>
  <c r="AJ196" i="5"/>
  <c r="AK196" i="5"/>
  <c r="AJ328" i="5"/>
  <c r="AK328" i="5"/>
  <c r="AJ498" i="5"/>
  <c r="AK498" i="5"/>
  <c r="AJ808" i="5"/>
  <c r="AK808" i="5"/>
  <c r="AJ14" i="5"/>
  <c r="AK14" i="5"/>
  <c r="AJ200" i="5"/>
  <c r="AK200" i="5"/>
  <c r="AJ356" i="5"/>
  <c r="AK356" i="5"/>
  <c r="AJ490" i="5"/>
  <c r="AK490" i="5"/>
  <c r="AJ550" i="5"/>
  <c r="AK550" i="5"/>
  <c r="AJ598" i="5"/>
  <c r="AK598" i="5"/>
  <c r="AJ610" i="5"/>
  <c r="AK610" i="5"/>
  <c r="AJ634" i="5"/>
  <c r="AK634" i="5"/>
  <c r="AJ694" i="5"/>
  <c r="AK694" i="5"/>
  <c r="AJ706" i="5"/>
  <c r="AK706" i="5"/>
  <c r="AJ722" i="5"/>
  <c r="AK722" i="5"/>
  <c r="AJ738" i="5"/>
  <c r="AK738" i="5"/>
  <c r="AJ752" i="5"/>
  <c r="AK752" i="5"/>
  <c r="AJ764" i="5"/>
  <c r="AK764" i="5"/>
  <c r="AJ776" i="5"/>
  <c r="AK776" i="5"/>
  <c r="AJ788" i="5"/>
  <c r="AK788" i="5"/>
  <c r="AJ800" i="5"/>
  <c r="AK800" i="5"/>
  <c r="AJ812" i="5"/>
  <c r="AK812" i="5"/>
  <c r="AJ824" i="5"/>
  <c r="AK824" i="5"/>
  <c r="AJ836" i="5"/>
  <c r="AK836" i="5"/>
  <c r="AJ848" i="5"/>
  <c r="AK848" i="5"/>
  <c r="AJ860" i="5"/>
  <c r="AK860" i="5"/>
  <c r="AJ872" i="5"/>
  <c r="AK872" i="5"/>
  <c r="AJ885" i="5"/>
  <c r="AK885" i="5"/>
  <c r="AJ897" i="5"/>
  <c r="AK897" i="5"/>
  <c r="AJ909" i="5"/>
  <c r="AK909" i="5"/>
  <c r="AJ921" i="5"/>
  <c r="AK921" i="5"/>
  <c r="AJ934" i="5"/>
  <c r="AK934" i="5"/>
  <c r="AJ946" i="5"/>
  <c r="AK946" i="5"/>
  <c r="AJ958" i="5"/>
  <c r="AK958" i="5"/>
  <c r="AJ970" i="5"/>
  <c r="AK970" i="5"/>
  <c r="AJ982" i="5"/>
  <c r="AK982" i="5"/>
  <c r="AJ1003" i="5"/>
  <c r="AK1003" i="5"/>
  <c r="AJ1015" i="5"/>
  <c r="AK1015" i="5"/>
  <c r="AJ1040" i="5"/>
  <c r="AK1040" i="5"/>
  <c r="AJ1052" i="5"/>
  <c r="AK1052" i="5"/>
  <c r="AJ1124" i="5"/>
  <c r="AK1124" i="5"/>
  <c r="AK1138" i="5"/>
  <c r="AJ1138" i="5"/>
  <c r="AJ1160" i="5"/>
  <c r="AK1160" i="5"/>
  <c r="AJ1172" i="5"/>
  <c r="AK1172" i="5"/>
  <c r="AJ1184" i="5"/>
  <c r="AK1184" i="5"/>
  <c r="AJ1200" i="5"/>
  <c r="AK1200" i="5"/>
  <c r="AJ1273" i="5"/>
  <c r="AK1273" i="5"/>
  <c r="AJ1285" i="5"/>
  <c r="AK1285" i="5"/>
  <c r="AJ1309" i="5"/>
  <c r="AK1309" i="5"/>
  <c r="AJ1321" i="5"/>
  <c r="AK1321" i="5"/>
  <c r="AJ1333" i="5"/>
  <c r="AK1333" i="5"/>
  <c r="AJ1345" i="5"/>
  <c r="AK1345" i="5"/>
  <c r="AJ27" i="5"/>
  <c r="AK27" i="5"/>
  <c r="AJ208" i="5"/>
  <c r="AK208" i="5"/>
  <c r="AK377" i="5"/>
  <c r="AJ377" i="5"/>
  <c r="AJ570" i="5"/>
  <c r="AK570" i="5"/>
  <c r="AJ930" i="5"/>
  <c r="AK930" i="5"/>
  <c r="AJ69" i="5"/>
  <c r="AK69" i="5"/>
  <c r="AK143" i="5"/>
  <c r="AJ143" i="5"/>
  <c r="AJ224" i="5"/>
  <c r="AK224" i="5"/>
  <c r="AJ308" i="5"/>
  <c r="AK308" i="5"/>
  <c r="AJ402" i="5"/>
  <c r="AK402" i="5"/>
  <c r="AJ502" i="5"/>
  <c r="AK502" i="5"/>
  <c r="AJ622" i="5"/>
  <c r="AK622" i="5"/>
  <c r="AJ45" i="5"/>
  <c r="AK45" i="5"/>
  <c r="AJ118" i="5"/>
  <c r="AK118" i="5"/>
  <c r="AJ177" i="5"/>
  <c r="AK177" i="5"/>
  <c r="AJ213" i="5"/>
  <c r="AK213" i="5"/>
  <c r="AJ225" i="5"/>
  <c r="AK225" i="5"/>
  <c r="AJ249" i="5"/>
  <c r="AK249" i="5"/>
  <c r="AJ261" i="5"/>
  <c r="AK261" i="5"/>
  <c r="AJ273" i="5"/>
  <c r="AK273" i="5"/>
  <c r="AJ285" i="5"/>
  <c r="AK285" i="5"/>
  <c r="AJ297" i="5"/>
  <c r="AK297" i="5"/>
  <c r="AJ309" i="5"/>
  <c r="AK309" i="5"/>
  <c r="AJ321" i="5"/>
  <c r="AK321" i="5"/>
  <c r="AJ333" i="5"/>
  <c r="AK333" i="5"/>
  <c r="AJ345" i="5"/>
  <c r="AK345" i="5"/>
  <c r="AJ357" i="5"/>
  <c r="AK357" i="5"/>
  <c r="AJ370" i="5"/>
  <c r="AK370" i="5"/>
  <c r="AK382" i="5"/>
  <c r="AJ382" i="5"/>
  <c r="AK403" i="5"/>
  <c r="AJ403" i="5"/>
  <c r="AK415" i="5"/>
  <c r="AJ415" i="5"/>
  <c r="AK427" i="5"/>
  <c r="AJ427" i="5"/>
  <c r="AJ442" i="5"/>
  <c r="AK442" i="5"/>
  <c r="AJ454" i="5"/>
  <c r="AK454" i="5"/>
  <c r="AK467" i="5"/>
  <c r="AJ467" i="5"/>
  <c r="AJ479" i="5"/>
  <c r="AK479" i="5"/>
  <c r="AJ491" i="5"/>
  <c r="AK491" i="5"/>
  <c r="AK503" i="5"/>
  <c r="AJ503" i="5"/>
  <c r="AJ515" i="5"/>
  <c r="AK515" i="5"/>
  <c r="AJ527" i="5"/>
  <c r="AK527" i="5"/>
  <c r="AK539" i="5"/>
  <c r="AJ539" i="5"/>
  <c r="AJ551" i="5"/>
  <c r="AK551" i="5"/>
  <c r="AK563" i="5"/>
  <c r="AJ563" i="5"/>
  <c r="AK575" i="5"/>
  <c r="AJ575" i="5"/>
  <c r="AK587" i="5"/>
  <c r="AJ587" i="5"/>
  <c r="AK599" i="5"/>
  <c r="AJ599" i="5"/>
  <c r="AK611" i="5"/>
  <c r="AJ611" i="5"/>
  <c r="AK623" i="5"/>
  <c r="AJ623" i="5"/>
  <c r="AK635" i="5"/>
  <c r="AJ635" i="5"/>
  <c r="AK647" i="5"/>
  <c r="AJ647" i="5"/>
  <c r="AK659" i="5"/>
  <c r="AJ659" i="5"/>
  <c r="AK671" i="5"/>
  <c r="AJ671" i="5"/>
  <c r="AK683" i="5"/>
  <c r="AJ683" i="5"/>
  <c r="AJ695" i="5"/>
  <c r="AK695" i="5"/>
  <c r="AJ710" i="5"/>
  <c r="AK710" i="5"/>
  <c r="AJ723" i="5"/>
  <c r="AK723" i="5"/>
  <c r="AK739" i="5"/>
  <c r="AJ739" i="5"/>
  <c r="AJ753" i="5"/>
  <c r="AK753" i="5"/>
  <c r="AJ765" i="5"/>
  <c r="AK765" i="5"/>
  <c r="AJ777" i="5"/>
  <c r="AK777" i="5"/>
  <c r="AJ789" i="5"/>
  <c r="AK789" i="5"/>
  <c r="AJ801" i="5"/>
  <c r="AK801" i="5"/>
  <c r="AJ813" i="5"/>
  <c r="AK813" i="5"/>
  <c r="AJ825" i="5"/>
  <c r="AK825" i="5"/>
  <c r="AJ837" i="5"/>
  <c r="AK837" i="5"/>
  <c r="AJ849" i="5"/>
  <c r="AK849" i="5"/>
  <c r="AJ861" i="5"/>
  <c r="AK861" i="5"/>
  <c r="AJ873" i="5"/>
  <c r="AK873" i="5"/>
  <c r="AJ886" i="5"/>
  <c r="AK886" i="5"/>
  <c r="AJ898" i="5"/>
  <c r="AK898" i="5"/>
  <c r="AJ910" i="5"/>
  <c r="AK910" i="5"/>
  <c r="AJ922" i="5"/>
  <c r="AK922" i="5"/>
  <c r="AJ935" i="5"/>
  <c r="AK935" i="5"/>
  <c r="AJ947" i="5"/>
  <c r="AK947" i="5"/>
  <c r="AJ959" i="5"/>
  <c r="AK959" i="5"/>
  <c r="AJ971" i="5"/>
  <c r="AK971" i="5"/>
  <c r="AJ983" i="5"/>
  <c r="AK983" i="5"/>
  <c r="AJ1004" i="5"/>
  <c r="AK1004" i="5"/>
  <c r="AJ1016" i="5"/>
  <c r="AK1016" i="5"/>
  <c r="AJ1041" i="5"/>
  <c r="AK1041" i="5"/>
  <c r="AJ1053" i="5"/>
  <c r="AK1053" i="5"/>
  <c r="AJ1125" i="5"/>
  <c r="AK1125" i="5"/>
  <c r="AJ1139" i="5"/>
  <c r="AK1139" i="5"/>
  <c r="AJ1161" i="5"/>
  <c r="AK1161" i="5"/>
  <c r="AJ1173" i="5"/>
  <c r="AK1173" i="5"/>
  <c r="AJ1185" i="5"/>
  <c r="AK1185" i="5"/>
  <c r="AJ1201" i="5"/>
  <c r="AK1201" i="5"/>
  <c r="AJ1274" i="5"/>
  <c r="AK1274" i="5"/>
  <c r="AJ1286" i="5"/>
  <c r="AK1286" i="5"/>
  <c r="AK1310" i="5"/>
  <c r="AJ1310" i="5"/>
  <c r="AJ1322" i="5"/>
  <c r="AK1322" i="5"/>
  <c r="AK1334" i="5"/>
  <c r="AJ1334" i="5"/>
  <c r="AK1346" i="5"/>
  <c r="AJ1346" i="5"/>
  <c r="AJ171" i="5"/>
  <c r="AK171" i="5"/>
  <c r="AJ352" i="5"/>
  <c r="AK352" i="5"/>
  <c r="AJ582" i="5"/>
  <c r="AK582" i="5"/>
  <c r="AJ942" i="5"/>
  <c r="AK942" i="5"/>
  <c r="AJ56" i="5"/>
  <c r="AK56" i="5"/>
  <c r="AJ129" i="5"/>
  <c r="AK129" i="5"/>
  <c r="AJ236" i="5"/>
  <c r="AK236" i="5"/>
  <c r="AJ332" i="5"/>
  <c r="AK332" i="5"/>
  <c r="AK453" i="5"/>
  <c r="AJ453" i="5"/>
  <c r="AJ682" i="5"/>
  <c r="AK682" i="5"/>
  <c r="AJ57" i="5"/>
  <c r="AK57" i="5"/>
  <c r="AJ106" i="5"/>
  <c r="AK106" i="5"/>
  <c r="AK161" i="5"/>
  <c r="AJ161" i="5"/>
  <c r="AJ237" i="5"/>
  <c r="AK237" i="5"/>
  <c r="AK16" i="5"/>
  <c r="AJ16" i="5"/>
  <c r="AJ33" i="5"/>
  <c r="AK33" i="5"/>
  <c r="AJ46" i="5"/>
  <c r="AK46" i="5"/>
  <c r="AJ58" i="5"/>
  <c r="AK58" i="5"/>
  <c r="AK71" i="5"/>
  <c r="AJ71" i="5"/>
  <c r="AK83" i="5"/>
  <c r="AJ83" i="5"/>
  <c r="AK95" i="5"/>
  <c r="AJ95" i="5"/>
  <c r="AK107" i="5"/>
  <c r="AJ107" i="5"/>
  <c r="AK119" i="5"/>
  <c r="AJ119" i="5"/>
  <c r="AK131" i="5"/>
  <c r="AJ131" i="5"/>
  <c r="AJ145" i="5"/>
  <c r="AK145" i="5"/>
  <c r="AJ163" i="5"/>
  <c r="AK163" i="5"/>
  <c r="AJ178" i="5"/>
  <c r="AK178" i="5"/>
  <c r="AJ190" i="5"/>
  <c r="AK190" i="5"/>
  <c r="AJ202" i="5"/>
  <c r="AK202" i="5"/>
  <c r="AJ214" i="5"/>
  <c r="AK214" i="5"/>
  <c r="AJ226" i="5"/>
  <c r="AK226" i="5"/>
  <c r="AJ238" i="5"/>
  <c r="AK238" i="5"/>
  <c r="AJ250" i="5"/>
  <c r="AK250" i="5"/>
  <c r="AJ262" i="5"/>
  <c r="AK262" i="5"/>
  <c r="AJ274" i="5"/>
  <c r="AK274" i="5"/>
  <c r="AJ286" i="5"/>
  <c r="AK286" i="5"/>
  <c r="AJ298" i="5"/>
  <c r="AK298" i="5"/>
  <c r="AJ310" i="5"/>
  <c r="AK310" i="5"/>
  <c r="AJ322" i="5"/>
  <c r="AK322" i="5"/>
  <c r="AJ334" i="5"/>
  <c r="AK334" i="5"/>
  <c r="AJ346" i="5"/>
  <c r="AK346" i="5"/>
  <c r="AJ358" i="5"/>
  <c r="AK358" i="5"/>
  <c r="AK371" i="5"/>
  <c r="AJ371" i="5"/>
  <c r="AK383" i="5"/>
  <c r="AJ383" i="5"/>
  <c r="AJ404" i="5"/>
  <c r="AK404" i="5"/>
  <c r="AJ416" i="5"/>
  <c r="AK416" i="5"/>
  <c r="AJ428" i="5"/>
  <c r="AK428" i="5"/>
  <c r="AJ443" i="5"/>
  <c r="AK443" i="5"/>
  <c r="AJ456" i="5"/>
  <c r="AK456" i="5"/>
  <c r="AJ468" i="5"/>
  <c r="AK468" i="5"/>
  <c r="AJ480" i="5"/>
  <c r="AK480" i="5"/>
  <c r="AJ492" i="5"/>
  <c r="AK492" i="5"/>
  <c r="AJ504" i="5"/>
  <c r="AK504" i="5"/>
  <c r="AJ516" i="5"/>
  <c r="AK516" i="5"/>
  <c r="AJ528" i="5"/>
  <c r="AK528" i="5"/>
  <c r="AJ540" i="5"/>
  <c r="AK540" i="5"/>
  <c r="AJ552" i="5"/>
  <c r="AK552" i="5"/>
  <c r="AJ564" i="5"/>
  <c r="AK564" i="5"/>
  <c r="AJ576" i="5"/>
  <c r="AK576" i="5"/>
  <c r="AJ588" i="5"/>
  <c r="AK588" i="5"/>
  <c r="AJ600" i="5"/>
  <c r="AK600" i="5"/>
  <c r="AJ612" i="5"/>
  <c r="AK612" i="5"/>
  <c r="AJ624" i="5"/>
  <c r="AK624" i="5"/>
  <c r="AJ636" i="5"/>
  <c r="AK636" i="5"/>
  <c r="AJ648" i="5"/>
  <c r="AK648" i="5"/>
  <c r="AJ660" i="5"/>
  <c r="AK660" i="5"/>
  <c r="AJ672" i="5"/>
  <c r="AK672" i="5"/>
  <c r="AJ684" i="5"/>
  <c r="AK684" i="5"/>
  <c r="AJ696" i="5"/>
  <c r="AK696" i="5"/>
  <c r="AJ711" i="5"/>
  <c r="AK711" i="5"/>
  <c r="AJ724" i="5"/>
  <c r="AK724" i="5"/>
  <c r="AJ740" i="5"/>
  <c r="AK740" i="5"/>
  <c r="AJ754" i="5"/>
  <c r="AK754" i="5"/>
  <c r="AJ766" i="5"/>
  <c r="AK766" i="5"/>
  <c r="AJ778" i="5"/>
  <c r="AK778" i="5"/>
  <c r="AJ790" i="5"/>
  <c r="AK790" i="5"/>
  <c r="AJ802" i="5"/>
  <c r="AK802" i="5"/>
  <c r="AJ814" i="5"/>
  <c r="AK814" i="5"/>
  <c r="AJ826" i="5"/>
  <c r="AK826" i="5"/>
  <c r="AJ838" i="5"/>
  <c r="AK838" i="5"/>
  <c r="AJ850" i="5"/>
  <c r="AK850" i="5"/>
  <c r="AJ862" i="5"/>
  <c r="AK862" i="5"/>
  <c r="AJ874" i="5"/>
  <c r="AK874" i="5"/>
  <c r="AJ887" i="5"/>
  <c r="AK887" i="5"/>
  <c r="AJ899" i="5"/>
  <c r="AK899" i="5"/>
  <c r="AJ911" i="5"/>
  <c r="AK911" i="5"/>
  <c r="AJ923" i="5"/>
  <c r="AK923" i="5"/>
  <c r="AJ936" i="5"/>
  <c r="AK936" i="5"/>
  <c r="AJ948" i="5"/>
  <c r="AK948" i="5"/>
  <c r="AJ960" i="5"/>
  <c r="AK960" i="5"/>
  <c r="AJ972" i="5"/>
  <c r="AK972" i="5"/>
  <c r="AJ984" i="5"/>
  <c r="AK984" i="5"/>
  <c r="AJ1005" i="5"/>
  <c r="AK1005" i="5"/>
  <c r="AJ1017" i="5"/>
  <c r="AK1017" i="5"/>
  <c r="AJ1042" i="5"/>
  <c r="AK1042" i="5"/>
  <c r="AJ1054" i="5"/>
  <c r="AK1054" i="5"/>
  <c r="AK1126" i="5"/>
  <c r="AJ1126" i="5"/>
  <c r="AJ1140" i="5"/>
  <c r="AK1140" i="5"/>
  <c r="AK1162" i="5"/>
  <c r="AJ1162" i="5"/>
  <c r="AK1174" i="5"/>
  <c r="AJ1174" i="5"/>
  <c r="AK1186" i="5"/>
  <c r="AJ1186" i="5"/>
  <c r="AJ1202" i="5"/>
  <c r="AK1202" i="5"/>
  <c r="AK1275" i="5"/>
  <c r="AJ1275" i="5"/>
  <c r="AK1287" i="5"/>
  <c r="AJ1287" i="5"/>
  <c r="AJ1311" i="5"/>
  <c r="AK1311" i="5"/>
  <c r="AK1323" i="5"/>
  <c r="AJ1323" i="5"/>
  <c r="AK1335" i="5"/>
  <c r="AJ1335" i="5"/>
  <c r="AJ1347" i="5"/>
  <c r="AK1347" i="5"/>
  <c r="AK77" i="5"/>
  <c r="AJ77" i="5"/>
  <c r="AJ244" i="5"/>
  <c r="AK244" i="5"/>
  <c r="AK365" i="5"/>
  <c r="AJ365" i="5"/>
  <c r="AJ486" i="5"/>
  <c r="AK486" i="5"/>
  <c r="AJ642" i="5"/>
  <c r="AK642" i="5"/>
  <c r="AJ868" i="5"/>
  <c r="AK868" i="5"/>
  <c r="AJ93" i="5"/>
  <c r="AK93" i="5"/>
  <c r="AJ188" i="5"/>
  <c r="AK188" i="5"/>
  <c r="AJ284" i="5"/>
  <c r="AK284" i="5"/>
  <c r="AJ381" i="5"/>
  <c r="AK381" i="5"/>
  <c r="AJ478" i="5"/>
  <c r="AK478" i="5"/>
  <c r="AJ526" i="5"/>
  <c r="AK526" i="5"/>
  <c r="AJ646" i="5"/>
  <c r="AK646" i="5"/>
  <c r="AK15" i="5"/>
  <c r="AJ15" i="5"/>
  <c r="AJ82" i="5"/>
  <c r="AK82" i="5"/>
  <c r="AJ144" i="5"/>
  <c r="AK144" i="5"/>
  <c r="AJ201" i="5"/>
  <c r="AK201" i="5"/>
  <c r="AJ34" i="5"/>
  <c r="AK34" i="5"/>
  <c r="AK59" i="5"/>
  <c r="AJ59" i="5"/>
  <c r="AJ72" i="5"/>
  <c r="AK72" i="5"/>
  <c r="AJ84" i="5"/>
  <c r="AK84" i="5"/>
  <c r="AJ96" i="5"/>
  <c r="AK96" i="5"/>
  <c r="AJ108" i="5"/>
  <c r="AK108" i="5"/>
  <c r="AJ120" i="5"/>
  <c r="AK120" i="5"/>
  <c r="AJ132" i="5"/>
  <c r="AK132" i="5"/>
  <c r="AJ146" i="5"/>
  <c r="AK146" i="5"/>
  <c r="AJ166" i="5"/>
  <c r="AK166" i="5"/>
  <c r="AK179" i="5"/>
  <c r="AJ179" i="5"/>
  <c r="AK191" i="5"/>
  <c r="AJ191" i="5"/>
  <c r="AK203" i="5"/>
  <c r="AJ203" i="5"/>
  <c r="AK215" i="5"/>
  <c r="AJ215" i="5"/>
  <c r="AK227" i="5"/>
  <c r="AJ227" i="5"/>
  <c r="AK239" i="5"/>
  <c r="AJ239" i="5"/>
  <c r="AK251" i="5"/>
  <c r="AJ251" i="5"/>
  <c r="AK263" i="5"/>
  <c r="AJ263" i="5"/>
  <c r="AK275" i="5"/>
  <c r="AJ275" i="5"/>
  <c r="AK287" i="5"/>
  <c r="AJ287" i="5"/>
  <c r="AK299" i="5"/>
  <c r="AJ299" i="5"/>
  <c r="AK311" i="5"/>
  <c r="AJ311" i="5"/>
  <c r="AK323" i="5"/>
  <c r="AJ323" i="5"/>
  <c r="AK335" i="5"/>
  <c r="AJ335" i="5"/>
  <c r="AK347" i="5"/>
  <c r="AJ347" i="5"/>
  <c r="AK359" i="5"/>
  <c r="AJ359" i="5"/>
  <c r="AJ372" i="5"/>
  <c r="AK372" i="5"/>
  <c r="AJ384" i="5"/>
  <c r="AK384" i="5"/>
  <c r="AJ405" i="5"/>
  <c r="AK405" i="5"/>
  <c r="AJ417" i="5"/>
  <c r="AK417" i="5"/>
  <c r="AJ429" i="5"/>
  <c r="AK429" i="5"/>
  <c r="AJ444" i="5"/>
  <c r="AK444" i="5"/>
  <c r="AK457" i="5"/>
  <c r="AJ457" i="5"/>
  <c r="AK469" i="5"/>
  <c r="AJ469" i="5"/>
  <c r="AK481" i="5"/>
  <c r="AJ481" i="5"/>
  <c r="AK493" i="5"/>
  <c r="AJ493" i="5"/>
  <c r="AK505" i="5"/>
  <c r="AJ505" i="5"/>
  <c r="AK517" i="5"/>
  <c r="AJ517" i="5"/>
  <c r="AK529" i="5"/>
  <c r="AJ529" i="5"/>
  <c r="AJ541" i="5"/>
  <c r="AK541" i="5"/>
  <c r="AK553" i="5"/>
  <c r="AJ553" i="5"/>
  <c r="AJ565" i="5"/>
  <c r="AK565" i="5"/>
  <c r="AJ577" i="5"/>
  <c r="AK577" i="5"/>
  <c r="AJ589" i="5"/>
  <c r="AK589" i="5"/>
  <c r="AJ601" i="5"/>
  <c r="AK601" i="5"/>
  <c r="AJ613" i="5"/>
  <c r="AK613" i="5"/>
  <c r="AJ625" i="5"/>
  <c r="AK625" i="5"/>
  <c r="AJ637" i="5"/>
  <c r="AK637" i="5"/>
  <c r="AJ649" i="5"/>
  <c r="AK649" i="5"/>
  <c r="AJ661" i="5"/>
  <c r="AK661" i="5"/>
  <c r="AJ673" i="5"/>
  <c r="AK673" i="5"/>
  <c r="AJ685" i="5"/>
  <c r="AK685" i="5"/>
  <c r="AJ697" i="5"/>
  <c r="AK697" i="5"/>
  <c r="AJ712" i="5"/>
  <c r="AK712" i="5"/>
  <c r="AJ725" i="5"/>
  <c r="AK725" i="5"/>
  <c r="AJ741" i="5"/>
  <c r="AK741" i="5"/>
  <c r="AJ755" i="5"/>
  <c r="AK755" i="5"/>
  <c r="AJ767" i="5"/>
  <c r="AK767" i="5"/>
  <c r="AJ779" i="5"/>
  <c r="AK779" i="5"/>
  <c r="AJ791" i="5"/>
  <c r="AK791" i="5"/>
  <c r="AJ803" i="5"/>
  <c r="AK803" i="5"/>
  <c r="AJ815" i="5"/>
  <c r="AK815" i="5"/>
  <c r="AJ827" i="5"/>
  <c r="AK827" i="5"/>
  <c r="AJ839" i="5"/>
  <c r="AK839" i="5"/>
  <c r="AJ851" i="5"/>
  <c r="AK851" i="5"/>
  <c r="AJ863" i="5"/>
  <c r="AK863" i="5"/>
  <c r="AJ875" i="5"/>
  <c r="AK875" i="5"/>
  <c r="AJ888" i="5"/>
  <c r="AK888" i="5"/>
  <c r="AJ900" i="5"/>
  <c r="AK900" i="5"/>
  <c r="AJ912" i="5"/>
  <c r="AK912" i="5"/>
  <c r="AJ924" i="5"/>
  <c r="AK924" i="5"/>
  <c r="AJ937" i="5"/>
  <c r="AK937" i="5"/>
  <c r="AJ949" i="5"/>
  <c r="AK949" i="5"/>
  <c r="AJ961" i="5"/>
  <c r="AK961" i="5"/>
  <c r="AJ973" i="5"/>
  <c r="AK973" i="5"/>
  <c r="AJ994" i="5"/>
  <c r="AK994" i="5"/>
  <c r="AJ1006" i="5"/>
  <c r="AK1006" i="5"/>
  <c r="AJ1018" i="5"/>
  <c r="AK1018" i="5"/>
  <c r="AJ1043" i="5"/>
  <c r="AK1043" i="5"/>
  <c r="AJ1055" i="5"/>
  <c r="AK1055" i="5"/>
  <c r="AJ1127" i="5"/>
  <c r="AK1127" i="5"/>
  <c r="AJ1141" i="5"/>
  <c r="AK1141" i="5"/>
  <c r="AJ1163" i="5"/>
  <c r="AK1163" i="5"/>
  <c r="AJ1175" i="5"/>
  <c r="AK1175" i="5"/>
  <c r="AJ1187" i="5"/>
  <c r="AK1187" i="5"/>
  <c r="AK1264" i="5"/>
  <c r="AJ1264" i="5"/>
  <c r="AK1276" i="5"/>
  <c r="AJ1276" i="5"/>
  <c r="AK1288" i="5"/>
  <c r="AJ1288" i="5"/>
  <c r="AK1312" i="5"/>
  <c r="AJ1312" i="5"/>
  <c r="AK1324" i="5"/>
  <c r="AJ1324" i="5"/>
  <c r="AK1336" i="5"/>
  <c r="AJ1336" i="5"/>
  <c r="AJ1348" i="5"/>
  <c r="AK1348" i="5"/>
  <c r="AJ10" i="5"/>
  <c r="AK10" i="5"/>
  <c r="AJ156" i="5"/>
  <c r="AK156" i="5"/>
  <c r="AJ304" i="5"/>
  <c r="AK304" i="5"/>
  <c r="AJ462" i="5"/>
  <c r="AK462" i="5"/>
  <c r="AJ606" i="5"/>
  <c r="AK606" i="5"/>
  <c r="AK844" i="5"/>
  <c r="AJ844" i="5"/>
  <c r="AJ31" i="5"/>
  <c r="AK31" i="5"/>
  <c r="AJ160" i="5"/>
  <c r="AK160" i="5"/>
  <c r="AJ272" i="5"/>
  <c r="AK272" i="5"/>
  <c r="AJ369" i="5"/>
  <c r="AK369" i="5"/>
  <c r="AJ466" i="5"/>
  <c r="AK466" i="5"/>
  <c r="AJ538" i="5"/>
  <c r="AK538" i="5"/>
  <c r="AJ670" i="5"/>
  <c r="AK670" i="5"/>
  <c r="AJ70" i="5"/>
  <c r="AK70" i="5"/>
  <c r="AJ130" i="5"/>
  <c r="AK130" i="5"/>
  <c r="AJ189" i="5"/>
  <c r="AK189" i="5"/>
  <c r="AK17" i="5"/>
  <c r="AJ17" i="5"/>
  <c r="AK47" i="5"/>
  <c r="AJ47" i="5"/>
  <c r="AJ6" i="5"/>
  <c r="AK6" i="5"/>
  <c r="AK18" i="5"/>
  <c r="AJ18" i="5"/>
  <c r="AK35" i="5"/>
  <c r="AJ35" i="5"/>
  <c r="AJ48" i="5"/>
  <c r="AK48" i="5"/>
  <c r="AJ60" i="5"/>
  <c r="AK60" i="5"/>
  <c r="AJ73" i="5"/>
  <c r="AK73" i="5"/>
  <c r="AJ85" i="5"/>
  <c r="AK85" i="5"/>
  <c r="AJ97" i="5"/>
  <c r="AK97" i="5"/>
  <c r="AJ109" i="5"/>
  <c r="AK109" i="5"/>
  <c r="AJ121" i="5"/>
  <c r="AK121" i="5"/>
  <c r="AJ133" i="5"/>
  <c r="AK133" i="5"/>
  <c r="AJ152" i="5"/>
  <c r="AK152" i="5"/>
  <c r="AK167" i="5"/>
  <c r="AJ167" i="5"/>
  <c r="AJ180" i="5"/>
  <c r="AK180" i="5"/>
  <c r="AJ192" i="5"/>
  <c r="AK192" i="5"/>
  <c r="AJ204" i="5"/>
  <c r="AK204" i="5"/>
  <c r="AJ216" i="5"/>
  <c r="AK216" i="5"/>
  <c r="AJ228" i="5"/>
  <c r="AK228" i="5"/>
  <c r="AJ240" i="5"/>
  <c r="AK240" i="5"/>
  <c r="AJ252" i="5"/>
  <c r="AK252" i="5"/>
  <c r="AJ264" i="5"/>
  <c r="AK264" i="5"/>
  <c r="AJ276" i="5"/>
  <c r="AK276" i="5"/>
  <c r="AJ288" i="5"/>
  <c r="AK288" i="5"/>
  <c r="AJ300" i="5"/>
  <c r="AK300" i="5"/>
  <c r="AJ312" i="5"/>
  <c r="AK312" i="5"/>
  <c r="AJ324" i="5"/>
  <c r="AK324" i="5"/>
  <c r="AJ336" i="5"/>
  <c r="AK336" i="5"/>
  <c r="AJ348" i="5"/>
  <c r="AK348" i="5"/>
  <c r="AJ360" i="5"/>
  <c r="AK360" i="5"/>
  <c r="AJ373" i="5"/>
  <c r="AK373" i="5"/>
  <c r="AJ385" i="5"/>
  <c r="AK385" i="5"/>
  <c r="AJ406" i="5"/>
  <c r="AK406" i="5"/>
  <c r="AK418" i="5"/>
  <c r="AJ418" i="5"/>
  <c r="AJ430" i="5"/>
  <c r="AK430" i="5"/>
  <c r="AK445" i="5"/>
  <c r="AJ445" i="5"/>
  <c r="AJ458" i="5"/>
  <c r="AK458" i="5"/>
  <c r="AJ470" i="5"/>
  <c r="AK470" i="5"/>
  <c r="AK482" i="5"/>
  <c r="AJ482" i="5"/>
  <c r="AJ494" i="5"/>
  <c r="AK494" i="5"/>
  <c r="AJ506" i="5"/>
  <c r="AK506" i="5"/>
  <c r="AK518" i="5"/>
  <c r="AJ518" i="5"/>
  <c r="AJ530" i="5"/>
  <c r="AK530" i="5"/>
  <c r="AK542" i="5"/>
  <c r="AJ542" i="5"/>
  <c r="AJ554" i="5"/>
  <c r="AK554" i="5"/>
  <c r="AJ566" i="5"/>
  <c r="AK566" i="5"/>
  <c r="AJ578" i="5"/>
  <c r="AK578" i="5"/>
  <c r="AJ590" i="5"/>
  <c r="AK590" i="5"/>
  <c r="AJ602" i="5"/>
  <c r="AK602" i="5"/>
  <c r="AJ614" i="5"/>
  <c r="AK614" i="5"/>
  <c r="AJ626" i="5"/>
  <c r="AK626" i="5"/>
  <c r="AJ638" i="5"/>
  <c r="AK638" i="5"/>
  <c r="AJ650" i="5"/>
  <c r="AK650" i="5"/>
  <c r="AJ662" i="5"/>
  <c r="AK662" i="5"/>
  <c r="AJ674" i="5"/>
  <c r="AK674" i="5"/>
  <c r="AJ686" i="5"/>
  <c r="AK686" i="5"/>
  <c r="AJ698" i="5"/>
  <c r="AK698" i="5"/>
  <c r="AK713" i="5"/>
  <c r="AJ713" i="5"/>
  <c r="AJ727" i="5"/>
  <c r="AK727" i="5"/>
  <c r="AJ743" i="5"/>
  <c r="AK743" i="5"/>
  <c r="AJ756" i="5"/>
  <c r="AK756" i="5"/>
  <c r="AJ768" i="5"/>
  <c r="AK768" i="5"/>
  <c r="AJ780" i="5"/>
  <c r="AK780" i="5"/>
  <c r="AJ792" i="5"/>
  <c r="AK792" i="5"/>
  <c r="AJ804" i="5"/>
  <c r="AK804" i="5"/>
  <c r="AJ816" i="5"/>
  <c r="AK816" i="5"/>
  <c r="AJ828" i="5"/>
  <c r="AK828" i="5"/>
  <c r="AJ840" i="5"/>
  <c r="AK840" i="5"/>
  <c r="AJ852" i="5"/>
  <c r="AK852" i="5"/>
  <c r="AJ864" i="5"/>
  <c r="AK864" i="5"/>
  <c r="AJ876" i="5"/>
  <c r="AK876" i="5"/>
  <c r="AJ889" i="5"/>
  <c r="AK889" i="5"/>
  <c r="AJ901" i="5"/>
  <c r="AK901" i="5"/>
  <c r="AJ913" i="5"/>
  <c r="AK913" i="5"/>
  <c r="AJ925" i="5"/>
  <c r="AK925" i="5"/>
  <c r="AJ938" i="5"/>
  <c r="AK938" i="5"/>
  <c r="AJ950" i="5"/>
  <c r="AK950" i="5"/>
  <c r="AJ962" i="5"/>
  <c r="AK962" i="5"/>
  <c r="AJ974" i="5"/>
  <c r="AK974" i="5"/>
  <c r="AJ995" i="5"/>
  <c r="AK995" i="5"/>
  <c r="AJ1007" i="5"/>
  <c r="AK1007" i="5"/>
  <c r="AJ1019" i="5"/>
  <c r="AK1019" i="5"/>
  <c r="AJ1044" i="5"/>
  <c r="AK1044" i="5"/>
  <c r="AJ1056" i="5"/>
  <c r="AK1056" i="5"/>
  <c r="AJ1128" i="5"/>
  <c r="AK1128" i="5"/>
  <c r="AJ1151" i="5"/>
  <c r="AK1151" i="5"/>
  <c r="AJ1164" i="5"/>
  <c r="AK1164" i="5"/>
  <c r="AJ1176" i="5"/>
  <c r="AK1176" i="5"/>
  <c r="AJ1188" i="5"/>
  <c r="AK1188" i="5"/>
  <c r="AJ1265" i="5"/>
  <c r="AK1265" i="5"/>
  <c r="AJ1277" i="5"/>
  <c r="AK1277" i="5"/>
  <c r="AJ1301" i="5"/>
  <c r="AK1301" i="5"/>
  <c r="AJ1313" i="5"/>
  <c r="AK1313" i="5"/>
  <c r="AJ1325" i="5"/>
  <c r="AK1325" i="5"/>
  <c r="AJ1337" i="5"/>
  <c r="AK1337" i="5"/>
  <c r="AJ1349" i="5"/>
  <c r="AK1349" i="5"/>
  <c r="AJ39" i="5"/>
  <c r="AK39" i="5"/>
  <c r="AJ184" i="5"/>
  <c r="AK184" i="5"/>
  <c r="AJ316" i="5"/>
  <c r="AK316" i="5"/>
  <c r="AJ474" i="5"/>
  <c r="AK474" i="5"/>
  <c r="AJ630" i="5"/>
  <c r="AK630" i="5"/>
  <c r="AJ881" i="5"/>
  <c r="AK881" i="5"/>
  <c r="AJ105" i="5"/>
  <c r="AK105" i="5"/>
  <c r="AJ248" i="5"/>
  <c r="AK248" i="5"/>
  <c r="AJ344" i="5"/>
  <c r="AK344" i="5"/>
  <c r="AJ441" i="5"/>
  <c r="AK441" i="5"/>
  <c r="AJ514" i="5"/>
  <c r="AK514" i="5"/>
  <c r="AJ562" i="5"/>
  <c r="AK562" i="5"/>
  <c r="AJ658" i="5"/>
  <c r="AK658" i="5"/>
  <c r="AJ32" i="5"/>
  <c r="AK32" i="5"/>
  <c r="AJ94" i="5"/>
  <c r="AK94" i="5"/>
  <c r="AK7" i="5"/>
  <c r="AJ7" i="5"/>
  <c r="AK19" i="5"/>
  <c r="AJ19" i="5"/>
  <c r="AJ36" i="5"/>
  <c r="AK36" i="5"/>
  <c r="AJ49" i="5"/>
  <c r="AK49" i="5"/>
  <c r="AJ61" i="5"/>
  <c r="AK61" i="5"/>
  <c r="AJ74" i="5"/>
  <c r="AK74" i="5"/>
  <c r="AJ86" i="5"/>
  <c r="AK86" i="5"/>
  <c r="AJ98" i="5"/>
  <c r="AK98" i="5"/>
  <c r="AJ110" i="5"/>
  <c r="AK110" i="5"/>
  <c r="AJ122" i="5"/>
  <c r="AK122" i="5"/>
  <c r="AJ134" i="5"/>
  <c r="AK134" i="5"/>
  <c r="AJ153" i="5"/>
  <c r="AK153" i="5"/>
  <c r="AJ168" i="5"/>
  <c r="AK168" i="5"/>
  <c r="AJ181" i="5"/>
  <c r="AK181" i="5"/>
  <c r="AJ193" i="5"/>
  <c r="AK193" i="5"/>
  <c r="AJ205" i="5"/>
  <c r="AK205" i="5"/>
  <c r="AJ217" i="5"/>
  <c r="AK217" i="5"/>
  <c r="AJ229" i="5"/>
  <c r="AK229" i="5"/>
  <c r="AJ241" i="5"/>
  <c r="AK241" i="5"/>
  <c r="AJ253" i="5"/>
  <c r="AK253" i="5"/>
  <c r="AJ265" i="5"/>
  <c r="AK265" i="5"/>
  <c r="AJ277" i="5"/>
  <c r="AK277" i="5"/>
  <c r="AJ289" i="5"/>
  <c r="AK289" i="5"/>
  <c r="AJ301" i="5"/>
  <c r="AK301" i="5"/>
  <c r="AJ313" i="5"/>
  <c r="AK313" i="5"/>
  <c r="AJ325" i="5"/>
  <c r="AK325" i="5"/>
  <c r="AJ337" i="5"/>
  <c r="AK337" i="5"/>
  <c r="AJ349" i="5"/>
  <c r="AK349" i="5"/>
  <c r="AJ361" i="5"/>
  <c r="AK361" i="5"/>
  <c r="AJ374" i="5"/>
  <c r="AK374" i="5"/>
  <c r="AJ390" i="5"/>
  <c r="AK390" i="5"/>
  <c r="AK407" i="5"/>
  <c r="AJ407" i="5"/>
  <c r="AK419" i="5"/>
  <c r="AJ419" i="5"/>
  <c r="AK431" i="5"/>
  <c r="AJ431" i="5"/>
  <c r="AK446" i="5"/>
  <c r="AJ446" i="5"/>
  <c r="AJ459" i="5"/>
  <c r="AK459" i="5"/>
  <c r="AJ471" i="5"/>
  <c r="AK471" i="5"/>
  <c r="AJ483" i="5"/>
  <c r="AK483" i="5"/>
  <c r="AJ495" i="5"/>
  <c r="AK495" i="5"/>
  <c r="AJ507" i="5"/>
  <c r="AK507" i="5"/>
  <c r="AJ519" i="5"/>
  <c r="AK519" i="5"/>
  <c r="AJ531" i="5"/>
  <c r="AK531" i="5"/>
  <c r="AJ543" i="5"/>
  <c r="AK543" i="5"/>
  <c r="AK555" i="5"/>
  <c r="AJ555" i="5"/>
  <c r="AJ567" i="5"/>
  <c r="AK567" i="5"/>
  <c r="AJ579" i="5"/>
  <c r="AK579" i="5"/>
  <c r="AJ591" i="5"/>
  <c r="AK591" i="5"/>
  <c r="AJ603" i="5"/>
  <c r="AK603" i="5"/>
  <c r="AJ615" i="5"/>
  <c r="AK615" i="5"/>
  <c r="AJ627" i="5"/>
  <c r="AK627" i="5"/>
  <c r="AJ639" i="5"/>
  <c r="AK639" i="5"/>
  <c r="AJ651" i="5"/>
  <c r="AK651" i="5"/>
  <c r="AJ663" i="5"/>
  <c r="AK663" i="5"/>
  <c r="AJ675" i="5"/>
  <c r="AK675" i="5"/>
  <c r="AJ687" i="5"/>
  <c r="AK687" i="5"/>
  <c r="AK699" i="5"/>
  <c r="AJ699" i="5"/>
  <c r="AJ714" i="5"/>
  <c r="AK714" i="5"/>
  <c r="AJ728" i="5"/>
  <c r="AK728" i="5"/>
  <c r="AJ744" i="5"/>
  <c r="AK744" i="5"/>
  <c r="AJ757" i="5"/>
  <c r="AK757" i="5"/>
  <c r="AJ769" i="5"/>
  <c r="AK769" i="5"/>
  <c r="AJ781" i="5"/>
  <c r="AK781" i="5"/>
  <c r="AJ793" i="5"/>
  <c r="AK793" i="5"/>
  <c r="AJ805" i="5"/>
  <c r="AK805" i="5"/>
  <c r="AJ817" i="5"/>
  <c r="AK817" i="5"/>
  <c r="AJ829" i="5"/>
  <c r="AK829" i="5"/>
  <c r="AJ841" i="5"/>
  <c r="AK841" i="5"/>
  <c r="AJ853" i="5"/>
  <c r="AK853" i="5"/>
  <c r="AJ865" i="5"/>
  <c r="AK865" i="5"/>
  <c r="AJ877" i="5"/>
  <c r="AK877" i="5"/>
  <c r="AJ890" i="5"/>
  <c r="AK890" i="5"/>
  <c r="AJ902" i="5"/>
  <c r="AK902" i="5"/>
  <c r="AJ914" i="5"/>
  <c r="AK914" i="5"/>
  <c r="AJ926" i="5"/>
  <c r="AK926" i="5"/>
  <c r="AJ939" i="5"/>
  <c r="AK939" i="5"/>
  <c r="AJ951" i="5"/>
  <c r="AK951" i="5"/>
  <c r="AJ963" i="5"/>
  <c r="AK963" i="5"/>
  <c r="AJ975" i="5"/>
  <c r="AK975" i="5"/>
  <c r="AJ996" i="5"/>
  <c r="AK996" i="5"/>
  <c r="AJ1008" i="5"/>
  <c r="AK1008" i="5"/>
  <c r="AJ1020" i="5"/>
  <c r="AK1020" i="5"/>
  <c r="AJ1045" i="5"/>
  <c r="AK1045" i="5"/>
  <c r="AJ1117" i="5"/>
  <c r="AK1117" i="5"/>
  <c r="AJ1129" i="5"/>
  <c r="AK1129" i="5"/>
  <c r="AJ1152" i="5"/>
  <c r="AK1152" i="5"/>
  <c r="AK1165" i="5"/>
  <c r="AJ1165" i="5"/>
  <c r="AJ1177" i="5"/>
  <c r="AK1177" i="5"/>
  <c r="AJ1189" i="5"/>
  <c r="AK1189" i="5"/>
  <c r="AJ1266" i="5"/>
  <c r="AK1266" i="5"/>
  <c r="AJ1278" i="5"/>
  <c r="AK1278" i="5"/>
  <c r="AJ1302" i="5"/>
  <c r="AK1302" i="5"/>
  <c r="AJ1314" i="5"/>
  <c r="AK1314" i="5"/>
  <c r="AJ1326" i="5"/>
  <c r="AK1326" i="5"/>
  <c r="AJ1338" i="5"/>
  <c r="AK1338" i="5"/>
  <c r="AJ1350" i="5"/>
  <c r="AK1350" i="5"/>
  <c r="AJ52" i="5"/>
  <c r="AK52" i="5"/>
  <c r="AJ220" i="5"/>
  <c r="AK220" i="5"/>
  <c r="AK397" i="5"/>
  <c r="AJ397" i="5"/>
  <c r="AJ594" i="5"/>
  <c r="AK594" i="5"/>
  <c r="AJ917" i="5"/>
  <c r="AK917" i="5"/>
  <c r="AJ81" i="5"/>
  <c r="AK81" i="5"/>
  <c r="AJ176" i="5"/>
  <c r="AK176" i="5"/>
  <c r="AJ260" i="5"/>
  <c r="AK260" i="5"/>
  <c r="AJ320" i="5"/>
  <c r="AK320" i="5"/>
  <c r="AJ414" i="5"/>
  <c r="AK414" i="5"/>
  <c r="AJ574" i="5"/>
  <c r="AK574" i="5"/>
  <c r="AJ8" i="5"/>
  <c r="AK8" i="5"/>
  <c r="AJ37" i="5"/>
  <c r="AK37" i="5"/>
  <c r="AJ62" i="5"/>
  <c r="AK62" i="5"/>
  <c r="AJ87" i="5"/>
  <c r="AK87" i="5"/>
  <c r="AJ111" i="5"/>
  <c r="AK111" i="5"/>
  <c r="AJ135" i="5"/>
  <c r="AK135" i="5"/>
  <c r="AJ169" i="5"/>
  <c r="AK169" i="5"/>
  <c r="AJ182" i="5"/>
  <c r="AK182" i="5"/>
  <c r="AJ206" i="5"/>
  <c r="AK206" i="5"/>
  <c r="AJ218" i="5"/>
  <c r="AK218" i="5"/>
  <c r="AJ242" i="5"/>
  <c r="AK242" i="5"/>
  <c r="AJ254" i="5"/>
  <c r="AK254" i="5"/>
  <c r="AJ266" i="5"/>
  <c r="AK266" i="5"/>
  <c r="AJ278" i="5"/>
  <c r="AK278" i="5"/>
  <c r="AJ290" i="5"/>
  <c r="AK290" i="5"/>
  <c r="AJ302" i="5"/>
  <c r="AK302" i="5"/>
  <c r="AJ314" i="5"/>
  <c r="AK314" i="5"/>
  <c r="AJ326" i="5"/>
  <c r="AK326" i="5"/>
  <c r="AJ338" i="5"/>
  <c r="AK338" i="5"/>
  <c r="AJ350" i="5"/>
  <c r="AK350" i="5"/>
  <c r="AJ362" i="5"/>
  <c r="AK362" i="5"/>
  <c r="AJ375" i="5"/>
  <c r="AK375" i="5"/>
  <c r="AJ393" i="5"/>
  <c r="AK393" i="5"/>
  <c r="AJ408" i="5"/>
  <c r="AK408" i="5"/>
  <c r="AJ420" i="5"/>
  <c r="AK420" i="5"/>
  <c r="AJ432" i="5"/>
  <c r="AK432" i="5"/>
  <c r="AJ447" i="5"/>
  <c r="AK447" i="5"/>
  <c r="AK460" i="5"/>
  <c r="AJ460" i="5"/>
  <c r="AJ472" i="5"/>
  <c r="AK472" i="5"/>
  <c r="AJ484" i="5"/>
  <c r="AK484" i="5"/>
  <c r="AK496" i="5"/>
  <c r="AJ496" i="5"/>
  <c r="AJ508" i="5"/>
  <c r="AK508" i="5"/>
  <c r="AJ520" i="5"/>
  <c r="AK520" i="5"/>
  <c r="AK532" i="5"/>
  <c r="AJ532" i="5"/>
  <c r="AK544" i="5"/>
  <c r="AJ544" i="5"/>
  <c r="AJ556" i="5"/>
  <c r="AK556" i="5"/>
  <c r="AJ568" i="5"/>
  <c r="AK568" i="5"/>
  <c r="AJ580" i="5"/>
  <c r="AK580" i="5"/>
  <c r="AJ592" i="5"/>
  <c r="AK592" i="5"/>
  <c r="AJ604" i="5"/>
  <c r="AK604" i="5"/>
  <c r="AJ616" i="5"/>
  <c r="AK616" i="5"/>
  <c r="AJ628" i="5"/>
  <c r="AK628" i="5"/>
  <c r="AJ640" i="5"/>
  <c r="AK640" i="5"/>
  <c r="AJ652" i="5"/>
  <c r="AK652" i="5"/>
  <c r="AJ664" i="5"/>
  <c r="AK664" i="5"/>
  <c r="AJ676" i="5"/>
  <c r="AK676" i="5"/>
  <c r="AJ688" i="5"/>
  <c r="AK688" i="5"/>
  <c r="AJ700" i="5"/>
  <c r="AK700" i="5"/>
  <c r="AJ716" i="5"/>
  <c r="AK716" i="5"/>
  <c r="AJ730" i="5"/>
  <c r="AK730" i="5"/>
  <c r="AJ745" i="5"/>
  <c r="AK745" i="5"/>
  <c r="AJ758" i="5"/>
  <c r="AK758" i="5"/>
  <c r="AJ770" i="5"/>
  <c r="AK770" i="5"/>
  <c r="AJ782" i="5"/>
  <c r="AK782" i="5"/>
  <c r="AJ794" i="5"/>
  <c r="AK794" i="5"/>
  <c r="AJ806" i="5"/>
  <c r="AK806" i="5"/>
  <c r="AJ818" i="5"/>
  <c r="AK818" i="5"/>
  <c r="AJ830" i="5"/>
  <c r="AK830" i="5"/>
  <c r="AJ842" i="5"/>
  <c r="AK842" i="5"/>
  <c r="AJ854" i="5"/>
  <c r="AK854" i="5"/>
  <c r="AJ866" i="5"/>
  <c r="AK866" i="5"/>
  <c r="AJ878" i="5"/>
  <c r="AK878" i="5"/>
  <c r="AJ891" i="5"/>
  <c r="AK891" i="5"/>
  <c r="AJ903" i="5"/>
  <c r="AK903" i="5"/>
  <c r="AJ915" i="5"/>
  <c r="AK915" i="5"/>
  <c r="AJ927" i="5"/>
  <c r="AK927" i="5"/>
  <c r="AJ940" i="5"/>
  <c r="AK940" i="5"/>
  <c r="AJ952" i="5"/>
  <c r="AK952" i="5"/>
  <c r="AJ964" i="5"/>
  <c r="AK964" i="5"/>
  <c r="AJ976" i="5"/>
  <c r="AK976" i="5"/>
  <c r="AJ997" i="5"/>
  <c r="AK997" i="5"/>
  <c r="AJ1009" i="5"/>
  <c r="AK1009" i="5"/>
  <c r="AJ1021" i="5"/>
  <c r="AK1021" i="5"/>
  <c r="AJ1046" i="5"/>
  <c r="AK1046" i="5"/>
  <c r="AJ1118" i="5"/>
  <c r="AK1118" i="5"/>
  <c r="AJ1130" i="5"/>
  <c r="AK1130" i="5"/>
  <c r="AJ1153" i="5"/>
  <c r="AK1153" i="5"/>
  <c r="AK1166" i="5"/>
  <c r="AJ1166" i="5"/>
  <c r="AK1178" i="5"/>
  <c r="AJ1178" i="5"/>
  <c r="AJ1194" i="5"/>
  <c r="AK1194" i="5"/>
  <c r="AJ1267" i="5"/>
  <c r="AK1267" i="5"/>
  <c r="AJ1279" i="5"/>
  <c r="AK1279" i="5"/>
  <c r="AJ1303" i="5"/>
  <c r="AK1303" i="5"/>
  <c r="AJ1315" i="5"/>
  <c r="AK1315" i="5"/>
  <c r="AK1327" i="5"/>
  <c r="AJ1327" i="5"/>
  <c r="AJ1339" i="5"/>
  <c r="AK1339" i="5"/>
  <c r="AJ1351" i="5"/>
  <c r="AK1351" i="5"/>
  <c r="AK101" i="5"/>
  <c r="AJ101" i="5"/>
  <c r="AJ292" i="5"/>
  <c r="AK292" i="5"/>
  <c r="AJ558" i="5"/>
  <c r="AK558" i="5"/>
  <c r="AJ954" i="5"/>
  <c r="AK954" i="5"/>
  <c r="AJ44" i="5"/>
  <c r="AK44" i="5"/>
  <c r="AJ117" i="5"/>
  <c r="AK117" i="5"/>
  <c r="AJ212" i="5"/>
  <c r="AK212" i="5"/>
  <c r="AJ296" i="5"/>
  <c r="AK296" i="5"/>
  <c r="AJ426" i="5"/>
  <c r="AK426" i="5"/>
  <c r="AJ586" i="5"/>
  <c r="AK586" i="5"/>
  <c r="AK20" i="5"/>
  <c r="AJ20" i="5"/>
  <c r="AJ50" i="5"/>
  <c r="AK50" i="5"/>
  <c r="AJ75" i="5"/>
  <c r="AK75" i="5"/>
  <c r="AJ99" i="5"/>
  <c r="AK99" i="5"/>
  <c r="AJ123" i="5"/>
  <c r="AK123" i="5"/>
  <c r="AJ154" i="5"/>
  <c r="AK154" i="5"/>
  <c r="AJ194" i="5"/>
  <c r="AK194" i="5"/>
  <c r="AJ230" i="5"/>
  <c r="AK230" i="5"/>
  <c r="AJ9" i="5"/>
  <c r="AK9" i="5"/>
  <c r="AJ23" i="5"/>
  <c r="AK23" i="5"/>
  <c r="AJ38" i="5"/>
  <c r="AK38" i="5"/>
  <c r="AJ51" i="5"/>
  <c r="AK51" i="5"/>
  <c r="AJ63" i="5"/>
  <c r="AK63" i="5"/>
  <c r="AJ76" i="5"/>
  <c r="AK76" i="5"/>
  <c r="AJ88" i="5"/>
  <c r="AK88" i="5"/>
  <c r="AJ100" i="5"/>
  <c r="AK100" i="5"/>
  <c r="AJ112" i="5"/>
  <c r="AK112" i="5"/>
  <c r="AJ124" i="5"/>
  <c r="AK124" i="5"/>
  <c r="AJ136" i="5"/>
  <c r="AK136" i="5"/>
  <c r="AK155" i="5"/>
  <c r="AJ155" i="5"/>
  <c r="AJ170" i="5"/>
  <c r="AK170" i="5"/>
  <c r="AJ183" i="5"/>
  <c r="AK183" i="5"/>
  <c r="AJ195" i="5"/>
  <c r="AK195" i="5"/>
  <c r="AJ207" i="5"/>
  <c r="AK207" i="5"/>
  <c r="AJ219" i="5"/>
  <c r="AK219" i="5"/>
  <c r="AJ231" i="5"/>
  <c r="AK231" i="5"/>
  <c r="AJ243" i="5"/>
  <c r="AK243" i="5"/>
  <c r="AJ255" i="5"/>
  <c r="AK255" i="5"/>
  <c r="AJ267" i="5"/>
  <c r="AK267" i="5"/>
  <c r="AJ279" i="5"/>
  <c r="AK279" i="5"/>
  <c r="AJ291" i="5"/>
  <c r="AK291" i="5"/>
  <c r="AJ303" i="5"/>
  <c r="AK303" i="5"/>
  <c r="AJ315" i="5"/>
  <c r="AK315" i="5"/>
  <c r="AJ327" i="5"/>
  <c r="AK327" i="5"/>
  <c r="AJ339" i="5"/>
  <c r="AK339" i="5"/>
  <c r="AJ351" i="5"/>
  <c r="AK351" i="5"/>
  <c r="AJ363" i="5"/>
  <c r="AK363" i="5"/>
  <c r="AJ376" i="5"/>
  <c r="AK376" i="5"/>
  <c r="AJ395" i="5"/>
  <c r="AK395" i="5"/>
  <c r="AK409" i="5"/>
  <c r="AJ409" i="5"/>
  <c r="AK421" i="5"/>
  <c r="AJ421" i="5"/>
  <c r="AK433" i="5"/>
  <c r="AJ433" i="5"/>
  <c r="AJ448" i="5"/>
  <c r="AK448" i="5"/>
  <c r="AJ461" i="5"/>
  <c r="AK461" i="5"/>
  <c r="AJ473" i="5"/>
  <c r="AK473" i="5"/>
  <c r="AJ485" i="5"/>
  <c r="AK485" i="5"/>
  <c r="AJ497" i="5"/>
  <c r="AK497" i="5"/>
  <c r="AJ509" i="5"/>
  <c r="AK509" i="5"/>
  <c r="AJ521" i="5"/>
  <c r="AK521" i="5"/>
  <c r="AJ533" i="5"/>
  <c r="AK533" i="5"/>
  <c r="AJ545" i="5"/>
  <c r="AK545" i="5"/>
  <c r="AK557" i="5"/>
  <c r="AJ557" i="5"/>
  <c r="AK569" i="5"/>
  <c r="AJ569" i="5"/>
  <c r="AK581" i="5"/>
  <c r="AJ581" i="5"/>
  <c r="AK593" i="5"/>
  <c r="AJ593" i="5"/>
  <c r="AK605" i="5"/>
  <c r="AJ605" i="5"/>
  <c r="AK617" i="5"/>
  <c r="AJ617" i="5"/>
  <c r="AK629" i="5"/>
  <c r="AJ629" i="5"/>
  <c r="AK641" i="5"/>
  <c r="AJ641" i="5"/>
  <c r="AK653" i="5"/>
  <c r="AJ653" i="5"/>
  <c r="AK665" i="5"/>
  <c r="AJ665" i="5"/>
  <c r="AK677" i="5"/>
  <c r="AJ677" i="5"/>
  <c r="AK689" i="5"/>
  <c r="AJ689" i="5"/>
  <c r="AJ701" i="5"/>
  <c r="AK701" i="5"/>
  <c r="AJ717" i="5"/>
  <c r="AK717" i="5"/>
  <c r="AJ732" i="5"/>
  <c r="AK732" i="5"/>
  <c r="AJ746" i="5"/>
  <c r="AK746" i="5"/>
  <c r="AK759" i="5"/>
  <c r="AJ759" i="5"/>
  <c r="AJ771" i="5"/>
  <c r="AK771" i="5"/>
  <c r="AJ783" i="5"/>
  <c r="AK783" i="5"/>
  <c r="AJ795" i="5"/>
  <c r="AK795" i="5"/>
  <c r="AJ807" i="5"/>
  <c r="AK807" i="5"/>
  <c r="AJ819" i="5"/>
  <c r="AK819" i="5"/>
  <c r="AK831" i="5"/>
  <c r="AJ831" i="5"/>
  <c r="AJ843" i="5"/>
  <c r="AK843" i="5"/>
  <c r="AJ855" i="5"/>
  <c r="AK855" i="5"/>
  <c r="AJ867" i="5"/>
  <c r="AK867" i="5"/>
  <c r="AJ879" i="5"/>
  <c r="AK879" i="5"/>
  <c r="AJ892" i="5"/>
  <c r="AK892" i="5"/>
  <c r="AJ904" i="5"/>
  <c r="AK904" i="5"/>
  <c r="AJ916" i="5"/>
  <c r="AK916" i="5"/>
  <c r="AJ929" i="5"/>
  <c r="AK929" i="5"/>
  <c r="AJ941" i="5"/>
  <c r="AK941" i="5"/>
  <c r="AJ953" i="5"/>
  <c r="AK953" i="5"/>
  <c r="AJ965" i="5"/>
  <c r="AK965" i="5"/>
  <c r="AJ977" i="5"/>
  <c r="AK977" i="5"/>
  <c r="AJ998" i="5"/>
  <c r="AK998" i="5"/>
  <c r="AJ1010" i="5"/>
  <c r="AK1010" i="5"/>
  <c r="AJ1022" i="5"/>
  <c r="AK1022" i="5"/>
  <c r="AJ1047" i="5"/>
  <c r="AK1047" i="5"/>
  <c r="AJ1119" i="5"/>
  <c r="AK1119" i="5"/>
  <c r="AK1132" i="5"/>
  <c r="AJ1132" i="5"/>
  <c r="AJ1154" i="5"/>
  <c r="AK1154" i="5"/>
  <c r="AJ1167" i="5"/>
  <c r="AK1167" i="5"/>
  <c r="AK1179" i="5"/>
  <c r="AJ1179" i="5"/>
  <c r="AJ1195" i="5"/>
  <c r="AK1195" i="5"/>
  <c r="AJ1268" i="5"/>
  <c r="AK1268" i="5"/>
  <c r="AJ1280" i="5"/>
  <c r="AK1280" i="5"/>
  <c r="AK1304" i="5"/>
  <c r="AJ1304" i="5"/>
  <c r="AK1316" i="5"/>
  <c r="AJ1316" i="5"/>
  <c r="AK1328" i="5"/>
  <c r="AJ1328" i="5"/>
  <c r="AK1340" i="5"/>
  <c r="AJ1340" i="5"/>
  <c r="AK1352" i="5"/>
  <c r="AJ1352" i="5"/>
  <c r="AK113" i="5"/>
  <c r="AJ113" i="5"/>
  <c r="AJ256" i="5"/>
  <c r="AK256" i="5"/>
  <c r="AJ422" i="5"/>
  <c r="AK422" i="5"/>
  <c r="AJ546" i="5"/>
  <c r="AK546" i="5"/>
  <c r="AJ678" i="5"/>
  <c r="AK678" i="5"/>
  <c r="AJ734" i="5"/>
  <c r="AK734" i="5"/>
  <c r="AJ796" i="5"/>
  <c r="AK796" i="5"/>
  <c r="AJ905" i="5"/>
  <c r="AK905" i="5"/>
  <c r="AJ1011" i="5"/>
  <c r="AK1011" i="5"/>
  <c r="AJ1133" i="5"/>
  <c r="AK1133" i="5"/>
  <c r="AJ1155" i="5"/>
  <c r="AK1155" i="5"/>
  <c r="AK1180" i="5"/>
  <c r="AJ1180" i="5"/>
  <c r="AK1281" i="5"/>
  <c r="AJ1281" i="5"/>
  <c r="AK1305" i="5"/>
  <c r="AJ1305" i="5"/>
  <c r="AK1317" i="5"/>
  <c r="AJ1317" i="5"/>
  <c r="AK1329" i="5"/>
  <c r="AJ1329" i="5"/>
  <c r="AK1341" i="5"/>
  <c r="AJ1341" i="5"/>
  <c r="AK1353" i="5"/>
  <c r="AJ1353" i="5"/>
  <c r="AK89" i="5"/>
  <c r="AJ89" i="5"/>
  <c r="AJ232" i="5"/>
  <c r="AK232" i="5"/>
  <c r="AJ340" i="5"/>
  <c r="AK340" i="5"/>
  <c r="AJ449" i="5"/>
  <c r="AK449" i="5"/>
  <c r="AJ534" i="5"/>
  <c r="AK534" i="5"/>
  <c r="AJ666" i="5"/>
  <c r="AK666" i="5"/>
  <c r="AJ702" i="5"/>
  <c r="AK702" i="5"/>
  <c r="AK772" i="5"/>
  <c r="AJ772" i="5"/>
  <c r="AJ820" i="5"/>
  <c r="AK820" i="5"/>
  <c r="AJ893" i="5"/>
  <c r="AK893" i="5"/>
  <c r="AJ999" i="5"/>
  <c r="AK999" i="5"/>
  <c r="AK1120" i="5"/>
  <c r="AJ1120" i="5"/>
  <c r="AK1269" i="5"/>
  <c r="AJ1269" i="5"/>
  <c r="AJ11" i="5"/>
  <c r="AK11" i="5"/>
  <c r="AJ28" i="5"/>
  <c r="AK28" i="5"/>
  <c r="AK41" i="5"/>
  <c r="AJ41" i="5"/>
  <c r="AK53" i="5"/>
  <c r="AJ53" i="5"/>
  <c r="AK65" i="5"/>
  <c r="AJ65" i="5"/>
  <c r="AJ78" i="5"/>
  <c r="AK78" i="5"/>
  <c r="AJ90" i="5"/>
  <c r="AK90" i="5"/>
  <c r="AJ102" i="5"/>
  <c r="AK102" i="5"/>
  <c r="AJ114" i="5"/>
  <c r="AK114" i="5"/>
  <c r="AJ126" i="5"/>
  <c r="AK126" i="5"/>
  <c r="AJ138" i="5"/>
  <c r="AK138" i="5"/>
  <c r="AJ157" i="5"/>
  <c r="AK157" i="5"/>
  <c r="AJ172" i="5"/>
  <c r="AK172" i="5"/>
  <c r="AK185" i="5"/>
  <c r="AJ185" i="5"/>
  <c r="AK197" i="5"/>
  <c r="AJ197" i="5"/>
  <c r="AK209" i="5"/>
  <c r="AJ209" i="5"/>
  <c r="AK221" i="5"/>
  <c r="AJ221" i="5"/>
  <c r="AK233" i="5"/>
  <c r="AJ233" i="5"/>
  <c r="AK245" i="5"/>
  <c r="AJ245" i="5"/>
  <c r="AK257" i="5"/>
  <c r="AJ257" i="5"/>
  <c r="AK269" i="5"/>
  <c r="AJ269" i="5"/>
  <c r="AK281" i="5"/>
  <c r="AJ281" i="5"/>
  <c r="AK293" i="5"/>
  <c r="AJ293" i="5"/>
  <c r="AK305" i="5"/>
  <c r="AJ305" i="5"/>
  <c r="AK317" i="5"/>
  <c r="AJ317" i="5"/>
  <c r="AK329" i="5"/>
  <c r="AJ329" i="5"/>
  <c r="AK341" i="5"/>
  <c r="AJ341" i="5"/>
  <c r="AK353" i="5"/>
  <c r="AJ353" i="5"/>
  <c r="AJ366" i="5"/>
  <c r="AK366" i="5"/>
  <c r="AJ378" i="5"/>
  <c r="AK378" i="5"/>
  <c r="AJ398" i="5"/>
  <c r="AK398" i="5"/>
  <c r="AJ411" i="5"/>
  <c r="AK411" i="5"/>
  <c r="AJ423" i="5"/>
  <c r="AK423" i="5"/>
  <c r="AJ438" i="5"/>
  <c r="AK438" i="5"/>
  <c r="AJ450" i="5"/>
  <c r="AK450" i="5"/>
  <c r="AK463" i="5"/>
  <c r="AJ463" i="5"/>
  <c r="AK475" i="5"/>
  <c r="AJ475" i="5"/>
  <c r="AK487" i="5"/>
  <c r="AJ487" i="5"/>
  <c r="AK499" i="5"/>
  <c r="AJ499" i="5"/>
  <c r="AK511" i="5"/>
  <c r="AJ511" i="5"/>
  <c r="AK523" i="5"/>
  <c r="AJ523" i="5"/>
  <c r="AK535" i="5"/>
  <c r="AJ535" i="5"/>
  <c r="AJ547" i="5"/>
  <c r="AK547" i="5"/>
  <c r="AK559" i="5"/>
  <c r="AJ559" i="5"/>
  <c r="AJ571" i="5"/>
  <c r="AK571" i="5"/>
  <c r="AJ583" i="5"/>
  <c r="AK583" i="5"/>
  <c r="AJ595" i="5"/>
  <c r="AK595" i="5"/>
  <c r="AJ607" i="5"/>
  <c r="AK607" i="5"/>
  <c r="AJ619" i="5"/>
  <c r="AK619" i="5"/>
  <c r="AJ631" i="5"/>
  <c r="AK631" i="5"/>
  <c r="AJ643" i="5"/>
  <c r="AK643" i="5"/>
  <c r="AJ655" i="5"/>
  <c r="AK655" i="5"/>
  <c r="AJ667" i="5"/>
  <c r="AK667" i="5"/>
  <c r="AJ679" i="5"/>
  <c r="AK679" i="5"/>
  <c r="AJ691" i="5"/>
  <c r="AK691" i="5"/>
  <c r="AJ703" i="5"/>
  <c r="AK703" i="5"/>
  <c r="AJ719" i="5"/>
  <c r="AK719" i="5"/>
  <c r="AJ735" i="5"/>
  <c r="AK735" i="5"/>
  <c r="AJ749" i="5"/>
  <c r="AK749" i="5"/>
  <c r="AJ761" i="5"/>
  <c r="AK761" i="5"/>
  <c r="AJ773" i="5"/>
  <c r="AK773" i="5"/>
  <c r="AK785" i="5"/>
  <c r="AJ785" i="5"/>
  <c r="AJ797" i="5"/>
  <c r="AK797" i="5"/>
  <c r="AJ809" i="5"/>
  <c r="AK809" i="5"/>
  <c r="AJ821" i="5"/>
  <c r="AK821" i="5"/>
  <c r="AJ833" i="5"/>
  <c r="AK833" i="5"/>
  <c r="AJ845" i="5"/>
  <c r="AK845" i="5"/>
  <c r="AK857" i="5"/>
  <c r="AJ857" i="5"/>
  <c r="AJ869" i="5"/>
  <c r="AK869" i="5"/>
  <c r="AJ882" i="5"/>
  <c r="AK882" i="5"/>
  <c r="AJ894" i="5"/>
  <c r="AK894" i="5"/>
  <c r="AJ906" i="5"/>
  <c r="AK906" i="5"/>
  <c r="AJ918" i="5"/>
  <c r="AK918" i="5"/>
  <c r="AJ931" i="5"/>
  <c r="AK931" i="5"/>
  <c r="AJ943" i="5"/>
  <c r="AK943" i="5"/>
  <c r="AJ955" i="5"/>
  <c r="AK955" i="5"/>
  <c r="AJ967" i="5"/>
  <c r="AK967" i="5"/>
  <c r="AJ979" i="5"/>
  <c r="AK979" i="5"/>
  <c r="AJ1000" i="5"/>
  <c r="AK1000" i="5"/>
  <c r="AJ1012" i="5"/>
  <c r="AK1012" i="5"/>
  <c r="AJ1037" i="5"/>
  <c r="AK1037" i="5"/>
  <c r="AJ1049" i="5"/>
  <c r="AK1049" i="5"/>
  <c r="AK1121" i="5"/>
  <c r="AJ1121" i="5"/>
  <c r="AK1134" i="5"/>
  <c r="AJ1134" i="5"/>
  <c r="AJ1157" i="5"/>
  <c r="AK1157" i="5"/>
  <c r="AJ1169" i="5"/>
  <c r="AK1169" i="5"/>
  <c r="AJ1181" i="5"/>
  <c r="AK1181" i="5"/>
  <c r="AK1197" i="5"/>
  <c r="AJ1197" i="5"/>
  <c r="AK1270" i="5"/>
  <c r="AJ1270" i="5"/>
  <c r="AK1282" i="5"/>
  <c r="AJ1282" i="5"/>
  <c r="AJ1306" i="5"/>
  <c r="AK1306" i="5"/>
  <c r="AJ1318" i="5"/>
  <c r="AK1318" i="5"/>
  <c r="AJ1330" i="5"/>
  <c r="AK1330" i="5"/>
  <c r="AK1342" i="5"/>
  <c r="AJ1342" i="5"/>
  <c r="AK1354" i="5"/>
  <c r="AJ1354" i="5"/>
  <c r="AK125" i="5"/>
  <c r="AJ125" i="5"/>
  <c r="AJ280" i="5"/>
  <c r="AK280" i="5"/>
  <c r="AJ437" i="5"/>
  <c r="AK437" i="5"/>
  <c r="AJ522" i="5"/>
  <c r="AK522" i="5"/>
  <c r="AJ654" i="5"/>
  <c r="AK654" i="5"/>
  <c r="AJ718" i="5"/>
  <c r="AK718" i="5"/>
  <c r="AJ748" i="5"/>
  <c r="AK748" i="5"/>
  <c r="AJ784" i="5"/>
  <c r="AK784" i="5"/>
  <c r="AJ856" i="5"/>
  <c r="AK856" i="5"/>
  <c r="AJ978" i="5"/>
  <c r="AK978" i="5"/>
  <c r="AJ1048" i="5"/>
  <c r="AK1048" i="5"/>
  <c r="AJ1196" i="5"/>
  <c r="AK1196" i="5"/>
  <c r="AJ12" i="5"/>
  <c r="AK12" i="5"/>
  <c r="AK29" i="5"/>
  <c r="AJ29" i="5"/>
  <c r="AJ42" i="5"/>
  <c r="AK42" i="5"/>
  <c r="AJ54" i="5"/>
  <c r="AK54" i="5"/>
  <c r="AJ66" i="5"/>
  <c r="AK66" i="5"/>
  <c r="AJ79" i="5"/>
  <c r="AK79" i="5"/>
  <c r="AJ91" i="5"/>
  <c r="AK91" i="5"/>
  <c r="AJ103" i="5"/>
  <c r="AK103" i="5"/>
  <c r="AJ115" i="5"/>
  <c r="AK115" i="5"/>
  <c r="AJ127" i="5"/>
  <c r="AK127" i="5"/>
  <c r="AJ139" i="5"/>
  <c r="AK139" i="5"/>
  <c r="AJ158" i="5"/>
  <c r="AK158" i="5"/>
  <c r="AJ174" i="5"/>
  <c r="AK174" i="5"/>
  <c r="AJ186" i="5"/>
  <c r="AK186" i="5"/>
  <c r="AJ198" i="5"/>
  <c r="AK198" i="5"/>
  <c r="AJ210" i="5"/>
  <c r="AK210" i="5"/>
  <c r="AJ222" i="5"/>
  <c r="AK222" i="5"/>
  <c r="AJ234" i="5"/>
  <c r="AK234" i="5"/>
  <c r="AJ246" i="5"/>
  <c r="AK246" i="5"/>
  <c r="AJ258" i="5"/>
  <c r="AK258" i="5"/>
  <c r="AJ270" i="5"/>
  <c r="AK270" i="5"/>
  <c r="AJ282" i="5"/>
  <c r="AK282" i="5"/>
  <c r="AJ294" i="5"/>
  <c r="AK294" i="5"/>
  <c r="AJ306" i="5"/>
  <c r="AK306" i="5"/>
  <c r="AJ318" i="5"/>
  <c r="AK318" i="5"/>
  <c r="AJ330" i="5"/>
  <c r="AK330" i="5"/>
  <c r="AJ342" i="5"/>
  <c r="AK342" i="5"/>
  <c r="AJ354" i="5"/>
  <c r="AK354" i="5"/>
  <c r="AJ367" i="5"/>
  <c r="AK367" i="5"/>
  <c r="AJ379" i="5"/>
  <c r="AK379" i="5"/>
  <c r="AJ399" i="5"/>
  <c r="AK399" i="5"/>
  <c r="AJ412" i="5"/>
  <c r="AK412" i="5"/>
  <c r="AJ424" i="5"/>
  <c r="AK424" i="5"/>
  <c r="AK439" i="5"/>
  <c r="AJ439" i="5"/>
  <c r="AK451" i="5"/>
  <c r="AJ451" i="5"/>
  <c r="AJ464" i="5"/>
  <c r="AK464" i="5"/>
  <c r="AJ476" i="5"/>
  <c r="AK476" i="5"/>
  <c r="AJ488" i="5"/>
  <c r="AK488" i="5"/>
  <c r="AJ500" i="5"/>
  <c r="AK500" i="5"/>
  <c r="AJ512" i="5"/>
  <c r="AK512" i="5"/>
  <c r="AJ524" i="5"/>
  <c r="AK524" i="5"/>
  <c r="AJ536" i="5"/>
  <c r="AK536" i="5"/>
  <c r="AJ548" i="5"/>
  <c r="AK548" i="5"/>
  <c r="AJ560" i="5"/>
  <c r="AK560" i="5"/>
  <c r="AJ572" i="5"/>
  <c r="AK572" i="5"/>
  <c r="AJ584" i="5"/>
  <c r="AK584" i="5"/>
  <c r="AJ596" i="5"/>
  <c r="AK596" i="5"/>
  <c r="AJ608" i="5"/>
  <c r="AK608" i="5"/>
  <c r="AJ620" i="5"/>
  <c r="AK620" i="5"/>
  <c r="AJ632" i="5"/>
  <c r="AK632" i="5"/>
  <c r="AJ644" i="5"/>
  <c r="AK644" i="5"/>
  <c r="AJ656" i="5"/>
  <c r="AK656" i="5"/>
  <c r="AJ668" i="5"/>
  <c r="AK668" i="5"/>
  <c r="AJ680" i="5"/>
  <c r="AK680" i="5"/>
  <c r="AJ692" i="5"/>
  <c r="AK692" i="5"/>
  <c r="AJ704" i="5"/>
  <c r="AK704" i="5"/>
  <c r="AJ720" i="5"/>
  <c r="AK720" i="5"/>
  <c r="AJ736" i="5"/>
  <c r="AK736" i="5"/>
  <c r="AJ750" i="5"/>
  <c r="AK750" i="5"/>
  <c r="AJ762" i="5"/>
  <c r="AK762" i="5"/>
  <c r="AJ774" i="5"/>
  <c r="AK774" i="5"/>
  <c r="AJ786" i="5"/>
  <c r="AK786" i="5"/>
  <c r="AK798" i="5"/>
  <c r="AJ798" i="5"/>
  <c r="AJ810" i="5"/>
  <c r="AK810" i="5"/>
  <c r="AJ822" i="5"/>
  <c r="AK822" i="5"/>
  <c r="AJ834" i="5"/>
  <c r="AK834" i="5"/>
  <c r="AJ846" i="5"/>
  <c r="AK846" i="5"/>
  <c r="AJ858" i="5"/>
  <c r="AK858" i="5"/>
  <c r="AK870" i="5"/>
  <c r="AJ870" i="5"/>
  <c r="AK883" i="5"/>
  <c r="AJ883" i="5"/>
  <c r="AJ895" i="5"/>
  <c r="AK895" i="5"/>
  <c r="AJ907" i="5"/>
  <c r="AK907" i="5"/>
  <c r="AJ919" i="5"/>
  <c r="AK919" i="5"/>
  <c r="AJ932" i="5"/>
  <c r="AK932" i="5"/>
  <c r="AJ944" i="5"/>
  <c r="AK944" i="5"/>
  <c r="AJ956" i="5"/>
  <c r="AK956" i="5"/>
  <c r="AJ968" i="5"/>
  <c r="AK968" i="5"/>
  <c r="AJ980" i="5"/>
  <c r="AK980" i="5"/>
  <c r="AJ1001" i="5"/>
  <c r="AK1001" i="5"/>
  <c r="AJ1013" i="5"/>
  <c r="AK1013" i="5"/>
  <c r="AJ1038" i="5"/>
  <c r="AK1038" i="5"/>
  <c r="AJ1050" i="5"/>
  <c r="AK1050" i="5"/>
  <c r="AK1122" i="5"/>
  <c r="AJ1122" i="5"/>
  <c r="AJ1136" i="5"/>
  <c r="AK1136" i="5"/>
  <c r="AJ1158" i="5"/>
  <c r="AK1158" i="5"/>
  <c r="AJ1170" i="5"/>
  <c r="AK1170" i="5"/>
  <c r="AJ1182" i="5"/>
  <c r="AK1182" i="5"/>
  <c r="AK1198" i="5"/>
  <c r="AJ1198" i="5"/>
  <c r="AJ1271" i="5"/>
  <c r="AK1271" i="5"/>
  <c r="AJ1283" i="5"/>
  <c r="AK1283" i="5"/>
  <c r="AJ1307" i="5"/>
  <c r="AK1307" i="5"/>
  <c r="AJ1319" i="5"/>
  <c r="AK1319" i="5"/>
  <c r="AJ1331" i="5"/>
  <c r="AK1331" i="5"/>
  <c r="AJ1343" i="5"/>
  <c r="AK1343" i="5"/>
  <c r="AJ1355" i="5"/>
  <c r="AK1355" i="5"/>
  <c r="AB7" i="4"/>
  <c r="AB8" i="4"/>
  <c r="AB9" i="4"/>
  <c r="AB10" i="4"/>
  <c r="AB11" i="4"/>
  <c r="AB12" i="4"/>
  <c r="AB13" i="4"/>
  <c r="AB14" i="4"/>
  <c r="AB15" i="4"/>
  <c r="AB16" i="4"/>
  <c r="AB17" i="4"/>
  <c r="AB18" i="4"/>
  <c r="AB19" i="4"/>
  <c r="AB20" i="4"/>
  <c r="AB21" i="4"/>
  <c r="AB22" i="4"/>
  <c r="AB23" i="4"/>
  <c r="AB24" i="4"/>
  <c r="AB25" i="4"/>
  <c r="AB26" i="4"/>
  <c r="AB27" i="4"/>
  <c r="AB28" i="4"/>
  <c r="AB29" i="4"/>
  <c r="AB30" i="4"/>
  <c r="AB31" i="4"/>
  <c r="AB32" i="4"/>
  <c r="AB33" i="4"/>
  <c r="AB34" i="4"/>
  <c r="AB35" i="4"/>
  <c r="AB36" i="4"/>
  <c r="AB37" i="4"/>
  <c r="AB38" i="4"/>
  <c r="AB39" i="4"/>
  <c r="AB40" i="4"/>
  <c r="AB41" i="4"/>
  <c r="AB42" i="4"/>
  <c r="AB43" i="4"/>
  <c r="AB44" i="4"/>
  <c r="AB45" i="4"/>
  <c r="AB46" i="4"/>
  <c r="AB47" i="4"/>
  <c r="AB48" i="4"/>
  <c r="AB49" i="4"/>
  <c r="AB50" i="4"/>
  <c r="AB51" i="4"/>
  <c r="AB52" i="4"/>
  <c r="AB53" i="4"/>
  <c r="AB54" i="4"/>
  <c r="AB55" i="4"/>
  <c r="AB56" i="4"/>
  <c r="AB57" i="4"/>
  <c r="AB58" i="4"/>
  <c r="AB59" i="4"/>
  <c r="AB60" i="4"/>
  <c r="AB61" i="4"/>
  <c r="AB62" i="4"/>
  <c r="AB63" i="4"/>
  <c r="AB64" i="4"/>
  <c r="AB65" i="4"/>
  <c r="AB66" i="4"/>
  <c r="AB67" i="4"/>
  <c r="AB68" i="4"/>
  <c r="AB69" i="4"/>
  <c r="AB70" i="4"/>
  <c r="AB71" i="4"/>
  <c r="AB72" i="4"/>
  <c r="AB73" i="4"/>
  <c r="AB74" i="4"/>
  <c r="AB75" i="4"/>
  <c r="AB76" i="4"/>
  <c r="AB77" i="4"/>
  <c r="AB78" i="4"/>
  <c r="AB79" i="4"/>
  <c r="AB80" i="4"/>
  <c r="AB81" i="4"/>
  <c r="AB82" i="4"/>
  <c r="AB83" i="4"/>
  <c r="AB84" i="4"/>
  <c r="AB85" i="4"/>
  <c r="AB86" i="4"/>
  <c r="AB87" i="4"/>
  <c r="AB88" i="4"/>
  <c r="AB89" i="4"/>
  <c r="AB90" i="4"/>
  <c r="AB91" i="4"/>
  <c r="AB92" i="4"/>
  <c r="AB93" i="4"/>
  <c r="AB94" i="4"/>
  <c r="AB95" i="4"/>
  <c r="AB96" i="4"/>
  <c r="AB97" i="4"/>
  <c r="AB98" i="4"/>
  <c r="AB99" i="4"/>
  <c r="AB100" i="4"/>
  <c r="AB101" i="4"/>
  <c r="AB102" i="4"/>
  <c r="AB103" i="4"/>
  <c r="AB104" i="4"/>
  <c r="AB105" i="4"/>
  <c r="AB106" i="4"/>
  <c r="AB107" i="4"/>
  <c r="AB108" i="4"/>
  <c r="AB109" i="4"/>
  <c r="AB110" i="4"/>
  <c r="AB111" i="4"/>
  <c r="AB112" i="4"/>
  <c r="AB113" i="4"/>
  <c r="AB114" i="4"/>
  <c r="AB115" i="4"/>
  <c r="AB116" i="4"/>
  <c r="AB117" i="4"/>
  <c r="AB118" i="4"/>
  <c r="AB119" i="4"/>
  <c r="AB120" i="4"/>
  <c r="AB121" i="4"/>
  <c r="AB122" i="4"/>
  <c r="AB123" i="4"/>
  <c r="AB124" i="4"/>
  <c r="AB125" i="4"/>
  <c r="AB126" i="4"/>
  <c r="AB127" i="4"/>
  <c r="AB128" i="4"/>
  <c r="AB129" i="4"/>
  <c r="AB130" i="4"/>
  <c r="AB131" i="4"/>
  <c r="AB132" i="4"/>
  <c r="AB133" i="4"/>
  <c r="AB134" i="4"/>
  <c r="AB135" i="4"/>
  <c r="AB136" i="4"/>
  <c r="AB137" i="4"/>
  <c r="AB138" i="4"/>
  <c r="AB139" i="4"/>
  <c r="AB140" i="4"/>
  <c r="AB141" i="4"/>
  <c r="AB142" i="4"/>
  <c r="AB143" i="4"/>
  <c r="AB144" i="4"/>
  <c r="AB145" i="4"/>
  <c r="AB146" i="4"/>
  <c r="AB147" i="4"/>
  <c r="AB148" i="4"/>
  <c r="AB149" i="4"/>
  <c r="AB150" i="4"/>
  <c r="AB151" i="4"/>
  <c r="AB152" i="4"/>
  <c r="AB153" i="4"/>
  <c r="AB154" i="4"/>
  <c r="AB155" i="4"/>
  <c r="AB156" i="4"/>
  <c r="AB157" i="4"/>
  <c r="AB158" i="4"/>
  <c r="AB159" i="4"/>
  <c r="AB160" i="4"/>
  <c r="AB161" i="4"/>
  <c r="AB162" i="4"/>
  <c r="AB163" i="4"/>
  <c r="AB164" i="4"/>
  <c r="AB165" i="4"/>
  <c r="AB166" i="4"/>
  <c r="AB167" i="4"/>
  <c r="AB168" i="4"/>
  <c r="AB169" i="4"/>
  <c r="AB170" i="4"/>
  <c r="AB171" i="4"/>
  <c r="AB172" i="4"/>
  <c r="AB173" i="4"/>
  <c r="AB174" i="4"/>
  <c r="AB175" i="4"/>
  <c r="AB176" i="4"/>
  <c r="AB177" i="4"/>
  <c r="AB178" i="4"/>
  <c r="AB179" i="4"/>
  <c r="AB180" i="4"/>
  <c r="AB181" i="4"/>
  <c r="AB182" i="4"/>
  <c r="AB183" i="4"/>
  <c r="AB184" i="4"/>
  <c r="AB185" i="4"/>
  <c r="AB186" i="4"/>
  <c r="AB187" i="4"/>
  <c r="AB188" i="4"/>
  <c r="AB189" i="4"/>
  <c r="AB190" i="4"/>
  <c r="AB191" i="4"/>
  <c r="AB192" i="4"/>
  <c r="AB193" i="4"/>
  <c r="AB194" i="4"/>
  <c r="AB195" i="4"/>
  <c r="AB196" i="4"/>
  <c r="AB197" i="4"/>
  <c r="AB198" i="4"/>
  <c r="AB199" i="4"/>
  <c r="AB200" i="4"/>
  <c r="AB201" i="4"/>
  <c r="AB202" i="4"/>
  <c r="AB203" i="4"/>
  <c r="AB204" i="4"/>
  <c r="AB205" i="4"/>
  <c r="AB206" i="4"/>
  <c r="AB207" i="4"/>
  <c r="AB208" i="4"/>
  <c r="AB209" i="4"/>
  <c r="AB210" i="4"/>
  <c r="AB211" i="4"/>
  <c r="AB212" i="4"/>
  <c r="AB213" i="4"/>
  <c r="AB214" i="4"/>
  <c r="AB215" i="4"/>
  <c r="AB216" i="4"/>
  <c r="AB217" i="4"/>
  <c r="AB218" i="4"/>
  <c r="AB219" i="4"/>
  <c r="AB220" i="4"/>
  <c r="AB221" i="4"/>
  <c r="AB222" i="4"/>
  <c r="AB223" i="4"/>
  <c r="AB224" i="4"/>
  <c r="AB225" i="4"/>
  <c r="AB226" i="4"/>
  <c r="AB227" i="4"/>
  <c r="AB228" i="4"/>
  <c r="AB229" i="4"/>
  <c r="AB230" i="4"/>
  <c r="AB231" i="4"/>
  <c r="AB232" i="4"/>
  <c r="AB233" i="4"/>
  <c r="AB234" i="4"/>
  <c r="AB235" i="4"/>
  <c r="AB236" i="4"/>
  <c r="AB237" i="4"/>
  <c r="AB238" i="4"/>
  <c r="AB239" i="4"/>
  <c r="AB240" i="4"/>
  <c r="AB241" i="4"/>
  <c r="AB242" i="4"/>
  <c r="AB243" i="4"/>
  <c r="AB244" i="4"/>
  <c r="AB245" i="4"/>
  <c r="AB246" i="4"/>
  <c r="AB247" i="4"/>
  <c r="AB248" i="4"/>
  <c r="AB249" i="4"/>
  <c r="AB250" i="4"/>
  <c r="AB251" i="4"/>
  <c r="AB252" i="4"/>
  <c r="AB253" i="4"/>
  <c r="AB254" i="4"/>
  <c r="AB255" i="4"/>
  <c r="AB256" i="4"/>
  <c r="AB257" i="4"/>
  <c r="AB258" i="4"/>
  <c r="AB259" i="4"/>
  <c r="AB260" i="4"/>
  <c r="AB261" i="4"/>
  <c r="AB262" i="4"/>
  <c r="AB263" i="4"/>
  <c r="AB264" i="4"/>
  <c r="AB265" i="4"/>
  <c r="AB266" i="4"/>
  <c r="AB267" i="4"/>
  <c r="AB268" i="4"/>
  <c r="AB269" i="4"/>
  <c r="AB270" i="4"/>
  <c r="AB271" i="4"/>
  <c r="AB272" i="4"/>
  <c r="AB273" i="4"/>
  <c r="AB274" i="4"/>
  <c r="AB275" i="4"/>
  <c r="AB276" i="4"/>
  <c r="AB277" i="4"/>
  <c r="AB278" i="4"/>
  <c r="AB279" i="4"/>
  <c r="AB280" i="4"/>
  <c r="AB281" i="4"/>
  <c r="AB282" i="4"/>
  <c r="AB283" i="4"/>
  <c r="AB284" i="4"/>
  <c r="AB285" i="4"/>
  <c r="AB286" i="4"/>
  <c r="AB287" i="4"/>
  <c r="AB288" i="4"/>
  <c r="AB289" i="4"/>
  <c r="AB290" i="4"/>
  <c r="AB291" i="4"/>
  <c r="AB292" i="4"/>
  <c r="AB293" i="4"/>
  <c r="AB294" i="4"/>
  <c r="AB295" i="4"/>
  <c r="AB296" i="4"/>
  <c r="AB297" i="4"/>
  <c r="AB298" i="4"/>
  <c r="AB299" i="4"/>
  <c r="AB300" i="4"/>
  <c r="AB301" i="4"/>
  <c r="AB302" i="4"/>
  <c r="AB303" i="4"/>
  <c r="AB304" i="4"/>
  <c r="AB305" i="4"/>
  <c r="AB306" i="4"/>
  <c r="AB307" i="4"/>
  <c r="AB308" i="4"/>
  <c r="AB309" i="4"/>
  <c r="AB310" i="4"/>
  <c r="AB311" i="4"/>
  <c r="AB312" i="4"/>
  <c r="AB313" i="4"/>
  <c r="AB314" i="4"/>
  <c r="AB315" i="4"/>
  <c r="AB316" i="4"/>
  <c r="AB317" i="4"/>
  <c r="AB318" i="4"/>
  <c r="AB319" i="4"/>
  <c r="AB320" i="4"/>
  <c r="AB321" i="4"/>
  <c r="AB322" i="4"/>
  <c r="AB323" i="4"/>
  <c r="AB324" i="4"/>
  <c r="AB325" i="4"/>
  <c r="AB326" i="4"/>
  <c r="AB327" i="4"/>
  <c r="AB328" i="4"/>
  <c r="AB329" i="4"/>
  <c r="AB330" i="4"/>
  <c r="AB331" i="4"/>
  <c r="AB332" i="4"/>
  <c r="AB333" i="4"/>
  <c r="AB334" i="4"/>
  <c r="AB335" i="4"/>
  <c r="AB336" i="4"/>
  <c r="AB337" i="4"/>
  <c r="AB338" i="4"/>
  <c r="AB339" i="4"/>
  <c r="AB340" i="4"/>
  <c r="AB341" i="4"/>
  <c r="AB342" i="4"/>
  <c r="AB343" i="4"/>
  <c r="AB344" i="4"/>
  <c r="AB345" i="4"/>
  <c r="AB346" i="4"/>
  <c r="AB347" i="4"/>
  <c r="AB348" i="4"/>
  <c r="AB349" i="4"/>
  <c r="AB350" i="4"/>
  <c r="AB351" i="4"/>
  <c r="AB352" i="4"/>
  <c r="AB353" i="4"/>
  <c r="AB354" i="4"/>
  <c r="AB355" i="4"/>
  <c r="AB356" i="4"/>
  <c r="AB357" i="4"/>
  <c r="AB358" i="4"/>
  <c r="AB359" i="4"/>
  <c r="AB360" i="4"/>
  <c r="AB361" i="4"/>
  <c r="AB362" i="4"/>
  <c r="AB363" i="4"/>
  <c r="AB364" i="4"/>
  <c r="AB365" i="4"/>
  <c r="AB366" i="4"/>
  <c r="AB367" i="4"/>
  <c r="AB368" i="4"/>
  <c r="AB369" i="4"/>
  <c r="AB370" i="4"/>
  <c r="AB371" i="4"/>
  <c r="AB372" i="4"/>
  <c r="AB373" i="4"/>
  <c r="AB374" i="4"/>
  <c r="AB375" i="4"/>
  <c r="AB376" i="4"/>
  <c r="AB377" i="4"/>
  <c r="AB378" i="4"/>
  <c r="AB379" i="4"/>
  <c r="AB380" i="4"/>
  <c r="AB381" i="4"/>
  <c r="AB382" i="4"/>
  <c r="AB383" i="4"/>
  <c r="AB384" i="4"/>
  <c r="AB385" i="4"/>
  <c r="AB386" i="4"/>
  <c r="AB387" i="4"/>
  <c r="AB388" i="4"/>
  <c r="AB389" i="4"/>
  <c r="AB390" i="4"/>
  <c r="AB391" i="4"/>
  <c r="AB392" i="4"/>
  <c r="AB393" i="4"/>
  <c r="AB394" i="4"/>
  <c r="AB395" i="4"/>
  <c r="AB396" i="4"/>
  <c r="AB397" i="4"/>
  <c r="AB398" i="4"/>
  <c r="AB399" i="4"/>
  <c r="AB400" i="4"/>
  <c r="AB401" i="4"/>
  <c r="AB402" i="4"/>
  <c r="AB403" i="4"/>
  <c r="AB404" i="4"/>
  <c r="AB405" i="4"/>
  <c r="AB406" i="4"/>
  <c r="AB407" i="4"/>
  <c r="AB408" i="4"/>
  <c r="AB409" i="4"/>
  <c r="AB410" i="4"/>
  <c r="AB411" i="4"/>
  <c r="AB412" i="4"/>
  <c r="AB413" i="4"/>
  <c r="AB414" i="4"/>
  <c r="AB415" i="4"/>
  <c r="AB416" i="4"/>
  <c r="AB417" i="4"/>
  <c r="AB418" i="4"/>
  <c r="AB419" i="4"/>
  <c r="AB420" i="4"/>
  <c r="AB421" i="4"/>
  <c r="AB422" i="4"/>
  <c r="AB423" i="4"/>
  <c r="AB424" i="4"/>
  <c r="AB425" i="4"/>
  <c r="AB426" i="4"/>
  <c r="AB427" i="4"/>
  <c r="AB428" i="4"/>
  <c r="AB429" i="4"/>
  <c r="AB430" i="4"/>
  <c r="AB431" i="4"/>
  <c r="AB432" i="4"/>
  <c r="AB433" i="4"/>
  <c r="AB434" i="4"/>
  <c r="AB435" i="4"/>
  <c r="AB436" i="4"/>
  <c r="AB437" i="4"/>
  <c r="AB438" i="4"/>
  <c r="AB439" i="4"/>
  <c r="AB440" i="4"/>
  <c r="AB441" i="4"/>
  <c r="AB442" i="4"/>
  <c r="AB443" i="4"/>
  <c r="AB444" i="4"/>
  <c r="AB445" i="4"/>
  <c r="AB446" i="4"/>
  <c r="AB447" i="4"/>
  <c r="AB448" i="4"/>
  <c r="AB449" i="4"/>
  <c r="AB450" i="4"/>
  <c r="AB451" i="4"/>
  <c r="AB452" i="4"/>
  <c r="AB453" i="4"/>
  <c r="AB454" i="4"/>
  <c r="AB455" i="4"/>
  <c r="AB456" i="4"/>
  <c r="AB457" i="4"/>
  <c r="AB458" i="4"/>
  <c r="AB459" i="4"/>
  <c r="AB460" i="4"/>
  <c r="AB461" i="4"/>
  <c r="AB462" i="4"/>
  <c r="AB463" i="4"/>
  <c r="AB464" i="4"/>
  <c r="AB465" i="4"/>
  <c r="AB466" i="4"/>
  <c r="AB467" i="4"/>
  <c r="AB468" i="4"/>
  <c r="AB469" i="4"/>
  <c r="AB470" i="4"/>
  <c r="AB471" i="4"/>
  <c r="AB472" i="4"/>
  <c r="AB473" i="4"/>
  <c r="AB474" i="4"/>
  <c r="AB475" i="4"/>
  <c r="AB476" i="4"/>
  <c r="AB477" i="4"/>
  <c r="AB478" i="4"/>
  <c r="AB479" i="4"/>
  <c r="AB480" i="4"/>
  <c r="AB481" i="4"/>
  <c r="AB482" i="4"/>
  <c r="AB483" i="4"/>
  <c r="AB484" i="4"/>
  <c r="AB485" i="4"/>
  <c r="AB486" i="4"/>
  <c r="AB487" i="4"/>
  <c r="AB488" i="4"/>
  <c r="AB489" i="4"/>
  <c r="AB490" i="4"/>
  <c r="AB491" i="4"/>
  <c r="AB492" i="4"/>
  <c r="AB493" i="4"/>
  <c r="AB494" i="4"/>
  <c r="AB495" i="4"/>
  <c r="AB496" i="4"/>
  <c r="AB497" i="4"/>
  <c r="AB498" i="4"/>
  <c r="AB499" i="4"/>
  <c r="AB500" i="4"/>
  <c r="AB501" i="4"/>
  <c r="AB502" i="4"/>
  <c r="AB503" i="4"/>
  <c r="AB504" i="4"/>
  <c r="AB505" i="4"/>
  <c r="AB506" i="4"/>
  <c r="AB507" i="4"/>
  <c r="AB508" i="4"/>
  <c r="AB509" i="4"/>
  <c r="AB510" i="4"/>
  <c r="AB511" i="4"/>
  <c r="AB512" i="4"/>
  <c r="AB513" i="4"/>
  <c r="AB514" i="4"/>
  <c r="AB515" i="4"/>
  <c r="AB516" i="4"/>
  <c r="AB517" i="4"/>
  <c r="AB518" i="4"/>
  <c r="AB519" i="4"/>
  <c r="AB520" i="4"/>
  <c r="AB521" i="4"/>
  <c r="AB522" i="4"/>
  <c r="AB523" i="4"/>
  <c r="AB524" i="4"/>
  <c r="AB525" i="4"/>
  <c r="AB526" i="4"/>
  <c r="AB527" i="4"/>
  <c r="AB528" i="4"/>
  <c r="AB529" i="4"/>
  <c r="AB530" i="4"/>
  <c r="AB531" i="4"/>
  <c r="AB532" i="4"/>
  <c r="AB533" i="4"/>
  <c r="AB534" i="4"/>
  <c r="AB535" i="4"/>
  <c r="AB536" i="4"/>
  <c r="AB537" i="4"/>
  <c r="AB538" i="4"/>
  <c r="AB539" i="4"/>
  <c r="AB540" i="4"/>
  <c r="AB541" i="4"/>
  <c r="AB542" i="4"/>
  <c r="AB543" i="4"/>
  <c r="AB544" i="4"/>
  <c r="AB545" i="4"/>
  <c r="AB546" i="4"/>
  <c r="AB547" i="4"/>
  <c r="AB548" i="4"/>
  <c r="AB549" i="4"/>
  <c r="AB550" i="4"/>
  <c r="AB551" i="4"/>
  <c r="AB552" i="4"/>
  <c r="AB553" i="4"/>
  <c r="AB554" i="4"/>
  <c r="AB555" i="4"/>
  <c r="AB556" i="4"/>
  <c r="AB557" i="4"/>
  <c r="AB558" i="4"/>
  <c r="AB559" i="4"/>
  <c r="AB560" i="4"/>
  <c r="AB561" i="4"/>
  <c r="AB562" i="4"/>
  <c r="AB563" i="4"/>
  <c r="AB564" i="4"/>
  <c r="AB565" i="4"/>
  <c r="AB566" i="4"/>
  <c r="AB567" i="4"/>
  <c r="AB568" i="4"/>
  <c r="AB569" i="4"/>
  <c r="AB570" i="4"/>
  <c r="AB571" i="4"/>
  <c r="AB572" i="4"/>
  <c r="AB573" i="4"/>
  <c r="AB574" i="4"/>
  <c r="AB575" i="4"/>
  <c r="AB576" i="4"/>
  <c r="AB577" i="4"/>
  <c r="AB578" i="4"/>
  <c r="AB579" i="4"/>
  <c r="AB580" i="4"/>
  <c r="AB581" i="4"/>
  <c r="AB582" i="4"/>
  <c r="AB583" i="4"/>
  <c r="AB584" i="4"/>
  <c r="AB585" i="4"/>
  <c r="AB586" i="4"/>
  <c r="AB587" i="4"/>
  <c r="AB588" i="4"/>
  <c r="AB589" i="4"/>
  <c r="AB590" i="4"/>
  <c r="AB591" i="4"/>
  <c r="AB592" i="4"/>
  <c r="AB593" i="4"/>
  <c r="AB594" i="4"/>
  <c r="AB595" i="4"/>
  <c r="AB596" i="4"/>
  <c r="AB597" i="4"/>
  <c r="AB598" i="4"/>
  <c r="AB599" i="4"/>
  <c r="AB600" i="4"/>
  <c r="AB601" i="4"/>
  <c r="AB602" i="4"/>
  <c r="AB603" i="4"/>
  <c r="AB604" i="4"/>
  <c r="AB605" i="4"/>
  <c r="AB606" i="4"/>
  <c r="AB607" i="4"/>
  <c r="AB608" i="4"/>
  <c r="AB609" i="4"/>
  <c r="AB610" i="4"/>
  <c r="AB611" i="4"/>
  <c r="AB612" i="4"/>
  <c r="AB613" i="4"/>
  <c r="AB614" i="4"/>
  <c r="AB615" i="4"/>
  <c r="AB616" i="4"/>
  <c r="AB617" i="4"/>
  <c r="AB618" i="4"/>
  <c r="AB619" i="4"/>
  <c r="AB620" i="4"/>
  <c r="AB621" i="4"/>
  <c r="AB622" i="4"/>
  <c r="AB623" i="4"/>
  <c r="AB624" i="4"/>
  <c r="AB625" i="4"/>
  <c r="AB626" i="4"/>
  <c r="AB627" i="4"/>
  <c r="AB628" i="4"/>
  <c r="AB629" i="4"/>
  <c r="AB630" i="4"/>
  <c r="AB631" i="4"/>
  <c r="AB632" i="4"/>
  <c r="AB633" i="4"/>
  <c r="AB634" i="4"/>
  <c r="AB635" i="4"/>
  <c r="AB636" i="4"/>
  <c r="AB637" i="4"/>
  <c r="AB638" i="4"/>
  <c r="AB639" i="4"/>
  <c r="AB640" i="4"/>
  <c r="AB641" i="4"/>
  <c r="AB642" i="4"/>
  <c r="AB643" i="4"/>
  <c r="AB644" i="4"/>
  <c r="AB645" i="4"/>
  <c r="AB646" i="4"/>
  <c r="AB647" i="4"/>
  <c r="AB648" i="4"/>
  <c r="AB649" i="4"/>
  <c r="AB650" i="4"/>
  <c r="AB651" i="4"/>
  <c r="AB652" i="4"/>
  <c r="AB653" i="4"/>
  <c r="AB654" i="4"/>
  <c r="AB655" i="4"/>
  <c r="AB656" i="4"/>
  <c r="AB657" i="4"/>
  <c r="AB658" i="4"/>
  <c r="AB659" i="4"/>
  <c r="AB660" i="4"/>
  <c r="AB661" i="4"/>
  <c r="AB662" i="4"/>
  <c r="AB663" i="4"/>
  <c r="AB664" i="4"/>
  <c r="AB665" i="4"/>
  <c r="AB666" i="4"/>
  <c r="AB667" i="4"/>
  <c r="AB668" i="4"/>
  <c r="AB669" i="4"/>
  <c r="AB670" i="4"/>
  <c r="AB671" i="4"/>
  <c r="AB672" i="4"/>
  <c r="AB673" i="4"/>
  <c r="AB674" i="4"/>
  <c r="AB675" i="4"/>
  <c r="AB676" i="4"/>
  <c r="AB677" i="4"/>
  <c r="AB678" i="4"/>
  <c r="AB679" i="4"/>
  <c r="AB680" i="4"/>
  <c r="AB681" i="4"/>
  <c r="AB682" i="4"/>
  <c r="AB683" i="4"/>
  <c r="AB684" i="4"/>
  <c r="AB685" i="4"/>
  <c r="AB686" i="4"/>
  <c r="AB687" i="4"/>
  <c r="AB688" i="4"/>
  <c r="AB689" i="4"/>
  <c r="AB690" i="4"/>
  <c r="AB691" i="4"/>
  <c r="AB692" i="4"/>
  <c r="AB693" i="4"/>
  <c r="AB694" i="4"/>
  <c r="AB695" i="4"/>
  <c r="AB696" i="4"/>
  <c r="AB697" i="4"/>
  <c r="AB698" i="4"/>
  <c r="AB699" i="4"/>
  <c r="AB700" i="4"/>
  <c r="AB701" i="4"/>
  <c r="AB702" i="4"/>
  <c r="AB703" i="4"/>
  <c r="AB704" i="4"/>
  <c r="AB705" i="4"/>
  <c r="AB706" i="4"/>
  <c r="AB707" i="4"/>
  <c r="AB708" i="4"/>
  <c r="AB709" i="4"/>
  <c r="AB710" i="4"/>
  <c r="AB711" i="4"/>
  <c r="AB712" i="4"/>
  <c r="AB713" i="4"/>
  <c r="AB714" i="4"/>
  <c r="AB715" i="4"/>
  <c r="AB716" i="4"/>
  <c r="AB717" i="4"/>
  <c r="AB718" i="4"/>
  <c r="AB719" i="4"/>
  <c r="AB720" i="4"/>
  <c r="AB721" i="4"/>
  <c r="AB722" i="4"/>
  <c r="AB723" i="4"/>
  <c r="AB724" i="4"/>
  <c r="AB725" i="4"/>
  <c r="AB726" i="4"/>
  <c r="AB727" i="4"/>
  <c r="AB728" i="4"/>
  <c r="AB729" i="4"/>
  <c r="AB730" i="4"/>
  <c r="AB731" i="4"/>
  <c r="AB732" i="4"/>
  <c r="AB733" i="4"/>
  <c r="AB734" i="4"/>
  <c r="AB735" i="4"/>
  <c r="AB736" i="4"/>
  <c r="AB737" i="4"/>
  <c r="AB738" i="4"/>
  <c r="AB739" i="4"/>
  <c r="AB740" i="4"/>
  <c r="AB741" i="4"/>
  <c r="AB742" i="4"/>
  <c r="AB743" i="4"/>
  <c r="AB744" i="4"/>
  <c r="AB745" i="4"/>
  <c r="AB746" i="4"/>
  <c r="AB747" i="4"/>
  <c r="AB748" i="4"/>
  <c r="AB749" i="4"/>
  <c r="AB750" i="4"/>
  <c r="AB751" i="4"/>
  <c r="AB752" i="4"/>
  <c r="AB753" i="4"/>
  <c r="AB754" i="4"/>
  <c r="AB755" i="4"/>
  <c r="AB756" i="4"/>
  <c r="AB757" i="4"/>
  <c r="AB758" i="4"/>
  <c r="AB759" i="4"/>
  <c r="AB760" i="4"/>
  <c r="AB761" i="4"/>
  <c r="AB762" i="4"/>
  <c r="AB763" i="4"/>
  <c r="AB764" i="4"/>
  <c r="AB765" i="4"/>
  <c r="AB766" i="4"/>
  <c r="AB767" i="4"/>
  <c r="AB768" i="4"/>
  <c r="AB769" i="4"/>
  <c r="AB770" i="4"/>
  <c r="AB771" i="4"/>
  <c r="AB772" i="4"/>
  <c r="AB773" i="4"/>
  <c r="AB774" i="4"/>
  <c r="AB775" i="4"/>
  <c r="AB776" i="4"/>
  <c r="AB777" i="4"/>
  <c r="AB778" i="4"/>
  <c r="AB779" i="4"/>
  <c r="AB780" i="4"/>
  <c r="AB781" i="4"/>
  <c r="AB782" i="4"/>
  <c r="AB783" i="4"/>
  <c r="AB784" i="4"/>
  <c r="AB785" i="4"/>
  <c r="AB786" i="4"/>
  <c r="AB787" i="4"/>
  <c r="AB788" i="4"/>
  <c r="AB789" i="4"/>
  <c r="AB790" i="4"/>
  <c r="AB791" i="4"/>
  <c r="AB792" i="4"/>
  <c r="AB793" i="4"/>
  <c r="AB794" i="4"/>
  <c r="AB795" i="4"/>
  <c r="AB796" i="4"/>
  <c r="AB797" i="4"/>
  <c r="AB798" i="4"/>
  <c r="AB799" i="4"/>
  <c r="AB800" i="4"/>
  <c r="AB801" i="4"/>
  <c r="AB802" i="4"/>
  <c r="AB803" i="4"/>
  <c r="AB804" i="4"/>
  <c r="AB805" i="4"/>
  <c r="AB806" i="4"/>
  <c r="AB807" i="4"/>
  <c r="AB808" i="4"/>
  <c r="AB809" i="4"/>
  <c r="AB810" i="4"/>
  <c r="AB811" i="4"/>
  <c r="AB812" i="4"/>
  <c r="AB813" i="4"/>
  <c r="AB814" i="4"/>
  <c r="AB815" i="4"/>
  <c r="AB816" i="4"/>
  <c r="AB817" i="4"/>
  <c r="AB818" i="4"/>
  <c r="AB819" i="4"/>
  <c r="AB820" i="4"/>
  <c r="AB821" i="4"/>
  <c r="AB822" i="4"/>
  <c r="AB823" i="4"/>
  <c r="AB824" i="4"/>
  <c r="AB825" i="4"/>
  <c r="AB826" i="4"/>
  <c r="AB827" i="4"/>
  <c r="AB828" i="4"/>
  <c r="AB829" i="4"/>
  <c r="AB830" i="4"/>
  <c r="AB831" i="4"/>
  <c r="AB832" i="4"/>
  <c r="AB833" i="4"/>
  <c r="AB834" i="4"/>
  <c r="AB835" i="4"/>
  <c r="AB836" i="4"/>
  <c r="AB837" i="4"/>
  <c r="AB838" i="4"/>
  <c r="AB839" i="4"/>
  <c r="AB840" i="4"/>
  <c r="AB841" i="4"/>
  <c r="AB842" i="4"/>
  <c r="AB843" i="4"/>
  <c r="AB844" i="4"/>
  <c r="AB845" i="4"/>
  <c r="AB846" i="4"/>
  <c r="AB847" i="4"/>
  <c r="AB848" i="4"/>
  <c r="AB849" i="4"/>
  <c r="AB850" i="4"/>
  <c r="AB851" i="4"/>
  <c r="AB852" i="4"/>
  <c r="AB853" i="4"/>
  <c r="AB854" i="4"/>
  <c r="AB855" i="4"/>
  <c r="AB856" i="4"/>
  <c r="AB857" i="4"/>
  <c r="AB858" i="4"/>
  <c r="AB859" i="4"/>
  <c r="AB860" i="4"/>
  <c r="AB861" i="4"/>
  <c r="AB862" i="4"/>
  <c r="AB863" i="4"/>
  <c r="AB864" i="4"/>
  <c r="AB865" i="4"/>
  <c r="AB866" i="4"/>
  <c r="AB867" i="4"/>
  <c r="AB868" i="4"/>
  <c r="AB869" i="4"/>
  <c r="AB870" i="4"/>
  <c r="AB871" i="4"/>
  <c r="AB872" i="4"/>
  <c r="AB873" i="4"/>
  <c r="AB874" i="4"/>
  <c r="AB875" i="4"/>
  <c r="AB876" i="4"/>
  <c r="AB877" i="4"/>
  <c r="AB878" i="4"/>
  <c r="AB879" i="4"/>
  <c r="AB880" i="4"/>
  <c r="AB881" i="4"/>
  <c r="AB882" i="4"/>
  <c r="AB883" i="4"/>
  <c r="AB884" i="4"/>
  <c r="AB885" i="4"/>
  <c r="AB886" i="4"/>
  <c r="AB887" i="4"/>
  <c r="AB888" i="4"/>
  <c r="AB889" i="4"/>
  <c r="AB890" i="4"/>
  <c r="AB891" i="4"/>
  <c r="AB892" i="4"/>
  <c r="AB893" i="4"/>
  <c r="AB894" i="4"/>
  <c r="AB895" i="4"/>
  <c r="AB896" i="4"/>
  <c r="AB897" i="4"/>
  <c r="AB898" i="4"/>
  <c r="AB899" i="4"/>
  <c r="AB900" i="4"/>
  <c r="AB901" i="4"/>
  <c r="AB902" i="4"/>
  <c r="AB903" i="4"/>
  <c r="AB904" i="4"/>
  <c r="AB905" i="4"/>
  <c r="AB906" i="4"/>
  <c r="AB907" i="4"/>
  <c r="AB908" i="4"/>
  <c r="AB909" i="4"/>
  <c r="AB910" i="4"/>
  <c r="AB911" i="4"/>
  <c r="AB912" i="4"/>
  <c r="AB913" i="4"/>
  <c r="AB914" i="4"/>
  <c r="AB915" i="4"/>
  <c r="AB916" i="4"/>
  <c r="AB917" i="4"/>
  <c r="AB918" i="4"/>
  <c r="AB919" i="4"/>
  <c r="AB920" i="4"/>
  <c r="AB921" i="4"/>
  <c r="AB922" i="4"/>
  <c r="AB923" i="4"/>
  <c r="AB924" i="4"/>
  <c r="AB925" i="4"/>
  <c r="AB926" i="4"/>
  <c r="AB927" i="4"/>
  <c r="AB928" i="4"/>
  <c r="AB929" i="4"/>
  <c r="AB930" i="4"/>
  <c r="AB931" i="4"/>
  <c r="AB932" i="4"/>
  <c r="AB933" i="4"/>
  <c r="AB934" i="4"/>
  <c r="AB935" i="4"/>
  <c r="AB936" i="4"/>
  <c r="AB937" i="4"/>
  <c r="AB938" i="4"/>
  <c r="AB939" i="4"/>
  <c r="AB940" i="4"/>
  <c r="AB941" i="4"/>
  <c r="AB942" i="4"/>
  <c r="AB943" i="4"/>
  <c r="AB944" i="4"/>
  <c r="AB945" i="4"/>
  <c r="AB946" i="4"/>
  <c r="AB947" i="4"/>
  <c r="AB948" i="4"/>
  <c r="AB949" i="4"/>
  <c r="AB950" i="4"/>
  <c r="AB951" i="4"/>
  <c r="AB952" i="4"/>
  <c r="AB953" i="4"/>
  <c r="AB954" i="4"/>
  <c r="AB955" i="4"/>
  <c r="AB956" i="4"/>
  <c r="AB957" i="4"/>
  <c r="AB958" i="4"/>
  <c r="AB959" i="4"/>
  <c r="AB960" i="4"/>
  <c r="AB961" i="4"/>
  <c r="AB962" i="4"/>
  <c r="AB963" i="4"/>
  <c r="AB964" i="4"/>
  <c r="AB965" i="4"/>
  <c r="AB966" i="4"/>
  <c r="AB967" i="4"/>
  <c r="AB968" i="4"/>
  <c r="AB969" i="4"/>
  <c r="AB970" i="4"/>
  <c r="AB971" i="4"/>
  <c r="AB972" i="4"/>
  <c r="AB973" i="4"/>
  <c r="AB974" i="4"/>
  <c r="AB975" i="4"/>
  <c r="AB976" i="4"/>
  <c r="AB977" i="4"/>
  <c r="AB978" i="4"/>
  <c r="AB979" i="4"/>
  <c r="AB980" i="4"/>
  <c r="AB981" i="4"/>
  <c r="AB982" i="4"/>
  <c r="AB983" i="4"/>
  <c r="AB984" i="4"/>
  <c r="AB985" i="4"/>
  <c r="AB986" i="4"/>
  <c r="AB987" i="4"/>
  <c r="AB988" i="4"/>
  <c r="AB989" i="4"/>
  <c r="AB990" i="4"/>
  <c r="AB991" i="4"/>
  <c r="AB992" i="4"/>
  <c r="AB993" i="4"/>
  <c r="AB994" i="4"/>
  <c r="AB995" i="4"/>
  <c r="AB996" i="4"/>
  <c r="AB997" i="4"/>
  <c r="AB998" i="4"/>
  <c r="AB999" i="4"/>
  <c r="AB1000" i="4"/>
  <c r="AB1001" i="4"/>
  <c r="AB1002" i="4"/>
  <c r="AB1003" i="4"/>
  <c r="AB1004" i="4"/>
  <c r="AB1005" i="4"/>
  <c r="AB1006" i="4"/>
  <c r="AB1007" i="4"/>
  <c r="AB1008" i="4"/>
  <c r="AB1009" i="4"/>
  <c r="AB1010" i="4"/>
  <c r="AB1011" i="4"/>
  <c r="AB1012" i="4"/>
  <c r="AB1013" i="4"/>
  <c r="AB1014" i="4"/>
  <c r="AB1015" i="4"/>
  <c r="AB1016" i="4"/>
  <c r="AB1017" i="4"/>
  <c r="AB1018" i="4"/>
  <c r="AB1019" i="4"/>
  <c r="AB1020" i="4"/>
  <c r="AB1021" i="4"/>
  <c r="AB1022" i="4"/>
  <c r="AB1023" i="4"/>
  <c r="AB1024" i="4"/>
  <c r="AB1025" i="4"/>
  <c r="AB1026" i="4"/>
  <c r="AB1027" i="4"/>
  <c r="AB1028" i="4"/>
  <c r="AB1029" i="4"/>
  <c r="AB1030" i="4"/>
  <c r="AB1031" i="4"/>
  <c r="AB1032" i="4"/>
  <c r="AB1033" i="4"/>
  <c r="AB1034" i="4"/>
  <c r="AB1035" i="4"/>
  <c r="AB1036" i="4"/>
  <c r="AB1037" i="4"/>
  <c r="AB1038" i="4"/>
  <c r="AB1039" i="4"/>
  <c r="AB1040" i="4"/>
  <c r="AB1041" i="4"/>
  <c r="AB1042" i="4"/>
  <c r="AB1043" i="4"/>
  <c r="AB1044" i="4"/>
  <c r="AB1045" i="4"/>
  <c r="AB1046" i="4"/>
  <c r="AB1047" i="4"/>
  <c r="AB1048" i="4"/>
  <c r="AB1049" i="4"/>
  <c r="AB1050" i="4"/>
  <c r="AB1051" i="4"/>
  <c r="AB1052" i="4"/>
  <c r="AB1053" i="4"/>
  <c r="AB1054" i="4"/>
  <c r="AB1055" i="4"/>
  <c r="AB1056" i="4"/>
  <c r="AB1057" i="4"/>
  <c r="AB1058" i="4"/>
  <c r="AB1059" i="4"/>
  <c r="AB1060" i="4"/>
  <c r="AB1061" i="4"/>
  <c r="AB1062" i="4"/>
  <c r="AB1063" i="4"/>
  <c r="AB1064" i="4"/>
  <c r="AB1065" i="4"/>
  <c r="AB1066" i="4"/>
  <c r="AB1067" i="4"/>
  <c r="AB1068" i="4"/>
  <c r="AB1069" i="4"/>
  <c r="AB1070" i="4"/>
  <c r="AB1071" i="4"/>
  <c r="AB1072" i="4"/>
  <c r="AB1073" i="4"/>
  <c r="AB1074" i="4"/>
  <c r="AB1075" i="4"/>
  <c r="AB1076" i="4"/>
  <c r="AB1077" i="4"/>
  <c r="AB1078" i="4"/>
  <c r="AB1079" i="4"/>
  <c r="AB1080" i="4"/>
  <c r="AB1081" i="4"/>
  <c r="AB1082" i="4"/>
  <c r="AB1083" i="4"/>
  <c r="AB1084" i="4"/>
  <c r="AB1085" i="4"/>
  <c r="AB1086" i="4"/>
  <c r="AB1087" i="4"/>
  <c r="AB1088" i="4"/>
  <c r="AB1089" i="4"/>
  <c r="AB1090" i="4"/>
  <c r="AB1091" i="4"/>
  <c r="AB1092" i="4"/>
  <c r="AB1093" i="4"/>
  <c r="AB1094" i="4"/>
  <c r="AB1095" i="4"/>
  <c r="AB1096" i="4"/>
  <c r="AB1097" i="4"/>
  <c r="AB1098" i="4"/>
  <c r="AB1099" i="4"/>
  <c r="AB1100" i="4"/>
  <c r="AB1101" i="4"/>
  <c r="AB1102" i="4"/>
  <c r="AB1103" i="4"/>
  <c r="AB1104" i="4"/>
  <c r="AB6" i="4"/>
  <c r="AE7" i="5"/>
  <c r="AE8" i="5"/>
  <c r="AE9" i="5"/>
  <c r="AE10" i="5"/>
  <c r="AE11" i="5"/>
  <c r="AE12" i="5"/>
  <c r="AE13" i="5"/>
  <c r="AE14" i="5"/>
  <c r="AE15" i="5"/>
  <c r="AE16" i="5"/>
  <c r="AE17" i="5"/>
  <c r="AE18" i="5"/>
  <c r="AE19" i="5"/>
  <c r="AE20" i="5"/>
  <c r="AE21" i="5"/>
  <c r="AE22" i="5"/>
  <c r="AE23" i="5"/>
  <c r="AE24" i="5"/>
  <c r="AE25" i="5"/>
  <c r="AE26" i="5"/>
  <c r="AE27" i="5"/>
  <c r="AE28" i="5"/>
  <c r="AE29" i="5"/>
  <c r="AE30" i="5"/>
  <c r="AE31" i="5"/>
  <c r="AE32" i="5"/>
  <c r="AE33" i="5"/>
  <c r="AE34" i="5"/>
  <c r="AE35" i="5"/>
  <c r="AE36" i="5"/>
  <c r="AE37" i="5"/>
  <c r="AE38" i="5"/>
  <c r="AE39" i="5"/>
  <c r="AE40" i="5"/>
  <c r="AE41" i="5"/>
  <c r="AE42" i="5"/>
  <c r="AE43" i="5"/>
  <c r="AE44" i="5"/>
  <c r="AE45" i="5"/>
  <c r="AE46" i="5"/>
  <c r="AE47" i="5"/>
  <c r="AE48" i="5"/>
  <c r="AE49" i="5"/>
  <c r="AE50" i="5"/>
  <c r="AE51" i="5"/>
  <c r="AE52" i="5"/>
  <c r="AE53" i="5"/>
  <c r="AE54" i="5"/>
  <c r="AE55" i="5"/>
  <c r="AE56" i="5"/>
  <c r="AE57" i="5"/>
  <c r="AE58" i="5"/>
  <c r="AE59" i="5"/>
  <c r="AE60" i="5"/>
  <c r="AE61" i="5"/>
  <c r="AE62" i="5"/>
  <c r="AE63" i="5"/>
  <c r="AE64" i="5"/>
  <c r="AE65" i="5"/>
  <c r="AE66" i="5"/>
  <c r="AE67" i="5"/>
  <c r="AE68" i="5"/>
  <c r="AE69" i="5"/>
  <c r="AE70" i="5"/>
  <c r="AE71" i="5"/>
  <c r="AE72" i="5"/>
  <c r="AE73" i="5"/>
  <c r="AE74" i="5"/>
  <c r="AE75" i="5"/>
  <c r="AE76" i="5"/>
  <c r="AE77" i="5"/>
  <c r="AE78" i="5"/>
  <c r="AE79" i="5"/>
  <c r="AE80" i="5"/>
  <c r="AE81" i="5"/>
  <c r="AE82" i="5"/>
  <c r="AE83" i="5"/>
  <c r="AE84" i="5"/>
  <c r="AE85" i="5"/>
  <c r="AE86" i="5"/>
  <c r="AE87" i="5"/>
  <c r="AE88" i="5"/>
  <c r="AE89" i="5"/>
  <c r="AE90" i="5"/>
  <c r="AE91" i="5"/>
  <c r="AE92" i="5"/>
  <c r="AE93" i="5"/>
  <c r="AE94" i="5"/>
  <c r="AE95" i="5"/>
  <c r="AE96" i="5"/>
  <c r="AE97" i="5"/>
  <c r="AE98" i="5"/>
  <c r="AE99" i="5"/>
  <c r="AE100" i="5"/>
  <c r="AE101" i="5"/>
  <c r="AE102" i="5"/>
  <c r="AE103" i="5"/>
  <c r="AE104" i="5"/>
  <c r="AE105" i="5"/>
  <c r="AE106" i="5"/>
  <c r="AE107" i="5"/>
  <c r="AE108" i="5"/>
  <c r="AE109" i="5"/>
  <c r="AE110" i="5"/>
  <c r="AE111" i="5"/>
  <c r="AE112" i="5"/>
  <c r="AE113" i="5"/>
  <c r="AE114" i="5"/>
  <c r="AE115" i="5"/>
  <c r="AE116" i="5"/>
  <c r="AE117" i="5"/>
  <c r="AE118" i="5"/>
  <c r="AE119" i="5"/>
  <c r="AE120" i="5"/>
  <c r="AE121" i="5"/>
  <c r="AE122" i="5"/>
  <c r="AE123" i="5"/>
  <c r="AE124" i="5"/>
  <c r="AE125" i="5"/>
  <c r="AE126" i="5"/>
  <c r="AE127" i="5"/>
  <c r="AE128" i="5"/>
  <c r="AE129" i="5"/>
  <c r="AE130" i="5"/>
  <c r="AE131" i="5"/>
  <c r="AE132" i="5"/>
  <c r="AE133" i="5"/>
  <c r="AE134" i="5"/>
  <c r="AE135" i="5"/>
  <c r="AE136" i="5"/>
  <c r="AE137" i="5"/>
  <c r="AE138" i="5"/>
  <c r="AE139" i="5"/>
  <c r="AE140" i="5"/>
  <c r="AE141" i="5"/>
  <c r="AE142" i="5"/>
  <c r="AE143" i="5"/>
  <c r="AE144" i="5"/>
  <c r="AE145" i="5"/>
  <c r="AE146" i="5"/>
  <c r="AE147" i="5"/>
  <c r="AE148" i="5"/>
  <c r="AE149" i="5"/>
  <c r="AE150" i="5"/>
  <c r="AE151" i="5"/>
  <c r="AE152" i="5"/>
  <c r="AE153" i="5"/>
  <c r="AE154" i="5"/>
  <c r="AE155" i="5"/>
  <c r="AE156" i="5"/>
  <c r="AE157" i="5"/>
  <c r="AE158" i="5"/>
  <c r="AE159" i="5"/>
  <c r="AE160" i="5"/>
  <c r="AE161" i="5"/>
  <c r="AE162" i="5"/>
  <c r="AE163" i="5"/>
  <c r="AE164" i="5"/>
  <c r="AE165" i="5"/>
  <c r="AE166" i="5"/>
  <c r="AE167" i="5"/>
  <c r="AE168" i="5"/>
  <c r="AE169" i="5"/>
  <c r="AE170" i="5"/>
  <c r="AE171" i="5"/>
  <c r="AE172" i="5"/>
  <c r="AE173" i="5"/>
  <c r="AE174" i="5"/>
  <c r="AE175" i="5"/>
  <c r="AE176" i="5"/>
  <c r="AE177" i="5"/>
  <c r="AE178" i="5"/>
  <c r="AE179" i="5"/>
  <c r="AE180" i="5"/>
  <c r="AE181" i="5"/>
  <c r="AE182" i="5"/>
  <c r="AE183" i="5"/>
  <c r="AE184" i="5"/>
  <c r="AE185" i="5"/>
  <c r="AE186" i="5"/>
  <c r="AE187" i="5"/>
  <c r="AE188" i="5"/>
  <c r="AE189" i="5"/>
  <c r="AE190" i="5"/>
  <c r="AE191" i="5"/>
  <c r="AE192" i="5"/>
  <c r="AE193" i="5"/>
  <c r="AE194" i="5"/>
  <c r="AE195" i="5"/>
  <c r="AE196" i="5"/>
  <c r="AE197" i="5"/>
  <c r="AE198" i="5"/>
  <c r="AE199" i="5"/>
  <c r="AE200" i="5"/>
  <c r="AE201" i="5"/>
  <c r="AE202" i="5"/>
  <c r="AE203" i="5"/>
  <c r="AE204" i="5"/>
  <c r="AE205" i="5"/>
  <c r="AE206" i="5"/>
  <c r="AE207" i="5"/>
  <c r="AE208" i="5"/>
  <c r="AE209" i="5"/>
  <c r="AE210" i="5"/>
  <c r="AE211" i="5"/>
  <c r="AE212" i="5"/>
  <c r="AE213" i="5"/>
  <c r="AE214" i="5"/>
  <c r="AE215" i="5"/>
  <c r="AE216" i="5"/>
  <c r="AE217" i="5"/>
  <c r="AE218" i="5"/>
  <c r="AE219" i="5"/>
  <c r="AE220" i="5"/>
  <c r="AE221" i="5"/>
  <c r="AE222" i="5"/>
  <c r="AE223" i="5"/>
  <c r="AE224" i="5"/>
  <c r="AE225" i="5"/>
  <c r="AE226" i="5"/>
  <c r="AE227" i="5"/>
  <c r="AE228" i="5"/>
  <c r="AE229" i="5"/>
  <c r="AE230" i="5"/>
  <c r="AE231" i="5"/>
  <c r="AE232" i="5"/>
  <c r="AE233" i="5"/>
  <c r="AE234" i="5"/>
  <c r="AE235" i="5"/>
  <c r="AE236" i="5"/>
  <c r="AE237" i="5"/>
  <c r="AE238" i="5"/>
  <c r="AE239" i="5"/>
  <c r="AE240" i="5"/>
  <c r="AE241" i="5"/>
  <c r="AE242" i="5"/>
  <c r="AE243" i="5"/>
  <c r="AE244" i="5"/>
  <c r="AE245" i="5"/>
  <c r="AE246" i="5"/>
  <c r="AE247" i="5"/>
  <c r="AE248" i="5"/>
  <c r="AE249" i="5"/>
  <c r="AE250" i="5"/>
  <c r="AE251" i="5"/>
  <c r="AE252" i="5"/>
  <c r="AE253" i="5"/>
  <c r="AE254" i="5"/>
  <c r="AE255" i="5"/>
  <c r="AE256" i="5"/>
  <c r="AE257" i="5"/>
  <c r="AE258" i="5"/>
  <c r="AE259" i="5"/>
  <c r="AE260" i="5"/>
  <c r="AE261" i="5"/>
  <c r="AE262" i="5"/>
  <c r="AE263" i="5"/>
  <c r="AE264" i="5"/>
  <c r="AE265" i="5"/>
  <c r="AE266" i="5"/>
  <c r="AE267" i="5"/>
  <c r="AE268" i="5"/>
  <c r="AE269" i="5"/>
  <c r="AE270" i="5"/>
  <c r="AE271" i="5"/>
  <c r="AE272" i="5"/>
  <c r="AE273" i="5"/>
  <c r="AE274" i="5"/>
  <c r="AE275" i="5"/>
  <c r="AE276" i="5"/>
  <c r="AE277" i="5"/>
  <c r="AE278" i="5"/>
  <c r="AE279" i="5"/>
  <c r="AE280" i="5"/>
  <c r="AE281" i="5"/>
  <c r="AE282" i="5"/>
  <c r="AE283" i="5"/>
  <c r="AE284" i="5"/>
  <c r="AE285" i="5"/>
  <c r="AE286" i="5"/>
  <c r="AE287" i="5"/>
  <c r="AE288" i="5"/>
  <c r="AE289" i="5"/>
  <c r="AE290" i="5"/>
  <c r="AE291" i="5"/>
  <c r="AE292" i="5"/>
  <c r="AE293" i="5"/>
  <c r="AE294" i="5"/>
  <c r="AE295" i="5"/>
  <c r="AE296" i="5"/>
  <c r="AE297" i="5"/>
  <c r="AE298" i="5"/>
  <c r="AE299" i="5"/>
  <c r="AE300" i="5"/>
  <c r="AE301" i="5"/>
  <c r="AE302" i="5"/>
  <c r="AE303" i="5"/>
  <c r="AE304" i="5"/>
  <c r="AE305" i="5"/>
  <c r="AE306" i="5"/>
  <c r="AE307" i="5"/>
  <c r="AE308" i="5"/>
  <c r="AE309" i="5"/>
  <c r="AE310" i="5"/>
  <c r="AE311" i="5"/>
  <c r="AE312" i="5"/>
  <c r="AE313" i="5"/>
  <c r="AE314" i="5"/>
  <c r="AE315" i="5"/>
  <c r="AE316" i="5"/>
  <c r="AE317" i="5"/>
  <c r="AE318" i="5"/>
  <c r="AE319" i="5"/>
  <c r="AE320" i="5"/>
  <c r="AE321" i="5"/>
  <c r="AE322" i="5"/>
  <c r="AE323" i="5"/>
  <c r="AE324" i="5"/>
  <c r="AE325" i="5"/>
  <c r="AE326" i="5"/>
  <c r="AE327" i="5"/>
  <c r="AE328" i="5"/>
  <c r="AE329" i="5"/>
  <c r="AE330" i="5"/>
  <c r="AE331" i="5"/>
  <c r="AE332" i="5"/>
  <c r="AE333" i="5"/>
  <c r="AE334" i="5"/>
  <c r="AE335" i="5"/>
  <c r="AE336" i="5"/>
  <c r="AE337" i="5"/>
  <c r="AE338" i="5"/>
  <c r="AE339" i="5"/>
  <c r="AE340" i="5"/>
  <c r="AE341" i="5"/>
  <c r="AE342" i="5"/>
  <c r="AE343" i="5"/>
  <c r="AE344" i="5"/>
  <c r="AE345" i="5"/>
  <c r="AE346" i="5"/>
  <c r="AE347" i="5"/>
  <c r="AE348" i="5"/>
  <c r="AE349" i="5"/>
  <c r="AE350" i="5"/>
  <c r="AE351" i="5"/>
  <c r="AE352" i="5"/>
  <c r="AE353" i="5"/>
  <c r="AE354" i="5"/>
  <c r="AE355" i="5"/>
  <c r="AE356" i="5"/>
  <c r="AE357" i="5"/>
  <c r="AE358" i="5"/>
  <c r="AE359" i="5"/>
  <c r="AE360" i="5"/>
  <c r="AE361" i="5"/>
  <c r="AE362" i="5"/>
  <c r="AE363" i="5"/>
  <c r="AE364" i="5"/>
  <c r="AE365" i="5"/>
  <c r="AE366" i="5"/>
  <c r="AE367" i="5"/>
  <c r="AE368" i="5"/>
  <c r="AE369" i="5"/>
  <c r="AE370" i="5"/>
  <c r="AE371" i="5"/>
  <c r="AE372" i="5"/>
  <c r="AE373" i="5"/>
  <c r="AE374" i="5"/>
  <c r="AE375" i="5"/>
  <c r="AE376" i="5"/>
  <c r="AE377" i="5"/>
  <c r="AE378" i="5"/>
  <c r="AE379" i="5"/>
  <c r="AE380" i="5"/>
  <c r="AE381" i="5"/>
  <c r="AE382" i="5"/>
  <c r="AE383" i="5"/>
  <c r="AE384" i="5"/>
  <c r="AE385" i="5"/>
  <c r="AE386" i="5"/>
  <c r="AE387" i="5"/>
  <c r="AE388" i="5"/>
  <c r="AE389" i="5"/>
  <c r="AE390" i="5"/>
  <c r="AE391" i="5"/>
  <c r="AE392" i="5"/>
  <c r="AE393" i="5"/>
  <c r="AE394" i="5"/>
  <c r="AE395" i="5"/>
  <c r="AE396" i="5"/>
  <c r="AE397" i="5"/>
  <c r="AE398" i="5"/>
  <c r="AE399" i="5"/>
  <c r="AE400" i="5"/>
  <c r="AE401" i="5"/>
  <c r="AE402" i="5"/>
  <c r="AE403" i="5"/>
  <c r="AE404" i="5"/>
  <c r="AE405" i="5"/>
  <c r="AE406" i="5"/>
  <c r="AE407" i="5"/>
  <c r="AE408" i="5"/>
  <c r="AE409" i="5"/>
  <c r="AE410" i="5"/>
  <c r="AE411" i="5"/>
  <c r="AE412" i="5"/>
  <c r="AE413" i="5"/>
  <c r="AE414" i="5"/>
  <c r="AE415" i="5"/>
  <c r="AE416" i="5"/>
  <c r="AE417" i="5"/>
  <c r="AE418" i="5"/>
  <c r="AE419" i="5"/>
  <c r="AE420" i="5"/>
  <c r="AE421" i="5"/>
  <c r="AE422" i="5"/>
  <c r="AE423" i="5"/>
  <c r="AE424" i="5"/>
  <c r="AE425" i="5"/>
  <c r="AE426" i="5"/>
  <c r="AE427" i="5"/>
  <c r="AE428" i="5"/>
  <c r="AE429" i="5"/>
  <c r="AE430" i="5"/>
  <c r="AE431" i="5"/>
  <c r="AE432" i="5"/>
  <c r="AE433" i="5"/>
  <c r="AE434" i="5"/>
  <c r="AE435" i="5"/>
  <c r="AE436" i="5"/>
  <c r="AE437" i="5"/>
  <c r="AE438" i="5"/>
  <c r="AE439" i="5"/>
  <c r="AE440" i="5"/>
  <c r="AE441" i="5"/>
  <c r="AE442" i="5"/>
  <c r="AE443" i="5"/>
  <c r="AE444" i="5"/>
  <c r="AE445" i="5"/>
  <c r="AE446" i="5"/>
  <c r="AE447" i="5"/>
  <c r="AE448" i="5"/>
  <c r="AE449" i="5"/>
  <c r="AE450" i="5"/>
  <c r="AE451" i="5"/>
  <c r="AE452" i="5"/>
  <c r="AE453" i="5"/>
  <c r="AE454" i="5"/>
  <c r="AE455" i="5"/>
  <c r="AE456" i="5"/>
  <c r="AE457" i="5"/>
  <c r="AE458" i="5"/>
  <c r="AE459" i="5"/>
  <c r="AE460" i="5"/>
  <c r="AE461" i="5"/>
  <c r="AE462" i="5"/>
  <c r="AE463" i="5"/>
  <c r="AE464" i="5"/>
  <c r="AE465" i="5"/>
  <c r="AE466" i="5"/>
  <c r="AE467" i="5"/>
  <c r="AE468" i="5"/>
  <c r="AE469" i="5"/>
  <c r="AE470" i="5"/>
  <c r="AE471" i="5"/>
  <c r="AE472" i="5"/>
  <c r="AE473" i="5"/>
  <c r="AE474" i="5"/>
  <c r="AE475" i="5"/>
  <c r="AE476" i="5"/>
  <c r="AE477" i="5"/>
  <c r="AE478" i="5"/>
  <c r="AE479" i="5"/>
  <c r="AE480" i="5"/>
  <c r="AE481" i="5"/>
  <c r="AE482" i="5"/>
  <c r="AE483" i="5"/>
  <c r="AE484" i="5"/>
  <c r="AE485" i="5"/>
  <c r="AE486" i="5"/>
  <c r="AE487" i="5"/>
  <c r="AE488" i="5"/>
  <c r="AE489" i="5"/>
  <c r="AE490" i="5"/>
  <c r="AE491" i="5"/>
  <c r="AE492" i="5"/>
  <c r="AE493" i="5"/>
  <c r="AE494" i="5"/>
  <c r="AE495" i="5"/>
  <c r="AE496" i="5"/>
  <c r="AE497" i="5"/>
  <c r="AE498" i="5"/>
  <c r="AE499" i="5"/>
  <c r="AE500" i="5"/>
  <c r="AE501" i="5"/>
  <c r="AE502" i="5"/>
  <c r="AE503" i="5"/>
  <c r="AE504" i="5"/>
  <c r="AE505" i="5"/>
  <c r="AE506" i="5"/>
  <c r="AE507" i="5"/>
  <c r="AE508" i="5"/>
  <c r="AE509" i="5"/>
  <c r="AE510" i="5"/>
  <c r="AE511" i="5"/>
  <c r="AE512" i="5"/>
  <c r="AE513" i="5"/>
  <c r="AE514" i="5"/>
  <c r="AE515" i="5"/>
  <c r="AE516" i="5"/>
  <c r="AE517" i="5"/>
  <c r="AE518" i="5"/>
  <c r="AE519" i="5"/>
  <c r="AE520" i="5"/>
  <c r="AE521" i="5"/>
  <c r="AE522" i="5"/>
  <c r="AE523" i="5"/>
  <c r="AE524" i="5"/>
  <c r="AE525" i="5"/>
  <c r="AE526" i="5"/>
  <c r="AE527" i="5"/>
  <c r="AE528" i="5"/>
  <c r="AE529" i="5"/>
  <c r="AE530" i="5"/>
  <c r="AE531" i="5"/>
  <c r="AE532" i="5"/>
  <c r="AE533" i="5"/>
  <c r="AE534" i="5"/>
  <c r="AE535" i="5"/>
  <c r="AE536" i="5"/>
  <c r="AE537" i="5"/>
  <c r="AE538" i="5"/>
  <c r="AE539" i="5"/>
  <c r="AE540" i="5"/>
  <c r="AE541" i="5"/>
  <c r="AE542" i="5"/>
  <c r="AE543" i="5"/>
  <c r="AE544" i="5"/>
  <c r="AE545" i="5"/>
  <c r="AE546" i="5"/>
  <c r="AE547" i="5"/>
  <c r="AE548" i="5"/>
  <c r="AE549" i="5"/>
  <c r="AE550" i="5"/>
  <c r="AE551" i="5"/>
  <c r="AE552" i="5"/>
  <c r="AE553" i="5"/>
  <c r="AE554" i="5"/>
  <c r="AE555" i="5"/>
  <c r="AE556" i="5"/>
  <c r="AE557" i="5"/>
  <c r="AE558" i="5"/>
  <c r="AE559" i="5"/>
  <c r="AE560" i="5"/>
  <c r="AE561" i="5"/>
  <c r="AE562" i="5"/>
  <c r="AE563" i="5"/>
  <c r="AE564" i="5"/>
  <c r="AE565" i="5"/>
  <c r="AE566" i="5"/>
  <c r="AE567" i="5"/>
  <c r="AE568" i="5"/>
  <c r="AE569" i="5"/>
  <c r="AE570" i="5"/>
  <c r="AE571" i="5"/>
  <c r="AE572" i="5"/>
  <c r="AE573" i="5"/>
  <c r="AE574" i="5"/>
  <c r="AE575" i="5"/>
  <c r="AE576" i="5"/>
  <c r="AE577" i="5"/>
  <c r="AE578" i="5"/>
  <c r="AE579" i="5"/>
  <c r="AE580" i="5"/>
  <c r="AE581" i="5"/>
  <c r="AE582" i="5"/>
  <c r="AE583" i="5"/>
  <c r="AE584" i="5"/>
  <c r="AE585" i="5"/>
  <c r="AE586" i="5"/>
  <c r="AE587" i="5"/>
  <c r="AE588" i="5"/>
  <c r="AE589" i="5"/>
  <c r="AE590" i="5"/>
  <c r="AE591" i="5"/>
  <c r="AE592" i="5"/>
  <c r="AE593" i="5"/>
  <c r="AE594" i="5"/>
  <c r="AE595" i="5"/>
  <c r="AE596" i="5"/>
  <c r="AE597" i="5"/>
  <c r="AE598" i="5"/>
  <c r="AE599" i="5"/>
  <c r="AE600" i="5"/>
  <c r="AE601" i="5"/>
  <c r="AE602" i="5"/>
  <c r="AE603" i="5"/>
  <c r="AE604" i="5"/>
  <c r="AE605" i="5"/>
  <c r="AE606" i="5"/>
  <c r="AE607" i="5"/>
  <c r="AE608" i="5"/>
  <c r="AE609" i="5"/>
  <c r="AE610" i="5"/>
  <c r="AE611" i="5"/>
  <c r="AE612" i="5"/>
  <c r="AE613" i="5"/>
  <c r="AE614" i="5"/>
  <c r="AE615" i="5"/>
  <c r="AE616" i="5"/>
  <c r="AE617" i="5"/>
  <c r="AE618" i="5"/>
  <c r="AE619" i="5"/>
  <c r="AE620" i="5"/>
  <c r="AE621" i="5"/>
  <c r="AE622" i="5"/>
  <c r="AE623" i="5"/>
  <c r="AE624" i="5"/>
  <c r="AE625" i="5"/>
  <c r="AE626" i="5"/>
  <c r="AE627" i="5"/>
  <c r="AE628" i="5"/>
  <c r="AE629" i="5"/>
  <c r="AE630" i="5"/>
  <c r="AE631" i="5"/>
  <c r="AE632" i="5"/>
  <c r="AE633" i="5"/>
  <c r="AE634" i="5"/>
  <c r="AE635" i="5"/>
  <c r="AE636" i="5"/>
  <c r="AE637" i="5"/>
  <c r="AE638" i="5"/>
  <c r="AE639" i="5"/>
  <c r="AE640" i="5"/>
  <c r="AE641" i="5"/>
  <c r="AE642" i="5"/>
  <c r="AE643" i="5"/>
  <c r="AE644" i="5"/>
  <c r="AE645" i="5"/>
  <c r="AE646" i="5"/>
  <c r="AE647" i="5"/>
  <c r="AE648" i="5"/>
  <c r="AE649" i="5"/>
  <c r="AE650" i="5"/>
  <c r="AE651" i="5"/>
  <c r="AE652" i="5"/>
  <c r="AE653" i="5"/>
  <c r="AE654" i="5"/>
  <c r="AE655" i="5"/>
  <c r="AE656" i="5"/>
  <c r="AE657" i="5"/>
  <c r="AE658" i="5"/>
  <c r="AE659" i="5"/>
  <c r="AE660" i="5"/>
  <c r="AE661" i="5"/>
  <c r="AE662" i="5"/>
  <c r="AE663" i="5"/>
  <c r="AE664" i="5"/>
  <c r="AE665" i="5"/>
  <c r="AE666" i="5"/>
  <c r="AE667" i="5"/>
  <c r="AE668" i="5"/>
  <c r="AE669" i="5"/>
  <c r="AE670" i="5"/>
  <c r="AE671" i="5"/>
  <c r="AE672" i="5"/>
  <c r="AE673" i="5"/>
  <c r="AE674" i="5"/>
  <c r="AE675" i="5"/>
  <c r="AE676" i="5"/>
  <c r="AE677" i="5"/>
  <c r="AE678" i="5"/>
  <c r="AE679" i="5"/>
  <c r="AE680" i="5"/>
  <c r="AE681" i="5"/>
  <c r="AE682" i="5"/>
  <c r="AE683" i="5"/>
  <c r="AE684" i="5"/>
  <c r="AE685" i="5"/>
  <c r="AE686" i="5"/>
  <c r="AE687" i="5"/>
  <c r="AE688" i="5"/>
  <c r="AE689" i="5"/>
  <c r="AE690" i="5"/>
  <c r="AE691" i="5"/>
  <c r="AE692" i="5"/>
  <c r="AE693" i="5"/>
  <c r="AE694" i="5"/>
  <c r="AE695" i="5"/>
  <c r="AE696" i="5"/>
  <c r="AE697" i="5"/>
  <c r="AE698" i="5"/>
  <c r="AE699" i="5"/>
  <c r="AE700" i="5"/>
  <c r="AE701" i="5"/>
  <c r="AE702" i="5"/>
  <c r="AE703" i="5"/>
  <c r="AE704" i="5"/>
  <c r="AE705" i="5"/>
  <c r="AE706" i="5"/>
  <c r="AE707" i="5"/>
  <c r="AE708" i="5"/>
  <c r="AE709" i="5"/>
  <c r="AE710" i="5"/>
  <c r="AE711" i="5"/>
  <c r="AE712" i="5"/>
  <c r="AE713" i="5"/>
  <c r="AE714" i="5"/>
  <c r="AE715" i="5"/>
  <c r="AE716" i="5"/>
  <c r="AE717" i="5"/>
  <c r="AE718" i="5"/>
  <c r="AE719" i="5"/>
  <c r="AE720" i="5"/>
  <c r="AE721" i="5"/>
  <c r="AE722" i="5"/>
  <c r="AE723" i="5"/>
  <c r="AE724" i="5"/>
  <c r="AE725" i="5"/>
  <c r="AE726" i="5"/>
  <c r="AE727" i="5"/>
  <c r="AE728" i="5"/>
  <c r="AE729" i="5"/>
  <c r="AE730" i="5"/>
  <c r="AE731" i="5"/>
  <c r="AE732" i="5"/>
  <c r="AE733" i="5"/>
  <c r="AE734" i="5"/>
  <c r="AE735" i="5"/>
  <c r="AE736" i="5"/>
  <c r="AE737" i="5"/>
  <c r="AE738" i="5"/>
  <c r="AE739" i="5"/>
  <c r="AE740" i="5"/>
  <c r="AE741" i="5"/>
  <c r="AE742" i="5"/>
  <c r="AE743" i="5"/>
  <c r="AE744" i="5"/>
  <c r="AE745" i="5"/>
  <c r="AE746" i="5"/>
  <c r="AE747" i="5"/>
  <c r="AE748" i="5"/>
  <c r="AE749" i="5"/>
  <c r="AE750" i="5"/>
  <c r="AE751" i="5"/>
  <c r="AE752" i="5"/>
  <c r="AE753" i="5"/>
  <c r="AE754" i="5"/>
  <c r="AE755" i="5"/>
  <c r="AE756" i="5"/>
  <c r="AE757" i="5"/>
  <c r="AE758" i="5"/>
  <c r="AE759" i="5"/>
  <c r="AE760" i="5"/>
  <c r="AE761" i="5"/>
  <c r="AE762" i="5"/>
  <c r="AE763" i="5"/>
  <c r="AE764" i="5"/>
  <c r="AE765" i="5"/>
  <c r="AE766" i="5"/>
  <c r="AE767" i="5"/>
  <c r="AE768" i="5"/>
  <c r="AE769" i="5"/>
  <c r="AE770" i="5"/>
  <c r="AE771" i="5"/>
  <c r="AE772" i="5"/>
  <c r="AE773" i="5"/>
  <c r="AE774" i="5"/>
  <c r="AE775" i="5"/>
  <c r="AE776" i="5"/>
  <c r="AE777" i="5"/>
  <c r="AE778" i="5"/>
  <c r="AE779" i="5"/>
  <c r="AE780" i="5"/>
  <c r="AE781" i="5"/>
  <c r="AE782" i="5"/>
  <c r="AE783" i="5"/>
  <c r="AE784" i="5"/>
  <c r="AE785" i="5"/>
  <c r="AE786" i="5"/>
  <c r="AE787" i="5"/>
  <c r="AE788" i="5"/>
  <c r="AE789" i="5"/>
  <c r="AE790" i="5"/>
  <c r="AE791" i="5"/>
  <c r="AE792" i="5"/>
  <c r="AE793" i="5"/>
  <c r="AE794" i="5"/>
  <c r="AE795" i="5"/>
  <c r="AE796" i="5"/>
  <c r="AE797" i="5"/>
  <c r="AE798" i="5"/>
  <c r="AE799" i="5"/>
  <c r="AE800" i="5"/>
  <c r="AE801" i="5"/>
  <c r="AE802" i="5"/>
  <c r="AE803" i="5"/>
  <c r="AE804" i="5"/>
  <c r="AE805" i="5"/>
  <c r="AE806" i="5"/>
  <c r="AE807" i="5"/>
  <c r="AE808" i="5"/>
  <c r="AE809" i="5"/>
  <c r="AE810" i="5"/>
  <c r="AE811" i="5"/>
  <c r="AE812" i="5"/>
  <c r="AE813" i="5"/>
  <c r="AE814" i="5"/>
  <c r="AE815" i="5"/>
  <c r="AE816" i="5"/>
  <c r="AE817" i="5"/>
  <c r="AE818" i="5"/>
  <c r="AE819" i="5"/>
  <c r="AE820" i="5"/>
  <c r="AE821" i="5"/>
  <c r="AE822" i="5"/>
  <c r="AE823" i="5"/>
  <c r="AE824" i="5"/>
  <c r="AE825" i="5"/>
  <c r="AE826" i="5"/>
  <c r="AE827" i="5"/>
  <c r="AE828" i="5"/>
  <c r="AE829" i="5"/>
  <c r="AE830" i="5"/>
  <c r="AE831" i="5"/>
  <c r="AE832" i="5"/>
  <c r="AE833" i="5"/>
  <c r="AE834" i="5"/>
  <c r="AE835" i="5"/>
  <c r="AE836" i="5"/>
  <c r="AE837" i="5"/>
  <c r="AE838" i="5"/>
  <c r="AE839" i="5"/>
  <c r="AE840" i="5"/>
  <c r="AE841" i="5"/>
  <c r="AE842" i="5"/>
  <c r="AE843" i="5"/>
  <c r="AE844" i="5"/>
  <c r="AE845" i="5"/>
  <c r="AE846" i="5"/>
  <c r="AE847" i="5"/>
  <c r="AE848" i="5"/>
  <c r="AE849" i="5"/>
  <c r="AE850" i="5"/>
  <c r="AE851" i="5"/>
  <c r="AE852" i="5"/>
  <c r="AE853" i="5"/>
  <c r="AE854" i="5"/>
  <c r="AE855" i="5"/>
  <c r="AE856" i="5"/>
  <c r="AE857" i="5"/>
  <c r="AE858" i="5"/>
  <c r="AE859" i="5"/>
  <c r="AE860" i="5"/>
  <c r="AE861" i="5"/>
  <c r="AE862" i="5"/>
  <c r="AE863" i="5"/>
  <c r="AE864" i="5"/>
  <c r="AE865" i="5"/>
  <c r="AE866" i="5"/>
  <c r="AE867" i="5"/>
  <c r="AE868" i="5"/>
  <c r="AE869" i="5"/>
  <c r="AE870" i="5"/>
  <c r="AE871" i="5"/>
  <c r="AE872" i="5"/>
  <c r="AE873" i="5"/>
  <c r="AE874" i="5"/>
  <c r="AE875" i="5"/>
  <c r="AE876" i="5"/>
  <c r="AE877" i="5"/>
  <c r="AE878" i="5"/>
  <c r="AE879" i="5"/>
  <c r="AE880" i="5"/>
  <c r="AE881" i="5"/>
  <c r="AE882" i="5"/>
  <c r="AE883" i="5"/>
  <c r="AE884" i="5"/>
  <c r="AE885" i="5"/>
  <c r="AE886" i="5"/>
  <c r="AE887" i="5"/>
  <c r="AE888" i="5"/>
  <c r="AE889" i="5"/>
  <c r="AE890" i="5"/>
  <c r="AE891" i="5"/>
  <c r="AE892" i="5"/>
  <c r="AE893" i="5"/>
  <c r="AE894" i="5"/>
  <c r="AE895" i="5"/>
  <c r="AE896" i="5"/>
  <c r="AE897" i="5"/>
  <c r="AE898" i="5"/>
  <c r="AE899" i="5"/>
  <c r="AE900" i="5"/>
  <c r="AE901" i="5"/>
  <c r="AE902" i="5"/>
  <c r="AE903" i="5"/>
  <c r="AE904" i="5"/>
  <c r="AE905" i="5"/>
  <c r="AE906" i="5"/>
  <c r="AE907" i="5"/>
  <c r="AE908" i="5"/>
  <c r="AE909" i="5"/>
  <c r="AE910" i="5"/>
  <c r="AE911" i="5"/>
  <c r="AE912" i="5"/>
  <c r="AE913" i="5"/>
  <c r="AE914" i="5"/>
  <c r="AE915" i="5"/>
  <c r="AE916" i="5"/>
  <c r="AE917" i="5"/>
  <c r="AE918" i="5"/>
  <c r="AE919" i="5"/>
  <c r="AE920" i="5"/>
  <c r="AE921" i="5"/>
  <c r="AE922" i="5"/>
  <c r="AE923" i="5"/>
  <c r="AE924" i="5"/>
  <c r="AE925" i="5"/>
  <c r="AE926" i="5"/>
  <c r="AE927" i="5"/>
  <c r="AE928" i="5"/>
  <c r="AE929" i="5"/>
  <c r="AE930" i="5"/>
  <c r="AE931" i="5"/>
  <c r="AE932" i="5"/>
  <c r="AE933" i="5"/>
  <c r="AE934" i="5"/>
  <c r="AE935" i="5"/>
  <c r="AE936" i="5"/>
  <c r="AE937" i="5"/>
  <c r="AE938" i="5"/>
  <c r="AE939" i="5"/>
  <c r="AE940" i="5"/>
  <c r="AE941" i="5"/>
  <c r="AE942" i="5"/>
  <c r="AE943" i="5"/>
  <c r="AE944" i="5"/>
  <c r="AE945" i="5"/>
  <c r="AE946" i="5"/>
  <c r="AE947" i="5"/>
  <c r="AE948" i="5"/>
  <c r="AE949" i="5"/>
  <c r="AE950" i="5"/>
  <c r="AE951" i="5"/>
  <c r="AE952" i="5"/>
  <c r="AE953" i="5"/>
  <c r="AE954" i="5"/>
  <c r="AE955" i="5"/>
  <c r="AE956" i="5"/>
  <c r="AE957" i="5"/>
  <c r="AE958" i="5"/>
  <c r="AE959" i="5"/>
  <c r="AE960" i="5"/>
  <c r="AE961" i="5"/>
  <c r="AE962" i="5"/>
  <c r="AE963" i="5"/>
  <c r="AE964" i="5"/>
  <c r="AE965" i="5"/>
  <c r="AE966" i="5"/>
  <c r="AE967" i="5"/>
  <c r="AE968" i="5"/>
  <c r="AE969" i="5"/>
  <c r="AE970" i="5"/>
  <c r="AE971" i="5"/>
  <c r="AE972" i="5"/>
  <c r="AE973" i="5"/>
  <c r="AE974" i="5"/>
  <c r="AE975" i="5"/>
  <c r="AE976" i="5"/>
  <c r="AE977" i="5"/>
  <c r="AE978" i="5"/>
  <c r="AE979" i="5"/>
  <c r="AE980" i="5"/>
  <c r="AE981" i="5"/>
  <c r="AE982" i="5"/>
  <c r="AE983" i="5"/>
  <c r="AE984" i="5"/>
  <c r="AE985" i="5"/>
  <c r="AE986" i="5"/>
  <c r="AE987" i="5"/>
  <c r="AE988" i="5"/>
  <c r="AE989" i="5"/>
  <c r="AE990" i="5"/>
  <c r="AE991" i="5"/>
  <c r="AE992" i="5"/>
  <c r="AE993" i="5"/>
  <c r="AE994" i="5"/>
  <c r="AE995" i="5"/>
  <c r="AE996" i="5"/>
  <c r="AE997" i="5"/>
  <c r="AE998" i="5"/>
  <c r="AE999" i="5"/>
  <c r="AE1000" i="5"/>
  <c r="AE1001" i="5"/>
  <c r="AE1002" i="5"/>
  <c r="AE1003" i="5"/>
  <c r="AE1004" i="5"/>
  <c r="AE1005" i="5"/>
  <c r="AE1006" i="5"/>
  <c r="AE1007" i="5"/>
  <c r="AE1008" i="5"/>
  <c r="AE1009" i="5"/>
  <c r="AE1010" i="5"/>
  <c r="AE1011" i="5"/>
  <c r="AE1012" i="5"/>
  <c r="AE1013" i="5"/>
  <c r="AE1014" i="5"/>
  <c r="AE1015" i="5"/>
  <c r="AE1016" i="5"/>
  <c r="AE1017" i="5"/>
  <c r="AE1018" i="5"/>
  <c r="AE1019" i="5"/>
  <c r="AE1020" i="5"/>
  <c r="AE1021" i="5"/>
  <c r="AE1022" i="5"/>
  <c r="AE1023" i="5"/>
  <c r="AE1024" i="5"/>
  <c r="AE1025" i="5"/>
  <c r="AE1026" i="5"/>
  <c r="AE1027" i="5"/>
  <c r="AE1028" i="5"/>
  <c r="AE1029" i="5"/>
  <c r="AE1030" i="5"/>
  <c r="AE1031" i="5"/>
  <c r="AE1032" i="5"/>
  <c r="AE1033" i="5"/>
  <c r="AE1034" i="5"/>
  <c r="AE1035" i="5"/>
  <c r="AE1036" i="5"/>
  <c r="AE1037" i="5"/>
  <c r="AE1038" i="5"/>
  <c r="AE1039" i="5"/>
  <c r="AE1040" i="5"/>
  <c r="AE1041" i="5"/>
  <c r="AE1042" i="5"/>
  <c r="AE1043" i="5"/>
  <c r="AE1044" i="5"/>
  <c r="AE1045" i="5"/>
  <c r="AE1046" i="5"/>
  <c r="AE1047" i="5"/>
  <c r="AE1048" i="5"/>
  <c r="AE1049" i="5"/>
  <c r="AE1050" i="5"/>
  <c r="AE1051" i="5"/>
  <c r="AE1052" i="5"/>
  <c r="AE1053" i="5"/>
  <c r="AE1054" i="5"/>
  <c r="AE1055" i="5"/>
  <c r="AE1056" i="5"/>
  <c r="AE1057" i="5"/>
  <c r="AE1058" i="5"/>
  <c r="AE1059" i="5"/>
  <c r="AE1060" i="5"/>
  <c r="AE1061" i="5"/>
  <c r="AE1062" i="5"/>
  <c r="AE1063" i="5"/>
  <c r="AE1064" i="5"/>
  <c r="AE1065" i="5"/>
  <c r="AE1066" i="5"/>
  <c r="AE1067" i="5"/>
  <c r="AE1068" i="5"/>
  <c r="AE1069" i="5"/>
  <c r="AE1070" i="5"/>
  <c r="AE1071" i="5"/>
  <c r="AE1072" i="5"/>
  <c r="AE1073" i="5"/>
  <c r="AE1074" i="5"/>
  <c r="AE1075" i="5"/>
  <c r="AE1076" i="5"/>
  <c r="AE1077" i="5"/>
  <c r="AE1078" i="5"/>
  <c r="AE1079" i="5"/>
  <c r="AE1080" i="5"/>
  <c r="AE1081" i="5"/>
  <c r="AE1082" i="5"/>
  <c r="AE1083" i="5"/>
  <c r="AE1084" i="5"/>
  <c r="AE1085" i="5"/>
  <c r="AE1086" i="5"/>
  <c r="AE1087" i="5"/>
  <c r="AE1088" i="5"/>
  <c r="AE1089" i="5"/>
  <c r="AE1090" i="5"/>
  <c r="AE1091" i="5"/>
  <c r="AE1092" i="5"/>
  <c r="AE1093" i="5"/>
  <c r="AE1094" i="5"/>
  <c r="AE1095" i="5"/>
  <c r="AE1096" i="5"/>
  <c r="AE1097" i="5"/>
  <c r="AE1098" i="5"/>
  <c r="AE1099" i="5"/>
  <c r="AE1100" i="5"/>
  <c r="AE1101" i="5"/>
  <c r="AE1102" i="5"/>
  <c r="AE1103" i="5"/>
  <c r="AE1104" i="5"/>
  <c r="AE1105" i="5"/>
  <c r="AE1106" i="5"/>
  <c r="AE1107" i="5"/>
  <c r="AE1108" i="5"/>
  <c r="AE1109" i="5"/>
  <c r="AE1110" i="5"/>
  <c r="AE1111" i="5"/>
  <c r="AE1112" i="5"/>
  <c r="AE1113" i="5"/>
  <c r="AE1114" i="5"/>
  <c r="AE1115" i="5"/>
  <c r="AE1116" i="5"/>
  <c r="AE1117" i="5"/>
  <c r="AE1118" i="5"/>
  <c r="AE1119" i="5"/>
  <c r="AE1120" i="5"/>
  <c r="AE1121" i="5"/>
  <c r="AE1122" i="5"/>
  <c r="AE1123" i="5"/>
  <c r="AE1124" i="5"/>
  <c r="AE1125" i="5"/>
  <c r="AE1126" i="5"/>
  <c r="AE1127" i="5"/>
  <c r="AE1128" i="5"/>
  <c r="AE1129" i="5"/>
  <c r="AE1130" i="5"/>
  <c r="AE1131" i="5"/>
  <c r="AE1132" i="5"/>
  <c r="AE1133" i="5"/>
  <c r="AE1134" i="5"/>
  <c r="AE1135" i="5"/>
  <c r="AE1136" i="5"/>
  <c r="AE1137" i="5"/>
  <c r="AE1138" i="5"/>
  <c r="AE1139" i="5"/>
  <c r="AE1140" i="5"/>
  <c r="AE1141" i="5"/>
  <c r="AE1142" i="5"/>
  <c r="AE1143" i="5"/>
  <c r="AE1144" i="5"/>
  <c r="AE1145" i="5"/>
  <c r="AE1146" i="5"/>
  <c r="AE1147" i="5"/>
  <c r="AE1148" i="5"/>
  <c r="AE1149" i="5"/>
  <c r="AE1150" i="5"/>
  <c r="AE1151" i="5"/>
  <c r="AE1152" i="5"/>
  <c r="AE1153" i="5"/>
  <c r="AE1154" i="5"/>
  <c r="AE1155" i="5"/>
  <c r="AE1156" i="5"/>
  <c r="AE1157" i="5"/>
  <c r="AE1158" i="5"/>
  <c r="AE1159" i="5"/>
  <c r="AE1160" i="5"/>
  <c r="AE1161" i="5"/>
  <c r="AE1162" i="5"/>
  <c r="AE1163" i="5"/>
  <c r="AE1164" i="5"/>
  <c r="AE1165" i="5"/>
  <c r="AE1166" i="5"/>
  <c r="AE1167" i="5"/>
  <c r="AE1168" i="5"/>
  <c r="AE1169" i="5"/>
  <c r="AE1170" i="5"/>
  <c r="AE1171" i="5"/>
  <c r="AE1172" i="5"/>
  <c r="AE1173" i="5"/>
  <c r="AE1174" i="5"/>
  <c r="AE1175" i="5"/>
  <c r="AE1176" i="5"/>
  <c r="AE1177" i="5"/>
  <c r="AE1178" i="5"/>
  <c r="AE1179" i="5"/>
  <c r="AE1180" i="5"/>
  <c r="AE1181" i="5"/>
  <c r="AE1182" i="5"/>
  <c r="AE1183" i="5"/>
  <c r="AE1184" i="5"/>
  <c r="AE1185" i="5"/>
  <c r="AE1186" i="5"/>
  <c r="AE1187" i="5"/>
  <c r="AE1188" i="5"/>
  <c r="AE1189" i="5"/>
  <c r="AE1190" i="5"/>
  <c r="AE1191" i="5"/>
  <c r="AE1192" i="5"/>
  <c r="AE1193" i="5"/>
  <c r="AE1194" i="5"/>
  <c r="AE1195" i="5"/>
  <c r="AE1196" i="5"/>
  <c r="AE1197" i="5"/>
  <c r="AE1198" i="5"/>
  <c r="AE1199" i="5"/>
  <c r="AE1200" i="5"/>
  <c r="AE1201" i="5"/>
  <c r="AE1202" i="5"/>
  <c r="AE1203" i="5"/>
  <c r="AE1204" i="5"/>
  <c r="AE1205" i="5"/>
  <c r="AE1206" i="5"/>
  <c r="AE1207" i="5"/>
  <c r="AE1208" i="5"/>
  <c r="AE1209" i="5"/>
  <c r="AE1210" i="5"/>
  <c r="AE1211" i="5"/>
  <c r="AE1212" i="5"/>
  <c r="AE1213" i="5"/>
  <c r="AE1214" i="5"/>
  <c r="AE1215" i="5"/>
  <c r="AE1216" i="5"/>
  <c r="AE1217" i="5"/>
  <c r="AE1218" i="5"/>
  <c r="AE1219" i="5"/>
  <c r="AE1220" i="5"/>
  <c r="AE1221" i="5"/>
  <c r="AE1222" i="5"/>
  <c r="AE1223" i="5"/>
  <c r="AE1224" i="5"/>
  <c r="AE1225" i="5"/>
  <c r="AE1226" i="5"/>
  <c r="AE1227" i="5"/>
  <c r="AE1228" i="5"/>
  <c r="AE1229" i="5"/>
  <c r="AE1230" i="5"/>
  <c r="AE1231" i="5"/>
  <c r="AE1232" i="5"/>
  <c r="AE1233" i="5"/>
  <c r="AE1234" i="5"/>
  <c r="AE1235" i="5"/>
  <c r="AE1236" i="5"/>
  <c r="AE1237" i="5"/>
  <c r="AE1238" i="5"/>
  <c r="AE1239" i="5"/>
  <c r="AE1240" i="5"/>
  <c r="AE1241" i="5"/>
  <c r="AE1242" i="5"/>
  <c r="AE1243" i="5"/>
  <c r="AE1244" i="5"/>
  <c r="AE1245" i="5"/>
  <c r="AE1246" i="5"/>
  <c r="AE1247" i="5"/>
  <c r="AE1248" i="5"/>
  <c r="AE1249" i="5"/>
  <c r="AE1250" i="5"/>
  <c r="AE1251" i="5"/>
  <c r="AE1252" i="5"/>
  <c r="AE1253" i="5"/>
  <c r="AE1254" i="5"/>
  <c r="AE1255" i="5"/>
  <c r="AE1256" i="5"/>
  <c r="AE1257" i="5"/>
  <c r="AE1258" i="5"/>
  <c r="AE1259" i="5"/>
  <c r="AE1260" i="5"/>
  <c r="AE1261" i="5"/>
  <c r="AE1262" i="5"/>
  <c r="AE1263" i="5"/>
  <c r="AE1264" i="5"/>
  <c r="AE1265" i="5"/>
  <c r="AE1266" i="5"/>
  <c r="AE1267" i="5"/>
  <c r="AE1268" i="5"/>
  <c r="AE1269" i="5"/>
  <c r="AE1270" i="5"/>
  <c r="AE1271" i="5"/>
  <c r="AE1272" i="5"/>
  <c r="AE1273" i="5"/>
  <c r="AE1274" i="5"/>
  <c r="AE1275" i="5"/>
  <c r="AE1276" i="5"/>
  <c r="AE1277" i="5"/>
  <c r="AE1278" i="5"/>
  <c r="AE1279" i="5"/>
  <c r="AE1280" i="5"/>
  <c r="AE1281" i="5"/>
  <c r="AE1282" i="5"/>
  <c r="AE1283" i="5"/>
  <c r="AE1284" i="5"/>
  <c r="AE1285" i="5"/>
  <c r="AE1286" i="5"/>
  <c r="AE1287" i="5"/>
  <c r="AE1288" i="5"/>
  <c r="AE1289" i="5"/>
  <c r="AE1290" i="5"/>
  <c r="AE1291" i="5"/>
  <c r="AE1292" i="5"/>
  <c r="AE1293" i="5"/>
  <c r="AE1294" i="5"/>
  <c r="AE1295" i="5"/>
  <c r="AE1296" i="5"/>
  <c r="AE1297" i="5"/>
  <c r="AE1298" i="5"/>
  <c r="AE1299" i="5"/>
  <c r="AE1300" i="5"/>
  <c r="AE1301" i="5"/>
  <c r="AE1302" i="5"/>
  <c r="AE1303" i="5"/>
  <c r="AE1304" i="5"/>
  <c r="AE1305" i="5"/>
  <c r="AE1306" i="5"/>
  <c r="AE1307" i="5"/>
  <c r="AE1308" i="5"/>
  <c r="AE1309" i="5"/>
  <c r="AE1310" i="5"/>
  <c r="AE1311" i="5"/>
  <c r="AE1312" i="5"/>
  <c r="AE1313" i="5"/>
  <c r="AE1314" i="5"/>
  <c r="AE1315" i="5"/>
  <c r="AE1316" i="5"/>
  <c r="AE1317" i="5"/>
  <c r="AE1318" i="5"/>
  <c r="AE1319" i="5"/>
  <c r="AE1320" i="5"/>
  <c r="AE1321" i="5"/>
  <c r="AE1322" i="5"/>
  <c r="AE1323" i="5"/>
  <c r="AE1324" i="5"/>
  <c r="AE1325" i="5"/>
  <c r="AE1326" i="5"/>
  <c r="AE1327" i="5"/>
  <c r="AE1328" i="5"/>
  <c r="AE1329" i="5"/>
  <c r="AE1330" i="5"/>
  <c r="AE1331" i="5"/>
  <c r="AE1332" i="5"/>
  <c r="AE1333" i="5"/>
  <c r="AE1334" i="5"/>
  <c r="AE1335" i="5"/>
  <c r="AE1336" i="5"/>
  <c r="AE1337" i="5"/>
  <c r="AE1338" i="5"/>
  <c r="AE1339" i="5"/>
  <c r="AE1340" i="5"/>
  <c r="AE1341" i="5"/>
  <c r="AE1342" i="5"/>
  <c r="AE1343" i="5"/>
  <c r="AE1344" i="5"/>
  <c r="AE1345" i="5"/>
  <c r="AE1346" i="5"/>
  <c r="AE1347" i="5"/>
  <c r="AE1348" i="5"/>
  <c r="AE1349" i="5"/>
  <c r="AE1350" i="5"/>
  <c r="AE1351" i="5"/>
  <c r="AE1352" i="5"/>
  <c r="AE1353" i="5"/>
  <c r="AE1354" i="5"/>
  <c r="AE1355" i="5"/>
  <c r="AE1356" i="5"/>
  <c r="AE6" i="5"/>
  <c r="AC7" i="5"/>
  <c r="AC8" i="5"/>
  <c r="AC9" i="5"/>
  <c r="AC10" i="5"/>
  <c r="AC11" i="5"/>
  <c r="AC12" i="5"/>
  <c r="AC13" i="5"/>
  <c r="AC14" i="5"/>
  <c r="AC15" i="5"/>
  <c r="AC16" i="5"/>
  <c r="AC17" i="5"/>
  <c r="AC18" i="5"/>
  <c r="AC19" i="5"/>
  <c r="AC20" i="5"/>
  <c r="AC21" i="5"/>
  <c r="AC22" i="5"/>
  <c r="AC23" i="5"/>
  <c r="AC24" i="5"/>
  <c r="AC25" i="5"/>
  <c r="AC26" i="5"/>
  <c r="AC27" i="5"/>
  <c r="AC28" i="5"/>
  <c r="AC29" i="5"/>
  <c r="AC30" i="5"/>
  <c r="AC31" i="5"/>
  <c r="AC32" i="5"/>
  <c r="AC33" i="5"/>
  <c r="AC34" i="5"/>
  <c r="AC35" i="5"/>
  <c r="AC36" i="5"/>
  <c r="AC37" i="5"/>
  <c r="AC38" i="5"/>
  <c r="AC39" i="5"/>
  <c r="AC40" i="5"/>
  <c r="AC41" i="5"/>
  <c r="AC42" i="5"/>
  <c r="AC43" i="5"/>
  <c r="AC44" i="5"/>
  <c r="AC45" i="5"/>
  <c r="AC46" i="5"/>
  <c r="AC47" i="5"/>
  <c r="AC48" i="5"/>
  <c r="AC49" i="5"/>
  <c r="AC50" i="5"/>
  <c r="AC51" i="5"/>
  <c r="AC52" i="5"/>
  <c r="AC53" i="5"/>
  <c r="AC54" i="5"/>
  <c r="AC55" i="5"/>
  <c r="AC56" i="5"/>
  <c r="AC57" i="5"/>
  <c r="AC58" i="5"/>
  <c r="AC59" i="5"/>
  <c r="AC60" i="5"/>
  <c r="AC61" i="5"/>
  <c r="AC62" i="5"/>
  <c r="AC63" i="5"/>
  <c r="AC64" i="5"/>
  <c r="AC65" i="5"/>
  <c r="AC66" i="5"/>
  <c r="AC67" i="5"/>
  <c r="AC68" i="5"/>
  <c r="AC69" i="5"/>
  <c r="AC70" i="5"/>
  <c r="AC71" i="5"/>
  <c r="AC72" i="5"/>
  <c r="AC73" i="5"/>
  <c r="AC74" i="5"/>
  <c r="AC75" i="5"/>
  <c r="AC76" i="5"/>
  <c r="AC77" i="5"/>
  <c r="AC78" i="5"/>
  <c r="AC79" i="5"/>
  <c r="AC80" i="5"/>
  <c r="AC81" i="5"/>
  <c r="AC82" i="5"/>
  <c r="AC83" i="5"/>
  <c r="AC84" i="5"/>
  <c r="AC85" i="5"/>
  <c r="AC86" i="5"/>
  <c r="AC87" i="5"/>
  <c r="AC88" i="5"/>
  <c r="AC89" i="5"/>
  <c r="AC90" i="5"/>
  <c r="AC91" i="5"/>
  <c r="AC92" i="5"/>
  <c r="AC93" i="5"/>
  <c r="AC94" i="5"/>
  <c r="AC95" i="5"/>
  <c r="AC96" i="5"/>
  <c r="AC97" i="5"/>
  <c r="AC98" i="5"/>
  <c r="AC99" i="5"/>
  <c r="AC100" i="5"/>
  <c r="AC101" i="5"/>
  <c r="AC102" i="5"/>
  <c r="AC103" i="5"/>
  <c r="AC104" i="5"/>
  <c r="AC105" i="5"/>
  <c r="AC106" i="5"/>
  <c r="AC107" i="5"/>
  <c r="AC108" i="5"/>
  <c r="AC109" i="5"/>
  <c r="AC110" i="5"/>
  <c r="AC111" i="5"/>
  <c r="AC112" i="5"/>
  <c r="AC113" i="5"/>
  <c r="AC114" i="5"/>
  <c r="AC115" i="5"/>
  <c r="AC116" i="5"/>
  <c r="AC117" i="5"/>
  <c r="AC118" i="5"/>
  <c r="AC119" i="5"/>
  <c r="AC120" i="5"/>
  <c r="AC121" i="5"/>
  <c r="AC122" i="5"/>
  <c r="AC123" i="5"/>
  <c r="AC124" i="5"/>
  <c r="AC125" i="5"/>
  <c r="AC126" i="5"/>
  <c r="AC127" i="5"/>
  <c r="AC128" i="5"/>
  <c r="AC129" i="5"/>
  <c r="AC130" i="5"/>
  <c r="AC131" i="5"/>
  <c r="AC132" i="5"/>
  <c r="AC133" i="5"/>
  <c r="AC134" i="5"/>
  <c r="AC135" i="5"/>
  <c r="AC136" i="5"/>
  <c r="AC137" i="5"/>
  <c r="AC138" i="5"/>
  <c r="AC139" i="5"/>
  <c r="AC140" i="5"/>
  <c r="AC141" i="5"/>
  <c r="AC142" i="5"/>
  <c r="AC143" i="5"/>
  <c r="AC144" i="5"/>
  <c r="AC145" i="5"/>
  <c r="AC146" i="5"/>
  <c r="AC147" i="5"/>
  <c r="AC148" i="5"/>
  <c r="AC149" i="5"/>
  <c r="AC150" i="5"/>
  <c r="AC151" i="5"/>
  <c r="AC152" i="5"/>
  <c r="AC153" i="5"/>
  <c r="AC154" i="5"/>
  <c r="AC155" i="5"/>
  <c r="AC156" i="5"/>
  <c r="AC157" i="5"/>
  <c r="AC158" i="5"/>
  <c r="AC159" i="5"/>
  <c r="AC160" i="5"/>
  <c r="AC161" i="5"/>
  <c r="AC162" i="5"/>
  <c r="AC163" i="5"/>
  <c r="AC164" i="5"/>
  <c r="AC165" i="5"/>
  <c r="AC166" i="5"/>
  <c r="AC167" i="5"/>
  <c r="AC168" i="5"/>
  <c r="AC169" i="5"/>
  <c r="AC170" i="5"/>
  <c r="AC171" i="5"/>
  <c r="AC172" i="5"/>
  <c r="AC173" i="5"/>
  <c r="AC174" i="5"/>
  <c r="AC175" i="5"/>
  <c r="AC176" i="5"/>
  <c r="AC177" i="5"/>
  <c r="AC178" i="5"/>
  <c r="AC179" i="5"/>
  <c r="AC180" i="5"/>
  <c r="AC181" i="5"/>
  <c r="AC182" i="5"/>
  <c r="AC183" i="5"/>
  <c r="AC184" i="5"/>
  <c r="AC185" i="5"/>
  <c r="AC186" i="5"/>
  <c r="AC187" i="5"/>
  <c r="AC188" i="5"/>
  <c r="AC189" i="5"/>
  <c r="AC190" i="5"/>
  <c r="AC191" i="5"/>
  <c r="AC192" i="5"/>
  <c r="AC193" i="5"/>
  <c r="AC194" i="5"/>
  <c r="AC195" i="5"/>
  <c r="AC196" i="5"/>
  <c r="AC197" i="5"/>
  <c r="AC198" i="5"/>
  <c r="AC199" i="5"/>
  <c r="AC200" i="5"/>
  <c r="AC201" i="5"/>
  <c r="AC202" i="5"/>
  <c r="AC203" i="5"/>
  <c r="AC204" i="5"/>
  <c r="AC205" i="5"/>
  <c r="AC206" i="5"/>
  <c r="AC207" i="5"/>
  <c r="AC208" i="5"/>
  <c r="AC209" i="5"/>
  <c r="AC210" i="5"/>
  <c r="AC211" i="5"/>
  <c r="AC212" i="5"/>
  <c r="AC213" i="5"/>
  <c r="AC214" i="5"/>
  <c r="AC215" i="5"/>
  <c r="AC216" i="5"/>
  <c r="AC217" i="5"/>
  <c r="AC218" i="5"/>
  <c r="AC219" i="5"/>
  <c r="AC220" i="5"/>
  <c r="AC221" i="5"/>
  <c r="AC222" i="5"/>
  <c r="AC223" i="5"/>
  <c r="AC224" i="5"/>
  <c r="AC225" i="5"/>
  <c r="AC226" i="5"/>
  <c r="AC227" i="5"/>
  <c r="AC228" i="5"/>
  <c r="AC229" i="5"/>
  <c r="AC230" i="5"/>
  <c r="AC231" i="5"/>
  <c r="AC232" i="5"/>
  <c r="AC233" i="5"/>
  <c r="AC234" i="5"/>
  <c r="AC235" i="5"/>
  <c r="AC236" i="5"/>
  <c r="AC237" i="5"/>
  <c r="AC238" i="5"/>
  <c r="AC239" i="5"/>
  <c r="AC240" i="5"/>
  <c r="AC241" i="5"/>
  <c r="AC242" i="5"/>
  <c r="AC243" i="5"/>
  <c r="AC244" i="5"/>
  <c r="AC245" i="5"/>
  <c r="AC246" i="5"/>
  <c r="AC247" i="5"/>
  <c r="AC248" i="5"/>
  <c r="AC249" i="5"/>
  <c r="AC250" i="5"/>
  <c r="AC251" i="5"/>
  <c r="AC252" i="5"/>
  <c r="AC253" i="5"/>
  <c r="AC254" i="5"/>
  <c r="AC255" i="5"/>
  <c r="AC256" i="5"/>
  <c r="AC257" i="5"/>
  <c r="AC258" i="5"/>
  <c r="AC259" i="5"/>
  <c r="AC260" i="5"/>
  <c r="AC261" i="5"/>
  <c r="AC262" i="5"/>
  <c r="AC263" i="5"/>
  <c r="AC264" i="5"/>
  <c r="AC265" i="5"/>
  <c r="AC266" i="5"/>
  <c r="AC267" i="5"/>
  <c r="AC268" i="5"/>
  <c r="AC269" i="5"/>
  <c r="AC270" i="5"/>
  <c r="AC271" i="5"/>
  <c r="AC272" i="5"/>
  <c r="AC273" i="5"/>
  <c r="AC274" i="5"/>
  <c r="AC275" i="5"/>
  <c r="AC276" i="5"/>
  <c r="AC277" i="5"/>
  <c r="AC278" i="5"/>
  <c r="AC279" i="5"/>
  <c r="AC280" i="5"/>
  <c r="AC281" i="5"/>
  <c r="AC282" i="5"/>
  <c r="AC283" i="5"/>
  <c r="AC284" i="5"/>
  <c r="AC285" i="5"/>
  <c r="AC286" i="5"/>
  <c r="AC287" i="5"/>
  <c r="AC288" i="5"/>
  <c r="AC289" i="5"/>
  <c r="AC290" i="5"/>
  <c r="AC291" i="5"/>
  <c r="AC292" i="5"/>
  <c r="AC293" i="5"/>
  <c r="AC294" i="5"/>
  <c r="AC295" i="5"/>
  <c r="AC296" i="5"/>
  <c r="AC297" i="5"/>
  <c r="AC298" i="5"/>
  <c r="AC299" i="5"/>
  <c r="AC300" i="5"/>
  <c r="AC301" i="5"/>
  <c r="AC302" i="5"/>
  <c r="AC303" i="5"/>
  <c r="AC304" i="5"/>
  <c r="AC305" i="5"/>
  <c r="AC306" i="5"/>
  <c r="AC307" i="5"/>
  <c r="AC308" i="5"/>
  <c r="AC309" i="5"/>
  <c r="AC310" i="5"/>
  <c r="AC311" i="5"/>
  <c r="AC312" i="5"/>
  <c r="AC313" i="5"/>
  <c r="AC314" i="5"/>
  <c r="AC315" i="5"/>
  <c r="AC316" i="5"/>
  <c r="AC317" i="5"/>
  <c r="AC318" i="5"/>
  <c r="AC319" i="5"/>
  <c r="AC320" i="5"/>
  <c r="AC321" i="5"/>
  <c r="AC322" i="5"/>
  <c r="AC323" i="5"/>
  <c r="AC324" i="5"/>
  <c r="AC325" i="5"/>
  <c r="AC326" i="5"/>
  <c r="AC327" i="5"/>
  <c r="AC328" i="5"/>
  <c r="AC329" i="5"/>
  <c r="AC330" i="5"/>
  <c r="AC331" i="5"/>
  <c r="AC332" i="5"/>
  <c r="AC333" i="5"/>
  <c r="AC334" i="5"/>
  <c r="AC335" i="5"/>
  <c r="AC336" i="5"/>
  <c r="AC337" i="5"/>
  <c r="AC338" i="5"/>
  <c r="AC339" i="5"/>
  <c r="AC340" i="5"/>
  <c r="AC341" i="5"/>
  <c r="AC342" i="5"/>
  <c r="AC343" i="5"/>
  <c r="AC344" i="5"/>
  <c r="AC345" i="5"/>
  <c r="AC346" i="5"/>
  <c r="AC347" i="5"/>
  <c r="AC348" i="5"/>
  <c r="AC349" i="5"/>
  <c r="AC350" i="5"/>
  <c r="AC351" i="5"/>
  <c r="AC352" i="5"/>
  <c r="AC353" i="5"/>
  <c r="AC354" i="5"/>
  <c r="AC355" i="5"/>
  <c r="AC356" i="5"/>
  <c r="AC357" i="5"/>
  <c r="AC358" i="5"/>
  <c r="AC359" i="5"/>
  <c r="AC360" i="5"/>
  <c r="AC361" i="5"/>
  <c r="AC362" i="5"/>
  <c r="AC363" i="5"/>
  <c r="AC364" i="5"/>
  <c r="AC365" i="5"/>
  <c r="AC366" i="5"/>
  <c r="AC367" i="5"/>
  <c r="AC368" i="5"/>
  <c r="AC369" i="5"/>
  <c r="AC370" i="5"/>
  <c r="AC371" i="5"/>
  <c r="AC372" i="5"/>
  <c r="AC373" i="5"/>
  <c r="AC374" i="5"/>
  <c r="AC375" i="5"/>
  <c r="AC376" i="5"/>
  <c r="AC377" i="5"/>
  <c r="AC378" i="5"/>
  <c r="AC379" i="5"/>
  <c r="AC380" i="5"/>
  <c r="AC381" i="5"/>
  <c r="AC382" i="5"/>
  <c r="AC383" i="5"/>
  <c r="AC384" i="5"/>
  <c r="AC385" i="5"/>
  <c r="AC386" i="5"/>
  <c r="AC387" i="5"/>
  <c r="AC388" i="5"/>
  <c r="AC389" i="5"/>
  <c r="AC390" i="5"/>
  <c r="AC391" i="5"/>
  <c r="AC392" i="5"/>
  <c r="AC393" i="5"/>
  <c r="AC394" i="5"/>
  <c r="AC395" i="5"/>
  <c r="AC396" i="5"/>
  <c r="AC397" i="5"/>
  <c r="AC398" i="5"/>
  <c r="AC399" i="5"/>
  <c r="AC400" i="5"/>
  <c r="AC401" i="5"/>
  <c r="AC402" i="5"/>
  <c r="AC403" i="5"/>
  <c r="AC404" i="5"/>
  <c r="AC405" i="5"/>
  <c r="AC406" i="5"/>
  <c r="AC407" i="5"/>
  <c r="AC408" i="5"/>
  <c r="AC409" i="5"/>
  <c r="AC410" i="5"/>
  <c r="AC411" i="5"/>
  <c r="AC412" i="5"/>
  <c r="AC413" i="5"/>
  <c r="AC414" i="5"/>
  <c r="AC415" i="5"/>
  <c r="AC416" i="5"/>
  <c r="AC417" i="5"/>
  <c r="AC418" i="5"/>
  <c r="AC419" i="5"/>
  <c r="AC420" i="5"/>
  <c r="AC421" i="5"/>
  <c r="AC422" i="5"/>
  <c r="AC423" i="5"/>
  <c r="AC424" i="5"/>
  <c r="AC425" i="5"/>
  <c r="AC426" i="5"/>
  <c r="AC427" i="5"/>
  <c r="AC428" i="5"/>
  <c r="AC429" i="5"/>
  <c r="AC430" i="5"/>
  <c r="AC431" i="5"/>
  <c r="AC432" i="5"/>
  <c r="AC433" i="5"/>
  <c r="AC434" i="5"/>
  <c r="AC435" i="5"/>
  <c r="AC436" i="5"/>
  <c r="AC437" i="5"/>
  <c r="AC438" i="5"/>
  <c r="AC439" i="5"/>
  <c r="AC440" i="5"/>
  <c r="AC441" i="5"/>
  <c r="AC442" i="5"/>
  <c r="AC443" i="5"/>
  <c r="AC444" i="5"/>
  <c r="AC445" i="5"/>
  <c r="AC446" i="5"/>
  <c r="AC447" i="5"/>
  <c r="AC448" i="5"/>
  <c r="AC449" i="5"/>
  <c r="AC450" i="5"/>
  <c r="AC451" i="5"/>
  <c r="AC452" i="5"/>
  <c r="AC453" i="5"/>
  <c r="AC454" i="5"/>
  <c r="AC455" i="5"/>
  <c r="AC456" i="5"/>
  <c r="AC457" i="5"/>
  <c r="AC458" i="5"/>
  <c r="AC459" i="5"/>
  <c r="AC460" i="5"/>
  <c r="AC461" i="5"/>
  <c r="AC462" i="5"/>
  <c r="AC463" i="5"/>
  <c r="AC464" i="5"/>
  <c r="AC465" i="5"/>
  <c r="AC466" i="5"/>
  <c r="AC467" i="5"/>
  <c r="AC468" i="5"/>
  <c r="AC469" i="5"/>
  <c r="AC470" i="5"/>
  <c r="AC471" i="5"/>
  <c r="AC472" i="5"/>
  <c r="AC473" i="5"/>
  <c r="AC474" i="5"/>
  <c r="AC475" i="5"/>
  <c r="AC476" i="5"/>
  <c r="AC477" i="5"/>
  <c r="AC478" i="5"/>
  <c r="AC479" i="5"/>
  <c r="AC480" i="5"/>
  <c r="AC481" i="5"/>
  <c r="AC482" i="5"/>
  <c r="AC483" i="5"/>
  <c r="AC484" i="5"/>
  <c r="AC485" i="5"/>
  <c r="AC486" i="5"/>
  <c r="AC487" i="5"/>
  <c r="AC488" i="5"/>
  <c r="AC489" i="5"/>
  <c r="AC490" i="5"/>
  <c r="AC491" i="5"/>
  <c r="AC492" i="5"/>
  <c r="AC493" i="5"/>
  <c r="AC494" i="5"/>
  <c r="AC495" i="5"/>
  <c r="AC496" i="5"/>
  <c r="AC497" i="5"/>
  <c r="AC498" i="5"/>
  <c r="AC499" i="5"/>
  <c r="AC500" i="5"/>
  <c r="AC501" i="5"/>
  <c r="AC502" i="5"/>
  <c r="AC503" i="5"/>
  <c r="AC504" i="5"/>
  <c r="AC505" i="5"/>
  <c r="AC506" i="5"/>
  <c r="AC507" i="5"/>
  <c r="AC508" i="5"/>
  <c r="AC509" i="5"/>
  <c r="AC510" i="5"/>
  <c r="AC511" i="5"/>
  <c r="AC512" i="5"/>
  <c r="AC513" i="5"/>
  <c r="AC514" i="5"/>
  <c r="AC515" i="5"/>
  <c r="AC516" i="5"/>
  <c r="AC517" i="5"/>
  <c r="AC518" i="5"/>
  <c r="AC519" i="5"/>
  <c r="AC520" i="5"/>
  <c r="AC521" i="5"/>
  <c r="AC522" i="5"/>
  <c r="AC523" i="5"/>
  <c r="AC524" i="5"/>
  <c r="AC525" i="5"/>
  <c r="AC526" i="5"/>
  <c r="AC527" i="5"/>
  <c r="AC528" i="5"/>
  <c r="AC529" i="5"/>
  <c r="AC530" i="5"/>
  <c r="AC531" i="5"/>
  <c r="AC532" i="5"/>
  <c r="AC533" i="5"/>
  <c r="AC534" i="5"/>
  <c r="AC535" i="5"/>
  <c r="AC536" i="5"/>
  <c r="AC537" i="5"/>
  <c r="AC538" i="5"/>
  <c r="AC539" i="5"/>
  <c r="AC540" i="5"/>
  <c r="AC541" i="5"/>
  <c r="AC542" i="5"/>
  <c r="AC543" i="5"/>
  <c r="AC544" i="5"/>
  <c r="AC545" i="5"/>
  <c r="AC546" i="5"/>
  <c r="AC547" i="5"/>
  <c r="AC548" i="5"/>
  <c r="AC549" i="5"/>
  <c r="AC550" i="5"/>
  <c r="AC551" i="5"/>
  <c r="AC552" i="5"/>
  <c r="AC553" i="5"/>
  <c r="AC554" i="5"/>
  <c r="AC555" i="5"/>
  <c r="AC556" i="5"/>
  <c r="AC557" i="5"/>
  <c r="AC558" i="5"/>
  <c r="AC559" i="5"/>
  <c r="AC560" i="5"/>
  <c r="AC561" i="5"/>
  <c r="AC562" i="5"/>
  <c r="AC563" i="5"/>
  <c r="AC564" i="5"/>
  <c r="AC565" i="5"/>
  <c r="AC566" i="5"/>
  <c r="AC567" i="5"/>
  <c r="AC568" i="5"/>
  <c r="AC569" i="5"/>
  <c r="AC570" i="5"/>
  <c r="AC571" i="5"/>
  <c r="AC572" i="5"/>
  <c r="AC573" i="5"/>
  <c r="AC574" i="5"/>
  <c r="AC575" i="5"/>
  <c r="AC576" i="5"/>
  <c r="AC577" i="5"/>
  <c r="AC578" i="5"/>
  <c r="AC579" i="5"/>
  <c r="AC580" i="5"/>
  <c r="AC581" i="5"/>
  <c r="AC582" i="5"/>
  <c r="AC583" i="5"/>
  <c r="AC584" i="5"/>
  <c r="AC585" i="5"/>
  <c r="AC586" i="5"/>
  <c r="AC587" i="5"/>
  <c r="AC588" i="5"/>
  <c r="AC589" i="5"/>
  <c r="AC590" i="5"/>
  <c r="AC591" i="5"/>
  <c r="AC592" i="5"/>
  <c r="AC593" i="5"/>
  <c r="AC594" i="5"/>
  <c r="AC595" i="5"/>
  <c r="AC596" i="5"/>
  <c r="AC597" i="5"/>
  <c r="AC598" i="5"/>
  <c r="AC599" i="5"/>
  <c r="AC600" i="5"/>
  <c r="AC601" i="5"/>
  <c r="AC602" i="5"/>
  <c r="AC603" i="5"/>
  <c r="AC604" i="5"/>
  <c r="AC605" i="5"/>
  <c r="AC606" i="5"/>
  <c r="AC607" i="5"/>
  <c r="AC608" i="5"/>
  <c r="AC609" i="5"/>
  <c r="AC610" i="5"/>
  <c r="AC611" i="5"/>
  <c r="AC612" i="5"/>
  <c r="AC613" i="5"/>
  <c r="AC614" i="5"/>
  <c r="AC615" i="5"/>
  <c r="AC616" i="5"/>
  <c r="AC617" i="5"/>
  <c r="AC618" i="5"/>
  <c r="AC619" i="5"/>
  <c r="AC620" i="5"/>
  <c r="AC621" i="5"/>
  <c r="AC622" i="5"/>
  <c r="AC623" i="5"/>
  <c r="AC624" i="5"/>
  <c r="AC625" i="5"/>
  <c r="AC626" i="5"/>
  <c r="AC627" i="5"/>
  <c r="AC628" i="5"/>
  <c r="AC629" i="5"/>
  <c r="AC630" i="5"/>
  <c r="AC631" i="5"/>
  <c r="AC632" i="5"/>
  <c r="AC633" i="5"/>
  <c r="AC634" i="5"/>
  <c r="AC635" i="5"/>
  <c r="AC636" i="5"/>
  <c r="AC637" i="5"/>
  <c r="AC638" i="5"/>
  <c r="AC639" i="5"/>
  <c r="AC640" i="5"/>
  <c r="AC641" i="5"/>
  <c r="AC642" i="5"/>
  <c r="AC643" i="5"/>
  <c r="AC644" i="5"/>
  <c r="AC645" i="5"/>
  <c r="AC646" i="5"/>
  <c r="AC647" i="5"/>
  <c r="AC648" i="5"/>
  <c r="AC649" i="5"/>
  <c r="AC650" i="5"/>
  <c r="AC651" i="5"/>
  <c r="AC652" i="5"/>
  <c r="AC653" i="5"/>
  <c r="AC654" i="5"/>
  <c r="AC655" i="5"/>
  <c r="AC656" i="5"/>
  <c r="AC657" i="5"/>
  <c r="AC658" i="5"/>
  <c r="AC659" i="5"/>
  <c r="AC660" i="5"/>
  <c r="AC661" i="5"/>
  <c r="AC662" i="5"/>
  <c r="AC663" i="5"/>
  <c r="AC664" i="5"/>
  <c r="AC665" i="5"/>
  <c r="AC666" i="5"/>
  <c r="AC667" i="5"/>
  <c r="AC668" i="5"/>
  <c r="AC669" i="5"/>
  <c r="AC670" i="5"/>
  <c r="AC671" i="5"/>
  <c r="AC672" i="5"/>
  <c r="AC673" i="5"/>
  <c r="AC674" i="5"/>
  <c r="AC675" i="5"/>
  <c r="AC676" i="5"/>
  <c r="AC677" i="5"/>
  <c r="AC678" i="5"/>
  <c r="AC679" i="5"/>
  <c r="AC680" i="5"/>
  <c r="AC681" i="5"/>
  <c r="AC682" i="5"/>
  <c r="AC683" i="5"/>
  <c r="AC684" i="5"/>
  <c r="AC685" i="5"/>
  <c r="AC686" i="5"/>
  <c r="AC687" i="5"/>
  <c r="AC688" i="5"/>
  <c r="AC689" i="5"/>
  <c r="AC690" i="5"/>
  <c r="AC691" i="5"/>
  <c r="AC692" i="5"/>
  <c r="AC693" i="5"/>
  <c r="AC694" i="5"/>
  <c r="AC695" i="5"/>
  <c r="AC696" i="5"/>
  <c r="AC697" i="5"/>
  <c r="AC698" i="5"/>
  <c r="AC699" i="5"/>
  <c r="AC700" i="5"/>
  <c r="AC701" i="5"/>
  <c r="AC702" i="5"/>
  <c r="AC703" i="5"/>
  <c r="AC704" i="5"/>
  <c r="AC705" i="5"/>
  <c r="AC706" i="5"/>
  <c r="AC707" i="5"/>
  <c r="AC708" i="5"/>
  <c r="AC709" i="5"/>
  <c r="AC710" i="5"/>
  <c r="AC711" i="5"/>
  <c r="AC712" i="5"/>
  <c r="AC713" i="5"/>
  <c r="AC714" i="5"/>
  <c r="AC715" i="5"/>
  <c r="AC716" i="5"/>
  <c r="AC717" i="5"/>
  <c r="AC718" i="5"/>
  <c r="AC719" i="5"/>
  <c r="AC720" i="5"/>
  <c r="AC721" i="5"/>
  <c r="AC722" i="5"/>
  <c r="AC723" i="5"/>
  <c r="AC724" i="5"/>
  <c r="AC725" i="5"/>
  <c r="AC726" i="5"/>
  <c r="AC727" i="5"/>
  <c r="AC728" i="5"/>
  <c r="AC729" i="5"/>
  <c r="AC730" i="5"/>
  <c r="AC731" i="5"/>
  <c r="AC732" i="5"/>
  <c r="AC733" i="5"/>
  <c r="AC734" i="5"/>
  <c r="AC735" i="5"/>
  <c r="AC736" i="5"/>
  <c r="AC737" i="5"/>
  <c r="AC738" i="5"/>
  <c r="AC739" i="5"/>
  <c r="AC740" i="5"/>
  <c r="AC741" i="5"/>
  <c r="AC742" i="5"/>
  <c r="AC743" i="5"/>
  <c r="AC744" i="5"/>
  <c r="AC745" i="5"/>
  <c r="AC746" i="5"/>
  <c r="AC747" i="5"/>
  <c r="AC748" i="5"/>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6" i="5"/>
  <c r="Y7" i="5" l="1"/>
  <c r="AB7" i="5" s="1"/>
  <c r="AD7" i="5" s="1"/>
  <c r="Z7" i="5"/>
  <c r="AA7" i="5"/>
  <c r="Y8" i="5"/>
  <c r="AB8" i="5" s="1"/>
  <c r="AD8" i="5" s="1"/>
  <c r="Z8" i="5"/>
  <c r="AA8" i="5"/>
  <c r="Y9" i="5"/>
  <c r="AB9" i="5" s="1"/>
  <c r="AD9" i="5" s="1"/>
  <c r="Z9" i="5"/>
  <c r="AA9" i="5"/>
  <c r="Y10" i="5"/>
  <c r="AB10" i="5" s="1"/>
  <c r="AD10" i="5" s="1"/>
  <c r="Z10" i="5"/>
  <c r="AA10" i="5"/>
  <c r="Y11" i="5"/>
  <c r="AB11" i="5" s="1"/>
  <c r="AD11" i="5" s="1"/>
  <c r="Z11" i="5"/>
  <c r="AA11" i="5"/>
  <c r="Y12" i="5"/>
  <c r="AB12" i="5" s="1"/>
  <c r="AD12" i="5" s="1"/>
  <c r="Z12" i="5"/>
  <c r="AA12" i="5"/>
  <c r="Y13" i="5"/>
  <c r="AB13" i="5" s="1"/>
  <c r="AD13" i="5" s="1"/>
  <c r="Z13" i="5"/>
  <c r="AA13" i="5"/>
  <c r="Y14" i="5"/>
  <c r="AB14" i="5" s="1"/>
  <c r="AD14" i="5" s="1"/>
  <c r="Z14" i="5"/>
  <c r="AA14" i="5"/>
  <c r="Y15" i="5"/>
  <c r="AB15" i="5" s="1"/>
  <c r="AD15" i="5" s="1"/>
  <c r="Z15" i="5"/>
  <c r="AA15" i="5"/>
  <c r="Y16" i="5"/>
  <c r="AB16" i="5" s="1"/>
  <c r="AD16" i="5" s="1"/>
  <c r="Z16" i="5"/>
  <c r="AA16" i="5"/>
  <c r="Y17" i="5"/>
  <c r="AB17" i="5" s="1"/>
  <c r="AD17" i="5" s="1"/>
  <c r="Z17" i="5"/>
  <c r="AA17" i="5"/>
  <c r="Y18" i="5"/>
  <c r="AB18" i="5" s="1"/>
  <c r="AD18" i="5" s="1"/>
  <c r="Z18" i="5"/>
  <c r="AA18" i="5"/>
  <c r="Y19" i="5"/>
  <c r="AB19" i="5" s="1"/>
  <c r="AD19" i="5" s="1"/>
  <c r="Z19" i="5"/>
  <c r="AA19" i="5"/>
  <c r="Y20" i="5"/>
  <c r="AB20" i="5" s="1"/>
  <c r="AD20" i="5" s="1"/>
  <c r="Z20" i="5"/>
  <c r="AA20" i="5"/>
  <c r="Y21" i="5"/>
  <c r="AB21" i="5" s="1"/>
  <c r="AD21" i="5" s="1"/>
  <c r="Z21" i="5"/>
  <c r="AA21" i="5"/>
  <c r="Y22" i="5"/>
  <c r="AB22" i="5" s="1"/>
  <c r="AD22" i="5" s="1"/>
  <c r="Z22" i="5"/>
  <c r="AA22" i="5"/>
  <c r="Y23" i="5"/>
  <c r="AB23" i="5" s="1"/>
  <c r="AD23" i="5" s="1"/>
  <c r="Z23" i="5"/>
  <c r="AA23" i="5"/>
  <c r="Y24" i="5"/>
  <c r="AB24" i="5" s="1"/>
  <c r="AD24" i="5" s="1"/>
  <c r="Z24" i="5"/>
  <c r="AA24" i="5"/>
  <c r="Y25" i="5"/>
  <c r="AB25" i="5" s="1"/>
  <c r="AD25" i="5" s="1"/>
  <c r="Z25" i="5"/>
  <c r="AA25" i="5"/>
  <c r="Y26" i="5"/>
  <c r="AB26" i="5" s="1"/>
  <c r="AD26" i="5" s="1"/>
  <c r="Z26" i="5"/>
  <c r="AA26" i="5"/>
  <c r="Y27" i="5"/>
  <c r="AB27" i="5" s="1"/>
  <c r="AD27" i="5" s="1"/>
  <c r="Z27" i="5"/>
  <c r="AA27" i="5"/>
  <c r="Y28" i="5"/>
  <c r="AB28" i="5" s="1"/>
  <c r="AD28" i="5" s="1"/>
  <c r="Z28" i="5"/>
  <c r="AA28" i="5"/>
  <c r="Y29" i="5"/>
  <c r="AB29" i="5" s="1"/>
  <c r="AD29" i="5" s="1"/>
  <c r="Z29" i="5"/>
  <c r="AA29" i="5"/>
  <c r="Y30" i="5"/>
  <c r="AB30" i="5" s="1"/>
  <c r="AD30" i="5" s="1"/>
  <c r="Z30" i="5"/>
  <c r="AA30" i="5"/>
  <c r="Y31" i="5"/>
  <c r="AB31" i="5" s="1"/>
  <c r="AD31" i="5" s="1"/>
  <c r="Z31" i="5"/>
  <c r="AA31" i="5"/>
  <c r="Y32" i="5"/>
  <c r="AB32" i="5" s="1"/>
  <c r="AD32" i="5" s="1"/>
  <c r="Z32" i="5"/>
  <c r="AA32" i="5"/>
  <c r="Y33" i="5"/>
  <c r="AB33" i="5" s="1"/>
  <c r="AD33" i="5" s="1"/>
  <c r="Z33" i="5"/>
  <c r="AA33" i="5"/>
  <c r="Y34" i="5"/>
  <c r="AB34" i="5" s="1"/>
  <c r="AD34" i="5" s="1"/>
  <c r="Z34" i="5"/>
  <c r="AA34" i="5"/>
  <c r="Y35" i="5"/>
  <c r="AB35" i="5" s="1"/>
  <c r="AD35" i="5" s="1"/>
  <c r="Z35" i="5"/>
  <c r="AA35" i="5"/>
  <c r="Y36" i="5"/>
  <c r="AB36" i="5" s="1"/>
  <c r="AD36" i="5" s="1"/>
  <c r="Z36" i="5"/>
  <c r="AA36" i="5"/>
  <c r="Y37" i="5"/>
  <c r="AB37" i="5" s="1"/>
  <c r="AD37" i="5" s="1"/>
  <c r="Z37" i="5"/>
  <c r="AA37" i="5"/>
  <c r="Y38" i="5"/>
  <c r="AB38" i="5" s="1"/>
  <c r="AD38" i="5" s="1"/>
  <c r="Z38" i="5"/>
  <c r="AA38" i="5"/>
  <c r="Y39" i="5"/>
  <c r="AB39" i="5" s="1"/>
  <c r="AD39" i="5" s="1"/>
  <c r="Z39" i="5"/>
  <c r="AA39" i="5"/>
  <c r="Y40" i="5"/>
  <c r="AB40" i="5" s="1"/>
  <c r="AD40" i="5" s="1"/>
  <c r="Z40" i="5"/>
  <c r="AA40" i="5"/>
  <c r="Y41" i="5"/>
  <c r="AB41" i="5" s="1"/>
  <c r="AD41" i="5" s="1"/>
  <c r="Z41" i="5"/>
  <c r="AA41" i="5"/>
  <c r="Y42" i="5"/>
  <c r="AB42" i="5" s="1"/>
  <c r="AD42" i="5" s="1"/>
  <c r="Z42" i="5"/>
  <c r="AA42" i="5"/>
  <c r="Y43" i="5"/>
  <c r="AB43" i="5" s="1"/>
  <c r="AD43" i="5" s="1"/>
  <c r="Z43" i="5"/>
  <c r="AA43" i="5"/>
  <c r="Y44" i="5"/>
  <c r="AB44" i="5" s="1"/>
  <c r="AD44" i="5" s="1"/>
  <c r="Z44" i="5"/>
  <c r="AA44" i="5"/>
  <c r="Y45" i="5"/>
  <c r="AB45" i="5" s="1"/>
  <c r="AD45" i="5" s="1"/>
  <c r="Z45" i="5"/>
  <c r="AA45" i="5"/>
  <c r="Y46" i="5"/>
  <c r="Z46" i="5"/>
  <c r="AA46" i="5"/>
  <c r="Y47" i="5"/>
  <c r="AB47" i="5" s="1"/>
  <c r="AD47" i="5" s="1"/>
  <c r="Z47" i="5"/>
  <c r="AA47" i="5"/>
  <c r="Y48" i="5"/>
  <c r="AB48" i="5" s="1"/>
  <c r="AD48" i="5" s="1"/>
  <c r="Z48" i="5"/>
  <c r="AA48" i="5"/>
  <c r="Y49" i="5"/>
  <c r="AB49" i="5" s="1"/>
  <c r="AD49" i="5" s="1"/>
  <c r="Z49" i="5"/>
  <c r="AA49" i="5"/>
  <c r="Y50" i="5"/>
  <c r="AB50" i="5" s="1"/>
  <c r="AD50" i="5" s="1"/>
  <c r="Z50" i="5"/>
  <c r="AA50" i="5"/>
  <c r="Y51" i="5"/>
  <c r="AB51" i="5" s="1"/>
  <c r="AD51" i="5" s="1"/>
  <c r="Z51" i="5"/>
  <c r="AA51" i="5"/>
  <c r="Y52" i="5"/>
  <c r="Z52" i="5"/>
  <c r="AA52" i="5"/>
  <c r="Y53" i="5"/>
  <c r="AB53" i="5" s="1"/>
  <c r="AD53" i="5" s="1"/>
  <c r="Z53" i="5"/>
  <c r="AA53" i="5"/>
  <c r="Y54" i="5"/>
  <c r="AB54" i="5" s="1"/>
  <c r="AD54" i="5" s="1"/>
  <c r="Z54" i="5"/>
  <c r="AA54" i="5"/>
  <c r="Y55" i="5"/>
  <c r="AB55" i="5" s="1"/>
  <c r="AD55" i="5" s="1"/>
  <c r="Z55" i="5"/>
  <c r="AA55" i="5"/>
  <c r="Y56" i="5"/>
  <c r="AB56" i="5" s="1"/>
  <c r="AD56" i="5" s="1"/>
  <c r="Z56" i="5"/>
  <c r="AA56" i="5"/>
  <c r="Y57" i="5"/>
  <c r="AB57" i="5" s="1"/>
  <c r="AD57" i="5" s="1"/>
  <c r="Z57" i="5"/>
  <c r="AA57" i="5"/>
  <c r="Y58" i="5"/>
  <c r="AB58" i="5" s="1"/>
  <c r="AD58" i="5" s="1"/>
  <c r="Z58" i="5"/>
  <c r="AA58" i="5"/>
  <c r="Y59" i="5"/>
  <c r="AB59" i="5" s="1"/>
  <c r="AD59" i="5" s="1"/>
  <c r="Z59" i="5"/>
  <c r="AA59" i="5"/>
  <c r="Y60" i="5"/>
  <c r="AB60" i="5" s="1"/>
  <c r="AD60" i="5" s="1"/>
  <c r="Z60" i="5"/>
  <c r="AA60" i="5"/>
  <c r="Y61" i="5"/>
  <c r="AB61" i="5" s="1"/>
  <c r="AD61" i="5" s="1"/>
  <c r="Z61" i="5"/>
  <c r="AA61" i="5"/>
  <c r="Y62" i="5"/>
  <c r="AB62" i="5" s="1"/>
  <c r="AD62" i="5" s="1"/>
  <c r="Z62" i="5"/>
  <c r="AA62" i="5"/>
  <c r="Y63" i="5"/>
  <c r="AB63" i="5" s="1"/>
  <c r="AD63" i="5" s="1"/>
  <c r="Z63" i="5"/>
  <c r="AA63" i="5"/>
  <c r="Y64" i="5"/>
  <c r="AB64" i="5" s="1"/>
  <c r="AD64" i="5" s="1"/>
  <c r="Z64" i="5"/>
  <c r="AA64" i="5"/>
  <c r="Y65" i="5"/>
  <c r="AB65" i="5" s="1"/>
  <c r="AD65" i="5" s="1"/>
  <c r="Z65" i="5"/>
  <c r="AA65" i="5"/>
  <c r="Y66" i="5"/>
  <c r="AB66" i="5" s="1"/>
  <c r="AD66" i="5" s="1"/>
  <c r="Z66" i="5"/>
  <c r="AA66" i="5"/>
  <c r="Y67" i="5"/>
  <c r="AB67" i="5" s="1"/>
  <c r="AD67" i="5" s="1"/>
  <c r="Z67" i="5"/>
  <c r="AA67" i="5"/>
  <c r="Y68" i="5"/>
  <c r="AB68" i="5" s="1"/>
  <c r="AD68" i="5" s="1"/>
  <c r="Z68" i="5"/>
  <c r="AA68" i="5"/>
  <c r="Y69" i="5"/>
  <c r="AB69" i="5" s="1"/>
  <c r="AD69" i="5" s="1"/>
  <c r="Z69" i="5"/>
  <c r="AA69" i="5"/>
  <c r="Y70" i="5"/>
  <c r="AB70" i="5" s="1"/>
  <c r="AD70" i="5" s="1"/>
  <c r="Z70" i="5"/>
  <c r="AA70" i="5"/>
  <c r="Y71" i="5"/>
  <c r="AB71" i="5" s="1"/>
  <c r="AD71" i="5" s="1"/>
  <c r="Z71" i="5"/>
  <c r="AA71" i="5"/>
  <c r="Y72" i="5"/>
  <c r="AB72" i="5" s="1"/>
  <c r="AD72" i="5" s="1"/>
  <c r="Z72" i="5"/>
  <c r="AA72" i="5"/>
  <c r="Y73" i="5"/>
  <c r="AB73" i="5" s="1"/>
  <c r="AD73" i="5" s="1"/>
  <c r="Z73" i="5"/>
  <c r="AA73" i="5"/>
  <c r="Y74" i="5"/>
  <c r="AB74" i="5" s="1"/>
  <c r="AD74" i="5" s="1"/>
  <c r="Z74" i="5"/>
  <c r="AA74" i="5"/>
  <c r="Y75" i="5"/>
  <c r="AB75" i="5" s="1"/>
  <c r="AD75" i="5" s="1"/>
  <c r="Z75" i="5"/>
  <c r="AA75" i="5"/>
  <c r="Y76" i="5"/>
  <c r="AB76" i="5" s="1"/>
  <c r="AD76" i="5" s="1"/>
  <c r="Z76" i="5"/>
  <c r="AA76" i="5"/>
  <c r="Y77" i="5"/>
  <c r="AB77" i="5" s="1"/>
  <c r="AD77" i="5" s="1"/>
  <c r="Z77" i="5"/>
  <c r="AA77" i="5"/>
  <c r="Y78" i="5"/>
  <c r="AB78" i="5" s="1"/>
  <c r="AD78" i="5" s="1"/>
  <c r="Z78" i="5"/>
  <c r="AA78" i="5"/>
  <c r="Y79" i="5"/>
  <c r="AB79" i="5" s="1"/>
  <c r="AD79" i="5" s="1"/>
  <c r="Z79" i="5"/>
  <c r="AA79" i="5"/>
  <c r="Y80" i="5"/>
  <c r="AB80" i="5" s="1"/>
  <c r="AD80" i="5" s="1"/>
  <c r="Z80" i="5"/>
  <c r="AA80" i="5"/>
  <c r="Y81" i="5"/>
  <c r="AB81" i="5" s="1"/>
  <c r="AD81" i="5" s="1"/>
  <c r="Z81" i="5"/>
  <c r="AA81" i="5"/>
  <c r="Y82" i="5"/>
  <c r="AB82" i="5" s="1"/>
  <c r="AD82" i="5" s="1"/>
  <c r="Z82" i="5"/>
  <c r="AA82" i="5"/>
  <c r="Y83" i="5"/>
  <c r="AB83" i="5" s="1"/>
  <c r="AD83" i="5" s="1"/>
  <c r="Z83" i="5"/>
  <c r="AA83" i="5"/>
  <c r="Y84" i="5"/>
  <c r="AB84" i="5" s="1"/>
  <c r="AD84" i="5" s="1"/>
  <c r="Z84" i="5"/>
  <c r="AA84" i="5"/>
  <c r="Y85" i="5"/>
  <c r="AB85" i="5" s="1"/>
  <c r="AD85" i="5" s="1"/>
  <c r="Z85" i="5"/>
  <c r="AA85" i="5"/>
  <c r="Y86" i="5"/>
  <c r="AB86" i="5" s="1"/>
  <c r="AD86" i="5" s="1"/>
  <c r="Z86" i="5"/>
  <c r="AA86" i="5"/>
  <c r="Y87" i="5"/>
  <c r="AB87" i="5" s="1"/>
  <c r="AD87" i="5" s="1"/>
  <c r="Z87" i="5"/>
  <c r="AA87" i="5"/>
  <c r="Y88" i="5"/>
  <c r="AB88" i="5" s="1"/>
  <c r="AD88" i="5" s="1"/>
  <c r="Z88" i="5"/>
  <c r="AA88" i="5"/>
  <c r="Y89" i="5"/>
  <c r="AB89" i="5" s="1"/>
  <c r="AD89" i="5" s="1"/>
  <c r="Z89" i="5"/>
  <c r="AA89" i="5"/>
  <c r="Y90" i="5"/>
  <c r="AB90" i="5" s="1"/>
  <c r="AD90" i="5" s="1"/>
  <c r="Z90" i="5"/>
  <c r="AA90" i="5"/>
  <c r="Y91" i="5"/>
  <c r="AB91" i="5" s="1"/>
  <c r="AD91" i="5" s="1"/>
  <c r="Z91" i="5"/>
  <c r="AA91" i="5"/>
  <c r="Y92" i="5"/>
  <c r="AB92" i="5" s="1"/>
  <c r="AD92" i="5" s="1"/>
  <c r="Z92" i="5"/>
  <c r="AA92" i="5"/>
  <c r="Y93" i="5"/>
  <c r="AB93" i="5" s="1"/>
  <c r="AD93" i="5" s="1"/>
  <c r="Z93" i="5"/>
  <c r="AA93" i="5"/>
  <c r="Y94" i="5"/>
  <c r="AB94" i="5" s="1"/>
  <c r="AD94" i="5" s="1"/>
  <c r="Z94" i="5"/>
  <c r="AA94" i="5"/>
  <c r="Y95" i="5"/>
  <c r="AB95" i="5" s="1"/>
  <c r="AD95" i="5" s="1"/>
  <c r="Z95" i="5"/>
  <c r="AA95" i="5"/>
  <c r="Y96" i="5"/>
  <c r="AB96" i="5" s="1"/>
  <c r="AD96" i="5" s="1"/>
  <c r="Z96" i="5"/>
  <c r="AA96" i="5"/>
  <c r="Y97" i="5"/>
  <c r="AB97" i="5" s="1"/>
  <c r="AD97" i="5" s="1"/>
  <c r="Z97" i="5"/>
  <c r="AA97" i="5"/>
  <c r="Y98" i="5"/>
  <c r="AB98" i="5" s="1"/>
  <c r="AD98" i="5" s="1"/>
  <c r="Z98" i="5"/>
  <c r="AA98" i="5"/>
  <c r="Y99" i="5"/>
  <c r="AB99" i="5" s="1"/>
  <c r="AD99" i="5" s="1"/>
  <c r="Z99" i="5"/>
  <c r="AA99" i="5"/>
  <c r="Y100" i="5"/>
  <c r="AB100" i="5" s="1"/>
  <c r="AD100" i="5" s="1"/>
  <c r="Z100" i="5"/>
  <c r="AA100" i="5"/>
  <c r="Y101" i="5"/>
  <c r="AB101" i="5" s="1"/>
  <c r="AD101" i="5" s="1"/>
  <c r="Z101" i="5"/>
  <c r="AA101" i="5"/>
  <c r="Y102" i="5"/>
  <c r="AB102" i="5" s="1"/>
  <c r="AD102" i="5" s="1"/>
  <c r="Z102" i="5"/>
  <c r="AA102" i="5"/>
  <c r="Y103" i="5"/>
  <c r="AB103" i="5" s="1"/>
  <c r="AD103" i="5" s="1"/>
  <c r="Z103" i="5"/>
  <c r="AA103" i="5"/>
  <c r="Y104" i="5"/>
  <c r="AB104" i="5" s="1"/>
  <c r="AD104" i="5" s="1"/>
  <c r="Z104" i="5"/>
  <c r="AA104" i="5"/>
  <c r="Y105" i="5"/>
  <c r="AB105" i="5" s="1"/>
  <c r="AD105" i="5" s="1"/>
  <c r="Z105" i="5"/>
  <c r="AA105" i="5"/>
  <c r="Y106" i="5"/>
  <c r="AB106" i="5" s="1"/>
  <c r="AD106" i="5" s="1"/>
  <c r="Z106" i="5"/>
  <c r="AA106" i="5"/>
  <c r="Y107" i="5"/>
  <c r="AB107" i="5" s="1"/>
  <c r="AD107" i="5" s="1"/>
  <c r="Z107" i="5"/>
  <c r="AA107" i="5"/>
  <c r="Y108" i="5"/>
  <c r="AB108" i="5" s="1"/>
  <c r="AD108" i="5" s="1"/>
  <c r="Z108" i="5"/>
  <c r="AA108" i="5"/>
  <c r="Y109" i="5"/>
  <c r="AB109" i="5" s="1"/>
  <c r="AD109" i="5" s="1"/>
  <c r="Z109" i="5"/>
  <c r="AA109" i="5"/>
  <c r="Y110" i="5"/>
  <c r="AB110" i="5" s="1"/>
  <c r="AD110" i="5" s="1"/>
  <c r="Z110" i="5"/>
  <c r="AA110" i="5"/>
  <c r="Y111" i="5"/>
  <c r="AB111" i="5" s="1"/>
  <c r="AD111" i="5" s="1"/>
  <c r="Z111" i="5"/>
  <c r="AA111" i="5"/>
  <c r="Y112" i="5"/>
  <c r="AB112" i="5" s="1"/>
  <c r="AD112" i="5" s="1"/>
  <c r="Z112" i="5"/>
  <c r="AA112" i="5"/>
  <c r="Y113" i="5"/>
  <c r="AB113" i="5" s="1"/>
  <c r="AD113" i="5" s="1"/>
  <c r="Z113" i="5"/>
  <c r="AA113" i="5"/>
  <c r="Y114" i="5"/>
  <c r="AB114" i="5" s="1"/>
  <c r="AD114" i="5" s="1"/>
  <c r="Z114" i="5"/>
  <c r="AA114" i="5"/>
  <c r="Y115" i="5"/>
  <c r="AB115" i="5" s="1"/>
  <c r="AD115" i="5" s="1"/>
  <c r="Z115" i="5"/>
  <c r="AA115" i="5"/>
  <c r="Y116" i="5"/>
  <c r="AB116" i="5" s="1"/>
  <c r="AD116" i="5" s="1"/>
  <c r="Z116" i="5"/>
  <c r="AA116" i="5"/>
  <c r="Y117" i="5"/>
  <c r="AB117" i="5" s="1"/>
  <c r="AD117" i="5" s="1"/>
  <c r="Z117" i="5"/>
  <c r="AA117" i="5"/>
  <c r="Y118" i="5"/>
  <c r="AB118" i="5" s="1"/>
  <c r="AD118" i="5" s="1"/>
  <c r="Z118" i="5"/>
  <c r="AA118" i="5"/>
  <c r="Y119" i="5"/>
  <c r="AB119" i="5" s="1"/>
  <c r="AD119" i="5" s="1"/>
  <c r="Z119" i="5"/>
  <c r="AA119" i="5"/>
  <c r="Y120" i="5"/>
  <c r="AB120" i="5" s="1"/>
  <c r="AD120" i="5" s="1"/>
  <c r="Z120" i="5"/>
  <c r="AA120" i="5"/>
  <c r="Y121" i="5"/>
  <c r="AB121" i="5" s="1"/>
  <c r="AD121" i="5" s="1"/>
  <c r="Z121" i="5"/>
  <c r="AA121" i="5"/>
  <c r="Y122" i="5"/>
  <c r="AB122" i="5" s="1"/>
  <c r="AD122" i="5" s="1"/>
  <c r="Z122" i="5"/>
  <c r="AA122" i="5"/>
  <c r="Y123" i="5"/>
  <c r="AB123" i="5" s="1"/>
  <c r="AD123" i="5" s="1"/>
  <c r="Z123" i="5"/>
  <c r="AA123" i="5"/>
  <c r="Y124" i="5"/>
  <c r="AB124" i="5" s="1"/>
  <c r="AD124" i="5" s="1"/>
  <c r="Z124" i="5"/>
  <c r="AA124" i="5"/>
  <c r="Y125" i="5"/>
  <c r="AB125" i="5" s="1"/>
  <c r="AD125" i="5" s="1"/>
  <c r="Z125" i="5"/>
  <c r="AA125" i="5"/>
  <c r="Y126" i="5"/>
  <c r="AB126" i="5" s="1"/>
  <c r="AD126" i="5" s="1"/>
  <c r="Z126" i="5"/>
  <c r="AA126" i="5"/>
  <c r="Y127" i="5"/>
  <c r="AB127" i="5" s="1"/>
  <c r="AD127" i="5" s="1"/>
  <c r="Z127" i="5"/>
  <c r="AA127" i="5"/>
  <c r="Y128" i="5"/>
  <c r="AB128" i="5" s="1"/>
  <c r="AD128" i="5" s="1"/>
  <c r="Z128" i="5"/>
  <c r="AA128" i="5"/>
  <c r="Y129" i="5"/>
  <c r="AB129" i="5" s="1"/>
  <c r="AD129" i="5" s="1"/>
  <c r="Z129" i="5"/>
  <c r="AA129" i="5"/>
  <c r="Y130" i="5"/>
  <c r="AB130" i="5" s="1"/>
  <c r="AD130" i="5" s="1"/>
  <c r="Z130" i="5"/>
  <c r="AA130" i="5"/>
  <c r="Y131" i="5"/>
  <c r="AB131" i="5" s="1"/>
  <c r="AD131" i="5" s="1"/>
  <c r="Z131" i="5"/>
  <c r="AA131" i="5"/>
  <c r="Y132" i="5"/>
  <c r="AB132" i="5" s="1"/>
  <c r="AD132" i="5" s="1"/>
  <c r="Z132" i="5"/>
  <c r="AA132" i="5"/>
  <c r="Y133" i="5"/>
  <c r="AB133" i="5" s="1"/>
  <c r="AD133" i="5" s="1"/>
  <c r="Z133" i="5"/>
  <c r="AA133" i="5"/>
  <c r="Y134" i="5"/>
  <c r="AB134" i="5" s="1"/>
  <c r="AD134" i="5" s="1"/>
  <c r="Z134" i="5"/>
  <c r="AA134" i="5"/>
  <c r="Y135" i="5"/>
  <c r="AB135" i="5" s="1"/>
  <c r="AD135" i="5" s="1"/>
  <c r="Z135" i="5"/>
  <c r="AA135" i="5"/>
  <c r="Y136" i="5"/>
  <c r="AB136" i="5" s="1"/>
  <c r="AD136" i="5" s="1"/>
  <c r="Z136" i="5"/>
  <c r="AA136" i="5"/>
  <c r="Y137" i="5"/>
  <c r="AB137" i="5" s="1"/>
  <c r="AD137" i="5" s="1"/>
  <c r="Z137" i="5"/>
  <c r="AA137" i="5"/>
  <c r="Y138" i="5"/>
  <c r="AB138" i="5" s="1"/>
  <c r="AD138" i="5" s="1"/>
  <c r="Z138" i="5"/>
  <c r="AA138" i="5"/>
  <c r="Y139" i="5"/>
  <c r="AB139" i="5" s="1"/>
  <c r="AD139" i="5" s="1"/>
  <c r="Z139" i="5"/>
  <c r="AA139" i="5"/>
  <c r="Y140" i="5"/>
  <c r="AB140" i="5" s="1"/>
  <c r="AD140" i="5" s="1"/>
  <c r="Z140" i="5"/>
  <c r="AA140" i="5"/>
  <c r="Y141" i="5"/>
  <c r="AB141" i="5" s="1"/>
  <c r="AD141" i="5" s="1"/>
  <c r="Z141" i="5"/>
  <c r="AA141" i="5"/>
  <c r="Y142" i="5"/>
  <c r="AB142" i="5" s="1"/>
  <c r="AD142" i="5" s="1"/>
  <c r="Z142" i="5"/>
  <c r="AA142" i="5"/>
  <c r="Y143" i="5"/>
  <c r="AB143" i="5" s="1"/>
  <c r="AD143" i="5" s="1"/>
  <c r="Z143" i="5"/>
  <c r="AA143" i="5"/>
  <c r="Y144" i="5"/>
  <c r="AB144" i="5" s="1"/>
  <c r="AD144" i="5" s="1"/>
  <c r="Z144" i="5"/>
  <c r="AA144" i="5"/>
  <c r="Y145" i="5"/>
  <c r="AB145" i="5" s="1"/>
  <c r="AD145" i="5" s="1"/>
  <c r="Z145" i="5"/>
  <c r="AA145" i="5"/>
  <c r="Y146" i="5"/>
  <c r="AB146" i="5" s="1"/>
  <c r="AD146" i="5" s="1"/>
  <c r="Z146" i="5"/>
  <c r="AA146" i="5"/>
  <c r="Y147" i="5"/>
  <c r="AB147" i="5" s="1"/>
  <c r="AD147" i="5" s="1"/>
  <c r="Z147" i="5"/>
  <c r="AA147" i="5"/>
  <c r="Y148" i="5"/>
  <c r="AB148" i="5" s="1"/>
  <c r="AD148" i="5" s="1"/>
  <c r="Z148" i="5"/>
  <c r="AA148" i="5"/>
  <c r="Y149" i="5"/>
  <c r="AB149" i="5" s="1"/>
  <c r="AD149" i="5" s="1"/>
  <c r="Z149" i="5"/>
  <c r="AA149" i="5"/>
  <c r="Y150" i="5"/>
  <c r="AB150" i="5" s="1"/>
  <c r="AD150" i="5" s="1"/>
  <c r="Z150" i="5"/>
  <c r="AA150" i="5"/>
  <c r="Y151" i="5"/>
  <c r="AB151" i="5" s="1"/>
  <c r="AD151" i="5" s="1"/>
  <c r="Z151" i="5"/>
  <c r="AA151" i="5"/>
  <c r="Y152" i="5"/>
  <c r="AB152" i="5" s="1"/>
  <c r="AD152" i="5" s="1"/>
  <c r="Z152" i="5"/>
  <c r="AA152" i="5"/>
  <c r="Y153" i="5"/>
  <c r="AB153" i="5" s="1"/>
  <c r="AD153" i="5" s="1"/>
  <c r="Z153" i="5"/>
  <c r="AA153" i="5"/>
  <c r="Y154" i="5"/>
  <c r="AB154" i="5" s="1"/>
  <c r="AD154" i="5" s="1"/>
  <c r="Z154" i="5"/>
  <c r="AA154" i="5"/>
  <c r="Y155" i="5"/>
  <c r="AB155" i="5" s="1"/>
  <c r="AD155" i="5" s="1"/>
  <c r="Z155" i="5"/>
  <c r="AA155" i="5"/>
  <c r="Y156" i="5"/>
  <c r="AB156" i="5" s="1"/>
  <c r="AD156" i="5" s="1"/>
  <c r="Z156" i="5"/>
  <c r="AA156" i="5"/>
  <c r="Y157" i="5"/>
  <c r="AB157" i="5" s="1"/>
  <c r="AD157" i="5" s="1"/>
  <c r="Z157" i="5"/>
  <c r="AA157" i="5"/>
  <c r="Y158" i="5"/>
  <c r="AB158" i="5" s="1"/>
  <c r="AD158" i="5" s="1"/>
  <c r="Z158" i="5"/>
  <c r="AA158" i="5"/>
  <c r="Y159" i="5"/>
  <c r="AB159" i="5" s="1"/>
  <c r="AD159" i="5" s="1"/>
  <c r="Z159" i="5"/>
  <c r="AA159" i="5"/>
  <c r="Y160" i="5"/>
  <c r="AB160" i="5" s="1"/>
  <c r="AD160" i="5" s="1"/>
  <c r="Z160" i="5"/>
  <c r="AA160" i="5"/>
  <c r="Y161" i="5"/>
  <c r="AB161" i="5" s="1"/>
  <c r="AD161" i="5" s="1"/>
  <c r="Z161" i="5"/>
  <c r="AA161" i="5"/>
  <c r="Y162" i="5"/>
  <c r="AB162" i="5" s="1"/>
  <c r="AD162" i="5" s="1"/>
  <c r="Z162" i="5"/>
  <c r="AA162" i="5"/>
  <c r="Y163" i="5"/>
  <c r="AB163" i="5" s="1"/>
  <c r="AD163" i="5" s="1"/>
  <c r="Z163" i="5"/>
  <c r="AA163" i="5"/>
  <c r="Y164" i="5"/>
  <c r="AB164" i="5" s="1"/>
  <c r="AD164" i="5" s="1"/>
  <c r="Z164" i="5"/>
  <c r="AA164" i="5"/>
  <c r="Y165" i="5"/>
  <c r="AB165" i="5" s="1"/>
  <c r="AD165" i="5" s="1"/>
  <c r="Z165" i="5"/>
  <c r="AA165" i="5"/>
  <c r="Y166" i="5"/>
  <c r="AB166" i="5" s="1"/>
  <c r="AD166" i="5" s="1"/>
  <c r="Z166" i="5"/>
  <c r="AA166" i="5"/>
  <c r="Y167" i="5"/>
  <c r="AB167" i="5" s="1"/>
  <c r="AD167" i="5" s="1"/>
  <c r="Z167" i="5"/>
  <c r="AA167" i="5"/>
  <c r="Y168" i="5"/>
  <c r="AB168" i="5" s="1"/>
  <c r="AD168" i="5" s="1"/>
  <c r="Z168" i="5"/>
  <c r="AA168" i="5"/>
  <c r="Y169" i="5"/>
  <c r="AB169" i="5" s="1"/>
  <c r="AD169" i="5" s="1"/>
  <c r="Z169" i="5"/>
  <c r="AA169" i="5"/>
  <c r="Y170" i="5"/>
  <c r="AB170" i="5" s="1"/>
  <c r="AD170" i="5" s="1"/>
  <c r="Z170" i="5"/>
  <c r="AA170" i="5"/>
  <c r="Y171" i="5"/>
  <c r="AB171" i="5" s="1"/>
  <c r="AD171" i="5" s="1"/>
  <c r="Z171" i="5"/>
  <c r="AA171" i="5"/>
  <c r="Y172" i="5"/>
  <c r="AB172" i="5" s="1"/>
  <c r="AD172" i="5" s="1"/>
  <c r="Z172" i="5"/>
  <c r="AA172" i="5"/>
  <c r="Y173" i="5"/>
  <c r="AB173" i="5" s="1"/>
  <c r="AD173" i="5" s="1"/>
  <c r="Z173" i="5"/>
  <c r="AA173" i="5"/>
  <c r="Y174" i="5"/>
  <c r="AB174" i="5" s="1"/>
  <c r="AD174" i="5" s="1"/>
  <c r="Z174" i="5"/>
  <c r="AA174" i="5"/>
  <c r="Y175" i="5"/>
  <c r="AB175" i="5" s="1"/>
  <c r="AD175" i="5" s="1"/>
  <c r="Z175" i="5"/>
  <c r="AA175" i="5"/>
  <c r="Y176" i="5"/>
  <c r="AB176" i="5" s="1"/>
  <c r="AD176" i="5" s="1"/>
  <c r="Z176" i="5"/>
  <c r="AA176" i="5"/>
  <c r="Y177" i="5"/>
  <c r="AB177" i="5" s="1"/>
  <c r="AD177" i="5" s="1"/>
  <c r="Z177" i="5"/>
  <c r="AA177" i="5"/>
  <c r="Y178" i="5"/>
  <c r="AB178" i="5" s="1"/>
  <c r="AD178" i="5" s="1"/>
  <c r="Z178" i="5"/>
  <c r="AA178" i="5"/>
  <c r="Y179" i="5"/>
  <c r="AB179" i="5" s="1"/>
  <c r="AD179" i="5" s="1"/>
  <c r="Z179" i="5"/>
  <c r="AA179" i="5"/>
  <c r="Y180" i="5"/>
  <c r="AB180" i="5" s="1"/>
  <c r="AD180" i="5" s="1"/>
  <c r="Z180" i="5"/>
  <c r="AA180" i="5"/>
  <c r="Y181" i="5"/>
  <c r="AB181" i="5" s="1"/>
  <c r="AD181" i="5" s="1"/>
  <c r="Z181" i="5"/>
  <c r="AA181" i="5"/>
  <c r="Y182" i="5"/>
  <c r="AB182" i="5" s="1"/>
  <c r="AD182" i="5" s="1"/>
  <c r="Z182" i="5"/>
  <c r="AA182" i="5"/>
  <c r="Y183" i="5"/>
  <c r="AB183" i="5" s="1"/>
  <c r="AD183" i="5" s="1"/>
  <c r="Z183" i="5"/>
  <c r="AA183" i="5"/>
  <c r="Y184" i="5"/>
  <c r="AB184" i="5" s="1"/>
  <c r="AD184" i="5" s="1"/>
  <c r="Z184" i="5"/>
  <c r="AA184" i="5"/>
  <c r="Y185" i="5"/>
  <c r="AB185" i="5" s="1"/>
  <c r="AD185" i="5" s="1"/>
  <c r="Z185" i="5"/>
  <c r="AA185" i="5"/>
  <c r="Y186" i="5"/>
  <c r="AB186" i="5" s="1"/>
  <c r="AD186" i="5" s="1"/>
  <c r="Z186" i="5"/>
  <c r="AA186" i="5"/>
  <c r="Y187" i="5"/>
  <c r="AB187" i="5" s="1"/>
  <c r="AD187" i="5" s="1"/>
  <c r="Z187" i="5"/>
  <c r="AA187" i="5"/>
  <c r="Y188" i="5"/>
  <c r="AB188" i="5" s="1"/>
  <c r="AD188" i="5" s="1"/>
  <c r="Z188" i="5"/>
  <c r="AA188" i="5"/>
  <c r="Y189" i="5"/>
  <c r="AB189" i="5" s="1"/>
  <c r="AD189" i="5" s="1"/>
  <c r="Z189" i="5"/>
  <c r="AA189" i="5"/>
  <c r="Y190" i="5"/>
  <c r="AB190" i="5" s="1"/>
  <c r="AD190" i="5" s="1"/>
  <c r="Z190" i="5"/>
  <c r="AA190" i="5"/>
  <c r="Y191" i="5"/>
  <c r="AB191" i="5" s="1"/>
  <c r="AD191" i="5" s="1"/>
  <c r="Z191" i="5"/>
  <c r="AA191" i="5"/>
  <c r="Y192" i="5"/>
  <c r="AB192" i="5" s="1"/>
  <c r="AD192" i="5" s="1"/>
  <c r="Z192" i="5"/>
  <c r="AA192" i="5"/>
  <c r="Y193" i="5"/>
  <c r="AB193" i="5" s="1"/>
  <c r="AD193" i="5" s="1"/>
  <c r="Z193" i="5"/>
  <c r="AA193" i="5"/>
  <c r="Y194" i="5"/>
  <c r="AB194" i="5" s="1"/>
  <c r="AD194" i="5" s="1"/>
  <c r="Z194" i="5"/>
  <c r="AA194" i="5"/>
  <c r="Y195" i="5"/>
  <c r="Z195" i="5"/>
  <c r="AA195" i="5"/>
  <c r="Y196" i="5"/>
  <c r="AB196" i="5" s="1"/>
  <c r="AD196" i="5" s="1"/>
  <c r="Z196" i="5"/>
  <c r="AA196" i="5"/>
  <c r="Y197" i="5"/>
  <c r="AB197" i="5" s="1"/>
  <c r="AD197" i="5" s="1"/>
  <c r="Z197" i="5"/>
  <c r="AA197" i="5"/>
  <c r="Y198" i="5"/>
  <c r="AB198" i="5" s="1"/>
  <c r="AD198" i="5" s="1"/>
  <c r="Z198" i="5"/>
  <c r="AA198" i="5"/>
  <c r="Y199" i="5"/>
  <c r="AB199" i="5" s="1"/>
  <c r="AD199" i="5" s="1"/>
  <c r="Z199" i="5"/>
  <c r="AA199" i="5"/>
  <c r="Y200" i="5"/>
  <c r="AB200" i="5" s="1"/>
  <c r="AD200" i="5" s="1"/>
  <c r="Z200" i="5"/>
  <c r="AA200" i="5"/>
  <c r="Y201" i="5"/>
  <c r="AB201" i="5" s="1"/>
  <c r="AD201" i="5" s="1"/>
  <c r="Z201" i="5"/>
  <c r="AA201" i="5"/>
  <c r="Y202" i="5"/>
  <c r="AB202" i="5" s="1"/>
  <c r="AD202" i="5" s="1"/>
  <c r="Z202" i="5"/>
  <c r="AA202" i="5"/>
  <c r="Y203" i="5"/>
  <c r="AB203" i="5" s="1"/>
  <c r="AD203" i="5" s="1"/>
  <c r="Z203" i="5"/>
  <c r="AA203" i="5"/>
  <c r="Y204" i="5"/>
  <c r="AB204" i="5" s="1"/>
  <c r="AD204" i="5" s="1"/>
  <c r="Z204" i="5"/>
  <c r="AA204" i="5"/>
  <c r="Y205" i="5"/>
  <c r="AB205" i="5" s="1"/>
  <c r="AD205" i="5" s="1"/>
  <c r="Z205" i="5"/>
  <c r="AA205" i="5"/>
  <c r="Y206" i="5"/>
  <c r="AB206" i="5" s="1"/>
  <c r="AD206" i="5" s="1"/>
  <c r="Z206" i="5"/>
  <c r="AA206" i="5"/>
  <c r="Y207" i="5"/>
  <c r="AB207" i="5" s="1"/>
  <c r="AD207" i="5" s="1"/>
  <c r="Z207" i="5"/>
  <c r="AA207" i="5"/>
  <c r="Y208" i="5"/>
  <c r="AB208" i="5" s="1"/>
  <c r="AD208" i="5" s="1"/>
  <c r="Z208" i="5"/>
  <c r="AA208" i="5"/>
  <c r="Y209" i="5"/>
  <c r="AB209" i="5" s="1"/>
  <c r="AD209" i="5" s="1"/>
  <c r="Z209" i="5"/>
  <c r="AA209" i="5"/>
  <c r="Y210" i="5"/>
  <c r="AB210" i="5" s="1"/>
  <c r="AD210" i="5" s="1"/>
  <c r="Z210" i="5"/>
  <c r="AA210" i="5"/>
  <c r="Y211" i="5"/>
  <c r="AB211" i="5" s="1"/>
  <c r="AD211" i="5" s="1"/>
  <c r="Z211" i="5"/>
  <c r="AA211" i="5"/>
  <c r="Y212" i="5"/>
  <c r="AB212" i="5" s="1"/>
  <c r="AD212" i="5" s="1"/>
  <c r="Z212" i="5"/>
  <c r="AA212" i="5"/>
  <c r="Y213" i="5"/>
  <c r="AB213" i="5" s="1"/>
  <c r="AD213" i="5" s="1"/>
  <c r="Z213" i="5"/>
  <c r="AA213" i="5"/>
  <c r="Y214" i="5"/>
  <c r="AB214" i="5" s="1"/>
  <c r="AD214" i="5" s="1"/>
  <c r="Z214" i="5"/>
  <c r="AA214" i="5"/>
  <c r="Y215" i="5"/>
  <c r="AB215" i="5" s="1"/>
  <c r="AD215" i="5" s="1"/>
  <c r="Z215" i="5"/>
  <c r="AA215" i="5"/>
  <c r="Y216" i="5"/>
  <c r="AB216" i="5" s="1"/>
  <c r="AD216" i="5" s="1"/>
  <c r="Z216" i="5"/>
  <c r="AA216" i="5"/>
  <c r="Y217" i="5"/>
  <c r="AB217" i="5" s="1"/>
  <c r="AD217" i="5" s="1"/>
  <c r="Z217" i="5"/>
  <c r="AA217" i="5"/>
  <c r="Y218" i="5"/>
  <c r="AB218" i="5" s="1"/>
  <c r="AD218" i="5" s="1"/>
  <c r="Z218" i="5"/>
  <c r="AA218" i="5"/>
  <c r="Y219" i="5"/>
  <c r="AB219" i="5" s="1"/>
  <c r="AD219" i="5" s="1"/>
  <c r="Z219" i="5"/>
  <c r="AA219" i="5"/>
  <c r="Y220" i="5"/>
  <c r="AB220" i="5" s="1"/>
  <c r="AD220" i="5" s="1"/>
  <c r="Z220" i="5"/>
  <c r="AA220" i="5"/>
  <c r="Y221" i="5"/>
  <c r="AB221" i="5" s="1"/>
  <c r="AD221" i="5" s="1"/>
  <c r="Z221" i="5"/>
  <c r="AA221" i="5"/>
  <c r="Y222" i="5"/>
  <c r="AB222" i="5" s="1"/>
  <c r="AD222" i="5" s="1"/>
  <c r="Z222" i="5"/>
  <c r="AA222" i="5"/>
  <c r="Y223" i="5"/>
  <c r="AB223" i="5" s="1"/>
  <c r="AD223" i="5" s="1"/>
  <c r="Z223" i="5"/>
  <c r="AA223" i="5"/>
  <c r="Y224" i="5"/>
  <c r="AB224" i="5" s="1"/>
  <c r="AD224" i="5" s="1"/>
  <c r="Z224" i="5"/>
  <c r="AA224" i="5"/>
  <c r="Y225" i="5"/>
  <c r="AB225" i="5" s="1"/>
  <c r="AD225" i="5" s="1"/>
  <c r="Z225" i="5"/>
  <c r="AA225" i="5"/>
  <c r="Y226" i="5"/>
  <c r="AB226" i="5" s="1"/>
  <c r="AD226" i="5" s="1"/>
  <c r="Z226" i="5"/>
  <c r="AA226" i="5"/>
  <c r="Y227" i="5"/>
  <c r="AB227" i="5" s="1"/>
  <c r="AD227" i="5" s="1"/>
  <c r="Z227" i="5"/>
  <c r="AA227" i="5"/>
  <c r="Y228" i="5"/>
  <c r="AB228" i="5" s="1"/>
  <c r="AD228" i="5" s="1"/>
  <c r="Z228" i="5"/>
  <c r="AA228" i="5"/>
  <c r="Y229" i="5"/>
  <c r="AB229" i="5" s="1"/>
  <c r="AD229" i="5" s="1"/>
  <c r="Z229" i="5"/>
  <c r="AA229" i="5"/>
  <c r="Y230" i="5"/>
  <c r="AB230" i="5" s="1"/>
  <c r="AD230" i="5" s="1"/>
  <c r="Z230" i="5"/>
  <c r="AA230" i="5"/>
  <c r="Y231" i="5"/>
  <c r="AB231" i="5" s="1"/>
  <c r="AD231" i="5" s="1"/>
  <c r="Z231" i="5"/>
  <c r="AA231" i="5"/>
  <c r="Y232" i="5"/>
  <c r="AB232" i="5" s="1"/>
  <c r="AD232" i="5" s="1"/>
  <c r="Z232" i="5"/>
  <c r="AA232" i="5"/>
  <c r="Y233" i="5"/>
  <c r="AB233" i="5" s="1"/>
  <c r="AD233" i="5" s="1"/>
  <c r="Z233" i="5"/>
  <c r="AA233" i="5"/>
  <c r="Y234" i="5"/>
  <c r="AB234" i="5" s="1"/>
  <c r="AD234" i="5" s="1"/>
  <c r="Z234" i="5"/>
  <c r="AA234" i="5"/>
  <c r="Y235" i="5"/>
  <c r="AB235" i="5" s="1"/>
  <c r="AD235" i="5" s="1"/>
  <c r="Z235" i="5"/>
  <c r="AA235" i="5"/>
  <c r="Y236" i="5"/>
  <c r="AB236" i="5" s="1"/>
  <c r="AD236" i="5" s="1"/>
  <c r="Z236" i="5"/>
  <c r="AA236" i="5"/>
  <c r="Y237" i="5"/>
  <c r="AB237" i="5" s="1"/>
  <c r="AD237" i="5" s="1"/>
  <c r="Z237" i="5"/>
  <c r="AA237" i="5"/>
  <c r="Y238" i="5"/>
  <c r="AB238" i="5" s="1"/>
  <c r="AD238" i="5" s="1"/>
  <c r="Z238" i="5"/>
  <c r="AA238" i="5"/>
  <c r="Y239" i="5"/>
  <c r="AB239" i="5" s="1"/>
  <c r="AD239" i="5" s="1"/>
  <c r="Z239" i="5"/>
  <c r="AA239" i="5"/>
  <c r="Y240" i="5"/>
  <c r="AB240" i="5" s="1"/>
  <c r="AD240" i="5" s="1"/>
  <c r="Z240" i="5"/>
  <c r="AA240" i="5"/>
  <c r="Y241" i="5"/>
  <c r="AB241" i="5" s="1"/>
  <c r="AD241" i="5" s="1"/>
  <c r="Z241" i="5"/>
  <c r="AA241" i="5"/>
  <c r="Y242" i="5"/>
  <c r="AB242" i="5" s="1"/>
  <c r="AD242" i="5" s="1"/>
  <c r="Z242" i="5"/>
  <c r="AA242" i="5"/>
  <c r="Y243" i="5"/>
  <c r="AB243" i="5" s="1"/>
  <c r="AD243" i="5" s="1"/>
  <c r="Z243" i="5"/>
  <c r="AA243" i="5"/>
  <c r="Y244" i="5"/>
  <c r="AB244" i="5" s="1"/>
  <c r="AD244" i="5" s="1"/>
  <c r="Z244" i="5"/>
  <c r="AA244" i="5"/>
  <c r="Y245" i="5"/>
  <c r="AB245" i="5" s="1"/>
  <c r="AD245" i="5" s="1"/>
  <c r="Z245" i="5"/>
  <c r="AA245" i="5"/>
  <c r="Y246" i="5"/>
  <c r="AB246" i="5" s="1"/>
  <c r="AD246" i="5" s="1"/>
  <c r="Z246" i="5"/>
  <c r="AA246" i="5"/>
  <c r="Y247" i="5"/>
  <c r="AB247" i="5" s="1"/>
  <c r="AD247" i="5" s="1"/>
  <c r="Z247" i="5"/>
  <c r="AA247" i="5"/>
  <c r="Y248" i="5"/>
  <c r="AB248" i="5" s="1"/>
  <c r="AD248" i="5" s="1"/>
  <c r="Z248" i="5"/>
  <c r="AA248" i="5"/>
  <c r="Y249" i="5"/>
  <c r="AB249" i="5" s="1"/>
  <c r="AD249" i="5" s="1"/>
  <c r="Z249" i="5"/>
  <c r="AA249" i="5"/>
  <c r="Y250" i="5"/>
  <c r="AB250" i="5" s="1"/>
  <c r="AD250" i="5" s="1"/>
  <c r="Z250" i="5"/>
  <c r="AA250" i="5"/>
  <c r="Y251" i="5"/>
  <c r="AB251" i="5" s="1"/>
  <c r="AD251" i="5" s="1"/>
  <c r="Z251" i="5"/>
  <c r="AA251" i="5"/>
  <c r="Y252" i="5"/>
  <c r="AB252" i="5" s="1"/>
  <c r="AD252" i="5" s="1"/>
  <c r="Z252" i="5"/>
  <c r="AA252" i="5"/>
  <c r="Y253" i="5"/>
  <c r="AB253" i="5" s="1"/>
  <c r="AD253" i="5" s="1"/>
  <c r="Z253" i="5"/>
  <c r="AA253" i="5"/>
  <c r="Y254" i="5"/>
  <c r="AB254" i="5" s="1"/>
  <c r="AD254" i="5" s="1"/>
  <c r="Z254" i="5"/>
  <c r="AA254" i="5"/>
  <c r="Y255" i="5"/>
  <c r="AB255" i="5" s="1"/>
  <c r="AD255" i="5" s="1"/>
  <c r="Z255" i="5"/>
  <c r="AA255" i="5"/>
  <c r="Y256" i="5"/>
  <c r="AB256" i="5" s="1"/>
  <c r="AD256" i="5" s="1"/>
  <c r="Z256" i="5"/>
  <c r="AA256" i="5"/>
  <c r="Y257" i="5"/>
  <c r="AB257" i="5" s="1"/>
  <c r="AD257" i="5" s="1"/>
  <c r="Z257" i="5"/>
  <c r="AA257" i="5"/>
  <c r="Y258" i="5"/>
  <c r="AB258" i="5" s="1"/>
  <c r="AD258" i="5" s="1"/>
  <c r="Z258" i="5"/>
  <c r="AA258" i="5"/>
  <c r="Y259" i="5"/>
  <c r="AB259" i="5" s="1"/>
  <c r="AD259" i="5" s="1"/>
  <c r="Z259" i="5"/>
  <c r="AA259" i="5"/>
  <c r="Y260" i="5"/>
  <c r="AB260" i="5" s="1"/>
  <c r="AD260" i="5" s="1"/>
  <c r="Z260" i="5"/>
  <c r="AA260" i="5"/>
  <c r="Y261" i="5"/>
  <c r="AB261" i="5" s="1"/>
  <c r="AD261" i="5" s="1"/>
  <c r="Z261" i="5"/>
  <c r="AA261" i="5"/>
  <c r="Y262" i="5"/>
  <c r="AB262" i="5" s="1"/>
  <c r="AD262" i="5" s="1"/>
  <c r="Z262" i="5"/>
  <c r="AA262" i="5"/>
  <c r="Y263" i="5"/>
  <c r="AB263" i="5" s="1"/>
  <c r="AD263" i="5" s="1"/>
  <c r="Z263" i="5"/>
  <c r="AA263" i="5"/>
  <c r="Y264" i="5"/>
  <c r="AB264" i="5" s="1"/>
  <c r="AD264" i="5" s="1"/>
  <c r="Z264" i="5"/>
  <c r="AA264" i="5"/>
  <c r="Y265" i="5"/>
  <c r="AB265" i="5" s="1"/>
  <c r="AD265" i="5" s="1"/>
  <c r="Z265" i="5"/>
  <c r="AA265" i="5"/>
  <c r="Y266" i="5"/>
  <c r="AB266" i="5" s="1"/>
  <c r="AD266" i="5" s="1"/>
  <c r="Z266" i="5"/>
  <c r="AA266" i="5"/>
  <c r="Y267" i="5"/>
  <c r="AB267" i="5" s="1"/>
  <c r="AD267" i="5" s="1"/>
  <c r="Z267" i="5"/>
  <c r="AA267" i="5"/>
  <c r="Y268" i="5"/>
  <c r="AB268" i="5" s="1"/>
  <c r="AD268" i="5" s="1"/>
  <c r="Z268" i="5"/>
  <c r="AA268" i="5"/>
  <c r="Y269" i="5"/>
  <c r="AB269" i="5" s="1"/>
  <c r="AD269" i="5" s="1"/>
  <c r="Z269" i="5"/>
  <c r="AA269" i="5"/>
  <c r="Y270" i="5"/>
  <c r="AB270" i="5" s="1"/>
  <c r="AD270" i="5" s="1"/>
  <c r="Z270" i="5"/>
  <c r="AA270" i="5"/>
  <c r="Y271" i="5"/>
  <c r="AB271" i="5" s="1"/>
  <c r="AD271" i="5" s="1"/>
  <c r="Z271" i="5"/>
  <c r="AA271" i="5"/>
  <c r="Y272" i="5"/>
  <c r="AB272" i="5" s="1"/>
  <c r="AD272" i="5" s="1"/>
  <c r="Z272" i="5"/>
  <c r="AA272" i="5"/>
  <c r="Y273" i="5"/>
  <c r="AB273" i="5" s="1"/>
  <c r="AD273" i="5" s="1"/>
  <c r="Z273" i="5"/>
  <c r="AA273" i="5"/>
  <c r="Y274" i="5"/>
  <c r="AB274" i="5" s="1"/>
  <c r="AD274" i="5" s="1"/>
  <c r="Z274" i="5"/>
  <c r="AA274" i="5"/>
  <c r="Y275" i="5"/>
  <c r="AB275" i="5" s="1"/>
  <c r="AD275" i="5" s="1"/>
  <c r="Z275" i="5"/>
  <c r="AA275" i="5"/>
  <c r="Y276" i="5"/>
  <c r="AB276" i="5" s="1"/>
  <c r="AD276" i="5" s="1"/>
  <c r="Z276" i="5"/>
  <c r="AA276" i="5"/>
  <c r="Y277" i="5"/>
  <c r="AB277" i="5" s="1"/>
  <c r="AD277" i="5" s="1"/>
  <c r="Z277" i="5"/>
  <c r="AA277" i="5"/>
  <c r="Y278" i="5"/>
  <c r="AB278" i="5" s="1"/>
  <c r="AD278" i="5" s="1"/>
  <c r="Z278" i="5"/>
  <c r="AA278" i="5"/>
  <c r="Y279" i="5"/>
  <c r="AB279" i="5" s="1"/>
  <c r="AD279" i="5" s="1"/>
  <c r="Z279" i="5"/>
  <c r="AA279" i="5"/>
  <c r="Y280" i="5"/>
  <c r="AB280" i="5" s="1"/>
  <c r="AD280" i="5" s="1"/>
  <c r="Z280" i="5"/>
  <c r="AA280" i="5"/>
  <c r="Y281" i="5"/>
  <c r="AB281" i="5" s="1"/>
  <c r="AD281" i="5" s="1"/>
  <c r="Z281" i="5"/>
  <c r="AA281" i="5"/>
  <c r="Y282" i="5"/>
  <c r="AB282" i="5" s="1"/>
  <c r="AD282" i="5" s="1"/>
  <c r="Z282" i="5"/>
  <c r="AA282" i="5"/>
  <c r="Y283" i="5"/>
  <c r="AB283" i="5" s="1"/>
  <c r="AD283" i="5" s="1"/>
  <c r="Z283" i="5"/>
  <c r="AA283" i="5"/>
  <c r="Y284" i="5"/>
  <c r="AB284" i="5" s="1"/>
  <c r="AD284" i="5" s="1"/>
  <c r="Z284" i="5"/>
  <c r="AA284" i="5"/>
  <c r="Y285" i="5"/>
  <c r="AB285" i="5" s="1"/>
  <c r="AD285" i="5" s="1"/>
  <c r="Z285" i="5"/>
  <c r="AA285" i="5"/>
  <c r="Y286" i="5"/>
  <c r="AB286" i="5" s="1"/>
  <c r="AD286" i="5" s="1"/>
  <c r="Z286" i="5"/>
  <c r="AA286" i="5"/>
  <c r="Y287" i="5"/>
  <c r="AB287" i="5" s="1"/>
  <c r="AD287" i="5" s="1"/>
  <c r="Z287" i="5"/>
  <c r="AA287" i="5"/>
  <c r="Y288" i="5"/>
  <c r="AB288" i="5" s="1"/>
  <c r="AD288" i="5" s="1"/>
  <c r="Z288" i="5"/>
  <c r="AA288" i="5"/>
  <c r="Y289" i="5"/>
  <c r="AB289" i="5" s="1"/>
  <c r="AD289" i="5" s="1"/>
  <c r="Z289" i="5"/>
  <c r="AA289" i="5"/>
  <c r="Y290" i="5"/>
  <c r="AB290" i="5" s="1"/>
  <c r="AD290" i="5" s="1"/>
  <c r="Z290" i="5"/>
  <c r="AA290" i="5"/>
  <c r="Y291" i="5"/>
  <c r="AB291" i="5" s="1"/>
  <c r="AD291" i="5" s="1"/>
  <c r="Z291" i="5"/>
  <c r="AA291" i="5"/>
  <c r="Y292" i="5"/>
  <c r="AB292" i="5" s="1"/>
  <c r="AD292" i="5" s="1"/>
  <c r="Z292" i="5"/>
  <c r="AA292" i="5"/>
  <c r="Y293" i="5"/>
  <c r="AB293" i="5" s="1"/>
  <c r="AD293" i="5" s="1"/>
  <c r="Z293" i="5"/>
  <c r="AA293" i="5"/>
  <c r="Y294" i="5"/>
  <c r="Z294" i="5"/>
  <c r="AA294" i="5"/>
  <c r="Y295" i="5"/>
  <c r="AB295" i="5" s="1"/>
  <c r="AD295" i="5" s="1"/>
  <c r="Z295" i="5"/>
  <c r="AA295" i="5"/>
  <c r="Y296" i="5"/>
  <c r="AB296" i="5" s="1"/>
  <c r="AD296" i="5" s="1"/>
  <c r="Z296" i="5"/>
  <c r="AA296" i="5"/>
  <c r="Y297" i="5"/>
  <c r="AB297" i="5" s="1"/>
  <c r="AD297" i="5" s="1"/>
  <c r="Z297" i="5"/>
  <c r="AA297" i="5"/>
  <c r="Y298" i="5"/>
  <c r="AB298" i="5" s="1"/>
  <c r="AD298" i="5" s="1"/>
  <c r="Z298" i="5"/>
  <c r="AA298" i="5"/>
  <c r="Y299" i="5"/>
  <c r="AB299" i="5" s="1"/>
  <c r="AD299" i="5" s="1"/>
  <c r="Z299" i="5"/>
  <c r="AA299" i="5"/>
  <c r="Y300" i="5"/>
  <c r="AB300" i="5" s="1"/>
  <c r="AD300" i="5" s="1"/>
  <c r="Z300" i="5"/>
  <c r="AA300" i="5"/>
  <c r="Y301" i="5"/>
  <c r="AB301" i="5" s="1"/>
  <c r="AD301" i="5" s="1"/>
  <c r="Z301" i="5"/>
  <c r="AA301" i="5"/>
  <c r="Y302" i="5"/>
  <c r="AB302" i="5" s="1"/>
  <c r="AD302" i="5" s="1"/>
  <c r="Z302" i="5"/>
  <c r="AA302" i="5"/>
  <c r="Y303" i="5"/>
  <c r="AB303" i="5" s="1"/>
  <c r="AD303" i="5" s="1"/>
  <c r="Z303" i="5"/>
  <c r="AA303" i="5"/>
  <c r="Y304" i="5"/>
  <c r="AB304" i="5" s="1"/>
  <c r="AD304" i="5" s="1"/>
  <c r="Z304" i="5"/>
  <c r="AA304" i="5"/>
  <c r="Y305" i="5"/>
  <c r="AB305" i="5" s="1"/>
  <c r="AD305" i="5" s="1"/>
  <c r="Z305" i="5"/>
  <c r="AA305" i="5"/>
  <c r="Y306" i="5"/>
  <c r="AB306" i="5" s="1"/>
  <c r="AD306" i="5" s="1"/>
  <c r="Z306" i="5"/>
  <c r="AA306" i="5"/>
  <c r="Y307" i="5"/>
  <c r="AB307" i="5" s="1"/>
  <c r="AD307" i="5" s="1"/>
  <c r="Z307" i="5"/>
  <c r="AA307" i="5"/>
  <c r="Y308" i="5"/>
  <c r="AB308" i="5" s="1"/>
  <c r="AD308" i="5" s="1"/>
  <c r="Z308" i="5"/>
  <c r="AA308" i="5"/>
  <c r="Y309" i="5"/>
  <c r="AB309" i="5" s="1"/>
  <c r="AD309" i="5" s="1"/>
  <c r="Z309" i="5"/>
  <c r="AA309" i="5"/>
  <c r="Y310" i="5"/>
  <c r="AB310" i="5" s="1"/>
  <c r="AD310" i="5" s="1"/>
  <c r="Z310" i="5"/>
  <c r="AA310" i="5"/>
  <c r="Y311" i="5"/>
  <c r="AB311" i="5" s="1"/>
  <c r="AD311" i="5" s="1"/>
  <c r="Z311" i="5"/>
  <c r="AA311" i="5"/>
  <c r="Y312" i="5"/>
  <c r="AB312" i="5" s="1"/>
  <c r="AD312" i="5" s="1"/>
  <c r="Z312" i="5"/>
  <c r="AA312" i="5"/>
  <c r="Y313" i="5"/>
  <c r="AB313" i="5" s="1"/>
  <c r="AD313" i="5" s="1"/>
  <c r="Z313" i="5"/>
  <c r="AA313" i="5"/>
  <c r="Y314" i="5"/>
  <c r="AB314" i="5" s="1"/>
  <c r="AD314" i="5" s="1"/>
  <c r="Z314" i="5"/>
  <c r="AA314" i="5"/>
  <c r="Y315" i="5"/>
  <c r="AB315" i="5" s="1"/>
  <c r="AD315" i="5" s="1"/>
  <c r="Z315" i="5"/>
  <c r="AA315" i="5"/>
  <c r="Y316" i="5"/>
  <c r="AB316" i="5" s="1"/>
  <c r="AD316" i="5" s="1"/>
  <c r="Z316" i="5"/>
  <c r="AA316" i="5"/>
  <c r="Y317" i="5"/>
  <c r="AB317" i="5" s="1"/>
  <c r="AD317" i="5" s="1"/>
  <c r="Z317" i="5"/>
  <c r="AA317" i="5"/>
  <c r="Y318" i="5"/>
  <c r="AB318" i="5" s="1"/>
  <c r="AD318" i="5" s="1"/>
  <c r="Z318" i="5"/>
  <c r="AA318" i="5"/>
  <c r="Y319" i="5"/>
  <c r="AB319" i="5" s="1"/>
  <c r="AD319" i="5" s="1"/>
  <c r="Z319" i="5"/>
  <c r="AA319" i="5"/>
  <c r="Y320" i="5"/>
  <c r="AB320" i="5" s="1"/>
  <c r="AD320" i="5" s="1"/>
  <c r="Z320" i="5"/>
  <c r="AA320" i="5"/>
  <c r="Y321" i="5"/>
  <c r="AB321" i="5" s="1"/>
  <c r="AD321" i="5" s="1"/>
  <c r="Z321" i="5"/>
  <c r="AA321" i="5"/>
  <c r="Y322" i="5"/>
  <c r="Z322" i="5"/>
  <c r="AA322" i="5"/>
  <c r="Y323" i="5"/>
  <c r="AB323" i="5" s="1"/>
  <c r="AD323" i="5" s="1"/>
  <c r="Z323" i="5"/>
  <c r="AA323" i="5"/>
  <c r="Y324" i="5"/>
  <c r="AB324" i="5" s="1"/>
  <c r="AD324" i="5" s="1"/>
  <c r="Z324" i="5"/>
  <c r="AA324" i="5"/>
  <c r="Y325" i="5"/>
  <c r="AB325" i="5" s="1"/>
  <c r="AD325" i="5" s="1"/>
  <c r="Z325" i="5"/>
  <c r="AA325" i="5"/>
  <c r="Y326" i="5"/>
  <c r="AB326" i="5" s="1"/>
  <c r="AD326" i="5" s="1"/>
  <c r="Z326" i="5"/>
  <c r="AA326" i="5"/>
  <c r="Y327" i="5"/>
  <c r="AB327" i="5" s="1"/>
  <c r="AD327" i="5" s="1"/>
  <c r="Z327" i="5"/>
  <c r="AA327" i="5"/>
  <c r="Y328" i="5"/>
  <c r="AB328" i="5" s="1"/>
  <c r="AD328" i="5" s="1"/>
  <c r="Z328" i="5"/>
  <c r="AA328" i="5"/>
  <c r="Y329" i="5"/>
  <c r="AB329" i="5" s="1"/>
  <c r="AD329" i="5" s="1"/>
  <c r="Z329" i="5"/>
  <c r="AA329" i="5"/>
  <c r="Y330" i="5"/>
  <c r="AB330" i="5" s="1"/>
  <c r="AD330" i="5" s="1"/>
  <c r="Z330" i="5"/>
  <c r="AA330" i="5"/>
  <c r="Y331" i="5"/>
  <c r="AB331" i="5" s="1"/>
  <c r="AD331" i="5" s="1"/>
  <c r="Z331" i="5"/>
  <c r="AA331" i="5"/>
  <c r="Y332" i="5"/>
  <c r="AB332" i="5" s="1"/>
  <c r="AD332" i="5" s="1"/>
  <c r="Z332" i="5"/>
  <c r="AA332" i="5"/>
  <c r="Y333" i="5"/>
  <c r="AB333" i="5" s="1"/>
  <c r="AD333" i="5" s="1"/>
  <c r="Z333" i="5"/>
  <c r="AA333" i="5"/>
  <c r="Y334" i="5"/>
  <c r="AB334" i="5" s="1"/>
  <c r="AD334" i="5" s="1"/>
  <c r="Z334" i="5"/>
  <c r="AA334" i="5"/>
  <c r="Y335" i="5"/>
  <c r="AB335" i="5" s="1"/>
  <c r="AD335" i="5" s="1"/>
  <c r="Z335" i="5"/>
  <c r="AA335" i="5"/>
  <c r="Y336" i="5"/>
  <c r="AB336" i="5" s="1"/>
  <c r="AD336" i="5" s="1"/>
  <c r="Z336" i="5"/>
  <c r="AA336" i="5"/>
  <c r="Y337" i="5"/>
  <c r="AB337" i="5" s="1"/>
  <c r="AD337" i="5" s="1"/>
  <c r="Z337" i="5"/>
  <c r="AA337" i="5"/>
  <c r="Y338" i="5"/>
  <c r="AB338" i="5" s="1"/>
  <c r="AD338" i="5" s="1"/>
  <c r="Z338" i="5"/>
  <c r="AA338" i="5"/>
  <c r="Y339" i="5"/>
  <c r="AB339" i="5" s="1"/>
  <c r="AD339" i="5" s="1"/>
  <c r="Z339" i="5"/>
  <c r="AA339" i="5"/>
  <c r="Y340" i="5"/>
  <c r="AB340" i="5" s="1"/>
  <c r="AD340" i="5" s="1"/>
  <c r="Z340" i="5"/>
  <c r="AA340" i="5"/>
  <c r="Y341" i="5"/>
  <c r="AB341" i="5" s="1"/>
  <c r="AD341" i="5" s="1"/>
  <c r="Z341" i="5"/>
  <c r="AA341" i="5"/>
  <c r="Y342" i="5"/>
  <c r="AB342" i="5" s="1"/>
  <c r="AD342" i="5" s="1"/>
  <c r="Z342" i="5"/>
  <c r="AA342" i="5"/>
  <c r="Y343" i="5"/>
  <c r="AB343" i="5" s="1"/>
  <c r="AD343" i="5" s="1"/>
  <c r="Z343" i="5"/>
  <c r="AA343" i="5"/>
  <c r="Y344" i="5"/>
  <c r="AB344" i="5" s="1"/>
  <c r="AD344" i="5" s="1"/>
  <c r="Z344" i="5"/>
  <c r="AA344" i="5"/>
  <c r="Y345" i="5"/>
  <c r="AB345" i="5" s="1"/>
  <c r="AD345" i="5" s="1"/>
  <c r="Z345" i="5"/>
  <c r="AA345" i="5"/>
  <c r="Y346" i="5"/>
  <c r="AB346" i="5" s="1"/>
  <c r="AD346" i="5" s="1"/>
  <c r="Z346" i="5"/>
  <c r="AA346" i="5"/>
  <c r="Y347" i="5"/>
  <c r="AB347" i="5" s="1"/>
  <c r="AD347" i="5" s="1"/>
  <c r="Z347" i="5"/>
  <c r="AA347" i="5"/>
  <c r="Y348" i="5"/>
  <c r="AB348" i="5" s="1"/>
  <c r="AD348" i="5" s="1"/>
  <c r="Z348" i="5"/>
  <c r="AA348" i="5"/>
  <c r="Y349" i="5"/>
  <c r="Z349" i="5"/>
  <c r="AA349" i="5"/>
  <c r="Y350" i="5"/>
  <c r="AB350" i="5" s="1"/>
  <c r="AD350" i="5" s="1"/>
  <c r="Z350" i="5"/>
  <c r="AA350" i="5"/>
  <c r="Y351" i="5"/>
  <c r="AB351" i="5" s="1"/>
  <c r="AD351" i="5" s="1"/>
  <c r="Z351" i="5"/>
  <c r="AA351" i="5"/>
  <c r="Y352" i="5"/>
  <c r="AB352" i="5" s="1"/>
  <c r="AD352" i="5" s="1"/>
  <c r="Z352" i="5"/>
  <c r="AA352" i="5"/>
  <c r="Y353" i="5"/>
  <c r="AB353" i="5" s="1"/>
  <c r="AD353" i="5" s="1"/>
  <c r="Z353" i="5"/>
  <c r="AA353" i="5"/>
  <c r="Y354" i="5"/>
  <c r="AB354" i="5" s="1"/>
  <c r="AD354" i="5" s="1"/>
  <c r="Z354" i="5"/>
  <c r="AA354" i="5"/>
  <c r="Y355" i="5"/>
  <c r="AB355" i="5" s="1"/>
  <c r="AD355" i="5" s="1"/>
  <c r="Z355" i="5"/>
  <c r="AA355" i="5"/>
  <c r="Y356" i="5"/>
  <c r="Z356" i="5"/>
  <c r="AA356" i="5"/>
  <c r="Y357" i="5"/>
  <c r="AB357" i="5" s="1"/>
  <c r="AD357" i="5" s="1"/>
  <c r="Z357" i="5"/>
  <c r="AA357" i="5"/>
  <c r="Y358" i="5"/>
  <c r="AB358" i="5" s="1"/>
  <c r="AD358" i="5" s="1"/>
  <c r="Z358" i="5"/>
  <c r="AA358" i="5"/>
  <c r="Y359" i="5"/>
  <c r="AB359" i="5" s="1"/>
  <c r="AD359" i="5" s="1"/>
  <c r="Z359" i="5"/>
  <c r="AA359" i="5"/>
  <c r="Y360" i="5"/>
  <c r="AB360" i="5" s="1"/>
  <c r="AD360" i="5" s="1"/>
  <c r="Z360" i="5"/>
  <c r="AA360" i="5"/>
  <c r="Y361" i="5"/>
  <c r="AB361" i="5" s="1"/>
  <c r="AD361" i="5" s="1"/>
  <c r="Z361" i="5"/>
  <c r="AA361" i="5"/>
  <c r="Y362" i="5"/>
  <c r="AB362" i="5" s="1"/>
  <c r="AD362" i="5" s="1"/>
  <c r="Z362" i="5"/>
  <c r="AA362" i="5"/>
  <c r="Y363" i="5"/>
  <c r="AB363" i="5" s="1"/>
  <c r="AD363" i="5" s="1"/>
  <c r="Z363" i="5"/>
  <c r="AA363" i="5"/>
  <c r="Y364" i="5"/>
  <c r="AB364" i="5" s="1"/>
  <c r="AD364" i="5" s="1"/>
  <c r="Z364" i="5"/>
  <c r="AA364" i="5"/>
  <c r="Y365" i="5"/>
  <c r="AB365" i="5" s="1"/>
  <c r="AD365" i="5" s="1"/>
  <c r="Z365" i="5"/>
  <c r="AA365" i="5"/>
  <c r="Y366" i="5"/>
  <c r="AB366" i="5" s="1"/>
  <c r="AD366" i="5" s="1"/>
  <c r="Z366" i="5"/>
  <c r="AA366" i="5"/>
  <c r="Y367" i="5"/>
  <c r="AB367" i="5" s="1"/>
  <c r="AD367" i="5" s="1"/>
  <c r="Z367" i="5"/>
  <c r="AA367" i="5"/>
  <c r="Y368" i="5"/>
  <c r="AB368" i="5" s="1"/>
  <c r="AD368" i="5" s="1"/>
  <c r="Z368" i="5"/>
  <c r="AA368" i="5"/>
  <c r="Y369" i="5"/>
  <c r="AB369" i="5" s="1"/>
  <c r="AD369" i="5" s="1"/>
  <c r="Z369" i="5"/>
  <c r="AA369" i="5"/>
  <c r="Y370" i="5"/>
  <c r="AB370" i="5" s="1"/>
  <c r="AD370" i="5" s="1"/>
  <c r="Z370" i="5"/>
  <c r="AA370" i="5"/>
  <c r="Y371" i="5"/>
  <c r="AB371" i="5" s="1"/>
  <c r="AD371" i="5" s="1"/>
  <c r="Z371" i="5"/>
  <c r="AA371" i="5"/>
  <c r="Y372" i="5"/>
  <c r="AB372" i="5" s="1"/>
  <c r="AD372" i="5" s="1"/>
  <c r="Z372" i="5"/>
  <c r="AA372" i="5"/>
  <c r="Y373" i="5"/>
  <c r="AB373" i="5" s="1"/>
  <c r="AD373" i="5" s="1"/>
  <c r="Z373" i="5"/>
  <c r="AA373" i="5"/>
  <c r="Y374" i="5"/>
  <c r="AB374" i="5" s="1"/>
  <c r="AD374" i="5" s="1"/>
  <c r="Z374" i="5"/>
  <c r="AA374" i="5"/>
  <c r="Y375" i="5"/>
  <c r="AB375" i="5" s="1"/>
  <c r="AD375" i="5" s="1"/>
  <c r="Z375" i="5"/>
  <c r="AA375" i="5"/>
  <c r="Y376" i="5"/>
  <c r="AB376" i="5" s="1"/>
  <c r="AD376" i="5" s="1"/>
  <c r="Z376" i="5"/>
  <c r="AA376" i="5"/>
  <c r="Y377" i="5"/>
  <c r="AB377" i="5" s="1"/>
  <c r="AD377" i="5" s="1"/>
  <c r="Z377" i="5"/>
  <c r="AA377" i="5"/>
  <c r="Y378" i="5"/>
  <c r="AB378" i="5" s="1"/>
  <c r="AD378" i="5" s="1"/>
  <c r="Z378" i="5"/>
  <c r="AA378" i="5"/>
  <c r="Y379" i="5"/>
  <c r="AB379" i="5" s="1"/>
  <c r="AD379" i="5" s="1"/>
  <c r="Z379" i="5"/>
  <c r="AA379" i="5"/>
  <c r="Y380" i="5"/>
  <c r="AB380" i="5" s="1"/>
  <c r="AD380" i="5" s="1"/>
  <c r="Z380" i="5"/>
  <c r="AA380" i="5"/>
  <c r="Y381" i="5"/>
  <c r="AB381" i="5" s="1"/>
  <c r="AD381" i="5" s="1"/>
  <c r="Z381" i="5"/>
  <c r="AA381" i="5"/>
  <c r="Y382" i="5"/>
  <c r="AB382" i="5" s="1"/>
  <c r="AD382" i="5" s="1"/>
  <c r="Z382" i="5"/>
  <c r="AA382" i="5"/>
  <c r="Y383" i="5"/>
  <c r="AB383" i="5" s="1"/>
  <c r="AD383" i="5" s="1"/>
  <c r="Z383" i="5"/>
  <c r="AA383" i="5"/>
  <c r="Y384" i="5"/>
  <c r="AB384" i="5" s="1"/>
  <c r="AD384" i="5" s="1"/>
  <c r="Z384" i="5"/>
  <c r="AA384" i="5"/>
  <c r="Y385" i="5"/>
  <c r="Z385" i="5"/>
  <c r="AA385" i="5"/>
  <c r="Y386" i="5"/>
  <c r="AB386" i="5" s="1"/>
  <c r="AD386" i="5" s="1"/>
  <c r="Z386" i="5"/>
  <c r="AA386" i="5"/>
  <c r="Y387" i="5"/>
  <c r="AB387" i="5" s="1"/>
  <c r="AD387" i="5" s="1"/>
  <c r="Z387" i="5"/>
  <c r="AA387" i="5"/>
  <c r="Y388" i="5"/>
  <c r="AB388" i="5" s="1"/>
  <c r="AD388" i="5" s="1"/>
  <c r="Z388" i="5"/>
  <c r="AA388" i="5"/>
  <c r="Y389" i="5"/>
  <c r="AB389" i="5" s="1"/>
  <c r="AD389" i="5" s="1"/>
  <c r="Z389" i="5"/>
  <c r="AA389" i="5"/>
  <c r="Y390" i="5"/>
  <c r="AB390" i="5" s="1"/>
  <c r="AD390" i="5" s="1"/>
  <c r="Z390" i="5"/>
  <c r="AA390" i="5"/>
  <c r="Y391" i="5"/>
  <c r="AB391" i="5" s="1"/>
  <c r="AD391" i="5" s="1"/>
  <c r="Z391" i="5"/>
  <c r="AA391" i="5"/>
  <c r="Y392" i="5"/>
  <c r="AB392" i="5" s="1"/>
  <c r="AD392" i="5" s="1"/>
  <c r="Z392" i="5"/>
  <c r="AA392" i="5"/>
  <c r="Y393" i="5"/>
  <c r="AB393" i="5" s="1"/>
  <c r="AD393" i="5" s="1"/>
  <c r="Z393" i="5"/>
  <c r="AA393" i="5"/>
  <c r="Y394" i="5"/>
  <c r="AB394" i="5" s="1"/>
  <c r="AD394" i="5" s="1"/>
  <c r="Z394" i="5"/>
  <c r="AA394" i="5"/>
  <c r="Y395" i="5"/>
  <c r="AB395" i="5" s="1"/>
  <c r="AD395" i="5" s="1"/>
  <c r="Z395" i="5"/>
  <c r="AA395" i="5"/>
  <c r="Y396" i="5"/>
  <c r="AB396" i="5" s="1"/>
  <c r="AD396" i="5" s="1"/>
  <c r="Z396" i="5"/>
  <c r="AA396" i="5"/>
  <c r="Y397" i="5"/>
  <c r="AB397" i="5" s="1"/>
  <c r="AD397" i="5" s="1"/>
  <c r="Z397" i="5"/>
  <c r="AA397" i="5"/>
  <c r="Y398" i="5"/>
  <c r="AB398" i="5" s="1"/>
  <c r="AD398" i="5" s="1"/>
  <c r="Z398" i="5"/>
  <c r="AA398" i="5"/>
  <c r="Y399" i="5"/>
  <c r="AB399" i="5" s="1"/>
  <c r="AD399" i="5" s="1"/>
  <c r="Z399" i="5"/>
  <c r="AA399" i="5"/>
  <c r="Y400" i="5"/>
  <c r="AB400" i="5" s="1"/>
  <c r="AD400" i="5" s="1"/>
  <c r="Z400" i="5"/>
  <c r="AA400" i="5"/>
  <c r="Y401" i="5"/>
  <c r="AB401" i="5" s="1"/>
  <c r="AD401" i="5" s="1"/>
  <c r="Z401" i="5"/>
  <c r="AA401" i="5"/>
  <c r="Y402" i="5"/>
  <c r="AB402" i="5" s="1"/>
  <c r="AD402" i="5" s="1"/>
  <c r="Z402" i="5"/>
  <c r="AA402" i="5"/>
  <c r="Y403" i="5"/>
  <c r="AB403" i="5" s="1"/>
  <c r="AD403" i="5" s="1"/>
  <c r="Z403" i="5"/>
  <c r="AA403" i="5"/>
  <c r="Y404" i="5"/>
  <c r="AB404" i="5" s="1"/>
  <c r="AD404" i="5" s="1"/>
  <c r="Z404" i="5"/>
  <c r="AA404" i="5"/>
  <c r="Y405" i="5"/>
  <c r="AB405" i="5" s="1"/>
  <c r="AD405" i="5" s="1"/>
  <c r="Z405" i="5"/>
  <c r="AA405" i="5"/>
  <c r="Y406" i="5"/>
  <c r="AB406" i="5" s="1"/>
  <c r="AD406" i="5" s="1"/>
  <c r="Z406" i="5"/>
  <c r="AA406" i="5"/>
  <c r="Y407" i="5"/>
  <c r="AB407" i="5" s="1"/>
  <c r="AD407" i="5" s="1"/>
  <c r="Z407" i="5"/>
  <c r="AA407" i="5"/>
  <c r="Y408" i="5"/>
  <c r="AB408" i="5" s="1"/>
  <c r="AD408" i="5" s="1"/>
  <c r="Z408" i="5"/>
  <c r="AA408" i="5"/>
  <c r="Y409" i="5"/>
  <c r="AB409" i="5" s="1"/>
  <c r="AD409" i="5" s="1"/>
  <c r="Z409" i="5"/>
  <c r="AA409" i="5"/>
  <c r="Y410" i="5"/>
  <c r="AB410" i="5" s="1"/>
  <c r="AD410" i="5" s="1"/>
  <c r="Z410" i="5"/>
  <c r="AA410" i="5"/>
  <c r="Y411" i="5"/>
  <c r="AB411" i="5" s="1"/>
  <c r="AD411" i="5" s="1"/>
  <c r="Z411" i="5"/>
  <c r="AA411" i="5"/>
  <c r="Y412" i="5"/>
  <c r="AB412" i="5" s="1"/>
  <c r="AD412" i="5" s="1"/>
  <c r="Z412" i="5"/>
  <c r="AA412" i="5"/>
  <c r="Y413" i="5"/>
  <c r="AB413" i="5" s="1"/>
  <c r="AD413" i="5" s="1"/>
  <c r="Z413" i="5"/>
  <c r="AA413" i="5"/>
  <c r="Y414" i="5"/>
  <c r="AB414" i="5" s="1"/>
  <c r="AD414" i="5" s="1"/>
  <c r="Z414" i="5"/>
  <c r="AA414" i="5"/>
  <c r="Y415" i="5"/>
  <c r="AB415" i="5" s="1"/>
  <c r="AD415" i="5" s="1"/>
  <c r="Z415" i="5"/>
  <c r="AA415" i="5"/>
  <c r="Y416" i="5"/>
  <c r="AB416" i="5" s="1"/>
  <c r="AD416" i="5" s="1"/>
  <c r="Z416" i="5"/>
  <c r="AA416" i="5"/>
  <c r="Y417" i="5"/>
  <c r="AB417" i="5" s="1"/>
  <c r="AD417" i="5" s="1"/>
  <c r="Z417" i="5"/>
  <c r="AA417" i="5"/>
  <c r="Y418" i="5"/>
  <c r="AB418" i="5" s="1"/>
  <c r="AD418" i="5" s="1"/>
  <c r="Z418" i="5"/>
  <c r="AA418" i="5"/>
  <c r="Y419" i="5"/>
  <c r="AB419" i="5" s="1"/>
  <c r="AD419" i="5" s="1"/>
  <c r="Z419" i="5"/>
  <c r="AA419" i="5"/>
  <c r="Y420" i="5"/>
  <c r="AB420" i="5" s="1"/>
  <c r="AD420" i="5" s="1"/>
  <c r="Z420" i="5"/>
  <c r="AA420" i="5"/>
  <c r="Y421" i="5"/>
  <c r="AB421" i="5" s="1"/>
  <c r="AD421" i="5" s="1"/>
  <c r="Z421" i="5"/>
  <c r="AA421" i="5"/>
  <c r="Y422" i="5"/>
  <c r="AB422" i="5" s="1"/>
  <c r="AD422" i="5" s="1"/>
  <c r="Z422" i="5"/>
  <c r="AA422" i="5"/>
  <c r="Y423" i="5"/>
  <c r="AB423" i="5" s="1"/>
  <c r="AD423" i="5" s="1"/>
  <c r="Z423" i="5"/>
  <c r="AA423" i="5"/>
  <c r="Y424" i="5"/>
  <c r="AB424" i="5" s="1"/>
  <c r="AD424" i="5" s="1"/>
  <c r="Z424" i="5"/>
  <c r="AA424" i="5"/>
  <c r="Y425" i="5"/>
  <c r="AB425" i="5" s="1"/>
  <c r="AD425" i="5" s="1"/>
  <c r="Z425" i="5"/>
  <c r="AA425" i="5"/>
  <c r="Y426" i="5"/>
  <c r="AB426" i="5" s="1"/>
  <c r="AD426" i="5" s="1"/>
  <c r="Z426" i="5"/>
  <c r="AA426" i="5"/>
  <c r="Y427" i="5"/>
  <c r="AB427" i="5" s="1"/>
  <c r="AD427" i="5" s="1"/>
  <c r="Z427" i="5"/>
  <c r="AA427" i="5"/>
  <c r="Y428" i="5"/>
  <c r="AB428" i="5" s="1"/>
  <c r="AD428" i="5" s="1"/>
  <c r="Z428" i="5"/>
  <c r="AA428" i="5"/>
  <c r="Y429" i="5"/>
  <c r="AB429" i="5" s="1"/>
  <c r="AD429" i="5" s="1"/>
  <c r="Z429" i="5"/>
  <c r="AA429" i="5"/>
  <c r="Y430" i="5"/>
  <c r="AB430" i="5" s="1"/>
  <c r="AD430" i="5" s="1"/>
  <c r="Z430" i="5"/>
  <c r="AA430" i="5"/>
  <c r="Y431" i="5"/>
  <c r="AB431" i="5" s="1"/>
  <c r="AD431" i="5" s="1"/>
  <c r="Z431" i="5"/>
  <c r="AA431" i="5"/>
  <c r="Y432" i="5"/>
  <c r="AB432" i="5" s="1"/>
  <c r="AD432" i="5" s="1"/>
  <c r="Z432" i="5"/>
  <c r="AA432" i="5"/>
  <c r="Y433" i="5"/>
  <c r="AB433" i="5" s="1"/>
  <c r="AD433" i="5" s="1"/>
  <c r="Z433" i="5"/>
  <c r="AA433" i="5"/>
  <c r="Y434" i="5"/>
  <c r="AB434" i="5" s="1"/>
  <c r="AD434" i="5" s="1"/>
  <c r="Z434" i="5"/>
  <c r="AA434" i="5"/>
  <c r="Y435" i="5"/>
  <c r="AB435" i="5" s="1"/>
  <c r="AD435" i="5" s="1"/>
  <c r="Z435" i="5"/>
  <c r="AA435" i="5"/>
  <c r="Y436" i="5"/>
  <c r="AB436" i="5" s="1"/>
  <c r="AD436" i="5" s="1"/>
  <c r="Z436" i="5"/>
  <c r="AA436" i="5"/>
  <c r="Y437" i="5"/>
  <c r="AB437" i="5" s="1"/>
  <c r="AD437" i="5" s="1"/>
  <c r="Z437" i="5"/>
  <c r="AA437" i="5"/>
  <c r="Y438" i="5"/>
  <c r="AB438" i="5" s="1"/>
  <c r="AD438" i="5" s="1"/>
  <c r="Z438" i="5"/>
  <c r="AA438" i="5"/>
  <c r="Y439" i="5"/>
  <c r="AB439" i="5" s="1"/>
  <c r="AD439" i="5" s="1"/>
  <c r="Z439" i="5"/>
  <c r="AA439" i="5"/>
  <c r="Y440" i="5"/>
  <c r="AB440" i="5" s="1"/>
  <c r="AD440" i="5" s="1"/>
  <c r="Z440" i="5"/>
  <c r="AA440" i="5"/>
  <c r="Y441" i="5"/>
  <c r="AB441" i="5" s="1"/>
  <c r="AD441" i="5" s="1"/>
  <c r="Z441" i="5"/>
  <c r="AA441" i="5"/>
  <c r="Y442" i="5"/>
  <c r="AB442" i="5" s="1"/>
  <c r="AD442" i="5" s="1"/>
  <c r="Z442" i="5"/>
  <c r="AA442" i="5"/>
  <c r="Y443" i="5"/>
  <c r="AB443" i="5" s="1"/>
  <c r="AD443" i="5" s="1"/>
  <c r="Z443" i="5"/>
  <c r="AA443" i="5"/>
  <c r="Y444" i="5"/>
  <c r="AB444" i="5" s="1"/>
  <c r="AD444" i="5" s="1"/>
  <c r="Z444" i="5"/>
  <c r="AA444" i="5"/>
  <c r="Y445" i="5"/>
  <c r="AB445" i="5" s="1"/>
  <c r="AD445" i="5" s="1"/>
  <c r="Z445" i="5"/>
  <c r="AA445" i="5"/>
  <c r="Y446" i="5"/>
  <c r="AB446" i="5" s="1"/>
  <c r="AD446" i="5" s="1"/>
  <c r="Z446" i="5"/>
  <c r="AA446" i="5"/>
  <c r="Y447" i="5"/>
  <c r="AB447" i="5" s="1"/>
  <c r="AD447" i="5" s="1"/>
  <c r="Z447" i="5"/>
  <c r="AA447" i="5"/>
  <c r="Y448" i="5"/>
  <c r="AB448" i="5" s="1"/>
  <c r="AD448" i="5" s="1"/>
  <c r="Z448" i="5"/>
  <c r="AA448" i="5"/>
  <c r="Y449" i="5"/>
  <c r="AB449" i="5" s="1"/>
  <c r="AD449" i="5" s="1"/>
  <c r="Z449" i="5"/>
  <c r="AA449" i="5"/>
  <c r="Y450" i="5"/>
  <c r="AB450" i="5" s="1"/>
  <c r="AD450" i="5" s="1"/>
  <c r="Z450" i="5"/>
  <c r="AA450" i="5"/>
  <c r="Y451" i="5"/>
  <c r="AB451" i="5" s="1"/>
  <c r="AD451" i="5" s="1"/>
  <c r="Z451" i="5"/>
  <c r="AA451" i="5"/>
  <c r="Y452" i="5"/>
  <c r="AB452" i="5" s="1"/>
  <c r="AD452" i="5" s="1"/>
  <c r="Z452" i="5"/>
  <c r="AA452" i="5"/>
  <c r="Y453" i="5"/>
  <c r="AB453" i="5" s="1"/>
  <c r="AD453" i="5" s="1"/>
  <c r="Z453" i="5"/>
  <c r="AA453" i="5"/>
  <c r="Y454" i="5"/>
  <c r="AB454" i="5" s="1"/>
  <c r="AD454" i="5" s="1"/>
  <c r="Z454" i="5"/>
  <c r="AA454" i="5"/>
  <c r="Y455" i="5"/>
  <c r="AB455" i="5" s="1"/>
  <c r="AD455" i="5" s="1"/>
  <c r="Z455" i="5"/>
  <c r="AA455" i="5"/>
  <c r="Y456" i="5"/>
  <c r="AB456" i="5" s="1"/>
  <c r="AD456" i="5" s="1"/>
  <c r="Z456" i="5"/>
  <c r="AA456" i="5"/>
  <c r="Y457" i="5"/>
  <c r="AB457" i="5" s="1"/>
  <c r="AD457" i="5" s="1"/>
  <c r="Z457" i="5"/>
  <c r="AA457" i="5"/>
  <c r="Y458" i="5"/>
  <c r="AB458" i="5" s="1"/>
  <c r="AD458" i="5" s="1"/>
  <c r="Z458" i="5"/>
  <c r="AA458" i="5"/>
  <c r="Y459" i="5"/>
  <c r="AB459" i="5" s="1"/>
  <c r="AD459" i="5" s="1"/>
  <c r="Z459" i="5"/>
  <c r="AA459" i="5"/>
  <c r="Y460" i="5"/>
  <c r="AB460" i="5" s="1"/>
  <c r="AD460" i="5" s="1"/>
  <c r="Z460" i="5"/>
  <c r="AA460" i="5"/>
  <c r="Y461" i="5"/>
  <c r="AB461" i="5" s="1"/>
  <c r="AD461" i="5" s="1"/>
  <c r="Z461" i="5"/>
  <c r="AA461" i="5"/>
  <c r="Y462" i="5"/>
  <c r="AB462" i="5" s="1"/>
  <c r="AD462" i="5" s="1"/>
  <c r="Z462" i="5"/>
  <c r="AA462" i="5"/>
  <c r="Y463" i="5"/>
  <c r="AB463" i="5" s="1"/>
  <c r="AD463" i="5" s="1"/>
  <c r="Z463" i="5"/>
  <c r="AA463" i="5"/>
  <c r="Y464" i="5"/>
  <c r="AB464" i="5" s="1"/>
  <c r="AD464" i="5" s="1"/>
  <c r="Z464" i="5"/>
  <c r="AA464" i="5"/>
  <c r="Y465" i="5"/>
  <c r="AB465" i="5" s="1"/>
  <c r="AD465" i="5" s="1"/>
  <c r="Z465" i="5"/>
  <c r="AA465" i="5"/>
  <c r="Y466" i="5"/>
  <c r="AB466" i="5" s="1"/>
  <c r="AD466" i="5" s="1"/>
  <c r="Z466" i="5"/>
  <c r="AA466" i="5"/>
  <c r="Y467" i="5"/>
  <c r="AB467" i="5" s="1"/>
  <c r="AD467" i="5" s="1"/>
  <c r="Z467" i="5"/>
  <c r="AA467" i="5"/>
  <c r="Y468" i="5"/>
  <c r="AB468" i="5" s="1"/>
  <c r="AD468" i="5" s="1"/>
  <c r="Z468" i="5"/>
  <c r="AA468" i="5"/>
  <c r="Y469" i="5"/>
  <c r="AB469" i="5" s="1"/>
  <c r="AD469" i="5" s="1"/>
  <c r="Z469" i="5"/>
  <c r="AA469" i="5"/>
  <c r="Y470" i="5"/>
  <c r="AB470" i="5" s="1"/>
  <c r="AD470" i="5" s="1"/>
  <c r="Z470" i="5"/>
  <c r="AA470" i="5"/>
  <c r="Y471" i="5"/>
  <c r="AB471" i="5" s="1"/>
  <c r="AD471" i="5" s="1"/>
  <c r="Z471" i="5"/>
  <c r="AA471" i="5"/>
  <c r="Y472" i="5"/>
  <c r="AB472" i="5" s="1"/>
  <c r="AD472" i="5" s="1"/>
  <c r="Z472" i="5"/>
  <c r="AA472" i="5"/>
  <c r="Y473" i="5"/>
  <c r="AB473" i="5" s="1"/>
  <c r="AD473" i="5" s="1"/>
  <c r="Z473" i="5"/>
  <c r="AA473" i="5"/>
  <c r="Y474" i="5"/>
  <c r="AB474" i="5" s="1"/>
  <c r="AD474" i="5" s="1"/>
  <c r="Z474" i="5"/>
  <c r="AA474" i="5"/>
  <c r="Y475" i="5"/>
  <c r="AB475" i="5" s="1"/>
  <c r="AD475" i="5" s="1"/>
  <c r="Z475" i="5"/>
  <c r="AA475" i="5"/>
  <c r="Y476" i="5"/>
  <c r="AB476" i="5" s="1"/>
  <c r="AD476" i="5" s="1"/>
  <c r="Z476" i="5"/>
  <c r="AA476" i="5"/>
  <c r="Y477" i="5"/>
  <c r="AB477" i="5" s="1"/>
  <c r="AD477" i="5" s="1"/>
  <c r="Z477" i="5"/>
  <c r="AA477" i="5"/>
  <c r="Y478" i="5"/>
  <c r="AB478" i="5" s="1"/>
  <c r="AD478" i="5" s="1"/>
  <c r="Z478" i="5"/>
  <c r="AA478" i="5"/>
  <c r="Y479" i="5"/>
  <c r="AB479" i="5" s="1"/>
  <c r="AD479" i="5" s="1"/>
  <c r="Z479" i="5"/>
  <c r="AA479" i="5"/>
  <c r="Y480" i="5"/>
  <c r="AB480" i="5" s="1"/>
  <c r="AD480" i="5" s="1"/>
  <c r="Z480" i="5"/>
  <c r="AA480" i="5"/>
  <c r="Y481" i="5"/>
  <c r="AB481" i="5" s="1"/>
  <c r="AD481" i="5" s="1"/>
  <c r="Z481" i="5"/>
  <c r="AA481" i="5"/>
  <c r="Y482" i="5"/>
  <c r="AB482" i="5" s="1"/>
  <c r="AD482" i="5" s="1"/>
  <c r="Z482" i="5"/>
  <c r="AA482" i="5"/>
  <c r="Y483" i="5"/>
  <c r="AB483" i="5" s="1"/>
  <c r="AD483" i="5" s="1"/>
  <c r="Z483" i="5"/>
  <c r="AA483" i="5"/>
  <c r="Y484" i="5"/>
  <c r="AB484" i="5" s="1"/>
  <c r="AD484" i="5" s="1"/>
  <c r="Z484" i="5"/>
  <c r="AA484" i="5"/>
  <c r="Y485" i="5"/>
  <c r="AB485" i="5" s="1"/>
  <c r="AD485" i="5" s="1"/>
  <c r="Z485" i="5"/>
  <c r="AA485" i="5"/>
  <c r="Y486" i="5"/>
  <c r="AB486" i="5" s="1"/>
  <c r="AD486" i="5" s="1"/>
  <c r="Z486" i="5"/>
  <c r="AA486" i="5"/>
  <c r="Y487" i="5"/>
  <c r="AB487" i="5" s="1"/>
  <c r="AD487" i="5" s="1"/>
  <c r="Z487" i="5"/>
  <c r="AA487" i="5"/>
  <c r="Y488" i="5"/>
  <c r="AB488" i="5" s="1"/>
  <c r="AD488" i="5" s="1"/>
  <c r="Z488" i="5"/>
  <c r="AA488" i="5"/>
  <c r="Y489" i="5"/>
  <c r="AB489" i="5" s="1"/>
  <c r="AD489" i="5" s="1"/>
  <c r="Z489" i="5"/>
  <c r="AA489" i="5"/>
  <c r="Y490" i="5"/>
  <c r="AB490" i="5" s="1"/>
  <c r="AD490" i="5" s="1"/>
  <c r="Z490" i="5"/>
  <c r="AA490" i="5"/>
  <c r="Y491" i="5"/>
  <c r="AB491" i="5" s="1"/>
  <c r="AD491" i="5" s="1"/>
  <c r="Z491" i="5"/>
  <c r="AA491" i="5"/>
  <c r="Y492" i="5"/>
  <c r="AB492" i="5" s="1"/>
  <c r="AD492" i="5" s="1"/>
  <c r="Z492" i="5"/>
  <c r="AA492" i="5"/>
  <c r="Y493" i="5"/>
  <c r="AB493" i="5" s="1"/>
  <c r="AD493" i="5" s="1"/>
  <c r="Z493" i="5"/>
  <c r="AA493" i="5"/>
  <c r="Y494" i="5"/>
  <c r="AB494" i="5" s="1"/>
  <c r="AD494" i="5" s="1"/>
  <c r="Z494" i="5"/>
  <c r="AA494" i="5"/>
  <c r="Y495" i="5"/>
  <c r="AB495" i="5" s="1"/>
  <c r="AD495" i="5" s="1"/>
  <c r="Z495" i="5"/>
  <c r="AA495" i="5"/>
  <c r="Y496" i="5"/>
  <c r="AB496" i="5" s="1"/>
  <c r="AD496" i="5" s="1"/>
  <c r="Z496" i="5"/>
  <c r="AA496" i="5"/>
  <c r="Y497" i="5"/>
  <c r="AB497" i="5" s="1"/>
  <c r="AD497" i="5" s="1"/>
  <c r="Z497" i="5"/>
  <c r="AA497" i="5"/>
  <c r="Y498" i="5"/>
  <c r="AB498" i="5" s="1"/>
  <c r="AD498" i="5" s="1"/>
  <c r="Z498" i="5"/>
  <c r="AA498" i="5"/>
  <c r="Y499" i="5"/>
  <c r="AB499" i="5" s="1"/>
  <c r="AD499" i="5" s="1"/>
  <c r="Z499" i="5"/>
  <c r="AA499" i="5"/>
  <c r="Y500" i="5"/>
  <c r="AB500" i="5" s="1"/>
  <c r="AD500" i="5" s="1"/>
  <c r="Z500" i="5"/>
  <c r="AA500" i="5"/>
  <c r="Y501" i="5"/>
  <c r="AB501" i="5" s="1"/>
  <c r="AD501" i="5" s="1"/>
  <c r="Z501" i="5"/>
  <c r="AA501" i="5"/>
  <c r="Y502" i="5"/>
  <c r="AB502" i="5" s="1"/>
  <c r="AD502" i="5" s="1"/>
  <c r="Z502" i="5"/>
  <c r="AA502" i="5"/>
  <c r="Y503" i="5"/>
  <c r="AB503" i="5" s="1"/>
  <c r="AD503" i="5" s="1"/>
  <c r="Z503" i="5"/>
  <c r="AA503" i="5"/>
  <c r="Y504" i="5"/>
  <c r="AB504" i="5" s="1"/>
  <c r="AD504" i="5" s="1"/>
  <c r="Z504" i="5"/>
  <c r="AA504" i="5"/>
  <c r="Y505" i="5"/>
  <c r="AB505" i="5" s="1"/>
  <c r="AD505" i="5" s="1"/>
  <c r="Z505" i="5"/>
  <c r="AA505" i="5"/>
  <c r="Y506" i="5"/>
  <c r="AB506" i="5" s="1"/>
  <c r="AD506" i="5" s="1"/>
  <c r="Z506" i="5"/>
  <c r="AA506" i="5"/>
  <c r="Y507" i="5"/>
  <c r="AB507" i="5" s="1"/>
  <c r="AD507" i="5" s="1"/>
  <c r="Z507" i="5"/>
  <c r="AA507" i="5"/>
  <c r="Y508" i="5"/>
  <c r="AB508" i="5" s="1"/>
  <c r="AD508" i="5" s="1"/>
  <c r="Z508" i="5"/>
  <c r="AA508" i="5"/>
  <c r="Y509" i="5"/>
  <c r="AB509" i="5" s="1"/>
  <c r="AD509" i="5" s="1"/>
  <c r="Z509" i="5"/>
  <c r="AA509" i="5"/>
  <c r="Y510" i="5"/>
  <c r="AB510" i="5" s="1"/>
  <c r="AD510" i="5" s="1"/>
  <c r="Z510" i="5"/>
  <c r="AA510" i="5"/>
  <c r="Y511" i="5"/>
  <c r="AB511" i="5" s="1"/>
  <c r="AD511" i="5" s="1"/>
  <c r="Z511" i="5"/>
  <c r="AA511" i="5"/>
  <c r="Y512" i="5"/>
  <c r="AB512" i="5" s="1"/>
  <c r="AD512" i="5" s="1"/>
  <c r="Z512" i="5"/>
  <c r="AA512" i="5"/>
  <c r="Y513" i="5"/>
  <c r="AB513" i="5" s="1"/>
  <c r="AD513" i="5" s="1"/>
  <c r="Z513" i="5"/>
  <c r="AA513" i="5"/>
  <c r="Y514" i="5"/>
  <c r="AB514" i="5" s="1"/>
  <c r="AD514" i="5" s="1"/>
  <c r="Z514" i="5"/>
  <c r="AA514" i="5"/>
  <c r="Y515" i="5"/>
  <c r="AB515" i="5" s="1"/>
  <c r="AD515" i="5" s="1"/>
  <c r="Z515" i="5"/>
  <c r="AA515" i="5"/>
  <c r="Y516" i="5"/>
  <c r="AB516" i="5" s="1"/>
  <c r="AD516" i="5" s="1"/>
  <c r="Z516" i="5"/>
  <c r="AA516" i="5"/>
  <c r="Y517" i="5"/>
  <c r="AB517" i="5" s="1"/>
  <c r="AD517" i="5" s="1"/>
  <c r="Z517" i="5"/>
  <c r="AA517" i="5"/>
  <c r="Y518" i="5"/>
  <c r="AB518" i="5" s="1"/>
  <c r="AD518" i="5" s="1"/>
  <c r="Z518" i="5"/>
  <c r="AA518" i="5"/>
  <c r="Y519" i="5"/>
  <c r="AB519" i="5" s="1"/>
  <c r="AD519" i="5" s="1"/>
  <c r="Z519" i="5"/>
  <c r="AA519" i="5"/>
  <c r="Y520" i="5"/>
  <c r="AB520" i="5" s="1"/>
  <c r="AD520" i="5" s="1"/>
  <c r="Z520" i="5"/>
  <c r="AA520" i="5"/>
  <c r="Y521" i="5"/>
  <c r="AB521" i="5" s="1"/>
  <c r="AD521" i="5" s="1"/>
  <c r="Z521" i="5"/>
  <c r="AA521" i="5"/>
  <c r="Y522" i="5"/>
  <c r="AB522" i="5" s="1"/>
  <c r="AD522" i="5" s="1"/>
  <c r="Z522" i="5"/>
  <c r="AA522" i="5"/>
  <c r="Y523" i="5"/>
  <c r="AB523" i="5" s="1"/>
  <c r="AD523" i="5" s="1"/>
  <c r="Z523" i="5"/>
  <c r="AA523" i="5"/>
  <c r="Y524" i="5"/>
  <c r="AB524" i="5" s="1"/>
  <c r="AD524" i="5" s="1"/>
  <c r="Z524" i="5"/>
  <c r="AA524" i="5"/>
  <c r="Y525" i="5"/>
  <c r="AB525" i="5" s="1"/>
  <c r="AD525" i="5" s="1"/>
  <c r="Z525" i="5"/>
  <c r="AA525" i="5"/>
  <c r="Y526" i="5"/>
  <c r="AB526" i="5" s="1"/>
  <c r="AD526" i="5" s="1"/>
  <c r="Z526" i="5"/>
  <c r="AA526" i="5"/>
  <c r="Y527" i="5"/>
  <c r="AB527" i="5" s="1"/>
  <c r="AD527" i="5" s="1"/>
  <c r="Z527" i="5"/>
  <c r="AA527" i="5"/>
  <c r="Y528" i="5"/>
  <c r="AB528" i="5" s="1"/>
  <c r="AD528" i="5" s="1"/>
  <c r="Z528" i="5"/>
  <c r="AA528" i="5"/>
  <c r="Y529" i="5"/>
  <c r="AB529" i="5" s="1"/>
  <c r="AD529" i="5" s="1"/>
  <c r="Z529" i="5"/>
  <c r="AA529" i="5"/>
  <c r="Y530" i="5"/>
  <c r="AB530" i="5" s="1"/>
  <c r="AD530" i="5" s="1"/>
  <c r="Z530" i="5"/>
  <c r="AA530" i="5"/>
  <c r="Y531" i="5"/>
  <c r="AB531" i="5" s="1"/>
  <c r="AD531" i="5" s="1"/>
  <c r="Z531" i="5"/>
  <c r="AA531" i="5"/>
  <c r="Y532" i="5"/>
  <c r="AB532" i="5" s="1"/>
  <c r="AD532" i="5" s="1"/>
  <c r="Z532" i="5"/>
  <c r="AA532" i="5"/>
  <c r="Y533" i="5"/>
  <c r="AB533" i="5" s="1"/>
  <c r="AD533" i="5" s="1"/>
  <c r="Z533" i="5"/>
  <c r="AA533" i="5"/>
  <c r="Y534" i="5"/>
  <c r="AB534" i="5" s="1"/>
  <c r="AD534" i="5" s="1"/>
  <c r="Z534" i="5"/>
  <c r="AA534" i="5"/>
  <c r="Y535" i="5"/>
  <c r="AB535" i="5" s="1"/>
  <c r="AD535" i="5" s="1"/>
  <c r="Z535" i="5"/>
  <c r="AA535" i="5"/>
  <c r="Y536" i="5"/>
  <c r="AB536" i="5" s="1"/>
  <c r="AD536" i="5" s="1"/>
  <c r="Z536" i="5"/>
  <c r="AA536" i="5"/>
  <c r="Y537" i="5"/>
  <c r="AB537" i="5" s="1"/>
  <c r="AD537" i="5" s="1"/>
  <c r="Z537" i="5"/>
  <c r="AA537" i="5"/>
  <c r="Y538" i="5"/>
  <c r="AB538" i="5" s="1"/>
  <c r="AD538" i="5" s="1"/>
  <c r="Z538" i="5"/>
  <c r="AA538" i="5"/>
  <c r="Y539" i="5"/>
  <c r="AB539" i="5" s="1"/>
  <c r="AD539" i="5" s="1"/>
  <c r="Z539" i="5"/>
  <c r="AA539" i="5"/>
  <c r="Y540" i="5"/>
  <c r="AB540" i="5" s="1"/>
  <c r="AD540" i="5" s="1"/>
  <c r="Z540" i="5"/>
  <c r="AA540" i="5"/>
  <c r="Y541" i="5"/>
  <c r="AB541" i="5" s="1"/>
  <c r="AD541" i="5" s="1"/>
  <c r="Z541" i="5"/>
  <c r="AA541" i="5"/>
  <c r="Y542" i="5"/>
  <c r="AB542" i="5" s="1"/>
  <c r="AD542" i="5" s="1"/>
  <c r="Z542" i="5"/>
  <c r="AA542" i="5"/>
  <c r="Y543" i="5"/>
  <c r="AB543" i="5" s="1"/>
  <c r="AD543" i="5" s="1"/>
  <c r="Z543" i="5"/>
  <c r="AA543" i="5"/>
  <c r="Y544" i="5"/>
  <c r="AB544" i="5" s="1"/>
  <c r="AD544" i="5" s="1"/>
  <c r="Z544" i="5"/>
  <c r="AA544" i="5"/>
  <c r="Y545" i="5"/>
  <c r="AB545" i="5" s="1"/>
  <c r="AD545" i="5" s="1"/>
  <c r="Z545" i="5"/>
  <c r="AA545" i="5"/>
  <c r="Y546" i="5"/>
  <c r="AB546" i="5" s="1"/>
  <c r="AD546" i="5" s="1"/>
  <c r="Z546" i="5"/>
  <c r="AA546" i="5"/>
  <c r="Y547" i="5"/>
  <c r="AB547" i="5" s="1"/>
  <c r="AD547" i="5" s="1"/>
  <c r="Z547" i="5"/>
  <c r="AA547" i="5"/>
  <c r="Y548" i="5"/>
  <c r="AB548" i="5" s="1"/>
  <c r="AD548" i="5" s="1"/>
  <c r="Z548" i="5"/>
  <c r="AA548" i="5"/>
  <c r="Y549" i="5"/>
  <c r="AB549" i="5" s="1"/>
  <c r="AD549" i="5" s="1"/>
  <c r="Z549" i="5"/>
  <c r="AA549" i="5"/>
  <c r="Y550" i="5"/>
  <c r="AB550" i="5" s="1"/>
  <c r="AD550" i="5" s="1"/>
  <c r="Z550" i="5"/>
  <c r="AA550" i="5"/>
  <c r="Y551" i="5"/>
  <c r="AB551" i="5" s="1"/>
  <c r="AD551" i="5" s="1"/>
  <c r="Z551" i="5"/>
  <c r="AA551" i="5"/>
  <c r="Y552" i="5"/>
  <c r="AB552" i="5" s="1"/>
  <c r="AD552" i="5" s="1"/>
  <c r="Z552" i="5"/>
  <c r="AA552" i="5"/>
  <c r="Y553" i="5"/>
  <c r="AB553" i="5" s="1"/>
  <c r="AD553" i="5" s="1"/>
  <c r="Z553" i="5"/>
  <c r="AA553" i="5"/>
  <c r="Y554" i="5"/>
  <c r="AB554" i="5" s="1"/>
  <c r="AD554" i="5" s="1"/>
  <c r="Z554" i="5"/>
  <c r="AA554" i="5"/>
  <c r="Y555" i="5"/>
  <c r="AB555" i="5" s="1"/>
  <c r="AD555" i="5" s="1"/>
  <c r="Z555" i="5"/>
  <c r="AA555" i="5"/>
  <c r="Y556" i="5"/>
  <c r="AB556" i="5" s="1"/>
  <c r="AD556" i="5" s="1"/>
  <c r="Z556" i="5"/>
  <c r="AA556" i="5"/>
  <c r="Y557" i="5"/>
  <c r="AB557" i="5" s="1"/>
  <c r="AD557" i="5" s="1"/>
  <c r="Z557" i="5"/>
  <c r="AA557" i="5"/>
  <c r="Y558" i="5"/>
  <c r="AB558" i="5" s="1"/>
  <c r="AD558" i="5" s="1"/>
  <c r="Z558" i="5"/>
  <c r="AA558" i="5"/>
  <c r="Y559" i="5"/>
  <c r="AB559" i="5" s="1"/>
  <c r="AD559" i="5" s="1"/>
  <c r="Z559" i="5"/>
  <c r="AA559" i="5"/>
  <c r="Y560" i="5"/>
  <c r="AB560" i="5" s="1"/>
  <c r="AD560" i="5" s="1"/>
  <c r="Z560" i="5"/>
  <c r="AA560" i="5"/>
  <c r="Y561" i="5"/>
  <c r="AB561" i="5" s="1"/>
  <c r="AD561" i="5" s="1"/>
  <c r="Z561" i="5"/>
  <c r="AA561" i="5"/>
  <c r="Y562" i="5"/>
  <c r="AB562" i="5" s="1"/>
  <c r="AD562" i="5" s="1"/>
  <c r="Z562" i="5"/>
  <c r="AA562" i="5"/>
  <c r="Y563" i="5"/>
  <c r="AB563" i="5" s="1"/>
  <c r="AD563" i="5" s="1"/>
  <c r="Z563" i="5"/>
  <c r="AA563" i="5"/>
  <c r="Y564" i="5"/>
  <c r="AB564" i="5" s="1"/>
  <c r="AD564" i="5" s="1"/>
  <c r="Z564" i="5"/>
  <c r="AA564" i="5"/>
  <c r="Y565" i="5"/>
  <c r="AB565" i="5" s="1"/>
  <c r="AD565" i="5" s="1"/>
  <c r="Z565" i="5"/>
  <c r="AA565" i="5"/>
  <c r="Y566" i="5"/>
  <c r="AB566" i="5" s="1"/>
  <c r="AD566" i="5" s="1"/>
  <c r="Z566" i="5"/>
  <c r="AA566" i="5"/>
  <c r="Y567" i="5"/>
  <c r="AB567" i="5" s="1"/>
  <c r="AD567" i="5" s="1"/>
  <c r="Z567" i="5"/>
  <c r="AA567" i="5"/>
  <c r="Y568" i="5"/>
  <c r="AB568" i="5" s="1"/>
  <c r="AD568" i="5" s="1"/>
  <c r="Z568" i="5"/>
  <c r="AA568" i="5"/>
  <c r="Y569" i="5"/>
  <c r="AB569" i="5" s="1"/>
  <c r="AD569" i="5" s="1"/>
  <c r="Z569" i="5"/>
  <c r="AA569" i="5"/>
  <c r="Y570" i="5"/>
  <c r="AB570" i="5" s="1"/>
  <c r="AD570" i="5" s="1"/>
  <c r="Z570" i="5"/>
  <c r="AA570" i="5"/>
  <c r="Y571" i="5"/>
  <c r="AB571" i="5" s="1"/>
  <c r="AD571" i="5" s="1"/>
  <c r="Z571" i="5"/>
  <c r="AA571" i="5"/>
  <c r="Y572" i="5"/>
  <c r="AB572" i="5" s="1"/>
  <c r="AD572" i="5" s="1"/>
  <c r="Z572" i="5"/>
  <c r="AA572" i="5"/>
  <c r="Y573" i="5"/>
  <c r="AB573" i="5" s="1"/>
  <c r="AD573" i="5" s="1"/>
  <c r="Z573" i="5"/>
  <c r="AA573" i="5"/>
  <c r="Y574" i="5"/>
  <c r="AB574" i="5" s="1"/>
  <c r="AD574" i="5" s="1"/>
  <c r="Z574" i="5"/>
  <c r="AA574" i="5"/>
  <c r="Y575" i="5"/>
  <c r="AB575" i="5" s="1"/>
  <c r="AD575" i="5" s="1"/>
  <c r="Z575" i="5"/>
  <c r="AA575" i="5"/>
  <c r="Y576" i="5"/>
  <c r="AB576" i="5" s="1"/>
  <c r="AD576" i="5" s="1"/>
  <c r="Z576" i="5"/>
  <c r="AA576" i="5"/>
  <c r="Y577" i="5"/>
  <c r="AB577" i="5" s="1"/>
  <c r="AD577" i="5" s="1"/>
  <c r="Z577" i="5"/>
  <c r="AA577" i="5"/>
  <c r="Y578" i="5"/>
  <c r="AB578" i="5" s="1"/>
  <c r="AD578" i="5" s="1"/>
  <c r="Z578" i="5"/>
  <c r="AA578" i="5"/>
  <c r="Y579" i="5"/>
  <c r="AB579" i="5" s="1"/>
  <c r="AD579" i="5" s="1"/>
  <c r="Z579" i="5"/>
  <c r="AA579" i="5"/>
  <c r="Y580" i="5"/>
  <c r="AB580" i="5" s="1"/>
  <c r="AD580" i="5" s="1"/>
  <c r="Z580" i="5"/>
  <c r="AA580" i="5"/>
  <c r="Y581" i="5"/>
  <c r="AB581" i="5" s="1"/>
  <c r="AD581" i="5" s="1"/>
  <c r="Z581" i="5"/>
  <c r="AA581" i="5"/>
  <c r="Y582" i="5"/>
  <c r="AB582" i="5" s="1"/>
  <c r="AD582" i="5" s="1"/>
  <c r="Z582" i="5"/>
  <c r="AA582" i="5"/>
  <c r="Y583" i="5"/>
  <c r="AB583" i="5" s="1"/>
  <c r="AD583" i="5" s="1"/>
  <c r="Z583" i="5"/>
  <c r="AA583" i="5"/>
  <c r="Y584" i="5"/>
  <c r="AB584" i="5" s="1"/>
  <c r="AD584" i="5" s="1"/>
  <c r="Z584" i="5"/>
  <c r="AA584" i="5"/>
  <c r="Y585" i="5"/>
  <c r="AB585" i="5" s="1"/>
  <c r="AD585" i="5" s="1"/>
  <c r="Z585" i="5"/>
  <c r="AA585" i="5"/>
  <c r="Y586" i="5"/>
  <c r="AB586" i="5" s="1"/>
  <c r="AD586" i="5" s="1"/>
  <c r="Z586" i="5"/>
  <c r="AA586" i="5"/>
  <c r="Y587" i="5"/>
  <c r="AB587" i="5" s="1"/>
  <c r="AD587" i="5" s="1"/>
  <c r="Z587" i="5"/>
  <c r="AA587" i="5"/>
  <c r="Y588" i="5"/>
  <c r="AB588" i="5" s="1"/>
  <c r="AD588" i="5" s="1"/>
  <c r="Z588" i="5"/>
  <c r="AA588" i="5"/>
  <c r="Y589" i="5"/>
  <c r="AB589" i="5" s="1"/>
  <c r="AD589" i="5" s="1"/>
  <c r="Z589" i="5"/>
  <c r="AA589" i="5"/>
  <c r="Y590" i="5"/>
  <c r="AB590" i="5" s="1"/>
  <c r="AD590" i="5" s="1"/>
  <c r="Z590" i="5"/>
  <c r="AA590" i="5"/>
  <c r="Y591" i="5"/>
  <c r="AB591" i="5" s="1"/>
  <c r="AD591" i="5" s="1"/>
  <c r="Z591" i="5"/>
  <c r="AA591" i="5"/>
  <c r="Y592" i="5"/>
  <c r="AB592" i="5" s="1"/>
  <c r="AD592" i="5" s="1"/>
  <c r="Z592" i="5"/>
  <c r="AA592" i="5"/>
  <c r="Y593" i="5"/>
  <c r="AB593" i="5" s="1"/>
  <c r="AD593" i="5" s="1"/>
  <c r="Z593" i="5"/>
  <c r="AA593" i="5"/>
  <c r="Y594" i="5"/>
  <c r="AB594" i="5" s="1"/>
  <c r="AD594" i="5" s="1"/>
  <c r="Z594" i="5"/>
  <c r="AA594" i="5"/>
  <c r="Y595" i="5"/>
  <c r="AB595" i="5" s="1"/>
  <c r="AD595" i="5" s="1"/>
  <c r="Z595" i="5"/>
  <c r="AA595" i="5"/>
  <c r="Y596" i="5"/>
  <c r="AB596" i="5" s="1"/>
  <c r="AD596" i="5" s="1"/>
  <c r="Z596" i="5"/>
  <c r="AA596" i="5"/>
  <c r="Y597" i="5"/>
  <c r="AB597" i="5" s="1"/>
  <c r="AD597" i="5" s="1"/>
  <c r="Z597" i="5"/>
  <c r="AA597" i="5"/>
  <c r="Y598" i="5"/>
  <c r="AB598" i="5" s="1"/>
  <c r="AD598" i="5" s="1"/>
  <c r="Z598" i="5"/>
  <c r="AA598" i="5"/>
  <c r="Y599" i="5"/>
  <c r="AB599" i="5" s="1"/>
  <c r="AD599" i="5" s="1"/>
  <c r="Z599" i="5"/>
  <c r="AA599" i="5"/>
  <c r="Y600" i="5"/>
  <c r="AB600" i="5" s="1"/>
  <c r="AD600" i="5" s="1"/>
  <c r="Z600" i="5"/>
  <c r="AA600" i="5"/>
  <c r="Y601" i="5"/>
  <c r="AB601" i="5" s="1"/>
  <c r="AD601" i="5" s="1"/>
  <c r="Z601" i="5"/>
  <c r="AA601" i="5"/>
  <c r="Y602" i="5"/>
  <c r="AB602" i="5" s="1"/>
  <c r="AD602" i="5" s="1"/>
  <c r="Z602" i="5"/>
  <c r="AA602" i="5"/>
  <c r="Y603" i="5"/>
  <c r="AB603" i="5" s="1"/>
  <c r="AD603" i="5" s="1"/>
  <c r="Z603" i="5"/>
  <c r="AA603" i="5"/>
  <c r="Y604" i="5"/>
  <c r="AB604" i="5" s="1"/>
  <c r="AD604" i="5" s="1"/>
  <c r="Z604" i="5"/>
  <c r="AA604" i="5"/>
  <c r="Y605" i="5"/>
  <c r="AB605" i="5" s="1"/>
  <c r="AD605" i="5" s="1"/>
  <c r="Z605" i="5"/>
  <c r="AA605" i="5"/>
  <c r="Y606" i="5"/>
  <c r="AB606" i="5" s="1"/>
  <c r="AD606" i="5" s="1"/>
  <c r="Z606" i="5"/>
  <c r="AA606" i="5"/>
  <c r="Y607" i="5"/>
  <c r="AB607" i="5" s="1"/>
  <c r="AD607" i="5" s="1"/>
  <c r="Z607" i="5"/>
  <c r="AA607" i="5"/>
  <c r="Y608" i="5"/>
  <c r="AB608" i="5" s="1"/>
  <c r="AD608" i="5" s="1"/>
  <c r="Z608" i="5"/>
  <c r="AA608" i="5"/>
  <c r="Y609" i="5"/>
  <c r="AB609" i="5" s="1"/>
  <c r="AD609" i="5" s="1"/>
  <c r="Z609" i="5"/>
  <c r="AA609" i="5"/>
  <c r="Y610" i="5"/>
  <c r="AB610" i="5" s="1"/>
  <c r="AD610" i="5" s="1"/>
  <c r="Z610" i="5"/>
  <c r="AA610" i="5"/>
  <c r="Y611" i="5"/>
  <c r="AB611" i="5" s="1"/>
  <c r="AD611" i="5" s="1"/>
  <c r="Z611" i="5"/>
  <c r="AA611" i="5"/>
  <c r="Y612" i="5"/>
  <c r="AB612" i="5" s="1"/>
  <c r="AD612" i="5" s="1"/>
  <c r="Z612" i="5"/>
  <c r="AA612" i="5"/>
  <c r="Y613" i="5"/>
  <c r="AB613" i="5" s="1"/>
  <c r="AD613" i="5" s="1"/>
  <c r="Z613" i="5"/>
  <c r="AA613" i="5"/>
  <c r="Y614" i="5"/>
  <c r="AB614" i="5" s="1"/>
  <c r="AD614" i="5" s="1"/>
  <c r="Z614" i="5"/>
  <c r="AA614" i="5"/>
  <c r="Y615" i="5"/>
  <c r="AB615" i="5" s="1"/>
  <c r="AD615" i="5" s="1"/>
  <c r="Z615" i="5"/>
  <c r="AA615" i="5"/>
  <c r="Y616" i="5"/>
  <c r="AB616" i="5" s="1"/>
  <c r="AD616" i="5" s="1"/>
  <c r="Z616" i="5"/>
  <c r="AA616" i="5"/>
  <c r="Y617" i="5"/>
  <c r="AB617" i="5" s="1"/>
  <c r="AD617" i="5" s="1"/>
  <c r="Z617" i="5"/>
  <c r="AA617" i="5"/>
  <c r="Y618" i="5"/>
  <c r="AB618" i="5" s="1"/>
  <c r="AD618" i="5" s="1"/>
  <c r="Z618" i="5"/>
  <c r="AA618" i="5"/>
  <c r="Y619" i="5"/>
  <c r="AB619" i="5" s="1"/>
  <c r="AD619" i="5" s="1"/>
  <c r="Z619" i="5"/>
  <c r="AA619" i="5"/>
  <c r="Y620" i="5"/>
  <c r="AB620" i="5" s="1"/>
  <c r="AD620" i="5" s="1"/>
  <c r="Z620" i="5"/>
  <c r="AA620" i="5"/>
  <c r="Y621" i="5"/>
  <c r="AB621" i="5" s="1"/>
  <c r="AD621" i="5" s="1"/>
  <c r="Z621" i="5"/>
  <c r="AA621" i="5"/>
  <c r="Y622" i="5"/>
  <c r="AB622" i="5" s="1"/>
  <c r="AD622" i="5" s="1"/>
  <c r="Z622" i="5"/>
  <c r="AA622" i="5"/>
  <c r="Y623" i="5"/>
  <c r="AB623" i="5" s="1"/>
  <c r="AD623" i="5" s="1"/>
  <c r="Z623" i="5"/>
  <c r="AA623" i="5"/>
  <c r="Y624" i="5"/>
  <c r="AB624" i="5" s="1"/>
  <c r="AD624" i="5" s="1"/>
  <c r="Z624" i="5"/>
  <c r="AA624" i="5"/>
  <c r="Y625" i="5"/>
  <c r="AB625" i="5" s="1"/>
  <c r="AD625" i="5" s="1"/>
  <c r="Z625" i="5"/>
  <c r="AA625" i="5"/>
  <c r="Y626" i="5"/>
  <c r="AB626" i="5" s="1"/>
  <c r="AD626" i="5" s="1"/>
  <c r="Z626" i="5"/>
  <c r="AA626" i="5"/>
  <c r="Y627" i="5"/>
  <c r="AB627" i="5" s="1"/>
  <c r="AD627" i="5" s="1"/>
  <c r="Z627" i="5"/>
  <c r="AA627" i="5"/>
  <c r="Y628" i="5"/>
  <c r="AB628" i="5" s="1"/>
  <c r="AD628" i="5" s="1"/>
  <c r="Z628" i="5"/>
  <c r="AA628" i="5"/>
  <c r="Y629" i="5"/>
  <c r="AB629" i="5" s="1"/>
  <c r="AD629" i="5" s="1"/>
  <c r="Z629" i="5"/>
  <c r="AA629" i="5"/>
  <c r="Y630" i="5"/>
  <c r="AB630" i="5" s="1"/>
  <c r="AD630" i="5" s="1"/>
  <c r="Z630" i="5"/>
  <c r="AA630" i="5"/>
  <c r="Y631" i="5"/>
  <c r="AB631" i="5" s="1"/>
  <c r="AD631" i="5" s="1"/>
  <c r="Z631" i="5"/>
  <c r="AA631" i="5"/>
  <c r="Y632" i="5"/>
  <c r="AB632" i="5" s="1"/>
  <c r="AD632" i="5" s="1"/>
  <c r="Z632" i="5"/>
  <c r="AA632" i="5"/>
  <c r="Y633" i="5"/>
  <c r="AB633" i="5" s="1"/>
  <c r="AD633" i="5" s="1"/>
  <c r="Z633" i="5"/>
  <c r="AA633" i="5"/>
  <c r="Y634" i="5"/>
  <c r="AB634" i="5" s="1"/>
  <c r="AD634" i="5" s="1"/>
  <c r="Z634" i="5"/>
  <c r="AA634" i="5"/>
  <c r="Y635" i="5"/>
  <c r="AB635" i="5" s="1"/>
  <c r="AD635" i="5" s="1"/>
  <c r="Z635" i="5"/>
  <c r="AA635" i="5"/>
  <c r="Y636" i="5"/>
  <c r="AB636" i="5" s="1"/>
  <c r="AD636" i="5" s="1"/>
  <c r="Z636" i="5"/>
  <c r="AA636" i="5"/>
  <c r="Y637" i="5"/>
  <c r="AB637" i="5" s="1"/>
  <c r="AD637" i="5" s="1"/>
  <c r="Z637" i="5"/>
  <c r="AA637" i="5"/>
  <c r="Y638" i="5"/>
  <c r="AB638" i="5" s="1"/>
  <c r="AD638" i="5" s="1"/>
  <c r="Z638" i="5"/>
  <c r="AA638" i="5"/>
  <c r="Y639" i="5"/>
  <c r="AB639" i="5" s="1"/>
  <c r="AD639" i="5" s="1"/>
  <c r="Z639" i="5"/>
  <c r="AA639" i="5"/>
  <c r="Y640" i="5"/>
  <c r="AB640" i="5" s="1"/>
  <c r="AD640" i="5" s="1"/>
  <c r="Z640" i="5"/>
  <c r="AA640" i="5"/>
  <c r="Y641" i="5"/>
  <c r="AB641" i="5" s="1"/>
  <c r="AD641" i="5" s="1"/>
  <c r="Z641" i="5"/>
  <c r="AA641" i="5"/>
  <c r="Y642" i="5"/>
  <c r="AB642" i="5" s="1"/>
  <c r="AD642" i="5" s="1"/>
  <c r="Z642" i="5"/>
  <c r="AA642" i="5"/>
  <c r="Y643" i="5"/>
  <c r="AB643" i="5" s="1"/>
  <c r="AD643" i="5" s="1"/>
  <c r="Z643" i="5"/>
  <c r="AA643" i="5"/>
  <c r="Y644" i="5"/>
  <c r="AB644" i="5" s="1"/>
  <c r="AD644" i="5" s="1"/>
  <c r="Z644" i="5"/>
  <c r="AA644" i="5"/>
  <c r="Y645" i="5"/>
  <c r="AB645" i="5" s="1"/>
  <c r="AD645" i="5" s="1"/>
  <c r="Z645" i="5"/>
  <c r="AA645" i="5"/>
  <c r="Y646" i="5"/>
  <c r="AB646" i="5" s="1"/>
  <c r="AD646" i="5" s="1"/>
  <c r="Z646" i="5"/>
  <c r="AA646" i="5"/>
  <c r="Y647" i="5"/>
  <c r="AB647" i="5" s="1"/>
  <c r="AD647" i="5" s="1"/>
  <c r="Z647" i="5"/>
  <c r="AA647" i="5"/>
  <c r="Y648" i="5"/>
  <c r="AB648" i="5" s="1"/>
  <c r="AD648" i="5" s="1"/>
  <c r="Z648" i="5"/>
  <c r="AA648" i="5"/>
  <c r="Y649" i="5"/>
  <c r="AB649" i="5" s="1"/>
  <c r="AD649" i="5" s="1"/>
  <c r="Z649" i="5"/>
  <c r="AA649" i="5"/>
  <c r="Y650" i="5"/>
  <c r="AB650" i="5" s="1"/>
  <c r="AD650" i="5" s="1"/>
  <c r="Z650" i="5"/>
  <c r="AA650" i="5"/>
  <c r="Y651" i="5"/>
  <c r="AB651" i="5" s="1"/>
  <c r="AD651" i="5" s="1"/>
  <c r="Z651" i="5"/>
  <c r="AA651" i="5"/>
  <c r="Y652" i="5"/>
  <c r="AB652" i="5" s="1"/>
  <c r="AD652" i="5" s="1"/>
  <c r="Z652" i="5"/>
  <c r="AA652" i="5"/>
  <c r="Y653" i="5"/>
  <c r="AB653" i="5" s="1"/>
  <c r="AD653" i="5" s="1"/>
  <c r="Z653" i="5"/>
  <c r="AA653" i="5"/>
  <c r="Y654" i="5"/>
  <c r="AB654" i="5" s="1"/>
  <c r="AD654" i="5" s="1"/>
  <c r="Z654" i="5"/>
  <c r="AA654" i="5"/>
  <c r="Y655" i="5"/>
  <c r="AB655" i="5" s="1"/>
  <c r="AD655" i="5" s="1"/>
  <c r="Z655" i="5"/>
  <c r="AA655" i="5"/>
  <c r="Y656" i="5"/>
  <c r="AB656" i="5" s="1"/>
  <c r="AD656" i="5" s="1"/>
  <c r="Z656" i="5"/>
  <c r="AA656" i="5"/>
  <c r="Y657" i="5"/>
  <c r="AB657" i="5" s="1"/>
  <c r="AD657" i="5" s="1"/>
  <c r="Z657" i="5"/>
  <c r="AA657" i="5"/>
  <c r="Y658" i="5"/>
  <c r="AB658" i="5" s="1"/>
  <c r="AD658" i="5" s="1"/>
  <c r="Z658" i="5"/>
  <c r="AA658" i="5"/>
  <c r="Y659" i="5"/>
  <c r="AB659" i="5" s="1"/>
  <c r="AD659" i="5" s="1"/>
  <c r="Z659" i="5"/>
  <c r="AA659" i="5"/>
  <c r="Y660" i="5"/>
  <c r="AB660" i="5" s="1"/>
  <c r="AD660" i="5" s="1"/>
  <c r="Z660" i="5"/>
  <c r="AA660" i="5"/>
  <c r="Y661" i="5"/>
  <c r="AB661" i="5" s="1"/>
  <c r="AD661" i="5" s="1"/>
  <c r="Z661" i="5"/>
  <c r="AA661" i="5"/>
  <c r="Y662" i="5"/>
  <c r="AB662" i="5" s="1"/>
  <c r="AD662" i="5" s="1"/>
  <c r="Z662" i="5"/>
  <c r="AA662" i="5"/>
  <c r="Y663" i="5"/>
  <c r="AB663" i="5" s="1"/>
  <c r="AD663" i="5" s="1"/>
  <c r="Z663" i="5"/>
  <c r="AA663" i="5"/>
  <c r="Y664" i="5"/>
  <c r="AB664" i="5" s="1"/>
  <c r="AD664" i="5" s="1"/>
  <c r="Z664" i="5"/>
  <c r="AA664" i="5"/>
  <c r="Y665" i="5"/>
  <c r="AB665" i="5" s="1"/>
  <c r="AD665" i="5" s="1"/>
  <c r="Z665" i="5"/>
  <c r="AA665" i="5"/>
  <c r="Y666" i="5"/>
  <c r="AB666" i="5" s="1"/>
  <c r="AD666" i="5" s="1"/>
  <c r="Z666" i="5"/>
  <c r="AA666" i="5"/>
  <c r="Y667" i="5"/>
  <c r="AB667" i="5" s="1"/>
  <c r="AD667" i="5" s="1"/>
  <c r="Z667" i="5"/>
  <c r="AA667" i="5"/>
  <c r="Y668" i="5"/>
  <c r="AB668" i="5" s="1"/>
  <c r="AD668" i="5" s="1"/>
  <c r="Z668" i="5"/>
  <c r="AA668" i="5"/>
  <c r="Y669" i="5"/>
  <c r="AB669" i="5" s="1"/>
  <c r="AD669" i="5" s="1"/>
  <c r="Z669" i="5"/>
  <c r="AA669" i="5"/>
  <c r="Y670" i="5"/>
  <c r="AB670" i="5" s="1"/>
  <c r="AD670" i="5" s="1"/>
  <c r="Z670" i="5"/>
  <c r="AA670" i="5"/>
  <c r="Y671" i="5"/>
  <c r="AB671" i="5" s="1"/>
  <c r="AD671" i="5" s="1"/>
  <c r="Z671" i="5"/>
  <c r="AA671" i="5"/>
  <c r="Y672" i="5"/>
  <c r="AB672" i="5" s="1"/>
  <c r="AD672" i="5" s="1"/>
  <c r="Z672" i="5"/>
  <c r="AA672" i="5"/>
  <c r="Y673" i="5"/>
  <c r="AB673" i="5" s="1"/>
  <c r="AD673" i="5" s="1"/>
  <c r="Z673" i="5"/>
  <c r="AA673" i="5"/>
  <c r="Y674" i="5"/>
  <c r="AB674" i="5" s="1"/>
  <c r="AD674" i="5" s="1"/>
  <c r="Z674" i="5"/>
  <c r="AA674" i="5"/>
  <c r="Y675" i="5"/>
  <c r="AB675" i="5" s="1"/>
  <c r="AD675" i="5" s="1"/>
  <c r="Z675" i="5"/>
  <c r="AA675" i="5"/>
  <c r="Y676" i="5"/>
  <c r="AB676" i="5" s="1"/>
  <c r="AD676" i="5" s="1"/>
  <c r="Z676" i="5"/>
  <c r="AA676" i="5"/>
  <c r="Y677" i="5"/>
  <c r="AB677" i="5" s="1"/>
  <c r="AD677" i="5" s="1"/>
  <c r="Z677" i="5"/>
  <c r="AA677" i="5"/>
  <c r="Y678" i="5"/>
  <c r="AB678" i="5" s="1"/>
  <c r="AD678" i="5" s="1"/>
  <c r="Z678" i="5"/>
  <c r="AA678" i="5"/>
  <c r="Y679" i="5"/>
  <c r="AB679" i="5" s="1"/>
  <c r="AD679" i="5" s="1"/>
  <c r="Z679" i="5"/>
  <c r="AA679" i="5"/>
  <c r="Y680" i="5"/>
  <c r="AB680" i="5" s="1"/>
  <c r="AD680" i="5" s="1"/>
  <c r="Z680" i="5"/>
  <c r="AA680" i="5"/>
  <c r="Y681" i="5"/>
  <c r="AB681" i="5" s="1"/>
  <c r="AD681" i="5" s="1"/>
  <c r="Z681" i="5"/>
  <c r="AA681" i="5"/>
  <c r="Y682" i="5"/>
  <c r="AB682" i="5" s="1"/>
  <c r="AD682" i="5" s="1"/>
  <c r="Z682" i="5"/>
  <c r="AA682" i="5"/>
  <c r="Y683" i="5"/>
  <c r="AB683" i="5" s="1"/>
  <c r="AD683" i="5" s="1"/>
  <c r="Z683" i="5"/>
  <c r="AA683" i="5"/>
  <c r="Y684" i="5"/>
  <c r="AB684" i="5" s="1"/>
  <c r="AD684" i="5" s="1"/>
  <c r="Z684" i="5"/>
  <c r="AA684" i="5"/>
  <c r="Y685" i="5"/>
  <c r="AB685" i="5" s="1"/>
  <c r="AD685" i="5" s="1"/>
  <c r="Z685" i="5"/>
  <c r="AA685" i="5"/>
  <c r="Y686" i="5"/>
  <c r="AB686" i="5" s="1"/>
  <c r="AD686" i="5" s="1"/>
  <c r="Z686" i="5"/>
  <c r="AA686" i="5"/>
  <c r="Y687" i="5"/>
  <c r="AB687" i="5" s="1"/>
  <c r="AD687" i="5" s="1"/>
  <c r="Z687" i="5"/>
  <c r="AA687" i="5"/>
  <c r="Y688" i="5"/>
  <c r="AB688" i="5" s="1"/>
  <c r="AD688" i="5" s="1"/>
  <c r="Z688" i="5"/>
  <c r="AA688" i="5"/>
  <c r="Y689" i="5"/>
  <c r="AB689" i="5" s="1"/>
  <c r="AD689" i="5" s="1"/>
  <c r="Z689" i="5"/>
  <c r="AA689" i="5"/>
  <c r="Y690" i="5"/>
  <c r="AB690" i="5" s="1"/>
  <c r="AD690" i="5" s="1"/>
  <c r="Z690" i="5"/>
  <c r="AA690" i="5"/>
  <c r="Y691" i="5"/>
  <c r="AB691" i="5" s="1"/>
  <c r="AD691" i="5" s="1"/>
  <c r="Z691" i="5"/>
  <c r="AA691" i="5"/>
  <c r="Y692" i="5"/>
  <c r="AB692" i="5" s="1"/>
  <c r="AD692" i="5" s="1"/>
  <c r="Z692" i="5"/>
  <c r="AA692" i="5"/>
  <c r="Y693" i="5"/>
  <c r="AB693" i="5" s="1"/>
  <c r="AD693" i="5" s="1"/>
  <c r="Z693" i="5"/>
  <c r="AA693" i="5"/>
  <c r="Y694" i="5"/>
  <c r="AB694" i="5" s="1"/>
  <c r="AD694" i="5" s="1"/>
  <c r="Z694" i="5"/>
  <c r="AA694" i="5"/>
  <c r="Y695" i="5"/>
  <c r="AB695" i="5" s="1"/>
  <c r="AD695" i="5" s="1"/>
  <c r="Z695" i="5"/>
  <c r="AA695" i="5"/>
  <c r="Y696" i="5"/>
  <c r="AB696" i="5" s="1"/>
  <c r="AD696" i="5" s="1"/>
  <c r="Z696" i="5"/>
  <c r="AA696" i="5"/>
  <c r="Y697" i="5"/>
  <c r="AB697" i="5" s="1"/>
  <c r="AD697" i="5" s="1"/>
  <c r="Z697" i="5"/>
  <c r="AA697" i="5"/>
  <c r="Y698" i="5"/>
  <c r="AB698" i="5" s="1"/>
  <c r="AD698" i="5" s="1"/>
  <c r="Z698" i="5"/>
  <c r="AA698" i="5"/>
  <c r="Y699" i="5"/>
  <c r="AB699" i="5" s="1"/>
  <c r="AD699" i="5" s="1"/>
  <c r="Z699" i="5"/>
  <c r="AA699" i="5"/>
  <c r="Y700" i="5"/>
  <c r="AB700" i="5" s="1"/>
  <c r="AD700" i="5" s="1"/>
  <c r="Z700" i="5"/>
  <c r="AA700" i="5"/>
  <c r="Y701" i="5"/>
  <c r="AB701" i="5" s="1"/>
  <c r="AD701" i="5" s="1"/>
  <c r="Z701" i="5"/>
  <c r="AA701" i="5"/>
  <c r="Y702" i="5"/>
  <c r="AB702" i="5" s="1"/>
  <c r="AD702" i="5" s="1"/>
  <c r="Z702" i="5"/>
  <c r="AA702" i="5"/>
  <c r="Y703" i="5"/>
  <c r="AB703" i="5" s="1"/>
  <c r="AD703" i="5" s="1"/>
  <c r="Z703" i="5"/>
  <c r="AA703" i="5"/>
  <c r="Y704" i="5"/>
  <c r="AB704" i="5" s="1"/>
  <c r="AD704" i="5" s="1"/>
  <c r="Z704" i="5"/>
  <c r="AA704" i="5"/>
  <c r="Y705" i="5"/>
  <c r="AB705" i="5" s="1"/>
  <c r="AD705" i="5" s="1"/>
  <c r="Z705" i="5"/>
  <c r="AA705" i="5"/>
  <c r="Y706" i="5"/>
  <c r="AB706" i="5" s="1"/>
  <c r="AD706" i="5" s="1"/>
  <c r="Z706" i="5"/>
  <c r="AA706" i="5"/>
  <c r="Y707" i="5"/>
  <c r="AB707" i="5" s="1"/>
  <c r="AD707" i="5" s="1"/>
  <c r="Z707" i="5"/>
  <c r="AA707" i="5"/>
  <c r="Y708" i="5"/>
  <c r="AB708" i="5" s="1"/>
  <c r="AD708" i="5" s="1"/>
  <c r="Z708" i="5"/>
  <c r="AA708" i="5"/>
  <c r="Y709" i="5"/>
  <c r="AB709" i="5" s="1"/>
  <c r="AD709" i="5" s="1"/>
  <c r="Z709" i="5"/>
  <c r="AA709" i="5"/>
  <c r="Y710" i="5"/>
  <c r="AB710" i="5" s="1"/>
  <c r="AD710" i="5" s="1"/>
  <c r="Z710" i="5"/>
  <c r="AA710" i="5"/>
  <c r="Y711" i="5"/>
  <c r="AB711" i="5" s="1"/>
  <c r="AD711" i="5" s="1"/>
  <c r="Z711" i="5"/>
  <c r="AA711" i="5"/>
  <c r="Y712" i="5"/>
  <c r="AB712" i="5" s="1"/>
  <c r="AD712" i="5" s="1"/>
  <c r="Z712" i="5"/>
  <c r="AA712" i="5"/>
  <c r="Y713" i="5"/>
  <c r="AB713" i="5" s="1"/>
  <c r="AD713" i="5" s="1"/>
  <c r="Z713" i="5"/>
  <c r="AA713" i="5"/>
  <c r="Y714" i="5"/>
  <c r="AB714" i="5" s="1"/>
  <c r="AD714" i="5" s="1"/>
  <c r="Z714" i="5"/>
  <c r="AA714" i="5"/>
  <c r="Y715" i="5"/>
  <c r="AB715" i="5" s="1"/>
  <c r="AD715" i="5" s="1"/>
  <c r="Z715" i="5"/>
  <c r="AA715" i="5"/>
  <c r="Y716" i="5"/>
  <c r="AB716" i="5" s="1"/>
  <c r="AD716" i="5" s="1"/>
  <c r="Z716" i="5"/>
  <c r="AA716" i="5"/>
  <c r="Y717" i="5"/>
  <c r="AB717" i="5" s="1"/>
  <c r="AD717" i="5" s="1"/>
  <c r="Z717" i="5"/>
  <c r="AA717" i="5"/>
  <c r="Y718" i="5"/>
  <c r="AB718" i="5" s="1"/>
  <c r="AD718" i="5" s="1"/>
  <c r="Z718" i="5"/>
  <c r="AA718" i="5"/>
  <c r="Y719" i="5"/>
  <c r="AB719" i="5" s="1"/>
  <c r="AD719" i="5" s="1"/>
  <c r="Z719" i="5"/>
  <c r="AA719" i="5"/>
  <c r="Y720" i="5"/>
  <c r="AB720" i="5" s="1"/>
  <c r="AD720" i="5" s="1"/>
  <c r="Z720" i="5"/>
  <c r="AA720" i="5"/>
  <c r="Y721" i="5"/>
  <c r="AB721" i="5" s="1"/>
  <c r="AD721" i="5" s="1"/>
  <c r="Z721" i="5"/>
  <c r="AA721" i="5"/>
  <c r="Y722" i="5"/>
  <c r="AB722" i="5" s="1"/>
  <c r="AD722" i="5" s="1"/>
  <c r="Z722" i="5"/>
  <c r="AA722" i="5"/>
  <c r="Y723" i="5"/>
  <c r="AB723" i="5" s="1"/>
  <c r="AD723" i="5" s="1"/>
  <c r="Z723" i="5"/>
  <c r="AA723" i="5"/>
  <c r="Y724" i="5"/>
  <c r="AB724" i="5" s="1"/>
  <c r="AD724" i="5" s="1"/>
  <c r="Z724" i="5"/>
  <c r="AA724" i="5"/>
  <c r="Y725" i="5"/>
  <c r="AB725" i="5" s="1"/>
  <c r="AD725" i="5" s="1"/>
  <c r="Z725" i="5"/>
  <c r="AA725" i="5"/>
  <c r="Y726" i="5"/>
  <c r="AB726" i="5" s="1"/>
  <c r="AD726" i="5" s="1"/>
  <c r="Z726" i="5"/>
  <c r="AA726" i="5"/>
  <c r="Y727" i="5"/>
  <c r="AB727" i="5" s="1"/>
  <c r="AD727" i="5" s="1"/>
  <c r="Z727" i="5"/>
  <c r="AA727" i="5"/>
  <c r="Y728" i="5"/>
  <c r="AB728" i="5" s="1"/>
  <c r="AD728" i="5" s="1"/>
  <c r="Z728" i="5"/>
  <c r="AA728" i="5"/>
  <c r="Y729" i="5"/>
  <c r="AB729" i="5" s="1"/>
  <c r="AD729" i="5" s="1"/>
  <c r="Z729" i="5"/>
  <c r="AA729" i="5"/>
  <c r="Y730" i="5"/>
  <c r="AB730" i="5" s="1"/>
  <c r="AD730" i="5" s="1"/>
  <c r="Z730" i="5"/>
  <c r="AA730" i="5"/>
  <c r="Y731" i="5"/>
  <c r="AB731" i="5" s="1"/>
  <c r="AD731" i="5" s="1"/>
  <c r="Z731" i="5"/>
  <c r="AA731" i="5"/>
  <c r="Y732" i="5"/>
  <c r="AB732" i="5" s="1"/>
  <c r="AD732" i="5" s="1"/>
  <c r="Z732" i="5"/>
  <c r="AA732" i="5"/>
  <c r="Y733" i="5"/>
  <c r="AB733" i="5" s="1"/>
  <c r="AD733" i="5" s="1"/>
  <c r="Z733" i="5"/>
  <c r="AA733" i="5"/>
  <c r="Y734" i="5"/>
  <c r="AB734" i="5" s="1"/>
  <c r="AD734" i="5" s="1"/>
  <c r="Z734" i="5"/>
  <c r="AA734" i="5"/>
  <c r="Y735" i="5"/>
  <c r="AB735" i="5" s="1"/>
  <c r="AD735" i="5" s="1"/>
  <c r="Z735" i="5"/>
  <c r="AA735" i="5"/>
  <c r="Y736" i="5"/>
  <c r="AB736" i="5" s="1"/>
  <c r="AD736" i="5" s="1"/>
  <c r="Z736" i="5"/>
  <c r="AA736" i="5"/>
  <c r="Y737" i="5"/>
  <c r="AB737" i="5" s="1"/>
  <c r="AD737" i="5" s="1"/>
  <c r="Z737" i="5"/>
  <c r="AA737" i="5"/>
  <c r="Y738" i="5"/>
  <c r="AB738" i="5" s="1"/>
  <c r="AD738" i="5" s="1"/>
  <c r="Z738" i="5"/>
  <c r="AA738" i="5"/>
  <c r="Y739" i="5"/>
  <c r="AB739" i="5" s="1"/>
  <c r="AD739" i="5" s="1"/>
  <c r="Z739" i="5"/>
  <c r="AA739" i="5"/>
  <c r="Y740" i="5"/>
  <c r="AB740" i="5" s="1"/>
  <c r="AD740" i="5" s="1"/>
  <c r="Z740" i="5"/>
  <c r="AA740" i="5"/>
  <c r="Y741" i="5"/>
  <c r="AB741" i="5" s="1"/>
  <c r="AD741" i="5" s="1"/>
  <c r="Z741" i="5"/>
  <c r="AA741" i="5"/>
  <c r="Y742" i="5"/>
  <c r="AB742" i="5" s="1"/>
  <c r="AD742" i="5" s="1"/>
  <c r="Z742" i="5"/>
  <c r="AA742" i="5"/>
  <c r="Y743" i="5"/>
  <c r="AB743" i="5" s="1"/>
  <c r="AD743" i="5" s="1"/>
  <c r="Z743" i="5"/>
  <c r="AA743" i="5"/>
  <c r="Y744" i="5"/>
  <c r="AB744" i="5" s="1"/>
  <c r="AD744" i="5" s="1"/>
  <c r="Z744" i="5"/>
  <c r="AA744" i="5"/>
  <c r="Y745" i="5"/>
  <c r="AB745" i="5" s="1"/>
  <c r="AD745" i="5" s="1"/>
  <c r="Z745" i="5"/>
  <c r="AA745" i="5"/>
  <c r="Y746" i="5"/>
  <c r="AB746" i="5" s="1"/>
  <c r="AD746" i="5" s="1"/>
  <c r="Z746" i="5"/>
  <c r="AA746" i="5"/>
  <c r="Y747" i="5"/>
  <c r="AB747" i="5" s="1"/>
  <c r="AD747" i="5" s="1"/>
  <c r="Z747" i="5"/>
  <c r="AA747" i="5"/>
  <c r="Y748" i="5"/>
  <c r="AB748" i="5" s="1"/>
  <c r="AD748" i="5" s="1"/>
  <c r="Z748" i="5"/>
  <c r="AA748" i="5"/>
  <c r="Y749" i="5"/>
  <c r="AB749" i="5" s="1"/>
  <c r="AD749" i="5" s="1"/>
  <c r="Z749" i="5"/>
  <c r="AA749" i="5"/>
  <c r="Y750" i="5"/>
  <c r="AB750" i="5" s="1"/>
  <c r="AD750" i="5" s="1"/>
  <c r="Z750" i="5"/>
  <c r="AA750" i="5"/>
  <c r="Y751" i="5"/>
  <c r="AB751" i="5" s="1"/>
  <c r="AD751" i="5" s="1"/>
  <c r="Z751" i="5"/>
  <c r="AA751" i="5"/>
  <c r="Y752" i="5"/>
  <c r="AB752" i="5" s="1"/>
  <c r="AD752" i="5" s="1"/>
  <c r="Z752" i="5"/>
  <c r="AA752" i="5"/>
  <c r="Y753" i="5"/>
  <c r="AB753" i="5" s="1"/>
  <c r="AD753" i="5" s="1"/>
  <c r="Z753" i="5"/>
  <c r="AA753" i="5"/>
  <c r="Y754" i="5"/>
  <c r="AB754" i="5" s="1"/>
  <c r="AD754" i="5" s="1"/>
  <c r="Z754" i="5"/>
  <c r="AA754" i="5"/>
  <c r="Y755" i="5"/>
  <c r="AB755" i="5" s="1"/>
  <c r="AD755" i="5" s="1"/>
  <c r="Z755" i="5"/>
  <c r="AA755" i="5"/>
  <c r="Y756" i="5"/>
  <c r="AB756" i="5" s="1"/>
  <c r="AD756" i="5" s="1"/>
  <c r="Z756" i="5"/>
  <c r="AA756" i="5"/>
  <c r="Y757" i="5"/>
  <c r="AB757" i="5" s="1"/>
  <c r="AD757" i="5" s="1"/>
  <c r="Z757" i="5"/>
  <c r="AA757" i="5"/>
  <c r="Y758" i="5"/>
  <c r="AB758" i="5" s="1"/>
  <c r="AD758" i="5" s="1"/>
  <c r="Z758" i="5"/>
  <c r="AA758" i="5"/>
  <c r="Y759" i="5"/>
  <c r="AB759" i="5" s="1"/>
  <c r="AD759" i="5" s="1"/>
  <c r="Z759" i="5"/>
  <c r="AA759" i="5"/>
  <c r="Y760" i="5"/>
  <c r="AB760" i="5" s="1"/>
  <c r="AD760" i="5" s="1"/>
  <c r="Z760" i="5"/>
  <c r="AA760" i="5"/>
  <c r="Y761" i="5"/>
  <c r="AB761" i="5" s="1"/>
  <c r="AD761" i="5" s="1"/>
  <c r="Z761" i="5"/>
  <c r="AA761" i="5"/>
  <c r="Y762" i="5"/>
  <c r="AB762" i="5" s="1"/>
  <c r="AD762" i="5" s="1"/>
  <c r="Z762" i="5"/>
  <c r="AA762" i="5"/>
  <c r="Y763" i="5"/>
  <c r="AB763" i="5" s="1"/>
  <c r="AD763" i="5" s="1"/>
  <c r="Z763" i="5"/>
  <c r="AA763" i="5"/>
  <c r="Y764" i="5"/>
  <c r="AB764" i="5" s="1"/>
  <c r="AD764" i="5" s="1"/>
  <c r="Z764" i="5"/>
  <c r="AA764" i="5"/>
  <c r="Y765" i="5"/>
  <c r="AB765" i="5" s="1"/>
  <c r="AD765" i="5" s="1"/>
  <c r="Z765" i="5"/>
  <c r="AA765" i="5"/>
  <c r="Y766" i="5"/>
  <c r="AB766" i="5" s="1"/>
  <c r="AD766" i="5" s="1"/>
  <c r="Z766" i="5"/>
  <c r="AA766" i="5"/>
  <c r="Y767" i="5"/>
  <c r="AB767" i="5" s="1"/>
  <c r="AD767" i="5" s="1"/>
  <c r="Z767" i="5"/>
  <c r="AA767" i="5"/>
  <c r="Y768" i="5"/>
  <c r="AB768" i="5" s="1"/>
  <c r="AD768" i="5" s="1"/>
  <c r="Z768" i="5"/>
  <c r="AA768" i="5"/>
  <c r="Y769" i="5"/>
  <c r="AB769" i="5" s="1"/>
  <c r="AD769" i="5" s="1"/>
  <c r="Z769" i="5"/>
  <c r="AA769" i="5"/>
  <c r="Y770" i="5"/>
  <c r="AB770" i="5" s="1"/>
  <c r="AD770" i="5" s="1"/>
  <c r="Z770" i="5"/>
  <c r="AA770" i="5"/>
  <c r="Y771" i="5"/>
  <c r="AB771" i="5" s="1"/>
  <c r="AD771" i="5" s="1"/>
  <c r="Z771" i="5"/>
  <c r="AA771" i="5"/>
  <c r="Y772" i="5"/>
  <c r="AB772" i="5" s="1"/>
  <c r="AD772" i="5" s="1"/>
  <c r="Z772" i="5"/>
  <c r="AA772" i="5"/>
  <c r="Y773" i="5"/>
  <c r="AB773" i="5" s="1"/>
  <c r="AD773" i="5" s="1"/>
  <c r="Z773" i="5"/>
  <c r="AA773" i="5"/>
  <c r="Y774" i="5"/>
  <c r="AB774" i="5" s="1"/>
  <c r="AD774" i="5" s="1"/>
  <c r="Z774" i="5"/>
  <c r="AA774" i="5"/>
  <c r="Y775" i="5"/>
  <c r="AB775" i="5" s="1"/>
  <c r="AD775" i="5" s="1"/>
  <c r="Z775" i="5"/>
  <c r="AA775" i="5"/>
  <c r="Y776" i="5"/>
  <c r="AB776" i="5" s="1"/>
  <c r="AD776" i="5" s="1"/>
  <c r="Z776" i="5"/>
  <c r="AA776" i="5"/>
  <c r="Y777" i="5"/>
  <c r="AB777" i="5" s="1"/>
  <c r="AD777" i="5" s="1"/>
  <c r="Z777" i="5"/>
  <c r="AA777" i="5"/>
  <c r="Y778" i="5"/>
  <c r="AB778" i="5" s="1"/>
  <c r="AD778" i="5" s="1"/>
  <c r="Z778" i="5"/>
  <c r="AA778" i="5"/>
  <c r="Y779" i="5"/>
  <c r="AB779" i="5" s="1"/>
  <c r="AD779" i="5" s="1"/>
  <c r="Z779" i="5"/>
  <c r="AA779" i="5"/>
  <c r="Y780" i="5"/>
  <c r="AB780" i="5" s="1"/>
  <c r="AD780" i="5" s="1"/>
  <c r="Z780" i="5"/>
  <c r="AA780" i="5"/>
  <c r="Y781" i="5"/>
  <c r="AB781" i="5" s="1"/>
  <c r="AD781" i="5" s="1"/>
  <c r="Z781" i="5"/>
  <c r="AA781" i="5"/>
  <c r="Y782" i="5"/>
  <c r="AB782" i="5" s="1"/>
  <c r="AD782" i="5" s="1"/>
  <c r="Z782" i="5"/>
  <c r="AA782" i="5"/>
  <c r="Y783" i="5"/>
  <c r="AB783" i="5" s="1"/>
  <c r="AD783" i="5" s="1"/>
  <c r="Z783" i="5"/>
  <c r="AA783" i="5"/>
  <c r="Y784" i="5"/>
  <c r="AB784" i="5" s="1"/>
  <c r="AD784" i="5" s="1"/>
  <c r="Z784" i="5"/>
  <c r="AA784" i="5"/>
  <c r="Y785" i="5"/>
  <c r="AB785" i="5" s="1"/>
  <c r="AD785" i="5" s="1"/>
  <c r="Z785" i="5"/>
  <c r="AA785" i="5"/>
  <c r="Y786" i="5"/>
  <c r="AB786" i="5" s="1"/>
  <c r="AD786" i="5" s="1"/>
  <c r="Z786" i="5"/>
  <c r="AA786" i="5"/>
  <c r="Y787" i="5"/>
  <c r="AB787" i="5" s="1"/>
  <c r="AD787" i="5" s="1"/>
  <c r="Z787" i="5"/>
  <c r="AA787" i="5"/>
  <c r="Y788" i="5"/>
  <c r="AB788" i="5" s="1"/>
  <c r="AD788" i="5" s="1"/>
  <c r="Z788" i="5"/>
  <c r="AA788" i="5"/>
  <c r="Y789" i="5"/>
  <c r="AB789" i="5" s="1"/>
  <c r="AD789" i="5" s="1"/>
  <c r="Z789" i="5"/>
  <c r="AA789" i="5"/>
  <c r="Y790" i="5"/>
  <c r="AB790" i="5" s="1"/>
  <c r="AD790" i="5" s="1"/>
  <c r="Z790" i="5"/>
  <c r="AA790" i="5"/>
  <c r="Y791" i="5"/>
  <c r="AB791" i="5" s="1"/>
  <c r="AD791" i="5" s="1"/>
  <c r="Z791" i="5"/>
  <c r="AA791" i="5"/>
  <c r="Y792" i="5"/>
  <c r="AB792" i="5" s="1"/>
  <c r="AD792" i="5" s="1"/>
  <c r="Z792" i="5"/>
  <c r="AA792" i="5"/>
  <c r="Y793" i="5"/>
  <c r="AB793" i="5" s="1"/>
  <c r="AD793" i="5" s="1"/>
  <c r="Z793" i="5"/>
  <c r="AA793" i="5"/>
  <c r="Y794" i="5"/>
  <c r="AB794" i="5" s="1"/>
  <c r="AD794" i="5" s="1"/>
  <c r="Z794" i="5"/>
  <c r="AA794" i="5"/>
  <c r="Y795" i="5"/>
  <c r="AB795" i="5" s="1"/>
  <c r="AD795" i="5" s="1"/>
  <c r="Z795" i="5"/>
  <c r="AA795" i="5"/>
  <c r="Y796" i="5"/>
  <c r="AB796" i="5" s="1"/>
  <c r="AD796" i="5" s="1"/>
  <c r="Z796" i="5"/>
  <c r="AA796" i="5"/>
  <c r="Y797" i="5"/>
  <c r="AB797" i="5" s="1"/>
  <c r="AD797" i="5" s="1"/>
  <c r="Z797" i="5"/>
  <c r="AA797" i="5"/>
  <c r="Y798" i="5"/>
  <c r="AB798" i="5" s="1"/>
  <c r="AD798" i="5" s="1"/>
  <c r="Z798" i="5"/>
  <c r="AA798" i="5"/>
  <c r="Y799" i="5"/>
  <c r="AB799" i="5" s="1"/>
  <c r="AD799" i="5" s="1"/>
  <c r="Z799" i="5"/>
  <c r="AA799" i="5"/>
  <c r="Y800" i="5"/>
  <c r="AB800" i="5" s="1"/>
  <c r="AD800" i="5" s="1"/>
  <c r="Z800" i="5"/>
  <c r="AA800" i="5"/>
  <c r="Y801" i="5"/>
  <c r="AB801" i="5" s="1"/>
  <c r="AD801" i="5" s="1"/>
  <c r="Z801" i="5"/>
  <c r="AA801" i="5"/>
  <c r="Y802" i="5"/>
  <c r="AB802" i="5" s="1"/>
  <c r="AD802" i="5" s="1"/>
  <c r="Z802" i="5"/>
  <c r="AA802" i="5"/>
  <c r="Y803" i="5"/>
  <c r="AB803" i="5" s="1"/>
  <c r="AD803" i="5" s="1"/>
  <c r="Z803" i="5"/>
  <c r="AA803" i="5"/>
  <c r="Y804" i="5"/>
  <c r="AB804" i="5" s="1"/>
  <c r="AD804" i="5" s="1"/>
  <c r="Z804" i="5"/>
  <c r="AA804" i="5"/>
  <c r="Y805" i="5"/>
  <c r="AB805" i="5" s="1"/>
  <c r="AD805" i="5" s="1"/>
  <c r="Z805" i="5"/>
  <c r="AA805" i="5"/>
  <c r="Y806" i="5"/>
  <c r="AB806" i="5" s="1"/>
  <c r="AD806" i="5" s="1"/>
  <c r="Z806" i="5"/>
  <c r="AA806" i="5"/>
  <c r="Y807" i="5"/>
  <c r="AB807" i="5" s="1"/>
  <c r="AD807" i="5" s="1"/>
  <c r="Z807" i="5"/>
  <c r="AA807" i="5"/>
  <c r="Y808" i="5"/>
  <c r="AB808" i="5" s="1"/>
  <c r="AD808" i="5" s="1"/>
  <c r="Z808" i="5"/>
  <c r="AA808" i="5"/>
  <c r="Y809" i="5"/>
  <c r="AB809" i="5" s="1"/>
  <c r="AD809" i="5" s="1"/>
  <c r="Z809" i="5"/>
  <c r="AA809" i="5"/>
  <c r="Y810" i="5"/>
  <c r="AB810" i="5" s="1"/>
  <c r="AD810" i="5" s="1"/>
  <c r="Z810" i="5"/>
  <c r="AA810" i="5"/>
  <c r="Y811" i="5"/>
  <c r="AB811" i="5" s="1"/>
  <c r="AD811" i="5" s="1"/>
  <c r="Z811" i="5"/>
  <c r="AA811" i="5"/>
  <c r="Y812" i="5"/>
  <c r="AB812" i="5" s="1"/>
  <c r="AD812" i="5" s="1"/>
  <c r="Z812" i="5"/>
  <c r="AA812" i="5"/>
  <c r="Y813" i="5"/>
  <c r="AB813" i="5" s="1"/>
  <c r="AD813" i="5" s="1"/>
  <c r="Z813" i="5"/>
  <c r="AA813" i="5"/>
  <c r="Y814" i="5"/>
  <c r="AB814" i="5" s="1"/>
  <c r="AD814" i="5" s="1"/>
  <c r="Z814" i="5"/>
  <c r="AA814" i="5"/>
  <c r="Y815" i="5"/>
  <c r="AB815" i="5" s="1"/>
  <c r="AD815" i="5" s="1"/>
  <c r="Z815" i="5"/>
  <c r="AA815" i="5"/>
  <c r="Y816" i="5"/>
  <c r="AB816" i="5" s="1"/>
  <c r="AD816" i="5" s="1"/>
  <c r="Z816" i="5"/>
  <c r="AA816" i="5"/>
  <c r="Y817" i="5"/>
  <c r="AB817" i="5" s="1"/>
  <c r="AD817" i="5" s="1"/>
  <c r="Z817" i="5"/>
  <c r="AA817" i="5"/>
  <c r="Y818" i="5"/>
  <c r="AB818" i="5" s="1"/>
  <c r="AD818" i="5" s="1"/>
  <c r="Z818" i="5"/>
  <c r="AA818" i="5"/>
  <c r="Y819" i="5"/>
  <c r="AB819" i="5" s="1"/>
  <c r="AD819" i="5" s="1"/>
  <c r="Z819" i="5"/>
  <c r="AA819" i="5"/>
  <c r="Y820" i="5"/>
  <c r="AB820" i="5" s="1"/>
  <c r="AD820" i="5" s="1"/>
  <c r="Z820" i="5"/>
  <c r="AA820" i="5"/>
  <c r="Y821" i="5"/>
  <c r="Z821" i="5"/>
  <c r="AA821" i="5"/>
  <c r="Y822" i="5"/>
  <c r="AB822" i="5" s="1"/>
  <c r="AD822" i="5" s="1"/>
  <c r="Z822" i="5"/>
  <c r="AA822" i="5"/>
  <c r="Y823" i="5"/>
  <c r="AB823" i="5" s="1"/>
  <c r="AD823" i="5" s="1"/>
  <c r="Z823" i="5"/>
  <c r="AA823" i="5"/>
  <c r="Y824" i="5"/>
  <c r="AB824" i="5" s="1"/>
  <c r="AD824" i="5" s="1"/>
  <c r="Z824" i="5"/>
  <c r="AA824" i="5"/>
  <c r="Y825" i="5"/>
  <c r="AB825" i="5" s="1"/>
  <c r="AD825" i="5" s="1"/>
  <c r="Z825" i="5"/>
  <c r="AA825" i="5"/>
  <c r="Y826" i="5"/>
  <c r="AB826" i="5" s="1"/>
  <c r="AD826" i="5" s="1"/>
  <c r="Z826" i="5"/>
  <c r="AA826" i="5"/>
  <c r="Y827" i="5"/>
  <c r="AB827" i="5" s="1"/>
  <c r="AD827" i="5" s="1"/>
  <c r="Z827" i="5"/>
  <c r="AA827" i="5"/>
  <c r="Y828" i="5"/>
  <c r="AB828" i="5" s="1"/>
  <c r="AD828" i="5" s="1"/>
  <c r="Z828" i="5"/>
  <c r="AA828" i="5"/>
  <c r="Y829" i="5"/>
  <c r="AB829" i="5" s="1"/>
  <c r="AD829" i="5" s="1"/>
  <c r="Z829" i="5"/>
  <c r="AA829" i="5"/>
  <c r="Y830" i="5"/>
  <c r="AB830" i="5" s="1"/>
  <c r="AD830" i="5" s="1"/>
  <c r="Z830" i="5"/>
  <c r="AA830" i="5"/>
  <c r="Y831" i="5"/>
  <c r="AB831" i="5" s="1"/>
  <c r="AD831" i="5" s="1"/>
  <c r="Z831" i="5"/>
  <c r="AA831" i="5"/>
  <c r="Y832" i="5"/>
  <c r="AB832" i="5" s="1"/>
  <c r="AD832" i="5" s="1"/>
  <c r="Z832" i="5"/>
  <c r="AA832" i="5"/>
  <c r="Y833" i="5"/>
  <c r="AB833" i="5" s="1"/>
  <c r="AD833" i="5" s="1"/>
  <c r="Z833" i="5"/>
  <c r="AA833" i="5"/>
  <c r="Y834" i="5"/>
  <c r="AB834" i="5" s="1"/>
  <c r="AD834" i="5" s="1"/>
  <c r="Z834" i="5"/>
  <c r="AA834" i="5"/>
  <c r="Y835" i="5"/>
  <c r="AB835" i="5" s="1"/>
  <c r="AD835" i="5" s="1"/>
  <c r="Z835" i="5"/>
  <c r="AA835" i="5"/>
  <c r="Y836" i="5"/>
  <c r="AB836" i="5" s="1"/>
  <c r="AD836" i="5" s="1"/>
  <c r="Z836" i="5"/>
  <c r="AA836" i="5"/>
  <c r="Y837" i="5"/>
  <c r="AB837" i="5" s="1"/>
  <c r="AD837" i="5" s="1"/>
  <c r="Z837" i="5"/>
  <c r="AA837" i="5"/>
  <c r="Y838" i="5"/>
  <c r="AB838" i="5" s="1"/>
  <c r="AD838" i="5" s="1"/>
  <c r="Z838" i="5"/>
  <c r="AA838" i="5"/>
  <c r="Y839" i="5"/>
  <c r="AB839" i="5" s="1"/>
  <c r="AD839" i="5" s="1"/>
  <c r="Z839" i="5"/>
  <c r="AA839" i="5"/>
  <c r="Y840" i="5"/>
  <c r="AB840" i="5" s="1"/>
  <c r="AD840" i="5" s="1"/>
  <c r="Z840" i="5"/>
  <c r="AA840" i="5"/>
  <c r="Y841" i="5"/>
  <c r="AB841" i="5" s="1"/>
  <c r="AD841" i="5" s="1"/>
  <c r="Z841" i="5"/>
  <c r="AA841" i="5"/>
  <c r="Y842" i="5"/>
  <c r="AB842" i="5" s="1"/>
  <c r="AD842" i="5" s="1"/>
  <c r="Z842" i="5"/>
  <c r="AA842" i="5"/>
  <c r="Y843" i="5"/>
  <c r="AB843" i="5" s="1"/>
  <c r="AD843" i="5" s="1"/>
  <c r="Z843" i="5"/>
  <c r="AA843" i="5"/>
  <c r="Y844" i="5"/>
  <c r="AB844" i="5" s="1"/>
  <c r="AD844" i="5" s="1"/>
  <c r="Z844" i="5"/>
  <c r="AA844" i="5"/>
  <c r="Y845" i="5"/>
  <c r="AB845" i="5" s="1"/>
  <c r="AD845" i="5" s="1"/>
  <c r="Z845" i="5"/>
  <c r="AA845" i="5"/>
  <c r="Y846" i="5"/>
  <c r="AB846" i="5" s="1"/>
  <c r="AD846" i="5" s="1"/>
  <c r="Z846" i="5"/>
  <c r="AA846" i="5"/>
  <c r="Y847" i="5"/>
  <c r="AB847" i="5" s="1"/>
  <c r="AD847" i="5" s="1"/>
  <c r="Z847" i="5"/>
  <c r="AA847" i="5"/>
  <c r="Y848" i="5"/>
  <c r="AB848" i="5" s="1"/>
  <c r="AD848" i="5" s="1"/>
  <c r="Z848" i="5"/>
  <c r="AA848" i="5"/>
  <c r="Y849" i="5"/>
  <c r="AB849" i="5" s="1"/>
  <c r="AD849" i="5" s="1"/>
  <c r="Z849" i="5"/>
  <c r="AA849" i="5"/>
  <c r="Y850" i="5"/>
  <c r="AB850" i="5" s="1"/>
  <c r="AD850" i="5" s="1"/>
  <c r="Z850" i="5"/>
  <c r="AA850" i="5"/>
  <c r="Y851" i="5"/>
  <c r="AB851" i="5" s="1"/>
  <c r="AD851" i="5" s="1"/>
  <c r="Z851" i="5"/>
  <c r="AA851" i="5"/>
  <c r="Y852" i="5"/>
  <c r="AB852" i="5" s="1"/>
  <c r="AD852" i="5" s="1"/>
  <c r="Z852" i="5"/>
  <c r="AA852" i="5"/>
  <c r="Y853" i="5"/>
  <c r="AB853" i="5" s="1"/>
  <c r="AD853" i="5" s="1"/>
  <c r="Z853" i="5"/>
  <c r="AA853" i="5"/>
  <c r="Y854" i="5"/>
  <c r="AB854" i="5" s="1"/>
  <c r="AD854" i="5" s="1"/>
  <c r="Z854" i="5"/>
  <c r="AA854" i="5"/>
  <c r="Y855" i="5"/>
  <c r="AB855" i="5" s="1"/>
  <c r="AD855" i="5" s="1"/>
  <c r="Z855" i="5"/>
  <c r="AA855" i="5"/>
  <c r="Y856" i="5"/>
  <c r="AB856" i="5" s="1"/>
  <c r="AD856" i="5" s="1"/>
  <c r="Z856" i="5"/>
  <c r="AA856" i="5"/>
  <c r="Y857" i="5"/>
  <c r="AB857" i="5" s="1"/>
  <c r="AD857" i="5" s="1"/>
  <c r="Z857" i="5"/>
  <c r="AA857" i="5"/>
  <c r="Y858" i="5"/>
  <c r="AB858" i="5" s="1"/>
  <c r="AD858" i="5" s="1"/>
  <c r="Z858" i="5"/>
  <c r="AA858" i="5"/>
  <c r="Y859" i="5"/>
  <c r="AB859" i="5" s="1"/>
  <c r="AD859" i="5" s="1"/>
  <c r="Z859" i="5"/>
  <c r="AA859" i="5"/>
  <c r="Y860" i="5"/>
  <c r="AB860" i="5" s="1"/>
  <c r="AD860" i="5" s="1"/>
  <c r="Z860" i="5"/>
  <c r="AA860" i="5"/>
  <c r="Y861" i="5"/>
  <c r="AB861" i="5" s="1"/>
  <c r="AD861" i="5" s="1"/>
  <c r="Z861" i="5"/>
  <c r="AA861" i="5"/>
  <c r="Y862" i="5"/>
  <c r="AB862" i="5" s="1"/>
  <c r="AD862" i="5" s="1"/>
  <c r="Z862" i="5"/>
  <c r="AA862" i="5"/>
  <c r="Y863" i="5"/>
  <c r="AB863" i="5" s="1"/>
  <c r="AD863" i="5" s="1"/>
  <c r="Z863" i="5"/>
  <c r="AA863" i="5"/>
  <c r="Y864" i="5"/>
  <c r="AB864" i="5" s="1"/>
  <c r="AD864" i="5" s="1"/>
  <c r="Z864" i="5"/>
  <c r="AA864" i="5"/>
  <c r="Y865" i="5"/>
  <c r="AB865" i="5" s="1"/>
  <c r="AD865" i="5" s="1"/>
  <c r="Z865" i="5"/>
  <c r="AA865" i="5"/>
  <c r="Y866" i="5"/>
  <c r="AB866" i="5" s="1"/>
  <c r="AD866" i="5" s="1"/>
  <c r="Z866" i="5"/>
  <c r="AA866" i="5"/>
  <c r="Y867" i="5"/>
  <c r="AB867" i="5" s="1"/>
  <c r="AD867" i="5" s="1"/>
  <c r="Z867" i="5"/>
  <c r="AA867" i="5"/>
  <c r="Y868" i="5"/>
  <c r="AB868" i="5" s="1"/>
  <c r="AD868" i="5" s="1"/>
  <c r="Z868" i="5"/>
  <c r="AA868" i="5"/>
  <c r="Y869" i="5"/>
  <c r="Z869" i="5"/>
  <c r="AA869" i="5"/>
  <c r="Y870" i="5"/>
  <c r="AB870" i="5" s="1"/>
  <c r="AD870" i="5" s="1"/>
  <c r="Z870" i="5"/>
  <c r="AA870" i="5"/>
  <c r="Y871" i="5"/>
  <c r="AB871" i="5" s="1"/>
  <c r="AD871" i="5" s="1"/>
  <c r="Z871" i="5"/>
  <c r="AA871" i="5"/>
  <c r="Y872" i="5"/>
  <c r="AB872" i="5" s="1"/>
  <c r="AD872" i="5" s="1"/>
  <c r="Z872" i="5"/>
  <c r="AA872" i="5"/>
  <c r="Y873" i="5"/>
  <c r="AB873" i="5" s="1"/>
  <c r="AD873" i="5" s="1"/>
  <c r="Z873" i="5"/>
  <c r="AA873" i="5"/>
  <c r="Y874" i="5"/>
  <c r="AB874" i="5" s="1"/>
  <c r="AD874" i="5" s="1"/>
  <c r="Z874" i="5"/>
  <c r="AA874" i="5"/>
  <c r="Y875" i="5"/>
  <c r="AB875" i="5" s="1"/>
  <c r="AD875" i="5" s="1"/>
  <c r="Z875" i="5"/>
  <c r="AA875" i="5"/>
  <c r="Y876" i="5"/>
  <c r="AB876" i="5" s="1"/>
  <c r="AD876" i="5" s="1"/>
  <c r="Z876" i="5"/>
  <c r="AA876" i="5"/>
  <c r="Y877" i="5"/>
  <c r="AB877" i="5" s="1"/>
  <c r="AD877" i="5" s="1"/>
  <c r="Z877" i="5"/>
  <c r="AA877" i="5"/>
  <c r="Y878" i="5"/>
  <c r="AB878" i="5" s="1"/>
  <c r="AD878" i="5" s="1"/>
  <c r="Z878" i="5"/>
  <c r="AA878" i="5"/>
  <c r="Y879" i="5"/>
  <c r="AB879" i="5" s="1"/>
  <c r="AD879" i="5" s="1"/>
  <c r="Z879" i="5"/>
  <c r="AA879" i="5"/>
  <c r="Y880" i="5"/>
  <c r="AB880" i="5" s="1"/>
  <c r="AD880" i="5" s="1"/>
  <c r="Z880" i="5"/>
  <c r="AA880" i="5"/>
  <c r="Y881" i="5"/>
  <c r="AB881" i="5" s="1"/>
  <c r="AD881" i="5" s="1"/>
  <c r="Z881" i="5"/>
  <c r="AA881" i="5"/>
  <c r="Y882" i="5"/>
  <c r="AB882" i="5" s="1"/>
  <c r="AD882" i="5" s="1"/>
  <c r="Z882" i="5"/>
  <c r="AA882" i="5"/>
  <c r="Y883" i="5"/>
  <c r="AB883" i="5" s="1"/>
  <c r="AD883" i="5" s="1"/>
  <c r="Z883" i="5"/>
  <c r="AA883" i="5"/>
  <c r="Y884" i="5"/>
  <c r="AB884" i="5" s="1"/>
  <c r="AD884" i="5" s="1"/>
  <c r="Z884" i="5"/>
  <c r="AA884" i="5"/>
  <c r="Y885" i="5"/>
  <c r="AB885" i="5" s="1"/>
  <c r="AD885" i="5" s="1"/>
  <c r="Z885" i="5"/>
  <c r="AA885" i="5"/>
  <c r="Y886" i="5"/>
  <c r="AB886" i="5" s="1"/>
  <c r="AD886" i="5" s="1"/>
  <c r="Z886" i="5"/>
  <c r="AA886" i="5"/>
  <c r="Y887" i="5"/>
  <c r="AB887" i="5" s="1"/>
  <c r="AD887" i="5" s="1"/>
  <c r="Z887" i="5"/>
  <c r="AA887" i="5"/>
  <c r="Y888" i="5"/>
  <c r="AB888" i="5" s="1"/>
  <c r="AD888" i="5" s="1"/>
  <c r="Z888" i="5"/>
  <c r="AA888" i="5"/>
  <c r="Y889" i="5"/>
  <c r="AB889" i="5" s="1"/>
  <c r="AD889" i="5" s="1"/>
  <c r="Z889" i="5"/>
  <c r="AA889" i="5"/>
  <c r="Y890" i="5"/>
  <c r="AB890" i="5" s="1"/>
  <c r="AD890" i="5" s="1"/>
  <c r="Z890" i="5"/>
  <c r="AA890" i="5"/>
  <c r="Y891" i="5"/>
  <c r="AB891" i="5" s="1"/>
  <c r="AD891" i="5" s="1"/>
  <c r="Z891" i="5"/>
  <c r="AA891" i="5"/>
  <c r="Y892" i="5"/>
  <c r="AB892" i="5" s="1"/>
  <c r="AD892" i="5" s="1"/>
  <c r="Z892" i="5"/>
  <c r="AA892" i="5"/>
  <c r="Y893" i="5"/>
  <c r="AB893" i="5" s="1"/>
  <c r="AD893" i="5" s="1"/>
  <c r="Z893" i="5"/>
  <c r="AA893" i="5"/>
  <c r="Y894" i="5"/>
  <c r="AB894" i="5" s="1"/>
  <c r="AD894" i="5" s="1"/>
  <c r="Z894" i="5"/>
  <c r="AA894" i="5"/>
  <c r="Y895" i="5"/>
  <c r="AB895" i="5" s="1"/>
  <c r="AD895" i="5" s="1"/>
  <c r="Z895" i="5"/>
  <c r="AA895" i="5"/>
  <c r="Y896" i="5"/>
  <c r="AB896" i="5" s="1"/>
  <c r="AD896" i="5" s="1"/>
  <c r="Z896" i="5"/>
  <c r="AA896" i="5"/>
  <c r="Y897" i="5"/>
  <c r="AB897" i="5" s="1"/>
  <c r="AD897" i="5" s="1"/>
  <c r="Z897" i="5"/>
  <c r="AA897" i="5"/>
  <c r="Y898" i="5"/>
  <c r="AB898" i="5" s="1"/>
  <c r="AD898" i="5" s="1"/>
  <c r="Z898" i="5"/>
  <c r="AA898" i="5"/>
  <c r="Y899" i="5"/>
  <c r="AB899" i="5" s="1"/>
  <c r="AD899" i="5" s="1"/>
  <c r="Z899" i="5"/>
  <c r="AA899" i="5"/>
  <c r="Y900" i="5"/>
  <c r="AB900" i="5" s="1"/>
  <c r="AD900" i="5" s="1"/>
  <c r="Z900" i="5"/>
  <c r="AA900" i="5"/>
  <c r="Y901" i="5"/>
  <c r="AB901" i="5" s="1"/>
  <c r="AD901" i="5" s="1"/>
  <c r="Z901" i="5"/>
  <c r="AA901" i="5"/>
  <c r="Y902" i="5"/>
  <c r="AB902" i="5" s="1"/>
  <c r="AD902" i="5" s="1"/>
  <c r="Z902" i="5"/>
  <c r="AA902" i="5"/>
  <c r="Y903" i="5"/>
  <c r="AB903" i="5" s="1"/>
  <c r="AD903" i="5" s="1"/>
  <c r="Z903" i="5"/>
  <c r="AA903" i="5"/>
  <c r="Y904" i="5"/>
  <c r="AB904" i="5" s="1"/>
  <c r="AD904" i="5" s="1"/>
  <c r="Z904" i="5"/>
  <c r="AA904" i="5"/>
  <c r="Y905" i="5"/>
  <c r="AB905" i="5" s="1"/>
  <c r="AD905" i="5" s="1"/>
  <c r="Z905" i="5"/>
  <c r="AA905" i="5"/>
  <c r="Y906" i="5"/>
  <c r="AB906" i="5" s="1"/>
  <c r="AD906" i="5" s="1"/>
  <c r="Z906" i="5"/>
  <c r="AA906" i="5"/>
  <c r="Y907" i="5"/>
  <c r="AB907" i="5" s="1"/>
  <c r="AD907" i="5" s="1"/>
  <c r="Z907" i="5"/>
  <c r="AA907" i="5"/>
  <c r="Y908" i="5"/>
  <c r="AB908" i="5" s="1"/>
  <c r="AD908" i="5" s="1"/>
  <c r="Z908" i="5"/>
  <c r="AA908" i="5"/>
  <c r="Y909" i="5"/>
  <c r="AB909" i="5" s="1"/>
  <c r="AD909" i="5" s="1"/>
  <c r="Z909" i="5"/>
  <c r="AA909" i="5"/>
  <c r="Y910" i="5"/>
  <c r="AB910" i="5" s="1"/>
  <c r="AD910" i="5" s="1"/>
  <c r="Z910" i="5"/>
  <c r="AA910" i="5"/>
  <c r="Y911" i="5"/>
  <c r="AB911" i="5" s="1"/>
  <c r="AD911" i="5" s="1"/>
  <c r="Z911" i="5"/>
  <c r="AA911" i="5"/>
  <c r="Y912" i="5"/>
  <c r="AB912" i="5" s="1"/>
  <c r="AD912" i="5" s="1"/>
  <c r="Z912" i="5"/>
  <c r="AA912" i="5"/>
  <c r="Y913" i="5"/>
  <c r="AB913" i="5" s="1"/>
  <c r="AD913" i="5" s="1"/>
  <c r="Z913" i="5"/>
  <c r="AA913" i="5"/>
  <c r="Y914" i="5"/>
  <c r="AB914" i="5" s="1"/>
  <c r="AD914" i="5" s="1"/>
  <c r="Z914" i="5"/>
  <c r="AA914" i="5"/>
  <c r="Y915" i="5"/>
  <c r="AB915" i="5" s="1"/>
  <c r="AD915" i="5" s="1"/>
  <c r="Z915" i="5"/>
  <c r="AA915" i="5"/>
  <c r="Y916" i="5"/>
  <c r="AB916" i="5" s="1"/>
  <c r="AD916" i="5" s="1"/>
  <c r="Z916" i="5"/>
  <c r="AA916" i="5"/>
  <c r="Y917" i="5"/>
  <c r="AB917" i="5" s="1"/>
  <c r="AD917" i="5" s="1"/>
  <c r="Z917" i="5"/>
  <c r="AA917" i="5"/>
  <c r="Y918" i="5"/>
  <c r="AB918" i="5" s="1"/>
  <c r="AD918" i="5" s="1"/>
  <c r="Z918" i="5"/>
  <c r="AA918" i="5"/>
  <c r="Y919" i="5"/>
  <c r="AB919" i="5" s="1"/>
  <c r="AD919" i="5" s="1"/>
  <c r="Z919" i="5"/>
  <c r="AA919" i="5"/>
  <c r="Y920" i="5"/>
  <c r="AB920" i="5" s="1"/>
  <c r="AD920" i="5" s="1"/>
  <c r="Z920" i="5"/>
  <c r="AA920" i="5"/>
  <c r="Y921" i="5"/>
  <c r="AB921" i="5" s="1"/>
  <c r="AD921" i="5" s="1"/>
  <c r="Z921" i="5"/>
  <c r="AA921" i="5"/>
  <c r="Y922" i="5"/>
  <c r="AB922" i="5" s="1"/>
  <c r="AD922" i="5" s="1"/>
  <c r="Z922" i="5"/>
  <c r="AA922" i="5"/>
  <c r="Y923" i="5"/>
  <c r="AB923" i="5" s="1"/>
  <c r="AD923" i="5" s="1"/>
  <c r="Z923" i="5"/>
  <c r="AA923" i="5"/>
  <c r="Y924" i="5"/>
  <c r="AB924" i="5" s="1"/>
  <c r="AD924" i="5" s="1"/>
  <c r="Z924" i="5"/>
  <c r="AA924" i="5"/>
  <c r="Y925" i="5"/>
  <c r="AB925" i="5" s="1"/>
  <c r="AD925" i="5" s="1"/>
  <c r="Z925" i="5"/>
  <c r="AA925" i="5"/>
  <c r="Y926" i="5"/>
  <c r="AB926" i="5" s="1"/>
  <c r="AD926" i="5" s="1"/>
  <c r="Z926" i="5"/>
  <c r="AA926" i="5"/>
  <c r="Y927" i="5"/>
  <c r="AB927" i="5" s="1"/>
  <c r="AD927" i="5" s="1"/>
  <c r="Z927" i="5"/>
  <c r="AA927" i="5"/>
  <c r="Y928" i="5"/>
  <c r="AB928" i="5" s="1"/>
  <c r="AD928" i="5" s="1"/>
  <c r="Z928" i="5"/>
  <c r="AA928" i="5"/>
  <c r="Y929" i="5"/>
  <c r="AB929" i="5" s="1"/>
  <c r="AD929" i="5" s="1"/>
  <c r="Z929" i="5"/>
  <c r="AA929" i="5"/>
  <c r="Y930" i="5"/>
  <c r="AB930" i="5" s="1"/>
  <c r="AD930" i="5" s="1"/>
  <c r="Z930" i="5"/>
  <c r="AA930" i="5"/>
  <c r="Y931" i="5"/>
  <c r="AB931" i="5" s="1"/>
  <c r="AD931" i="5" s="1"/>
  <c r="Z931" i="5"/>
  <c r="AA931" i="5"/>
  <c r="Y932" i="5"/>
  <c r="AB932" i="5" s="1"/>
  <c r="AD932" i="5" s="1"/>
  <c r="Z932" i="5"/>
  <c r="AA932" i="5"/>
  <c r="Y933" i="5"/>
  <c r="AB933" i="5" s="1"/>
  <c r="AD933" i="5" s="1"/>
  <c r="Z933" i="5"/>
  <c r="AA933" i="5"/>
  <c r="Y934" i="5"/>
  <c r="AB934" i="5" s="1"/>
  <c r="AD934" i="5" s="1"/>
  <c r="Z934" i="5"/>
  <c r="AA934" i="5"/>
  <c r="Y935" i="5"/>
  <c r="AB935" i="5" s="1"/>
  <c r="AD935" i="5" s="1"/>
  <c r="Z935" i="5"/>
  <c r="AA935" i="5"/>
  <c r="Y936" i="5"/>
  <c r="AB936" i="5" s="1"/>
  <c r="AD936" i="5" s="1"/>
  <c r="Z936" i="5"/>
  <c r="AA936" i="5"/>
  <c r="Y937" i="5"/>
  <c r="AB937" i="5" s="1"/>
  <c r="AD937" i="5" s="1"/>
  <c r="Z937" i="5"/>
  <c r="AA937" i="5"/>
  <c r="Y938" i="5"/>
  <c r="AB938" i="5" s="1"/>
  <c r="AD938" i="5" s="1"/>
  <c r="Z938" i="5"/>
  <c r="AA938" i="5"/>
  <c r="Y939" i="5"/>
  <c r="AB939" i="5" s="1"/>
  <c r="AD939" i="5" s="1"/>
  <c r="Z939" i="5"/>
  <c r="AA939" i="5"/>
  <c r="Y940" i="5"/>
  <c r="AB940" i="5" s="1"/>
  <c r="AD940" i="5" s="1"/>
  <c r="Z940" i="5"/>
  <c r="AA940" i="5"/>
  <c r="Y941" i="5"/>
  <c r="AB941" i="5" s="1"/>
  <c r="AD941" i="5" s="1"/>
  <c r="Z941" i="5"/>
  <c r="AA941" i="5"/>
  <c r="Y942" i="5"/>
  <c r="AB942" i="5" s="1"/>
  <c r="AD942" i="5" s="1"/>
  <c r="Z942" i="5"/>
  <c r="AA942" i="5"/>
  <c r="Y943" i="5"/>
  <c r="AB943" i="5" s="1"/>
  <c r="AD943" i="5" s="1"/>
  <c r="Z943" i="5"/>
  <c r="AA943" i="5"/>
  <c r="Y944" i="5"/>
  <c r="AB944" i="5" s="1"/>
  <c r="AD944" i="5" s="1"/>
  <c r="Z944" i="5"/>
  <c r="AA944" i="5"/>
  <c r="Y945" i="5"/>
  <c r="AB945" i="5" s="1"/>
  <c r="AD945" i="5" s="1"/>
  <c r="Z945" i="5"/>
  <c r="AA945" i="5"/>
  <c r="Y946" i="5"/>
  <c r="AB946" i="5" s="1"/>
  <c r="AD946" i="5" s="1"/>
  <c r="Z946" i="5"/>
  <c r="AA946" i="5"/>
  <c r="Y947" i="5"/>
  <c r="AB947" i="5" s="1"/>
  <c r="AD947" i="5" s="1"/>
  <c r="Z947" i="5"/>
  <c r="AA947" i="5"/>
  <c r="Y948" i="5"/>
  <c r="AB948" i="5" s="1"/>
  <c r="AD948" i="5" s="1"/>
  <c r="Z948" i="5"/>
  <c r="AA948" i="5"/>
  <c r="Y949" i="5"/>
  <c r="AB949" i="5" s="1"/>
  <c r="AD949" i="5" s="1"/>
  <c r="Z949" i="5"/>
  <c r="AA949" i="5"/>
  <c r="Y950" i="5"/>
  <c r="AB950" i="5" s="1"/>
  <c r="AD950" i="5" s="1"/>
  <c r="Z950" i="5"/>
  <c r="AA950" i="5"/>
  <c r="Y951" i="5"/>
  <c r="AB951" i="5" s="1"/>
  <c r="AD951" i="5" s="1"/>
  <c r="Z951" i="5"/>
  <c r="AA951" i="5"/>
  <c r="Y952" i="5"/>
  <c r="AB952" i="5" s="1"/>
  <c r="AD952" i="5" s="1"/>
  <c r="Z952" i="5"/>
  <c r="AA952" i="5"/>
  <c r="Y953" i="5"/>
  <c r="AB953" i="5" s="1"/>
  <c r="AD953" i="5" s="1"/>
  <c r="Z953" i="5"/>
  <c r="AA953" i="5"/>
  <c r="Y954" i="5"/>
  <c r="AB954" i="5" s="1"/>
  <c r="AD954" i="5" s="1"/>
  <c r="Z954" i="5"/>
  <c r="AA954" i="5"/>
  <c r="Y955" i="5"/>
  <c r="AB955" i="5" s="1"/>
  <c r="AD955" i="5" s="1"/>
  <c r="Z955" i="5"/>
  <c r="AA955" i="5"/>
  <c r="Y956" i="5"/>
  <c r="Z956" i="5"/>
  <c r="AA956" i="5"/>
  <c r="Y957" i="5"/>
  <c r="AB957" i="5" s="1"/>
  <c r="AD957" i="5" s="1"/>
  <c r="Z957" i="5"/>
  <c r="AA957" i="5"/>
  <c r="Y958" i="5"/>
  <c r="AB958" i="5" s="1"/>
  <c r="AD958" i="5" s="1"/>
  <c r="Z958" i="5"/>
  <c r="AA958" i="5"/>
  <c r="Y959" i="5"/>
  <c r="AB959" i="5" s="1"/>
  <c r="AD959" i="5" s="1"/>
  <c r="Z959" i="5"/>
  <c r="AA959" i="5"/>
  <c r="Y960" i="5"/>
  <c r="AB960" i="5" s="1"/>
  <c r="AD960" i="5" s="1"/>
  <c r="Z960" i="5"/>
  <c r="AA960" i="5"/>
  <c r="Y961" i="5"/>
  <c r="AB961" i="5" s="1"/>
  <c r="AD961" i="5" s="1"/>
  <c r="Z961" i="5"/>
  <c r="AA961" i="5"/>
  <c r="Y962" i="5"/>
  <c r="AB962" i="5" s="1"/>
  <c r="AD962" i="5" s="1"/>
  <c r="Z962" i="5"/>
  <c r="AA962" i="5"/>
  <c r="Y963" i="5"/>
  <c r="AB963" i="5" s="1"/>
  <c r="AD963" i="5" s="1"/>
  <c r="Z963" i="5"/>
  <c r="AA963" i="5"/>
  <c r="Y964" i="5"/>
  <c r="AB964" i="5" s="1"/>
  <c r="AD964" i="5" s="1"/>
  <c r="Z964" i="5"/>
  <c r="AA964" i="5"/>
  <c r="Y965" i="5"/>
  <c r="AB965" i="5" s="1"/>
  <c r="AD965" i="5" s="1"/>
  <c r="Z965" i="5"/>
  <c r="AA965" i="5"/>
  <c r="Y966" i="5"/>
  <c r="AB966" i="5" s="1"/>
  <c r="AD966" i="5" s="1"/>
  <c r="Z966" i="5"/>
  <c r="AA966" i="5"/>
  <c r="Y967" i="5"/>
  <c r="AB967" i="5" s="1"/>
  <c r="AD967" i="5" s="1"/>
  <c r="Z967" i="5"/>
  <c r="AA967" i="5"/>
  <c r="Y968" i="5"/>
  <c r="AB968" i="5" s="1"/>
  <c r="AD968" i="5" s="1"/>
  <c r="Z968" i="5"/>
  <c r="AA968" i="5"/>
  <c r="Y969" i="5"/>
  <c r="AB969" i="5" s="1"/>
  <c r="AD969" i="5" s="1"/>
  <c r="Z969" i="5"/>
  <c r="AA969" i="5"/>
  <c r="Y970" i="5"/>
  <c r="AB970" i="5" s="1"/>
  <c r="AD970" i="5" s="1"/>
  <c r="Z970" i="5"/>
  <c r="AA970" i="5"/>
  <c r="Y971" i="5"/>
  <c r="AB971" i="5" s="1"/>
  <c r="AD971" i="5" s="1"/>
  <c r="Z971" i="5"/>
  <c r="AA971" i="5"/>
  <c r="Y972" i="5"/>
  <c r="AB972" i="5" s="1"/>
  <c r="AD972" i="5" s="1"/>
  <c r="Z972" i="5"/>
  <c r="AA972" i="5"/>
  <c r="Y973" i="5"/>
  <c r="AB973" i="5" s="1"/>
  <c r="AD973" i="5" s="1"/>
  <c r="Z973" i="5"/>
  <c r="AA973" i="5"/>
  <c r="Y974" i="5"/>
  <c r="AB974" i="5" s="1"/>
  <c r="AD974" i="5" s="1"/>
  <c r="Z974" i="5"/>
  <c r="AA974" i="5"/>
  <c r="Y975" i="5"/>
  <c r="AB975" i="5" s="1"/>
  <c r="AD975" i="5" s="1"/>
  <c r="Z975" i="5"/>
  <c r="AA975" i="5"/>
  <c r="Y976" i="5"/>
  <c r="AB976" i="5" s="1"/>
  <c r="AD976" i="5" s="1"/>
  <c r="Z976" i="5"/>
  <c r="AA976" i="5"/>
  <c r="Y977" i="5"/>
  <c r="Z977" i="5"/>
  <c r="AA977" i="5"/>
  <c r="Y978" i="5"/>
  <c r="AB978" i="5" s="1"/>
  <c r="AD978" i="5" s="1"/>
  <c r="Z978" i="5"/>
  <c r="AA978" i="5"/>
  <c r="Y979" i="5"/>
  <c r="AB979" i="5" s="1"/>
  <c r="AD979" i="5" s="1"/>
  <c r="Z979" i="5"/>
  <c r="AA979" i="5"/>
  <c r="Y980" i="5"/>
  <c r="AB980" i="5" s="1"/>
  <c r="AD980" i="5" s="1"/>
  <c r="Z980" i="5"/>
  <c r="AA980" i="5"/>
  <c r="Y981" i="5"/>
  <c r="AB981" i="5" s="1"/>
  <c r="AD981" i="5" s="1"/>
  <c r="Z981" i="5"/>
  <c r="AA981" i="5"/>
  <c r="Y982" i="5"/>
  <c r="AB982" i="5" s="1"/>
  <c r="AD982" i="5" s="1"/>
  <c r="Z982" i="5"/>
  <c r="AA982" i="5"/>
  <c r="Y983" i="5"/>
  <c r="AB983" i="5" s="1"/>
  <c r="AD983" i="5" s="1"/>
  <c r="Z983" i="5"/>
  <c r="AA983" i="5"/>
  <c r="Y984" i="5"/>
  <c r="AB984" i="5" s="1"/>
  <c r="AD984" i="5" s="1"/>
  <c r="Z984" i="5"/>
  <c r="AA984" i="5"/>
  <c r="Y985" i="5"/>
  <c r="AB985" i="5" s="1"/>
  <c r="AD985" i="5" s="1"/>
  <c r="Z985" i="5"/>
  <c r="AA985" i="5"/>
  <c r="Y986" i="5"/>
  <c r="AB986" i="5" s="1"/>
  <c r="AD986" i="5" s="1"/>
  <c r="Z986" i="5"/>
  <c r="AA986" i="5"/>
  <c r="Y987" i="5"/>
  <c r="AB987" i="5" s="1"/>
  <c r="AD987" i="5" s="1"/>
  <c r="Z987" i="5"/>
  <c r="AA987" i="5"/>
  <c r="Y988" i="5"/>
  <c r="AB988" i="5" s="1"/>
  <c r="AD988" i="5" s="1"/>
  <c r="Z988" i="5"/>
  <c r="AA988" i="5"/>
  <c r="Y989" i="5"/>
  <c r="AB989" i="5" s="1"/>
  <c r="AD989" i="5" s="1"/>
  <c r="Z989" i="5"/>
  <c r="AA989" i="5"/>
  <c r="Y990" i="5"/>
  <c r="Z990" i="5"/>
  <c r="AA990" i="5"/>
  <c r="Y991" i="5"/>
  <c r="AB991" i="5" s="1"/>
  <c r="AD991" i="5" s="1"/>
  <c r="Z991" i="5"/>
  <c r="AA991" i="5"/>
  <c r="Y992" i="5"/>
  <c r="AB992" i="5" s="1"/>
  <c r="AD992" i="5" s="1"/>
  <c r="Z992" i="5"/>
  <c r="AA992" i="5"/>
  <c r="Y993" i="5"/>
  <c r="AB993" i="5" s="1"/>
  <c r="AD993" i="5" s="1"/>
  <c r="Z993" i="5"/>
  <c r="AA993" i="5"/>
  <c r="Y994" i="5"/>
  <c r="AB994" i="5" s="1"/>
  <c r="AD994" i="5" s="1"/>
  <c r="Z994" i="5"/>
  <c r="AA994" i="5"/>
  <c r="Y995" i="5"/>
  <c r="AB995" i="5" s="1"/>
  <c r="AD995" i="5" s="1"/>
  <c r="Z995" i="5"/>
  <c r="AA995" i="5"/>
  <c r="Y996" i="5"/>
  <c r="AB996" i="5" s="1"/>
  <c r="AD996" i="5" s="1"/>
  <c r="Z996" i="5"/>
  <c r="AA996" i="5"/>
  <c r="Y997" i="5"/>
  <c r="AB997" i="5" s="1"/>
  <c r="AD997" i="5" s="1"/>
  <c r="Z997" i="5"/>
  <c r="AA997" i="5"/>
  <c r="Y998" i="5"/>
  <c r="AB998" i="5" s="1"/>
  <c r="AD998" i="5" s="1"/>
  <c r="Z998" i="5"/>
  <c r="AA998" i="5"/>
  <c r="Y999" i="5"/>
  <c r="AB999" i="5" s="1"/>
  <c r="AD999" i="5" s="1"/>
  <c r="Z999" i="5"/>
  <c r="AA999" i="5"/>
  <c r="Y1000" i="5"/>
  <c r="AB1000" i="5" s="1"/>
  <c r="AD1000" i="5" s="1"/>
  <c r="Z1000" i="5"/>
  <c r="AA1000" i="5"/>
  <c r="Y1001" i="5"/>
  <c r="AB1001" i="5" s="1"/>
  <c r="AD1001" i="5" s="1"/>
  <c r="Z1001" i="5"/>
  <c r="AA1001" i="5"/>
  <c r="Y1002" i="5"/>
  <c r="AB1002" i="5" s="1"/>
  <c r="AD1002" i="5" s="1"/>
  <c r="Z1002" i="5"/>
  <c r="AA1002" i="5"/>
  <c r="Y1003" i="5"/>
  <c r="AB1003" i="5" s="1"/>
  <c r="AD1003" i="5" s="1"/>
  <c r="Z1003" i="5"/>
  <c r="AA1003" i="5"/>
  <c r="Y1004" i="5"/>
  <c r="AB1004" i="5" s="1"/>
  <c r="AD1004" i="5" s="1"/>
  <c r="Z1004" i="5"/>
  <c r="AA1004" i="5"/>
  <c r="Y1005" i="5"/>
  <c r="AB1005" i="5" s="1"/>
  <c r="AD1005" i="5" s="1"/>
  <c r="Z1005" i="5"/>
  <c r="AA1005" i="5"/>
  <c r="Y1006" i="5"/>
  <c r="AB1006" i="5" s="1"/>
  <c r="AD1006" i="5" s="1"/>
  <c r="Z1006" i="5"/>
  <c r="AA1006" i="5"/>
  <c r="Y1007" i="5"/>
  <c r="AB1007" i="5" s="1"/>
  <c r="AD1007" i="5" s="1"/>
  <c r="Z1007" i="5"/>
  <c r="AA1007" i="5"/>
  <c r="Y1008" i="5"/>
  <c r="AB1008" i="5" s="1"/>
  <c r="AD1008" i="5" s="1"/>
  <c r="Z1008" i="5"/>
  <c r="AA1008" i="5"/>
  <c r="Y1009" i="5"/>
  <c r="AB1009" i="5" s="1"/>
  <c r="AD1009" i="5" s="1"/>
  <c r="Z1009" i="5"/>
  <c r="AA1009" i="5"/>
  <c r="Y1010" i="5"/>
  <c r="AB1010" i="5" s="1"/>
  <c r="AD1010" i="5" s="1"/>
  <c r="Z1010" i="5"/>
  <c r="AA1010" i="5"/>
  <c r="Y1011" i="5"/>
  <c r="AB1011" i="5" s="1"/>
  <c r="AD1011" i="5" s="1"/>
  <c r="Z1011" i="5"/>
  <c r="AA1011" i="5"/>
  <c r="Y1012" i="5"/>
  <c r="AB1012" i="5" s="1"/>
  <c r="AD1012" i="5" s="1"/>
  <c r="Z1012" i="5"/>
  <c r="AA1012" i="5"/>
  <c r="Y1013" i="5"/>
  <c r="AB1013" i="5" s="1"/>
  <c r="AD1013" i="5" s="1"/>
  <c r="Z1013" i="5"/>
  <c r="AA1013" i="5"/>
  <c r="Y1014" i="5"/>
  <c r="AB1014" i="5" s="1"/>
  <c r="AD1014" i="5" s="1"/>
  <c r="Z1014" i="5"/>
  <c r="AA1014" i="5"/>
  <c r="Y1015" i="5"/>
  <c r="AB1015" i="5" s="1"/>
  <c r="AD1015" i="5" s="1"/>
  <c r="Z1015" i="5"/>
  <c r="AA1015" i="5"/>
  <c r="Y1016" i="5"/>
  <c r="AB1016" i="5" s="1"/>
  <c r="AD1016" i="5" s="1"/>
  <c r="Z1016" i="5"/>
  <c r="AA1016" i="5"/>
  <c r="Y1017" i="5"/>
  <c r="AB1017" i="5" s="1"/>
  <c r="AD1017" i="5" s="1"/>
  <c r="Z1017" i="5"/>
  <c r="AA1017" i="5"/>
  <c r="Y1018" i="5"/>
  <c r="AB1018" i="5" s="1"/>
  <c r="AD1018" i="5" s="1"/>
  <c r="Z1018" i="5"/>
  <c r="AA1018" i="5"/>
  <c r="Y1019" i="5"/>
  <c r="AB1019" i="5" s="1"/>
  <c r="AD1019" i="5" s="1"/>
  <c r="Z1019" i="5"/>
  <c r="AA1019" i="5"/>
  <c r="Y1020" i="5"/>
  <c r="AB1020" i="5" s="1"/>
  <c r="AD1020" i="5" s="1"/>
  <c r="Z1020" i="5"/>
  <c r="AA1020" i="5"/>
  <c r="Y1021" i="5"/>
  <c r="AB1021" i="5" s="1"/>
  <c r="AD1021" i="5" s="1"/>
  <c r="Z1021" i="5"/>
  <c r="AA1021" i="5"/>
  <c r="Y1022" i="5"/>
  <c r="AB1022" i="5" s="1"/>
  <c r="AD1022" i="5" s="1"/>
  <c r="Z1022" i="5"/>
  <c r="AA1022" i="5"/>
  <c r="Y1023" i="5"/>
  <c r="AB1023" i="5" s="1"/>
  <c r="AD1023" i="5" s="1"/>
  <c r="Z1023" i="5"/>
  <c r="AA1023" i="5"/>
  <c r="Y1024" i="5"/>
  <c r="AB1024" i="5" s="1"/>
  <c r="AD1024" i="5" s="1"/>
  <c r="Z1024" i="5"/>
  <c r="AA1024" i="5"/>
  <c r="Y1025" i="5"/>
  <c r="AB1025" i="5" s="1"/>
  <c r="AD1025" i="5" s="1"/>
  <c r="Z1025" i="5"/>
  <c r="AA1025" i="5"/>
  <c r="Y1026" i="5"/>
  <c r="AB1026" i="5" s="1"/>
  <c r="AD1026" i="5" s="1"/>
  <c r="Z1026" i="5"/>
  <c r="AA1026" i="5"/>
  <c r="Y1027" i="5"/>
  <c r="AB1027" i="5" s="1"/>
  <c r="AD1027" i="5" s="1"/>
  <c r="Z1027" i="5"/>
  <c r="AA1027" i="5"/>
  <c r="Y1028" i="5"/>
  <c r="AB1028" i="5" s="1"/>
  <c r="AD1028" i="5" s="1"/>
  <c r="Z1028" i="5"/>
  <c r="AA1028" i="5"/>
  <c r="Y1029" i="5"/>
  <c r="AB1029" i="5" s="1"/>
  <c r="AD1029" i="5" s="1"/>
  <c r="Z1029" i="5"/>
  <c r="AA1029" i="5"/>
  <c r="Y1030" i="5"/>
  <c r="AB1030" i="5" s="1"/>
  <c r="AD1030" i="5" s="1"/>
  <c r="Z1030" i="5"/>
  <c r="AA1030" i="5"/>
  <c r="Y1031" i="5"/>
  <c r="AB1031" i="5" s="1"/>
  <c r="AD1031" i="5" s="1"/>
  <c r="Z1031" i="5"/>
  <c r="AA1031" i="5"/>
  <c r="Y1032" i="5"/>
  <c r="AB1032" i="5" s="1"/>
  <c r="AD1032" i="5" s="1"/>
  <c r="Z1032" i="5"/>
  <c r="AA1032" i="5"/>
  <c r="Y1033" i="5"/>
  <c r="AB1033" i="5" s="1"/>
  <c r="AD1033" i="5" s="1"/>
  <c r="Z1033" i="5"/>
  <c r="AA1033" i="5"/>
  <c r="Y1034" i="5"/>
  <c r="AB1034" i="5" s="1"/>
  <c r="AD1034" i="5" s="1"/>
  <c r="Z1034" i="5"/>
  <c r="AA1034" i="5"/>
  <c r="Y1035" i="5"/>
  <c r="AB1035" i="5" s="1"/>
  <c r="AD1035" i="5" s="1"/>
  <c r="Z1035" i="5"/>
  <c r="AA1035" i="5"/>
  <c r="Y1036" i="5"/>
  <c r="AB1036" i="5" s="1"/>
  <c r="AD1036" i="5" s="1"/>
  <c r="Z1036" i="5"/>
  <c r="AA1036" i="5"/>
  <c r="Y1037" i="5"/>
  <c r="Z1037" i="5"/>
  <c r="AA1037" i="5"/>
  <c r="Y1038" i="5"/>
  <c r="AB1038" i="5" s="1"/>
  <c r="AD1038" i="5" s="1"/>
  <c r="Z1038" i="5"/>
  <c r="AA1038" i="5"/>
  <c r="Y1039" i="5"/>
  <c r="AB1039" i="5" s="1"/>
  <c r="AD1039" i="5" s="1"/>
  <c r="Z1039" i="5"/>
  <c r="AA1039" i="5"/>
  <c r="Y1040" i="5"/>
  <c r="AB1040" i="5" s="1"/>
  <c r="AD1040" i="5" s="1"/>
  <c r="Z1040" i="5"/>
  <c r="AA1040" i="5"/>
  <c r="Y1041" i="5"/>
  <c r="AB1041" i="5" s="1"/>
  <c r="AD1041" i="5" s="1"/>
  <c r="Z1041" i="5"/>
  <c r="AA1041" i="5"/>
  <c r="Y1042" i="5"/>
  <c r="AB1042" i="5" s="1"/>
  <c r="AD1042" i="5" s="1"/>
  <c r="Z1042" i="5"/>
  <c r="AA1042" i="5"/>
  <c r="Y1043" i="5"/>
  <c r="AB1043" i="5" s="1"/>
  <c r="AD1043" i="5" s="1"/>
  <c r="Z1043" i="5"/>
  <c r="AA1043" i="5"/>
  <c r="Y1044" i="5"/>
  <c r="AB1044" i="5" s="1"/>
  <c r="AD1044" i="5" s="1"/>
  <c r="Z1044" i="5"/>
  <c r="AA1044" i="5"/>
  <c r="Y1045" i="5"/>
  <c r="AB1045" i="5" s="1"/>
  <c r="AD1045" i="5" s="1"/>
  <c r="Z1045" i="5"/>
  <c r="AA1045" i="5"/>
  <c r="Y1046" i="5"/>
  <c r="AB1046" i="5" s="1"/>
  <c r="AD1046" i="5" s="1"/>
  <c r="Z1046" i="5"/>
  <c r="AA1046" i="5"/>
  <c r="Y1047" i="5"/>
  <c r="AB1047" i="5" s="1"/>
  <c r="AD1047" i="5" s="1"/>
  <c r="Z1047" i="5"/>
  <c r="AA1047" i="5"/>
  <c r="Y1048" i="5"/>
  <c r="AB1048" i="5" s="1"/>
  <c r="AD1048" i="5" s="1"/>
  <c r="Z1048" i="5"/>
  <c r="AA1048" i="5"/>
  <c r="Y1049" i="5"/>
  <c r="Z1049" i="5"/>
  <c r="AA1049" i="5"/>
  <c r="Y1050" i="5"/>
  <c r="AB1050" i="5" s="1"/>
  <c r="AD1050" i="5" s="1"/>
  <c r="Z1050" i="5"/>
  <c r="AA1050" i="5"/>
  <c r="Y1051" i="5"/>
  <c r="AB1051" i="5" s="1"/>
  <c r="AD1051" i="5" s="1"/>
  <c r="Z1051" i="5"/>
  <c r="AA1051" i="5"/>
  <c r="Y1052" i="5"/>
  <c r="AB1052" i="5" s="1"/>
  <c r="AD1052" i="5" s="1"/>
  <c r="Z1052" i="5"/>
  <c r="AA1052" i="5"/>
  <c r="Y1053" i="5"/>
  <c r="AB1053" i="5" s="1"/>
  <c r="AD1053" i="5" s="1"/>
  <c r="Z1053" i="5"/>
  <c r="AA1053" i="5"/>
  <c r="Y1054" i="5"/>
  <c r="AB1054" i="5" s="1"/>
  <c r="AD1054" i="5" s="1"/>
  <c r="Z1054" i="5"/>
  <c r="AA1054" i="5"/>
  <c r="Y1055" i="5"/>
  <c r="AB1055" i="5" s="1"/>
  <c r="AD1055" i="5" s="1"/>
  <c r="Z1055" i="5"/>
  <c r="AA1055" i="5"/>
  <c r="Y1056" i="5"/>
  <c r="AB1056" i="5" s="1"/>
  <c r="AD1056" i="5" s="1"/>
  <c r="Z1056" i="5"/>
  <c r="AA1056" i="5"/>
  <c r="Y1057" i="5"/>
  <c r="AB1057" i="5" s="1"/>
  <c r="AD1057" i="5" s="1"/>
  <c r="Z1057" i="5"/>
  <c r="AA1057" i="5"/>
  <c r="Y1058" i="5"/>
  <c r="AB1058" i="5" s="1"/>
  <c r="AD1058" i="5" s="1"/>
  <c r="Z1058" i="5"/>
  <c r="AA1058" i="5"/>
  <c r="Y1059" i="5"/>
  <c r="AB1059" i="5" s="1"/>
  <c r="AD1059" i="5" s="1"/>
  <c r="Z1059" i="5"/>
  <c r="AA1059" i="5"/>
  <c r="Y1060" i="5"/>
  <c r="AB1060" i="5" s="1"/>
  <c r="AD1060" i="5" s="1"/>
  <c r="Z1060" i="5"/>
  <c r="AA1060" i="5"/>
  <c r="Y1061" i="5"/>
  <c r="AB1061" i="5" s="1"/>
  <c r="AD1061" i="5" s="1"/>
  <c r="Z1061" i="5"/>
  <c r="AA1061" i="5"/>
  <c r="Y1062" i="5"/>
  <c r="AB1062" i="5" s="1"/>
  <c r="AD1062" i="5" s="1"/>
  <c r="Z1062" i="5"/>
  <c r="AA1062" i="5"/>
  <c r="Y1063" i="5"/>
  <c r="AB1063" i="5" s="1"/>
  <c r="AD1063" i="5" s="1"/>
  <c r="Z1063" i="5"/>
  <c r="AA1063" i="5"/>
  <c r="Y1064" i="5"/>
  <c r="AB1064" i="5" s="1"/>
  <c r="AD1064" i="5" s="1"/>
  <c r="Z1064" i="5"/>
  <c r="AA1064" i="5"/>
  <c r="Y1065" i="5"/>
  <c r="AB1065" i="5" s="1"/>
  <c r="AD1065" i="5" s="1"/>
  <c r="Z1065" i="5"/>
  <c r="AA1065" i="5"/>
  <c r="Y1066" i="5"/>
  <c r="AB1066" i="5" s="1"/>
  <c r="AD1066" i="5" s="1"/>
  <c r="Z1066" i="5"/>
  <c r="AA1066" i="5"/>
  <c r="Y1067" i="5"/>
  <c r="AB1067" i="5" s="1"/>
  <c r="AD1067" i="5" s="1"/>
  <c r="Z1067" i="5"/>
  <c r="AA1067" i="5"/>
  <c r="Y1068" i="5"/>
  <c r="AB1068" i="5" s="1"/>
  <c r="AD1068" i="5" s="1"/>
  <c r="Z1068" i="5"/>
  <c r="AA1068" i="5"/>
  <c r="Y1069" i="5"/>
  <c r="AB1069" i="5" s="1"/>
  <c r="AD1069" i="5" s="1"/>
  <c r="Z1069" i="5"/>
  <c r="AA1069" i="5"/>
  <c r="Y1070" i="5"/>
  <c r="AB1070" i="5" s="1"/>
  <c r="AD1070" i="5" s="1"/>
  <c r="Z1070" i="5"/>
  <c r="AA1070" i="5"/>
  <c r="Y1071" i="5"/>
  <c r="AB1071" i="5" s="1"/>
  <c r="AD1071" i="5" s="1"/>
  <c r="Z1071" i="5"/>
  <c r="AA1071" i="5"/>
  <c r="Y1072" i="5"/>
  <c r="AB1072" i="5" s="1"/>
  <c r="AD1072" i="5" s="1"/>
  <c r="Z1072" i="5"/>
  <c r="AA1072" i="5"/>
  <c r="Y1073" i="5"/>
  <c r="AB1073" i="5" s="1"/>
  <c r="AD1073" i="5" s="1"/>
  <c r="Z1073" i="5"/>
  <c r="AA1073" i="5"/>
  <c r="Y1074" i="5"/>
  <c r="AB1074" i="5" s="1"/>
  <c r="AD1074" i="5" s="1"/>
  <c r="Z1074" i="5"/>
  <c r="AA1074" i="5"/>
  <c r="Y1075" i="5"/>
  <c r="AB1075" i="5" s="1"/>
  <c r="AD1075" i="5" s="1"/>
  <c r="Z1075" i="5"/>
  <c r="AA1075" i="5"/>
  <c r="Y1076" i="5"/>
  <c r="AB1076" i="5" s="1"/>
  <c r="AD1076" i="5" s="1"/>
  <c r="Z1076" i="5"/>
  <c r="AA1076" i="5"/>
  <c r="Y1077" i="5"/>
  <c r="AB1077" i="5" s="1"/>
  <c r="AD1077" i="5" s="1"/>
  <c r="Z1077" i="5"/>
  <c r="AA1077" i="5"/>
  <c r="Y1078" i="5"/>
  <c r="AB1078" i="5" s="1"/>
  <c r="AD1078" i="5" s="1"/>
  <c r="Z1078" i="5"/>
  <c r="AA1078" i="5"/>
  <c r="Y1079" i="5"/>
  <c r="AB1079" i="5" s="1"/>
  <c r="AD1079" i="5" s="1"/>
  <c r="Z1079" i="5"/>
  <c r="AA1079" i="5"/>
  <c r="Y1080" i="5"/>
  <c r="AB1080" i="5" s="1"/>
  <c r="AD1080" i="5" s="1"/>
  <c r="Z1080" i="5"/>
  <c r="AA1080" i="5"/>
  <c r="Y1081" i="5"/>
  <c r="AB1081" i="5" s="1"/>
  <c r="AD1081" i="5" s="1"/>
  <c r="Z1081" i="5"/>
  <c r="AA1081" i="5"/>
  <c r="Y1082" i="5"/>
  <c r="AB1082" i="5" s="1"/>
  <c r="AD1082" i="5" s="1"/>
  <c r="Z1082" i="5"/>
  <c r="AA1082" i="5"/>
  <c r="Y1083" i="5"/>
  <c r="AB1083" i="5" s="1"/>
  <c r="AD1083" i="5" s="1"/>
  <c r="Z1083" i="5"/>
  <c r="AA1083" i="5"/>
  <c r="Y1084" i="5"/>
  <c r="AB1084" i="5" s="1"/>
  <c r="AD1084" i="5" s="1"/>
  <c r="Z1084" i="5"/>
  <c r="AA1084" i="5"/>
  <c r="Y1085" i="5"/>
  <c r="AB1085" i="5" s="1"/>
  <c r="AD1085" i="5" s="1"/>
  <c r="Z1085" i="5"/>
  <c r="AA1085" i="5"/>
  <c r="Y1086" i="5"/>
  <c r="AB1086" i="5" s="1"/>
  <c r="AD1086" i="5" s="1"/>
  <c r="Z1086" i="5"/>
  <c r="AA1086" i="5"/>
  <c r="Y1087" i="5"/>
  <c r="AB1087" i="5" s="1"/>
  <c r="AD1087" i="5" s="1"/>
  <c r="Z1087" i="5"/>
  <c r="AA1087" i="5"/>
  <c r="Y1088" i="5"/>
  <c r="AB1088" i="5" s="1"/>
  <c r="AD1088" i="5" s="1"/>
  <c r="Z1088" i="5"/>
  <c r="AA1088" i="5"/>
  <c r="Y1089" i="5"/>
  <c r="AB1089" i="5" s="1"/>
  <c r="AD1089" i="5" s="1"/>
  <c r="Z1089" i="5"/>
  <c r="AA1089" i="5"/>
  <c r="Y1090" i="5"/>
  <c r="AB1090" i="5" s="1"/>
  <c r="AD1090" i="5" s="1"/>
  <c r="Z1090" i="5"/>
  <c r="AA1090" i="5"/>
  <c r="Y1091" i="5"/>
  <c r="AB1091" i="5" s="1"/>
  <c r="AD1091" i="5" s="1"/>
  <c r="Z1091" i="5"/>
  <c r="AA1091" i="5"/>
  <c r="Y1092" i="5"/>
  <c r="AB1092" i="5" s="1"/>
  <c r="AD1092" i="5" s="1"/>
  <c r="Z1092" i="5"/>
  <c r="AA1092" i="5"/>
  <c r="Y1093" i="5"/>
  <c r="AB1093" i="5" s="1"/>
  <c r="AD1093" i="5" s="1"/>
  <c r="Z1093" i="5"/>
  <c r="AA1093" i="5"/>
  <c r="Y1094" i="5"/>
  <c r="AB1094" i="5" s="1"/>
  <c r="AD1094" i="5" s="1"/>
  <c r="Z1094" i="5"/>
  <c r="AA1094" i="5"/>
  <c r="Y1095" i="5"/>
  <c r="AB1095" i="5" s="1"/>
  <c r="AD1095" i="5" s="1"/>
  <c r="Z1095" i="5"/>
  <c r="AA1095" i="5"/>
  <c r="Y1096" i="5"/>
  <c r="AB1096" i="5" s="1"/>
  <c r="AD1096" i="5" s="1"/>
  <c r="Z1096" i="5"/>
  <c r="AA1096" i="5"/>
  <c r="Y1097" i="5"/>
  <c r="AB1097" i="5" s="1"/>
  <c r="AD1097" i="5" s="1"/>
  <c r="Z1097" i="5"/>
  <c r="AA1097" i="5"/>
  <c r="Y1098" i="5"/>
  <c r="AB1098" i="5" s="1"/>
  <c r="AD1098" i="5" s="1"/>
  <c r="Z1098" i="5"/>
  <c r="AA1098" i="5"/>
  <c r="Y1099" i="5"/>
  <c r="AB1099" i="5" s="1"/>
  <c r="AD1099" i="5" s="1"/>
  <c r="Z1099" i="5"/>
  <c r="AA1099" i="5"/>
  <c r="Y1100" i="5"/>
  <c r="AB1100" i="5" s="1"/>
  <c r="AD1100" i="5" s="1"/>
  <c r="Z1100" i="5"/>
  <c r="AA1100" i="5"/>
  <c r="Y1101" i="5"/>
  <c r="AB1101" i="5" s="1"/>
  <c r="AD1101" i="5" s="1"/>
  <c r="Z1101" i="5"/>
  <c r="AA1101" i="5"/>
  <c r="Y1102" i="5"/>
  <c r="AB1102" i="5" s="1"/>
  <c r="AD1102" i="5" s="1"/>
  <c r="Z1102" i="5"/>
  <c r="AA1102" i="5"/>
  <c r="Y1103" i="5"/>
  <c r="AB1103" i="5" s="1"/>
  <c r="AD1103" i="5" s="1"/>
  <c r="Z1103" i="5"/>
  <c r="AA1103" i="5"/>
  <c r="Y1104" i="5"/>
  <c r="AB1104" i="5" s="1"/>
  <c r="AD1104" i="5" s="1"/>
  <c r="Z1104" i="5"/>
  <c r="AA1104" i="5"/>
  <c r="Y1105" i="5"/>
  <c r="AB1105" i="5" s="1"/>
  <c r="AD1105" i="5" s="1"/>
  <c r="Z1105" i="5"/>
  <c r="AA1105" i="5"/>
  <c r="Y1106" i="5"/>
  <c r="AB1106" i="5" s="1"/>
  <c r="AD1106" i="5" s="1"/>
  <c r="Z1106" i="5"/>
  <c r="AA1106" i="5"/>
  <c r="Y1107" i="5"/>
  <c r="AB1107" i="5" s="1"/>
  <c r="AD1107" i="5" s="1"/>
  <c r="Z1107" i="5"/>
  <c r="AA1107" i="5"/>
  <c r="Y1108" i="5"/>
  <c r="AB1108" i="5" s="1"/>
  <c r="AD1108" i="5" s="1"/>
  <c r="Z1108" i="5"/>
  <c r="AA1108" i="5"/>
  <c r="Y1109" i="5"/>
  <c r="AB1109" i="5" s="1"/>
  <c r="AD1109" i="5" s="1"/>
  <c r="Z1109" i="5"/>
  <c r="AA1109" i="5"/>
  <c r="Y1110" i="5"/>
  <c r="AB1110" i="5" s="1"/>
  <c r="AD1110" i="5" s="1"/>
  <c r="Z1110" i="5"/>
  <c r="AA1110" i="5"/>
  <c r="Y1111" i="5"/>
  <c r="AB1111" i="5" s="1"/>
  <c r="AD1111" i="5" s="1"/>
  <c r="Z1111" i="5"/>
  <c r="AA1111" i="5"/>
  <c r="Y1112" i="5"/>
  <c r="AB1112" i="5" s="1"/>
  <c r="AD1112" i="5" s="1"/>
  <c r="Z1112" i="5"/>
  <c r="AA1112" i="5"/>
  <c r="Y1113" i="5"/>
  <c r="AB1113" i="5" s="1"/>
  <c r="AD1113" i="5" s="1"/>
  <c r="Z1113" i="5"/>
  <c r="AA1113" i="5"/>
  <c r="Y1114" i="5"/>
  <c r="AB1114" i="5" s="1"/>
  <c r="AD1114" i="5" s="1"/>
  <c r="Z1114" i="5"/>
  <c r="AA1114" i="5"/>
  <c r="Y1115" i="5"/>
  <c r="AB1115" i="5" s="1"/>
  <c r="AD1115" i="5" s="1"/>
  <c r="Z1115" i="5"/>
  <c r="AA1115" i="5"/>
  <c r="Y1116" i="5"/>
  <c r="AB1116" i="5" s="1"/>
  <c r="AD1116" i="5" s="1"/>
  <c r="Z1116" i="5"/>
  <c r="AA1116" i="5"/>
  <c r="Y1117" i="5"/>
  <c r="AB1117" i="5" s="1"/>
  <c r="AD1117" i="5" s="1"/>
  <c r="Z1117" i="5"/>
  <c r="AA1117" i="5"/>
  <c r="Y1118" i="5"/>
  <c r="AB1118" i="5" s="1"/>
  <c r="AD1118" i="5" s="1"/>
  <c r="Z1118" i="5"/>
  <c r="AA1118" i="5"/>
  <c r="Y1119" i="5"/>
  <c r="AB1119" i="5" s="1"/>
  <c r="AD1119" i="5" s="1"/>
  <c r="Z1119" i="5"/>
  <c r="AA1119" i="5"/>
  <c r="Y1120" i="5"/>
  <c r="AB1120" i="5" s="1"/>
  <c r="AD1120" i="5" s="1"/>
  <c r="Z1120" i="5"/>
  <c r="AA1120" i="5"/>
  <c r="Y1121" i="5"/>
  <c r="AB1121" i="5" s="1"/>
  <c r="AD1121" i="5" s="1"/>
  <c r="Z1121" i="5"/>
  <c r="AA1121" i="5"/>
  <c r="Y1122" i="5"/>
  <c r="AB1122" i="5" s="1"/>
  <c r="AD1122" i="5" s="1"/>
  <c r="Z1122" i="5"/>
  <c r="AA1122" i="5"/>
  <c r="Y1123" i="5"/>
  <c r="AB1123" i="5" s="1"/>
  <c r="AD1123" i="5" s="1"/>
  <c r="Z1123" i="5"/>
  <c r="AA1123" i="5"/>
  <c r="Y1124" i="5"/>
  <c r="AB1124" i="5" s="1"/>
  <c r="AD1124" i="5" s="1"/>
  <c r="Z1124" i="5"/>
  <c r="AA1124" i="5"/>
  <c r="Y1125" i="5"/>
  <c r="AB1125" i="5" s="1"/>
  <c r="AD1125" i="5" s="1"/>
  <c r="Z1125" i="5"/>
  <c r="AA1125" i="5"/>
  <c r="Y1126" i="5"/>
  <c r="AB1126" i="5" s="1"/>
  <c r="AD1126" i="5" s="1"/>
  <c r="Z1126" i="5"/>
  <c r="AA1126" i="5"/>
  <c r="Y1127" i="5"/>
  <c r="AB1127" i="5" s="1"/>
  <c r="AD1127" i="5" s="1"/>
  <c r="Z1127" i="5"/>
  <c r="AA1127" i="5"/>
  <c r="Y1128" i="5"/>
  <c r="AB1128" i="5" s="1"/>
  <c r="AD1128" i="5" s="1"/>
  <c r="Z1128" i="5"/>
  <c r="AA1128" i="5"/>
  <c r="Y1129" i="5"/>
  <c r="AB1129" i="5" s="1"/>
  <c r="AD1129" i="5" s="1"/>
  <c r="Z1129" i="5"/>
  <c r="AA1129" i="5"/>
  <c r="Y1130" i="5"/>
  <c r="AB1130" i="5" s="1"/>
  <c r="AD1130" i="5" s="1"/>
  <c r="Z1130" i="5"/>
  <c r="AA1130" i="5"/>
  <c r="Y1131" i="5"/>
  <c r="AB1131" i="5" s="1"/>
  <c r="AD1131" i="5" s="1"/>
  <c r="Z1131" i="5"/>
  <c r="AA1131" i="5"/>
  <c r="Y1132" i="5"/>
  <c r="AB1132" i="5" s="1"/>
  <c r="AD1132" i="5" s="1"/>
  <c r="Z1132" i="5"/>
  <c r="AA1132" i="5"/>
  <c r="Y1133" i="5"/>
  <c r="AB1133" i="5" s="1"/>
  <c r="AD1133" i="5" s="1"/>
  <c r="Z1133" i="5"/>
  <c r="AA1133" i="5"/>
  <c r="Y1134" i="5"/>
  <c r="AB1134" i="5" s="1"/>
  <c r="AD1134" i="5" s="1"/>
  <c r="Z1134" i="5"/>
  <c r="AA1134" i="5"/>
  <c r="Y1135" i="5"/>
  <c r="AB1135" i="5" s="1"/>
  <c r="AD1135" i="5" s="1"/>
  <c r="Z1135" i="5"/>
  <c r="AA1135" i="5"/>
  <c r="Y1136" i="5"/>
  <c r="AB1136" i="5" s="1"/>
  <c r="AD1136" i="5" s="1"/>
  <c r="Z1136" i="5"/>
  <c r="AA1136" i="5"/>
  <c r="Y1137" i="5"/>
  <c r="AB1137" i="5" s="1"/>
  <c r="AD1137" i="5" s="1"/>
  <c r="Z1137" i="5"/>
  <c r="AA1137" i="5"/>
  <c r="Y1138" i="5"/>
  <c r="AB1138" i="5" s="1"/>
  <c r="AD1138" i="5" s="1"/>
  <c r="Z1138" i="5"/>
  <c r="AA1138" i="5"/>
  <c r="Y1139" i="5"/>
  <c r="AB1139" i="5" s="1"/>
  <c r="AD1139" i="5" s="1"/>
  <c r="Z1139" i="5"/>
  <c r="AA1139" i="5"/>
  <c r="Y1140" i="5"/>
  <c r="AB1140" i="5" s="1"/>
  <c r="AD1140" i="5" s="1"/>
  <c r="Z1140" i="5"/>
  <c r="AA1140" i="5"/>
  <c r="Y1141" i="5"/>
  <c r="AB1141" i="5" s="1"/>
  <c r="AD1141" i="5" s="1"/>
  <c r="Z1141" i="5"/>
  <c r="AA1141" i="5"/>
  <c r="Y1142" i="5"/>
  <c r="AB1142" i="5" s="1"/>
  <c r="AD1142" i="5" s="1"/>
  <c r="Z1142" i="5"/>
  <c r="AA1142" i="5"/>
  <c r="Y1143" i="5"/>
  <c r="AB1143" i="5" s="1"/>
  <c r="AD1143" i="5" s="1"/>
  <c r="Z1143" i="5"/>
  <c r="AA1143" i="5"/>
  <c r="Y1144" i="5"/>
  <c r="AB1144" i="5" s="1"/>
  <c r="AD1144" i="5" s="1"/>
  <c r="Z1144" i="5"/>
  <c r="AA1144" i="5"/>
  <c r="Y1145" i="5"/>
  <c r="AB1145" i="5" s="1"/>
  <c r="AD1145" i="5" s="1"/>
  <c r="Z1145" i="5"/>
  <c r="AA1145" i="5"/>
  <c r="Y1146" i="5"/>
  <c r="AB1146" i="5" s="1"/>
  <c r="AD1146" i="5" s="1"/>
  <c r="Z1146" i="5"/>
  <c r="AA1146" i="5"/>
  <c r="Y1147" i="5"/>
  <c r="AB1147" i="5" s="1"/>
  <c r="AD1147" i="5" s="1"/>
  <c r="Z1147" i="5"/>
  <c r="AA1147" i="5"/>
  <c r="Y1148" i="5"/>
  <c r="AB1148" i="5" s="1"/>
  <c r="AD1148" i="5" s="1"/>
  <c r="Z1148" i="5"/>
  <c r="AA1148" i="5"/>
  <c r="Y1149" i="5"/>
  <c r="AB1149" i="5" s="1"/>
  <c r="AD1149" i="5" s="1"/>
  <c r="Z1149" i="5"/>
  <c r="AA1149" i="5"/>
  <c r="Y1150" i="5"/>
  <c r="AB1150" i="5" s="1"/>
  <c r="AD1150" i="5" s="1"/>
  <c r="Z1150" i="5"/>
  <c r="AA1150" i="5"/>
  <c r="Y1151" i="5"/>
  <c r="AB1151" i="5" s="1"/>
  <c r="AD1151" i="5" s="1"/>
  <c r="Z1151" i="5"/>
  <c r="AA1151" i="5"/>
  <c r="Y1152" i="5"/>
  <c r="AB1152" i="5" s="1"/>
  <c r="AD1152" i="5" s="1"/>
  <c r="Z1152" i="5"/>
  <c r="AA1152" i="5"/>
  <c r="Y1153" i="5"/>
  <c r="AB1153" i="5" s="1"/>
  <c r="AD1153" i="5" s="1"/>
  <c r="Z1153" i="5"/>
  <c r="AA1153" i="5"/>
  <c r="Y1154" i="5"/>
  <c r="AB1154" i="5" s="1"/>
  <c r="AD1154" i="5" s="1"/>
  <c r="Z1154" i="5"/>
  <c r="AA1154" i="5"/>
  <c r="Y1155" i="5"/>
  <c r="AB1155" i="5" s="1"/>
  <c r="AD1155" i="5" s="1"/>
  <c r="Z1155" i="5"/>
  <c r="AA1155" i="5"/>
  <c r="Y1156" i="5"/>
  <c r="AB1156" i="5" s="1"/>
  <c r="AD1156" i="5" s="1"/>
  <c r="Z1156" i="5"/>
  <c r="AA1156" i="5"/>
  <c r="Y1157" i="5"/>
  <c r="AB1157" i="5" s="1"/>
  <c r="AD1157" i="5" s="1"/>
  <c r="Z1157" i="5"/>
  <c r="AA1157" i="5"/>
  <c r="Y1158" i="5"/>
  <c r="AB1158" i="5" s="1"/>
  <c r="AD1158" i="5" s="1"/>
  <c r="Z1158" i="5"/>
  <c r="AA1158" i="5"/>
  <c r="Y1159" i="5"/>
  <c r="AB1159" i="5" s="1"/>
  <c r="AD1159" i="5" s="1"/>
  <c r="Z1159" i="5"/>
  <c r="AA1159" i="5"/>
  <c r="Y1160" i="5"/>
  <c r="AB1160" i="5" s="1"/>
  <c r="AD1160" i="5" s="1"/>
  <c r="Z1160" i="5"/>
  <c r="AA1160" i="5"/>
  <c r="Y1161" i="5"/>
  <c r="AB1161" i="5" s="1"/>
  <c r="AD1161" i="5" s="1"/>
  <c r="Z1161" i="5"/>
  <c r="AA1161" i="5"/>
  <c r="Y1162" i="5"/>
  <c r="AB1162" i="5" s="1"/>
  <c r="AD1162" i="5" s="1"/>
  <c r="Z1162" i="5"/>
  <c r="AA1162" i="5"/>
  <c r="Y1163" i="5"/>
  <c r="AB1163" i="5" s="1"/>
  <c r="AD1163" i="5" s="1"/>
  <c r="Z1163" i="5"/>
  <c r="AA1163" i="5"/>
  <c r="Y1164" i="5"/>
  <c r="AB1164" i="5" s="1"/>
  <c r="AD1164" i="5" s="1"/>
  <c r="Z1164" i="5"/>
  <c r="AA1164" i="5"/>
  <c r="Y1165" i="5"/>
  <c r="AB1165" i="5" s="1"/>
  <c r="AD1165" i="5" s="1"/>
  <c r="Z1165" i="5"/>
  <c r="AA1165" i="5"/>
  <c r="Y1166" i="5"/>
  <c r="AB1166" i="5" s="1"/>
  <c r="AD1166" i="5" s="1"/>
  <c r="Z1166" i="5"/>
  <c r="AA1166" i="5"/>
  <c r="Y1167" i="5"/>
  <c r="AB1167" i="5" s="1"/>
  <c r="AD1167" i="5" s="1"/>
  <c r="Z1167" i="5"/>
  <c r="AA1167" i="5"/>
  <c r="Y1168" i="5"/>
  <c r="AB1168" i="5" s="1"/>
  <c r="AD1168" i="5" s="1"/>
  <c r="Z1168" i="5"/>
  <c r="AA1168" i="5"/>
  <c r="Y1169" i="5"/>
  <c r="AB1169" i="5" s="1"/>
  <c r="AD1169" i="5" s="1"/>
  <c r="Z1169" i="5"/>
  <c r="AA1169" i="5"/>
  <c r="Y1170" i="5"/>
  <c r="AB1170" i="5" s="1"/>
  <c r="AD1170" i="5" s="1"/>
  <c r="Z1170" i="5"/>
  <c r="AA1170" i="5"/>
  <c r="Y1171" i="5"/>
  <c r="AB1171" i="5" s="1"/>
  <c r="AD1171" i="5" s="1"/>
  <c r="Z1171" i="5"/>
  <c r="AA1171" i="5"/>
  <c r="Y1172" i="5"/>
  <c r="AB1172" i="5" s="1"/>
  <c r="AD1172" i="5" s="1"/>
  <c r="Z1172" i="5"/>
  <c r="AA1172" i="5"/>
  <c r="Y1173" i="5"/>
  <c r="AB1173" i="5" s="1"/>
  <c r="AD1173" i="5" s="1"/>
  <c r="Z1173" i="5"/>
  <c r="AA1173" i="5"/>
  <c r="Y1174" i="5"/>
  <c r="AB1174" i="5" s="1"/>
  <c r="AD1174" i="5" s="1"/>
  <c r="Z1174" i="5"/>
  <c r="AA1174" i="5"/>
  <c r="Y1175" i="5"/>
  <c r="AB1175" i="5" s="1"/>
  <c r="AD1175" i="5" s="1"/>
  <c r="Z1175" i="5"/>
  <c r="AA1175" i="5"/>
  <c r="Y1176" i="5"/>
  <c r="Z1176" i="5"/>
  <c r="AA1176" i="5"/>
  <c r="Y1177" i="5"/>
  <c r="AB1177" i="5" s="1"/>
  <c r="AD1177" i="5" s="1"/>
  <c r="Z1177" i="5"/>
  <c r="AA1177" i="5"/>
  <c r="Y1178" i="5"/>
  <c r="AB1178" i="5" s="1"/>
  <c r="AD1178" i="5" s="1"/>
  <c r="Z1178" i="5"/>
  <c r="AA1178" i="5"/>
  <c r="Y1179" i="5"/>
  <c r="AB1179" i="5" s="1"/>
  <c r="AD1179" i="5" s="1"/>
  <c r="Z1179" i="5"/>
  <c r="AA1179" i="5"/>
  <c r="Y1180" i="5"/>
  <c r="AB1180" i="5" s="1"/>
  <c r="AD1180" i="5" s="1"/>
  <c r="Z1180" i="5"/>
  <c r="AA1180" i="5"/>
  <c r="Y1181" i="5"/>
  <c r="AB1181" i="5" s="1"/>
  <c r="AD1181" i="5" s="1"/>
  <c r="Z1181" i="5"/>
  <c r="AA1181" i="5"/>
  <c r="Y1182" i="5"/>
  <c r="AB1182" i="5" s="1"/>
  <c r="AD1182" i="5" s="1"/>
  <c r="Z1182" i="5"/>
  <c r="AA1182" i="5"/>
  <c r="Y1183" i="5"/>
  <c r="AB1183" i="5" s="1"/>
  <c r="AD1183" i="5" s="1"/>
  <c r="Z1183" i="5"/>
  <c r="AA1183" i="5"/>
  <c r="Y1184" i="5"/>
  <c r="AB1184" i="5" s="1"/>
  <c r="AD1184" i="5" s="1"/>
  <c r="Z1184" i="5"/>
  <c r="AA1184" i="5"/>
  <c r="Y1185" i="5"/>
  <c r="AB1185" i="5" s="1"/>
  <c r="AD1185" i="5" s="1"/>
  <c r="Z1185" i="5"/>
  <c r="AA1185" i="5"/>
  <c r="Y1186" i="5"/>
  <c r="AB1186" i="5" s="1"/>
  <c r="AD1186" i="5" s="1"/>
  <c r="Z1186" i="5"/>
  <c r="AA1186" i="5"/>
  <c r="Y1187" i="5"/>
  <c r="AB1187" i="5" s="1"/>
  <c r="AD1187" i="5" s="1"/>
  <c r="Z1187" i="5"/>
  <c r="AA1187" i="5"/>
  <c r="Y1188" i="5"/>
  <c r="AB1188" i="5" s="1"/>
  <c r="AD1188" i="5" s="1"/>
  <c r="Z1188" i="5"/>
  <c r="AA1188" i="5"/>
  <c r="Y1189" i="5"/>
  <c r="AB1189" i="5" s="1"/>
  <c r="AD1189" i="5" s="1"/>
  <c r="Z1189" i="5"/>
  <c r="AA1189" i="5"/>
  <c r="Y1190" i="5"/>
  <c r="AB1190" i="5" s="1"/>
  <c r="AD1190" i="5" s="1"/>
  <c r="Z1190" i="5"/>
  <c r="AA1190" i="5"/>
  <c r="Y1191" i="5"/>
  <c r="AB1191" i="5" s="1"/>
  <c r="AD1191" i="5" s="1"/>
  <c r="Z1191" i="5"/>
  <c r="AA1191" i="5"/>
  <c r="Y1192" i="5"/>
  <c r="AB1192" i="5" s="1"/>
  <c r="AD1192" i="5" s="1"/>
  <c r="Z1192" i="5"/>
  <c r="AA1192" i="5"/>
  <c r="Y1193" i="5"/>
  <c r="AB1193" i="5" s="1"/>
  <c r="AD1193" i="5" s="1"/>
  <c r="Z1193" i="5"/>
  <c r="AA1193" i="5"/>
  <c r="Y1194" i="5"/>
  <c r="AB1194" i="5" s="1"/>
  <c r="AD1194" i="5" s="1"/>
  <c r="Z1194" i="5"/>
  <c r="AA1194" i="5"/>
  <c r="Y1195" i="5"/>
  <c r="AB1195" i="5" s="1"/>
  <c r="AD1195" i="5" s="1"/>
  <c r="Z1195" i="5"/>
  <c r="AA1195" i="5"/>
  <c r="Y1196" i="5"/>
  <c r="AB1196" i="5" s="1"/>
  <c r="AD1196" i="5" s="1"/>
  <c r="Z1196" i="5"/>
  <c r="AA1196" i="5"/>
  <c r="Y1197" i="5"/>
  <c r="AB1197" i="5" s="1"/>
  <c r="AD1197" i="5" s="1"/>
  <c r="Z1197" i="5"/>
  <c r="AA1197" i="5"/>
  <c r="Y1198" i="5"/>
  <c r="AB1198" i="5" s="1"/>
  <c r="AD1198" i="5" s="1"/>
  <c r="Z1198" i="5"/>
  <c r="AA1198" i="5"/>
  <c r="Y1199" i="5"/>
  <c r="AB1199" i="5" s="1"/>
  <c r="AD1199" i="5" s="1"/>
  <c r="Z1199" i="5"/>
  <c r="AA1199" i="5"/>
  <c r="Y1200" i="5"/>
  <c r="AB1200" i="5" s="1"/>
  <c r="AD1200" i="5" s="1"/>
  <c r="Z1200" i="5"/>
  <c r="AA1200" i="5"/>
  <c r="Y1201" i="5"/>
  <c r="AB1201" i="5" s="1"/>
  <c r="AD1201" i="5" s="1"/>
  <c r="Z1201" i="5"/>
  <c r="AA1201" i="5"/>
  <c r="Y1202" i="5"/>
  <c r="AB1202" i="5" s="1"/>
  <c r="AD1202" i="5" s="1"/>
  <c r="Z1202" i="5"/>
  <c r="AA1202" i="5"/>
  <c r="Y1203" i="5"/>
  <c r="AB1203" i="5" s="1"/>
  <c r="AD1203" i="5" s="1"/>
  <c r="Z1203" i="5"/>
  <c r="AA1203" i="5"/>
  <c r="Y1204" i="5"/>
  <c r="AB1204" i="5" s="1"/>
  <c r="AD1204" i="5" s="1"/>
  <c r="Z1204" i="5"/>
  <c r="AA1204" i="5"/>
  <c r="Y1205" i="5"/>
  <c r="AB1205" i="5" s="1"/>
  <c r="AD1205" i="5" s="1"/>
  <c r="Z1205" i="5"/>
  <c r="AA1205" i="5"/>
  <c r="Y1206" i="5"/>
  <c r="AB1206" i="5" s="1"/>
  <c r="AD1206" i="5" s="1"/>
  <c r="Z1206" i="5"/>
  <c r="AA1206" i="5"/>
  <c r="Y1207" i="5"/>
  <c r="AB1207" i="5" s="1"/>
  <c r="AD1207" i="5" s="1"/>
  <c r="Z1207" i="5"/>
  <c r="AA1207" i="5"/>
  <c r="Y1208" i="5"/>
  <c r="AB1208" i="5" s="1"/>
  <c r="AD1208" i="5" s="1"/>
  <c r="Z1208" i="5"/>
  <c r="AA1208" i="5"/>
  <c r="Y1209" i="5"/>
  <c r="AB1209" i="5" s="1"/>
  <c r="AD1209" i="5" s="1"/>
  <c r="Z1209" i="5"/>
  <c r="AA1209" i="5"/>
  <c r="Y1210" i="5"/>
  <c r="AB1210" i="5" s="1"/>
  <c r="AD1210" i="5" s="1"/>
  <c r="Z1210" i="5"/>
  <c r="AA1210" i="5"/>
  <c r="Y1211" i="5"/>
  <c r="AB1211" i="5" s="1"/>
  <c r="AD1211" i="5" s="1"/>
  <c r="Z1211" i="5"/>
  <c r="AA1211" i="5"/>
  <c r="Y1212" i="5"/>
  <c r="AB1212" i="5" s="1"/>
  <c r="AD1212" i="5" s="1"/>
  <c r="Z1212" i="5"/>
  <c r="AA1212" i="5"/>
  <c r="Y1213" i="5"/>
  <c r="AB1213" i="5" s="1"/>
  <c r="AD1213" i="5" s="1"/>
  <c r="Z1213" i="5"/>
  <c r="AA1213" i="5"/>
  <c r="Y1214" i="5"/>
  <c r="AB1214" i="5" s="1"/>
  <c r="AD1214" i="5" s="1"/>
  <c r="Z1214" i="5"/>
  <c r="AA1214" i="5"/>
  <c r="Y1215" i="5"/>
  <c r="AB1215" i="5" s="1"/>
  <c r="AD1215" i="5" s="1"/>
  <c r="Z1215" i="5"/>
  <c r="AA1215" i="5"/>
  <c r="Y1216" i="5"/>
  <c r="AB1216" i="5" s="1"/>
  <c r="AD1216" i="5" s="1"/>
  <c r="Z1216" i="5"/>
  <c r="AA1216" i="5"/>
  <c r="Y1217" i="5"/>
  <c r="AB1217" i="5" s="1"/>
  <c r="AD1217" i="5" s="1"/>
  <c r="Z1217" i="5"/>
  <c r="AA1217" i="5"/>
  <c r="Y1218" i="5"/>
  <c r="AB1218" i="5" s="1"/>
  <c r="AD1218" i="5" s="1"/>
  <c r="Z1218" i="5"/>
  <c r="AA1218" i="5"/>
  <c r="Y1219" i="5"/>
  <c r="AB1219" i="5" s="1"/>
  <c r="AD1219" i="5" s="1"/>
  <c r="Z1219" i="5"/>
  <c r="AA1219" i="5"/>
  <c r="Y1220" i="5"/>
  <c r="AB1220" i="5" s="1"/>
  <c r="AD1220" i="5" s="1"/>
  <c r="Z1220" i="5"/>
  <c r="AA1220" i="5"/>
  <c r="Y1221" i="5"/>
  <c r="AB1221" i="5" s="1"/>
  <c r="AD1221" i="5" s="1"/>
  <c r="Z1221" i="5"/>
  <c r="AA1221" i="5"/>
  <c r="Y1222" i="5"/>
  <c r="AB1222" i="5" s="1"/>
  <c r="AD1222" i="5" s="1"/>
  <c r="Z1222" i="5"/>
  <c r="AA1222" i="5"/>
  <c r="Y1223" i="5"/>
  <c r="AB1223" i="5" s="1"/>
  <c r="AD1223" i="5" s="1"/>
  <c r="Z1223" i="5"/>
  <c r="AA1223" i="5"/>
  <c r="Y1224" i="5"/>
  <c r="AB1224" i="5" s="1"/>
  <c r="AD1224" i="5" s="1"/>
  <c r="Z1224" i="5"/>
  <c r="AA1224" i="5"/>
  <c r="Y1225" i="5"/>
  <c r="AB1225" i="5" s="1"/>
  <c r="AD1225" i="5" s="1"/>
  <c r="Z1225" i="5"/>
  <c r="AA1225" i="5"/>
  <c r="Y1226" i="5"/>
  <c r="AB1226" i="5" s="1"/>
  <c r="AD1226" i="5" s="1"/>
  <c r="Z1226" i="5"/>
  <c r="AA1226" i="5"/>
  <c r="Y1227" i="5"/>
  <c r="AB1227" i="5" s="1"/>
  <c r="AD1227" i="5" s="1"/>
  <c r="Z1227" i="5"/>
  <c r="AA1227" i="5"/>
  <c r="Y1228" i="5"/>
  <c r="AB1228" i="5" s="1"/>
  <c r="AD1228" i="5" s="1"/>
  <c r="Z1228" i="5"/>
  <c r="AA1228" i="5"/>
  <c r="Y1229" i="5"/>
  <c r="AB1229" i="5" s="1"/>
  <c r="AD1229" i="5" s="1"/>
  <c r="Z1229" i="5"/>
  <c r="AA1229" i="5"/>
  <c r="Y1230" i="5"/>
  <c r="AB1230" i="5" s="1"/>
  <c r="AD1230" i="5" s="1"/>
  <c r="Z1230" i="5"/>
  <c r="AA1230" i="5"/>
  <c r="Y1231" i="5"/>
  <c r="AB1231" i="5" s="1"/>
  <c r="AD1231" i="5" s="1"/>
  <c r="Z1231" i="5"/>
  <c r="AA1231" i="5"/>
  <c r="Y1232" i="5"/>
  <c r="AB1232" i="5" s="1"/>
  <c r="AD1232" i="5" s="1"/>
  <c r="Z1232" i="5"/>
  <c r="AA1232" i="5"/>
  <c r="Y1233" i="5"/>
  <c r="AB1233" i="5" s="1"/>
  <c r="AD1233" i="5" s="1"/>
  <c r="Z1233" i="5"/>
  <c r="AA1233" i="5"/>
  <c r="Y1234" i="5"/>
  <c r="AB1234" i="5" s="1"/>
  <c r="AD1234" i="5" s="1"/>
  <c r="Z1234" i="5"/>
  <c r="AA1234" i="5"/>
  <c r="Y1235" i="5"/>
  <c r="AB1235" i="5" s="1"/>
  <c r="AD1235" i="5" s="1"/>
  <c r="Z1235" i="5"/>
  <c r="AA1235" i="5"/>
  <c r="Y1236" i="5"/>
  <c r="AB1236" i="5" s="1"/>
  <c r="AD1236" i="5" s="1"/>
  <c r="Z1236" i="5"/>
  <c r="AA1236" i="5"/>
  <c r="Y1237" i="5"/>
  <c r="AB1237" i="5" s="1"/>
  <c r="AD1237" i="5" s="1"/>
  <c r="Z1237" i="5"/>
  <c r="AA1237" i="5"/>
  <c r="Y1238" i="5"/>
  <c r="AB1238" i="5" s="1"/>
  <c r="AD1238" i="5" s="1"/>
  <c r="Z1238" i="5"/>
  <c r="AA1238" i="5"/>
  <c r="Y1239" i="5"/>
  <c r="AB1239" i="5" s="1"/>
  <c r="AD1239" i="5" s="1"/>
  <c r="Z1239" i="5"/>
  <c r="AA1239" i="5"/>
  <c r="Y1240" i="5"/>
  <c r="AB1240" i="5" s="1"/>
  <c r="AD1240" i="5" s="1"/>
  <c r="Z1240" i="5"/>
  <c r="AA1240" i="5"/>
  <c r="Y1241" i="5"/>
  <c r="AB1241" i="5" s="1"/>
  <c r="AD1241" i="5" s="1"/>
  <c r="Z1241" i="5"/>
  <c r="AA1241" i="5"/>
  <c r="Y1242" i="5"/>
  <c r="AB1242" i="5" s="1"/>
  <c r="AD1242" i="5" s="1"/>
  <c r="Z1242" i="5"/>
  <c r="AA1242" i="5"/>
  <c r="Y1243" i="5"/>
  <c r="AB1243" i="5" s="1"/>
  <c r="AD1243" i="5" s="1"/>
  <c r="Z1243" i="5"/>
  <c r="AA1243" i="5"/>
  <c r="Y1244" i="5"/>
  <c r="AB1244" i="5" s="1"/>
  <c r="AD1244" i="5" s="1"/>
  <c r="Z1244" i="5"/>
  <c r="AA1244" i="5"/>
  <c r="Y1245" i="5"/>
  <c r="AB1245" i="5" s="1"/>
  <c r="AD1245" i="5" s="1"/>
  <c r="Z1245" i="5"/>
  <c r="AA1245" i="5"/>
  <c r="Y1246" i="5"/>
  <c r="AB1246" i="5" s="1"/>
  <c r="AD1246" i="5" s="1"/>
  <c r="Z1246" i="5"/>
  <c r="AA1246" i="5"/>
  <c r="Y1247" i="5"/>
  <c r="AB1247" i="5" s="1"/>
  <c r="AD1247" i="5" s="1"/>
  <c r="Z1247" i="5"/>
  <c r="AA1247" i="5"/>
  <c r="Y1248" i="5"/>
  <c r="AB1248" i="5" s="1"/>
  <c r="AD1248" i="5" s="1"/>
  <c r="Z1248" i="5"/>
  <c r="AA1248" i="5"/>
  <c r="Y1249" i="5"/>
  <c r="AB1249" i="5" s="1"/>
  <c r="AD1249" i="5" s="1"/>
  <c r="Z1249" i="5"/>
  <c r="AA1249" i="5"/>
  <c r="Y1250" i="5"/>
  <c r="AB1250" i="5" s="1"/>
  <c r="AD1250" i="5" s="1"/>
  <c r="Z1250" i="5"/>
  <c r="AA1250" i="5"/>
  <c r="Y1251" i="5"/>
  <c r="AB1251" i="5" s="1"/>
  <c r="AD1251" i="5" s="1"/>
  <c r="Z1251" i="5"/>
  <c r="AA1251" i="5"/>
  <c r="Y1252" i="5"/>
  <c r="AB1252" i="5" s="1"/>
  <c r="AD1252" i="5" s="1"/>
  <c r="Z1252" i="5"/>
  <c r="AA1252" i="5"/>
  <c r="Y1253" i="5"/>
  <c r="AB1253" i="5" s="1"/>
  <c r="AD1253" i="5" s="1"/>
  <c r="Z1253" i="5"/>
  <c r="AA1253" i="5"/>
  <c r="Y1254" i="5"/>
  <c r="AB1254" i="5" s="1"/>
  <c r="AD1254" i="5" s="1"/>
  <c r="Z1254" i="5"/>
  <c r="AA1254" i="5"/>
  <c r="Y1255" i="5"/>
  <c r="AB1255" i="5" s="1"/>
  <c r="AD1255" i="5" s="1"/>
  <c r="Z1255" i="5"/>
  <c r="AA1255" i="5"/>
  <c r="Y1256" i="5"/>
  <c r="AB1256" i="5" s="1"/>
  <c r="AD1256" i="5" s="1"/>
  <c r="Z1256" i="5"/>
  <c r="AA1256" i="5"/>
  <c r="Y1257" i="5"/>
  <c r="AB1257" i="5" s="1"/>
  <c r="AD1257" i="5" s="1"/>
  <c r="Z1257" i="5"/>
  <c r="AA1257" i="5"/>
  <c r="Y1258" i="5"/>
  <c r="AB1258" i="5" s="1"/>
  <c r="AD1258" i="5" s="1"/>
  <c r="Z1258" i="5"/>
  <c r="AA1258" i="5"/>
  <c r="Y1259" i="5"/>
  <c r="AB1259" i="5" s="1"/>
  <c r="AD1259" i="5" s="1"/>
  <c r="Z1259" i="5"/>
  <c r="AA1259" i="5"/>
  <c r="Y1260" i="5"/>
  <c r="AB1260" i="5" s="1"/>
  <c r="AD1260" i="5" s="1"/>
  <c r="Z1260" i="5"/>
  <c r="AA1260" i="5"/>
  <c r="Y1261" i="5"/>
  <c r="AB1261" i="5" s="1"/>
  <c r="AD1261" i="5" s="1"/>
  <c r="Z1261" i="5"/>
  <c r="AA1261" i="5"/>
  <c r="Y1262" i="5"/>
  <c r="AB1262" i="5" s="1"/>
  <c r="AD1262" i="5" s="1"/>
  <c r="Z1262" i="5"/>
  <c r="AA1262" i="5"/>
  <c r="Y1263" i="5"/>
  <c r="AB1263" i="5" s="1"/>
  <c r="AD1263" i="5" s="1"/>
  <c r="Z1263" i="5"/>
  <c r="AA1263" i="5"/>
  <c r="Y1264" i="5"/>
  <c r="AB1264" i="5" s="1"/>
  <c r="AD1264" i="5" s="1"/>
  <c r="Z1264" i="5"/>
  <c r="AA1264" i="5"/>
  <c r="Y1265" i="5"/>
  <c r="AB1265" i="5" s="1"/>
  <c r="AD1265" i="5" s="1"/>
  <c r="Z1265" i="5"/>
  <c r="AA1265" i="5"/>
  <c r="Y1266" i="5"/>
  <c r="AB1266" i="5" s="1"/>
  <c r="AD1266" i="5" s="1"/>
  <c r="Z1266" i="5"/>
  <c r="AA1266" i="5"/>
  <c r="Y1267" i="5"/>
  <c r="AB1267" i="5" s="1"/>
  <c r="AD1267" i="5" s="1"/>
  <c r="Z1267" i="5"/>
  <c r="AA1267" i="5"/>
  <c r="Y1268" i="5"/>
  <c r="AB1268" i="5" s="1"/>
  <c r="AD1268" i="5" s="1"/>
  <c r="Z1268" i="5"/>
  <c r="AA1268" i="5"/>
  <c r="Y1269" i="5"/>
  <c r="AB1269" i="5" s="1"/>
  <c r="AD1269" i="5" s="1"/>
  <c r="Z1269" i="5"/>
  <c r="AA1269" i="5"/>
  <c r="Y1270" i="5"/>
  <c r="AB1270" i="5" s="1"/>
  <c r="AD1270" i="5" s="1"/>
  <c r="Z1270" i="5"/>
  <c r="AA1270" i="5"/>
  <c r="Y1271" i="5"/>
  <c r="AB1271" i="5" s="1"/>
  <c r="AD1271" i="5" s="1"/>
  <c r="Z1271" i="5"/>
  <c r="AA1271" i="5"/>
  <c r="Y1272" i="5"/>
  <c r="AB1272" i="5" s="1"/>
  <c r="AD1272" i="5" s="1"/>
  <c r="Z1272" i="5"/>
  <c r="AA1272" i="5"/>
  <c r="Y1273" i="5"/>
  <c r="AB1273" i="5" s="1"/>
  <c r="AD1273" i="5" s="1"/>
  <c r="Z1273" i="5"/>
  <c r="AA1273" i="5"/>
  <c r="Y1274" i="5"/>
  <c r="AB1274" i="5" s="1"/>
  <c r="AD1274" i="5" s="1"/>
  <c r="Z1274" i="5"/>
  <c r="AA1274" i="5"/>
  <c r="Y1275" i="5"/>
  <c r="AB1275" i="5" s="1"/>
  <c r="AD1275" i="5" s="1"/>
  <c r="Z1275" i="5"/>
  <c r="AA1275" i="5"/>
  <c r="Y1276" i="5"/>
  <c r="AB1276" i="5" s="1"/>
  <c r="AD1276" i="5" s="1"/>
  <c r="Z1276" i="5"/>
  <c r="AA1276" i="5"/>
  <c r="Y1277" i="5"/>
  <c r="AB1277" i="5" s="1"/>
  <c r="AD1277" i="5" s="1"/>
  <c r="Z1277" i="5"/>
  <c r="AA1277" i="5"/>
  <c r="Y1278" i="5"/>
  <c r="AB1278" i="5" s="1"/>
  <c r="AD1278" i="5" s="1"/>
  <c r="Z1278" i="5"/>
  <c r="AA1278" i="5"/>
  <c r="Y1279" i="5"/>
  <c r="AB1279" i="5" s="1"/>
  <c r="AD1279" i="5" s="1"/>
  <c r="Z1279" i="5"/>
  <c r="AA1279" i="5"/>
  <c r="Y1280" i="5"/>
  <c r="AB1280" i="5" s="1"/>
  <c r="AD1280" i="5" s="1"/>
  <c r="Z1280" i="5"/>
  <c r="AA1280" i="5"/>
  <c r="Y1281" i="5"/>
  <c r="AB1281" i="5" s="1"/>
  <c r="AD1281" i="5" s="1"/>
  <c r="Z1281" i="5"/>
  <c r="AA1281" i="5"/>
  <c r="Y1282" i="5"/>
  <c r="AB1282" i="5" s="1"/>
  <c r="AD1282" i="5" s="1"/>
  <c r="Z1282" i="5"/>
  <c r="AA1282" i="5"/>
  <c r="Y1283" i="5"/>
  <c r="AB1283" i="5" s="1"/>
  <c r="AD1283" i="5" s="1"/>
  <c r="Z1283" i="5"/>
  <c r="AA1283" i="5"/>
  <c r="Y1284" i="5"/>
  <c r="AB1284" i="5" s="1"/>
  <c r="AD1284" i="5" s="1"/>
  <c r="Z1284" i="5"/>
  <c r="AA1284" i="5"/>
  <c r="Y1285" i="5"/>
  <c r="AB1285" i="5" s="1"/>
  <c r="AD1285" i="5" s="1"/>
  <c r="Z1285" i="5"/>
  <c r="AA1285" i="5"/>
  <c r="Y1286" i="5"/>
  <c r="AB1286" i="5" s="1"/>
  <c r="AD1286" i="5" s="1"/>
  <c r="Z1286" i="5"/>
  <c r="AA1286" i="5"/>
  <c r="Y1287" i="5"/>
  <c r="AB1287" i="5" s="1"/>
  <c r="AD1287" i="5" s="1"/>
  <c r="Z1287" i="5"/>
  <c r="AA1287" i="5"/>
  <c r="Y1288" i="5"/>
  <c r="AB1288" i="5" s="1"/>
  <c r="AD1288" i="5" s="1"/>
  <c r="Z1288" i="5"/>
  <c r="AA1288" i="5"/>
  <c r="Y1289" i="5"/>
  <c r="AB1289" i="5" s="1"/>
  <c r="AD1289" i="5" s="1"/>
  <c r="Z1289" i="5"/>
  <c r="AA1289" i="5"/>
  <c r="Y1290" i="5"/>
  <c r="AB1290" i="5" s="1"/>
  <c r="AD1290" i="5" s="1"/>
  <c r="Z1290" i="5"/>
  <c r="AA1290" i="5"/>
  <c r="Y1291" i="5"/>
  <c r="AB1291" i="5" s="1"/>
  <c r="AD1291" i="5" s="1"/>
  <c r="Z1291" i="5"/>
  <c r="AA1291" i="5"/>
  <c r="Y1292" i="5"/>
  <c r="AB1292" i="5" s="1"/>
  <c r="AD1292" i="5" s="1"/>
  <c r="Z1292" i="5"/>
  <c r="AA1292" i="5"/>
  <c r="Y1293" i="5"/>
  <c r="AB1293" i="5" s="1"/>
  <c r="AD1293" i="5" s="1"/>
  <c r="Z1293" i="5"/>
  <c r="AA1293" i="5"/>
  <c r="Y1294" i="5"/>
  <c r="AB1294" i="5" s="1"/>
  <c r="AD1294" i="5" s="1"/>
  <c r="Z1294" i="5"/>
  <c r="AA1294" i="5"/>
  <c r="Y1295" i="5"/>
  <c r="AB1295" i="5" s="1"/>
  <c r="AD1295" i="5" s="1"/>
  <c r="Z1295" i="5"/>
  <c r="AA1295" i="5"/>
  <c r="Y1296" i="5"/>
  <c r="AB1296" i="5" s="1"/>
  <c r="AD1296" i="5" s="1"/>
  <c r="Z1296" i="5"/>
  <c r="AA1296" i="5"/>
  <c r="Y1297" i="5"/>
  <c r="AB1297" i="5" s="1"/>
  <c r="AD1297" i="5" s="1"/>
  <c r="Z1297" i="5"/>
  <c r="AA1297" i="5"/>
  <c r="Y1298" i="5"/>
  <c r="AB1298" i="5" s="1"/>
  <c r="AD1298" i="5" s="1"/>
  <c r="Z1298" i="5"/>
  <c r="AA1298" i="5"/>
  <c r="Y1299" i="5"/>
  <c r="AB1299" i="5" s="1"/>
  <c r="AD1299" i="5" s="1"/>
  <c r="Z1299" i="5"/>
  <c r="AA1299" i="5"/>
  <c r="Y1300" i="5"/>
  <c r="AB1300" i="5" s="1"/>
  <c r="AD1300" i="5" s="1"/>
  <c r="Z1300" i="5"/>
  <c r="AA1300" i="5"/>
  <c r="Y1301" i="5"/>
  <c r="AB1301" i="5" s="1"/>
  <c r="AD1301" i="5" s="1"/>
  <c r="Z1301" i="5"/>
  <c r="AA1301" i="5"/>
  <c r="Y1302" i="5"/>
  <c r="AB1302" i="5" s="1"/>
  <c r="AD1302" i="5" s="1"/>
  <c r="Z1302" i="5"/>
  <c r="AA1302" i="5"/>
  <c r="Y1303" i="5"/>
  <c r="AB1303" i="5" s="1"/>
  <c r="AD1303" i="5" s="1"/>
  <c r="Z1303" i="5"/>
  <c r="AA1303" i="5"/>
  <c r="Y1304" i="5"/>
  <c r="AB1304" i="5" s="1"/>
  <c r="AD1304" i="5" s="1"/>
  <c r="Z1304" i="5"/>
  <c r="AA1304" i="5"/>
  <c r="Y1305" i="5"/>
  <c r="AB1305" i="5" s="1"/>
  <c r="AD1305" i="5" s="1"/>
  <c r="Z1305" i="5"/>
  <c r="AA1305" i="5"/>
  <c r="Y1306" i="5"/>
  <c r="AB1306" i="5" s="1"/>
  <c r="AD1306" i="5" s="1"/>
  <c r="Z1306" i="5"/>
  <c r="AA1306" i="5"/>
  <c r="Y1307" i="5"/>
  <c r="AB1307" i="5" s="1"/>
  <c r="AD1307" i="5" s="1"/>
  <c r="Z1307" i="5"/>
  <c r="AA1307" i="5"/>
  <c r="Y1308" i="5"/>
  <c r="AB1308" i="5" s="1"/>
  <c r="AD1308" i="5" s="1"/>
  <c r="Z1308" i="5"/>
  <c r="AA1308" i="5"/>
  <c r="Y1309" i="5"/>
  <c r="AB1309" i="5" s="1"/>
  <c r="AD1309" i="5" s="1"/>
  <c r="Z1309" i="5"/>
  <c r="AA1309" i="5"/>
  <c r="Y1310" i="5"/>
  <c r="AB1310" i="5" s="1"/>
  <c r="AD1310" i="5" s="1"/>
  <c r="Z1310" i="5"/>
  <c r="AA1310" i="5"/>
  <c r="Y1311" i="5"/>
  <c r="AB1311" i="5" s="1"/>
  <c r="AD1311" i="5" s="1"/>
  <c r="Z1311" i="5"/>
  <c r="AA1311" i="5"/>
  <c r="Y1312" i="5"/>
  <c r="AB1312" i="5" s="1"/>
  <c r="AD1312" i="5" s="1"/>
  <c r="Z1312" i="5"/>
  <c r="AA1312" i="5"/>
  <c r="Y1313" i="5"/>
  <c r="AB1313" i="5" s="1"/>
  <c r="AD1313" i="5" s="1"/>
  <c r="Z1313" i="5"/>
  <c r="AA1313" i="5"/>
  <c r="Y1314" i="5"/>
  <c r="AB1314" i="5" s="1"/>
  <c r="AD1314" i="5" s="1"/>
  <c r="Z1314" i="5"/>
  <c r="AA1314" i="5"/>
  <c r="Y1315" i="5"/>
  <c r="AB1315" i="5" s="1"/>
  <c r="AD1315" i="5" s="1"/>
  <c r="Z1315" i="5"/>
  <c r="AA1315" i="5"/>
  <c r="Y1316" i="5"/>
  <c r="AB1316" i="5" s="1"/>
  <c r="AD1316" i="5" s="1"/>
  <c r="Z1316" i="5"/>
  <c r="AA1316" i="5"/>
  <c r="Y1317" i="5"/>
  <c r="AB1317" i="5" s="1"/>
  <c r="AD1317" i="5" s="1"/>
  <c r="Z1317" i="5"/>
  <c r="AA1317" i="5"/>
  <c r="Y1318" i="5"/>
  <c r="AB1318" i="5" s="1"/>
  <c r="AD1318" i="5" s="1"/>
  <c r="Z1318" i="5"/>
  <c r="AA1318" i="5"/>
  <c r="Y1319" i="5"/>
  <c r="AB1319" i="5" s="1"/>
  <c r="AD1319" i="5" s="1"/>
  <c r="Z1319" i="5"/>
  <c r="AA1319" i="5"/>
  <c r="Y1320" i="5"/>
  <c r="AB1320" i="5" s="1"/>
  <c r="AD1320" i="5" s="1"/>
  <c r="Z1320" i="5"/>
  <c r="AA1320" i="5"/>
  <c r="Y1321" i="5"/>
  <c r="AB1321" i="5" s="1"/>
  <c r="AD1321" i="5" s="1"/>
  <c r="Z1321" i="5"/>
  <c r="AA1321" i="5"/>
  <c r="Y1322" i="5"/>
  <c r="AB1322" i="5" s="1"/>
  <c r="AD1322" i="5" s="1"/>
  <c r="Z1322" i="5"/>
  <c r="AA1322" i="5"/>
  <c r="Y1323" i="5"/>
  <c r="AB1323" i="5" s="1"/>
  <c r="AD1323" i="5" s="1"/>
  <c r="Z1323" i="5"/>
  <c r="AA1323" i="5"/>
  <c r="Y1324" i="5"/>
  <c r="AB1324" i="5" s="1"/>
  <c r="AD1324" i="5" s="1"/>
  <c r="Z1324" i="5"/>
  <c r="AA1324" i="5"/>
  <c r="Y1325" i="5"/>
  <c r="AB1325" i="5" s="1"/>
  <c r="AD1325" i="5" s="1"/>
  <c r="Z1325" i="5"/>
  <c r="AA1325" i="5"/>
  <c r="Y1326" i="5"/>
  <c r="AB1326" i="5" s="1"/>
  <c r="AD1326" i="5" s="1"/>
  <c r="Z1326" i="5"/>
  <c r="AA1326" i="5"/>
  <c r="Y1327" i="5"/>
  <c r="AB1327" i="5" s="1"/>
  <c r="AD1327" i="5" s="1"/>
  <c r="Z1327" i="5"/>
  <c r="AA1327" i="5"/>
  <c r="Y1328" i="5"/>
  <c r="AB1328" i="5" s="1"/>
  <c r="AD1328" i="5" s="1"/>
  <c r="Z1328" i="5"/>
  <c r="AA1328" i="5"/>
  <c r="Y1329" i="5"/>
  <c r="AB1329" i="5" s="1"/>
  <c r="AD1329" i="5" s="1"/>
  <c r="Z1329" i="5"/>
  <c r="AA1329" i="5"/>
  <c r="Y1330" i="5"/>
  <c r="AB1330" i="5" s="1"/>
  <c r="AD1330" i="5" s="1"/>
  <c r="Z1330" i="5"/>
  <c r="AA1330" i="5"/>
  <c r="Y1331" i="5"/>
  <c r="AB1331" i="5" s="1"/>
  <c r="AD1331" i="5" s="1"/>
  <c r="Z1331" i="5"/>
  <c r="AA1331" i="5"/>
  <c r="Y1332" i="5"/>
  <c r="AB1332" i="5" s="1"/>
  <c r="AD1332" i="5" s="1"/>
  <c r="Z1332" i="5"/>
  <c r="AA1332" i="5"/>
  <c r="Y1333" i="5"/>
  <c r="AB1333" i="5" s="1"/>
  <c r="AD1333" i="5" s="1"/>
  <c r="Z1333" i="5"/>
  <c r="AA1333" i="5"/>
  <c r="Y1334" i="5"/>
  <c r="AB1334" i="5" s="1"/>
  <c r="AD1334" i="5" s="1"/>
  <c r="Z1334" i="5"/>
  <c r="AA1334" i="5"/>
  <c r="Y1335" i="5"/>
  <c r="AB1335" i="5" s="1"/>
  <c r="AD1335" i="5" s="1"/>
  <c r="Z1335" i="5"/>
  <c r="AA1335" i="5"/>
  <c r="Y1336" i="5"/>
  <c r="AB1336" i="5" s="1"/>
  <c r="AD1336" i="5" s="1"/>
  <c r="Z1336" i="5"/>
  <c r="AA1336" i="5"/>
  <c r="Y1337" i="5"/>
  <c r="AB1337" i="5" s="1"/>
  <c r="AD1337" i="5" s="1"/>
  <c r="Z1337" i="5"/>
  <c r="AA1337" i="5"/>
  <c r="Y1338" i="5"/>
  <c r="AB1338" i="5" s="1"/>
  <c r="AD1338" i="5" s="1"/>
  <c r="Z1338" i="5"/>
  <c r="AA1338" i="5"/>
  <c r="Y1339" i="5"/>
  <c r="AB1339" i="5" s="1"/>
  <c r="AD1339" i="5" s="1"/>
  <c r="Z1339" i="5"/>
  <c r="AA1339" i="5"/>
  <c r="Y1340" i="5"/>
  <c r="AB1340" i="5" s="1"/>
  <c r="AD1340" i="5" s="1"/>
  <c r="Z1340" i="5"/>
  <c r="AA1340" i="5"/>
  <c r="Y1341" i="5"/>
  <c r="AB1341" i="5" s="1"/>
  <c r="AD1341" i="5" s="1"/>
  <c r="Z1341" i="5"/>
  <c r="AA1341" i="5"/>
  <c r="Y1342" i="5"/>
  <c r="AB1342" i="5" s="1"/>
  <c r="AD1342" i="5" s="1"/>
  <c r="Z1342" i="5"/>
  <c r="AA1342" i="5"/>
  <c r="Y1343" i="5"/>
  <c r="AB1343" i="5" s="1"/>
  <c r="AD1343" i="5" s="1"/>
  <c r="Z1343" i="5"/>
  <c r="AA1343" i="5"/>
  <c r="Y1344" i="5"/>
  <c r="AB1344" i="5" s="1"/>
  <c r="AD1344" i="5" s="1"/>
  <c r="Z1344" i="5"/>
  <c r="AA1344" i="5"/>
  <c r="Y1345" i="5"/>
  <c r="AB1345" i="5" s="1"/>
  <c r="AD1345" i="5" s="1"/>
  <c r="Z1345" i="5"/>
  <c r="AA1345" i="5"/>
  <c r="Y1346" i="5"/>
  <c r="AB1346" i="5" s="1"/>
  <c r="AD1346" i="5" s="1"/>
  <c r="Z1346" i="5"/>
  <c r="AA1346" i="5"/>
  <c r="Y1347" i="5"/>
  <c r="AB1347" i="5" s="1"/>
  <c r="AD1347" i="5" s="1"/>
  <c r="Z1347" i="5"/>
  <c r="AA1347" i="5"/>
  <c r="Y1348" i="5"/>
  <c r="AB1348" i="5" s="1"/>
  <c r="AD1348" i="5" s="1"/>
  <c r="Z1348" i="5"/>
  <c r="AA1348" i="5"/>
  <c r="Y1349" i="5"/>
  <c r="AB1349" i="5" s="1"/>
  <c r="AD1349" i="5" s="1"/>
  <c r="Z1349" i="5"/>
  <c r="AA1349" i="5"/>
  <c r="Y1350" i="5"/>
  <c r="AB1350" i="5" s="1"/>
  <c r="AD1350" i="5" s="1"/>
  <c r="Z1350" i="5"/>
  <c r="AA1350" i="5"/>
  <c r="Y1351" i="5"/>
  <c r="AB1351" i="5" s="1"/>
  <c r="AD1351" i="5" s="1"/>
  <c r="Z1351" i="5"/>
  <c r="AA1351" i="5"/>
  <c r="Y1352" i="5"/>
  <c r="AB1352" i="5" s="1"/>
  <c r="AD1352" i="5" s="1"/>
  <c r="Z1352" i="5"/>
  <c r="AA1352" i="5"/>
  <c r="Y1353" i="5"/>
  <c r="AB1353" i="5" s="1"/>
  <c r="AD1353" i="5" s="1"/>
  <c r="Z1353" i="5"/>
  <c r="AA1353" i="5"/>
  <c r="Y1354" i="5"/>
  <c r="AB1354" i="5" s="1"/>
  <c r="AD1354" i="5" s="1"/>
  <c r="Z1354" i="5"/>
  <c r="AA1354" i="5"/>
  <c r="Y1355" i="5"/>
  <c r="AB1355" i="5" s="1"/>
  <c r="AD1355" i="5" s="1"/>
  <c r="Z1355" i="5"/>
  <c r="AA1355" i="5"/>
  <c r="Y1356" i="5"/>
  <c r="AB1356" i="5" s="1"/>
  <c r="AD1356" i="5" s="1"/>
  <c r="Z1356" i="5"/>
  <c r="AA1356" i="5"/>
  <c r="Z6" i="5"/>
  <c r="AA6" i="5"/>
  <c r="Y6" i="5"/>
  <c r="AB6" i="5" l="1"/>
  <c r="AD6" i="5" s="1"/>
  <c r="AB1049" i="5"/>
  <c r="AD1049" i="5" s="1"/>
  <c r="AB1037" i="5"/>
  <c r="AD1037" i="5" s="1"/>
  <c r="AB977" i="5"/>
  <c r="AD977" i="5" s="1"/>
  <c r="AB869" i="5"/>
  <c r="AD869" i="5" s="1"/>
  <c r="AB821" i="5"/>
  <c r="AD821" i="5" s="1"/>
  <c r="AB1176" i="5"/>
  <c r="AD1176" i="5" s="1"/>
  <c r="AB956" i="5"/>
  <c r="AD956" i="5" s="1"/>
  <c r="AB356" i="5"/>
  <c r="AD356" i="5" s="1"/>
  <c r="AB322" i="5"/>
  <c r="AD322" i="5" s="1"/>
  <c r="AB294" i="5"/>
  <c r="AD294" i="5" s="1"/>
  <c r="AB52" i="5"/>
  <c r="AD52" i="5" s="1"/>
  <c r="AB46" i="5"/>
  <c r="AD46" i="5" s="1"/>
  <c r="AB385" i="5"/>
  <c r="AD385" i="5" s="1"/>
  <c r="AB349" i="5"/>
  <c r="AD349" i="5" s="1"/>
  <c r="AB195" i="5"/>
  <c r="AD195" i="5" s="1"/>
  <c r="AB990" i="5"/>
  <c r="AD990" i="5" s="1"/>
  <c r="Z12" i="4" l="1"/>
  <c r="AC12" i="4" s="1"/>
  <c r="AE12" i="4" s="1"/>
  <c r="Z13" i="4"/>
  <c r="AC13" i="4" s="1"/>
  <c r="AE13" i="4" s="1"/>
  <c r="Z15" i="4"/>
  <c r="AC15" i="4" s="1"/>
  <c r="AE15" i="4" s="1"/>
  <c r="Z16" i="4"/>
  <c r="AC16" i="4" s="1"/>
  <c r="AE16" i="4" s="1"/>
  <c r="Z17" i="4"/>
  <c r="AC17" i="4" s="1"/>
  <c r="AE17" i="4" s="1"/>
  <c r="Z18" i="4"/>
  <c r="AC18" i="4" s="1"/>
  <c r="AE18" i="4" s="1"/>
  <c r="Z19" i="4"/>
  <c r="AC19" i="4" s="1"/>
  <c r="AE19" i="4" s="1"/>
  <c r="Z20" i="4"/>
  <c r="AC20" i="4" s="1"/>
  <c r="AE20" i="4" s="1"/>
  <c r="Z21" i="4"/>
  <c r="AC21" i="4" s="1"/>
  <c r="AE21" i="4" s="1"/>
  <c r="Z22" i="4"/>
  <c r="AC22" i="4" s="1"/>
  <c r="AE22" i="4" s="1"/>
  <c r="Z23" i="4"/>
  <c r="AC23" i="4" s="1"/>
  <c r="AE23" i="4" s="1"/>
  <c r="Z24" i="4"/>
  <c r="AC24" i="4" s="1"/>
  <c r="AE24" i="4" s="1"/>
  <c r="Z39" i="4"/>
  <c r="AC39" i="4" s="1"/>
  <c r="AE39" i="4" s="1"/>
  <c r="Z40" i="4"/>
  <c r="AC40" i="4" s="1"/>
  <c r="AE40" i="4" s="1"/>
  <c r="Z41" i="4"/>
  <c r="AC41" i="4" s="1"/>
  <c r="AE41" i="4" s="1"/>
  <c r="Z42" i="4"/>
  <c r="AC42" i="4" s="1"/>
  <c r="AE42" i="4" s="1"/>
  <c r="Z43" i="4"/>
  <c r="AC43" i="4" s="1"/>
  <c r="AE43" i="4" s="1"/>
  <c r="Z47" i="4"/>
  <c r="AC47" i="4" s="1"/>
  <c r="AE47" i="4" s="1"/>
  <c r="Z58" i="4"/>
  <c r="AC58" i="4" s="1"/>
  <c r="AE58" i="4" s="1"/>
  <c r="Z59" i="4"/>
  <c r="AC59" i="4" s="1"/>
  <c r="AE59" i="4" s="1"/>
  <c r="Z60" i="4"/>
  <c r="AC60" i="4" s="1"/>
  <c r="AE60" i="4" s="1"/>
  <c r="Z61" i="4"/>
  <c r="AC61" i="4" s="1"/>
  <c r="AE61" i="4" s="1"/>
  <c r="Z64" i="4"/>
  <c r="AC64" i="4" s="1"/>
  <c r="AE64" i="4" s="1"/>
  <c r="Z65" i="4"/>
  <c r="AC65" i="4" s="1"/>
  <c r="AE65" i="4" s="1"/>
  <c r="Z66" i="4"/>
  <c r="AC66" i="4" s="1"/>
  <c r="AE66" i="4" s="1"/>
  <c r="Z68" i="4"/>
  <c r="AC68" i="4" s="1"/>
  <c r="AE68" i="4" s="1"/>
  <c r="Z69" i="4"/>
  <c r="AC69" i="4" s="1"/>
  <c r="AE69" i="4" s="1"/>
  <c r="Z70" i="4"/>
  <c r="AC70" i="4" s="1"/>
  <c r="AE70" i="4" s="1"/>
  <c r="Z71" i="4"/>
  <c r="AC71" i="4" s="1"/>
  <c r="AE71" i="4" s="1"/>
  <c r="Z72" i="4"/>
  <c r="AC72" i="4" s="1"/>
  <c r="AE72" i="4" s="1"/>
  <c r="Z79" i="4"/>
  <c r="AC79" i="4" s="1"/>
  <c r="AE79" i="4" s="1"/>
  <c r="Z80" i="4"/>
  <c r="AC80" i="4" s="1"/>
  <c r="AE80" i="4" s="1"/>
  <c r="Z88" i="4"/>
  <c r="AC88" i="4" s="1"/>
  <c r="AE88" i="4" s="1"/>
  <c r="Z89" i="4"/>
  <c r="AC89" i="4" s="1"/>
  <c r="AE89" i="4" s="1"/>
  <c r="Z90" i="4"/>
  <c r="AC90" i="4" s="1"/>
  <c r="AE90" i="4" s="1"/>
  <c r="Z91" i="4"/>
  <c r="AC91" i="4" s="1"/>
  <c r="AE91" i="4" s="1"/>
  <c r="Z99" i="4"/>
  <c r="AC99" i="4" s="1"/>
  <c r="AE99" i="4" s="1"/>
  <c r="Z103" i="4"/>
  <c r="AC103" i="4" s="1"/>
  <c r="AE103" i="4" s="1"/>
  <c r="Z104" i="4"/>
  <c r="AC104" i="4" s="1"/>
  <c r="AE104" i="4" s="1"/>
  <c r="Z106" i="4"/>
  <c r="AC106" i="4" s="1"/>
  <c r="AE106" i="4" s="1"/>
  <c r="Z111" i="4"/>
  <c r="AC111" i="4" s="1"/>
  <c r="AE111" i="4" s="1"/>
  <c r="Z114" i="4"/>
  <c r="AC114" i="4" s="1"/>
  <c r="AE114" i="4" s="1"/>
  <c r="Z118" i="4"/>
  <c r="AC118" i="4" s="1"/>
  <c r="AE118" i="4" s="1"/>
  <c r="Z122" i="4"/>
  <c r="AC122" i="4" s="1"/>
  <c r="AE122" i="4" s="1"/>
  <c r="Z123" i="4"/>
  <c r="AC123" i="4" s="1"/>
  <c r="AE123" i="4" s="1"/>
  <c r="Z124" i="4"/>
  <c r="AC124" i="4" s="1"/>
  <c r="AE124" i="4" s="1"/>
  <c r="Z133" i="4"/>
  <c r="AC133" i="4" s="1"/>
  <c r="AE133" i="4" s="1"/>
  <c r="Z134" i="4"/>
  <c r="AC134" i="4" s="1"/>
  <c r="AE134" i="4" s="1"/>
  <c r="Z135" i="4"/>
  <c r="AC135" i="4" s="1"/>
  <c r="AE135" i="4" s="1"/>
  <c r="Z137" i="4"/>
  <c r="AC137" i="4" s="1"/>
  <c r="AE137" i="4" s="1"/>
  <c r="Z138" i="4"/>
  <c r="AC138" i="4" s="1"/>
  <c r="AE138" i="4" s="1"/>
  <c r="Z139" i="4"/>
  <c r="AC139" i="4" s="1"/>
  <c r="AE139" i="4" s="1"/>
  <c r="Z140" i="4"/>
  <c r="AC140" i="4" s="1"/>
  <c r="AE140" i="4" s="1"/>
  <c r="Z141" i="4"/>
  <c r="AC141" i="4" s="1"/>
  <c r="AE141" i="4" s="1"/>
  <c r="Z142" i="4"/>
  <c r="AC142" i="4" s="1"/>
  <c r="AE142" i="4" s="1"/>
  <c r="Z143" i="4"/>
  <c r="AC143" i="4" s="1"/>
  <c r="AE143" i="4" s="1"/>
  <c r="Z144" i="4"/>
  <c r="AC144" i="4" s="1"/>
  <c r="AE144" i="4" s="1"/>
  <c r="Z145" i="4"/>
  <c r="AC145" i="4" s="1"/>
  <c r="AE145" i="4" s="1"/>
  <c r="Z146" i="4"/>
  <c r="AC146" i="4" s="1"/>
  <c r="AE146" i="4" s="1"/>
  <c r="Z147" i="4"/>
  <c r="AC147" i="4" s="1"/>
  <c r="AE147" i="4" s="1"/>
  <c r="Z148" i="4"/>
  <c r="AC148" i="4" s="1"/>
  <c r="AE148" i="4" s="1"/>
  <c r="Z149" i="4"/>
  <c r="AC149" i="4" s="1"/>
  <c r="AE149" i="4" s="1"/>
  <c r="Z150" i="4"/>
  <c r="AC150" i="4" s="1"/>
  <c r="AE150" i="4" s="1"/>
  <c r="Z151" i="4"/>
  <c r="AC151" i="4" s="1"/>
  <c r="AE151" i="4" s="1"/>
  <c r="Z152" i="4"/>
  <c r="AC152" i="4" s="1"/>
  <c r="AE152" i="4" s="1"/>
  <c r="Z153" i="4"/>
  <c r="AC153" i="4" s="1"/>
  <c r="AE153" i="4" s="1"/>
  <c r="Z154" i="4"/>
  <c r="AC154" i="4" s="1"/>
  <c r="AE154" i="4" s="1"/>
  <c r="Z155" i="4"/>
  <c r="AC155" i="4" s="1"/>
  <c r="AE155" i="4" s="1"/>
  <c r="Z156" i="4"/>
  <c r="AC156" i="4" s="1"/>
  <c r="AE156" i="4" s="1"/>
  <c r="Z157" i="4"/>
  <c r="AC157" i="4" s="1"/>
  <c r="AE157" i="4" s="1"/>
  <c r="Z158" i="4"/>
  <c r="AC158" i="4" s="1"/>
  <c r="AE158" i="4" s="1"/>
  <c r="Z166" i="4"/>
  <c r="AC166" i="4" s="1"/>
  <c r="AE166" i="4" s="1"/>
  <c r="Z170" i="4"/>
  <c r="AC170" i="4" s="1"/>
  <c r="AE170" i="4" s="1"/>
  <c r="Z171" i="4"/>
  <c r="AC171" i="4" s="1"/>
  <c r="AE171" i="4" s="1"/>
  <c r="Z172" i="4"/>
  <c r="AC172" i="4" s="1"/>
  <c r="AE172" i="4" s="1"/>
  <c r="Z173" i="4"/>
  <c r="AC173" i="4" s="1"/>
  <c r="AE173" i="4" s="1"/>
  <c r="Z174" i="4"/>
  <c r="AC174" i="4" s="1"/>
  <c r="AE174" i="4" s="1"/>
  <c r="Z175" i="4"/>
  <c r="AC175" i="4" s="1"/>
  <c r="AE175" i="4" s="1"/>
  <c r="Z176" i="4"/>
  <c r="AC176" i="4" s="1"/>
  <c r="AE176" i="4" s="1"/>
  <c r="Z177" i="4"/>
  <c r="AC177" i="4" s="1"/>
  <c r="AE177" i="4" s="1"/>
  <c r="Z178" i="4"/>
  <c r="AC178" i="4" s="1"/>
  <c r="AE178" i="4" s="1"/>
  <c r="Z179" i="4"/>
  <c r="AC179" i="4" s="1"/>
  <c r="AE179" i="4" s="1"/>
  <c r="Z180" i="4"/>
  <c r="AC180" i="4" s="1"/>
  <c r="AE180" i="4" s="1"/>
  <c r="Z181" i="4"/>
  <c r="AC181" i="4" s="1"/>
  <c r="AE181" i="4" s="1"/>
  <c r="Z182" i="4"/>
  <c r="AC182" i="4" s="1"/>
  <c r="AE182" i="4" s="1"/>
  <c r="Z183" i="4"/>
  <c r="AC183" i="4" s="1"/>
  <c r="AE183" i="4" s="1"/>
  <c r="Z184" i="4"/>
  <c r="AC184" i="4" s="1"/>
  <c r="AE184" i="4" s="1"/>
  <c r="Z185" i="4"/>
  <c r="AC185" i="4" s="1"/>
  <c r="AE185" i="4" s="1"/>
  <c r="Z187" i="4"/>
  <c r="AC187" i="4" s="1"/>
  <c r="AE187" i="4" s="1"/>
  <c r="Z189" i="4"/>
  <c r="AC189" i="4" s="1"/>
  <c r="AE189" i="4" s="1"/>
  <c r="Z193" i="4"/>
  <c r="AC193" i="4" s="1"/>
  <c r="AE193" i="4" s="1"/>
  <c r="Z194" i="4"/>
  <c r="AC194" i="4" s="1"/>
  <c r="AE194" i="4" s="1"/>
  <c r="Z195" i="4"/>
  <c r="AC195" i="4" s="1"/>
  <c r="AE195" i="4" s="1"/>
  <c r="Z196" i="4"/>
  <c r="AC196" i="4" s="1"/>
  <c r="AE196" i="4" s="1"/>
  <c r="Z200" i="4"/>
  <c r="AC200" i="4" s="1"/>
  <c r="AE200" i="4" s="1"/>
  <c r="Z201" i="4"/>
  <c r="AC201" i="4" s="1"/>
  <c r="AE201" i="4" s="1"/>
  <c r="Z202" i="4"/>
  <c r="AC202" i="4" s="1"/>
  <c r="AE202" i="4" s="1"/>
  <c r="Z203" i="4"/>
  <c r="AC203" i="4" s="1"/>
  <c r="AE203" i="4" s="1"/>
  <c r="Z204" i="4"/>
  <c r="AC204" i="4" s="1"/>
  <c r="AE204" i="4" s="1"/>
  <c r="Z205" i="4"/>
  <c r="AC205" i="4" s="1"/>
  <c r="AE205" i="4" s="1"/>
  <c r="Z220" i="4"/>
  <c r="AC220" i="4" s="1"/>
  <c r="AE220" i="4" s="1"/>
  <c r="Z223" i="4"/>
  <c r="AC223" i="4" s="1"/>
  <c r="AE223" i="4" s="1"/>
  <c r="Z230" i="4"/>
  <c r="AC230" i="4" s="1"/>
  <c r="AE230" i="4" s="1"/>
  <c r="Z234" i="4"/>
  <c r="AC234" i="4" s="1"/>
  <c r="AE234" i="4" s="1"/>
  <c r="Z237" i="4"/>
  <c r="AC237" i="4" s="1"/>
  <c r="AE237" i="4" s="1"/>
  <c r="Z238" i="4"/>
  <c r="AC238" i="4" s="1"/>
  <c r="AE238" i="4" s="1"/>
  <c r="Z239" i="4"/>
  <c r="AC239" i="4" s="1"/>
  <c r="AE239" i="4" s="1"/>
  <c r="Z240" i="4"/>
  <c r="AC240" i="4" s="1"/>
  <c r="AE240" i="4" s="1"/>
  <c r="Z250" i="4"/>
  <c r="AC250" i="4" s="1"/>
  <c r="AE250" i="4" s="1"/>
  <c r="Z259" i="4"/>
  <c r="AC259" i="4" s="1"/>
  <c r="AE259" i="4" s="1"/>
  <c r="Z265" i="4"/>
  <c r="AC265" i="4" s="1"/>
  <c r="AE265" i="4" s="1"/>
  <c r="Z266" i="4"/>
  <c r="AC266" i="4" s="1"/>
  <c r="AE266" i="4" s="1"/>
  <c r="Z267" i="4"/>
  <c r="AC267" i="4" s="1"/>
  <c r="AE267" i="4" s="1"/>
  <c r="Z268" i="4"/>
  <c r="AC268" i="4" s="1"/>
  <c r="AE268" i="4" s="1"/>
  <c r="Z269" i="4"/>
  <c r="AC269" i="4" s="1"/>
  <c r="AE269" i="4" s="1"/>
  <c r="Z270" i="4"/>
  <c r="AC270" i="4" s="1"/>
  <c r="AE270" i="4" s="1"/>
  <c r="Z272" i="4"/>
  <c r="AC272" i="4" s="1"/>
  <c r="AE272" i="4" s="1"/>
  <c r="Z273" i="4"/>
  <c r="AC273" i="4" s="1"/>
  <c r="AE273" i="4" s="1"/>
  <c r="Z275" i="4"/>
  <c r="AC275" i="4" s="1"/>
  <c r="AE275" i="4" s="1"/>
  <c r="Z276" i="4"/>
  <c r="AC276" i="4" s="1"/>
  <c r="AE276" i="4" s="1"/>
  <c r="Z279" i="4"/>
  <c r="AC279" i="4" s="1"/>
  <c r="AE279" i="4" s="1"/>
  <c r="Z280" i="4"/>
  <c r="AC280" i="4" s="1"/>
  <c r="AE280" i="4" s="1"/>
  <c r="Z281" i="4"/>
  <c r="AC281" i="4" s="1"/>
  <c r="AE281" i="4" s="1"/>
  <c r="Z282" i="4"/>
  <c r="AC282" i="4" s="1"/>
  <c r="AE282" i="4" s="1"/>
  <c r="Z283" i="4"/>
  <c r="AC283" i="4" s="1"/>
  <c r="AE283" i="4" s="1"/>
  <c r="Z284" i="4"/>
  <c r="AC284" i="4" s="1"/>
  <c r="AE284" i="4" s="1"/>
  <c r="Z285" i="4"/>
  <c r="AC285" i="4" s="1"/>
  <c r="AE285" i="4" s="1"/>
  <c r="Z292" i="4"/>
  <c r="AC292" i="4" s="1"/>
  <c r="AE292" i="4" s="1"/>
  <c r="Z295" i="4"/>
  <c r="AC295" i="4" s="1"/>
  <c r="AE295" i="4" s="1"/>
  <c r="Z296" i="4"/>
  <c r="AC296" i="4" s="1"/>
  <c r="AE296" i="4" s="1"/>
  <c r="Z299" i="4"/>
  <c r="AC299" i="4" s="1"/>
  <c r="AE299" i="4" s="1"/>
  <c r="Z300" i="4"/>
  <c r="AC300" i="4" s="1"/>
  <c r="AE300" i="4" s="1"/>
  <c r="Z301" i="4"/>
  <c r="AC301" i="4" s="1"/>
  <c r="AE301" i="4" s="1"/>
  <c r="Z305" i="4"/>
  <c r="AC305" i="4" s="1"/>
  <c r="AE305" i="4" s="1"/>
  <c r="Z306" i="4"/>
  <c r="AC306" i="4" s="1"/>
  <c r="AE306" i="4" s="1"/>
  <c r="Z307" i="4"/>
  <c r="AC307" i="4" s="1"/>
  <c r="AE307" i="4" s="1"/>
  <c r="Z310" i="4"/>
  <c r="AC310" i="4" s="1"/>
  <c r="AE310" i="4" s="1"/>
  <c r="Z311" i="4"/>
  <c r="AC311" i="4" s="1"/>
  <c r="AE311" i="4" s="1"/>
  <c r="Z312" i="4"/>
  <c r="AC312" i="4" s="1"/>
  <c r="AE312" i="4" s="1"/>
  <c r="Z313" i="4"/>
  <c r="AC313" i="4" s="1"/>
  <c r="AE313" i="4" s="1"/>
  <c r="Z314" i="4"/>
  <c r="AC314" i="4" s="1"/>
  <c r="AE314" i="4" s="1"/>
  <c r="Z315" i="4"/>
  <c r="AC315" i="4" s="1"/>
  <c r="AE315" i="4" s="1"/>
  <c r="Z316" i="4"/>
  <c r="AC316" i="4" s="1"/>
  <c r="AE316" i="4" s="1"/>
  <c r="Z317" i="4"/>
  <c r="AC317" i="4" s="1"/>
  <c r="AE317" i="4" s="1"/>
  <c r="Z321" i="4"/>
  <c r="AC321" i="4" s="1"/>
  <c r="AE321" i="4" s="1"/>
  <c r="Z322" i="4"/>
  <c r="AC322" i="4" s="1"/>
  <c r="AE322" i="4" s="1"/>
  <c r="Z323" i="4"/>
  <c r="AC323" i="4" s="1"/>
  <c r="AE323" i="4" s="1"/>
  <c r="Z335" i="4"/>
  <c r="AC335" i="4" s="1"/>
  <c r="AE335" i="4" s="1"/>
  <c r="Z336" i="4"/>
  <c r="AC336" i="4" s="1"/>
  <c r="AE336" i="4" s="1"/>
  <c r="Z339" i="4"/>
  <c r="AC339" i="4" s="1"/>
  <c r="AE339" i="4" s="1"/>
  <c r="Z340" i="4"/>
  <c r="AC340" i="4" s="1"/>
  <c r="AE340" i="4" s="1"/>
  <c r="Z341" i="4"/>
  <c r="AC341" i="4" s="1"/>
  <c r="AE341" i="4" s="1"/>
  <c r="Z343" i="4"/>
  <c r="AC343" i="4" s="1"/>
  <c r="AE343" i="4" s="1"/>
  <c r="Z347" i="4"/>
  <c r="AC347" i="4" s="1"/>
  <c r="AE347" i="4" s="1"/>
  <c r="Z349" i="4"/>
  <c r="AC349" i="4" s="1"/>
  <c r="AE349" i="4" s="1"/>
  <c r="Z350" i="4"/>
  <c r="AC350" i="4" s="1"/>
  <c r="AE350" i="4" s="1"/>
  <c r="Z353" i="4"/>
  <c r="AC353" i="4" s="1"/>
  <c r="AE353" i="4" s="1"/>
  <c r="Z355" i="4"/>
  <c r="AC355" i="4" s="1"/>
  <c r="AE355" i="4" s="1"/>
  <c r="Z356" i="4"/>
  <c r="AC356" i="4" s="1"/>
  <c r="AE356" i="4" s="1"/>
  <c r="Z357" i="4"/>
  <c r="AC357" i="4" s="1"/>
  <c r="AE357" i="4" s="1"/>
  <c r="Z366" i="4"/>
  <c r="AC366" i="4" s="1"/>
  <c r="AE366" i="4" s="1"/>
  <c r="Z374" i="4"/>
  <c r="AC374" i="4" s="1"/>
  <c r="AE374" i="4" s="1"/>
  <c r="Z386" i="4"/>
  <c r="AC386" i="4" s="1"/>
  <c r="AE386" i="4" s="1"/>
  <c r="Z387" i="4"/>
  <c r="AC387" i="4" s="1"/>
  <c r="AE387" i="4" s="1"/>
  <c r="Z388" i="4"/>
  <c r="AC388" i="4" s="1"/>
  <c r="AE388" i="4" s="1"/>
  <c r="Z389" i="4"/>
  <c r="AC389" i="4" s="1"/>
  <c r="AE389" i="4" s="1"/>
  <c r="Z392" i="4"/>
  <c r="AC392" i="4" s="1"/>
  <c r="AE392" i="4" s="1"/>
  <c r="Z393" i="4"/>
  <c r="AC393" i="4" s="1"/>
  <c r="AE393" i="4" s="1"/>
  <c r="Z394" i="4"/>
  <c r="AC394" i="4" s="1"/>
  <c r="AE394" i="4" s="1"/>
  <c r="Z395" i="4"/>
  <c r="AC395" i="4" s="1"/>
  <c r="AE395" i="4" s="1"/>
  <c r="Z399" i="4"/>
  <c r="AC399" i="4" s="1"/>
  <c r="AE399" i="4" s="1"/>
  <c r="Z400" i="4"/>
  <c r="AC400" i="4" s="1"/>
  <c r="AE400" i="4" s="1"/>
  <c r="Z401" i="4"/>
  <c r="AC401" i="4" s="1"/>
  <c r="AE401" i="4" s="1"/>
  <c r="Z402" i="4"/>
  <c r="AC402" i="4" s="1"/>
  <c r="AE402" i="4" s="1"/>
  <c r="Z403" i="4"/>
  <c r="AC403" i="4" s="1"/>
  <c r="AE403" i="4" s="1"/>
  <c r="Z404" i="4"/>
  <c r="AC404" i="4" s="1"/>
  <c r="AE404" i="4" s="1"/>
  <c r="Z405" i="4"/>
  <c r="AC405" i="4" s="1"/>
  <c r="AE405" i="4" s="1"/>
  <c r="Z411" i="4"/>
  <c r="AC411" i="4" s="1"/>
  <c r="AE411" i="4" s="1"/>
  <c r="Z412" i="4"/>
  <c r="AC412" i="4" s="1"/>
  <c r="AE412" i="4" s="1"/>
  <c r="Z414" i="4"/>
  <c r="AC414" i="4" s="1"/>
  <c r="AE414" i="4" s="1"/>
  <c r="Z415" i="4"/>
  <c r="AC415" i="4" s="1"/>
  <c r="AE415" i="4" s="1"/>
  <c r="Z417" i="4"/>
  <c r="AC417" i="4" s="1"/>
  <c r="AE417" i="4" s="1"/>
  <c r="Z418" i="4"/>
  <c r="AC418" i="4" s="1"/>
  <c r="AE418" i="4" s="1"/>
  <c r="Z422" i="4"/>
  <c r="AC422" i="4" s="1"/>
  <c r="AE422" i="4" s="1"/>
  <c r="Z424" i="4"/>
  <c r="AC424" i="4" s="1"/>
  <c r="AE424" i="4" s="1"/>
  <c r="Z427" i="4"/>
  <c r="AC427" i="4" s="1"/>
  <c r="AE427" i="4" s="1"/>
  <c r="Z428" i="4"/>
  <c r="AC428" i="4" s="1"/>
  <c r="AE428" i="4" s="1"/>
  <c r="Z431" i="4"/>
  <c r="AC431" i="4" s="1"/>
  <c r="AE431" i="4" s="1"/>
  <c r="Z432" i="4"/>
  <c r="AC432" i="4" s="1"/>
  <c r="AE432" i="4" s="1"/>
  <c r="Z433" i="4"/>
  <c r="AC433" i="4" s="1"/>
  <c r="AE433" i="4" s="1"/>
  <c r="Z436" i="4"/>
  <c r="AC436" i="4" s="1"/>
  <c r="AE436" i="4" s="1"/>
  <c r="Z437" i="4"/>
  <c r="AC437" i="4" s="1"/>
  <c r="AE437" i="4" s="1"/>
  <c r="Z439" i="4"/>
  <c r="AC439" i="4" s="1"/>
  <c r="AE439" i="4" s="1"/>
  <c r="Z440" i="4"/>
  <c r="AC440" i="4" s="1"/>
  <c r="AE440" i="4" s="1"/>
  <c r="Z441" i="4"/>
  <c r="AC441" i="4" s="1"/>
  <c r="AE441" i="4" s="1"/>
  <c r="Z442" i="4"/>
  <c r="AC442" i="4" s="1"/>
  <c r="AE442" i="4" s="1"/>
  <c r="Z443" i="4"/>
  <c r="AC443" i="4" s="1"/>
  <c r="AE443" i="4" s="1"/>
  <c r="Z444" i="4"/>
  <c r="AC444" i="4" s="1"/>
  <c r="AE444" i="4" s="1"/>
  <c r="Z445" i="4"/>
  <c r="AC445" i="4" s="1"/>
  <c r="AE445" i="4" s="1"/>
  <c r="Z446" i="4"/>
  <c r="AC446" i="4" s="1"/>
  <c r="AE446" i="4" s="1"/>
  <c r="Z447" i="4"/>
  <c r="AC447" i="4" s="1"/>
  <c r="AE447" i="4" s="1"/>
  <c r="Z450" i="4"/>
  <c r="AC450" i="4" s="1"/>
  <c r="AE450" i="4" s="1"/>
  <c r="Z451" i="4"/>
  <c r="AC451" i="4" s="1"/>
  <c r="AE451" i="4" s="1"/>
  <c r="Z452" i="4"/>
  <c r="AC452" i="4" s="1"/>
  <c r="AE452" i="4" s="1"/>
  <c r="Z455" i="4"/>
  <c r="AC455" i="4" s="1"/>
  <c r="AE455" i="4" s="1"/>
  <c r="Z456" i="4"/>
  <c r="AC456" i="4" s="1"/>
  <c r="AE456" i="4" s="1"/>
  <c r="Z457" i="4"/>
  <c r="AC457" i="4" s="1"/>
  <c r="AE457" i="4" s="1"/>
  <c r="Z458" i="4"/>
  <c r="AC458" i="4" s="1"/>
  <c r="AE458" i="4" s="1"/>
  <c r="Z459" i="4"/>
  <c r="AC459" i="4" s="1"/>
  <c r="AE459" i="4" s="1"/>
  <c r="Z460" i="4"/>
  <c r="AC460" i="4" s="1"/>
  <c r="AE460" i="4" s="1"/>
  <c r="Z461" i="4"/>
  <c r="AC461" i="4" s="1"/>
  <c r="AE461" i="4" s="1"/>
  <c r="Z462" i="4"/>
  <c r="AC462" i="4" s="1"/>
  <c r="AE462" i="4" s="1"/>
  <c r="Z463" i="4"/>
  <c r="AC463" i="4" s="1"/>
  <c r="AE463" i="4" s="1"/>
  <c r="Z464" i="4"/>
  <c r="AC464" i="4" s="1"/>
  <c r="AE464" i="4" s="1"/>
  <c r="Z465" i="4"/>
  <c r="AC465" i="4" s="1"/>
  <c r="AE465" i="4" s="1"/>
  <c r="Z467" i="4"/>
  <c r="AC467" i="4" s="1"/>
  <c r="AE467" i="4" s="1"/>
  <c r="Z469" i="4"/>
  <c r="AC469" i="4" s="1"/>
  <c r="AE469" i="4" s="1"/>
  <c r="Z470" i="4"/>
  <c r="AC470" i="4" s="1"/>
  <c r="AE470" i="4" s="1"/>
  <c r="Z471" i="4"/>
  <c r="AC471" i="4" s="1"/>
  <c r="AE471" i="4" s="1"/>
  <c r="Z472" i="4"/>
  <c r="AC472" i="4" s="1"/>
  <c r="AE472" i="4" s="1"/>
  <c r="Z473" i="4"/>
  <c r="AC473" i="4" s="1"/>
  <c r="AE473" i="4" s="1"/>
  <c r="Z474" i="4"/>
  <c r="AC474" i="4" s="1"/>
  <c r="AE474" i="4" s="1"/>
  <c r="Z476" i="4"/>
  <c r="AC476" i="4" s="1"/>
  <c r="AE476" i="4" s="1"/>
  <c r="Z487" i="4"/>
  <c r="AC487" i="4" s="1"/>
  <c r="AE487" i="4" s="1"/>
  <c r="Z489" i="4"/>
  <c r="AC489" i="4" s="1"/>
  <c r="AE489" i="4" s="1"/>
  <c r="Z490" i="4"/>
  <c r="AC490" i="4" s="1"/>
  <c r="AE490" i="4" s="1"/>
  <c r="Z491" i="4"/>
  <c r="AC491" i="4" s="1"/>
  <c r="AE491" i="4" s="1"/>
  <c r="Z492" i="4"/>
  <c r="AC492" i="4" s="1"/>
  <c r="AE492" i="4" s="1"/>
  <c r="Z493" i="4"/>
  <c r="AC493" i="4" s="1"/>
  <c r="AE493" i="4" s="1"/>
  <c r="Z494" i="4"/>
  <c r="AC494" i="4" s="1"/>
  <c r="AE494" i="4" s="1"/>
  <c r="Z498" i="4"/>
  <c r="AC498" i="4" s="1"/>
  <c r="AE498" i="4" s="1"/>
  <c r="Z501" i="4"/>
  <c r="AC501" i="4" s="1"/>
  <c r="AE501" i="4" s="1"/>
  <c r="Z502" i="4"/>
  <c r="AC502" i="4" s="1"/>
  <c r="AE502" i="4" s="1"/>
  <c r="Z503" i="4"/>
  <c r="AC503" i="4" s="1"/>
  <c r="AE503" i="4" s="1"/>
  <c r="Z504" i="4"/>
  <c r="AC504" i="4" s="1"/>
  <c r="AE504" i="4" s="1"/>
  <c r="Z505" i="4"/>
  <c r="AC505" i="4" s="1"/>
  <c r="AE505" i="4" s="1"/>
  <c r="Z508" i="4"/>
  <c r="AC508" i="4" s="1"/>
  <c r="AE508" i="4" s="1"/>
  <c r="Z515" i="4"/>
  <c r="AC515" i="4" s="1"/>
  <c r="AE515" i="4" s="1"/>
  <c r="Z520" i="4"/>
  <c r="AC520" i="4" s="1"/>
  <c r="AE520" i="4" s="1"/>
  <c r="Z522" i="4"/>
  <c r="AC522" i="4" s="1"/>
  <c r="AE522" i="4" s="1"/>
  <c r="Z523" i="4"/>
  <c r="AC523" i="4" s="1"/>
  <c r="AE523" i="4" s="1"/>
  <c r="Z529" i="4"/>
  <c r="AC529" i="4" s="1"/>
  <c r="AE529" i="4" s="1"/>
  <c r="Z530" i="4"/>
  <c r="AC530" i="4" s="1"/>
  <c r="Z531" i="4"/>
  <c r="AC531" i="4" s="1"/>
  <c r="Z532" i="4"/>
  <c r="AC532" i="4" s="1"/>
  <c r="AE532" i="4" s="1"/>
  <c r="Z533" i="4"/>
  <c r="AC533" i="4" s="1"/>
  <c r="AE533" i="4" s="1"/>
  <c r="Z534" i="4"/>
  <c r="AC534" i="4" s="1"/>
  <c r="AE534" i="4" s="1"/>
  <c r="Z535" i="4"/>
  <c r="AC535" i="4" s="1"/>
  <c r="AE535" i="4" s="1"/>
  <c r="Z536" i="4"/>
  <c r="AC536" i="4" s="1"/>
  <c r="AE536" i="4" s="1"/>
  <c r="Z539" i="4"/>
  <c r="AC539" i="4" s="1"/>
  <c r="AE539" i="4" s="1"/>
  <c r="Z540" i="4"/>
  <c r="AC540" i="4" s="1"/>
  <c r="AE540" i="4" s="1"/>
  <c r="Z541" i="4"/>
  <c r="AC541" i="4" s="1"/>
  <c r="AE541" i="4" s="1"/>
  <c r="Z543" i="4"/>
  <c r="AC543" i="4" s="1"/>
  <c r="AE543" i="4" s="1"/>
  <c r="Z550" i="4"/>
  <c r="AC550" i="4" s="1"/>
  <c r="AE550" i="4" s="1"/>
  <c r="Z551" i="4"/>
  <c r="AC551" i="4" s="1"/>
  <c r="AE551" i="4" s="1"/>
  <c r="Z552" i="4"/>
  <c r="AC552" i="4" s="1"/>
  <c r="AE552" i="4" s="1"/>
  <c r="Z553" i="4"/>
  <c r="AC553" i="4" s="1"/>
  <c r="AE553" i="4" s="1"/>
  <c r="Z554" i="4"/>
  <c r="AC554" i="4" s="1"/>
  <c r="AE554" i="4" s="1"/>
  <c r="Z558" i="4"/>
  <c r="AC558" i="4" s="1"/>
  <c r="AE558" i="4" s="1"/>
  <c r="Z559" i="4"/>
  <c r="AC559" i="4" s="1"/>
  <c r="AE559" i="4" s="1"/>
  <c r="Z560" i="4"/>
  <c r="AC560" i="4" s="1"/>
  <c r="AE560" i="4" s="1"/>
  <c r="Z561" i="4"/>
  <c r="AC561" i="4" s="1"/>
  <c r="AE561" i="4" s="1"/>
  <c r="Z562" i="4"/>
  <c r="AC562" i="4" s="1"/>
  <c r="AE562" i="4" s="1"/>
  <c r="Z563" i="4"/>
  <c r="AC563" i="4" s="1"/>
  <c r="AE563" i="4" s="1"/>
  <c r="Z564" i="4"/>
  <c r="AC564" i="4" s="1"/>
  <c r="AE564" i="4" s="1"/>
  <c r="Z569" i="4"/>
  <c r="AC569" i="4" s="1"/>
  <c r="AE569" i="4" s="1"/>
  <c r="Z577" i="4"/>
  <c r="AC577" i="4" s="1"/>
  <c r="AE577" i="4" s="1"/>
  <c r="Z579" i="4"/>
  <c r="AC579" i="4" s="1"/>
  <c r="AE579" i="4" s="1"/>
  <c r="Z580" i="4"/>
  <c r="AC580" i="4" s="1"/>
  <c r="AE580" i="4" s="1"/>
  <c r="Z581" i="4"/>
  <c r="AC581" i="4" s="1"/>
  <c r="AE581" i="4" s="1"/>
  <c r="Z586" i="4"/>
  <c r="AC586" i="4" s="1"/>
  <c r="AE586" i="4" s="1"/>
  <c r="Z590" i="4"/>
  <c r="AC590" i="4" s="1"/>
  <c r="AE590" i="4" s="1"/>
  <c r="Z591" i="4"/>
  <c r="AC591" i="4" s="1"/>
  <c r="AE591" i="4" s="1"/>
  <c r="Z592" i="4"/>
  <c r="AC592" i="4" s="1"/>
  <c r="AE592" i="4" s="1"/>
  <c r="Z593" i="4"/>
  <c r="AC593" i="4" s="1"/>
  <c r="AE593" i="4" s="1"/>
  <c r="Z594" i="4"/>
  <c r="AC594" i="4" s="1"/>
  <c r="AE594" i="4" s="1"/>
  <c r="Z595" i="4"/>
  <c r="AC595" i="4" s="1"/>
  <c r="AE595" i="4" s="1"/>
  <c r="Z597" i="4"/>
  <c r="AC597" i="4" s="1"/>
  <c r="AE597" i="4" s="1"/>
  <c r="Z598" i="4"/>
  <c r="AC598" i="4" s="1"/>
  <c r="AE598" i="4" s="1"/>
  <c r="Z599" i="4"/>
  <c r="AC599" i="4" s="1"/>
  <c r="AE599" i="4" s="1"/>
  <c r="Z600" i="4"/>
  <c r="AC600" i="4" s="1"/>
  <c r="AE600" i="4" s="1"/>
  <c r="Z603" i="4"/>
  <c r="AC603" i="4" s="1"/>
  <c r="AE603" i="4" s="1"/>
  <c r="Z611" i="4"/>
  <c r="AC611" i="4" s="1"/>
  <c r="AE611" i="4" s="1"/>
  <c r="Z612" i="4"/>
  <c r="AC612" i="4" s="1"/>
  <c r="AE612" i="4" s="1"/>
  <c r="Z613" i="4"/>
  <c r="AC613" i="4" s="1"/>
  <c r="AE613" i="4" s="1"/>
  <c r="Z614" i="4"/>
  <c r="AC614" i="4" s="1"/>
  <c r="AE614" i="4" s="1"/>
  <c r="Z615" i="4"/>
  <c r="AC615" i="4" s="1"/>
  <c r="AE615" i="4" s="1"/>
  <c r="Z616" i="4"/>
  <c r="AC616" i="4" s="1"/>
  <c r="AE616" i="4" s="1"/>
  <c r="Z617" i="4"/>
  <c r="AC617" i="4" s="1"/>
  <c r="AE617" i="4" s="1"/>
  <c r="Z618" i="4"/>
  <c r="AC618" i="4" s="1"/>
  <c r="AE618" i="4" s="1"/>
  <c r="Z626" i="4"/>
  <c r="AC626" i="4" s="1"/>
  <c r="AE626" i="4" s="1"/>
  <c r="Z640" i="4"/>
  <c r="AC640" i="4" s="1"/>
  <c r="AE640" i="4" s="1"/>
  <c r="Z649" i="4"/>
  <c r="AC649" i="4" s="1"/>
  <c r="AE649" i="4" s="1"/>
  <c r="Z650" i="4"/>
  <c r="AC650" i="4" s="1"/>
  <c r="AE650" i="4" s="1"/>
  <c r="Z651" i="4"/>
  <c r="AC651" i="4" s="1"/>
  <c r="AE651" i="4" s="1"/>
  <c r="Z657" i="4"/>
  <c r="AC657" i="4" s="1"/>
  <c r="AE657" i="4" s="1"/>
  <c r="Z658" i="4"/>
  <c r="AC658" i="4" s="1"/>
  <c r="AE658" i="4" s="1"/>
  <c r="Z659" i="4"/>
  <c r="AC659" i="4" s="1"/>
  <c r="AE659" i="4" s="1"/>
  <c r="Z662" i="4"/>
  <c r="AC662" i="4" s="1"/>
  <c r="AE662" i="4" s="1"/>
  <c r="Z663" i="4"/>
  <c r="AC663" i="4" s="1"/>
  <c r="AE663" i="4" s="1"/>
  <c r="Z664" i="4"/>
  <c r="AC664" i="4" s="1"/>
  <c r="AE664" i="4" s="1"/>
  <c r="Z669" i="4"/>
  <c r="AC669" i="4" s="1"/>
  <c r="AE669" i="4" s="1"/>
  <c r="Z670" i="4"/>
  <c r="AC670" i="4" s="1"/>
  <c r="AE670" i="4" s="1"/>
  <c r="Z671" i="4"/>
  <c r="AC671" i="4" s="1"/>
  <c r="AE671" i="4" s="1"/>
  <c r="Z672" i="4"/>
  <c r="AC672" i="4" s="1"/>
  <c r="AE672" i="4" s="1"/>
  <c r="Z673" i="4"/>
  <c r="AC673" i="4" s="1"/>
  <c r="AE673" i="4" s="1"/>
  <c r="Z674" i="4"/>
  <c r="AC674" i="4" s="1"/>
  <c r="AE674" i="4" s="1"/>
  <c r="Z676" i="4"/>
  <c r="AC676" i="4" s="1"/>
  <c r="AE676" i="4" s="1"/>
  <c r="Z677" i="4"/>
  <c r="AC677" i="4" s="1"/>
  <c r="AE677" i="4" s="1"/>
  <c r="Z678" i="4"/>
  <c r="AC678" i="4" s="1"/>
  <c r="AE678" i="4" s="1"/>
  <c r="Z679" i="4"/>
  <c r="AC679" i="4" s="1"/>
  <c r="AE679" i="4" s="1"/>
  <c r="Z680" i="4"/>
  <c r="AC680" i="4" s="1"/>
  <c r="AE680" i="4" s="1"/>
  <c r="Z681" i="4"/>
  <c r="AC681" i="4" s="1"/>
  <c r="AE681" i="4" s="1"/>
  <c r="Z682" i="4"/>
  <c r="AC682" i="4" s="1"/>
  <c r="AE682" i="4" s="1"/>
  <c r="Z683" i="4"/>
  <c r="AC683" i="4" s="1"/>
  <c r="AE683" i="4" s="1"/>
  <c r="Z684" i="4"/>
  <c r="AC684" i="4" s="1"/>
  <c r="AE684" i="4" s="1"/>
  <c r="Z688" i="4"/>
  <c r="AC688" i="4" s="1"/>
  <c r="AE688" i="4" s="1"/>
  <c r="Z691" i="4"/>
  <c r="AC691" i="4" s="1"/>
  <c r="AE691" i="4" s="1"/>
  <c r="Z695" i="4"/>
  <c r="AC695" i="4" s="1"/>
  <c r="AE695" i="4" s="1"/>
  <c r="Z697" i="4"/>
  <c r="AC697" i="4" s="1"/>
  <c r="AE697" i="4" s="1"/>
  <c r="Z698" i="4"/>
  <c r="AC698" i="4" s="1"/>
  <c r="AE698" i="4" s="1"/>
  <c r="Z699" i="4"/>
  <c r="AC699" i="4" s="1"/>
  <c r="AE699" i="4" s="1"/>
  <c r="Z701" i="4"/>
  <c r="AC701" i="4" s="1"/>
  <c r="AE701" i="4" s="1"/>
  <c r="Z704" i="4"/>
  <c r="AC704" i="4" s="1"/>
  <c r="AE704" i="4" s="1"/>
  <c r="Z738" i="4"/>
  <c r="AC738" i="4" s="1"/>
  <c r="AE738" i="4" s="1"/>
  <c r="Z740" i="4"/>
  <c r="AC740" i="4" s="1"/>
  <c r="AE740" i="4" s="1"/>
  <c r="Z741" i="4"/>
  <c r="AC741" i="4" s="1"/>
  <c r="AE741" i="4" s="1"/>
  <c r="Z742" i="4"/>
  <c r="AC742" i="4" s="1"/>
  <c r="AE742" i="4" s="1"/>
  <c r="Z743" i="4"/>
  <c r="AC743" i="4" s="1"/>
  <c r="AE743" i="4" s="1"/>
  <c r="Z744" i="4"/>
  <c r="AC744" i="4" s="1"/>
  <c r="AE744" i="4" s="1"/>
  <c r="Z745" i="4"/>
  <c r="AC745" i="4" s="1"/>
  <c r="AE745" i="4" s="1"/>
  <c r="Z746" i="4"/>
  <c r="AC746" i="4" s="1"/>
  <c r="AE746" i="4" s="1"/>
  <c r="Z747" i="4"/>
  <c r="AC747" i="4" s="1"/>
  <c r="AE747" i="4" s="1"/>
  <c r="Z748" i="4"/>
  <c r="AC748" i="4" s="1"/>
  <c r="AE748" i="4" s="1"/>
  <c r="Z749" i="4"/>
  <c r="AC749" i="4" s="1"/>
  <c r="AE749" i="4" s="1"/>
  <c r="Z750" i="4"/>
  <c r="AC750" i="4" s="1"/>
  <c r="AE750" i="4" s="1"/>
  <c r="Z751" i="4"/>
  <c r="AC751" i="4" s="1"/>
  <c r="AE751" i="4" s="1"/>
  <c r="Z752" i="4"/>
  <c r="AC752" i="4" s="1"/>
  <c r="AE752" i="4" s="1"/>
  <c r="Z753" i="4"/>
  <c r="AC753" i="4" s="1"/>
  <c r="AE753" i="4" s="1"/>
  <c r="Z755" i="4"/>
  <c r="AC755" i="4" s="1"/>
  <c r="AE755" i="4" s="1"/>
  <c r="Z762" i="4"/>
  <c r="AC762" i="4" s="1"/>
  <c r="AE762" i="4" s="1"/>
  <c r="Z763" i="4"/>
  <c r="AC763" i="4" s="1"/>
  <c r="AE763" i="4" s="1"/>
  <c r="Z764" i="4"/>
  <c r="AC764" i="4" s="1"/>
  <c r="AE764" i="4" s="1"/>
  <c r="Z765" i="4"/>
  <c r="AC765" i="4" s="1"/>
  <c r="AE765" i="4" s="1"/>
  <c r="Z766" i="4"/>
  <c r="AC766" i="4" s="1"/>
  <c r="AE766" i="4" s="1"/>
  <c r="Z767" i="4"/>
  <c r="AC767" i="4" s="1"/>
  <c r="AE767" i="4" s="1"/>
  <c r="Z768" i="4"/>
  <c r="AC768" i="4" s="1"/>
  <c r="AE768" i="4" s="1"/>
  <c r="Z769" i="4"/>
  <c r="AC769" i="4" s="1"/>
  <c r="AE769" i="4" s="1"/>
  <c r="Z770" i="4"/>
  <c r="AC770" i="4" s="1"/>
  <c r="AE770" i="4" s="1"/>
  <c r="Z771" i="4"/>
  <c r="AC771" i="4" s="1"/>
  <c r="AE771" i="4" s="1"/>
  <c r="Z773" i="4"/>
  <c r="AC773" i="4" s="1"/>
  <c r="AE773" i="4" s="1"/>
  <c r="Z777" i="4"/>
  <c r="AC777" i="4" s="1"/>
  <c r="AE777" i="4" s="1"/>
  <c r="Z778" i="4"/>
  <c r="AC778" i="4" s="1"/>
  <c r="AE778" i="4" s="1"/>
  <c r="Z786" i="4"/>
  <c r="AC786" i="4" s="1"/>
  <c r="AE786" i="4" s="1"/>
  <c r="Z788" i="4"/>
  <c r="AC788" i="4" s="1"/>
  <c r="AE788" i="4" s="1"/>
  <c r="Z789" i="4"/>
  <c r="AC789" i="4" s="1"/>
  <c r="AE789" i="4" s="1"/>
  <c r="Z790" i="4"/>
  <c r="AC790" i="4" s="1"/>
  <c r="AE790" i="4" s="1"/>
  <c r="Z791" i="4"/>
  <c r="AC791" i="4" s="1"/>
  <c r="AE791" i="4" s="1"/>
  <c r="Z792" i="4"/>
  <c r="AC792" i="4" s="1"/>
  <c r="AE792" i="4" s="1"/>
  <c r="Z793" i="4"/>
  <c r="AC793" i="4" s="1"/>
  <c r="AE793" i="4" s="1"/>
  <c r="Z794" i="4"/>
  <c r="AC794" i="4" s="1"/>
  <c r="AE794" i="4" s="1"/>
  <c r="Z795" i="4"/>
  <c r="AC795" i="4" s="1"/>
  <c r="AE795" i="4" s="1"/>
  <c r="Z796" i="4"/>
  <c r="AC796" i="4" s="1"/>
  <c r="AE796" i="4" s="1"/>
  <c r="Z797" i="4"/>
  <c r="AC797" i="4" s="1"/>
  <c r="AE797" i="4" s="1"/>
  <c r="Z798" i="4"/>
  <c r="AC798" i="4" s="1"/>
  <c r="AE798" i="4" s="1"/>
  <c r="Z799" i="4"/>
  <c r="AC799" i="4" s="1"/>
  <c r="AE799" i="4" s="1"/>
  <c r="Z800" i="4"/>
  <c r="AC800" i="4" s="1"/>
  <c r="AE800" i="4" s="1"/>
  <c r="Z801" i="4"/>
  <c r="AC801" i="4" s="1"/>
  <c r="AE801" i="4" s="1"/>
  <c r="Z802" i="4"/>
  <c r="AC802" i="4" s="1"/>
  <c r="AE802" i="4" s="1"/>
  <c r="Z803" i="4"/>
  <c r="AC803" i="4" s="1"/>
  <c r="AE803" i="4" s="1"/>
  <c r="Z804" i="4"/>
  <c r="AC804" i="4" s="1"/>
  <c r="AE804" i="4" s="1"/>
  <c r="Z805" i="4"/>
  <c r="AC805" i="4" s="1"/>
  <c r="AE805" i="4" s="1"/>
  <c r="Z806" i="4"/>
  <c r="AC806" i="4" s="1"/>
  <c r="AE806" i="4" s="1"/>
  <c r="Z807" i="4"/>
  <c r="AC807" i="4" s="1"/>
  <c r="AE807" i="4" s="1"/>
  <c r="Z813" i="4"/>
  <c r="AC813" i="4" s="1"/>
  <c r="AE813" i="4" s="1"/>
  <c r="Z814" i="4"/>
  <c r="AC814" i="4" s="1"/>
  <c r="AE814" i="4" s="1"/>
  <c r="Z822" i="4"/>
  <c r="AC822" i="4" s="1"/>
  <c r="AE822" i="4" s="1"/>
  <c r="Z823" i="4"/>
  <c r="AC823" i="4" s="1"/>
  <c r="AE823" i="4" s="1"/>
  <c r="Z824" i="4"/>
  <c r="AC824" i="4" s="1"/>
  <c r="AE824" i="4" s="1"/>
  <c r="Z825" i="4"/>
  <c r="AC825" i="4" s="1"/>
  <c r="AE825" i="4" s="1"/>
  <c r="Z826" i="4"/>
  <c r="AC826" i="4" s="1"/>
  <c r="AE826" i="4" s="1"/>
  <c r="Z827" i="4"/>
  <c r="AC827" i="4" s="1"/>
  <c r="AE827" i="4" s="1"/>
  <c r="Z829" i="4"/>
  <c r="AC829" i="4" s="1"/>
  <c r="AE829" i="4" s="1"/>
  <c r="Z830" i="4"/>
  <c r="AC830" i="4" s="1"/>
  <c r="AE830" i="4" s="1"/>
  <c r="Z831" i="4"/>
  <c r="AC831" i="4" s="1"/>
  <c r="AE831" i="4" s="1"/>
  <c r="Z832" i="4"/>
  <c r="AC832" i="4" s="1"/>
  <c r="AE832" i="4" s="1"/>
  <c r="Z834" i="4"/>
  <c r="AC834" i="4" s="1"/>
  <c r="AE834" i="4" s="1"/>
  <c r="Z835" i="4"/>
  <c r="AC835" i="4" s="1"/>
  <c r="AE835" i="4" s="1"/>
  <c r="Z836" i="4"/>
  <c r="AC836" i="4" s="1"/>
  <c r="AE836" i="4" s="1"/>
  <c r="Z837" i="4"/>
  <c r="AC837" i="4" s="1"/>
  <c r="AE837" i="4" s="1"/>
  <c r="Z838" i="4"/>
  <c r="AC838" i="4" s="1"/>
  <c r="AE838" i="4" s="1"/>
  <c r="Z845" i="4"/>
  <c r="AC845" i="4" s="1"/>
  <c r="AE845" i="4" s="1"/>
  <c r="Z848" i="4"/>
  <c r="AC848" i="4" s="1"/>
  <c r="AE848" i="4" s="1"/>
  <c r="Z849" i="4"/>
  <c r="AC849" i="4" s="1"/>
  <c r="AE849" i="4" s="1"/>
  <c r="Z852" i="4"/>
  <c r="AC852" i="4" s="1"/>
  <c r="AE852" i="4" s="1"/>
  <c r="Z853" i="4"/>
  <c r="AC853" i="4" s="1"/>
  <c r="AE853" i="4" s="1"/>
  <c r="Z854" i="4"/>
  <c r="AC854" i="4" s="1"/>
  <c r="AE854" i="4" s="1"/>
  <c r="Z883" i="4"/>
  <c r="AC883" i="4" s="1"/>
  <c r="AE883" i="4" s="1"/>
  <c r="Z902" i="4"/>
  <c r="AC902" i="4" s="1"/>
  <c r="AE902" i="4" s="1"/>
  <c r="Z903" i="4"/>
  <c r="AC903" i="4" s="1"/>
  <c r="AE903" i="4" s="1"/>
  <c r="Z904" i="4"/>
  <c r="AC904" i="4" s="1"/>
  <c r="AE904" i="4" s="1"/>
  <c r="Z905" i="4"/>
  <c r="AC905" i="4" s="1"/>
  <c r="AE905" i="4" s="1"/>
  <c r="Z906" i="4"/>
  <c r="AC906" i="4" s="1"/>
  <c r="AE906" i="4" s="1"/>
  <c r="Z907" i="4"/>
  <c r="AC907" i="4" s="1"/>
  <c r="AE907" i="4" s="1"/>
  <c r="Z908" i="4"/>
  <c r="AC908" i="4" s="1"/>
  <c r="AE908" i="4" s="1"/>
  <c r="Z909" i="4"/>
  <c r="AC909" i="4" s="1"/>
  <c r="AE909" i="4" s="1"/>
  <c r="Z910" i="4"/>
  <c r="AC910" i="4" s="1"/>
  <c r="AE910" i="4" s="1"/>
  <c r="Z911" i="4"/>
  <c r="AC911" i="4" s="1"/>
  <c r="AE911" i="4" s="1"/>
  <c r="Z912" i="4"/>
  <c r="AC912" i="4" s="1"/>
  <c r="AE912" i="4" s="1"/>
  <c r="Z914" i="4"/>
  <c r="AC914" i="4" s="1"/>
  <c r="AE914" i="4" s="1"/>
  <c r="Z915" i="4"/>
  <c r="AC915" i="4" s="1"/>
  <c r="AE915" i="4" s="1"/>
  <c r="Z921" i="4"/>
  <c r="AC921" i="4" s="1"/>
  <c r="AE921" i="4" s="1"/>
  <c r="Z923" i="4"/>
  <c r="AC923" i="4" s="1"/>
  <c r="AE923" i="4" s="1"/>
  <c r="Z926" i="4"/>
  <c r="AC926" i="4" s="1"/>
  <c r="AE926" i="4" s="1"/>
  <c r="Z927" i="4"/>
  <c r="AC927" i="4" s="1"/>
  <c r="AE927" i="4" s="1"/>
  <c r="Z928" i="4"/>
  <c r="AC928" i="4" s="1"/>
  <c r="AE928" i="4" s="1"/>
  <c r="Z929" i="4"/>
  <c r="AC929" i="4" s="1"/>
  <c r="AE929" i="4" s="1"/>
  <c r="Z934" i="4"/>
  <c r="AC934" i="4" s="1"/>
  <c r="AE934" i="4" s="1"/>
  <c r="Z938" i="4"/>
  <c r="AC938" i="4" s="1"/>
  <c r="AE938" i="4" s="1"/>
  <c r="Z948" i="4"/>
  <c r="AC948" i="4" s="1"/>
  <c r="AE948" i="4" s="1"/>
  <c r="Z949" i="4"/>
  <c r="AC949" i="4" s="1"/>
  <c r="AE949" i="4" s="1"/>
  <c r="Z950" i="4"/>
  <c r="AC950" i="4" s="1"/>
  <c r="AE950" i="4" s="1"/>
  <c r="Z951" i="4"/>
  <c r="AC951" i="4" s="1"/>
  <c r="AE951" i="4" s="1"/>
  <c r="Z953" i="4"/>
  <c r="AC953" i="4" s="1"/>
  <c r="AE953" i="4" s="1"/>
  <c r="Z954" i="4"/>
  <c r="AC954" i="4" s="1"/>
  <c r="AE954" i="4" s="1"/>
  <c r="Z955" i="4"/>
  <c r="AC955" i="4" s="1"/>
  <c r="AE955" i="4" s="1"/>
  <c r="Z956" i="4"/>
  <c r="AC956" i="4" s="1"/>
  <c r="AE956" i="4" s="1"/>
  <c r="Z957" i="4"/>
  <c r="AC957" i="4" s="1"/>
  <c r="AE957" i="4" s="1"/>
  <c r="Z959" i="4"/>
  <c r="AC959" i="4" s="1"/>
  <c r="AE959" i="4" s="1"/>
  <c r="Z960" i="4"/>
  <c r="AC960" i="4" s="1"/>
  <c r="AE960" i="4" s="1"/>
  <c r="Z961" i="4"/>
  <c r="AC961" i="4" s="1"/>
  <c r="AE961" i="4" s="1"/>
  <c r="Z962" i="4"/>
  <c r="AC962" i="4" s="1"/>
  <c r="AE962" i="4" s="1"/>
  <c r="Z964" i="4"/>
  <c r="AC964" i="4" s="1"/>
  <c r="AE964" i="4" s="1"/>
  <c r="Z965" i="4"/>
  <c r="AC965" i="4" s="1"/>
  <c r="AE965" i="4" s="1"/>
  <c r="Z966" i="4"/>
  <c r="AC966" i="4" s="1"/>
  <c r="AE966" i="4" s="1"/>
  <c r="Z967" i="4"/>
  <c r="AC967" i="4" s="1"/>
  <c r="AE967" i="4" s="1"/>
  <c r="Z968" i="4"/>
  <c r="AC968" i="4" s="1"/>
  <c r="AE968" i="4" s="1"/>
  <c r="Z969" i="4"/>
  <c r="AC969" i="4" s="1"/>
  <c r="AE969" i="4" s="1"/>
  <c r="Z970" i="4"/>
  <c r="AC970" i="4" s="1"/>
  <c r="AE970" i="4" s="1"/>
  <c r="Z971" i="4"/>
  <c r="AC971" i="4" s="1"/>
  <c r="AE971" i="4" s="1"/>
  <c r="Z974" i="4"/>
  <c r="AC974" i="4" s="1"/>
  <c r="AE974" i="4" s="1"/>
  <c r="Z975" i="4"/>
  <c r="AC975" i="4" s="1"/>
  <c r="AE975" i="4" s="1"/>
  <c r="Z976" i="4"/>
  <c r="AC976" i="4" s="1"/>
  <c r="AE976" i="4" s="1"/>
  <c r="Z977" i="4"/>
  <c r="AC977" i="4" s="1"/>
  <c r="AE977" i="4" s="1"/>
  <c r="Z979" i="4"/>
  <c r="AC979" i="4" s="1"/>
  <c r="AE979" i="4" s="1"/>
  <c r="Z981" i="4"/>
  <c r="AC981" i="4" s="1"/>
  <c r="AE981" i="4" s="1"/>
  <c r="Z982" i="4"/>
  <c r="AC982" i="4" s="1"/>
  <c r="AE982" i="4" s="1"/>
  <c r="Z993" i="4"/>
  <c r="AC993" i="4" s="1"/>
  <c r="AE993" i="4" s="1"/>
  <c r="Z994" i="4"/>
  <c r="AC994" i="4" s="1"/>
  <c r="AE994" i="4" s="1"/>
  <c r="Z999" i="4"/>
  <c r="AC999" i="4" s="1"/>
  <c r="AE999" i="4" s="1"/>
  <c r="Z1000" i="4"/>
  <c r="AC1000" i="4" s="1"/>
  <c r="AE1000" i="4" s="1"/>
  <c r="Z1001" i="4"/>
  <c r="AC1001" i="4" s="1"/>
  <c r="AE1001" i="4" s="1"/>
  <c r="Z1002" i="4"/>
  <c r="AC1002" i="4" s="1"/>
  <c r="AE1002" i="4" s="1"/>
  <c r="Z1003" i="4"/>
  <c r="AC1003" i="4" s="1"/>
  <c r="AE1003" i="4" s="1"/>
  <c r="Z1013" i="4"/>
  <c r="AC1013" i="4" s="1"/>
  <c r="AE1013" i="4" s="1"/>
  <c r="Z1014" i="4"/>
  <c r="AC1014" i="4" s="1"/>
  <c r="AE1014" i="4" s="1"/>
  <c r="Z1015" i="4"/>
  <c r="AC1015" i="4" s="1"/>
  <c r="AE1015" i="4" s="1"/>
  <c r="Z1021" i="4"/>
  <c r="AC1021" i="4" s="1"/>
  <c r="AE1021" i="4" s="1"/>
  <c r="Z1026" i="4"/>
  <c r="AC1026" i="4" s="1"/>
  <c r="AE1026" i="4" s="1"/>
  <c r="Z1027" i="4"/>
  <c r="AC1027" i="4" s="1"/>
  <c r="AE1027" i="4" s="1"/>
  <c r="Z1028" i="4"/>
  <c r="AC1028" i="4" s="1"/>
  <c r="AE1028" i="4" s="1"/>
  <c r="Z1029" i="4"/>
  <c r="AC1029" i="4" s="1"/>
  <c r="AE1029" i="4" s="1"/>
  <c r="Z1032" i="4"/>
  <c r="AC1032" i="4" s="1"/>
  <c r="AE1032" i="4" s="1"/>
  <c r="Z1046" i="4"/>
  <c r="AC1046" i="4" s="1"/>
  <c r="AE1046" i="4" s="1"/>
  <c r="Z1047" i="4"/>
  <c r="AC1047" i="4" s="1"/>
  <c r="AE1047" i="4" s="1"/>
  <c r="Z1058" i="4"/>
  <c r="AC1058" i="4" s="1"/>
  <c r="AE1058" i="4" s="1"/>
  <c r="Z1059" i="4"/>
  <c r="AC1059" i="4" s="1"/>
  <c r="AE1059" i="4" s="1"/>
  <c r="Z1060" i="4"/>
  <c r="AC1060" i="4" s="1"/>
  <c r="AE1060" i="4" s="1"/>
  <c r="Z1062" i="4"/>
  <c r="AC1062" i="4" s="1"/>
  <c r="AE1062" i="4" s="1"/>
  <c r="Z1063" i="4"/>
  <c r="AC1063" i="4" s="1"/>
  <c r="AE1063" i="4" s="1"/>
  <c r="Z1064" i="4"/>
  <c r="AC1064" i="4" s="1"/>
  <c r="AE1064" i="4" s="1"/>
  <c r="Z1065" i="4"/>
  <c r="AC1065" i="4" s="1"/>
  <c r="AE1065" i="4" s="1"/>
  <c r="Z1066" i="4"/>
  <c r="AC1066" i="4" s="1"/>
  <c r="AE1066" i="4" s="1"/>
  <c r="Z1071" i="4"/>
  <c r="AC1071" i="4" s="1"/>
  <c r="AE1071" i="4" s="1"/>
  <c r="Z1074" i="4"/>
  <c r="AC1074" i="4" s="1"/>
  <c r="AE1074" i="4" s="1"/>
  <c r="Z1086" i="4"/>
  <c r="AC1086" i="4" s="1"/>
  <c r="AE1086" i="4" s="1"/>
  <c r="Z1087" i="4"/>
  <c r="AC1087" i="4" s="1"/>
  <c r="AE1087" i="4" s="1"/>
  <c r="Z1089" i="4"/>
  <c r="AC1089" i="4" s="1"/>
  <c r="AE1089" i="4" s="1"/>
  <c r="Z1090" i="4"/>
  <c r="AC1090" i="4" s="1"/>
  <c r="AE1090" i="4" s="1"/>
  <c r="Z1092" i="4"/>
  <c r="AC1092" i="4" s="1"/>
  <c r="AE1092" i="4" s="1"/>
  <c r="Z1093" i="4"/>
  <c r="AC1093" i="4" s="1"/>
  <c r="AE1093" i="4" s="1"/>
  <c r="Z1094" i="4"/>
  <c r="AC1094" i="4" s="1"/>
  <c r="AE1094" i="4" s="1"/>
  <c r="Z1095" i="4"/>
  <c r="AC1095" i="4" s="1"/>
  <c r="AE1095" i="4" s="1"/>
  <c r="Z1096" i="4"/>
  <c r="AC1096" i="4" s="1"/>
  <c r="AE1096" i="4" s="1"/>
  <c r="Z1097" i="4"/>
  <c r="AC1097" i="4" s="1"/>
  <c r="AE1097" i="4" s="1"/>
  <c r="Z1098" i="4"/>
  <c r="AC1098" i="4" s="1"/>
  <c r="AE1098" i="4" s="1"/>
  <c r="Z1099" i="4"/>
  <c r="AC1099" i="4" s="1"/>
  <c r="AE1099" i="4" s="1"/>
  <c r="Z1100" i="4"/>
  <c r="AC1100" i="4" s="1"/>
  <c r="AE1100" i="4" s="1"/>
  <c r="Z1101" i="4"/>
  <c r="AC1101" i="4" s="1"/>
  <c r="AE1101" i="4" s="1"/>
  <c r="Z1102" i="4"/>
  <c r="AC1102" i="4" s="1"/>
  <c r="AE1102" i="4" s="1"/>
  <c r="Z1103" i="4"/>
  <c r="AC1103" i="4" s="1"/>
  <c r="AE1103" i="4" s="1"/>
  <c r="Z1104" i="4"/>
  <c r="AC1104" i="4" s="1"/>
  <c r="AE1104" i="4" s="1"/>
  <c r="AA7" i="4"/>
  <c r="Z7" i="4" s="1"/>
  <c r="AC7" i="4" s="1"/>
  <c r="AE7" i="4" s="1"/>
  <c r="AA8" i="4"/>
  <c r="Z8" i="4" s="1"/>
  <c r="AC8" i="4" s="1"/>
  <c r="AE8" i="4" s="1"/>
  <c r="AA9" i="4"/>
  <c r="Z9" i="4" s="1"/>
  <c r="AC9" i="4" s="1"/>
  <c r="AE9" i="4" s="1"/>
  <c r="AA10" i="4"/>
  <c r="Z10" i="4" s="1"/>
  <c r="AC10" i="4" s="1"/>
  <c r="AE10" i="4" s="1"/>
  <c r="AA11" i="4"/>
  <c r="Z11" i="4" s="1"/>
  <c r="AC11" i="4" s="1"/>
  <c r="AE11" i="4" s="1"/>
  <c r="AA12" i="4"/>
  <c r="AA13" i="4"/>
  <c r="AA14" i="4"/>
  <c r="Z14" i="4" s="1"/>
  <c r="AC14" i="4" s="1"/>
  <c r="AE14" i="4" s="1"/>
  <c r="AA15" i="4"/>
  <c r="AA16" i="4"/>
  <c r="AA17" i="4"/>
  <c r="AA18" i="4"/>
  <c r="AA19" i="4"/>
  <c r="AA20" i="4"/>
  <c r="AA21" i="4"/>
  <c r="AA22" i="4"/>
  <c r="AA23" i="4"/>
  <c r="AA24" i="4"/>
  <c r="AA25" i="4"/>
  <c r="Z25" i="4" s="1"/>
  <c r="AC25" i="4" s="1"/>
  <c r="AE25" i="4" s="1"/>
  <c r="AA26" i="4"/>
  <c r="Z26" i="4" s="1"/>
  <c r="AC26" i="4" s="1"/>
  <c r="AE26" i="4" s="1"/>
  <c r="AA27" i="4"/>
  <c r="Z27" i="4" s="1"/>
  <c r="AC27" i="4" s="1"/>
  <c r="AE27" i="4" s="1"/>
  <c r="AA28" i="4"/>
  <c r="Z28" i="4" s="1"/>
  <c r="AC28" i="4" s="1"/>
  <c r="AE28" i="4" s="1"/>
  <c r="AA29" i="4"/>
  <c r="Z29" i="4" s="1"/>
  <c r="AC29" i="4" s="1"/>
  <c r="AE29" i="4" s="1"/>
  <c r="AA30" i="4"/>
  <c r="Z30" i="4" s="1"/>
  <c r="AC30" i="4" s="1"/>
  <c r="AE30" i="4" s="1"/>
  <c r="AA31" i="4"/>
  <c r="Z31" i="4" s="1"/>
  <c r="AC31" i="4" s="1"/>
  <c r="AE31" i="4" s="1"/>
  <c r="AA32" i="4"/>
  <c r="Z32" i="4" s="1"/>
  <c r="AC32" i="4" s="1"/>
  <c r="AE32" i="4" s="1"/>
  <c r="AA33" i="4"/>
  <c r="Z33" i="4" s="1"/>
  <c r="AC33" i="4" s="1"/>
  <c r="AE33" i="4" s="1"/>
  <c r="AA34" i="4"/>
  <c r="Z34" i="4" s="1"/>
  <c r="AC34" i="4" s="1"/>
  <c r="AE34" i="4" s="1"/>
  <c r="AA35" i="4"/>
  <c r="Z35" i="4" s="1"/>
  <c r="AC35" i="4" s="1"/>
  <c r="AE35" i="4" s="1"/>
  <c r="AA36" i="4"/>
  <c r="Z36" i="4" s="1"/>
  <c r="AC36" i="4" s="1"/>
  <c r="AE36" i="4" s="1"/>
  <c r="AA37" i="4"/>
  <c r="Z37" i="4" s="1"/>
  <c r="AC37" i="4" s="1"/>
  <c r="AE37" i="4" s="1"/>
  <c r="AA38" i="4"/>
  <c r="Z38" i="4" s="1"/>
  <c r="AC38" i="4" s="1"/>
  <c r="AE38" i="4" s="1"/>
  <c r="AA39" i="4"/>
  <c r="AA40" i="4"/>
  <c r="AA41" i="4"/>
  <c r="AA42" i="4"/>
  <c r="AA43" i="4"/>
  <c r="AA44" i="4"/>
  <c r="Z44" i="4" s="1"/>
  <c r="AC44" i="4" s="1"/>
  <c r="AE44" i="4" s="1"/>
  <c r="AA45" i="4"/>
  <c r="Z45" i="4" s="1"/>
  <c r="AC45" i="4" s="1"/>
  <c r="AE45" i="4" s="1"/>
  <c r="AA46" i="4"/>
  <c r="Z46" i="4" s="1"/>
  <c r="AC46" i="4" s="1"/>
  <c r="AE46" i="4" s="1"/>
  <c r="AA47" i="4"/>
  <c r="AA48" i="4"/>
  <c r="Z48" i="4" s="1"/>
  <c r="AC48" i="4" s="1"/>
  <c r="AE48" i="4" s="1"/>
  <c r="AA49" i="4"/>
  <c r="Z49" i="4" s="1"/>
  <c r="AC49" i="4" s="1"/>
  <c r="AE49" i="4" s="1"/>
  <c r="AA50" i="4"/>
  <c r="Z50" i="4" s="1"/>
  <c r="AC50" i="4" s="1"/>
  <c r="AE50" i="4" s="1"/>
  <c r="AA51" i="4"/>
  <c r="Z51" i="4" s="1"/>
  <c r="AC51" i="4" s="1"/>
  <c r="AE51" i="4" s="1"/>
  <c r="AA52" i="4"/>
  <c r="Z52" i="4" s="1"/>
  <c r="AC52" i="4" s="1"/>
  <c r="AE52" i="4" s="1"/>
  <c r="AA53" i="4"/>
  <c r="Z53" i="4" s="1"/>
  <c r="AC53" i="4" s="1"/>
  <c r="AE53" i="4" s="1"/>
  <c r="AA54" i="4"/>
  <c r="Z54" i="4" s="1"/>
  <c r="AC54" i="4" s="1"/>
  <c r="AE54" i="4" s="1"/>
  <c r="AA55" i="4"/>
  <c r="Z55" i="4" s="1"/>
  <c r="AC55" i="4" s="1"/>
  <c r="AE55" i="4" s="1"/>
  <c r="AA56" i="4"/>
  <c r="Z56" i="4" s="1"/>
  <c r="AC56" i="4" s="1"/>
  <c r="AE56" i="4" s="1"/>
  <c r="AA57" i="4"/>
  <c r="Z57" i="4" s="1"/>
  <c r="AC57" i="4" s="1"/>
  <c r="AE57" i="4" s="1"/>
  <c r="AA58" i="4"/>
  <c r="AA59" i="4"/>
  <c r="AA60" i="4"/>
  <c r="AA61" i="4"/>
  <c r="AA62" i="4"/>
  <c r="Z62" i="4" s="1"/>
  <c r="AC62" i="4" s="1"/>
  <c r="AE62" i="4" s="1"/>
  <c r="AA63" i="4"/>
  <c r="Z63" i="4" s="1"/>
  <c r="AC63" i="4" s="1"/>
  <c r="AE63" i="4" s="1"/>
  <c r="AA64" i="4"/>
  <c r="AA65" i="4"/>
  <c r="AA66" i="4"/>
  <c r="AA67" i="4"/>
  <c r="Z67" i="4" s="1"/>
  <c r="AC67" i="4" s="1"/>
  <c r="AE67" i="4" s="1"/>
  <c r="AA68" i="4"/>
  <c r="AA69" i="4"/>
  <c r="AA70" i="4"/>
  <c r="AA71" i="4"/>
  <c r="AA72" i="4"/>
  <c r="AA73" i="4"/>
  <c r="Z73" i="4" s="1"/>
  <c r="AC73" i="4" s="1"/>
  <c r="AE73" i="4" s="1"/>
  <c r="AA74" i="4"/>
  <c r="Z74" i="4" s="1"/>
  <c r="AC74" i="4" s="1"/>
  <c r="AE74" i="4" s="1"/>
  <c r="AA75" i="4"/>
  <c r="Z75" i="4" s="1"/>
  <c r="AC75" i="4" s="1"/>
  <c r="AE75" i="4" s="1"/>
  <c r="AA76" i="4"/>
  <c r="Z76" i="4" s="1"/>
  <c r="AC76" i="4" s="1"/>
  <c r="AE76" i="4" s="1"/>
  <c r="AA77" i="4"/>
  <c r="Z77" i="4" s="1"/>
  <c r="AC77" i="4" s="1"/>
  <c r="AE77" i="4" s="1"/>
  <c r="AA78" i="4"/>
  <c r="Z78" i="4" s="1"/>
  <c r="AC78" i="4" s="1"/>
  <c r="AE78" i="4" s="1"/>
  <c r="AA79" i="4"/>
  <c r="AA80" i="4"/>
  <c r="AA81" i="4"/>
  <c r="Z81" i="4" s="1"/>
  <c r="AC81" i="4" s="1"/>
  <c r="AE81" i="4" s="1"/>
  <c r="AA82" i="4"/>
  <c r="Z82" i="4" s="1"/>
  <c r="AC82" i="4" s="1"/>
  <c r="AE82" i="4" s="1"/>
  <c r="AA83" i="4"/>
  <c r="Z83" i="4" s="1"/>
  <c r="AC83" i="4" s="1"/>
  <c r="AE83" i="4" s="1"/>
  <c r="AA84" i="4"/>
  <c r="Z84" i="4" s="1"/>
  <c r="AC84" i="4" s="1"/>
  <c r="AE84" i="4" s="1"/>
  <c r="AA85" i="4"/>
  <c r="Z85" i="4" s="1"/>
  <c r="AC85" i="4" s="1"/>
  <c r="AE85" i="4" s="1"/>
  <c r="AA86" i="4"/>
  <c r="Z86" i="4" s="1"/>
  <c r="AC86" i="4" s="1"/>
  <c r="AE86" i="4" s="1"/>
  <c r="AA87" i="4"/>
  <c r="Z87" i="4" s="1"/>
  <c r="AC87" i="4" s="1"/>
  <c r="AE87" i="4" s="1"/>
  <c r="AA88" i="4"/>
  <c r="AA89" i="4"/>
  <c r="AA90" i="4"/>
  <c r="AA91" i="4"/>
  <c r="AA92" i="4"/>
  <c r="Z92" i="4" s="1"/>
  <c r="AC92" i="4" s="1"/>
  <c r="AE92" i="4" s="1"/>
  <c r="AA93" i="4"/>
  <c r="Z93" i="4" s="1"/>
  <c r="AC93" i="4" s="1"/>
  <c r="AE93" i="4" s="1"/>
  <c r="AA94" i="4"/>
  <c r="Z94" i="4" s="1"/>
  <c r="AC94" i="4" s="1"/>
  <c r="AE94" i="4" s="1"/>
  <c r="AA95" i="4"/>
  <c r="Z95" i="4" s="1"/>
  <c r="AC95" i="4" s="1"/>
  <c r="AE95" i="4" s="1"/>
  <c r="AA96" i="4"/>
  <c r="Z96" i="4" s="1"/>
  <c r="AC96" i="4" s="1"/>
  <c r="AE96" i="4" s="1"/>
  <c r="AA97" i="4"/>
  <c r="Z97" i="4" s="1"/>
  <c r="AC97" i="4" s="1"/>
  <c r="AE97" i="4" s="1"/>
  <c r="AA98" i="4"/>
  <c r="Z98" i="4" s="1"/>
  <c r="AC98" i="4" s="1"/>
  <c r="AE98" i="4" s="1"/>
  <c r="AA99" i="4"/>
  <c r="AA100" i="4"/>
  <c r="Z100" i="4" s="1"/>
  <c r="AC100" i="4" s="1"/>
  <c r="AE100" i="4" s="1"/>
  <c r="AA101" i="4"/>
  <c r="Z101" i="4" s="1"/>
  <c r="AC101" i="4" s="1"/>
  <c r="AE101" i="4" s="1"/>
  <c r="AA102" i="4"/>
  <c r="Z102" i="4" s="1"/>
  <c r="AC102" i="4" s="1"/>
  <c r="AE102" i="4" s="1"/>
  <c r="AA103" i="4"/>
  <c r="AA104" i="4"/>
  <c r="AA105" i="4"/>
  <c r="Z105" i="4" s="1"/>
  <c r="AC105" i="4" s="1"/>
  <c r="AE105" i="4" s="1"/>
  <c r="AA106" i="4"/>
  <c r="AA107" i="4"/>
  <c r="Z107" i="4" s="1"/>
  <c r="AC107" i="4" s="1"/>
  <c r="AE107" i="4" s="1"/>
  <c r="AA108" i="4"/>
  <c r="Z108" i="4" s="1"/>
  <c r="AC108" i="4" s="1"/>
  <c r="AE108" i="4" s="1"/>
  <c r="AA109" i="4"/>
  <c r="Z109" i="4" s="1"/>
  <c r="AC109" i="4" s="1"/>
  <c r="AE109" i="4" s="1"/>
  <c r="AA110" i="4"/>
  <c r="Z110" i="4" s="1"/>
  <c r="AC110" i="4" s="1"/>
  <c r="AE110" i="4" s="1"/>
  <c r="AA111" i="4"/>
  <c r="AA112" i="4"/>
  <c r="Z112" i="4" s="1"/>
  <c r="AC112" i="4" s="1"/>
  <c r="AE112" i="4" s="1"/>
  <c r="AA113" i="4"/>
  <c r="Z113" i="4" s="1"/>
  <c r="AC113" i="4" s="1"/>
  <c r="AE113" i="4" s="1"/>
  <c r="AA114" i="4"/>
  <c r="AA115" i="4"/>
  <c r="Z115" i="4" s="1"/>
  <c r="AC115" i="4" s="1"/>
  <c r="AE115" i="4" s="1"/>
  <c r="AA116" i="4"/>
  <c r="Z116" i="4" s="1"/>
  <c r="AC116" i="4" s="1"/>
  <c r="AE116" i="4" s="1"/>
  <c r="AA117" i="4"/>
  <c r="Z117" i="4" s="1"/>
  <c r="AC117" i="4" s="1"/>
  <c r="AE117" i="4" s="1"/>
  <c r="AA118" i="4"/>
  <c r="AA119" i="4"/>
  <c r="Z119" i="4" s="1"/>
  <c r="AC119" i="4" s="1"/>
  <c r="AE119" i="4" s="1"/>
  <c r="AA120" i="4"/>
  <c r="Z120" i="4" s="1"/>
  <c r="AC120" i="4" s="1"/>
  <c r="AE120" i="4" s="1"/>
  <c r="AA121" i="4"/>
  <c r="Z121" i="4" s="1"/>
  <c r="AC121" i="4" s="1"/>
  <c r="AE121" i="4" s="1"/>
  <c r="AA122" i="4"/>
  <c r="AA123" i="4"/>
  <c r="AA124" i="4"/>
  <c r="AA125" i="4"/>
  <c r="Z125" i="4" s="1"/>
  <c r="AC125" i="4" s="1"/>
  <c r="AE125" i="4" s="1"/>
  <c r="AA126" i="4"/>
  <c r="Z126" i="4" s="1"/>
  <c r="AC126" i="4" s="1"/>
  <c r="AE126" i="4" s="1"/>
  <c r="AA127" i="4"/>
  <c r="Z127" i="4" s="1"/>
  <c r="AC127" i="4" s="1"/>
  <c r="AE127" i="4" s="1"/>
  <c r="AA128" i="4"/>
  <c r="Z128" i="4" s="1"/>
  <c r="AC128" i="4" s="1"/>
  <c r="AE128" i="4" s="1"/>
  <c r="AA129" i="4"/>
  <c r="Z129" i="4" s="1"/>
  <c r="AC129" i="4" s="1"/>
  <c r="AE129" i="4" s="1"/>
  <c r="AA130" i="4"/>
  <c r="Z130" i="4" s="1"/>
  <c r="AC130" i="4" s="1"/>
  <c r="AE130" i="4" s="1"/>
  <c r="AA131" i="4"/>
  <c r="Z131" i="4" s="1"/>
  <c r="AC131" i="4" s="1"/>
  <c r="AE131" i="4" s="1"/>
  <c r="AA132" i="4"/>
  <c r="Z132" i="4" s="1"/>
  <c r="AC132" i="4" s="1"/>
  <c r="AE132" i="4" s="1"/>
  <c r="AA133" i="4"/>
  <c r="AA134" i="4"/>
  <c r="AA135" i="4"/>
  <c r="AA136" i="4"/>
  <c r="Z136" i="4" s="1"/>
  <c r="AC136" i="4" s="1"/>
  <c r="AE136" i="4" s="1"/>
  <c r="AA137" i="4"/>
  <c r="AA138" i="4"/>
  <c r="AA139" i="4"/>
  <c r="AA140" i="4"/>
  <c r="AA141" i="4"/>
  <c r="AA142" i="4"/>
  <c r="AA143" i="4"/>
  <c r="AA144" i="4"/>
  <c r="AA145" i="4"/>
  <c r="AA146" i="4"/>
  <c r="AA147" i="4"/>
  <c r="AA148" i="4"/>
  <c r="AA149" i="4"/>
  <c r="AA150" i="4"/>
  <c r="AA151" i="4"/>
  <c r="AA152" i="4"/>
  <c r="AA153" i="4"/>
  <c r="AA154" i="4"/>
  <c r="AA155" i="4"/>
  <c r="AA156" i="4"/>
  <c r="AA157" i="4"/>
  <c r="AA158" i="4"/>
  <c r="AA159" i="4"/>
  <c r="Z159" i="4" s="1"/>
  <c r="AC159" i="4" s="1"/>
  <c r="AE159" i="4" s="1"/>
  <c r="AA160" i="4"/>
  <c r="Z160" i="4" s="1"/>
  <c r="AC160" i="4" s="1"/>
  <c r="AE160" i="4" s="1"/>
  <c r="AA161" i="4"/>
  <c r="Z161" i="4" s="1"/>
  <c r="AC161" i="4" s="1"/>
  <c r="AE161" i="4" s="1"/>
  <c r="AA162" i="4"/>
  <c r="Z162" i="4" s="1"/>
  <c r="AC162" i="4" s="1"/>
  <c r="AE162" i="4" s="1"/>
  <c r="AA163" i="4"/>
  <c r="Z163" i="4" s="1"/>
  <c r="AC163" i="4" s="1"/>
  <c r="AE163" i="4" s="1"/>
  <c r="AA164" i="4"/>
  <c r="Z164" i="4" s="1"/>
  <c r="AC164" i="4" s="1"/>
  <c r="AE164" i="4" s="1"/>
  <c r="AA165" i="4"/>
  <c r="Z165" i="4" s="1"/>
  <c r="AC165" i="4" s="1"/>
  <c r="AE165" i="4" s="1"/>
  <c r="AA166" i="4"/>
  <c r="AA167" i="4"/>
  <c r="Z167" i="4" s="1"/>
  <c r="AC167" i="4" s="1"/>
  <c r="AE167" i="4" s="1"/>
  <c r="AA168" i="4"/>
  <c r="Z168" i="4" s="1"/>
  <c r="AC168" i="4" s="1"/>
  <c r="AE168" i="4" s="1"/>
  <c r="AA169" i="4"/>
  <c r="Z169" i="4" s="1"/>
  <c r="AC169" i="4" s="1"/>
  <c r="AE169" i="4" s="1"/>
  <c r="AA170" i="4"/>
  <c r="AA171" i="4"/>
  <c r="AA172" i="4"/>
  <c r="AA173" i="4"/>
  <c r="AA174" i="4"/>
  <c r="AA175" i="4"/>
  <c r="AA176" i="4"/>
  <c r="AA177" i="4"/>
  <c r="AA178" i="4"/>
  <c r="AA179" i="4"/>
  <c r="AA180" i="4"/>
  <c r="AA181" i="4"/>
  <c r="AA182" i="4"/>
  <c r="AA183" i="4"/>
  <c r="AA184" i="4"/>
  <c r="AA185" i="4"/>
  <c r="AA186" i="4"/>
  <c r="Z186" i="4" s="1"/>
  <c r="AC186" i="4" s="1"/>
  <c r="AE186" i="4" s="1"/>
  <c r="AA187" i="4"/>
  <c r="AA188" i="4"/>
  <c r="Z188" i="4" s="1"/>
  <c r="AC188" i="4" s="1"/>
  <c r="AE188" i="4" s="1"/>
  <c r="AA189" i="4"/>
  <c r="AA190" i="4"/>
  <c r="Z190" i="4" s="1"/>
  <c r="AC190" i="4" s="1"/>
  <c r="AE190" i="4" s="1"/>
  <c r="AA191" i="4"/>
  <c r="Z191" i="4" s="1"/>
  <c r="AC191" i="4" s="1"/>
  <c r="AE191" i="4" s="1"/>
  <c r="AA192" i="4"/>
  <c r="Z192" i="4" s="1"/>
  <c r="AC192" i="4" s="1"/>
  <c r="AE192" i="4" s="1"/>
  <c r="AA193" i="4"/>
  <c r="AA194" i="4"/>
  <c r="AA195" i="4"/>
  <c r="AA196" i="4"/>
  <c r="AA197" i="4"/>
  <c r="Z197" i="4" s="1"/>
  <c r="AC197" i="4" s="1"/>
  <c r="AE197" i="4" s="1"/>
  <c r="AA198" i="4"/>
  <c r="Z198" i="4" s="1"/>
  <c r="AC198" i="4" s="1"/>
  <c r="AE198" i="4" s="1"/>
  <c r="AA199" i="4"/>
  <c r="Z199" i="4" s="1"/>
  <c r="AC199" i="4" s="1"/>
  <c r="AE199" i="4" s="1"/>
  <c r="AA200" i="4"/>
  <c r="AA201" i="4"/>
  <c r="AA202" i="4"/>
  <c r="AA203" i="4"/>
  <c r="AA204" i="4"/>
  <c r="AA205" i="4"/>
  <c r="AA206" i="4"/>
  <c r="Z206" i="4" s="1"/>
  <c r="AC206" i="4" s="1"/>
  <c r="AE206" i="4" s="1"/>
  <c r="AA207" i="4"/>
  <c r="Z207" i="4" s="1"/>
  <c r="AC207" i="4" s="1"/>
  <c r="AE207" i="4" s="1"/>
  <c r="AA208" i="4"/>
  <c r="Z208" i="4" s="1"/>
  <c r="AC208" i="4" s="1"/>
  <c r="AE208" i="4" s="1"/>
  <c r="AA209" i="4"/>
  <c r="Z209" i="4" s="1"/>
  <c r="AC209" i="4" s="1"/>
  <c r="AE209" i="4" s="1"/>
  <c r="AA210" i="4"/>
  <c r="Z210" i="4" s="1"/>
  <c r="AC210" i="4" s="1"/>
  <c r="AE210" i="4" s="1"/>
  <c r="AA211" i="4"/>
  <c r="Z211" i="4" s="1"/>
  <c r="AC211" i="4" s="1"/>
  <c r="AE211" i="4" s="1"/>
  <c r="AA212" i="4"/>
  <c r="Z212" i="4" s="1"/>
  <c r="AC212" i="4" s="1"/>
  <c r="AE212" i="4" s="1"/>
  <c r="AA213" i="4"/>
  <c r="Z213" i="4" s="1"/>
  <c r="AC213" i="4" s="1"/>
  <c r="AE213" i="4" s="1"/>
  <c r="AA214" i="4"/>
  <c r="Z214" i="4" s="1"/>
  <c r="AC214" i="4" s="1"/>
  <c r="AE214" i="4" s="1"/>
  <c r="AA215" i="4"/>
  <c r="Z215" i="4" s="1"/>
  <c r="AC215" i="4" s="1"/>
  <c r="AE215" i="4" s="1"/>
  <c r="AA216" i="4"/>
  <c r="Z216" i="4" s="1"/>
  <c r="AC216" i="4" s="1"/>
  <c r="AE216" i="4" s="1"/>
  <c r="AA217" i="4"/>
  <c r="Z217" i="4" s="1"/>
  <c r="AC217" i="4" s="1"/>
  <c r="AE217" i="4" s="1"/>
  <c r="AA218" i="4"/>
  <c r="Z218" i="4" s="1"/>
  <c r="AC218" i="4" s="1"/>
  <c r="AE218" i="4" s="1"/>
  <c r="AA219" i="4"/>
  <c r="Z219" i="4" s="1"/>
  <c r="AC219" i="4" s="1"/>
  <c r="AE219" i="4" s="1"/>
  <c r="AA220" i="4"/>
  <c r="AA221" i="4"/>
  <c r="Z221" i="4" s="1"/>
  <c r="AC221" i="4" s="1"/>
  <c r="AE221" i="4" s="1"/>
  <c r="AA222" i="4"/>
  <c r="Z222" i="4" s="1"/>
  <c r="AC222" i="4" s="1"/>
  <c r="AE222" i="4" s="1"/>
  <c r="AA223" i="4"/>
  <c r="AA224" i="4"/>
  <c r="Z224" i="4" s="1"/>
  <c r="AC224" i="4" s="1"/>
  <c r="AE224" i="4" s="1"/>
  <c r="AA225" i="4"/>
  <c r="Z225" i="4" s="1"/>
  <c r="AC225" i="4" s="1"/>
  <c r="AE225" i="4" s="1"/>
  <c r="AA226" i="4"/>
  <c r="Z226" i="4" s="1"/>
  <c r="AC226" i="4" s="1"/>
  <c r="AE226" i="4" s="1"/>
  <c r="AA227" i="4"/>
  <c r="Z227" i="4" s="1"/>
  <c r="AC227" i="4" s="1"/>
  <c r="AE227" i="4" s="1"/>
  <c r="AA228" i="4"/>
  <c r="Z228" i="4" s="1"/>
  <c r="AC228" i="4" s="1"/>
  <c r="AE228" i="4" s="1"/>
  <c r="AA229" i="4"/>
  <c r="Z229" i="4" s="1"/>
  <c r="AC229" i="4" s="1"/>
  <c r="AE229" i="4" s="1"/>
  <c r="AA230" i="4"/>
  <c r="AA231" i="4"/>
  <c r="Z231" i="4" s="1"/>
  <c r="AC231" i="4" s="1"/>
  <c r="AE231" i="4" s="1"/>
  <c r="AA232" i="4"/>
  <c r="Z232" i="4" s="1"/>
  <c r="AC232" i="4" s="1"/>
  <c r="AE232" i="4" s="1"/>
  <c r="AA233" i="4"/>
  <c r="Z233" i="4" s="1"/>
  <c r="AC233" i="4" s="1"/>
  <c r="AE233" i="4" s="1"/>
  <c r="AA234" i="4"/>
  <c r="AA235" i="4"/>
  <c r="Z235" i="4" s="1"/>
  <c r="AC235" i="4" s="1"/>
  <c r="AE235" i="4" s="1"/>
  <c r="AA236" i="4"/>
  <c r="Z236" i="4" s="1"/>
  <c r="AC236" i="4" s="1"/>
  <c r="AE236" i="4" s="1"/>
  <c r="AA237" i="4"/>
  <c r="AA238" i="4"/>
  <c r="AA239" i="4"/>
  <c r="AA240" i="4"/>
  <c r="AA241" i="4"/>
  <c r="Z241" i="4" s="1"/>
  <c r="AC241" i="4" s="1"/>
  <c r="AE241" i="4" s="1"/>
  <c r="AA242" i="4"/>
  <c r="Z242" i="4" s="1"/>
  <c r="AC242" i="4" s="1"/>
  <c r="AE242" i="4" s="1"/>
  <c r="AA243" i="4"/>
  <c r="Z243" i="4" s="1"/>
  <c r="AC243" i="4" s="1"/>
  <c r="AE243" i="4" s="1"/>
  <c r="AA244" i="4"/>
  <c r="Z244" i="4" s="1"/>
  <c r="AC244" i="4" s="1"/>
  <c r="AE244" i="4" s="1"/>
  <c r="AA245" i="4"/>
  <c r="Z245" i="4" s="1"/>
  <c r="AC245" i="4" s="1"/>
  <c r="AE245" i="4" s="1"/>
  <c r="AA246" i="4"/>
  <c r="Z246" i="4" s="1"/>
  <c r="AC246" i="4" s="1"/>
  <c r="AE246" i="4" s="1"/>
  <c r="AA247" i="4"/>
  <c r="Z247" i="4" s="1"/>
  <c r="AC247" i="4" s="1"/>
  <c r="AE247" i="4" s="1"/>
  <c r="AA248" i="4"/>
  <c r="Z248" i="4" s="1"/>
  <c r="AC248" i="4" s="1"/>
  <c r="AE248" i="4" s="1"/>
  <c r="AA249" i="4"/>
  <c r="Z249" i="4" s="1"/>
  <c r="AC249" i="4" s="1"/>
  <c r="AE249" i="4" s="1"/>
  <c r="AA250" i="4"/>
  <c r="AA251" i="4"/>
  <c r="Z251" i="4" s="1"/>
  <c r="AC251" i="4" s="1"/>
  <c r="AE251" i="4" s="1"/>
  <c r="AA252" i="4"/>
  <c r="Z252" i="4" s="1"/>
  <c r="AC252" i="4" s="1"/>
  <c r="AE252" i="4" s="1"/>
  <c r="AA253" i="4"/>
  <c r="Z253" i="4" s="1"/>
  <c r="AC253" i="4" s="1"/>
  <c r="AE253" i="4" s="1"/>
  <c r="AA254" i="4"/>
  <c r="Z254" i="4" s="1"/>
  <c r="AC254" i="4" s="1"/>
  <c r="AE254" i="4" s="1"/>
  <c r="AA255" i="4"/>
  <c r="Z255" i="4" s="1"/>
  <c r="AC255" i="4" s="1"/>
  <c r="AE255" i="4" s="1"/>
  <c r="AA256" i="4"/>
  <c r="Z256" i="4" s="1"/>
  <c r="AC256" i="4" s="1"/>
  <c r="AE256" i="4" s="1"/>
  <c r="AA257" i="4"/>
  <c r="Z257" i="4" s="1"/>
  <c r="AC257" i="4" s="1"/>
  <c r="AE257" i="4" s="1"/>
  <c r="AA258" i="4"/>
  <c r="Z258" i="4" s="1"/>
  <c r="AC258" i="4" s="1"/>
  <c r="AE258" i="4" s="1"/>
  <c r="AA259" i="4"/>
  <c r="AA260" i="4"/>
  <c r="Z260" i="4" s="1"/>
  <c r="AC260" i="4" s="1"/>
  <c r="AE260" i="4" s="1"/>
  <c r="AA261" i="4"/>
  <c r="Z261" i="4" s="1"/>
  <c r="AC261" i="4" s="1"/>
  <c r="AE261" i="4" s="1"/>
  <c r="AA262" i="4"/>
  <c r="Z262" i="4" s="1"/>
  <c r="AC262" i="4" s="1"/>
  <c r="AE262" i="4" s="1"/>
  <c r="AA263" i="4"/>
  <c r="Z263" i="4" s="1"/>
  <c r="AC263" i="4" s="1"/>
  <c r="AE263" i="4" s="1"/>
  <c r="AA264" i="4"/>
  <c r="Z264" i="4" s="1"/>
  <c r="AC264" i="4" s="1"/>
  <c r="AE264" i="4" s="1"/>
  <c r="AA265" i="4"/>
  <c r="AA266" i="4"/>
  <c r="AA267" i="4"/>
  <c r="AA268" i="4"/>
  <c r="AA269" i="4"/>
  <c r="AA270" i="4"/>
  <c r="AA271" i="4"/>
  <c r="Z271" i="4" s="1"/>
  <c r="AC271" i="4" s="1"/>
  <c r="AE271" i="4" s="1"/>
  <c r="AA272" i="4"/>
  <c r="AA273" i="4"/>
  <c r="AA274" i="4"/>
  <c r="Z274" i="4" s="1"/>
  <c r="AC274" i="4" s="1"/>
  <c r="AE274" i="4" s="1"/>
  <c r="AA275" i="4"/>
  <c r="AA276" i="4"/>
  <c r="AA277" i="4"/>
  <c r="Z277" i="4" s="1"/>
  <c r="AC277" i="4" s="1"/>
  <c r="AE277" i="4" s="1"/>
  <c r="AA278" i="4"/>
  <c r="Z278" i="4" s="1"/>
  <c r="AC278" i="4" s="1"/>
  <c r="AE278" i="4" s="1"/>
  <c r="AA279" i="4"/>
  <c r="AA280" i="4"/>
  <c r="AA281" i="4"/>
  <c r="AA282" i="4"/>
  <c r="AA283" i="4"/>
  <c r="AA284" i="4"/>
  <c r="AA285" i="4"/>
  <c r="AA286" i="4"/>
  <c r="Z286" i="4" s="1"/>
  <c r="AC286" i="4" s="1"/>
  <c r="AE286" i="4" s="1"/>
  <c r="AA287" i="4"/>
  <c r="Z287" i="4" s="1"/>
  <c r="AC287" i="4" s="1"/>
  <c r="AE287" i="4" s="1"/>
  <c r="AA288" i="4"/>
  <c r="Z288" i="4" s="1"/>
  <c r="AC288" i="4" s="1"/>
  <c r="AE288" i="4" s="1"/>
  <c r="AA289" i="4"/>
  <c r="Z289" i="4" s="1"/>
  <c r="AC289" i="4" s="1"/>
  <c r="AE289" i="4" s="1"/>
  <c r="AA290" i="4"/>
  <c r="Z290" i="4" s="1"/>
  <c r="AC290" i="4" s="1"/>
  <c r="AE290" i="4" s="1"/>
  <c r="AA291" i="4"/>
  <c r="Z291" i="4" s="1"/>
  <c r="AC291" i="4" s="1"/>
  <c r="AE291" i="4" s="1"/>
  <c r="AA292" i="4"/>
  <c r="AA293" i="4"/>
  <c r="Z293" i="4" s="1"/>
  <c r="AC293" i="4" s="1"/>
  <c r="AE293" i="4" s="1"/>
  <c r="AA294" i="4"/>
  <c r="Z294" i="4" s="1"/>
  <c r="AC294" i="4" s="1"/>
  <c r="AE294" i="4" s="1"/>
  <c r="AA295" i="4"/>
  <c r="AA296" i="4"/>
  <c r="AA297" i="4"/>
  <c r="Z297" i="4" s="1"/>
  <c r="AC297" i="4" s="1"/>
  <c r="AE297" i="4" s="1"/>
  <c r="AA298" i="4"/>
  <c r="Z298" i="4" s="1"/>
  <c r="AC298" i="4" s="1"/>
  <c r="AE298" i="4" s="1"/>
  <c r="AA299" i="4"/>
  <c r="AA300" i="4"/>
  <c r="AA301" i="4"/>
  <c r="AA302" i="4"/>
  <c r="Z302" i="4" s="1"/>
  <c r="AC302" i="4" s="1"/>
  <c r="AE302" i="4" s="1"/>
  <c r="AA303" i="4"/>
  <c r="Z303" i="4" s="1"/>
  <c r="AC303" i="4" s="1"/>
  <c r="AE303" i="4" s="1"/>
  <c r="AA304" i="4"/>
  <c r="Z304" i="4" s="1"/>
  <c r="AC304" i="4" s="1"/>
  <c r="AE304" i="4" s="1"/>
  <c r="AA305" i="4"/>
  <c r="AA306" i="4"/>
  <c r="AA307" i="4"/>
  <c r="AA308" i="4"/>
  <c r="Z308" i="4" s="1"/>
  <c r="AC308" i="4" s="1"/>
  <c r="AE308" i="4" s="1"/>
  <c r="AA309" i="4"/>
  <c r="Z309" i="4" s="1"/>
  <c r="AC309" i="4" s="1"/>
  <c r="AE309" i="4" s="1"/>
  <c r="AA310" i="4"/>
  <c r="AA311" i="4"/>
  <c r="AA312" i="4"/>
  <c r="AA313" i="4"/>
  <c r="AA314" i="4"/>
  <c r="AA315" i="4"/>
  <c r="AA316" i="4"/>
  <c r="AA317" i="4"/>
  <c r="AA318" i="4"/>
  <c r="Z318" i="4" s="1"/>
  <c r="AC318" i="4" s="1"/>
  <c r="AE318" i="4" s="1"/>
  <c r="AA319" i="4"/>
  <c r="Z319" i="4" s="1"/>
  <c r="AC319" i="4" s="1"/>
  <c r="AE319" i="4" s="1"/>
  <c r="AA320" i="4"/>
  <c r="Z320" i="4" s="1"/>
  <c r="AC320" i="4" s="1"/>
  <c r="AE320" i="4" s="1"/>
  <c r="AA321" i="4"/>
  <c r="AA322" i="4"/>
  <c r="AA323" i="4"/>
  <c r="AA324" i="4"/>
  <c r="Z324" i="4" s="1"/>
  <c r="AC324" i="4" s="1"/>
  <c r="AE324" i="4" s="1"/>
  <c r="AA325" i="4"/>
  <c r="Z325" i="4" s="1"/>
  <c r="AC325" i="4" s="1"/>
  <c r="AE325" i="4" s="1"/>
  <c r="AA326" i="4"/>
  <c r="Z326" i="4" s="1"/>
  <c r="AC326" i="4" s="1"/>
  <c r="AE326" i="4" s="1"/>
  <c r="AA327" i="4"/>
  <c r="Z327" i="4" s="1"/>
  <c r="AC327" i="4" s="1"/>
  <c r="AE327" i="4" s="1"/>
  <c r="AA328" i="4"/>
  <c r="Z328" i="4" s="1"/>
  <c r="AC328" i="4" s="1"/>
  <c r="AE328" i="4" s="1"/>
  <c r="AA329" i="4"/>
  <c r="Z329" i="4" s="1"/>
  <c r="AC329" i="4" s="1"/>
  <c r="AE329" i="4" s="1"/>
  <c r="AA330" i="4"/>
  <c r="Z330" i="4" s="1"/>
  <c r="AC330" i="4" s="1"/>
  <c r="AE330" i="4" s="1"/>
  <c r="AA331" i="4"/>
  <c r="Z331" i="4" s="1"/>
  <c r="AC331" i="4" s="1"/>
  <c r="AE331" i="4" s="1"/>
  <c r="AA332" i="4"/>
  <c r="Z332" i="4" s="1"/>
  <c r="AC332" i="4" s="1"/>
  <c r="AE332" i="4" s="1"/>
  <c r="AA333" i="4"/>
  <c r="Z333" i="4" s="1"/>
  <c r="AC333" i="4" s="1"/>
  <c r="AE333" i="4" s="1"/>
  <c r="AA334" i="4"/>
  <c r="Z334" i="4" s="1"/>
  <c r="AC334" i="4" s="1"/>
  <c r="AE334" i="4" s="1"/>
  <c r="AA335" i="4"/>
  <c r="AA336" i="4"/>
  <c r="AA337" i="4"/>
  <c r="Z337" i="4" s="1"/>
  <c r="AC337" i="4" s="1"/>
  <c r="AE337" i="4" s="1"/>
  <c r="AA338" i="4"/>
  <c r="Z338" i="4" s="1"/>
  <c r="AC338" i="4" s="1"/>
  <c r="AE338" i="4" s="1"/>
  <c r="AA339" i="4"/>
  <c r="AA340" i="4"/>
  <c r="AA341" i="4"/>
  <c r="AA342" i="4"/>
  <c r="Z342" i="4" s="1"/>
  <c r="AC342" i="4" s="1"/>
  <c r="AE342" i="4" s="1"/>
  <c r="AA343" i="4"/>
  <c r="AA344" i="4"/>
  <c r="Z344" i="4" s="1"/>
  <c r="AC344" i="4" s="1"/>
  <c r="AE344" i="4" s="1"/>
  <c r="AA345" i="4"/>
  <c r="Z345" i="4" s="1"/>
  <c r="AC345" i="4" s="1"/>
  <c r="AE345" i="4" s="1"/>
  <c r="AA346" i="4"/>
  <c r="Z346" i="4" s="1"/>
  <c r="AC346" i="4" s="1"/>
  <c r="AE346" i="4" s="1"/>
  <c r="AA347" i="4"/>
  <c r="AA348" i="4"/>
  <c r="Z348" i="4" s="1"/>
  <c r="AC348" i="4" s="1"/>
  <c r="AE348" i="4" s="1"/>
  <c r="AA349" i="4"/>
  <c r="AA350" i="4"/>
  <c r="AA351" i="4"/>
  <c r="Z351" i="4" s="1"/>
  <c r="AC351" i="4" s="1"/>
  <c r="AE351" i="4" s="1"/>
  <c r="AA352" i="4"/>
  <c r="Z352" i="4" s="1"/>
  <c r="AC352" i="4" s="1"/>
  <c r="AE352" i="4" s="1"/>
  <c r="AA353" i="4"/>
  <c r="AA354" i="4"/>
  <c r="Z354" i="4" s="1"/>
  <c r="AC354" i="4" s="1"/>
  <c r="AE354" i="4" s="1"/>
  <c r="AA355" i="4"/>
  <c r="AA356" i="4"/>
  <c r="AA357" i="4"/>
  <c r="AA358" i="4"/>
  <c r="Z358" i="4" s="1"/>
  <c r="AC358" i="4" s="1"/>
  <c r="AE358" i="4" s="1"/>
  <c r="AA359" i="4"/>
  <c r="Z359" i="4" s="1"/>
  <c r="AC359" i="4" s="1"/>
  <c r="AE359" i="4" s="1"/>
  <c r="AA360" i="4"/>
  <c r="Z360" i="4" s="1"/>
  <c r="AC360" i="4" s="1"/>
  <c r="AE360" i="4" s="1"/>
  <c r="AA361" i="4"/>
  <c r="Z361" i="4" s="1"/>
  <c r="AC361" i="4" s="1"/>
  <c r="AE361" i="4" s="1"/>
  <c r="AA362" i="4"/>
  <c r="Z362" i="4" s="1"/>
  <c r="AC362" i="4" s="1"/>
  <c r="AE362" i="4" s="1"/>
  <c r="AA363" i="4"/>
  <c r="Z363" i="4" s="1"/>
  <c r="AC363" i="4" s="1"/>
  <c r="AE363" i="4" s="1"/>
  <c r="AA364" i="4"/>
  <c r="Z364" i="4" s="1"/>
  <c r="AC364" i="4" s="1"/>
  <c r="AE364" i="4" s="1"/>
  <c r="AA365" i="4"/>
  <c r="Z365" i="4" s="1"/>
  <c r="AC365" i="4" s="1"/>
  <c r="AE365" i="4" s="1"/>
  <c r="AA366" i="4"/>
  <c r="AA367" i="4"/>
  <c r="Z367" i="4" s="1"/>
  <c r="AC367" i="4" s="1"/>
  <c r="AE367" i="4" s="1"/>
  <c r="AA368" i="4"/>
  <c r="Z368" i="4" s="1"/>
  <c r="AC368" i="4" s="1"/>
  <c r="AE368" i="4" s="1"/>
  <c r="AA369" i="4"/>
  <c r="Z369" i="4" s="1"/>
  <c r="AC369" i="4" s="1"/>
  <c r="AE369" i="4" s="1"/>
  <c r="AA370" i="4"/>
  <c r="Z370" i="4" s="1"/>
  <c r="AC370" i="4" s="1"/>
  <c r="AE370" i="4" s="1"/>
  <c r="AA371" i="4"/>
  <c r="Z371" i="4" s="1"/>
  <c r="AC371" i="4" s="1"/>
  <c r="AE371" i="4" s="1"/>
  <c r="AA372" i="4"/>
  <c r="Z372" i="4" s="1"/>
  <c r="AC372" i="4" s="1"/>
  <c r="AE372" i="4" s="1"/>
  <c r="AA373" i="4"/>
  <c r="Z373" i="4" s="1"/>
  <c r="AC373" i="4" s="1"/>
  <c r="AE373" i="4" s="1"/>
  <c r="AA374" i="4"/>
  <c r="AA375" i="4"/>
  <c r="Z375" i="4" s="1"/>
  <c r="AC375" i="4" s="1"/>
  <c r="AE375" i="4" s="1"/>
  <c r="AA376" i="4"/>
  <c r="Z376" i="4" s="1"/>
  <c r="AC376" i="4" s="1"/>
  <c r="AE376" i="4" s="1"/>
  <c r="AA377" i="4"/>
  <c r="Z377" i="4" s="1"/>
  <c r="AC377" i="4" s="1"/>
  <c r="AE377" i="4" s="1"/>
  <c r="AA378" i="4"/>
  <c r="Z378" i="4" s="1"/>
  <c r="AC378" i="4" s="1"/>
  <c r="AE378" i="4" s="1"/>
  <c r="AA379" i="4"/>
  <c r="Z379" i="4" s="1"/>
  <c r="AC379" i="4" s="1"/>
  <c r="AE379" i="4" s="1"/>
  <c r="AA380" i="4"/>
  <c r="Z380" i="4" s="1"/>
  <c r="AC380" i="4" s="1"/>
  <c r="AE380" i="4" s="1"/>
  <c r="AA381" i="4"/>
  <c r="Z381" i="4" s="1"/>
  <c r="AC381" i="4" s="1"/>
  <c r="AE381" i="4" s="1"/>
  <c r="AA382" i="4"/>
  <c r="Z382" i="4" s="1"/>
  <c r="AC382" i="4" s="1"/>
  <c r="AE382" i="4" s="1"/>
  <c r="AA383" i="4"/>
  <c r="Z383" i="4" s="1"/>
  <c r="AC383" i="4" s="1"/>
  <c r="AE383" i="4" s="1"/>
  <c r="AA384" i="4"/>
  <c r="Z384" i="4" s="1"/>
  <c r="AC384" i="4" s="1"/>
  <c r="AE384" i="4" s="1"/>
  <c r="AA385" i="4"/>
  <c r="Z385" i="4" s="1"/>
  <c r="AC385" i="4" s="1"/>
  <c r="AE385" i="4" s="1"/>
  <c r="AA386" i="4"/>
  <c r="AA387" i="4"/>
  <c r="AA388" i="4"/>
  <c r="AA389" i="4"/>
  <c r="AA390" i="4"/>
  <c r="Z390" i="4" s="1"/>
  <c r="AC390" i="4" s="1"/>
  <c r="AE390" i="4" s="1"/>
  <c r="AA391" i="4"/>
  <c r="Z391" i="4" s="1"/>
  <c r="AC391" i="4" s="1"/>
  <c r="AE391" i="4" s="1"/>
  <c r="AA392" i="4"/>
  <c r="AA393" i="4"/>
  <c r="AA394" i="4"/>
  <c r="AA395" i="4"/>
  <c r="AA396" i="4"/>
  <c r="Z396" i="4" s="1"/>
  <c r="AC396" i="4" s="1"/>
  <c r="AE396" i="4" s="1"/>
  <c r="AA397" i="4"/>
  <c r="Z397" i="4" s="1"/>
  <c r="AC397" i="4" s="1"/>
  <c r="AE397" i="4" s="1"/>
  <c r="AA398" i="4"/>
  <c r="Z398" i="4" s="1"/>
  <c r="AC398" i="4" s="1"/>
  <c r="AE398" i="4" s="1"/>
  <c r="AA399" i="4"/>
  <c r="AA400" i="4"/>
  <c r="AA401" i="4"/>
  <c r="AA402" i="4"/>
  <c r="AA403" i="4"/>
  <c r="AA404" i="4"/>
  <c r="AA405" i="4"/>
  <c r="AA406" i="4"/>
  <c r="Z406" i="4" s="1"/>
  <c r="AC406" i="4" s="1"/>
  <c r="AE406" i="4" s="1"/>
  <c r="AA407" i="4"/>
  <c r="Z407" i="4" s="1"/>
  <c r="AC407" i="4" s="1"/>
  <c r="AE407" i="4" s="1"/>
  <c r="AA408" i="4"/>
  <c r="Z408" i="4" s="1"/>
  <c r="AC408" i="4" s="1"/>
  <c r="AE408" i="4" s="1"/>
  <c r="AA409" i="4"/>
  <c r="Z409" i="4" s="1"/>
  <c r="AC409" i="4" s="1"/>
  <c r="AE409" i="4" s="1"/>
  <c r="AA410" i="4"/>
  <c r="Z410" i="4" s="1"/>
  <c r="AC410" i="4" s="1"/>
  <c r="AE410" i="4" s="1"/>
  <c r="AA411" i="4"/>
  <c r="AA412" i="4"/>
  <c r="AA413" i="4"/>
  <c r="Z413" i="4" s="1"/>
  <c r="AC413" i="4" s="1"/>
  <c r="AE413" i="4" s="1"/>
  <c r="AA414" i="4"/>
  <c r="AA415" i="4"/>
  <c r="AA416" i="4"/>
  <c r="Z416" i="4" s="1"/>
  <c r="AC416" i="4" s="1"/>
  <c r="AE416" i="4" s="1"/>
  <c r="AA417" i="4"/>
  <c r="AA418" i="4"/>
  <c r="AA419" i="4"/>
  <c r="Z419" i="4" s="1"/>
  <c r="AC419" i="4" s="1"/>
  <c r="AE419" i="4" s="1"/>
  <c r="AA420" i="4"/>
  <c r="Z420" i="4" s="1"/>
  <c r="AC420" i="4" s="1"/>
  <c r="AE420" i="4" s="1"/>
  <c r="AA421" i="4"/>
  <c r="Z421" i="4" s="1"/>
  <c r="AC421" i="4" s="1"/>
  <c r="AE421" i="4" s="1"/>
  <c r="AA422" i="4"/>
  <c r="AA423" i="4"/>
  <c r="Z423" i="4" s="1"/>
  <c r="AC423" i="4" s="1"/>
  <c r="AE423" i="4" s="1"/>
  <c r="AA424" i="4"/>
  <c r="AA425" i="4"/>
  <c r="Z425" i="4" s="1"/>
  <c r="AC425" i="4" s="1"/>
  <c r="AE425" i="4" s="1"/>
  <c r="AA426" i="4"/>
  <c r="Z426" i="4" s="1"/>
  <c r="AC426" i="4" s="1"/>
  <c r="AE426" i="4" s="1"/>
  <c r="AA427" i="4"/>
  <c r="AA428" i="4"/>
  <c r="AA429" i="4"/>
  <c r="Z429" i="4" s="1"/>
  <c r="AC429" i="4" s="1"/>
  <c r="AE429" i="4" s="1"/>
  <c r="AA430" i="4"/>
  <c r="Z430" i="4" s="1"/>
  <c r="AC430" i="4" s="1"/>
  <c r="AE430" i="4" s="1"/>
  <c r="AA431" i="4"/>
  <c r="AA432" i="4"/>
  <c r="AA433" i="4"/>
  <c r="AA434" i="4"/>
  <c r="Z434" i="4" s="1"/>
  <c r="AC434" i="4" s="1"/>
  <c r="AE434" i="4" s="1"/>
  <c r="AA435" i="4"/>
  <c r="Z435" i="4" s="1"/>
  <c r="AC435" i="4" s="1"/>
  <c r="AE435" i="4" s="1"/>
  <c r="AA436" i="4"/>
  <c r="AA437" i="4"/>
  <c r="AA438" i="4"/>
  <c r="Z438" i="4" s="1"/>
  <c r="AC438" i="4" s="1"/>
  <c r="AE438" i="4" s="1"/>
  <c r="AA439" i="4"/>
  <c r="AA440" i="4"/>
  <c r="AA441" i="4"/>
  <c r="AA442" i="4"/>
  <c r="AA443" i="4"/>
  <c r="AA444" i="4"/>
  <c r="AA445" i="4"/>
  <c r="AA446" i="4"/>
  <c r="AA447" i="4"/>
  <c r="AA448" i="4"/>
  <c r="Z448" i="4" s="1"/>
  <c r="AC448" i="4" s="1"/>
  <c r="AE448" i="4" s="1"/>
  <c r="AA449" i="4"/>
  <c r="Z449" i="4" s="1"/>
  <c r="AC449" i="4" s="1"/>
  <c r="AE449" i="4" s="1"/>
  <c r="AA450" i="4"/>
  <c r="AA451" i="4"/>
  <c r="AA452" i="4"/>
  <c r="AA453" i="4"/>
  <c r="Z453" i="4" s="1"/>
  <c r="AC453" i="4" s="1"/>
  <c r="AE453" i="4" s="1"/>
  <c r="AA454" i="4"/>
  <c r="Z454" i="4" s="1"/>
  <c r="AC454" i="4" s="1"/>
  <c r="AE454" i="4" s="1"/>
  <c r="AA455" i="4"/>
  <c r="AA456" i="4"/>
  <c r="AA457" i="4"/>
  <c r="AA458" i="4"/>
  <c r="AA459" i="4"/>
  <c r="AA460" i="4"/>
  <c r="AA461" i="4"/>
  <c r="AA462" i="4"/>
  <c r="AA463" i="4"/>
  <c r="AA464" i="4"/>
  <c r="AA465" i="4"/>
  <c r="AA466" i="4"/>
  <c r="Z466" i="4" s="1"/>
  <c r="AC466" i="4" s="1"/>
  <c r="AE466" i="4" s="1"/>
  <c r="AA467" i="4"/>
  <c r="AA468" i="4"/>
  <c r="Z468" i="4" s="1"/>
  <c r="AC468" i="4" s="1"/>
  <c r="AE468" i="4" s="1"/>
  <c r="AA469" i="4"/>
  <c r="AA470" i="4"/>
  <c r="AA471" i="4"/>
  <c r="AA472" i="4"/>
  <c r="AA473" i="4"/>
  <c r="AA474" i="4"/>
  <c r="AA475" i="4"/>
  <c r="Z475" i="4" s="1"/>
  <c r="AC475" i="4" s="1"/>
  <c r="AE475" i="4" s="1"/>
  <c r="AA476" i="4"/>
  <c r="AA477" i="4"/>
  <c r="Z477" i="4" s="1"/>
  <c r="AC477" i="4" s="1"/>
  <c r="AE477" i="4" s="1"/>
  <c r="AA478" i="4"/>
  <c r="Z478" i="4" s="1"/>
  <c r="AC478" i="4" s="1"/>
  <c r="AE478" i="4" s="1"/>
  <c r="AA479" i="4"/>
  <c r="Z479" i="4" s="1"/>
  <c r="AC479" i="4" s="1"/>
  <c r="AE479" i="4" s="1"/>
  <c r="AA480" i="4"/>
  <c r="Z480" i="4" s="1"/>
  <c r="AC480" i="4" s="1"/>
  <c r="AE480" i="4" s="1"/>
  <c r="AA481" i="4"/>
  <c r="Z481" i="4" s="1"/>
  <c r="AC481" i="4" s="1"/>
  <c r="AE481" i="4" s="1"/>
  <c r="AA482" i="4"/>
  <c r="Z482" i="4" s="1"/>
  <c r="AC482" i="4" s="1"/>
  <c r="AE482" i="4" s="1"/>
  <c r="AA483" i="4"/>
  <c r="Z483" i="4" s="1"/>
  <c r="AC483" i="4" s="1"/>
  <c r="AE483" i="4" s="1"/>
  <c r="AA484" i="4"/>
  <c r="Z484" i="4" s="1"/>
  <c r="AC484" i="4" s="1"/>
  <c r="AE484" i="4" s="1"/>
  <c r="AA485" i="4"/>
  <c r="Z485" i="4" s="1"/>
  <c r="AC485" i="4" s="1"/>
  <c r="AE485" i="4" s="1"/>
  <c r="AA486" i="4"/>
  <c r="Z486" i="4" s="1"/>
  <c r="AC486" i="4" s="1"/>
  <c r="AE486" i="4" s="1"/>
  <c r="AA487" i="4"/>
  <c r="AA488" i="4"/>
  <c r="Z488" i="4" s="1"/>
  <c r="AC488" i="4" s="1"/>
  <c r="AE488" i="4" s="1"/>
  <c r="AA489" i="4"/>
  <c r="AA490" i="4"/>
  <c r="AA491" i="4"/>
  <c r="AA492" i="4"/>
  <c r="AA493" i="4"/>
  <c r="AA494" i="4"/>
  <c r="AA495" i="4"/>
  <c r="Z495" i="4" s="1"/>
  <c r="AC495" i="4" s="1"/>
  <c r="AE495" i="4" s="1"/>
  <c r="AA496" i="4"/>
  <c r="Z496" i="4" s="1"/>
  <c r="AC496" i="4" s="1"/>
  <c r="AE496" i="4" s="1"/>
  <c r="AA497" i="4"/>
  <c r="Z497" i="4" s="1"/>
  <c r="AC497" i="4" s="1"/>
  <c r="AE497" i="4" s="1"/>
  <c r="AA498" i="4"/>
  <c r="AA499" i="4"/>
  <c r="Z499" i="4" s="1"/>
  <c r="AC499" i="4" s="1"/>
  <c r="AE499" i="4" s="1"/>
  <c r="AA500" i="4"/>
  <c r="Z500" i="4" s="1"/>
  <c r="AC500" i="4" s="1"/>
  <c r="AE500" i="4" s="1"/>
  <c r="AA501" i="4"/>
  <c r="AA502" i="4"/>
  <c r="AA503" i="4"/>
  <c r="AA504" i="4"/>
  <c r="AA505" i="4"/>
  <c r="AA506" i="4"/>
  <c r="Z506" i="4" s="1"/>
  <c r="AC506" i="4" s="1"/>
  <c r="AE506" i="4" s="1"/>
  <c r="AA507" i="4"/>
  <c r="Z507" i="4" s="1"/>
  <c r="AC507" i="4" s="1"/>
  <c r="AE507" i="4" s="1"/>
  <c r="AA508" i="4"/>
  <c r="AA509" i="4"/>
  <c r="Z509" i="4" s="1"/>
  <c r="AC509" i="4" s="1"/>
  <c r="AE509" i="4" s="1"/>
  <c r="AA510" i="4"/>
  <c r="Z510" i="4" s="1"/>
  <c r="AC510" i="4" s="1"/>
  <c r="AE510" i="4" s="1"/>
  <c r="AA511" i="4"/>
  <c r="Z511" i="4" s="1"/>
  <c r="AC511" i="4" s="1"/>
  <c r="AE511" i="4" s="1"/>
  <c r="AA512" i="4"/>
  <c r="Z512" i="4" s="1"/>
  <c r="AC512" i="4" s="1"/>
  <c r="AE512" i="4" s="1"/>
  <c r="AA513" i="4"/>
  <c r="Z513" i="4" s="1"/>
  <c r="AC513" i="4" s="1"/>
  <c r="AE513" i="4" s="1"/>
  <c r="AA514" i="4"/>
  <c r="Z514" i="4" s="1"/>
  <c r="AC514" i="4" s="1"/>
  <c r="AE514" i="4" s="1"/>
  <c r="AA515" i="4"/>
  <c r="AA516" i="4"/>
  <c r="Z516" i="4" s="1"/>
  <c r="AC516" i="4" s="1"/>
  <c r="AE516" i="4" s="1"/>
  <c r="AA517" i="4"/>
  <c r="Z517" i="4" s="1"/>
  <c r="AC517" i="4" s="1"/>
  <c r="AE517" i="4" s="1"/>
  <c r="AA518" i="4"/>
  <c r="Z518" i="4" s="1"/>
  <c r="AC518" i="4" s="1"/>
  <c r="AE518" i="4" s="1"/>
  <c r="AA519" i="4"/>
  <c r="Z519" i="4" s="1"/>
  <c r="AC519" i="4" s="1"/>
  <c r="AE519" i="4" s="1"/>
  <c r="AA520" i="4"/>
  <c r="AA521" i="4"/>
  <c r="Z521" i="4" s="1"/>
  <c r="AC521" i="4" s="1"/>
  <c r="AE521" i="4" s="1"/>
  <c r="AA522" i="4"/>
  <c r="AA523" i="4"/>
  <c r="AA524" i="4"/>
  <c r="Z524" i="4" s="1"/>
  <c r="AC524" i="4" s="1"/>
  <c r="AE524" i="4" s="1"/>
  <c r="AA525" i="4"/>
  <c r="Z525" i="4" s="1"/>
  <c r="AC525" i="4" s="1"/>
  <c r="AE525" i="4" s="1"/>
  <c r="AA526" i="4"/>
  <c r="Z526" i="4" s="1"/>
  <c r="AC526" i="4" s="1"/>
  <c r="AE526" i="4" s="1"/>
  <c r="AA527" i="4"/>
  <c r="Z527" i="4" s="1"/>
  <c r="AC527" i="4" s="1"/>
  <c r="AE527" i="4" s="1"/>
  <c r="AA528" i="4"/>
  <c r="Z528" i="4" s="1"/>
  <c r="AC528" i="4" s="1"/>
  <c r="AE528" i="4" s="1"/>
  <c r="AA529" i="4"/>
  <c r="AA530" i="4"/>
  <c r="AA531" i="4"/>
  <c r="AA532" i="4"/>
  <c r="AA533" i="4"/>
  <c r="AA534" i="4"/>
  <c r="AA535" i="4"/>
  <c r="AA536" i="4"/>
  <c r="AA537" i="4"/>
  <c r="Z537" i="4" s="1"/>
  <c r="AC537" i="4" s="1"/>
  <c r="AE537" i="4" s="1"/>
  <c r="AA538" i="4"/>
  <c r="Z538" i="4" s="1"/>
  <c r="AC538" i="4" s="1"/>
  <c r="AE538" i="4" s="1"/>
  <c r="AA539" i="4"/>
  <c r="AA540" i="4"/>
  <c r="AA541" i="4"/>
  <c r="AA542" i="4"/>
  <c r="Z542" i="4" s="1"/>
  <c r="AC542" i="4" s="1"/>
  <c r="AE542" i="4" s="1"/>
  <c r="AA543" i="4"/>
  <c r="AA544" i="4"/>
  <c r="Z544" i="4" s="1"/>
  <c r="AC544" i="4" s="1"/>
  <c r="AE544" i="4" s="1"/>
  <c r="AA545" i="4"/>
  <c r="Z545" i="4" s="1"/>
  <c r="AC545" i="4" s="1"/>
  <c r="AE545" i="4" s="1"/>
  <c r="AA546" i="4"/>
  <c r="Z546" i="4" s="1"/>
  <c r="AC546" i="4" s="1"/>
  <c r="AE546" i="4" s="1"/>
  <c r="AA547" i="4"/>
  <c r="Z547" i="4" s="1"/>
  <c r="AC547" i="4" s="1"/>
  <c r="AE547" i="4" s="1"/>
  <c r="AA548" i="4"/>
  <c r="Z548" i="4" s="1"/>
  <c r="AC548" i="4" s="1"/>
  <c r="AE548" i="4" s="1"/>
  <c r="AA549" i="4"/>
  <c r="Z549" i="4" s="1"/>
  <c r="AC549" i="4" s="1"/>
  <c r="AE549" i="4" s="1"/>
  <c r="AA550" i="4"/>
  <c r="AA551" i="4"/>
  <c r="AA552" i="4"/>
  <c r="AA553" i="4"/>
  <c r="AA554" i="4"/>
  <c r="AA555" i="4"/>
  <c r="Z555" i="4" s="1"/>
  <c r="AC555" i="4" s="1"/>
  <c r="AE555" i="4" s="1"/>
  <c r="AA556" i="4"/>
  <c r="Z556" i="4" s="1"/>
  <c r="AC556" i="4" s="1"/>
  <c r="AE556" i="4" s="1"/>
  <c r="AA557" i="4"/>
  <c r="Z557" i="4" s="1"/>
  <c r="AC557" i="4" s="1"/>
  <c r="AE557" i="4" s="1"/>
  <c r="AA558" i="4"/>
  <c r="AA559" i="4"/>
  <c r="AA560" i="4"/>
  <c r="AA561" i="4"/>
  <c r="AA562" i="4"/>
  <c r="AA563" i="4"/>
  <c r="AA564" i="4"/>
  <c r="AA565" i="4"/>
  <c r="Z565" i="4" s="1"/>
  <c r="AC565" i="4" s="1"/>
  <c r="AE565" i="4" s="1"/>
  <c r="AA566" i="4"/>
  <c r="Z566" i="4" s="1"/>
  <c r="AC566" i="4" s="1"/>
  <c r="AE566" i="4" s="1"/>
  <c r="AA567" i="4"/>
  <c r="Z567" i="4" s="1"/>
  <c r="AC567" i="4" s="1"/>
  <c r="AE567" i="4" s="1"/>
  <c r="AA568" i="4"/>
  <c r="Z568" i="4" s="1"/>
  <c r="AC568" i="4" s="1"/>
  <c r="AE568" i="4" s="1"/>
  <c r="AA569" i="4"/>
  <c r="AA570" i="4"/>
  <c r="Z570" i="4" s="1"/>
  <c r="AC570" i="4" s="1"/>
  <c r="AE570" i="4" s="1"/>
  <c r="AA571" i="4"/>
  <c r="Z571" i="4" s="1"/>
  <c r="AC571" i="4" s="1"/>
  <c r="AE571" i="4" s="1"/>
  <c r="AA572" i="4"/>
  <c r="Z572" i="4" s="1"/>
  <c r="AC572" i="4" s="1"/>
  <c r="AE572" i="4" s="1"/>
  <c r="AA573" i="4"/>
  <c r="Z573" i="4" s="1"/>
  <c r="AC573" i="4" s="1"/>
  <c r="AE573" i="4" s="1"/>
  <c r="AA574" i="4"/>
  <c r="Z574" i="4" s="1"/>
  <c r="AC574" i="4" s="1"/>
  <c r="AE574" i="4" s="1"/>
  <c r="AA575" i="4"/>
  <c r="Z575" i="4" s="1"/>
  <c r="AC575" i="4" s="1"/>
  <c r="AE575" i="4" s="1"/>
  <c r="AA576" i="4"/>
  <c r="Z576" i="4" s="1"/>
  <c r="AC576" i="4" s="1"/>
  <c r="AE576" i="4" s="1"/>
  <c r="AA577" i="4"/>
  <c r="AA578" i="4"/>
  <c r="Z578" i="4" s="1"/>
  <c r="AC578" i="4" s="1"/>
  <c r="AE578" i="4" s="1"/>
  <c r="AA579" i="4"/>
  <c r="AA580" i="4"/>
  <c r="AA581" i="4"/>
  <c r="AA582" i="4"/>
  <c r="Z582" i="4" s="1"/>
  <c r="AC582" i="4" s="1"/>
  <c r="AE582" i="4" s="1"/>
  <c r="AA583" i="4"/>
  <c r="Z583" i="4" s="1"/>
  <c r="AC583" i="4" s="1"/>
  <c r="AE583" i="4" s="1"/>
  <c r="AA584" i="4"/>
  <c r="Z584" i="4" s="1"/>
  <c r="AC584" i="4" s="1"/>
  <c r="AE584" i="4" s="1"/>
  <c r="AA585" i="4"/>
  <c r="Z585" i="4" s="1"/>
  <c r="AC585" i="4" s="1"/>
  <c r="AE585" i="4" s="1"/>
  <c r="AA586" i="4"/>
  <c r="AA587" i="4"/>
  <c r="Z587" i="4" s="1"/>
  <c r="AC587" i="4" s="1"/>
  <c r="AE587" i="4" s="1"/>
  <c r="AA588" i="4"/>
  <c r="Z588" i="4" s="1"/>
  <c r="AC588" i="4" s="1"/>
  <c r="AE588" i="4" s="1"/>
  <c r="AA589" i="4"/>
  <c r="Z589" i="4" s="1"/>
  <c r="AC589" i="4" s="1"/>
  <c r="AE589" i="4" s="1"/>
  <c r="AA590" i="4"/>
  <c r="AA591" i="4"/>
  <c r="AA592" i="4"/>
  <c r="AA593" i="4"/>
  <c r="AA594" i="4"/>
  <c r="AA595" i="4"/>
  <c r="AA596" i="4"/>
  <c r="Z596" i="4" s="1"/>
  <c r="AC596" i="4" s="1"/>
  <c r="AE596" i="4" s="1"/>
  <c r="AA597" i="4"/>
  <c r="AA598" i="4"/>
  <c r="AA599" i="4"/>
  <c r="AA600" i="4"/>
  <c r="AA601" i="4"/>
  <c r="Z601" i="4" s="1"/>
  <c r="AC601" i="4" s="1"/>
  <c r="AE601" i="4" s="1"/>
  <c r="AA602" i="4"/>
  <c r="Z602" i="4" s="1"/>
  <c r="AC602" i="4" s="1"/>
  <c r="AE602" i="4" s="1"/>
  <c r="AA603" i="4"/>
  <c r="AA604" i="4"/>
  <c r="Z604" i="4" s="1"/>
  <c r="AC604" i="4" s="1"/>
  <c r="AE604" i="4" s="1"/>
  <c r="AA605" i="4"/>
  <c r="Z605" i="4" s="1"/>
  <c r="AC605" i="4" s="1"/>
  <c r="AE605" i="4" s="1"/>
  <c r="AA606" i="4"/>
  <c r="Z606" i="4" s="1"/>
  <c r="AC606" i="4" s="1"/>
  <c r="AE606" i="4" s="1"/>
  <c r="AA607" i="4"/>
  <c r="Z607" i="4" s="1"/>
  <c r="AC607" i="4" s="1"/>
  <c r="AE607" i="4" s="1"/>
  <c r="AA608" i="4"/>
  <c r="Z608" i="4" s="1"/>
  <c r="AC608" i="4" s="1"/>
  <c r="AE608" i="4" s="1"/>
  <c r="AA609" i="4"/>
  <c r="Z609" i="4" s="1"/>
  <c r="AC609" i="4" s="1"/>
  <c r="AE609" i="4" s="1"/>
  <c r="AA610" i="4"/>
  <c r="Z610" i="4" s="1"/>
  <c r="AC610" i="4" s="1"/>
  <c r="AE610" i="4" s="1"/>
  <c r="AA611" i="4"/>
  <c r="AA612" i="4"/>
  <c r="AA613" i="4"/>
  <c r="AA614" i="4"/>
  <c r="AA615" i="4"/>
  <c r="AA616" i="4"/>
  <c r="AA617" i="4"/>
  <c r="AA618" i="4"/>
  <c r="AA619" i="4"/>
  <c r="Z619" i="4" s="1"/>
  <c r="AC619" i="4" s="1"/>
  <c r="AE619" i="4" s="1"/>
  <c r="AA620" i="4"/>
  <c r="Z620" i="4" s="1"/>
  <c r="AC620" i="4" s="1"/>
  <c r="AE620" i="4" s="1"/>
  <c r="AA621" i="4"/>
  <c r="Z621" i="4" s="1"/>
  <c r="AC621" i="4" s="1"/>
  <c r="AE621" i="4" s="1"/>
  <c r="AA622" i="4"/>
  <c r="Z622" i="4" s="1"/>
  <c r="AC622" i="4" s="1"/>
  <c r="AE622" i="4" s="1"/>
  <c r="AA623" i="4"/>
  <c r="Z623" i="4" s="1"/>
  <c r="AC623" i="4" s="1"/>
  <c r="AE623" i="4" s="1"/>
  <c r="AA624" i="4"/>
  <c r="Z624" i="4" s="1"/>
  <c r="AC624" i="4" s="1"/>
  <c r="AE624" i="4" s="1"/>
  <c r="AA625" i="4"/>
  <c r="Z625" i="4" s="1"/>
  <c r="AC625" i="4" s="1"/>
  <c r="AE625" i="4" s="1"/>
  <c r="AA626" i="4"/>
  <c r="AA627" i="4"/>
  <c r="Z627" i="4" s="1"/>
  <c r="AC627" i="4" s="1"/>
  <c r="AE627" i="4" s="1"/>
  <c r="AA628" i="4"/>
  <c r="Z628" i="4" s="1"/>
  <c r="AC628" i="4" s="1"/>
  <c r="AE628" i="4" s="1"/>
  <c r="AA629" i="4"/>
  <c r="Z629" i="4" s="1"/>
  <c r="AC629" i="4" s="1"/>
  <c r="AE629" i="4" s="1"/>
  <c r="AA630" i="4"/>
  <c r="Z630" i="4" s="1"/>
  <c r="AC630" i="4" s="1"/>
  <c r="AE630" i="4" s="1"/>
  <c r="AA631" i="4"/>
  <c r="Z631" i="4" s="1"/>
  <c r="AC631" i="4" s="1"/>
  <c r="AE631" i="4" s="1"/>
  <c r="AA632" i="4"/>
  <c r="Z632" i="4" s="1"/>
  <c r="AC632" i="4" s="1"/>
  <c r="AE632" i="4" s="1"/>
  <c r="AA633" i="4"/>
  <c r="Z633" i="4" s="1"/>
  <c r="AC633" i="4" s="1"/>
  <c r="AE633" i="4" s="1"/>
  <c r="AA634" i="4"/>
  <c r="Z634" i="4" s="1"/>
  <c r="AC634" i="4" s="1"/>
  <c r="AE634" i="4" s="1"/>
  <c r="AA635" i="4"/>
  <c r="Z635" i="4" s="1"/>
  <c r="AC635" i="4" s="1"/>
  <c r="AE635" i="4" s="1"/>
  <c r="AA636" i="4"/>
  <c r="Z636" i="4" s="1"/>
  <c r="AC636" i="4" s="1"/>
  <c r="AE636" i="4" s="1"/>
  <c r="AA637" i="4"/>
  <c r="Z637" i="4" s="1"/>
  <c r="AC637" i="4" s="1"/>
  <c r="AE637" i="4" s="1"/>
  <c r="AA638" i="4"/>
  <c r="Z638" i="4" s="1"/>
  <c r="AC638" i="4" s="1"/>
  <c r="AE638" i="4" s="1"/>
  <c r="AA639" i="4"/>
  <c r="Z639" i="4" s="1"/>
  <c r="AC639" i="4" s="1"/>
  <c r="AE639" i="4" s="1"/>
  <c r="AA640" i="4"/>
  <c r="AA641" i="4"/>
  <c r="Z641" i="4" s="1"/>
  <c r="AC641" i="4" s="1"/>
  <c r="AE641" i="4" s="1"/>
  <c r="AA642" i="4"/>
  <c r="Z642" i="4" s="1"/>
  <c r="AC642" i="4" s="1"/>
  <c r="AE642" i="4" s="1"/>
  <c r="AA643" i="4"/>
  <c r="Z643" i="4" s="1"/>
  <c r="AC643" i="4" s="1"/>
  <c r="AE643" i="4" s="1"/>
  <c r="AA644" i="4"/>
  <c r="Z644" i="4" s="1"/>
  <c r="AC644" i="4" s="1"/>
  <c r="AE644" i="4" s="1"/>
  <c r="AA645" i="4"/>
  <c r="Z645" i="4" s="1"/>
  <c r="AC645" i="4" s="1"/>
  <c r="AE645" i="4" s="1"/>
  <c r="AA646" i="4"/>
  <c r="Z646" i="4" s="1"/>
  <c r="AC646" i="4" s="1"/>
  <c r="AE646" i="4" s="1"/>
  <c r="AA647" i="4"/>
  <c r="Z647" i="4" s="1"/>
  <c r="AC647" i="4" s="1"/>
  <c r="AE647" i="4" s="1"/>
  <c r="AA648" i="4"/>
  <c r="Z648" i="4" s="1"/>
  <c r="AC648" i="4" s="1"/>
  <c r="AE648" i="4" s="1"/>
  <c r="AA649" i="4"/>
  <c r="AA650" i="4"/>
  <c r="AA651" i="4"/>
  <c r="AA652" i="4"/>
  <c r="Z652" i="4" s="1"/>
  <c r="AC652" i="4" s="1"/>
  <c r="AE652" i="4" s="1"/>
  <c r="AA653" i="4"/>
  <c r="Z653" i="4" s="1"/>
  <c r="AC653" i="4" s="1"/>
  <c r="AE653" i="4" s="1"/>
  <c r="AA654" i="4"/>
  <c r="Z654" i="4" s="1"/>
  <c r="AC654" i="4" s="1"/>
  <c r="AE654" i="4" s="1"/>
  <c r="AA655" i="4"/>
  <c r="Z655" i="4" s="1"/>
  <c r="AC655" i="4" s="1"/>
  <c r="AE655" i="4" s="1"/>
  <c r="AA656" i="4"/>
  <c r="Z656" i="4" s="1"/>
  <c r="AC656" i="4" s="1"/>
  <c r="AE656" i="4" s="1"/>
  <c r="AA657" i="4"/>
  <c r="AA658" i="4"/>
  <c r="AA659" i="4"/>
  <c r="AA660" i="4"/>
  <c r="Z660" i="4" s="1"/>
  <c r="AC660" i="4" s="1"/>
  <c r="AE660" i="4" s="1"/>
  <c r="AA661" i="4"/>
  <c r="Z661" i="4" s="1"/>
  <c r="AC661" i="4" s="1"/>
  <c r="AE661" i="4" s="1"/>
  <c r="AA662" i="4"/>
  <c r="AA663" i="4"/>
  <c r="AA664" i="4"/>
  <c r="AA665" i="4"/>
  <c r="Z665" i="4" s="1"/>
  <c r="AC665" i="4" s="1"/>
  <c r="AE665" i="4" s="1"/>
  <c r="AA666" i="4"/>
  <c r="Z666" i="4" s="1"/>
  <c r="AC666" i="4" s="1"/>
  <c r="AE666" i="4" s="1"/>
  <c r="AA667" i="4"/>
  <c r="Z667" i="4" s="1"/>
  <c r="AC667" i="4" s="1"/>
  <c r="AE667" i="4" s="1"/>
  <c r="AA668" i="4"/>
  <c r="Z668" i="4" s="1"/>
  <c r="AC668" i="4" s="1"/>
  <c r="AE668" i="4" s="1"/>
  <c r="AA669" i="4"/>
  <c r="AA670" i="4"/>
  <c r="AA671" i="4"/>
  <c r="AA672" i="4"/>
  <c r="AA673" i="4"/>
  <c r="AA674" i="4"/>
  <c r="AA675" i="4"/>
  <c r="Z675" i="4" s="1"/>
  <c r="AC675" i="4" s="1"/>
  <c r="AE675" i="4" s="1"/>
  <c r="AA676" i="4"/>
  <c r="AA677" i="4"/>
  <c r="AA678" i="4"/>
  <c r="AA679" i="4"/>
  <c r="AA680" i="4"/>
  <c r="AA681" i="4"/>
  <c r="AA682" i="4"/>
  <c r="AA683" i="4"/>
  <c r="AA684" i="4"/>
  <c r="AA685" i="4"/>
  <c r="Z685" i="4" s="1"/>
  <c r="AC685" i="4" s="1"/>
  <c r="AE685" i="4" s="1"/>
  <c r="AA686" i="4"/>
  <c r="Z686" i="4" s="1"/>
  <c r="AC686" i="4" s="1"/>
  <c r="AE686" i="4" s="1"/>
  <c r="AA687" i="4"/>
  <c r="Z687" i="4" s="1"/>
  <c r="AC687" i="4" s="1"/>
  <c r="AE687" i="4" s="1"/>
  <c r="AA688" i="4"/>
  <c r="AA689" i="4"/>
  <c r="Z689" i="4" s="1"/>
  <c r="AC689" i="4" s="1"/>
  <c r="AE689" i="4" s="1"/>
  <c r="AA690" i="4"/>
  <c r="Z690" i="4" s="1"/>
  <c r="AC690" i="4" s="1"/>
  <c r="AE690" i="4" s="1"/>
  <c r="AA691" i="4"/>
  <c r="AA692" i="4"/>
  <c r="Z692" i="4" s="1"/>
  <c r="AC692" i="4" s="1"/>
  <c r="AE692" i="4" s="1"/>
  <c r="AA693" i="4"/>
  <c r="Z693" i="4" s="1"/>
  <c r="AC693" i="4" s="1"/>
  <c r="AE693" i="4" s="1"/>
  <c r="AA694" i="4"/>
  <c r="Z694" i="4" s="1"/>
  <c r="AC694" i="4" s="1"/>
  <c r="AE694" i="4" s="1"/>
  <c r="AA695" i="4"/>
  <c r="AA696" i="4"/>
  <c r="Z696" i="4" s="1"/>
  <c r="AC696" i="4" s="1"/>
  <c r="AE696" i="4" s="1"/>
  <c r="AA697" i="4"/>
  <c r="AA698" i="4"/>
  <c r="AA699" i="4"/>
  <c r="AA700" i="4"/>
  <c r="Z700" i="4" s="1"/>
  <c r="AC700" i="4" s="1"/>
  <c r="AE700" i="4" s="1"/>
  <c r="AA701" i="4"/>
  <c r="AA702" i="4"/>
  <c r="Z702" i="4" s="1"/>
  <c r="AC702" i="4" s="1"/>
  <c r="AE702" i="4" s="1"/>
  <c r="AA703" i="4"/>
  <c r="Z703" i="4" s="1"/>
  <c r="AC703" i="4" s="1"/>
  <c r="AE703" i="4" s="1"/>
  <c r="AA704" i="4"/>
  <c r="AA705" i="4"/>
  <c r="Z705" i="4" s="1"/>
  <c r="AC705" i="4" s="1"/>
  <c r="AE705" i="4" s="1"/>
  <c r="AA706" i="4"/>
  <c r="Z706" i="4" s="1"/>
  <c r="AC706" i="4" s="1"/>
  <c r="AE706" i="4" s="1"/>
  <c r="AA707" i="4"/>
  <c r="Z707" i="4" s="1"/>
  <c r="AC707" i="4" s="1"/>
  <c r="AE707" i="4" s="1"/>
  <c r="AA708" i="4"/>
  <c r="Z708" i="4" s="1"/>
  <c r="AC708" i="4" s="1"/>
  <c r="AE708" i="4" s="1"/>
  <c r="AA709" i="4"/>
  <c r="Z709" i="4" s="1"/>
  <c r="AC709" i="4" s="1"/>
  <c r="AE709" i="4" s="1"/>
  <c r="AA710" i="4"/>
  <c r="Z710" i="4" s="1"/>
  <c r="AC710" i="4" s="1"/>
  <c r="AE710" i="4" s="1"/>
  <c r="AA711" i="4"/>
  <c r="Z711" i="4" s="1"/>
  <c r="AC711" i="4" s="1"/>
  <c r="AE711" i="4" s="1"/>
  <c r="AA712" i="4"/>
  <c r="Z712" i="4" s="1"/>
  <c r="AC712" i="4" s="1"/>
  <c r="AE712" i="4" s="1"/>
  <c r="AA713" i="4"/>
  <c r="Z713" i="4" s="1"/>
  <c r="AC713" i="4" s="1"/>
  <c r="AE713" i="4" s="1"/>
  <c r="AA714" i="4"/>
  <c r="Z714" i="4" s="1"/>
  <c r="AC714" i="4" s="1"/>
  <c r="AE714" i="4" s="1"/>
  <c r="AA715" i="4"/>
  <c r="Z715" i="4" s="1"/>
  <c r="AC715" i="4" s="1"/>
  <c r="AE715" i="4" s="1"/>
  <c r="AA716" i="4"/>
  <c r="Z716" i="4" s="1"/>
  <c r="AC716" i="4" s="1"/>
  <c r="AE716" i="4" s="1"/>
  <c r="AA717" i="4"/>
  <c r="Z717" i="4" s="1"/>
  <c r="AC717" i="4" s="1"/>
  <c r="AE717" i="4" s="1"/>
  <c r="AA718" i="4"/>
  <c r="Z718" i="4" s="1"/>
  <c r="AC718" i="4" s="1"/>
  <c r="AE718" i="4" s="1"/>
  <c r="AA719" i="4"/>
  <c r="Z719" i="4" s="1"/>
  <c r="AC719" i="4" s="1"/>
  <c r="AE719" i="4" s="1"/>
  <c r="AA720" i="4"/>
  <c r="Z720" i="4" s="1"/>
  <c r="AC720" i="4" s="1"/>
  <c r="AE720" i="4" s="1"/>
  <c r="AA721" i="4"/>
  <c r="Z721" i="4" s="1"/>
  <c r="AC721" i="4" s="1"/>
  <c r="AE721" i="4" s="1"/>
  <c r="AA722" i="4"/>
  <c r="Z722" i="4" s="1"/>
  <c r="AC722" i="4" s="1"/>
  <c r="AE722" i="4" s="1"/>
  <c r="AA723" i="4"/>
  <c r="Z723" i="4" s="1"/>
  <c r="AC723" i="4" s="1"/>
  <c r="AE723" i="4" s="1"/>
  <c r="AA724" i="4"/>
  <c r="Z724" i="4" s="1"/>
  <c r="AC724" i="4" s="1"/>
  <c r="AE724" i="4" s="1"/>
  <c r="AA725" i="4"/>
  <c r="Z725" i="4" s="1"/>
  <c r="AC725" i="4" s="1"/>
  <c r="AE725" i="4" s="1"/>
  <c r="AA726" i="4"/>
  <c r="Z726" i="4" s="1"/>
  <c r="AC726" i="4" s="1"/>
  <c r="AE726" i="4" s="1"/>
  <c r="AA727" i="4"/>
  <c r="Z727" i="4" s="1"/>
  <c r="AC727" i="4" s="1"/>
  <c r="AE727" i="4" s="1"/>
  <c r="AA728" i="4"/>
  <c r="Z728" i="4" s="1"/>
  <c r="AC728" i="4" s="1"/>
  <c r="AE728" i="4" s="1"/>
  <c r="AA729" i="4"/>
  <c r="Z729" i="4" s="1"/>
  <c r="AC729" i="4" s="1"/>
  <c r="AE729" i="4" s="1"/>
  <c r="AA730" i="4"/>
  <c r="Z730" i="4" s="1"/>
  <c r="AC730" i="4" s="1"/>
  <c r="AE730" i="4" s="1"/>
  <c r="AA731" i="4"/>
  <c r="Z731" i="4" s="1"/>
  <c r="AC731" i="4" s="1"/>
  <c r="AE731" i="4" s="1"/>
  <c r="AA732" i="4"/>
  <c r="Z732" i="4" s="1"/>
  <c r="AC732" i="4" s="1"/>
  <c r="AE732" i="4" s="1"/>
  <c r="AA733" i="4"/>
  <c r="Z733" i="4" s="1"/>
  <c r="AC733" i="4" s="1"/>
  <c r="AE733" i="4" s="1"/>
  <c r="AA734" i="4"/>
  <c r="Z734" i="4" s="1"/>
  <c r="AC734" i="4" s="1"/>
  <c r="AE734" i="4" s="1"/>
  <c r="AA735" i="4"/>
  <c r="Z735" i="4" s="1"/>
  <c r="AC735" i="4" s="1"/>
  <c r="AE735" i="4" s="1"/>
  <c r="AA736" i="4"/>
  <c r="Z736" i="4" s="1"/>
  <c r="AC736" i="4" s="1"/>
  <c r="AE736" i="4" s="1"/>
  <c r="AA737" i="4"/>
  <c r="Z737" i="4" s="1"/>
  <c r="AC737" i="4" s="1"/>
  <c r="AE737" i="4" s="1"/>
  <c r="AA738" i="4"/>
  <c r="AA739" i="4"/>
  <c r="Z739" i="4" s="1"/>
  <c r="AC739" i="4" s="1"/>
  <c r="AE739" i="4" s="1"/>
  <c r="AA740" i="4"/>
  <c r="AA741" i="4"/>
  <c r="AA742" i="4"/>
  <c r="AA743" i="4"/>
  <c r="AA744" i="4"/>
  <c r="AA745" i="4"/>
  <c r="AA746" i="4"/>
  <c r="AA747" i="4"/>
  <c r="AA748" i="4"/>
  <c r="AA749" i="4"/>
  <c r="AA750" i="4"/>
  <c r="AA751" i="4"/>
  <c r="AA752" i="4"/>
  <c r="AA753" i="4"/>
  <c r="AA754" i="4"/>
  <c r="Z754" i="4" s="1"/>
  <c r="AC754" i="4" s="1"/>
  <c r="AE754" i="4" s="1"/>
  <c r="AA755" i="4"/>
  <c r="AA756" i="4"/>
  <c r="Z756" i="4" s="1"/>
  <c r="AC756" i="4" s="1"/>
  <c r="AE756" i="4" s="1"/>
  <c r="AA757" i="4"/>
  <c r="Z757" i="4" s="1"/>
  <c r="AC757" i="4" s="1"/>
  <c r="AE757" i="4" s="1"/>
  <c r="AA758" i="4"/>
  <c r="Z758" i="4" s="1"/>
  <c r="AC758" i="4" s="1"/>
  <c r="AE758" i="4" s="1"/>
  <c r="AA759" i="4"/>
  <c r="Z759" i="4" s="1"/>
  <c r="AC759" i="4" s="1"/>
  <c r="AE759" i="4" s="1"/>
  <c r="AA760" i="4"/>
  <c r="Z760" i="4" s="1"/>
  <c r="AC760" i="4" s="1"/>
  <c r="AE760" i="4" s="1"/>
  <c r="AA761" i="4"/>
  <c r="Z761" i="4" s="1"/>
  <c r="AC761" i="4" s="1"/>
  <c r="AE761" i="4" s="1"/>
  <c r="AA762" i="4"/>
  <c r="AA763" i="4"/>
  <c r="AA764" i="4"/>
  <c r="AA765" i="4"/>
  <c r="AA766" i="4"/>
  <c r="AA767" i="4"/>
  <c r="AA768" i="4"/>
  <c r="AA769" i="4"/>
  <c r="AA770" i="4"/>
  <c r="AA771" i="4"/>
  <c r="AA772" i="4"/>
  <c r="Z772" i="4" s="1"/>
  <c r="AC772" i="4" s="1"/>
  <c r="AE772" i="4" s="1"/>
  <c r="AA773" i="4"/>
  <c r="AA774" i="4"/>
  <c r="Z774" i="4" s="1"/>
  <c r="AC774" i="4" s="1"/>
  <c r="AE774" i="4" s="1"/>
  <c r="AA775" i="4"/>
  <c r="Z775" i="4" s="1"/>
  <c r="AC775" i="4" s="1"/>
  <c r="AE775" i="4" s="1"/>
  <c r="AA776" i="4"/>
  <c r="Z776" i="4" s="1"/>
  <c r="AC776" i="4" s="1"/>
  <c r="AE776" i="4" s="1"/>
  <c r="AA777" i="4"/>
  <c r="AA778" i="4"/>
  <c r="AA779" i="4"/>
  <c r="Z779" i="4" s="1"/>
  <c r="AC779" i="4" s="1"/>
  <c r="AE779" i="4" s="1"/>
  <c r="AA780" i="4"/>
  <c r="Z780" i="4" s="1"/>
  <c r="AC780" i="4" s="1"/>
  <c r="AE780" i="4" s="1"/>
  <c r="AA781" i="4"/>
  <c r="Z781" i="4" s="1"/>
  <c r="AC781" i="4" s="1"/>
  <c r="AE781" i="4" s="1"/>
  <c r="AA782" i="4"/>
  <c r="Z782" i="4" s="1"/>
  <c r="AC782" i="4" s="1"/>
  <c r="AE782" i="4" s="1"/>
  <c r="AA783" i="4"/>
  <c r="Z783" i="4" s="1"/>
  <c r="AC783" i="4" s="1"/>
  <c r="AE783" i="4" s="1"/>
  <c r="AA784" i="4"/>
  <c r="Z784" i="4" s="1"/>
  <c r="AC784" i="4" s="1"/>
  <c r="AE784" i="4" s="1"/>
  <c r="AA785" i="4"/>
  <c r="Z785" i="4" s="1"/>
  <c r="AC785" i="4" s="1"/>
  <c r="AE785" i="4" s="1"/>
  <c r="AA786" i="4"/>
  <c r="AA787" i="4"/>
  <c r="Z787" i="4" s="1"/>
  <c r="AC787" i="4" s="1"/>
  <c r="AE787" i="4" s="1"/>
  <c r="AA788" i="4"/>
  <c r="AA789" i="4"/>
  <c r="AA790" i="4"/>
  <c r="AA791" i="4"/>
  <c r="AA792" i="4"/>
  <c r="AA793" i="4"/>
  <c r="AA794" i="4"/>
  <c r="AA795" i="4"/>
  <c r="AA796" i="4"/>
  <c r="AA797" i="4"/>
  <c r="AA798" i="4"/>
  <c r="AA799" i="4"/>
  <c r="AA800" i="4"/>
  <c r="AA801" i="4"/>
  <c r="AA802" i="4"/>
  <c r="AA803" i="4"/>
  <c r="AA804" i="4"/>
  <c r="AA805" i="4"/>
  <c r="AA806" i="4"/>
  <c r="AA807" i="4"/>
  <c r="AA808" i="4"/>
  <c r="Z808" i="4" s="1"/>
  <c r="AC808" i="4" s="1"/>
  <c r="AE808" i="4" s="1"/>
  <c r="AA809" i="4"/>
  <c r="Z809" i="4" s="1"/>
  <c r="AC809" i="4" s="1"/>
  <c r="AE809" i="4" s="1"/>
  <c r="AA810" i="4"/>
  <c r="Z810" i="4" s="1"/>
  <c r="AC810" i="4" s="1"/>
  <c r="AE810" i="4" s="1"/>
  <c r="AA811" i="4"/>
  <c r="Z811" i="4" s="1"/>
  <c r="AC811" i="4" s="1"/>
  <c r="AE811" i="4" s="1"/>
  <c r="AA812" i="4"/>
  <c r="Z812" i="4" s="1"/>
  <c r="AC812" i="4" s="1"/>
  <c r="AE812" i="4" s="1"/>
  <c r="AA813" i="4"/>
  <c r="AA814" i="4"/>
  <c r="AA815" i="4"/>
  <c r="Z815" i="4" s="1"/>
  <c r="AC815" i="4" s="1"/>
  <c r="AE815" i="4" s="1"/>
  <c r="AA816" i="4"/>
  <c r="Z816" i="4" s="1"/>
  <c r="AC816" i="4" s="1"/>
  <c r="AE816" i="4" s="1"/>
  <c r="AA817" i="4"/>
  <c r="Z817" i="4" s="1"/>
  <c r="AC817" i="4" s="1"/>
  <c r="AE817" i="4" s="1"/>
  <c r="AA818" i="4"/>
  <c r="Z818" i="4" s="1"/>
  <c r="AC818" i="4" s="1"/>
  <c r="AE818" i="4" s="1"/>
  <c r="AA819" i="4"/>
  <c r="Z819" i="4" s="1"/>
  <c r="AC819" i="4" s="1"/>
  <c r="AE819" i="4" s="1"/>
  <c r="AA820" i="4"/>
  <c r="Z820" i="4" s="1"/>
  <c r="AC820" i="4" s="1"/>
  <c r="AE820" i="4" s="1"/>
  <c r="AA821" i="4"/>
  <c r="Z821" i="4" s="1"/>
  <c r="AC821" i="4" s="1"/>
  <c r="AE821" i="4" s="1"/>
  <c r="AA822" i="4"/>
  <c r="AA823" i="4"/>
  <c r="AA824" i="4"/>
  <c r="AA825" i="4"/>
  <c r="AA826" i="4"/>
  <c r="AA827" i="4"/>
  <c r="AA828" i="4"/>
  <c r="Z828" i="4" s="1"/>
  <c r="AC828" i="4" s="1"/>
  <c r="AE828" i="4" s="1"/>
  <c r="AA829" i="4"/>
  <c r="AA830" i="4"/>
  <c r="AA831" i="4"/>
  <c r="AA832" i="4"/>
  <c r="AA833" i="4"/>
  <c r="Z833" i="4" s="1"/>
  <c r="AC833" i="4" s="1"/>
  <c r="AE833" i="4" s="1"/>
  <c r="AA834" i="4"/>
  <c r="AA835" i="4"/>
  <c r="AA836" i="4"/>
  <c r="AA837" i="4"/>
  <c r="AA838" i="4"/>
  <c r="AA839" i="4"/>
  <c r="Z839" i="4" s="1"/>
  <c r="AC839" i="4" s="1"/>
  <c r="AE839" i="4" s="1"/>
  <c r="AA840" i="4"/>
  <c r="Z840" i="4" s="1"/>
  <c r="AC840" i="4" s="1"/>
  <c r="AE840" i="4" s="1"/>
  <c r="AA841" i="4"/>
  <c r="Z841" i="4" s="1"/>
  <c r="AC841" i="4" s="1"/>
  <c r="AE841" i="4" s="1"/>
  <c r="AA842" i="4"/>
  <c r="Z842" i="4" s="1"/>
  <c r="AC842" i="4" s="1"/>
  <c r="AE842" i="4" s="1"/>
  <c r="AA843" i="4"/>
  <c r="Z843" i="4" s="1"/>
  <c r="AC843" i="4" s="1"/>
  <c r="AE843" i="4" s="1"/>
  <c r="AA844" i="4"/>
  <c r="Z844" i="4" s="1"/>
  <c r="AC844" i="4" s="1"/>
  <c r="AE844" i="4" s="1"/>
  <c r="AA845" i="4"/>
  <c r="AA846" i="4"/>
  <c r="Z846" i="4" s="1"/>
  <c r="AC846" i="4" s="1"/>
  <c r="AE846" i="4" s="1"/>
  <c r="AA847" i="4"/>
  <c r="Z847" i="4" s="1"/>
  <c r="AC847" i="4" s="1"/>
  <c r="AE847" i="4" s="1"/>
  <c r="AA848" i="4"/>
  <c r="AA849" i="4"/>
  <c r="AA850" i="4"/>
  <c r="Z850" i="4" s="1"/>
  <c r="AC850" i="4" s="1"/>
  <c r="AE850" i="4" s="1"/>
  <c r="AA851" i="4"/>
  <c r="Z851" i="4" s="1"/>
  <c r="AC851" i="4" s="1"/>
  <c r="AE851" i="4" s="1"/>
  <c r="AA852" i="4"/>
  <c r="AA853" i="4"/>
  <c r="AA854" i="4"/>
  <c r="AA855" i="4"/>
  <c r="Z855" i="4" s="1"/>
  <c r="AC855" i="4" s="1"/>
  <c r="AE855" i="4" s="1"/>
  <c r="AA856" i="4"/>
  <c r="Z856" i="4" s="1"/>
  <c r="AC856" i="4" s="1"/>
  <c r="AE856" i="4" s="1"/>
  <c r="AA857" i="4"/>
  <c r="Z857" i="4" s="1"/>
  <c r="AC857" i="4" s="1"/>
  <c r="AE857" i="4" s="1"/>
  <c r="AA858" i="4"/>
  <c r="Z858" i="4" s="1"/>
  <c r="AC858" i="4" s="1"/>
  <c r="AE858" i="4" s="1"/>
  <c r="AA859" i="4"/>
  <c r="Z859" i="4" s="1"/>
  <c r="AC859" i="4" s="1"/>
  <c r="AE859" i="4" s="1"/>
  <c r="AA860" i="4"/>
  <c r="Z860" i="4" s="1"/>
  <c r="AC860" i="4" s="1"/>
  <c r="AE860" i="4" s="1"/>
  <c r="AA861" i="4"/>
  <c r="Z861" i="4" s="1"/>
  <c r="AC861" i="4" s="1"/>
  <c r="AE861" i="4" s="1"/>
  <c r="AA862" i="4"/>
  <c r="Z862" i="4" s="1"/>
  <c r="AC862" i="4" s="1"/>
  <c r="AE862" i="4" s="1"/>
  <c r="AA863" i="4"/>
  <c r="Z863" i="4" s="1"/>
  <c r="AC863" i="4" s="1"/>
  <c r="AE863" i="4" s="1"/>
  <c r="AA864" i="4"/>
  <c r="Z864" i="4" s="1"/>
  <c r="AC864" i="4" s="1"/>
  <c r="AE864" i="4" s="1"/>
  <c r="AA865" i="4"/>
  <c r="Z865" i="4" s="1"/>
  <c r="AC865" i="4" s="1"/>
  <c r="AE865" i="4" s="1"/>
  <c r="AA866" i="4"/>
  <c r="Z866" i="4" s="1"/>
  <c r="AC866" i="4" s="1"/>
  <c r="AE866" i="4" s="1"/>
  <c r="AA867" i="4"/>
  <c r="Z867" i="4" s="1"/>
  <c r="AC867" i="4" s="1"/>
  <c r="AE867" i="4" s="1"/>
  <c r="AA868" i="4"/>
  <c r="Z868" i="4" s="1"/>
  <c r="AC868" i="4" s="1"/>
  <c r="AE868" i="4" s="1"/>
  <c r="AA869" i="4"/>
  <c r="Z869" i="4" s="1"/>
  <c r="AC869" i="4" s="1"/>
  <c r="AE869" i="4" s="1"/>
  <c r="AA870" i="4"/>
  <c r="Z870" i="4" s="1"/>
  <c r="AC870" i="4" s="1"/>
  <c r="AE870" i="4" s="1"/>
  <c r="AA871" i="4"/>
  <c r="Z871" i="4" s="1"/>
  <c r="AC871" i="4" s="1"/>
  <c r="AE871" i="4" s="1"/>
  <c r="AA872" i="4"/>
  <c r="Z872" i="4" s="1"/>
  <c r="AC872" i="4" s="1"/>
  <c r="AE872" i="4" s="1"/>
  <c r="AA873" i="4"/>
  <c r="Z873" i="4" s="1"/>
  <c r="AC873" i="4" s="1"/>
  <c r="AE873" i="4" s="1"/>
  <c r="AA874" i="4"/>
  <c r="Z874" i="4" s="1"/>
  <c r="AC874" i="4" s="1"/>
  <c r="AE874" i="4" s="1"/>
  <c r="AA875" i="4"/>
  <c r="Z875" i="4" s="1"/>
  <c r="AC875" i="4" s="1"/>
  <c r="AE875" i="4" s="1"/>
  <c r="AA876" i="4"/>
  <c r="Z876" i="4" s="1"/>
  <c r="AC876" i="4" s="1"/>
  <c r="AE876" i="4" s="1"/>
  <c r="AA877" i="4"/>
  <c r="Z877" i="4" s="1"/>
  <c r="AC877" i="4" s="1"/>
  <c r="AE877" i="4" s="1"/>
  <c r="AA878" i="4"/>
  <c r="Z878" i="4" s="1"/>
  <c r="AC878" i="4" s="1"/>
  <c r="AE878" i="4" s="1"/>
  <c r="AA879" i="4"/>
  <c r="Z879" i="4" s="1"/>
  <c r="AC879" i="4" s="1"/>
  <c r="AE879" i="4" s="1"/>
  <c r="AA880" i="4"/>
  <c r="Z880" i="4" s="1"/>
  <c r="AC880" i="4" s="1"/>
  <c r="AE880" i="4" s="1"/>
  <c r="AA881" i="4"/>
  <c r="Z881" i="4" s="1"/>
  <c r="AC881" i="4" s="1"/>
  <c r="AE881" i="4" s="1"/>
  <c r="AA882" i="4"/>
  <c r="Z882" i="4" s="1"/>
  <c r="AC882" i="4" s="1"/>
  <c r="AE882" i="4" s="1"/>
  <c r="AA883" i="4"/>
  <c r="AA884" i="4"/>
  <c r="Z884" i="4" s="1"/>
  <c r="AC884" i="4" s="1"/>
  <c r="AE884" i="4" s="1"/>
  <c r="AA885" i="4"/>
  <c r="Z885" i="4" s="1"/>
  <c r="AC885" i="4" s="1"/>
  <c r="AE885" i="4" s="1"/>
  <c r="AA886" i="4"/>
  <c r="Z886" i="4" s="1"/>
  <c r="AC886" i="4" s="1"/>
  <c r="AE886" i="4" s="1"/>
  <c r="AA887" i="4"/>
  <c r="Z887" i="4" s="1"/>
  <c r="AC887" i="4" s="1"/>
  <c r="AE887" i="4" s="1"/>
  <c r="AA888" i="4"/>
  <c r="Z888" i="4" s="1"/>
  <c r="AC888" i="4" s="1"/>
  <c r="AE888" i="4" s="1"/>
  <c r="AA889" i="4"/>
  <c r="Z889" i="4" s="1"/>
  <c r="AC889" i="4" s="1"/>
  <c r="AE889" i="4" s="1"/>
  <c r="AA890" i="4"/>
  <c r="Z890" i="4" s="1"/>
  <c r="AC890" i="4" s="1"/>
  <c r="AE890" i="4" s="1"/>
  <c r="AA891" i="4"/>
  <c r="Z891" i="4" s="1"/>
  <c r="AC891" i="4" s="1"/>
  <c r="AE891" i="4" s="1"/>
  <c r="AA892" i="4"/>
  <c r="Z892" i="4" s="1"/>
  <c r="AC892" i="4" s="1"/>
  <c r="AE892" i="4" s="1"/>
  <c r="AA893" i="4"/>
  <c r="Z893" i="4" s="1"/>
  <c r="AC893" i="4" s="1"/>
  <c r="AE893" i="4" s="1"/>
  <c r="AA894" i="4"/>
  <c r="Z894" i="4" s="1"/>
  <c r="AC894" i="4" s="1"/>
  <c r="AE894" i="4" s="1"/>
  <c r="AA895" i="4"/>
  <c r="Z895" i="4" s="1"/>
  <c r="AC895" i="4" s="1"/>
  <c r="AE895" i="4" s="1"/>
  <c r="AA896" i="4"/>
  <c r="Z896" i="4" s="1"/>
  <c r="AC896" i="4" s="1"/>
  <c r="AE896" i="4" s="1"/>
  <c r="AA897" i="4"/>
  <c r="Z897" i="4" s="1"/>
  <c r="AC897" i="4" s="1"/>
  <c r="AE897" i="4" s="1"/>
  <c r="AA898" i="4"/>
  <c r="Z898" i="4" s="1"/>
  <c r="AC898" i="4" s="1"/>
  <c r="AE898" i="4" s="1"/>
  <c r="AA899" i="4"/>
  <c r="Z899" i="4" s="1"/>
  <c r="AC899" i="4" s="1"/>
  <c r="AE899" i="4" s="1"/>
  <c r="AA900" i="4"/>
  <c r="Z900" i="4" s="1"/>
  <c r="AC900" i="4" s="1"/>
  <c r="AE900" i="4" s="1"/>
  <c r="AA901" i="4"/>
  <c r="Z901" i="4" s="1"/>
  <c r="AC901" i="4" s="1"/>
  <c r="AE901" i="4" s="1"/>
  <c r="AA902" i="4"/>
  <c r="AA903" i="4"/>
  <c r="AA904" i="4"/>
  <c r="AA905" i="4"/>
  <c r="AA906" i="4"/>
  <c r="AA907" i="4"/>
  <c r="AA908" i="4"/>
  <c r="AA909" i="4"/>
  <c r="AA910" i="4"/>
  <c r="AA911" i="4"/>
  <c r="AA912" i="4"/>
  <c r="AA913" i="4"/>
  <c r="Z913" i="4" s="1"/>
  <c r="AC913" i="4" s="1"/>
  <c r="AE913" i="4" s="1"/>
  <c r="AA914" i="4"/>
  <c r="AA915" i="4"/>
  <c r="AA916" i="4"/>
  <c r="Z916" i="4" s="1"/>
  <c r="AC916" i="4" s="1"/>
  <c r="AE916" i="4" s="1"/>
  <c r="AA917" i="4"/>
  <c r="Z917" i="4" s="1"/>
  <c r="AC917" i="4" s="1"/>
  <c r="AE917" i="4" s="1"/>
  <c r="AA918" i="4"/>
  <c r="Z918" i="4" s="1"/>
  <c r="AC918" i="4" s="1"/>
  <c r="AE918" i="4" s="1"/>
  <c r="AA919" i="4"/>
  <c r="Z919" i="4" s="1"/>
  <c r="AC919" i="4" s="1"/>
  <c r="AE919" i="4" s="1"/>
  <c r="AA920" i="4"/>
  <c r="Z920" i="4" s="1"/>
  <c r="AC920" i="4" s="1"/>
  <c r="AE920" i="4" s="1"/>
  <c r="AA921" i="4"/>
  <c r="AA922" i="4"/>
  <c r="Z922" i="4" s="1"/>
  <c r="AC922" i="4" s="1"/>
  <c r="AE922" i="4" s="1"/>
  <c r="AA923" i="4"/>
  <c r="AA924" i="4"/>
  <c r="Z924" i="4" s="1"/>
  <c r="AC924" i="4" s="1"/>
  <c r="AE924" i="4" s="1"/>
  <c r="AA925" i="4"/>
  <c r="Z925" i="4" s="1"/>
  <c r="AC925" i="4" s="1"/>
  <c r="AE925" i="4" s="1"/>
  <c r="AA926" i="4"/>
  <c r="AA927" i="4"/>
  <c r="AA928" i="4"/>
  <c r="AA929" i="4"/>
  <c r="AA930" i="4"/>
  <c r="Z930" i="4" s="1"/>
  <c r="AC930" i="4" s="1"/>
  <c r="AE930" i="4" s="1"/>
  <c r="AA931" i="4"/>
  <c r="Z931" i="4" s="1"/>
  <c r="AC931" i="4" s="1"/>
  <c r="AE931" i="4" s="1"/>
  <c r="AA932" i="4"/>
  <c r="Z932" i="4" s="1"/>
  <c r="AC932" i="4" s="1"/>
  <c r="AE932" i="4" s="1"/>
  <c r="AA933" i="4"/>
  <c r="Z933" i="4" s="1"/>
  <c r="AC933" i="4" s="1"/>
  <c r="AE933" i="4" s="1"/>
  <c r="AA934" i="4"/>
  <c r="AA935" i="4"/>
  <c r="Z935" i="4" s="1"/>
  <c r="AC935" i="4" s="1"/>
  <c r="AE935" i="4" s="1"/>
  <c r="AA936" i="4"/>
  <c r="Z936" i="4" s="1"/>
  <c r="AC936" i="4" s="1"/>
  <c r="AE936" i="4" s="1"/>
  <c r="AA937" i="4"/>
  <c r="Z937" i="4" s="1"/>
  <c r="AC937" i="4" s="1"/>
  <c r="AE937" i="4" s="1"/>
  <c r="AA938" i="4"/>
  <c r="AA939" i="4"/>
  <c r="Z939" i="4" s="1"/>
  <c r="AC939" i="4" s="1"/>
  <c r="AE939" i="4" s="1"/>
  <c r="AA940" i="4"/>
  <c r="Z940" i="4" s="1"/>
  <c r="AC940" i="4" s="1"/>
  <c r="AE940" i="4" s="1"/>
  <c r="AA941" i="4"/>
  <c r="Z941" i="4" s="1"/>
  <c r="AC941" i="4" s="1"/>
  <c r="AE941" i="4" s="1"/>
  <c r="AA942" i="4"/>
  <c r="Z942" i="4" s="1"/>
  <c r="AC942" i="4" s="1"/>
  <c r="AE942" i="4" s="1"/>
  <c r="AA943" i="4"/>
  <c r="Z943" i="4" s="1"/>
  <c r="AC943" i="4" s="1"/>
  <c r="AE943" i="4" s="1"/>
  <c r="AA944" i="4"/>
  <c r="Z944" i="4" s="1"/>
  <c r="AC944" i="4" s="1"/>
  <c r="AE944" i="4" s="1"/>
  <c r="AA945" i="4"/>
  <c r="Z945" i="4" s="1"/>
  <c r="AC945" i="4" s="1"/>
  <c r="AE945" i="4" s="1"/>
  <c r="AA946" i="4"/>
  <c r="Z946" i="4" s="1"/>
  <c r="AC946" i="4" s="1"/>
  <c r="AE946" i="4" s="1"/>
  <c r="AA947" i="4"/>
  <c r="Z947" i="4" s="1"/>
  <c r="AC947" i="4" s="1"/>
  <c r="AE947" i="4" s="1"/>
  <c r="AA948" i="4"/>
  <c r="AA949" i="4"/>
  <c r="AA950" i="4"/>
  <c r="AA951" i="4"/>
  <c r="AA952" i="4"/>
  <c r="Z952" i="4" s="1"/>
  <c r="AC952" i="4" s="1"/>
  <c r="AE952" i="4" s="1"/>
  <c r="AA953" i="4"/>
  <c r="AA954" i="4"/>
  <c r="AA955" i="4"/>
  <c r="AA956" i="4"/>
  <c r="AA957" i="4"/>
  <c r="AA958" i="4"/>
  <c r="Z958" i="4" s="1"/>
  <c r="AC958" i="4" s="1"/>
  <c r="AE958" i="4" s="1"/>
  <c r="AA959" i="4"/>
  <c r="AA960" i="4"/>
  <c r="AA961" i="4"/>
  <c r="AA962" i="4"/>
  <c r="AA963" i="4"/>
  <c r="Z963" i="4" s="1"/>
  <c r="AC963" i="4" s="1"/>
  <c r="AE963" i="4" s="1"/>
  <c r="AA964" i="4"/>
  <c r="AA965" i="4"/>
  <c r="AA966" i="4"/>
  <c r="AA967" i="4"/>
  <c r="AA968" i="4"/>
  <c r="AA969" i="4"/>
  <c r="AA970" i="4"/>
  <c r="AA971" i="4"/>
  <c r="AA972" i="4"/>
  <c r="Z972" i="4" s="1"/>
  <c r="AC972" i="4" s="1"/>
  <c r="AE972" i="4" s="1"/>
  <c r="AA973" i="4"/>
  <c r="Z973" i="4" s="1"/>
  <c r="AC973" i="4" s="1"/>
  <c r="AE973" i="4" s="1"/>
  <c r="AA974" i="4"/>
  <c r="AA975" i="4"/>
  <c r="AA976" i="4"/>
  <c r="AA977" i="4"/>
  <c r="AA978" i="4"/>
  <c r="Z978" i="4" s="1"/>
  <c r="AC978" i="4" s="1"/>
  <c r="AE978" i="4" s="1"/>
  <c r="AA979" i="4"/>
  <c r="AA980" i="4"/>
  <c r="Z980" i="4" s="1"/>
  <c r="AC980" i="4" s="1"/>
  <c r="AE980" i="4" s="1"/>
  <c r="AA981" i="4"/>
  <c r="AA982" i="4"/>
  <c r="AA983" i="4"/>
  <c r="Z983" i="4" s="1"/>
  <c r="AC983" i="4" s="1"/>
  <c r="AE983" i="4" s="1"/>
  <c r="AA984" i="4"/>
  <c r="Z984" i="4" s="1"/>
  <c r="AC984" i="4" s="1"/>
  <c r="AE984" i="4" s="1"/>
  <c r="AA985" i="4"/>
  <c r="Z985" i="4" s="1"/>
  <c r="AC985" i="4" s="1"/>
  <c r="AE985" i="4" s="1"/>
  <c r="AA986" i="4"/>
  <c r="Z986" i="4" s="1"/>
  <c r="AC986" i="4" s="1"/>
  <c r="AE986" i="4" s="1"/>
  <c r="AA987" i="4"/>
  <c r="Z987" i="4" s="1"/>
  <c r="AC987" i="4" s="1"/>
  <c r="AE987" i="4" s="1"/>
  <c r="AA988" i="4"/>
  <c r="Z988" i="4" s="1"/>
  <c r="AC988" i="4" s="1"/>
  <c r="AE988" i="4" s="1"/>
  <c r="AA989" i="4"/>
  <c r="Z989" i="4" s="1"/>
  <c r="AC989" i="4" s="1"/>
  <c r="AE989" i="4" s="1"/>
  <c r="AA990" i="4"/>
  <c r="Z990" i="4" s="1"/>
  <c r="AC990" i="4" s="1"/>
  <c r="AE990" i="4" s="1"/>
  <c r="AA991" i="4"/>
  <c r="Z991" i="4" s="1"/>
  <c r="AC991" i="4" s="1"/>
  <c r="AE991" i="4" s="1"/>
  <c r="AA992" i="4"/>
  <c r="Z992" i="4" s="1"/>
  <c r="AC992" i="4" s="1"/>
  <c r="AE992" i="4" s="1"/>
  <c r="AA993" i="4"/>
  <c r="AA994" i="4"/>
  <c r="AA995" i="4"/>
  <c r="Z995" i="4" s="1"/>
  <c r="AC995" i="4" s="1"/>
  <c r="AE995" i="4" s="1"/>
  <c r="AA996" i="4"/>
  <c r="Z996" i="4" s="1"/>
  <c r="AC996" i="4" s="1"/>
  <c r="AE996" i="4" s="1"/>
  <c r="AA997" i="4"/>
  <c r="Z997" i="4" s="1"/>
  <c r="AC997" i="4" s="1"/>
  <c r="AE997" i="4" s="1"/>
  <c r="AA998" i="4"/>
  <c r="Z998" i="4" s="1"/>
  <c r="AC998" i="4" s="1"/>
  <c r="AE998" i="4" s="1"/>
  <c r="AA999" i="4"/>
  <c r="AA1000" i="4"/>
  <c r="AA1001" i="4"/>
  <c r="AA1002" i="4"/>
  <c r="AA1003" i="4"/>
  <c r="AA1004" i="4"/>
  <c r="Z1004" i="4" s="1"/>
  <c r="AC1004" i="4" s="1"/>
  <c r="AE1004" i="4" s="1"/>
  <c r="AA1005" i="4"/>
  <c r="Z1005" i="4" s="1"/>
  <c r="AC1005" i="4" s="1"/>
  <c r="AE1005" i="4" s="1"/>
  <c r="AA1006" i="4"/>
  <c r="Z1006" i="4" s="1"/>
  <c r="AC1006" i="4" s="1"/>
  <c r="AE1006" i="4" s="1"/>
  <c r="AA1007" i="4"/>
  <c r="Z1007" i="4" s="1"/>
  <c r="AC1007" i="4" s="1"/>
  <c r="AE1007" i="4" s="1"/>
  <c r="AA1008" i="4"/>
  <c r="Z1008" i="4" s="1"/>
  <c r="AC1008" i="4" s="1"/>
  <c r="AE1008" i="4" s="1"/>
  <c r="AA1009" i="4"/>
  <c r="Z1009" i="4" s="1"/>
  <c r="AC1009" i="4" s="1"/>
  <c r="AE1009" i="4" s="1"/>
  <c r="AA1010" i="4"/>
  <c r="Z1010" i="4" s="1"/>
  <c r="AC1010" i="4" s="1"/>
  <c r="AE1010" i="4" s="1"/>
  <c r="AA1011" i="4"/>
  <c r="Z1011" i="4" s="1"/>
  <c r="AC1011" i="4" s="1"/>
  <c r="AE1011" i="4" s="1"/>
  <c r="AA1012" i="4"/>
  <c r="Z1012" i="4" s="1"/>
  <c r="AC1012" i="4" s="1"/>
  <c r="AE1012" i="4" s="1"/>
  <c r="AA1013" i="4"/>
  <c r="AA1014" i="4"/>
  <c r="AA1015" i="4"/>
  <c r="AA1016" i="4"/>
  <c r="Z1016" i="4" s="1"/>
  <c r="AC1016" i="4" s="1"/>
  <c r="AE1016" i="4" s="1"/>
  <c r="AA1017" i="4"/>
  <c r="Z1017" i="4" s="1"/>
  <c r="AC1017" i="4" s="1"/>
  <c r="AE1017" i="4" s="1"/>
  <c r="AA1018" i="4"/>
  <c r="Z1018" i="4" s="1"/>
  <c r="AC1018" i="4" s="1"/>
  <c r="AE1018" i="4" s="1"/>
  <c r="AA1019" i="4"/>
  <c r="Z1019" i="4" s="1"/>
  <c r="AC1019" i="4" s="1"/>
  <c r="AE1019" i="4" s="1"/>
  <c r="AA1020" i="4"/>
  <c r="Z1020" i="4" s="1"/>
  <c r="AC1020" i="4" s="1"/>
  <c r="AE1020" i="4" s="1"/>
  <c r="AA1021" i="4"/>
  <c r="AA1022" i="4"/>
  <c r="Z1022" i="4" s="1"/>
  <c r="AC1022" i="4" s="1"/>
  <c r="AE1022" i="4" s="1"/>
  <c r="AA1023" i="4"/>
  <c r="Z1023" i="4" s="1"/>
  <c r="AC1023" i="4" s="1"/>
  <c r="AE1023" i="4" s="1"/>
  <c r="AA1024" i="4"/>
  <c r="Z1024" i="4" s="1"/>
  <c r="AC1024" i="4" s="1"/>
  <c r="AE1024" i="4" s="1"/>
  <c r="AA1025" i="4"/>
  <c r="Z1025" i="4" s="1"/>
  <c r="AC1025" i="4" s="1"/>
  <c r="AE1025" i="4" s="1"/>
  <c r="AA1026" i="4"/>
  <c r="AA1027" i="4"/>
  <c r="AA1028" i="4"/>
  <c r="AA1029" i="4"/>
  <c r="AA1030" i="4"/>
  <c r="Z1030" i="4" s="1"/>
  <c r="AC1030" i="4" s="1"/>
  <c r="AE1030" i="4" s="1"/>
  <c r="AA1031" i="4"/>
  <c r="Z1031" i="4" s="1"/>
  <c r="AC1031" i="4" s="1"/>
  <c r="AE1031" i="4" s="1"/>
  <c r="AA1032" i="4"/>
  <c r="AA1033" i="4"/>
  <c r="Z1033" i="4" s="1"/>
  <c r="AC1033" i="4" s="1"/>
  <c r="AE1033" i="4" s="1"/>
  <c r="AA1034" i="4"/>
  <c r="Z1034" i="4" s="1"/>
  <c r="AC1034" i="4" s="1"/>
  <c r="AE1034" i="4" s="1"/>
  <c r="AA1035" i="4"/>
  <c r="Z1035" i="4" s="1"/>
  <c r="AC1035" i="4" s="1"/>
  <c r="AE1035" i="4" s="1"/>
  <c r="AA1036" i="4"/>
  <c r="Z1036" i="4" s="1"/>
  <c r="AC1036" i="4" s="1"/>
  <c r="AE1036" i="4" s="1"/>
  <c r="AA1037" i="4"/>
  <c r="Z1037" i="4" s="1"/>
  <c r="AC1037" i="4" s="1"/>
  <c r="AE1037" i="4" s="1"/>
  <c r="AA1038" i="4"/>
  <c r="Z1038" i="4" s="1"/>
  <c r="AC1038" i="4" s="1"/>
  <c r="AE1038" i="4" s="1"/>
  <c r="AA1039" i="4"/>
  <c r="Z1039" i="4" s="1"/>
  <c r="AC1039" i="4" s="1"/>
  <c r="AE1039" i="4" s="1"/>
  <c r="AA1040" i="4"/>
  <c r="Z1040" i="4" s="1"/>
  <c r="AC1040" i="4" s="1"/>
  <c r="AE1040" i="4" s="1"/>
  <c r="AA1041" i="4"/>
  <c r="Z1041" i="4" s="1"/>
  <c r="AC1041" i="4" s="1"/>
  <c r="AE1041" i="4" s="1"/>
  <c r="AA1042" i="4"/>
  <c r="Z1042" i="4" s="1"/>
  <c r="AC1042" i="4" s="1"/>
  <c r="AE1042" i="4" s="1"/>
  <c r="AA1043" i="4"/>
  <c r="Z1043" i="4" s="1"/>
  <c r="AC1043" i="4" s="1"/>
  <c r="AE1043" i="4" s="1"/>
  <c r="AA1044" i="4"/>
  <c r="Z1044" i="4" s="1"/>
  <c r="AC1044" i="4" s="1"/>
  <c r="AE1044" i="4" s="1"/>
  <c r="AA1045" i="4"/>
  <c r="Z1045" i="4" s="1"/>
  <c r="AC1045" i="4" s="1"/>
  <c r="AE1045" i="4" s="1"/>
  <c r="AA1046" i="4"/>
  <c r="AA1047" i="4"/>
  <c r="AA1048" i="4"/>
  <c r="Z1048" i="4" s="1"/>
  <c r="AC1048" i="4" s="1"/>
  <c r="AE1048" i="4" s="1"/>
  <c r="AA1049" i="4"/>
  <c r="Z1049" i="4" s="1"/>
  <c r="AC1049" i="4" s="1"/>
  <c r="AE1049" i="4" s="1"/>
  <c r="AA1050" i="4"/>
  <c r="Z1050" i="4" s="1"/>
  <c r="AC1050" i="4" s="1"/>
  <c r="AE1050" i="4" s="1"/>
  <c r="AA1051" i="4"/>
  <c r="Z1051" i="4" s="1"/>
  <c r="AC1051" i="4" s="1"/>
  <c r="AE1051" i="4" s="1"/>
  <c r="AA1052" i="4"/>
  <c r="Z1052" i="4" s="1"/>
  <c r="AC1052" i="4" s="1"/>
  <c r="AE1052" i="4" s="1"/>
  <c r="AA1053" i="4"/>
  <c r="Z1053" i="4" s="1"/>
  <c r="AC1053" i="4" s="1"/>
  <c r="AE1053" i="4" s="1"/>
  <c r="AA1054" i="4"/>
  <c r="Z1054" i="4" s="1"/>
  <c r="AC1054" i="4" s="1"/>
  <c r="AE1054" i="4" s="1"/>
  <c r="AA1055" i="4"/>
  <c r="Z1055" i="4" s="1"/>
  <c r="AC1055" i="4" s="1"/>
  <c r="AE1055" i="4" s="1"/>
  <c r="AA1056" i="4"/>
  <c r="Z1056" i="4" s="1"/>
  <c r="AC1056" i="4" s="1"/>
  <c r="AE1056" i="4" s="1"/>
  <c r="AA1057" i="4"/>
  <c r="Z1057" i="4" s="1"/>
  <c r="AC1057" i="4" s="1"/>
  <c r="AE1057" i="4" s="1"/>
  <c r="AA1058" i="4"/>
  <c r="AA1059" i="4"/>
  <c r="AA1060" i="4"/>
  <c r="AA1061" i="4"/>
  <c r="Z1061" i="4" s="1"/>
  <c r="AC1061" i="4" s="1"/>
  <c r="AE1061" i="4" s="1"/>
  <c r="AA1062" i="4"/>
  <c r="AA1063" i="4"/>
  <c r="AA1064" i="4"/>
  <c r="AA1065" i="4"/>
  <c r="AA1066" i="4"/>
  <c r="AA1067" i="4"/>
  <c r="Z1067" i="4" s="1"/>
  <c r="AC1067" i="4" s="1"/>
  <c r="AE1067" i="4" s="1"/>
  <c r="AA1068" i="4"/>
  <c r="Z1068" i="4" s="1"/>
  <c r="AC1068" i="4" s="1"/>
  <c r="AE1068" i="4" s="1"/>
  <c r="AA1069" i="4"/>
  <c r="Z1069" i="4" s="1"/>
  <c r="AC1069" i="4" s="1"/>
  <c r="AE1069" i="4" s="1"/>
  <c r="AA1070" i="4"/>
  <c r="Z1070" i="4" s="1"/>
  <c r="AC1070" i="4" s="1"/>
  <c r="AE1070" i="4" s="1"/>
  <c r="AA1071" i="4"/>
  <c r="AA1072" i="4"/>
  <c r="Z1072" i="4" s="1"/>
  <c r="AC1072" i="4" s="1"/>
  <c r="AE1072" i="4" s="1"/>
  <c r="AA1073" i="4"/>
  <c r="Z1073" i="4" s="1"/>
  <c r="AC1073" i="4" s="1"/>
  <c r="AE1073" i="4" s="1"/>
  <c r="AA1074" i="4"/>
  <c r="AA1075" i="4"/>
  <c r="Z1075" i="4" s="1"/>
  <c r="AC1075" i="4" s="1"/>
  <c r="AE1075" i="4" s="1"/>
  <c r="AA1076" i="4"/>
  <c r="Z1076" i="4" s="1"/>
  <c r="AC1076" i="4" s="1"/>
  <c r="AE1076" i="4" s="1"/>
  <c r="AA1077" i="4"/>
  <c r="Z1077" i="4" s="1"/>
  <c r="AC1077" i="4" s="1"/>
  <c r="AE1077" i="4" s="1"/>
  <c r="AA1078" i="4"/>
  <c r="Z1078" i="4" s="1"/>
  <c r="AC1078" i="4" s="1"/>
  <c r="AE1078" i="4" s="1"/>
  <c r="AA1079" i="4"/>
  <c r="Z1079" i="4" s="1"/>
  <c r="AC1079" i="4" s="1"/>
  <c r="AE1079" i="4" s="1"/>
  <c r="AA1080" i="4"/>
  <c r="Z1080" i="4" s="1"/>
  <c r="AC1080" i="4" s="1"/>
  <c r="AE1080" i="4" s="1"/>
  <c r="AA1081" i="4"/>
  <c r="Z1081" i="4" s="1"/>
  <c r="AC1081" i="4" s="1"/>
  <c r="AE1081" i="4" s="1"/>
  <c r="AA1082" i="4"/>
  <c r="Z1082" i="4" s="1"/>
  <c r="AC1082" i="4" s="1"/>
  <c r="AE1082" i="4" s="1"/>
  <c r="AA1083" i="4"/>
  <c r="Z1083" i="4" s="1"/>
  <c r="AC1083" i="4" s="1"/>
  <c r="AE1083" i="4" s="1"/>
  <c r="AA1084" i="4"/>
  <c r="Z1084" i="4" s="1"/>
  <c r="AC1084" i="4" s="1"/>
  <c r="AE1084" i="4" s="1"/>
  <c r="AA1085" i="4"/>
  <c r="Z1085" i="4" s="1"/>
  <c r="AC1085" i="4" s="1"/>
  <c r="AE1085" i="4" s="1"/>
  <c r="AA1086" i="4"/>
  <c r="AA1087" i="4"/>
  <c r="AA1088" i="4"/>
  <c r="Z1088" i="4" s="1"/>
  <c r="AC1088" i="4" s="1"/>
  <c r="AE1088" i="4" s="1"/>
  <c r="AA1089" i="4"/>
  <c r="AA1090" i="4"/>
  <c r="AA1091" i="4"/>
  <c r="Z1091" i="4" s="1"/>
  <c r="AC1091" i="4" s="1"/>
  <c r="AE1091" i="4" s="1"/>
  <c r="AA1092" i="4"/>
  <c r="AA1093" i="4"/>
  <c r="AA1094" i="4"/>
  <c r="AA1095" i="4"/>
  <c r="AA1096" i="4"/>
  <c r="AA1097" i="4"/>
  <c r="AA1098" i="4"/>
  <c r="AA1099" i="4"/>
  <c r="AA1100" i="4"/>
  <c r="AA1101" i="4"/>
  <c r="AA1102" i="4"/>
  <c r="AA1103" i="4"/>
  <c r="AA1104" i="4"/>
  <c r="AA6" i="4"/>
  <c r="Z6" i="4" s="1"/>
  <c r="AC6" i="4" l="1"/>
  <c r="AE6"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1100" authorId="0" shapeId="0" xr:uid="{00000000-0006-0000-0500-000001000000}">
      <text>
        <r>
          <rPr>
            <b/>
            <sz val="9"/>
            <color indexed="81"/>
            <rFont val="Tahoma"/>
            <family val="2"/>
          </rPr>
          <t>Author:</t>
        </r>
        <r>
          <rPr>
            <sz val="9"/>
            <color indexed="81"/>
            <rFont val="Tahoma"/>
            <family val="2"/>
          </rPr>
          <t xml:space="preserve">
Puente is removed from the baseline for downstream modeling with SERVM. It remains here since it was assumed as part of the baseline in the adopted 2017 IRP Reference System Plan.</t>
        </r>
      </text>
    </comment>
  </commentList>
</comments>
</file>

<file path=xl/sharedStrings.xml><?xml version="1.0" encoding="utf-8"?>
<sst xmlns="http://schemas.openxmlformats.org/spreadsheetml/2006/main" count="72721" uniqueCount="7715">
  <si>
    <t>Existing Renewable Resources</t>
  </si>
  <si>
    <t>Existing</t>
  </si>
  <si>
    <t>Count</t>
  </si>
  <si>
    <t>New</t>
  </si>
  <si>
    <t>ID</t>
  </si>
  <si>
    <t>Project ID</t>
  </si>
  <si>
    <t>Project Name</t>
  </si>
  <si>
    <t>CAISO ID</t>
  </si>
  <si>
    <t>Offtaker</t>
  </si>
  <si>
    <t>State</t>
  </si>
  <si>
    <t>County</t>
  </si>
  <si>
    <t>Electrical Area (CREZ)</t>
  </si>
  <si>
    <t>Technology</t>
  </si>
  <si>
    <t>Subtechnology</t>
  </si>
  <si>
    <t>New/Existing</t>
  </si>
  <si>
    <t>Contract Start Date</t>
  </si>
  <si>
    <t>Contract End Date</t>
  </si>
  <si>
    <t>Eligible for Recontr?</t>
  </si>
  <si>
    <t>Contract Capacity</t>
  </si>
  <si>
    <t>Annual Energy</t>
  </si>
  <si>
    <t>Capacity Factor</t>
  </si>
  <si>
    <t>Physical Balancing Authority</t>
  </si>
  <si>
    <t>Contracting LSE</t>
  </si>
  <si>
    <t>RESOLVE Zone</t>
  </si>
  <si>
    <t>RESOLVE Type</t>
  </si>
  <si>
    <t>RESOLVE Tx Zone</t>
  </si>
  <si>
    <t>PG10009</t>
  </si>
  <si>
    <t>Monterey Regional Water</t>
  </si>
  <si>
    <t>CSTRVL_7_QFUNTS</t>
  </si>
  <si>
    <t>PG&amp;E</t>
  </si>
  <si>
    <t>CA</t>
  </si>
  <si>
    <t>Monterey</t>
  </si>
  <si>
    <t>Monterey County (Partial)</t>
  </si>
  <si>
    <t>Biogas</t>
  </si>
  <si>
    <t>Distributed</t>
  </si>
  <si>
    <t>CAISO</t>
  </si>
  <si>
    <t>Biomass</t>
  </si>
  <si>
    <t>None</t>
  </si>
  <si>
    <t>PG10015</t>
  </si>
  <si>
    <t>City Of Watsonville</t>
  </si>
  <si>
    <t>Santa Cruz</t>
  </si>
  <si>
    <t>Santa Cruz County</t>
  </si>
  <si>
    <t>PG10020</t>
  </si>
  <si>
    <t>Clover Flat LFG</t>
  </si>
  <si>
    <t>CSTOGA_6_LNDFIL</t>
  </si>
  <si>
    <t>Napa</t>
  </si>
  <si>
    <t>Sacramento River Valley</t>
  </si>
  <si>
    <t>Northern_California</t>
  </si>
  <si>
    <t>PG1013</t>
  </si>
  <si>
    <t>Gas Recovery Sys. (American Cyn)</t>
  </si>
  <si>
    <t>PG1016</t>
  </si>
  <si>
    <t>Gas Recovery Sys. (Newby Island 2)</t>
  </si>
  <si>
    <t>Santa Clara</t>
  </si>
  <si>
    <t>Santa Clara County</t>
  </si>
  <si>
    <t>PG1024</t>
  </si>
  <si>
    <t>Waste Management Renewable Energy</t>
  </si>
  <si>
    <t>USWND4_2_UNITS</t>
  </si>
  <si>
    <t>Alameda</t>
  </si>
  <si>
    <t>Solano</t>
  </si>
  <si>
    <t>PG1025</t>
  </si>
  <si>
    <t>Toro SLO Landfill</t>
  </si>
  <si>
    <t>SANLOB_1_LNDFIL</t>
  </si>
  <si>
    <t>San Luis Obispo</t>
  </si>
  <si>
    <t>Cuyama</t>
  </si>
  <si>
    <t>Greater_Carrizo</t>
  </si>
  <si>
    <t>PG1029</t>
  </si>
  <si>
    <t>Blake's Landing - 80kW Generator</t>
  </si>
  <si>
    <t>Marin</t>
  </si>
  <si>
    <t>Marin County</t>
  </si>
  <si>
    <t>PG1030</t>
  </si>
  <si>
    <t>Castelanelli Bros. Biogas</t>
  </si>
  <si>
    <t>San Joaquin</t>
  </si>
  <si>
    <t>PG1031</t>
  </si>
  <si>
    <t>Santa Maria II</t>
  </si>
  <si>
    <t>SISQUC_1_SMARIA</t>
  </si>
  <si>
    <t>Santa Barbara</t>
  </si>
  <si>
    <t>PG1034</t>
  </si>
  <si>
    <t>ABEC Bidart-Old River LLC</t>
  </si>
  <si>
    <t>OLDRIV_6_BIOGAS</t>
  </si>
  <si>
    <t>Kern</t>
  </si>
  <si>
    <t>Westlands</t>
  </si>
  <si>
    <t>PG1035</t>
  </si>
  <si>
    <t>ABEC Bidart-Stockdale LLC</t>
  </si>
  <si>
    <t>TUPMAN_1_BIOGAS</t>
  </si>
  <si>
    <t>PG1046</t>
  </si>
  <si>
    <t>Potrero Hills Landfill</t>
  </si>
  <si>
    <t>PEABDY_2_LNDFL1</t>
  </si>
  <si>
    <t>PG1049</t>
  </si>
  <si>
    <t>Sunshine Landfill</t>
  </si>
  <si>
    <t>SUNSHN_2_LNDFL</t>
  </si>
  <si>
    <t>Los Angeles</t>
  </si>
  <si>
    <t>Tehachapi</t>
  </si>
  <si>
    <t>PG2000</t>
  </si>
  <si>
    <t>Eel River Power LLC</t>
  </si>
  <si>
    <t>PACLUM_6_UNIT</t>
  </si>
  <si>
    <t>Humboldt</t>
  </si>
  <si>
    <t>Humboldt County</t>
  </si>
  <si>
    <t>Large</t>
  </si>
  <si>
    <t>PG20008</t>
  </si>
  <si>
    <t>Sierra Pacific Ind. (Burney)</t>
  </si>
  <si>
    <t>SPBURN_2_UNIT 1</t>
  </si>
  <si>
    <t>Shasta</t>
  </si>
  <si>
    <t>Round Mountain - B</t>
  </si>
  <si>
    <t>PG20009</t>
  </si>
  <si>
    <t>Sierra Pacific Ind. (Quincy)</t>
  </si>
  <si>
    <t>SPQUIN_6_SRPCQU</t>
  </si>
  <si>
    <t>Plumas</t>
  </si>
  <si>
    <t>Plumas County</t>
  </si>
  <si>
    <t>PG2001</t>
  </si>
  <si>
    <t>Burney Forest Products</t>
  </si>
  <si>
    <t>BURNYF_2_UNIT 1</t>
  </si>
  <si>
    <t>PG20011</t>
  </si>
  <si>
    <t>Sierra Pacific Ind. (Lincoln)</t>
  </si>
  <si>
    <t>SPI LI_2_UNIT 1</t>
  </si>
  <si>
    <t>Placer</t>
  </si>
  <si>
    <t>Placer County (Partial)</t>
  </si>
  <si>
    <t>PG20012</t>
  </si>
  <si>
    <t>Sierra Pacific Ind. (Anderson)</t>
  </si>
  <si>
    <t>SPIAND_1_ANDSN2</t>
  </si>
  <si>
    <t>PG20015</t>
  </si>
  <si>
    <t>Sierra Pacific Ind.(Sonora)</t>
  </si>
  <si>
    <t>SPIFBD_1_PL1X2</t>
  </si>
  <si>
    <t>Tuolumne</t>
  </si>
  <si>
    <t>Tuolumne County</t>
  </si>
  <si>
    <t>PG2002</t>
  </si>
  <si>
    <t>Collins Pine</t>
  </si>
  <si>
    <t>COLPIN_6_COLLNS</t>
  </si>
  <si>
    <t>PG2003</t>
  </si>
  <si>
    <t>Covanta Mendota L. P.</t>
  </si>
  <si>
    <t>MENBIO_6_UNIT</t>
  </si>
  <si>
    <t>Fresno</t>
  </si>
  <si>
    <t>PG2004</t>
  </si>
  <si>
    <t>DG Fairhaven Power, LLC</t>
  </si>
  <si>
    <t>FAIRHV_6_UNIT</t>
  </si>
  <si>
    <t>PG2006</t>
  </si>
  <si>
    <t>Woodland Biomass</t>
  </si>
  <si>
    <t>BIOMAS_1_UNIT 1</t>
  </si>
  <si>
    <t>Yolo</t>
  </si>
  <si>
    <t>PG2007</t>
  </si>
  <si>
    <t>HL Power</t>
  </si>
  <si>
    <t>Lassen</t>
  </si>
  <si>
    <t>Lassen North</t>
  </si>
  <si>
    <t>PG2012</t>
  </si>
  <si>
    <t>Pacific-Ultrapower Chinese Station</t>
  </si>
  <si>
    <t>ULTPCH_1_UNIT 1</t>
  </si>
  <si>
    <t>PG2014</t>
  </si>
  <si>
    <t>Rio Bravo Fresno</t>
  </si>
  <si>
    <t>ULTPFR_1_UNIT 1</t>
  </si>
  <si>
    <t>PG2015</t>
  </si>
  <si>
    <t>Rio Bravo Rocklin</t>
  </si>
  <si>
    <t>ULTRCK_2_UNIT</t>
  </si>
  <si>
    <t>PG2022</t>
  </si>
  <si>
    <t>Thermal Energy Dev. Corp.</t>
  </si>
  <si>
    <t>THMENG_1_UNIT 1</t>
  </si>
  <si>
    <t>PG2025</t>
  </si>
  <si>
    <t>Wheelabrator Shasta</t>
  </si>
  <si>
    <t>WSENGY_1_UNIT 1</t>
  </si>
  <si>
    <t>PG2026</t>
  </si>
  <si>
    <t>Wadham Energy LP</t>
  </si>
  <si>
    <t>WADHAM_6_UNIT</t>
  </si>
  <si>
    <t>Colusa</t>
  </si>
  <si>
    <t>PG2027</t>
  </si>
  <si>
    <t>Sierra Pacific Industries (SPI) REC Purchase Amended &amp; Restated</t>
  </si>
  <si>
    <t>Multiple</t>
  </si>
  <si>
    <t>NonCREZ</t>
  </si>
  <si>
    <t>-</t>
  </si>
  <si>
    <t>PG2029</t>
  </si>
  <si>
    <t>Mt. Poso</t>
  </si>
  <si>
    <t>MTNPOS_1_UNIT</t>
  </si>
  <si>
    <t>PG2030</t>
  </si>
  <si>
    <t>Shasta Renewable Resources (fka Anderson Biomass Plant and Kiara Biomass)</t>
  </si>
  <si>
    <t>PG2031</t>
  </si>
  <si>
    <t>El Nido Biomass Facility</t>
  </si>
  <si>
    <t>ELNIDP_6_BIOMAS</t>
  </si>
  <si>
    <t>Merced</t>
  </si>
  <si>
    <t>Los Banos</t>
  </si>
  <si>
    <t>Central_Valley_North_Los_Banos</t>
  </si>
  <si>
    <t>PG2032</t>
  </si>
  <si>
    <t>Chowchilla Biomass Facility</t>
  </si>
  <si>
    <t>CHWCHL_1_BIOMAS</t>
  </si>
  <si>
    <t>Madera</t>
  </si>
  <si>
    <t>PG2048</t>
  </si>
  <si>
    <t>DTE Stockton</t>
  </si>
  <si>
    <t>COGNAT_1_UNIT</t>
  </si>
  <si>
    <t>PG2050</t>
  </si>
  <si>
    <t>Ortigalita Power Company (Madera Project)</t>
  </si>
  <si>
    <t>PG2800</t>
  </si>
  <si>
    <t>SPI Biomass Portfolio</t>
  </si>
  <si>
    <t>PG30009</t>
  </si>
  <si>
    <t>Amedee Geothermal Venture 1 PURPA</t>
  </si>
  <si>
    <t>WINAMD_6_UNIT 1</t>
  </si>
  <si>
    <t>Geothermal</t>
  </si>
  <si>
    <t>PG3008</t>
  </si>
  <si>
    <t>Wendel Energy Operations 1, LLC</t>
  </si>
  <si>
    <t>PG3009</t>
  </si>
  <si>
    <t>Geysers - 2010 - 50/250/425 MW</t>
  </si>
  <si>
    <t>ADLIN_1_UNITS</t>
  </si>
  <si>
    <t>Sonoma County</t>
  </si>
  <si>
    <t>PG3010</t>
  </si>
  <si>
    <t>Geysers 2008 (175 MW)</t>
  </si>
  <si>
    <t>PG3028</t>
  </si>
  <si>
    <t>Mammoth G1 - RAM 2</t>
  </si>
  <si>
    <t>CONTRL_1_CASAD1</t>
  </si>
  <si>
    <t>Mono</t>
  </si>
  <si>
    <t>Mono County (Partial)</t>
  </si>
  <si>
    <t>PG3029</t>
  </si>
  <si>
    <t>Mammoth G3  - RAM 1</t>
  </si>
  <si>
    <t>CONTRL_1_CASAD3</t>
  </si>
  <si>
    <t>PG40002</t>
  </si>
  <si>
    <t>Swiss America</t>
  </si>
  <si>
    <t>RIOOSO_1_QF</t>
  </si>
  <si>
    <t>Hydro</t>
  </si>
  <si>
    <t>Small</t>
  </si>
  <si>
    <t>Small_Hydro</t>
  </si>
  <si>
    <t>PG40003</t>
  </si>
  <si>
    <t>Tom Benninghoven</t>
  </si>
  <si>
    <t>FTSWRD_7_QFUNTS</t>
  </si>
  <si>
    <t>Humboldt/ Trinity</t>
  </si>
  <si>
    <t>Trinity County</t>
  </si>
  <si>
    <t>PG40007</t>
  </si>
  <si>
    <t>Hat Creek Hereford Ranch</t>
  </si>
  <si>
    <t>CTNWDP_1_QF</t>
  </si>
  <si>
    <t>PG40011</t>
  </si>
  <si>
    <t>Charcoal Ravine</t>
  </si>
  <si>
    <t>Sierra</t>
  </si>
  <si>
    <t>Sierra County</t>
  </si>
  <si>
    <t>PG40016</t>
  </si>
  <si>
    <t>James B. Peter</t>
  </si>
  <si>
    <t>TBLMTN_6_QF</t>
  </si>
  <si>
    <t>PG40018</t>
  </si>
  <si>
    <t>Sutter's Mill</t>
  </si>
  <si>
    <t>VOLTA_7_QFUNTS</t>
  </si>
  <si>
    <t>PG40020</t>
  </si>
  <si>
    <t>Eric And Debbie Wattenburg</t>
  </si>
  <si>
    <t>PG40024</t>
  </si>
  <si>
    <t>Rock Creek Water District</t>
  </si>
  <si>
    <t>TESLA_1_QF</t>
  </si>
  <si>
    <t>Calaveras</t>
  </si>
  <si>
    <t>Central Valley North</t>
  </si>
  <si>
    <t>PG40026</t>
  </si>
  <si>
    <t>Hypower, Inc.</t>
  </si>
  <si>
    <t>FORKBU_6_UNIT</t>
  </si>
  <si>
    <t>Butte</t>
  </si>
  <si>
    <t>PG40029</t>
  </si>
  <si>
    <t>Nevada Irrigation District/Bowman Hyroelectric Project</t>
  </si>
  <si>
    <t>BOWMN_6_HYDRO</t>
  </si>
  <si>
    <t>Nevada</t>
  </si>
  <si>
    <t>Nevada County</t>
  </si>
  <si>
    <t>PG40030</t>
  </si>
  <si>
    <t>Malacha Hydro L.P.</t>
  </si>
  <si>
    <t>MALCHQ_7_UNIT 1</t>
  </si>
  <si>
    <t>PG40033</t>
  </si>
  <si>
    <t>Schaads Hydro</t>
  </si>
  <si>
    <t>Calaveras County</t>
  </si>
  <si>
    <t>PG40035</t>
  </si>
  <si>
    <t>Steve &amp; Bonnie Tetrick</t>
  </si>
  <si>
    <t>PG40038</t>
  </si>
  <si>
    <t>Lofton Ranch</t>
  </si>
  <si>
    <t>PG4004</t>
  </si>
  <si>
    <t>Arbuckle Mountain Hydro</t>
  </si>
  <si>
    <t>PG40046</t>
  </si>
  <si>
    <t>Canal Creek Power Plant (RETA)</t>
  </si>
  <si>
    <t>CURTIS_1_CANLCK</t>
  </si>
  <si>
    <t>PG40047</t>
  </si>
  <si>
    <t>Fairfield Power Plant (Papazian)</t>
  </si>
  <si>
    <t>CURTIS_1_FARFLD</t>
  </si>
  <si>
    <t>PG40048</t>
  </si>
  <si>
    <t>Eagle Hydro</t>
  </si>
  <si>
    <t>El Dorado</t>
  </si>
  <si>
    <t>El Dorado County</t>
  </si>
  <si>
    <t>PG40051</t>
  </si>
  <si>
    <t>Wright Ranch Hydroelectric (fka Bertha Wright Bertillion)</t>
  </si>
  <si>
    <t>PG40052</t>
  </si>
  <si>
    <t>Humboldt Bay MWD</t>
  </si>
  <si>
    <t>LOWGAP_7_MATHEW</t>
  </si>
  <si>
    <t>Trinity</t>
  </si>
  <si>
    <t>PG40058</t>
  </si>
  <si>
    <t>David O. Harde</t>
  </si>
  <si>
    <t>PG40059</t>
  </si>
  <si>
    <t>John Neerhout Jr.</t>
  </si>
  <si>
    <t>PG40062</t>
  </si>
  <si>
    <t>James Crane Hydro</t>
  </si>
  <si>
    <t>PG40063</t>
  </si>
  <si>
    <t>Etiwanda - Metropolitan Water District (MWD)</t>
  </si>
  <si>
    <t>ETIWND_6_MWDETI</t>
  </si>
  <si>
    <t>San Bernadino</t>
  </si>
  <si>
    <t>San Bernardino - Lucerne</t>
  </si>
  <si>
    <t>Kramer_Inyokern</t>
  </si>
  <si>
    <t>PG4007</t>
  </si>
  <si>
    <t>Browns Valley Irrigation District FiT</t>
  </si>
  <si>
    <t>Yuba</t>
  </si>
  <si>
    <t>Yuba County</t>
  </si>
  <si>
    <t>California</t>
  </si>
  <si>
    <t>PG40076</t>
  </si>
  <si>
    <t>Kekawaka Creek Hydroelectric Facility - RAM 4</t>
  </si>
  <si>
    <t>KEKAWK_6_UNIT</t>
  </si>
  <si>
    <t>Trinity and Humboldt</t>
  </si>
  <si>
    <t>PG40077</t>
  </si>
  <si>
    <t>Digger Creek Hydro</t>
  </si>
  <si>
    <t>VOLTA_6_DIGHYD</t>
  </si>
  <si>
    <t>Tehama</t>
  </si>
  <si>
    <t>PG40078</t>
  </si>
  <si>
    <t>Cedar Flat</t>
  </si>
  <si>
    <t>PG40079</t>
  </si>
  <si>
    <t>Clover Leaf</t>
  </si>
  <si>
    <t>PG40080</t>
  </si>
  <si>
    <t>McFadden Hydroelectric Facility (SB32)</t>
  </si>
  <si>
    <t>Mendocino</t>
  </si>
  <si>
    <t>Mendocino County</t>
  </si>
  <si>
    <t>PG40081</t>
  </si>
  <si>
    <t>Baker Creek Hydroelectric Project (SB32)</t>
  </si>
  <si>
    <t>BRDGVL_7_BAKER</t>
  </si>
  <si>
    <t>PG40082</t>
  </si>
  <si>
    <t>Water Wheel Ranch</t>
  </si>
  <si>
    <t>CEDRCK_6_UNIT</t>
  </si>
  <si>
    <t>PG40083</t>
  </si>
  <si>
    <t>Salmon Creek Hydroelectric Project</t>
  </si>
  <si>
    <t>ALLGNY_6_HYDRO1</t>
  </si>
  <si>
    <t>PG40084</t>
  </si>
  <si>
    <t>Mill Sulphur Creek Project (SB32) (ReMAT)</t>
  </si>
  <si>
    <t>PG40085</t>
  </si>
  <si>
    <t>Site 1174 (Madera Chowchilla)</t>
  </si>
  <si>
    <t>STOREY_2_MDRCH2</t>
  </si>
  <si>
    <t>PG40086</t>
  </si>
  <si>
    <t>Site 980 (Madera Chowchilla)</t>
  </si>
  <si>
    <t>STOREY_7_MDRCHW</t>
  </si>
  <si>
    <t>PG40087</t>
  </si>
  <si>
    <t>Site 1923 (Madera Chowchilla)</t>
  </si>
  <si>
    <t>STOREY_2_MDRCH4</t>
  </si>
  <si>
    <t>PG40088</t>
  </si>
  <si>
    <t>Site 1302 (Madera Chowchilla)</t>
  </si>
  <si>
    <t>STOREY_2_MDRCH3</t>
  </si>
  <si>
    <t>PG40089</t>
  </si>
  <si>
    <t>Centerville Powerhouse</t>
  </si>
  <si>
    <t>CNTRVL_6_UNIT</t>
  </si>
  <si>
    <t>PG40090</t>
  </si>
  <si>
    <t>Kilarc Powerhouse</t>
  </si>
  <si>
    <t>KILARC_2_UNIT 1</t>
  </si>
  <si>
    <t>PG40091</t>
  </si>
  <si>
    <t>Alta Powerhouse</t>
  </si>
  <si>
    <t>BNNIEN_7_ALTAPH</t>
  </si>
  <si>
    <t>PG40092</t>
  </si>
  <si>
    <t>Lime Saddle Powerhouse</t>
  </si>
  <si>
    <t>CLRKRD_6_LIMESD</t>
  </si>
  <si>
    <t>PG40093</t>
  </si>
  <si>
    <t>Cow Creek Powerhouse</t>
  </si>
  <si>
    <t>COWCRK_2_UNIT</t>
  </si>
  <si>
    <t>PG40094</t>
  </si>
  <si>
    <t>Potter Valley Powerhouse</t>
  </si>
  <si>
    <t>POTTER_6_UNIT 1</t>
  </si>
  <si>
    <t>PG40095</t>
  </si>
  <si>
    <t>Deer Creek Powerhouse</t>
  </si>
  <si>
    <t>DEERCR_6_UNIT 1</t>
  </si>
  <si>
    <t>PG40096</t>
  </si>
  <si>
    <t>Wishon Powerhouse</t>
  </si>
  <si>
    <t>WISHON_6_UNIT 1</t>
  </si>
  <si>
    <t>PG40097</t>
  </si>
  <si>
    <t>Tule Powerhouse</t>
  </si>
  <si>
    <t>SPRGVL_2_TULE</t>
  </si>
  <si>
    <t>Tulare</t>
  </si>
  <si>
    <t>PG40098</t>
  </si>
  <si>
    <t>Halsey Powerhouse</t>
  </si>
  <si>
    <t>HALSEY_6_UNIT</t>
  </si>
  <si>
    <t>PG40099</t>
  </si>
  <si>
    <t>Wise Powerhouse</t>
  </si>
  <si>
    <t>WISE_1_UNIT 1</t>
  </si>
  <si>
    <t>PG4010</t>
  </si>
  <si>
    <t>Calaveras PUD-Hydro #1</t>
  </si>
  <si>
    <t>PG40100</t>
  </si>
  <si>
    <t>San Joaquin #2 Powerhouse</t>
  </si>
  <si>
    <t>CRNEVL_6_SJQN 2</t>
  </si>
  <si>
    <t>PG40101</t>
  </si>
  <si>
    <t>San Joaquin #1-A Powerhouse</t>
  </si>
  <si>
    <t>CRNEVL_6_SJQN 1</t>
  </si>
  <si>
    <t>PG40102</t>
  </si>
  <si>
    <t>Crane Valley Powerhouse</t>
  </si>
  <si>
    <t>CRNEVL_6_CRNVA</t>
  </si>
  <si>
    <t>PG40103</t>
  </si>
  <si>
    <t>Hamilton Branch Powerhouse</t>
  </si>
  <si>
    <t>HMLTBR_6_UNITS</t>
  </si>
  <si>
    <t>PG40104</t>
  </si>
  <si>
    <t>Kern Canyon Powerhouse</t>
  </si>
  <si>
    <t>KRNCNY_6_UNIT</t>
  </si>
  <si>
    <t>PG40105</t>
  </si>
  <si>
    <t>Hat Creek #1 Powerhouse</t>
  </si>
  <si>
    <t>HATCR1_7_UNIT</t>
  </si>
  <si>
    <t>PG40106</t>
  </si>
  <si>
    <t>Spring Gap Powerhouse</t>
  </si>
  <si>
    <t>SPRGAP_1_UNIT 1</t>
  </si>
  <si>
    <t>PG40107</t>
  </si>
  <si>
    <t>Hat Creek #2 Powerhouse</t>
  </si>
  <si>
    <t>PG40108</t>
  </si>
  <si>
    <t>San Joaquin #3 Powerhouse</t>
  </si>
  <si>
    <t>CRNEVL_6_SJQN 3</t>
  </si>
  <si>
    <t>PG40109</t>
  </si>
  <si>
    <t>Spaulding #1 Powerhouse</t>
  </si>
  <si>
    <t>SPAULD_6_UNIT 1</t>
  </si>
  <si>
    <t>PG4011</t>
  </si>
  <si>
    <t>Calaveras PUD-Hydro #2</t>
  </si>
  <si>
    <t>PG40110</t>
  </si>
  <si>
    <t>Spaulding #2 Powerhouse</t>
  </si>
  <si>
    <t>SPAULD_6_UNIT 2</t>
  </si>
  <si>
    <t>PG40111</t>
  </si>
  <si>
    <t>Spaulding #3 Powerhouse</t>
  </si>
  <si>
    <t>SPAULD_6_UNIT 3</t>
  </si>
  <si>
    <t>PG40112</t>
  </si>
  <si>
    <t>Merced Falls Powerhouse</t>
  </si>
  <si>
    <t>MERCFL_6_UNIT</t>
  </si>
  <si>
    <t>PG40113</t>
  </si>
  <si>
    <t>Phoenix Powerhouse</t>
  </si>
  <si>
    <t>PHOENX_1_UNIT</t>
  </si>
  <si>
    <t>PG40114</t>
  </si>
  <si>
    <t>Narrows #1 Powerhouse</t>
  </si>
  <si>
    <t>NAROW1_2_UNIT</t>
  </si>
  <si>
    <t>PG40115</t>
  </si>
  <si>
    <t>Dutch Flat #1 Powerhouse</t>
  </si>
  <si>
    <t>DUTCH1_7_UNIT 1</t>
  </si>
  <si>
    <t>PG40116</t>
  </si>
  <si>
    <t>West Point Powerhouse</t>
  </si>
  <si>
    <t>WESTPT_2_UNIT</t>
  </si>
  <si>
    <t>Amador</t>
  </si>
  <si>
    <t>Amador County</t>
  </si>
  <si>
    <t>PG40117</t>
  </si>
  <si>
    <t>DeSabla Powerhouse</t>
  </si>
  <si>
    <t>DSABLA_7_UNIT</t>
  </si>
  <si>
    <t>PG40118</t>
  </si>
  <si>
    <t>Chili Bar Powerhouse</t>
  </si>
  <si>
    <t>PLACVL_1_CHILIB</t>
  </si>
  <si>
    <t>PG40119</t>
  </si>
  <si>
    <t>Coleman Powerhouse</t>
  </si>
  <si>
    <t>COLEMN_2_UNIT</t>
  </si>
  <si>
    <t>PG4012</t>
  </si>
  <si>
    <t>Calaveras PUD-Hydro #3</t>
  </si>
  <si>
    <t>PG40120</t>
  </si>
  <si>
    <t>Inskip Powerhouse</t>
  </si>
  <si>
    <t>INSKIP_2_UNIT</t>
  </si>
  <si>
    <t>PG40121</t>
  </si>
  <si>
    <t>South Powerhouse</t>
  </si>
  <si>
    <t>SOUTH_2_UNIT</t>
  </si>
  <si>
    <t>PG40122</t>
  </si>
  <si>
    <t>Volta 1 Powerhouse</t>
  </si>
  <si>
    <t>VOLTA_2_UNIT 1</t>
  </si>
  <si>
    <t>PG40123</t>
  </si>
  <si>
    <t>Volta 2 Powerhouse</t>
  </si>
  <si>
    <t>VOLTA_2_UNIT 2</t>
  </si>
  <si>
    <t>PG40124</t>
  </si>
  <si>
    <t>Oak Flat Powerhouse</t>
  </si>
  <si>
    <t>BUCKCK_7_OAKFLT</t>
  </si>
  <si>
    <t>PG40125</t>
  </si>
  <si>
    <t>Toadtown Powerhouse</t>
  </si>
  <si>
    <t>TOADTW_6_UNIT</t>
  </si>
  <si>
    <t>PG40126</t>
  </si>
  <si>
    <t>Newcastle Powerhouse</t>
  </si>
  <si>
    <t>NWCSTL_7_UNIT 1</t>
  </si>
  <si>
    <t>PG40127</t>
  </si>
  <si>
    <t>Wise #2 Powerhouse</t>
  </si>
  <si>
    <t>PG40128</t>
  </si>
  <si>
    <t>Kerckhoff Powerhouse</t>
  </si>
  <si>
    <t>KERKH1_7_UNIT 1</t>
  </si>
  <si>
    <t>PG40129</t>
  </si>
  <si>
    <t>Rock Creek Powerhouse</t>
  </si>
  <si>
    <t>RCKCRK_7_UNIT 2</t>
  </si>
  <si>
    <t>PG40131</t>
  </si>
  <si>
    <t>Rock Creek (SB32)</t>
  </si>
  <si>
    <t>PLACVL_1_RCKCRE</t>
  </si>
  <si>
    <t>PG40137</t>
  </si>
  <si>
    <t>Solano Irrigation District (SID)(ID/WA)</t>
  </si>
  <si>
    <t>MONTPH_7_UNITS</t>
  </si>
  <si>
    <t>PG4019</t>
  </si>
  <si>
    <t>Eif Haypress, LLC (Lwr)</t>
  </si>
  <si>
    <t>HAYPRS_6_QFUNTS</t>
  </si>
  <si>
    <t>PG4020</t>
  </si>
  <si>
    <t>Eif Haypress LLC (Mdl)</t>
  </si>
  <si>
    <t>PG4022</t>
  </si>
  <si>
    <t>El Dorado (Montgomery Ck)</t>
  </si>
  <si>
    <t>ELDORO_7_UNIT 1</t>
  </si>
  <si>
    <t>PG4025</t>
  </si>
  <si>
    <t>Far West Power Corporation</t>
  </si>
  <si>
    <t>FULTON_1_QF</t>
  </si>
  <si>
    <t>PG4026</t>
  </si>
  <si>
    <t>Five Bears Hydroelectric</t>
  </si>
  <si>
    <t>PG4027</t>
  </si>
  <si>
    <t>Friant Power Authority</t>
  </si>
  <si>
    <t>FRIANT_6_UNITS</t>
  </si>
  <si>
    <t>PG4031</t>
  </si>
  <si>
    <t>Salmon Creek Hydroelectric Company, LLC</t>
  </si>
  <si>
    <t>PG4035</t>
  </si>
  <si>
    <t>Jackson Valley Irrigation District FiT</t>
  </si>
  <si>
    <t>PG4039</t>
  </si>
  <si>
    <t>Olcese Water District</t>
  </si>
  <si>
    <t>RIOBRV_6_UNIT 1</t>
  </si>
  <si>
    <t>PG4040</t>
  </si>
  <si>
    <t>Kings River Hydro Co.</t>
  </si>
  <si>
    <t>MCCALL_1_QF</t>
  </si>
  <si>
    <t>PG4041</t>
  </si>
  <si>
    <t>Lassen Station Hydro</t>
  </si>
  <si>
    <t>PG4043</t>
  </si>
  <si>
    <t>Madera Canal (1174 + 84)</t>
  </si>
  <si>
    <t>PG4044</t>
  </si>
  <si>
    <t>Madera Canal (1923)</t>
  </si>
  <si>
    <t>PG4045</t>
  </si>
  <si>
    <t>Madera Canal Station 1302</t>
  </si>
  <si>
    <t>PG4046</t>
  </si>
  <si>
    <t>Madera-Chowchilla Water And Power Authority</t>
  </si>
  <si>
    <t>PG4048</t>
  </si>
  <si>
    <t>Mega Hydro #1 (Clover Creek)</t>
  </si>
  <si>
    <t>CLOVER_2_UNIT</t>
  </si>
  <si>
    <t>PG4050</t>
  </si>
  <si>
    <t>Mega Renewables (Bidwell Ditch)</t>
  </si>
  <si>
    <t>HATLOS_6_QFUNTS</t>
  </si>
  <si>
    <t>PG4051</t>
  </si>
  <si>
    <t>Mega Renewables (Hatchet Crk)</t>
  </si>
  <si>
    <t>COVERD_2_QFUNTS</t>
  </si>
  <si>
    <t>PG4052</t>
  </si>
  <si>
    <t>Mega Renewables (Roaring Crk)</t>
  </si>
  <si>
    <t>PG4053</t>
  </si>
  <si>
    <t>Mega Renewables (Silver Springs)</t>
  </si>
  <si>
    <t>PIT5_7_QFUNTS</t>
  </si>
  <si>
    <t>PG4055</t>
  </si>
  <si>
    <t>Mill &amp; Sulphur Creek</t>
  </si>
  <si>
    <t>LOWGAP_1_SUPHR</t>
  </si>
  <si>
    <t>PG4057</t>
  </si>
  <si>
    <t>Nelson Creek Power Inc.</t>
  </si>
  <si>
    <t>PG4058</t>
  </si>
  <si>
    <t>Nevada Irrigation District (NID) (RPS) - Dutch Flat / Rollins / Bowman</t>
  </si>
  <si>
    <t>DUTCH2_7_UNIT 1</t>
  </si>
  <si>
    <t>Unknown</t>
  </si>
  <si>
    <t>PG4064</t>
  </si>
  <si>
    <t>Olsen Power Partners</t>
  </si>
  <si>
    <t>OLSEN_2_UNIT</t>
  </si>
  <si>
    <t>PG4065</t>
  </si>
  <si>
    <t>Orange Cove Irrigation Dist.</t>
  </si>
  <si>
    <t>PG4067</t>
  </si>
  <si>
    <t>PCWA (RPS) - French Meadows / Oxbow / Hell Hole</t>
  </si>
  <si>
    <t>FMEADO_7_UNIT</t>
  </si>
  <si>
    <t>PG4069</t>
  </si>
  <si>
    <t>Rock Creek L.P.</t>
  </si>
  <si>
    <t>PG4071</t>
  </si>
  <si>
    <t>Santa Clara Valley Water Dist.</t>
  </si>
  <si>
    <t>METCLF_1_QF</t>
  </si>
  <si>
    <t>PG4073</t>
  </si>
  <si>
    <t>Shamrock Utilities (Cedar Flat)</t>
  </si>
  <si>
    <t>PG4074</t>
  </si>
  <si>
    <t>Shamrock Utilities (Clover Leaf)</t>
  </si>
  <si>
    <t>PG4076</t>
  </si>
  <si>
    <t>Snow Mountain Hydro LLC (Burney Creek)</t>
  </si>
  <si>
    <t>SPBURN_7_SNOWMT</t>
  </si>
  <si>
    <t>PG4077</t>
  </si>
  <si>
    <t>Snow Mountain Hydro LLC (Cove)</t>
  </si>
  <si>
    <t>PG4080</t>
  </si>
  <si>
    <t>Snow Mountain Hydro LLC (Ponderosa Bailey Creek)</t>
  </si>
  <si>
    <t>PG4087</t>
  </si>
  <si>
    <t>Sts Hydropower Ltd. (Kanaka)</t>
  </si>
  <si>
    <t>KANAKA_1_UNIT</t>
  </si>
  <si>
    <t>PG4088</t>
  </si>
  <si>
    <t>STS Hydropower (Kekawaka)</t>
  </si>
  <si>
    <t>PG4092</t>
  </si>
  <si>
    <t>Tko Power (South Bear Creek)</t>
  </si>
  <si>
    <t>TKOPWR_2_UNIT</t>
  </si>
  <si>
    <t>PG4094</t>
  </si>
  <si>
    <t>Tri-Dam Authority</t>
  </si>
  <si>
    <t>SNDBAR_7_UNIT 1</t>
  </si>
  <si>
    <t>PG4096</t>
  </si>
  <si>
    <t>Water Wheel Ranch QF</t>
  </si>
  <si>
    <t>PG4099</t>
  </si>
  <si>
    <t>Yuba County Water Agency (Deadwood Creek)</t>
  </si>
  <si>
    <t>DEADCK_1_UNIT</t>
  </si>
  <si>
    <t>PG4100</t>
  </si>
  <si>
    <t>Yuba County Water Agency (Fish Release)</t>
  </si>
  <si>
    <t>PG4101</t>
  </si>
  <si>
    <t>Cox Ave Hydro</t>
  </si>
  <si>
    <t>PG4102</t>
  </si>
  <si>
    <t>Norman Ross Burgess - Three Forks Water Power Project</t>
  </si>
  <si>
    <t>FTSWRD_6_TRFORK</t>
  </si>
  <si>
    <t>PG4103</t>
  </si>
  <si>
    <t>Wolfsen Bypass FiT</t>
  </si>
  <si>
    <t>PG4104</t>
  </si>
  <si>
    <t>Big Creek Waterworks</t>
  </si>
  <si>
    <t>GRSCRK_6_BGCKWW</t>
  </si>
  <si>
    <t>PG4105</t>
  </si>
  <si>
    <t>El Dorado Irrigation District</t>
  </si>
  <si>
    <t>PG4106</t>
  </si>
  <si>
    <t>San Luis Bypass FiT</t>
  </si>
  <si>
    <t>PG4107</t>
  </si>
  <si>
    <t>NID Scotts Flat FiT</t>
  </si>
  <si>
    <t>PG4108</t>
  </si>
  <si>
    <t>T&amp;G Hydro</t>
  </si>
  <si>
    <t>PG4109</t>
  </si>
  <si>
    <t>Vecino Vineyards FiT</t>
  </si>
  <si>
    <t>PG4110</t>
  </si>
  <si>
    <t>Combie North FiT</t>
  </si>
  <si>
    <t>HIGGNS_1_COMBIE</t>
  </si>
  <si>
    <t>PG4111</t>
  </si>
  <si>
    <t>Combie South FiT</t>
  </si>
  <si>
    <t>PG4112</t>
  </si>
  <si>
    <t>Snow Mountain Hydro (Lost Creek 1) - Contract</t>
  </si>
  <si>
    <t>HATLOS_6_LSCRK</t>
  </si>
  <si>
    <t>PG4113</t>
  </si>
  <si>
    <t>Snow Mountain Hydro (Lost Creek 2) - Contract</t>
  </si>
  <si>
    <t>PG4114</t>
  </si>
  <si>
    <t>SGE Site 1</t>
  </si>
  <si>
    <t>PG4115</t>
  </si>
  <si>
    <t>SFWP (RPS) - Sly Creek / Kelly Ridge</t>
  </si>
  <si>
    <t>KELYRG_6_UNIT</t>
  </si>
  <si>
    <t>PG4116</t>
  </si>
  <si>
    <t>Buckeye Hydroelectric Project</t>
  </si>
  <si>
    <t>PG4117</t>
  </si>
  <si>
    <t>Tunnel Hill Hydroelectric Project</t>
  </si>
  <si>
    <t>PG4126</t>
  </si>
  <si>
    <t>South Sutter Water FiT</t>
  </si>
  <si>
    <t>PG4128</t>
  </si>
  <si>
    <t>PCWA- Lincoln Metering and Hydroelectric Station</t>
  </si>
  <si>
    <t>PG50001</t>
  </si>
  <si>
    <t>Villa Sorriso Solar</t>
  </si>
  <si>
    <t>Solar PV</t>
  </si>
  <si>
    <t>Fixed Tilt - 20MW+</t>
  </si>
  <si>
    <t>Solar</t>
  </si>
  <si>
    <t>PG50004</t>
  </si>
  <si>
    <t>GreenLight- Peacock Solar Project</t>
  </si>
  <si>
    <t>Tracking - 20MW+</t>
  </si>
  <si>
    <t>PG50007</t>
  </si>
  <si>
    <t>ImMODO- Lemoore 1</t>
  </si>
  <si>
    <t>HENRTA_6_SOLAR1</t>
  </si>
  <si>
    <t>Kings</t>
  </si>
  <si>
    <t>PG50015</t>
  </si>
  <si>
    <t>Pristine Sun- 2154 Foote</t>
  </si>
  <si>
    <t>PG50017</t>
  </si>
  <si>
    <t>Pristine Sun- 2192 Ramirez</t>
  </si>
  <si>
    <t>PG50018</t>
  </si>
  <si>
    <t>Bakersfield 111</t>
  </si>
  <si>
    <t>BKRFLD_2_SOLAR1</t>
  </si>
  <si>
    <t>PG50020</t>
  </si>
  <si>
    <t>Woodmere Solar Farm - RAM 4</t>
  </si>
  <si>
    <t>LAMONT_1_SOLAR3</t>
  </si>
  <si>
    <t>PG50021</t>
  </si>
  <si>
    <t>CED Lost Hills Solar, LLC (fka Blackwell Solar Park, LLC)  - RAM 4</t>
  </si>
  <si>
    <t>LHILLS_6_SOLAR1</t>
  </si>
  <si>
    <t>Carrizo North</t>
  </si>
  <si>
    <t>PG50022</t>
  </si>
  <si>
    <t>Putah Creek Solar Farms (SB32)</t>
  </si>
  <si>
    <t>PUTHCR_1_SOLAR1</t>
  </si>
  <si>
    <t>PG50023</t>
  </si>
  <si>
    <t>NDP1 (SB32)</t>
  </si>
  <si>
    <t>S_RITA_6_SOLAR1</t>
  </si>
  <si>
    <t>PG50024</t>
  </si>
  <si>
    <t>Peterson Rd. Solar I (SB32) (ReMAT)</t>
  </si>
  <si>
    <t>PG50025</t>
  </si>
  <si>
    <t>RGA2 Solar (SB32) (ReMAT)</t>
  </si>
  <si>
    <t>PG50026</t>
  </si>
  <si>
    <t>2184 Gruber (SB32)</t>
  </si>
  <si>
    <t>Glenn</t>
  </si>
  <si>
    <t>PG50028</t>
  </si>
  <si>
    <t>CalRENEW-1 (1st Amended &amp; Restated)</t>
  </si>
  <si>
    <t>MENBIO_6_RENEW1</t>
  </si>
  <si>
    <t>PG50029</t>
  </si>
  <si>
    <t>3N Energy Woodland</t>
  </si>
  <si>
    <t>PG50030</t>
  </si>
  <si>
    <t>Camden 1 FIT (GASNA 30P)</t>
  </si>
  <si>
    <t>PG50031</t>
  </si>
  <si>
    <t>Gustine 1 FIT 2 (GASNA 60P)</t>
  </si>
  <si>
    <t>PG50032</t>
  </si>
  <si>
    <t>2105 Hart (Pristine Sun)</t>
  </si>
  <si>
    <t>PG50035</t>
  </si>
  <si>
    <t>SF Service Center Solar Array 2</t>
  </si>
  <si>
    <t>San Francisco</t>
  </si>
  <si>
    <t>San Francisco County</t>
  </si>
  <si>
    <t>PG50036</t>
  </si>
  <si>
    <t>Vaca Dixon Solar Station</t>
  </si>
  <si>
    <t>PG50037</t>
  </si>
  <si>
    <t>Westside Solar Station</t>
  </si>
  <si>
    <t>SCHNDR_1_WSTSDE</t>
  </si>
  <si>
    <t>PG50038</t>
  </si>
  <si>
    <t>Five Points Solar Station</t>
  </si>
  <si>
    <t>SCHNDR_1_FIVPTS</t>
  </si>
  <si>
    <t>PG50039</t>
  </si>
  <si>
    <t>Stroud Solar Station</t>
  </si>
  <si>
    <t>STROUD_6_SOLAR</t>
  </si>
  <si>
    <t>PG50040</t>
  </si>
  <si>
    <t>Cantua Solar Station</t>
  </si>
  <si>
    <t>CANTUA_1_SOLAR</t>
  </si>
  <si>
    <t>PG50041</t>
  </si>
  <si>
    <t>Huron Solar Station</t>
  </si>
  <si>
    <t>HURON_6_SOLAR</t>
  </si>
  <si>
    <t>PG50042</t>
  </si>
  <si>
    <t>Giffen Solar Station</t>
  </si>
  <si>
    <t>GIFFEN_6_SOLAR</t>
  </si>
  <si>
    <t>PG50043</t>
  </si>
  <si>
    <t>Gates Solar Station</t>
  </si>
  <si>
    <t>GATES_2_SOLAR</t>
  </si>
  <si>
    <t>PG50044</t>
  </si>
  <si>
    <t>West Gates Solar Station</t>
  </si>
  <si>
    <t>GATES_2_WSOLAR</t>
  </si>
  <si>
    <t>PG50045</t>
  </si>
  <si>
    <t>Guernsey Solar Station</t>
  </si>
  <si>
    <t>GUERNS_6_SOLAR</t>
  </si>
  <si>
    <t>PG50046</t>
  </si>
  <si>
    <t>2241 Alavi (SB32)</t>
  </si>
  <si>
    <t>PG50047</t>
  </si>
  <si>
    <t>2275 Hattesen (SB32)</t>
  </si>
  <si>
    <t>PG50048</t>
  </si>
  <si>
    <t>Maricopa West Solar PV 2, LLC</t>
  </si>
  <si>
    <t>PG50049</t>
  </si>
  <si>
    <t>Portal Ridge Solar C Project</t>
  </si>
  <si>
    <t>GLDFGR_6_SOLAR2</t>
  </si>
  <si>
    <t>Ventura County (Partial)</t>
  </si>
  <si>
    <t>PG50050</t>
  </si>
  <si>
    <t>SR Solis Oro Loma Teresina, LLC- Project A</t>
  </si>
  <si>
    <t>OROLOM_1_SOLAR1</t>
  </si>
  <si>
    <t>PG50051</t>
  </si>
  <si>
    <t>Sunray 20</t>
  </si>
  <si>
    <t>San Bernardino</t>
  </si>
  <si>
    <t>PG50052</t>
  </si>
  <si>
    <t>SR Solis Rocket, LLC - Project A</t>
  </si>
  <si>
    <t>AVENAL_6_AVSLR1</t>
  </si>
  <si>
    <t>PG50053</t>
  </si>
  <si>
    <t>SR Solis Oro Loma Teresina, LLC- Project B</t>
  </si>
  <si>
    <t>OROLOM_1_SOLAR2</t>
  </si>
  <si>
    <t>PG50054</t>
  </si>
  <si>
    <t>SR Solis Rocket, LLC - Project B</t>
  </si>
  <si>
    <t>AVENAL_6_AVSLR2</t>
  </si>
  <si>
    <t>PG50055</t>
  </si>
  <si>
    <t>Pristine Sun - 2042 Baldwin (SB32)</t>
  </si>
  <si>
    <t>Lake</t>
  </si>
  <si>
    <t>PG50056</t>
  </si>
  <si>
    <t>Pristine Sun - 2245 Gentry (SB32)</t>
  </si>
  <si>
    <t>PG50057</t>
  </si>
  <si>
    <t>Pristine Sun - 2257 Campbell (SB32)</t>
  </si>
  <si>
    <t>PG50058</t>
  </si>
  <si>
    <t>Pristine Sun - 2272 McCall (SB32)</t>
  </si>
  <si>
    <t>PG5012</t>
  </si>
  <si>
    <t>Fresh Air Energy IV, LLC - Sonora 1</t>
  </si>
  <si>
    <t>PEORIA_1_SOLAR</t>
  </si>
  <si>
    <t>PG5019</t>
  </si>
  <si>
    <t>Bear Creek Solar Project</t>
  </si>
  <si>
    <t>LOCKFD_1_BEARCK</t>
  </si>
  <si>
    <t>PG5024</t>
  </si>
  <si>
    <t>Orion Solar - PV 1</t>
  </si>
  <si>
    <t>ARVINN_6_ORION1</t>
  </si>
  <si>
    <t>PG5025</t>
  </si>
  <si>
    <t>Ignite Solar Holdings 1 - Achomawi</t>
  </si>
  <si>
    <t>PG5026</t>
  </si>
  <si>
    <t>Ignite Solar Holdings 1 - Ahjumawi</t>
  </si>
  <si>
    <t>PG5029</t>
  </si>
  <si>
    <t>Kingsburg 1</t>
  </si>
  <si>
    <t>KNGBRG_1_KBSLR1</t>
  </si>
  <si>
    <t>PG5030</t>
  </si>
  <si>
    <t>Kingsburg 2</t>
  </si>
  <si>
    <t>KNGBRG_1_KBSLR2</t>
  </si>
  <si>
    <t>PG5031</t>
  </si>
  <si>
    <t>Kingsburg 3</t>
  </si>
  <si>
    <t>PG5032</t>
  </si>
  <si>
    <t>La Joya Del Sol #1</t>
  </si>
  <si>
    <t>WFRESN_1_SOLAR</t>
  </si>
  <si>
    <t>PG5038</t>
  </si>
  <si>
    <t>Mesquite Solar 1</t>
  </si>
  <si>
    <t>MSOLAR_2_SOLAR1</t>
  </si>
  <si>
    <t>AZ</t>
  </si>
  <si>
    <t>Maricopa</t>
  </si>
  <si>
    <t>AZ_WE</t>
  </si>
  <si>
    <t>Arizona</t>
  </si>
  <si>
    <t>PG5039</t>
  </si>
  <si>
    <t>Nickel 1 (New)</t>
  </si>
  <si>
    <t>TWISSL_6_SOLAR</t>
  </si>
  <si>
    <t>PG5042</t>
  </si>
  <si>
    <t>Oakley Executive Solar Project</t>
  </si>
  <si>
    <t>COCOSB_6_SOLAR</t>
  </si>
  <si>
    <t>Contra Costa</t>
  </si>
  <si>
    <t>PG5046</t>
  </si>
  <si>
    <t>Pristine Sun Alvares 2041</t>
  </si>
  <si>
    <t>PG5050</t>
  </si>
  <si>
    <t>Pristine Sun Buzzelle</t>
  </si>
  <si>
    <t>PG5051</t>
  </si>
  <si>
    <t>Pristine Sun Christensen</t>
  </si>
  <si>
    <t>PG5053</t>
  </si>
  <si>
    <t>Pristine Sun Cotton</t>
  </si>
  <si>
    <t>PG5057</t>
  </si>
  <si>
    <t>Pristine Sun Fitzjarrell</t>
  </si>
  <si>
    <t>PG5059</t>
  </si>
  <si>
    <t>Pristine Sun Harris</t>
  </si>
  <si>
    <t>LIVEOK_6_SOLAR</t>
  </si>
  <si>
    <t>Sutter</t>
  </si>
  <si>
    <t>PG5060</t>
  </si>
  <si>
    <t>Pristine Sun Helton</t>
  </si>
  <si>
    <t>ELCAP_1_SOLAR</t>
  </si>
  <si>
    <t>PG5061</t>
  </si>
  <si>
    <t>Pristine Sun Hill</t>
  </si>
  <si>
    <t>PG5062</t>
  </si>
  <si>
    <t>Pristine Sun Jardine</t>
  </si>
  <si>
    <t>PG5063</t>
  </si>
  <si>
    <t>Pristine Sun Jarvis</t>
  </si>
  <si>
    <t>PG5071</t>
  </si>
  <si>
    <t>Pristine Sun Rogers</t>
  </si>
  <si>
    <t>PG5073</t>
  </si>
  <si>
    <t>Pristine Sun Scherz</t>
  </si>
  <si>
    <t>Carrizo South</t>
  </si>
  <si>
    <t>PG5074</t>
  </si>
  <si>
    <t>Pristine Sun Smotherman</t>
  </si>
  <si>
    <t>PG5075</t>
  </si>
  <si>
    <t>Pristine Sun Stroing</t>
  </si>
  <si>
    <t>PG5076</t>
  </si>
  <si>
    <t>Pristine Sun Terzian</t>
  </si>
  <si>
    <t>REEDLY_6_SOLAR</t>
  </si>
  <si>
    <t>PG5077</t>
  </si>
  <si>
    <t>Kansas South - PV 1</t>
  </si>
  <si>
    <t>KANSAS_6_SOLAR</t>
  </si>
  <si>
    <t>PG5078</t>
  </si>
  <si>
    <t>Enerparc CA1 (FKA San Benito Smart Park)</t>
  </si>
  <si>
    <t>HOLSTR_1_SOLAR</t>
  </si>
  <si>
    <t>San Benito</t>
  </si>
  <si>
    <t>San Benito County</t>
  </si>
  <si>
    <t>PG5080</t>
  </si>
  <si>
    <t>Westlands Solar Farms PV1</t>
  </si>
  <si>
    <t>JAYNE_6_WLSLR</t>
  </si>
  <si>
    <t>PG5081</t>
  </si>
  <si>
    <t>Alpaugh North</t>
  </si>
  <si>
    <t>ALPSLR_1_NTHSLR</t>
  </si>
  <si>
    <t>PG5082</t>
  </si>
  <si>
    <t>Alpaugh 50</t>
  </si>
  <si>
    <t>ALPSLR_1_SPSSLR</t>
  </si>
  <si>
    <t>PG5083</t>
  </si>
  <si>
    <t>Alpine Solar Project</t>
  </si>
  <si>
    <t>NEENCH_6_SOLAR</t>
  </si>
  <si>
    <t>PG5084</t>
  </si>
  <si>
    <t>AV Solar Ranch One</t>
  </si>
  <si>
    <t>AVSOLR_2_SOLAR</t>
  </si>
  <si>
    <t>PG5085</t>
  </si>
  <si>
    <t>Atwell Island</t>
  </si>
  <si>
    <t>ATWELL_1_SOLAR</t>
  </si>
  <si>
    <t>PG5086</t>
  </si>
  <si>
    <t>Avenal Park (Eurus)</t>
  </si>
  <si>
    <t>AVENAL_6_AVPARK</t>
  </si>
  <si>
    <t>PG5087</t>
  </si>
  <si>
    <t>CM48 (fka Sempra Copper Mountain 1)</t>
  </si>
  <si>
    <t>COPMTN_2_SOLAR1</t>
  </si>
  <si>
    <t>NV</t>
  </si>
  <si>
    <t>Clark</t>
  </si>
  <si>
    <t>NV_SW</t>
  </si>
  <si>
    <t>Southern_Nevada</t>
  </si>
  <si>
    <t>PG5088</t>
  </si>
  <si>
    <t>Corcoran</t>
  </si>
  <si>
    <t>WAUKNA_1_SOLAR</t>
  </si>
  <si>
    <t>PG5089</t>
  </si>
  <si>
    <t>Desert Center Solar Farm</t>
  </si>
  <si>
    <t>DSRTSN_2_SOLAR2</t>
  </si>
  <si>
    <t>Riverside</t>
  </si>
  <si>
    <t>Riverside East</t>
  </si>
  <si>
    <t>Riverside_East_Palm_Springs</t>
  </si>
  <si>
    <t>PG5090</t>
  </si>
  <si>
    <t>High Plains Ranch III</t>
  </si>
  <si>
    <t>CAVLSR_2_BSOLAR</t>
  </si>
  <si>
    <t>PG5091</t>
  </si>
  <si>
    <t>Kettleman Solar Project</t>
  </si>
  <si>
    <t>LOCKFD_1_KSOLAR</t>
  </si>
  <si>
    <t>PG5092</t>
  </si>
  <si>
    <t>Sand Drag (Eurus)</t>
  </si>
  <si>
    <t>AVENAL_6_SANDDG</t>
  </si>
  <si>
    <t>PG5093</t>
  </si>
  <si>
    <t>Sun City Project (Eurus)</t>
  </si>
  <si>
    <t>AVENAL_6_SUNCTY</t>
  </si>
  <si>
    <t>PG5094</t>
  </si>
  <si>
    <t>Vintner Solar Project</t>
  </si>
  <si>
    <t>TMPLTN_2_SOLAR</t>
  </si>
  <si>
    <t>PG5095</t>
  </si>
  <si>
    <t>White River</t>
  </si>
  <si>
    <t>OLIVEP_1_SOLAR</t>
  </si>
  <si>
    <t>PG5096</t>
  </si>
  <si>
    <t>CM10 (fka Sempra El Dorado Solar)</t>
  </si>
  <si>
    <t>COPMTN_2_CM10</t>
  </si>
  <si>
    <t>PG5097</t>
  </si>
  <si>
    <t>High Plains Ranch II</t>
  </si>
  <si>
    <t>CAVLSR_2_RSOLAR</t>
  </si>
  <si>
    <t>PG5098</t>
  </si>
  <si>
    <t>Topaz Solar Farm</t>
  </si>
  <si>
    <t>TOPAZ_2_SOLAR</t>
  </si>
  <si>
    <t>PG5103</t>
  </si>
  <si>
    <t>Agua Caliente Solar Project</t>
  </si>
  <si>
    <t>AGUCAL_5_SOLAR1</t>
  </si>
  <si>
    <t>Yuma</t>
  </si>
  <si>
    <t>PG5111</t>
  </si>
  <si>
    <t>Cloverdale Solar FSEC 1</t>
  </si>
  <si>
    <t>CLOVDL_1_SOLAR</t>
  </si>
  <si>
    <t>Sonoma</t>
  </si>
  <si>
    <t>PG5115</t>
  </si>
  <si>
    <t>Copper Mountain Solar 2</t>
  </si>
  <si>
    <t>COPMT2_2_SOLAR2</t>
  </si>
  <si>
    <t>PG5116</t>
  </si>
  <si>
    <t>Cuyama Solar Array</t>
  </si>
  <si>
    <t>PG5121</t>
  </si>
  <si>
    <t>Henrietta Solar</t>
  </si>
  <si>
    <t>HENRTS_1_SOLAR</t>
  </si>
  <si>
    <t>PG5127</t>
  </si>
  <si>
    <t>Kansas</t>
  </si>
  <si>
    <t>LEPRFD_1_KANSAS</t>
  </si>
  <si>
    <t>PG5130</t>
  </si>
  <si>
    <t>Lost Hills Solar</t>
  </si>
  <si>
    <t>PG5131</t>
  </si>
  <si>
    <t>North Star Solar</t>
  </si>
  <si>
    <t>MNDOTA_1_SOLAR1</t>
  </si>
  <si>
    <t>PG5147</t>
  </si>
  <si>
    <t>White River Solar 2 - RAM 2</t>
  </si>
  <si>
    <t>OLIVEP_1_SOLAR2</t>
  </si>
  <si>
    <t>PG5150</t>
  </si>
  <si>
    <t>Midway Solar Farm I</t>
  </si>
  <si>
    <t>Imperial</t>
  </si>
  <si>
    <t>Imperial North</t>
  </si>
  <si>
    <t>IID</t>
  </si>
  <si>
    <t>Greater_Imperial</t>
  </si>
  <si>
    <t>PG5155</t>
  </si>
  <si>
    <t>RE Astoria LLC</t>
  </si>
  <si>
    <t>ASTORA_2_SOLAR1</t>
  </si>
  <si>
    <t>PG5156</t>
  </si>
  <si>
    <t>California Flats Solar Project</t>
  </si>
  <si>
    <t>PG5158</t>
  </si>
  <si>
    <t>Blackwell Solar</t>
  </si>
  <si>
    <t>PG5159</t>
  </si>
  <si>
    <t>West Antelope - RAM 1</t>
  </si>
  <si>
    <t>ACACIA_6_SOLAR</t>
  </si>
  <si>
    <t>PG5160</t>
  </si>
  <si>
    <t>Western Antelope Blue Sky Ranch A - RAM 1</t>
  </si>
  <si>
    <t>PLAINV_6_BSOLAR</t>
  </si>
  <si>
    <t>PG5161</t>
  </si>
  <si>
    <t>Kent South - PV 2</t>
  </si>
  <si>
    <t>KNTSTH_6_SOLAR</t>
  </si>
  <si>
    <t>PG5163</t>
  </si>
  <si>
    <t>Algonquin SKIC 20 Solar - PV 2</t>
  </si>
  <si>
    <t>SKERN_6_SOLAR1</t>
  </si>
  <si>
    <t>PG5164</t>
  </si>
  <si>
    <t>Alamo Solar, LLC - RAM 2</t>
  </si>
  <si>
    <t>VICTOR_1_SOLAR2</t>
  </si>
  <si>
    <t>Victorville</t>
  </si>
  <si>
    <t>PG5165</t>
  </si>
  <si>
    <t>CID Solar PV Project - RAM 2</t>
  </si>
  <si>
    <t>CORCAN_1_SOLAR1</t>
  </si>
  <si>
    <t>PG5167</t>
  </si>
  <si>
    <t>Columbia Solar Energy</t>
  </si>
  <si>
    <t>CUMBIA_1_SOLAR</t>
  </si>
  <si>
    <t>PG5170</t>
  </si>
  <si>
    <t>Shafter Solar - RAM 3</t>
  </si>
  <si>
    <t>7STDRD_1_SOLAR1</t>
  </si>
  <si>
    <t>PG5171</t>
  </si>
  <si>
    <t>Morelos Del Sol - RAM 3</t>
  </si>
  <si>
    <t>MRLSDS_6_SOLAR1</t>
  </si>
  <si>
    <t>PG5172</t>
  </si>
  <si>
    <t>RE Old River One - RAM 3</t>
  </si>
  <si>
    <t>OLDRV1_6_SOLAR</t>
  </si>
  <si>
    <t>PG5173</t>
  </si>
  <si>
    <t>Yolo County Grassland #3</t>
  </si>
  <si>
    <t>DAVIS_1_SOLAR1</t>
  </si>
  <si>
    <t>PG5174</t>
  </si>
  <si>
    <t>Yolo County Grassland #4</t>
  </si>
  <si>
    <t>DAVIS_1_SOLAR2</t>
  </si>
  <si>
    <t>PG5180</t>
  </si>
  <si>
    <t>Ecos Energy - Hollister Project</t>
  </si>
  <si>
    <t>HOLSTR_1_SOLAR2</t>
  </si>
  <si>
    <t>PG5181</t>
  </si>
  <si>
    <t>Ecos Energy - Merced Solar Project</t>
  </si>
  <si>
    <t>MERCED_1_SOLAR2</t>
  </si>
  <si>
    <t>PG5182</t>
  </si>
  <si>
    <t>Ecos Energy - Mission Solar</t>
  </si>
  <si>
    <t>MERCED_1_SOLAR1</t>
  </si>
  <si>
    <t>PG5184</t>
  </si>
  <si>
    <t>APEX 646-460</t>
  </si>
  <si>
    <t>PG5185</t>
  </si>
  <si>
    <t>Fresno Cogeneration - Fresno Solar South</t>
  </si>
  <si>
    <t>KERMAN_6_SOLAR1</t>
  </si>
  <si>
    <t>PG5186</t>
  </si>
  <si>
    <t>Fresno Cogeneration - Fresno Solar West</t>
  </si>
  <si>
    <t>KERMAN_6_SOLAR2</t>
  </si>
  <si>
    <t>PG5190</t>
  </si>
  <si>
    <t>Greenlight - Sirius Solar Project</t>
  </si>
  <si>
    <t>PG5191</t>
  </si>
  <si>
    <t>Greenlight - Castor Solar Project</t>
  </si>
  <si>
    <t>TX-ELK_6_SOLAR1</t>
  </si>
  <si>
    <t>PG6000</t>
  </si>
  <si>
    <t>Genesis Solar (Station) Energy Project</t>
  </si>
  <si>
    <t>GENESI_2_STG</t>
  </si>
  <si>
    <t>Solar Thermal</t>
  </si>
  <si>
    <t>No Storage</t>
  </si>
  <si>
    <t>PG6004</t>
  </si>
  <si>
    <t>Ivanpah Unit 1</t>
  </si>
  <si>
    <t>IVANPA_1_UNIT1</t>
  </si>
  <si>
    <t>Mountain Pass</t>
  </si>
  <si>
    <t>Mountain_Pass_El_Dorado</t>
  </si>
  <si>
    <t>PG6005</t>
  </si>
  <si>
    <t>Ivanpah Unit 3</t>
  </si>
  <si>
    <t>IVANPA_1_UNIT3</t>
  </si>
  <si>
    <t>PG6013</t>
  </si>
  <si>
    <t>Mojave Solar Project</t>
  </si>
  <si>
    <t>SANDLT_2_SUNITS</t>
  </si>
  <si>
    <t>Kramer</t>
  </si>
  <si>
    <t>PG7001</t>
  </si>
  <si>
    <t>Altamont Midway Ltd.</t>
  </si>
  <si>
    <t>Wind</t>
  </si>
  <si>
    <t>PG70014</t>
  </si>
  <si>
    <t>Donald R. Chenoweth</t>
  </si>
  <si>
    <t>PG7002</t>
  </si>
  <si>
    <t>Altamont Power LLC (3-4 )</t>
  </si>
  <si>
    <t>PG70026</t>
  </si>
  <si>
    <t>Forebay Wind LLC - Cwes</t>
  </si>
  <si>
    <t>PG7003</t>
  </si>
  <si>
    <t>Altamont Power LLC (4-4)</t>
  </si>
  <si>
    <t>PG70033</t>
  </si>
  <si>
    <t>Tres Vaqueros Wind Farms, LLC</t>
  </si>
  <si>
    <t>PG70037</t>
  </si>
  <si>
    <t>Rising Tree Wind Farm II LLC - RAM 4</t>
  </si>
  <si>
    <t>RTREE_2_WIND2</t>
  </si>
  <si>
    <t>PG70039</t>
  </si>
  <si>
    <t>Altech III - RAM 5</t>
  </si>
  <si>
    <t>PG7005</t>
  </si>
  <si>
    <t>Altamont Power LLC (6-4)</t>
  </si>
  <si>
    <t>PG7009</t>
  </si>
  <si>
    <t>Edf Renewable Windfarm V, Inc. (10 MW)</t>
  </si>
  <si>
    <t>USWNDR_2_UNITS</t>
  </si>
  <si>
    <t>PG7010</t>
  </si>
  <si>
    <t>Green Ridge Power LLC (100 MW - A)</t>
  </si>
  <si>
    <t>PG7013</t>
  </si>
  <si>
    <t>Green Ridge Power LLC (100 MW - D)</t>
  </si>
  <si>
    <t>PG7014</t>
  </si>
  <si>
    <t>Green Ridge Power LLC (110 MW)</t>
  </si>
  <si>
    <t>PG7015</t>
  </si>
  <si>
    <t>Green Ridge Power LLC (23.8 MW)</t>
  </si>
  <si>
    <t>PG7017</t>
  </si>
  <si>
    <t>Green Ridge Power LLC (5.9 MW)</t>
  </si>
  <si>
    <t>PG7019</t>
  </si>
  <si>
    <t>Edf Renewable Windfarm V, Inc. (70 MW - B)</t>
  </si>
  <si>
    <t>PG7020</t>
  </si>
  <si>
    <t>Edf Renewable Windfarm V, Inc. (70 MW - C)</t>
  </si>
  <si>
    <t>PG7021</t>
  </si>
  <si>
    <t>Edf Renewable Windfarm V, Inc. (70 MW - D)</t>
  </si>
  <si>
    <t>PG7022</t>
  </si>
  <si>
    <t>Green Ridge Power LLC (70 MW)</t>
  </si>
  <si>
    <t>PG7023</t>
  </si>
  <si>
    <t>International Turbine Research</t>
  </si>
  <si>
    <t>INTTRB_6_UNIT</t>
  </si>
  <si>
    <t>PG7026</t>
  </si>
  <si>
    <t>Northwind Energy</t>
  </si>
  <si>
    <t>PG7027</t>
  </si>
  <si>
    <t>Patterson Pass Wind Farm LLC</t>
  </si>
  <si>
    <t>PG7028</t>
  </si>
  <si>
    <t>Forebay Wind LLC - Altech</t>
  </si>
  <si>
    <t>PG7030</t>
  </si>
  <si>
    <t>Forebay Wind LLC - Seawest</t>
  </si>
  <si>
    <t>PG7031</t>
  </si>
  <si>
    <t>Forebay Wind LLC - Taxvest</t>
  </si>
  <si>
    <t>PG7032</t>
  </si>
  <si>
    <t>Forebay Wind LLC - Viking</t>
  </si>
  <si>
    <t>PG7033</t>
  </si>
  <si>
    <t>Forebay Wind LLC - Western</t>
  </si>
  <si>
    <t>PG7036</t>
  </si>
  <si>
    <t>Blackspring Ridge IA</t>
  </si>
  <si>
    <t>AB</t>
  </si>
  <si>
    <t>Vulcan</t>
  </si>
  <si>
    <t>AB_EA</t>
  </si>
  <si>
    <t>AESO</t>
  </si>
  <si>
    <t>Other</t>
  </si>
  <si>
    <t>PG7037</t>
  </si>
  <si>
    <t>Blackspring Ridge IB</t>
  </si>
  <si>
    <t>PG7038</t>
  </si>
  <si>
    <t>Halkirk I Wind Project</t>
  </si>
  <si>
    <t>County of Paintearth Number 18</t>
  </si>
  <si>
    <t>AB_EC</t>
  </si>
  <si>
    <t>PG7039</t>
  </si>
  <si>
    <t>Shiloh III Wind Project</t>
  </si>
  <si>
    <t>BRDSLD_2_SHLO3A</t>
  </si>
  <si>
    <t>PG7040</t>
  </si>
  <si>
    <t>Vasco Wind Energy Center</t>
  </si>
  <si>
    <t>USWPJR_2_UNITS</t>
  </si>
  <si>
    <t>PG7041</t>
  </si>
  <si>
    <t>Coram Brodie</t>
  </si>
  <si>
    <t>BRODIE_2_WIND</t>
  </si>
  <si>
    <t>PG7042</t>
  </si>
  <si>
    <t>Montezuma Wind Energy Center</t>
  </si>
  <si>
    <t>BRDSLD_2_MTZUMA</t>
  </si>
  <si>
    <t>PG7043</t>
  </si>
  <si>
    <t>Vantage Wind Energy Center</t>
  </si>
  <si>
    <t>WA</t>
  </si>
  <si>
    <t>Kittitas</t>
  </si>
  <si>
    <t>WA_SO</t>
  </si>
  <si>
    <t>BPA</t>
  </si>
  <si>
    <t>NW</t>
  </si>
  <si>
    <t>Pacific_Northwest</t>
  </si>
  <si>
    <t>PG7044</t>
  </si>
  <si>
    <t>Hatchet Ridge</t>
  </si>
  <si>
    <t>HATRDG_2_WIND</t>
  </si>
  <si>
    <t>PG7045</t>
  </si>
  <si>
    <t>Klondike IIIA</t>
  </si>
  <si>
    <t>OR</t>
  </si>
  <si>
    <t>Sherman</t>
  </si>
  <si>
    <t>PG7051</t>
  </si>
  <si>
    <t>Klondike Wind Power Project III</t>
  </si>
  <si>
    <t>PG7052</t>
  </si>
  <si>
    <t>Rattlesnake Road (Arlington) Wind Power Project</t>
  </si>
  <si>
    <t>Gilliam</t>
  </si>
  <si>
    <t>PG7053</t>
  </si>
  <si>
    <t>Shiloh II Wind Project</t>
  </si>
  <si>
    <t>BRDSLD_2_SHILO2</t>
  </si>
  <si>
    <t>PG7054</t>
  </si>
  <si>
    <t>Buena Vista</t>
  </si>
  <si>
    <t>WNDMAS_2_UNIT 1</t>
  </si>
  <si>
    <t>PG7055</t>
  </si>
  <si>
    <t>Shiloh I Wind Project</t>
  </si>
  <si>
    <t>BRDSLD_2_SHILO1</t>
  </si>
  <si>
    <t>PG7056</t>
  </si>
  <si>
    <t>Diablo Winds</t>
  </si>
  <si>
    <t>FLOWD2_2_FPLWND</t>
  </si>
  <si>
    <t>PG7069</t>
  </si>
  <si>
    <t>Montezuma II Wind Energy Center</t>
  </si>
  <si>
    <t>BRDSLD_2_MTZUM2</t>
  </si>
  <si>
    <t>PG7071</t>
  </si>
  <si>
    <t>North Sky River Energy Center</t>
  </si>
  <si>
    <t>JAWBNE_2_NSRWND</t>
  </si>
  <si>
    <t>PG7084</t>
  </si>
  <si>
    <t>Shiloh IV</t>
  </si>
  <si>
    <t>BRDSLD_2_SHLO3B</t>
  </si>
  <si>
    <t>PG7091</t>
  </si>
  <si>
    <t>Diablo Winds (2)</t>
  </si>
  <si>
    <t>PG7094</t>
  </si>
  <si>
    <t>Wind Resource II - RAM 2</t>
  </si>
  <si>
    <t>ARBWD_6_QF</t>
  </si>
  <si>
    <t>PG7095</t>
  </si>
  <si>
    <t>Sand Hill Wind, LLC - RAM 3</t>
  </si>
  <si>
    <t>PG7096</t>
  </si>
  <si>
    <t>Wind Resource I - RAM 1</t>
  </si>
  <si>
    <t>NZWIND_6_CALWND</t>
  </si>
  <si>
    <t>SC11007</t>
  </si>
  <si>
    <t>Royal Farms</t>
  </si>
  <si>
    <t>SPRGVL_2_QF</t>
  </si>
  <si>
    <t>SCE</t>
  </si>
  <si>
    <t>SC11009</t>
  </si>
  <si>
    <t>L.A. Co. Sanitation Dist CSD 2610</t>
  </si>
  <si>
    <t>RHONDO_6_PUENTE</t>
  </si>
  <si>
    <t>Los Angeles County (Partial)</t>
  </si>
  <si>
    <t>SC11077</t>
  </si>
  <si>
    <t>L.A. Co. Sanitation Dist  Spadra</t>
  </si>
  <si>
    <t>CHINO_2_QF</t>
  </si>
  <si>
    <t>SC11087</t>
  </si>
  <si>
    <t>Royal Farms #2</t>
  </si>
  <si>
    <t>SC11090</t>
  </si>
  <si>
    <t>L.A. Co. Sanitation Dist (Puente Hills)</t>
  </si>
  <si>
    <t>WALNUT_6_HILLGEN</t>
  </si>
  <si>
    <t>SC11099</t>
  </si>
  <si>
    <t>Inland Empire Utilities Agency</t>
  </si>
  <si>
    <t>SC11193</t>
  </si>
  <si>
    <t>WMES El Sobrante</t>
  </si>
  <si>
    <t>VALLEY_7_UNITA1</t>
  </si>
  <si>
    <t>Riverside County (Partial)</t>
  </si>
  <si>
    <t>SC11195</t>
  </si>
  <si>
    <t>WMES Simi Valley</t>
  </si>
  <si>
    <t>MOORPK_7_UNITA1</t>
  </si>
  <si>
    <t>Ventura</t>
  </si>
  <si>
    <t>SC11210</t>
  </si>
  <si>
    <t>MM Tajiguas Energy LLC</t>
  </si>
  <si>
    <t>GOLETA_6_TAJIGS</t>
  </si>
  <si>
    <t>SC11221</t>
  </si>
  <si>
    <t>Toland Road Landfill</t>
  </si>
  <si>
    <t>SAUGUS_2_TOLAND</t>
  </si>
  <si>
    <t>SC11225</t>
  </si>
  <si>
    <t>Badlands Landfill (Riverside County San. District)</t>
  </si>
  <si>
    <t>VALLEY_7_BADLND</t>
  </si>
  <si>
    <t>SC12804</t>
  </si>
  <si>
    <t>Orange County Sanitation District (f/k/a 1098)</t>
  </si>
  <si>
    <t>Orange</t>
  </si>
  <si>
    <t>Orange County</t>
  </si>
  <si>
    <t>SC21038</t>
  </si>
  <si>
    <t>Desert View Power, Inc.</t>
  </si>
  <si>
    <t>MIRAGE_2_COCHLA</t>
  </si>
  <si>
    <t>Palm Springs</t>
  </si>
  <si>
    <t>SC33001</t>
  </si>
  <si>
    <t>Heber Geothermal Company</t>
  </si>
  <si>
    <t>Imperial South</t>
  </si>
  <si>
    <t>SC33004</t>
  </si>
  <si>
    <t>Del Ranch, LTD., (Niland #2)</t>
  </si>
  <si>
    <t>SC33006</t>
  </si>
  <si>
    <t>Vulcan/Bn Geothermal</t>
  </si>
  <si>
    <t>SC33009</t>
  </si>
  <si>
    <t>Elmore Ltd.</t>
  </si>
  <si>
    <t>SC33011</t>
  </si>
  <si>
    <t>Terra-Gen Dixie Valley, LLC</t>
  </si>
  <si>
    <t>CONTRL_1_OXBOW</t>
  </si>
  <si>
    <t>Churchill</t>
  </si>
  <si>
    <t>NV_NO</t>
  </si>
  <si>
    <t>SC33021</t>
  </si>
  <si>
    <t>Second Imperial Geothermal Co.</t>
  </si>
  <si>
    <t>SC33025</t>
  </si>
  <si>
    <t>Salton Sea Power Generation L.P. #3</t>
  </si>
  <si>
    <t>SC33026</t>
  </si>
  <si>
    <t>Leathers L. P.</t>
  </si>
  <si>
    <t>SC33027</t>
  </si>
  <si>
    <t>Mammoth Pacific L P II (MP2)</t>
  </si>
  <si>
    <t>CONTRL_1_QF</t>
  </si>
  <si>
    <t>SC33028</t>
  </si>
  <si>
    <t>Salton Sea Power Generation L.P. #2</t>
  </si>
  <si>
    <t>SC33030</t>
  </si>
  <si>
    <t>Coso Energy Developers (BLM)</t>
  </si>
  <si>
    <t>BLM_2_UNITS</t>
  </si>
  <si>
    <t>Inyo</t>
  </si>
  <si>
    <t>Owens Valley</t>
  </si>
  <si>
    <t>SC33039</t>
  </si>
  <si>
    <t>Salton Sea Power Generation L.P. #1</t>
  </si>
  <si>
    <t>SC33050</t>
  </si>
  <si>
    <t>Salton Sea IV</t>
  </si>
  <si>
    <t>SC33103</t>
  </si>
  <si>
    <t>Coso Clean Power, LLC (f/k/a 3008,3029,3030)</t>
  </si>
  <si>
    <t>CALGEN_1_UNITS</t>
  </si>
  <si>
    <t>Inyokern</t>
  </si>
  <si>
    <t>SC33104</t>
  </si>
  <si>
    <t>Ormesa Geothermal I, II, GEM</t>
  </si>
  <si>
    <t>SC33106</t>
  </si>
  <si>
    <t>Terra-Gen Dixie Valley, LLC (f/k/a 3011)</t>
  </si>
  <si>
    <t>SC33107</t>
  </si>
  <si>
    <t>Geysers Power Company, LLC (f/k/a 3052)</t>
  </si>
  <si>
    <t>GYS5X6_7_UNITS</t>
  </si>
  <si>
    <t>Sonoma/Lake</t>
  </si>
  <si>
    <t>SC33108</t>
  </si>
  <si>
    <t>ORNI 18, LLC</t>
  </si>
  <si>
    <t>SC33117</t>
  </si>
  <si>
    <t>Geysers Power Company, LLC (f/k/a 3107)</t>
  </si>
  <si>
    <t>SC40001</t>
  </si>
  <si>
    <t>Bishop Creek No. 2</t>
  </si>
  <si>
    <t>BISHOP_1_ALAMO</t>
  </si>
  <si>
    <t>SC40002</t>
  </si>
  <si>
    <t>Bishop Creek No. 3</t>
  </si>
  <si>
    <t>BISHOP_1_UNITS</t>
  </si>
  <si>
    <t>SC40003</t>
  </si>
  <si>
    <t>Bishop Creek No. 4</t>
  </si>
  <si>
    <t>SC40004</t>
  </si>
  <si>
    <t>Bishop Creek No. 5</t>
  </si>
  <si>
    <t>SC40005</t>
  </si>
  <si>
    <t>Bishop Creek No. 6</t>
  </si>
  <si>
    <t>SC40006</t>
  </si>
  <si>
    <t>Borel</t>
  </si>
  <si>
    <t>MONLTH_6_BOREL</t>
  </si>
  <si>
    <t>SC40007</t>
  </si>
  <si>
    <t>Fontana</t>
  </si>
  <si>
    <t>ETIWND_2_FONTNA</t>
  </si>
  <si>
    <t>SC40008</t>
  </si>
  <si>
    <t>Kaweah No. 1</t>
  </si>
  <si>
    <t>RECTOR_2_KAWH 1</t>
  </si>
  <si>
    <t>SC40009</t>
  </si>
  <si>
    <t>Kaweah No. 2</t>
  </si>
  <si>
    <t>RECTOR_2_KAWH 2</t>
  </si>
  <si>
    <t>SC40010</t>
  </si>
  <si>
    <t>Kaweah No. 3</t>
  </si>
  <si>
    <t>RECTOR_2_KAWH 3</t>
  </si>
  <si>
    <t>SC40011</t>
  </si>
  <si>
    <t>Kern River No. 1</t>
  </si>
  <si>
    <t>KERRGN_1_UNIT 1</t>
  </si>
  <si>
    <t>SC40012</t>
  </si>
  <si>
    <t>Lundy</t>
  </si>
  <si>
    <t>CONTRL_1_LUNDY</t>
  </si>
  <si>
    <t>SC40013</t>
  </si>
  <si>
    <t>Lytle Creek</t>
  </si>
  <si>
    <t>SC40014</t>
  </si>
  <si>
    <t>Mammoth Pool Fish Water Generator</t>
  </si>
  <si>
    <t>BIGCRK_7_MAMRES</t>
  </si>
  <si>
    <t>SC40015</t>
  </si>
  <si>
    <t>Mill Creek No. 1</t>
  </si>
  <si>
    <t>SBERDO_6_MILLCK</t>
  </si>
  <si>
    <t>SC40016</t>
  </si>
  <si>
    <t>Mill Creek No. 3</t>
  </si>
  <si>
    <t>SC40017</t>
  </si>
  <si>
    <t>Ontario No. 1</t>
  </si>
  <si>
    <t>PADUA_2_ONTARO</t>
  </si>
  <si>
    <t>SC40018</t>
  </si>
  <si>
    <t>Ontario No. 2</t>
  </si>
  <si>
    <t>SC40019</t>
  </si>
  <si>
    <t>Poole Plant</t>
  </si>
  <si>
    <t>CONTRL_1_POOLE</t>
  </si>
  <si>
    <t>SC40020</t>
  </si>
  <si>
    <t>Portal Power Plant</t>
  </si>
  <si>
    <t>BGCRK1_7_PORTAL</t>
  </si>
  <si>
    <t>SC40021</t>
  </si>
  <si>
    <t>Rush Creek</t>
  </si>
  <si>
    <t>CONTRL_1_RUSHCK</t>
  </si>
  <si>
    <t>SC40022</t>
  </si>
  <si>
    <t>Santa Ana No. 1</t>
  </si>
  <si>
    <t>SBERDO_2_SNTANA</t>
  </si>
  <si>
    <t>SC40023</t>
  </si>
  <si>
    <t>Santa Ana No. 3</t>
  </si>
  <si>
    <t>SC40024</t>
  </si>
  <si>
    <t>SC40025</t>
  </si>
  <si>
    <t>Tule River</t>
  </si>
  <si>
    <t>SPRGVL_2_TULESC</t>
  </si>
  <si>
    <t>SC44004</t>
  </si>
  <si>
    <t>Hi Head Hydro Incorporated</t>
  </si>
  <si>
    <t>SC44008</t>
  </si>
  <si>
    <t>Desert Power Company</t>
  </si>
  <si>
    <t>SC44013</t>
  </si>
  <si>
    <t>Tehachapi Cummings Co. Water District</t>
  </si>
  <si>
    <t>ANTLPE_2_QF</t>
  </si>
  <si>
    <t>SC44014</t>
  </si>
  <si>
    <t>San Bernardino MWD</t>
  </si>
  <si>
    <t>VISTA_6_QF</t>
  </si>
  <si>
    <t>SC44016</t>
  </si>
  <si>
    <t>Walnut Valley Water District</t>
  </si>
  <si>
    <t>SC44022</t>
  </si>
  <si>
    <t>Calleguas MWD - Unit 2 (East Portal)</t>
  </si>
  <si>
    <t>SAUGUS_6_QF</t>
  </si>
  <si>
    <t>SC44025</t>
  </si>
  <si>
    <t>Desert Water Agency</t>
  </si>
  <si>
    <t>GARNET_2_HYDRO</t>
  </si>
  <si>
    <t>SC44026</t>
  </si>
  <si>
    <t>Desert Water Agency (Snow Creek)</t>
  </si>
  <si>
    <t>SC44029</t>
  </si>
  <si>
    <t>LA CO Flood Control District  **</t>
  </si>
  <si>
    <t>RHONDO_2_QF</t>
  </si>
  <si>
    <t>SC44030</t>
  </si>
  <si>
    <t>Daniel M. Bates</t>
  </si>
  <si>
    <t>VESTAL_6_QF</t>
  </si>
  <si>
    <t>SC44031</t>
  </si>
  <si>
    <t>Richard Moss</t>
  </si>
  <si>
    <t>SC44032</t>
  </si>
  <si>
    <t>Walnut Valley Water District (#2)</t>
  </si>
  <si>
    <t>SC44034</t>
  </si>
  <si>
    <t>Central Hydroelectric Corp.</t>
  </si>
  <si>
    <t>SC44035</t>
  </si>
  <si>
    <t>Three Valleys MWD (Fulton Road)</t>
  </si>
  <si>
    <t>PADUA_6_QF</t>
  </si>
  <si>
    <t>SC44036</t>
  </si>
  <si>
    <t>Three Valleys MWD (Miramar)</t>
  </si>
  <si>
    <t>SC44037</t>
  </si>
  <si>
    <t>Three Valleys MWD (Williams)</t>
  </si>
  <si>
    <t>SC44039</t>
  </si>
  <si>
    <t>Kaweah River Power Authority</t>
  </si>
  <si>
    <t>RECTOR_2_QF</t>
  </si>
  <si>
    <t>SC44051</t>
  </si>
  <si>
    <t>Montecito Water District</t>
  </si>
  <si>
    <t>GOLETA_2_QF</t>
  </si>
  <si>
    <t>SC44052</t>
  </si>
  <si>
    <t>Calleguas MWD - Unit 3 (Santa Rosa)</t>
  </si>
  <si>
    <t>SC44054</t>
  </si>
  <si>
    <t>City of Santa Ana</t>
  </si>
  <si>
    <t>BARRE_2_QF</t>
  </si>
  <si>
    <t>SC44058</t>
  </si>
  <si>
    <t>United Water Conservation District</t>
  </si>
  <si>
    <t>SC44071</t>
  </si>
  <si>
    <t>Deep Springs College</t>
  </si>
  <si>
    <t>Inyo County (Partial)</t>
  </si>
  <si>
    <t>SC44076</t>
  </si>
  <si>
    <t>Camrosa County Water District</t>
  </si>
  <si>
    <t>SNCLRA_6_QF</t>
  </si>
  <si>
    <t>SC44100</t>
  </si>
  <si>
    <t>San Bernardino MWD (Unit 3)</t>
  </si>
  <si>
    <t>SC44137</t>
  </si>
  <si>
    <t>American Energy, Inc. (Fullerton Hydro)</t>
  </si>
  <si>
    <t>OLINDA_2_QF</t>
  </si>
  <si>
    <t>SC44145</t>
  </si>
  <si>
    <t>Mesa Consolidated Water District</t>
  </si>
  <si>
    <t>SC44147</t>
  </si>
  <si>
    <t>Monte Vista Water District</t>
  </si>
  <si>
    <t>SC44150</t>
  </si>
  <si>
    <t>Water Facilities Authority</t>
  </si>
  <si>
    <t>SC44152</t>
  </si>
  <si>
    <t>Calleguas MWD (Springville Hydro)</t>
  </si>
  <si>
    <t>SC44202</t>
  </si>
  <si>
    <t>Bishop Tungsten Development, LLC</t>
  </si>
  <si>
    <t>SC44205</t>
  </si>
  <si>
    <t>California Water Service Company (PV Station 37)</t>
  </si>
  <si>
    <t>SC44206</t>
  </si>
  <si>
    <t>Isabella Fishflow Hydroelectric Project LLC</t>
  </si>
  <si>
    <t>SC44207</t>
  </si>
  <si>
    <t>Monte Vista Water District (f/k/a 4147)</t>
  </si>
  <si>
    <t>SC44208</t>
  </si>
  <si>
    <t>Lower Tule River Irrigation Dist. (f/k/a 4028)</t>
  </si>
  <si>
    <t>SC44209</t>
  </si>
  <si>
    <t>White Mountain Ranch LLC (f/k/a 4006)</t>
  </si>
  <si>
    <t>SC44210</t>
  </si>
  <si>
    <t>Calleguas MWD (Conejos, f/k/a 4010)</t>
  </si>
  <si>
    <t>MOORPK_6_QF</t>
  </si>
  <si>
    <t>SC44216</t>
  </si>
  <si>
    <t>Gibralter Conduit Hydroelectric Plant (f/k/a 4012)</t>
  </si>
  <si>
    <t>SC44222</t>
  </si>
  <si>
    <t>Goleta Water District (Van Horne) (f/k/a 4055)</t>
  </si>
  <si>
    <t>SC44225</t>
  </si>
  <si>
    <t>Desert Water Agency (Whitewater) (f/k/a 4025)</t>
  </si>
  <si>
    <t>SC44252</t>
  </si>
  <si>
    <t>Calleguas MWD (Springville Hydro) (f/k/a 4152)</t>
  </si>
  <si>
    <t>SC44255</t>
  </si>
  <si>
    <t>Calleguas MWD (East Portal Hydroelectric Generating Station, f/k/a 4022)</t>
  </si>
  <si>
    <t>SC50002</t>
  </si>
  <si>
    <t>SPVP002 - Chino</t>
  </si>
  <si>
    <t>CHINO_2_SOLAR</t>
  </si>
  <si>
    <t>Rooftop</t>
  </si>
  <si>
    <t>SC50003</t>
  </si>
  <si>
    <t>SPVP003 - Rialto</t>
  </si>
  <si>
    <t>VISTA_2_RIALTO</t>
  </si>
  <si>
    <t>SC50005</t>
  </si>
  <si>
    <t>SPVP005 - Redlands</t>
  </si>
  <si>
    <t>SBERDO_2_RTS005</t>
  </si>
  <si>
    <t>SC50006</t>
  </si>
  <si>
    <t>SPVP006 - Ontario</t>
  </si>
  <si>
    <t>MIRLOM_2_ONTARO</t>
  </si>
  <si>
    <t>SC50007</t>
  </si>
  <si>
    <t>SPVP007 - Redlands</t>
  </si>
  <si>
    <t>SBERDO_2_RTS007</t>
  </si>
  <si>
    <t>SC50008</t>
  </si>
  <si>
    <t>SPVP008 - Ontario</t>
  </si>
  <si>
    <t>DEVERS_1_SOLAR1</t>
  </si>
  <si>
    <t>SC50009</t>
  </si>
  <si>
    <t>SPVP009 - Ontario</t>
  </si>
  <si>
    <t>DEVERS_1_SOLAR2</t>
  </si>
  <si>
    <t>SC50010</t>
  </si>
  <si>
    <t>SPVP010 - Fontana</t>
  </si>
  <si>
    <t>ETIWND_2_RTS010</t>
  </si>
  <si>
    <t>SC50011</t>
  </si>
  <si>
    <t>SPVP011 - Redlands</t>
  </si>
  <si>
    <t>SBERDO_2_RTS011</t>
  </si>
  <si>
    <t>SC50012</t>
  </si>
  <si>
    <t>SPVP012 - Ontario</t>
  </si>
  <si>
    <t>SC50013</t>
  </si>
  <si>
    <t>SPVP013 - Redlands</t>
  </si>
  <si>
    <t>SBERDO_2_RTS013</t>
  </si>
  <si>
    <t>SC50015</t>
  </si>
  <si>
    <t>SPVP015 - Fontana</t>
  </si>
  <si>
    <t>ETIWND_2_RTS015</t>
  </si>
  <si>
    <t>SC50016</t>
  </si>
  <si>
    <t>SPVP016 - Redlands</t>
  </si>
  <si>
    <t>SBERDO_2_RTS016</t>
  </si>
  <si>
    <t>SC50017</t>
  </si>
  <si>
    <t>SPVP017 - Fontana</t>
  </si>
  <si>
    <t>ETIWND_2_RTS017</t>
  </si>
  <si>
    <t>SC50018</t>
  </si>
  <si>
    <t>SPVP018 - Fontana</t>
  </si>
  <si>
    <t>ETIWND_2_RTS018</t>
  </si>
  <si>
    <t>SC50022</t>
  </si>
  <si>
    <t>SPVP022 - Redlands</t>
  </si>
  <si>
    <t>SBERDO_2_REDLND</t>
  </si>
  <si>
    <t>SC50023</t>
  </si>
  <si>
    <t>SPVP023 - Fontana</t>
  </si>
  <si>
    <t>ETIWND_2_RTS023</t>
  </si>
  <si>
    <t>SC50026</t>
  </si>
  <si>
    <t>SPVP026 - Rialto</t>
  </si>
  <si>
    <t>ETIWND_2_RTS026</t>
  </si>
  <si>
    <t>SC50027</t>
  </si>
  <si>
    <t>SPVP027 - Rialto</t>
  </si>
  <si>
    <t>ETIWND_2_RTS027</t>
  </si>
  <si>
    <t>SC50028</t>
  </si>
  <si>
    <t>SPVP028 - San Bernardino</t>
  </si>
  <si>
    <t>VISTA_2_RTS028</t>
  </si>
  <si>
    <t>SC50032</t>
  </si>
  <si>
    <t>SPVP032 - Ontario</t>
  </si>
  <si>
    <t>MIRLOM_2_RTS032</t>
  </si>
  <si>
    <t>SC50033</t>
  </si>
  <si>
    <t>SPVP033 - Ontario</t>
  </si>
  <si>
    <t>MIRLOM_2_RTS033</t>
  </si>
  <si>
    <t>SC50042</t>
  </si>
  <si>
    <t>SPVP042 - Porterville</t>
  </si>
  <si>
    <t>VESTAL_2_RTS042</t>
  </si>
  <si>
    <t>SC50044</t>
  </si>
  <si>
    <t>SPVP044 - Perris</t>
  </si>
  <si>
    <t>VALLEY_5_RTS044</t>
  </si>
  <si>
    <t>SC50048</t>
  </si>
  <si>
    <t>SPVP048 - Redlands</t>
  </si>
  <si>
    <t>SBERDO_2_RTS048</t>
  </si>
  <si>
    <t>SC55010</t>
  </si>
  <si>
    <t>Curtis, Edwin</t>
  </si>
  <si>
    <t>SC55066</t>
  </si>
  <si>
    <t>SCAQMD Solar Port</t>
  </si>
  <si>
    <t>SC55207</t>
  </si>
  <si>
    <t>NRG Solar Blythe LLC</t>
  </si>
  <si>
    <t>BLYTHE_1_SOLAR1</t>
  </si>
  <si>
    <t>SC55217</t>
  </si>
  <si>
    <t>Desert Sunlight 250, LLC</t>
  </si>
  <si>
    <t>DSRTSN_2_SOLAR1</t>
  </si>
  <si>
    <t>SC55218</t>
  </si>
  <si>
    <t>Desert Stateline</t>
  </si>
  <si>
    <t>DSRTSL_2_SOLAR1</t>
  </si>
  <si>
    <t>SC55240</t>
  </si>
  <si>
    <t>RE Rio Grande, LLC</t>
  </si>
  <si>
    <t>GLDTWN_6_SOLAR</t>
  </si>
  <si>
    <t>SC55247</t>
  </si>
  <si>
    <t>RE Rosamond Two, LLC</t>
  </si>
  <si>
    <t>RSMSLR_6_SOLAR2</t>
  </si>
  <si>
    <t>SC55249</t>
  </si>
  <si>
    <t>RE Victor Phelan Solar One, LLC</t>
  </si>
  <si>
    <t>VICTOR_1_SOLAR1</t>
  </si>
  <si>
    <t>SC55252</t>
  </si>
  <si>
    <t>TA - High Desert LLC (Antelope)</t>
  </si>
  <si>
    <t>GLOW_6_SOLAR</t>
  </si>
  <si>
    <t>SC55277</t>
  </si>
  <si>
    <t>Temescal Canyon</t>
  </si>
  <si>
    <t>CORONS_2_SOLAR</t>
  </si>
  <si>
    <t>Twentynine Palms</t>
  </si>
  <si>
    <t>Southern_California_Desert</t>
  </si>
  <si>
    <t>SC55283</t>
  </si>
  <si>
    <t>CED Corcoran Solar 2, LLC</t>
  </si>
  <si>
    <t>WAUKNA_1_SOLAR2</t>
  </si>
  <si>
    <t>SC55284</t>
  </si>
  <si>
    <t>Silver State Solar Power, LLC</t>
  </si>
  <si>
    <t>PRIMM_2_SOLAR1</t>
  </si>
  <si>
    <t>SC55297</t>
  </si>
  <si>
    <t>Regulus Solar, LLC</t>
  </si>
  <si>
    <t>LAMONT_1_SOLAR1</t>
  </si>
  <si>
    <t>SC55298</t>
  </si>
  <si>
    <t>Adobe Solar, LLC</t>
  </si>
  <si>
    <t>ADOBEE_1_SOLAR</t>
  </si>
  <si>
    <t>SC55369</t>
  </si>
  <si>
    <t>Golden Springs, LLC, (Building C1)</t>
  </si>
  <si>
    <t>DELAMO_2_SOLRC1</t>
  </si>
  <si>
    <t>SC55370</t>
  </si>
  <si>
    <t>Golden Springs, LLC, (Building D)</t>
  </si>
  <si>
    <t>DELAMO_2_SOLRD</t>
  </si>
  <si>
    <t>SC55371</t>
  </si>
  <si>
    <t>Industry Metrolink PV 1</t>
  </si>
  <si>
    <t>WALNUT_2_SOLAR</t>
  </si>
  <si>
    <t>SC55394</t>
  </si>
  <si>
    <t>SS San Antonio West LLC (Chino South Building E)</t>
  </si>
  <si>
    <t>CHINO_2_SASOLR</t>
  </si>
  <si>
    <t>SC55396</t>
  </si>
  <si>
    <t>SEPV1, LLC</t>
  </si>
  <si>
    <t>LITLRK_6_SEPV01</t>
  </si>
  <si>
    <t>Pisgah</t>
  </si>
  <si>
    <t>SC55397</t>
  </si>
  <si>
    <t>SEPV2, LLC</t>
  </si>
  <si>
    <t>DEVERS_1_SEPV05</t>
  </si>
  <si>
    <t>SC55408</t>
  </si>
  <si>
    <t>North Palm Springs #1A</t>
  </si>
  <si>
    <t>BUCKWD_1_NPALM1</t>
  </si>
  <si>
    <t>SC55411</t>
  </si>
  <si>
    <t>North Palm Springs #4A</t>
  </si>
  <si>
    <t>GARNET_1_SOLAR</t>
  </si>
  <si>
    <t>SC55412</t>
  </si>
  <si>
    <t>Solar Star California XIX, LLC (AVPV I)</t>
  </si>
  <si>
    <t>SLSTR1_2_SOLAR1</t>
  </si>
  <si>
    <t>SC55413</t>
  </si>
  <si>
    <t>Solar Star California XX, LLC (AVPV II)</t>
  </si>
  <si>
    <t>SLSTR2_2_SOLAR2</t>
  </si>
  <si>
    <t>SC55415</t>
  </si>
  <si>
    <t>Solar Star California XIII, LLC (Quinto)</t>
  </si>
  <si>
    <t>SLST13_2_SOLAR1</t>
  </si>
  <si>
    <t>SC55434</t>
  </si>
  <si>
    <t>One Miracle Property, LLC</t>
  </si>
  <si>
    <t>SC55439</t>
  </si>
  <si>
    <t>Powhatan Solar Power Generation Station 1, LLC</t>
  </si>
  <si>
    <t>SC55440</t>
  </si>
  <si>
    <t>Otoe Solar Power Generation Station 1, LLC</t>
  </si>
  <si>
    <t>SC55442</t>
  </si>
  <si>
    <t>Navajo Solar Power Generation Station 1, LLC</t>
  </si>
  <si>
    <t>SC55447</t>
  </si>
  <si>
    <t>Lancaster Dry Farm Ranch B, LLC</t>
  </si>
  <si>
    <t>DELSUR_6_DRYFRB</t>
  </si>
  <si>
    <t>SC55459</t>
  </si>
  <si>
    <t>Victor Dry Farm Ranch A, LLC</t>
  </si>
  <si>
    <t>VICTOR_1_VDRYFA</t>
  </si>
  <si>
    <t>SC55460</t>
  </si>
  <si>
    <t>Victor Dry Farm Ranch B, LLC</t>
  </si>
  <si>
    <t>VICTOR_1_VDRYFB</t>
  </si>
  <si>
    <t>SC55463</t>
  </si>
  <si>
    <t>Central Antelope Dry Ranch C, LLC (A&amp;R)</t>
  </si>
  <si>
    <t>PLAINV_6_SOLARC</t>
  </si>
  <si>
    <t>SC55468</t>
  </si>
  <si>
    <t>North Lancaster Ranch, LLC (A&amp;R)</t>
  </si>
  <si>
    <t>PLAINV_6_NLRSR1</t>
  </si>
  <si>
    <t>SC55469</t>
  </si>
  <si>
    <t>Sierra Solar Greenworks, LLC (A&amp;R)</t>
  </si>
  <si>
    <t>PLAINV_6_SOLAR3</t>
  </si>
  <si>
    <t>SC55476</t>
  </si>
  <si>
    <t>American Solar Greenworks, LLC (A&amp;R)</t>
  </si>
  <si>
    <t>SC55477</t>
  </si>
  <si>
    <t>Expressway Solar A</t>
  </si>
  <si>
    <t>VICTOR_1_EXSLRA</t>
  </si>
  <si>
    <t>SC55478</t>
  </si>
  <si>
    <t>Expressway Solar B</t>
  </si>
  <si>
    <t>VICTOR_1_EXSLRB</t>
  </si>
  <si>
    <t>SC55485</t>
  </si>
  <si>
    <t>Nicolis, LLC (Weldon Solar)</t>
  </si>
  <si>
    <t>VESTAL_2_SOLAR1</t>
  </si>
  <si>
    <t>SC55488</t>
  </si>
  <si>
    <t>Garnet Solar Power Generation Station, 1 LLC</t>
  </si>
  <si>
    <t>GARNET_1_SOLAR2</t>
  </si>
  <si>
    <t>SC55490</t>
  </si>
  <si>
    <t>Tropico, LLC (Great Lakes)</t>
  </si>
  <si>
    <t>VESTAL_2_SOLAR2</t>
  </si>
  <si>
    <t>SC55493</t>
  </si>
  <si>
    <t>RE Columbia Three LLC</t>
  </si>
  <si>
    <t>GLDTWN_6_COLUM3</t>
  </si>
  <si>
    <t>SC55494</t>
  </si>
  <si>
    <t>McCoy Solar, LLC</t>
  </si>
  <si>
    <t>BLKCRK_2_SOLAR1</t>
  </si>
  <si>
    <t>SC55496</t>
  </si>
  <si>
    <t>Industry Solar Power Generation Station 1, LLC</t>
  </si>
  <si>
    <t>SC55509</t>
  </si>
  <si>
    <t>Newberry Solar 1, LLC</t>
  </si>
  <si>
    <t>Barstow</t>
  </si>
  <si>
    <t>SC55510</t>
  </si>
  <si>
    <t>USFS San Dimas Technology and Development Center</t>
  </si>
  <si>
    <t>SC55512</t>
  </si>
  <si>
    <t>Little Rock - Pham Solar PV, LLC</t>
  </si>
  <si>
    <t>LITLRK_6_SOLAR4</t>
  </si>
  <si>
    <t>SC55514</t>
  </si>
  <si>
    <t>Neenach Solar 1B South, LLC</t>
  </si>
  <si>
    <t>SC55517</t>
  </si>
  <si>
    <t>L-8 Solar Project, LLC</t>
  </si>
  <si>
    <t>SC55518</t>
  </si>
  <si>
    <t>Heliocentric, LLC</t>
  </si>
  <si>
    <t>SC55520</t>
  </si>
  <si>
    <t>Treen Solar 1, LLC</t>
  </si>
  <si>
    <t>SC55521</t>
  </si>
  <si>
    <t>Treen Solar 2, LLC</t>
  </si>
  <si>
    <t>SC55522</t>
  </si>
  <si>
    <t>Annie Power, LLC</t>
  </si>
  <si>
    <t>SC55523</t>
  </si>
  <si>
    <t>JRam Solar 1, LLC</t>
  </si>
  <si>
    <t>SC55524</t>
  </si>
  <si>
    <t>JRam Solar 2, LLC</t>
  </si>
  <si>
    <t>SC55525</t>
  </si>
  <si>
    <t>JRam Solar 3, LLC</t>
  </si>
  <si>
    <t>SC55536</t>
  </si>
  <si>
    <t>Sandra Energy, LLC</t>
  </si>
  <si>
    <t>SC55539</t>
  </si>
  <si>
    <t>Dreamer Solar, LLC</t>
  </si>
  <si>
    <t>SC55541</t>
  </si>
  <si>
    <t>Drew Energy, LLC</t>
  </si>
  <si>
    <t>SC55549</t>
  </si>
  <si>
    <t>Voyager Solar 1, LLC</t>
  </si>
  <si>
    <t>SC55550</t>
  </si>
  <si>
    <t>Voyager Solar 2, LLC</t>
  </si>
  <si>
    <t>SC55551</t>
  </si>
  <si>
    <t>Voyager Solar 3, LLC</t>
  </si>
  <si>
    <t>SC55559</t>
  </si>
  <si>
    <t>Becca Solar, LLC</t>
  </si>
  <si>
    <t>SC55560</t>
  </si>
  <si>
    <t>Toro Power 1, LLC</t>
  </si>
  <si>
    <t>SC55561</t>
  </si>
  <si>
    <t>Toro Power 2, LLC</t>
  </si>
  <si>
    <t>SC55562</t>
  </si>
  <si>
    <t>Radiance Solar 5 LLC</t>
  </si>
  <si>
    <t>SC55563</t>
  </si>
  <si>
    <t>Radiance Solar 4 LLC</t>
  </si>
  <si>
    <t>SC55568</t>
  </si>
  <si>
    <t>Highlander Solar 1 (f/k/a SEPV8)</t>
  </si>
  <si>
    <t>SC55569</t>
  </si>
  <si>
    <t>Highlander Solar 2 (f/k/a SEPV9)</t>
  </si>
  <si>
    <t>SC55570</t>
  </si>
  <si>
    <t>Summer Solar C2, LLC</t>
  </si>
  <si>
    <t>SC55571</t>
  </si>
  <si>
    <t>Summer Solar D2, LLC</t>
  </si>
  <si>
    <t>SC55572</t>
  </si>
  <si>
    <t>Summer Solar A2, LLC</t>
  </si>
  <si>
    <t>SC55573</t>
  </si>
  <si>
    <t>Summer Solar B2, LLC</t>
  </si>
  <si>
    <t>SC55574</t>
  </si>
  <si>
    <t>Rodeo Solar C2, LLC</t>
  </si>
  <si>
    <t>SC55578</t>
  </si>
  <si>
    <t>Rodeo Solar D2, LLC</t>
  </si>
  <si>
    <t>SC55585</t>
  </si>
  <si>
    <t>Expressway Solar C2, LLC</t>
  </si>
  <si>
    <t>SC55587</t>
  </si>
  <si>
    <t>Tulare PV1, LLC (Exeter 1)</t>
  </si>
  <si>
    <t>SC55588</t>
  </si>
  <si>
    <t>Tulare PV1, LLC (Exeter 2)</t>
  </si>
  <si>
    <t>SC55589</t>
  </si>
  <si>
    <t>Tulare PV1, LLC (Exeter 3)</t>
  </si>
  <si>
    <t>SC55590</t>
  </si>
  <si>
    <t>Tulare PV1, LLC (Lindsay 1)</t>
  </si>
  <si>
    <t>SC55591</t>
  </si>
  <si>
    <t>Tulare PV1, LLC (Lindsay 3)</t>
  </si>
  <si>
    <t>SC55592</t>
  </si>
  <si>
    <t>Tulare PV1, LLC (Lindsay 4)</t>
  </si>
  <si>
    <t>SC55597</t>
  </si>
  <si>
    <t>Tulare PV1, LLC (Ivanhoe 1)</t>
  </si>
  <si>
    <t>SC55598</t>
  </si>
  <si>
    <t>Tulare PV1, LLC (Ivanhoe 2)</t>
  </si>
  <si>
    <t>SC55599</t>
  </si>
  <si>
    <t>Tulare PV1, LLC (Ivanhoe 3)</t>
  </si>
  <si>
    <t>SC55600</t>
  </si>
  <si>
    <t>Tulare PV1, LLC (Porterville 1)</t>
  </si>
  <si>
    <t>SC55601</t>
  </si>
  <si>
    <t>Tulare PV1, LLC (Porterville 2)</t>
  </si>
  <si>
    <t>SC55602</t>
  </si>
  <si>
    <t>Tulare PV1, LLC (Porterville 5)</t>
  </si>
  <si>
    <t>SC55603</t>
  </si>
  <si>
    <t>Sequoia PV1, LLC (Tulare 1)</t>
  </si>
  <si>
    <t>SC55604</t>
  </si>
  <si>
    <t>Sequoia PV1, LLC (Tulare 2)</t>
  </si>
  <si>
    <t>SC55605</t>
  </si>
  <si>
    <t>Kettering 1 (f/k/a Ever CT Solar Farm, LLC - Site 1A)</t>
  </si>
  <si>
    <t>SC55606</t>
  </si>
  <si>
    <t>Kettering 2 (f/k/a Ever CT Solar Farm, LLC - Site 1B)</t>
  </si>
  <si>
    <t>SC55607</t>
  </si>
  <si>
    <t>Division 1 (f/k/a Ever CT Solar Farm, LLC - Site 2A)</t>
  </si>
  <si>
    <t>SC55609</t>
  </si>
  <si>
    <t>Division 2 (f/k/a Ever CT Solar Farm, LLC - Site 2B)</t>
  </si>
  <si>
    <t>SC55610</t>
  </si>
  <si>
    <t>Division 3 (f/k/a Ever CT Solar Farm, LLC - Site 2C)</t>
  </si>
  <si>
    <t>SC55617</t>
  </si>
  <si>
    <t>Diamond Valley Solar, LLC</t>
  </si>
  <si>
    <t>SC55618</t>
  </si>
  <si>
    <t>Marinos Ventures, LLC</t>
  </si>
  <si>
    <t>SC55619</t>
  </si>
  <si>
    <t>Sequoia PV1, LLC (Farmersville 1)</t>
  </si>
  <si>
    <t>SC55620</t>
  </si>
  <si>
    <t>Sequoia PV1, LLC (Farmersville 2)</t>
  </si>
  <si>
    <t>SC55621</t>
  </si>
  <si>
    <t>Lone Valley Solar Park I, LLC (f/k/a Agincourt)</t>
  </si>
  <si>
    <t>VICTOR_1_LVSLR1</t>
  </si>
  <si>
    <t>SC55622</t>
  </si>
  <si>
    <t>Lone Valley Solar Park II, LLC (f/k/a Marathon)</t>
  </si>
  <si>
    <t>VICTOR_1_LVSLR2</t>
  </si>
  <si>
    <t>SC55625</t>
  </si>
  <si>
    <t>US Topco Energy, Inc. (Soccer Center)</t>
  </si>
  <si>
    <t>SC55626</t>
  </si>
  <si>
    <t>Orion Solar II, LLC</t>
  </si>
  <si>
    <t>ARVINN_6_ORION2</t>
  </si>
  <si>
    <t>SC55627</t>
  </si>
  <si>
    <t>Coronal Lost Hills, LLC</t>
  </si>
  <si>
    <t>TWISSL_6_SOLAR1</t>
  </si>
  <si>
    <t>SC55628</t>
  </si>
  <si>
    <t>Vega Solar, LLC</t>
  </si>
  <si>
    <t>VEGA_6_SOLAR1</t>
  </si>
  <si>
    <t>SC55629</t>
  </si>
  <si>
    <t>FTS Master Tenant 2, LLC (SEPV18)</t>
  </si>
  <si>
    <t>LITLRK_6_SOLAR2</t>
  </si>
  <si>
    <t>SC55630</t>
  </si>
  <si>
    <t>RE Adams East</t>
  </si>
  <si>
    <t>ADMEST_6_SOLAR</t>
  </si>
  <si>
    <t>SC55631</t>
  </si>
  <si>
    <t>Sequoia PV1, LLC (Farmersville 3)</t>
  </si>
  <si>
    <t>SC55645</t>
  </si>
  <si>
    <t>Sequoia PV3 LLC (Porterville 6)</t>
  </si>
  <si>
    <t>SC55646</t>
  </si>
  <si>
    <t>Sequoia PV3 LLC (Porterville 7)</t>
  </si>
  <si>
    <t>SC55649</t>
  </si>
  <si>
    <t>SunE W12DG-C, LLC</t>
  </si>
  <si>
    <t>SC55650</t>
  </si>
  <si>
    <t>DG Solar Lessee, LLC (Hesperia)</t>
  </si>
  <si>
    <t>VICTOR_1_SLRHES</t>
  </si>
  <si>
    <t>SC55652</t>
  </si>
  <si>
    <t>California PV Energy, LLC (Champagne Ave)</t>
  </si>
  <si>
    <t>ETIWND_2_CHMPNE</t>
  </si>
  <si>
    <t>SC55653</t>
  </si>
  <si>
    <t>California PV Energy, LLC (Jurupa Ave)</t>
  </si>
  <si>
    <t>CHINO_2_JURUPA</t>
  </si>
  <si>
    <t>SC55656</t>
  </si>
  <si>
    <t>DG Solar Lessee, LLC (Snowline-Duncan Road North)</t>
  </si>
  <si>
    <t>SC55657</t>
  </si>
  <si>
    <t>DG Solar Lessee, LLC (Snowline-Duncan Road South)</t>
  </si>
  <si>
    <t>SC55660</t>
  </si>
  <si>
    <t>Victor Mesa Linda C2 LLC</t>
  </si>
  <si>
    <t>SC55661</t>
  </si>
  <si>
    <t>Victor Mesa Linda D2 LLC</t>
  </si>
  <si>
    <t>SC55662</t>
  </si>
  <si>
    <t>Victor Mesa Linda E2 LLC</t>
  </si>
  <si>
    <t>SC55667</t>
  </si>
  <si>
    <t>Sequoia PV2, LLC (Hanford 1)</t>
  </si>
  <si>
    <t>SC55668</t>
  </si>
  <si>
    <t>Sequoia PV2, LLC (Hanford 2)</t>
  </si>
  <si>
    <t>SC55674</t>
  </si>
  <si>
    <t>Coronus Joshua Tree East 5 LLC</t>
  </si>
  <si>
    <t>SC55675</t>
  </si>
  <si>
    <t>Desert Hot Springs 1</t>
  </si>
  <si>
    <t>SC55676</t>
  </si>
  <si>
    <t>Desert Hot Springs 2</t>
  </si>
  <si>
    <t>SC55688</t>
  </si>
  <si>
    <t>Gales A West</t>
  </si>
  <si>
    <t>SC55689</t>
  </si>
  <si>
    <t>Gales B East</t>
  </si>
  <si>
    <t>SC55690</t>
  </si>
  <si>
    <t>DG Solar Lessee, LLC (Snowline-White Road North)</t>
  </si>
  <si>
    <t>SC55691</t>
  </si>
  <si>
    <t>DG Solar Lessee, LLC (Snowline-White Road Central)</t>
  </si>
  <si>
    <t>SC55692</t>
  </si>
  <si>
    <t>Mitchell Solar, LLC</t>
  </si>
  <si>
    <t>SC55693</t>
  </si>
  <si>
    <t>Rudy Solar, LLC</t>
  </si>
  <si>
    <t>SC55694</t>
  </si>
  <si>
    <t>Madelyn Solar, LLC</t>
  </si>
  <si>
    <t>SC55695</t>
  </si>
  <si>
    <t>DG Solar Lessee, LLC (Snowline-White Road South)</t>
  </si>
  <si>
    <t>SC55700</t>
  </si>
  <si>
    <t>Adelanto West 1</t>
  </si>
  <si>
    <t>SC55701</t>
  </si>
  <si>
    <t>Adelanto West 2</t>
  </si>
  <si>
    <t>SC55702</t>
  </si>
  <si>
    <t>Venable #1 North</t>
  </si>
  <si>
    <t>SC55703</t>
  </si>
  <si>
    <t>Venable #2 South</t>
  </si>
  <si>
    <t>SC55715</t>
  </si>
  <si>
    <t>Lancaster Solar 1</t>
  </si>
  <si>
    <t>SC55716</t>
  </si>
  <si>
    <t>Lancaster Solar 2</t>
  </si>
  <si>
    <t>SC55740</t>
  </si>
  <si>
    <t>Morgan Lancaster I, LLC</t>
  </si>
  <si>
    <t>OASIS_6_SOLAR1</t>
  </si>
  <si>
    <t>SC55744</t>
  </si>
  <si>
    <t>PVNavitator, LLC</t>
  </si>
  <si>
    <t>SC55745</t>
  </si>
  <si>
    <t>SEPV Palmdale East, LLC</t>
  </si>
  <si>
    <t>PMDLET_6_SOLAR1</t>
  </si>
  <si>
    <t>SC55748</t>
  </si>
  <si>
    <t>Lancaster WAD B, LLC</t>
  </si>
  <si>
    <t>ROSMND_6_SOLAR</t>
  </si>
  <si>
    <t>SC55753</t>
  </si>
  <si>
    <t>Pumpjack Solar I, LLC</t>
  </si>
  <si>
    <t>PMPJCK_1_SOLAR1</t>
  </si>
  <si>
    <t>SC55755</t>
  </si>
  <si>
    <t>Catalina Solar 2, LLC</t>
  </si>
  <si>
    <t>CATLNA_2_SOLAR2</t>
  </si>
  <si>
    <t>SC55756</t>
  </si>
  <si>
    <t>Citizen Solar B, LLC</t>
  </si>
  <si>
    <t>MNDOTA_1_SOLAR2</t>
  </si>
  <si>
    <t>SC55757</t>
  </si>
  <si>
    <t>Wildwood Solar I, LLC</t>
  </si>
  <si>
    <t>WLDWD_1_SOLAR1</t>
  </si>
  <si>
    <t>SC55758</t>
  </si>
  <si>
    <t>Adelanto Solar, LLC</t>
  </si>
  <si>
    <t>VICTOR_1_SOLAR4</t>
  </si>
  <si>
    <t>SC55759</t>
  </si>
  <si>
    <t>67RK 8ME, LLC</t>
  </si>
  <si>
    <t>LAMONT_1_SOLAR5</t>
  </si>
  <si>
    <t>SC55767</t>
  </si>
  <si>
    <t>Lancaster Little Rock C LLC</t>
  </si>
  <si>
    <t>LITLRK_6_SOLAR1</t>
  </si>
  <si>
    <t>SC55772</t>
  </si>
  <si>
    <t>Maricopa East Solar PV2, LLC</t>
  </si>
  <si>
    <t>SC55774</t>
  </si>
  <si>
    <t>NRG Solar Oasis LLC</t>
  </si>
  <si>
    <t>OASIS_6_SOLAR2</t>
  </si>
  <si>
    <t>SC55777</t>
  </si>
  <si>
    <t>CED Atwell Island West, LLC</t>
  </si>
  <si>
    <t>ATWEL2_1_SOLAR1</t>
  </si>
  <si>
    <t>SC55778</t>
  </si>
  <si>
    <t>SEPV Mojave West, LLC</t>
  </si>
  <si>
    <t>MOJAVW_2_SOLAR</t>
  </si>
  <si>
    <t>SC55781</t>
  </si>
  <si>
    <t>Adera Solar</t>
  </si>
  <si>
    <t>ADERA_1_SOLAR1</t>
  </si>
  <si>
    <t>SC55785</t>
  </si>
  <si>
    <t>Park Meridian 1</t>
  </si>
  <si>
    <t>SC55786</t>
  </si>
  <si>
    <t>Terra Francesco 1</t>
  </si>
  <si>
    <t>SC55787</t>
  </si>
  <si>
    <t>Rancho Cucamonga Distribution Center 1</t>
  </si>
  <si>
    <t>PADUA_2_SOLAR1</t>
  </si>
  <si>
    <t>SC55788</t>
  </si>
  <si>
    <t>SC55789</t>
  </si>
  <si>
    <t>SunE - Mira Loma</t>
  </si>
  <si>
    <t>SC55790</t>
  </si>
  <si>
    <t>SunE - Dupont Ontario</t>
  </si>
  <si>
    <t>SC55791</t>
  </si>
  <si>
    <t>SunE - Rochester</t>
  </si>
  <si>
    <t>ETIWND_2_SOLAR2</t>
  </si>
  <si>
    <t>SC55794</t>
  </si>
  <si>
    <t>SunE - Redlands</t>
  </si>
  <si>
    <t>SC55795</t>
  </si>
  <si>
    <t>SunE - E Philadelphia Ontario</t>
  </si>
  <si>
    <t>SC55796</t>
  </si>
  <si>
    <t>SunE - Pico Rivera</t>
  </si>
  <si>
    <t>CENTER_2_SOLAR1</t>
  </si>
  <si>
    <t>SC55799</t>
  </si>
  <si>
    <t>Golden Springs Bldg H</t>
  </si>
  <si>
    <t>DELAMO_2_SOLAR1</t>
  </si>
  <si>
    <t>SC55800</t>
  </si>
  <si>
    <t>Golden Springs Bldg M</t>
  </si>
  <si>
    <t>DELAMO_2_SOLAR2</t>
  </si>
  <si>
    <t>SC55801</t>
  </si>
  <si>
    <t>Adelanto Solar 2</t>
  </si>
  <si>
    <t>VICTOR_1_SOLAR3</t>
  </si>
  <si>
    <t>SC55804</t>
  </si>
  <si>
    <t>Copper Mountain Solar 4, LLC</t>
  </si>
  <si>
    <t>COPMT4_2_SOLAR4</t>
  </si>
  <si>
    <t>SC55805</t>
  </si>
  <si>
    <t>88FT 8ME LLC (Mount Signal II)</t>
  </si>
  <si>
    <t>SC55808</t>
  </si>
  <si>
    <t>93LF 8ME LLC (Mount Signal V)</t>
  </si>
  <si>
    <t>SC55810</t>
  </si>
  <si>
    <t>41MB 8ME LLC</t>
  </si>
  <si>
    <t>SC55813</t>
  </si>
  <si>
    <t>Tribal Solar, LLC</t>
  </si>
  <si>
    <t>Iron Mountain</t>
  </si>
  <si>
    <t>SC55816</t>
  </si>
  <si>
    <t>Panoche Valley Solar, LLC</t>
  </si>
  <si>
    <t>SC55822</t>
  </si>
  <si>
    <t>Longboat Solar, LLC</t>
  </si>
  <si>
    <t>TORTLA_1_SOLAR</t>
  </si>
  <si>
    <t>SC55823</t>
  </si>
  <si>
    <t>Algonquin SKIC 10 Solar, LLC</t>
  </si>
  <si>
    <t>SKERN_6_SOLAR2</t>
  </si>
  <si>
    <t>SC55826</t>
  </si>
  <si>
    <t>Portal Ridge Solar B, LLC</t>
  </si>
  <si>
    <t>GLDFGR_6_SOLAR1</t>
  </si>
  <si>
    <t>SC55827</t>
  </si>
  <si>
    <t>Rio Bravo Solar I, LLC</t>
  </si>
  <si>
    <t>PMPJCK_1_SOLAR2</t>
  </si>
  <si>
    <t>SC55828</t>
  </si>
  <si>
    <t>Rio Bravo Solar II, LLC</t>
  </si>
  <si>
    <t>PMPJCK_1_RB2SLR</t>
  </si>
  <si>
    <t>SC55829</t>
  </si>
  <si>
    <t>Wildwood Solar II, LLC</t>
  </si>
  <si>
    <t>WLDWD_1_SOLAR2</t>
  </si>
  <si>
    <t>SC55831</t>
  </si>
  <si>
    <t>San Jacinto Solar 14.5, LLC</t>
  </si>
  <si>
    <t>SC55832</t>
  </si>
  <si>
    <t>San Jacinto Solar 5.5, LLC</t>
  </si>
  <si>
    <t>SC55833</t>
  </si>
  <si>
    <t>Jacumba Solar, LLC</t>
  </si>
  <si>
    <t>San Diego</t>
  </si>
  <si>
    <t>San Diego South</t>
  </si>
  <si>
    <t>SC55834</t>
  </si>
  <si>
    <t>RE Garland A, LLC</t>
  </si>
  <si>
    <t>GARLND_2_GASLRA</t>
  </si>
  <si>
    <t>SC55835</t>
  </si>
  <si>
    <t>SR Solis Vestal Almond, LLC</t>
  </si>
  <si>
    <t>CEDUCR_2_SOLAR1</t>
  </si>
  <si>
    <t>SC55836</t>
  </si>
  <si>
    <t>SR Solis Vestal Herder, LLC</t>
  </si>
  <si>
    <t>CEDUCR_2_SOLAR2</t>
  </si>
  <si>
    <t>SC55837</t>
  </si>
  <si>
    <t>SR Solis Vestal Fireman, LLC</t>
  </si>
  <si>
    <t>CEDUCR_2_SOLAR4</t>
  </si>
  <si>
    <t>SC55838</t>
  </si>
  <si>
    <t>SR Solis Crown, LLC</t>
  </si>
  <si>
    <t>CEDUCR_2_SOLAR3</t>
  </si>
  <si>
    <t>SC55840</t>
  </si>
  <si>
    <t>Joshua Tree Solar Farm, LLC</t>
  </si>
  <si>
    <t>SC55843</t>
  </si>
  <si>
    <t>FTS Project Owner 1, LLC (Summer North)</t>
  </si>
  <si>
    <t>DELSUR_6_SOLAR1</t>
  </si>
  <si>
    <t>SC55844</t>
  </si>
  <si>
    <t>SunE- Victorville</t>
  </si>
  <si>
    <t>SC55845</t>
  </si>
  <si>
    <t>SunE- Elm Fontana</t>
  </si>
  <si>
    <t>SC55846</t>
  </si>
  <si>
    <t>SunE- Cherry Fontana</t>
  </si>
  <si>
    <t>SC55847</t>
  </si>
  <si>
    <t>SunE- Fontana</t>
  </si>
  <si>
    <t>SC55848</t>
  </si>
  <si>
    <t>SunE- Jurupa Ontario</t>
  </si>
  <si>
    <t>SC55855</t>
  </si>
  <si>
    <t>SunE- Santa Ana</t>
  </si>
  <si>
    <t>SC55856</t>
  </si>
  <si>
    <t>SunE- Cucamonga Ontario West</t>
  </si>
  <si>
    <t>SC55859</t>
  </si>
  <si>
    <t>Boomer Solar 2</t>
  </si>
  <si>
    <t>SC55860</t>
  </si>
  <si>
    <t>Boomer Solar 6</t>
  </si>
  <si>
    <t>SC55861</t>
  </si>
  <si>
    <t>Boomer Solar 7</t>
  </si>
  <si>
    <t>SC55865</t>
  </si>
  <si>
    <t>Boomer Solar 12</t>
  </si>
  <si>
    <t>SC55867</t>
  </si>
  <si>
    <t>Boomer Solar 15</t>
  </si>
  <si>
    <t>SC55869</t>
  </si>
  <si>
    <t>Boomer Solar 17</t>
  </si>
  <si>
    <t>SC55870</t>
  </si>
  <si>
    <t>Boomer Solar 18</t>
  </si>
  <si>
    <t>SC55871</t>
  </si>
  <si>
    <t>Boomer Solar 22</t>
  </si>
  <si>
    <t>SC55872</t>
  </si>
  <si>
    <t>SunE- Quarry Corona</t>
  </si>
  <si>
    <t>SC55873</t>
  </si>
  <si>
    <t>SunE- Mission Pomona</t>
  </si>
  <si>
    <t>SC55874</t>
  </si>
  <si>
    <t>Golden Springs Building F</t>
  </si>
  <si>
    <t>DELAMO_2_SOLAR4</t>
  </si>
  <si>
    <t>SC55875</t>
  </si>
  <si>
    <t>Golden Springs Building G</t>
  </si>
  <si>
    <t>DELAMO_2_SOLAR3</t>
  </si>
  <si>
    <t>SC55876</t>
  </si>
  <si>
    <t>Golden Springs Building L</t>
  </si>
  <si>
    <t>DELAMO_2_SOLAR5</t>
  </si>
  <si>
    <t>SC55877</t>
  </si>
  <si>
    <t>Freeway Springs</t>
  </si>
  <si>
    <t>DELAMO_2_SOLAR6</t>
  </si>
  <si>
    <t>SC55878</t>
  </si>
  <si>
    <t>Dulles</t>
  </si>
  <si>
    <t>ETIWND_2_SOLAR5</t>
  </si>
  <si>
    <t>SC65005</t>
  </si>
  <si>
    <t>Sunray Energy, Inc.</t>
  </si>
  <si>
    <t>SEGS_1_SEGS2</t>
  </si>
  <si>
    <t>SC65017</t>
  </si>
  <si>
    <t>Luz Solar Partners Ltd. III</t>
  </si>
  <si>
    <t>KRAMER_1_SEGSR3</t>
  </si>
  <si>
    <t>SC65018</t>
  </si>
  <si>
    <t>Luz Solar Partners Ltd. IV</t>
  </si>
  <si>
    <t>KRAMER_1_SEGSR4</t>
  </si>
  <si>
    <t>SC65019</t>
  </si>
  <si>
    <t>Luz Solar Partners Ltd. V</t>
  </si>
  <si>
    <t>KRAMER_1_SEGS37</t>
  </si>
  <si>
    <t>SC65020</t>
  </si>
  <si>
    <t>Luz Solar Partners Ltd. VI</t>
  </si>
  <si>
    <t>SC65021</t>
  </si>
  <si>
    <t>Luz Solar Partners Ltd. VII</t>
  </si>
  <si>
    <t>SC65050</t>
  </si>
  <si>
    <t>Luz Solar Partners Ltd. VIII</t>
  </si>
  <si>
    <t>KRAMER_2_SEGS89</t>
  </si>
  <si>
    <t>SC65051</t>
  </si>
  <si>
    <t>Luz Solar Partners Ltd. IX</t>
  </si>
  <si>
    <t>SC65208</t>
  </si>
  <si>
    <t>Solar Partners I, LLC (Ivanpah)</t>
  </si>
  <si>
    <t>IVANPA_1_UNIT2</t>
  </si>
  <si>
    <t>SC76004</t>
  </si>
  <si>
    <t>FPL Energy Cabazon Wind, LLC</t>
  </si>
  <si>
    <t>TRNSWD_1_QF</t>
  </si>
  <si>
    <t>SC76012</t>
  </si>
  <si>
    <t>ON Wind Energy LLC</t>
  </si>
  <si>
    <t>SC76024</t>
  </si>
  <si>
    <t>Ridgetop Energy, LLC (I)</t>
  </si>
  <si>
    <t>ENWIND_2_WIND2</t>
  </si>
  <si>
    <t>SC76031</t>
  </si>
  <si>
    <t>EUI Management PH Inc.</t>
  </si>
  <si>
    <t>DEVERS_1_QF</t>
  </si>
  <si>
    <t>SC76037</t>
  </si>
  <si>
    <t>Tehachapi Power Purchase Contract Trust</t>
  </si>
  <si>
    <t>SC76040</t>
  </si>
  <si>
    <t>Wind Stream Operations, LLC (VG # 2)</t>
  </si>
  <si>
    <t>NZWIND_6_WDSTR2</t>
  </si>
  <si>
    <t>SC76041</t>
  </si>
  <si>
    <t>Wind Stream Operations, LLC (VG # 3)</t>
  </si>
  <si>
    <t>NZWIND_6_WDSTR3</t>
  </si>
  <si>
    <t>SC76042</t>
  </si>
  <si>
    <t>Wind Stream Operations, LLC (VG # 4)</t>
  </si>
  <si>
    <t>NZWIND_6_WDSTR4</t>
  </si>
  <si>
    <t>SC76043</t>
  </si>
  <si>
    <t>AES Tehachapi Wind, LLC     85-A</t>
  </si>
  <si>
    <t>VINCNT_2_QF</t>
  </si>
  <si>
    <t>SC76044</t>
  </si>
  <si>
    <t>AES Tehachapi Wind, LLC   85-B</t>
  </si>
  <si>
    <t>SC76051</t>
  </si>
  <si>
    <t>Section 20 Trust</t>
  </si>
  <si>
    <t>SC76052</t>
  </si>
  <si>
    <t>NAWP Inc. (East Winds Proj)</t>
  </si>
  <si>
    <t>GARNET_2_WIND5</t>
  </si>
  <si>
    <t>SC76053</t>
  </si>
  <si>
    <t>Difwind Farms Limited V</t>
  </si>
  <si>
    <t>SC76055</t>
  </si>
  <si>
    <t>Coram Energy, LLC</t>
  </si>
  <si>
    <t>MIDWD_2_WIND2</t>
  </si>
  <si>
    <t>SC76056</t>
  </si>
  <si>
    <t>Edom Hills Project 1, LLC</t>
  </si>
  <si>
    <t>CAPWD_1_QF</t>
  </si>
  <si>
    <t>SC76057</t>
  </si>
  <si>
    <t>Cameron Ridge LLC (III)</t>
  </si>
  <si>
    <t>ENWIND_2_WIND1</t>
  </si>
  <si>
    <t>SC76058</t>
  </si>
  <si>
    <t>San Gorgonio Westwinds II, LLC</t>
  </si>
  <si>
    <t>GARNET_2_WIND4</t>
  </si>
  <si>
    <t>SC76061</t>
  </si>
  <si>
    <t>Western Wind Energy Corp (Windridge)</t>
  </si>
  <si>
    <t>SC76062</t>
  </si>
  <si>
    <t>Energy Development &amp; Construction Corp Corporation</t>
  </si>
  <si>
    <t>GARNET_2_WIND2</t>
  </si>
  <si>
    <t>SC76063</t>
  </si>
  <si>
    <t>Desert Winds I PPC Trust</t>
  </si>
  <si>
    <t>SC76065</t>
  </si>
  <si>
    <t>Sky River Patnership (Wilderness I)</t>
  </si>
  <si>
    <t>JAWBNE_2_SRWND</t>
  </si>
  <si>
    <t>SC76066</t>
  </si>
  <si>
    <t>Sky River Partnership (Wilderness II)</t>
  </si>
  <si>
    <t>SC76067</t>
  </si>
  <si>
    <t>Sky River Partnership (Wilderness III)</t>
  </si>
  <si>
    <t>SC76087</t>
  </si>
  <si>
    <t>Section 16-29  Trust  (Altech III)</t>
  </si>
  <si>
    <t>SC76088</t>
  </si>
  <si>
    <t>Difwind Partners</t>
  </si>
  <si>
    <t>ALTWD_1_QF</t>
  </si>
  <si>
    <t>SC76089</t>
  </si>
  <si>
    <t>CTV Power Purchase Contract Trust</t>
  </si>
  <si>
    <t>SC76090</t>
  </si>
  <si>
    <t>Alta Mesa Pwr. Purch. Contract Trust</t>
  </si>
  <si>
    <t>SC76091</t>
  </si>
  <si>
    <t>Cameron Ridge LLC (IV)</t>
  </si>
  <si>
    <t>SC76092</t>
  </si>
  <si>
    <t>Ridgetop Energy, LLC (II)</t>
  </si>
  <si>
    <t>SC76094</t>
  </si>
  <si>
    <t>Section 22 Trust  (San Jacinto)</t>
  </si>
  <si>
    <t>SC76095</t>
  </si>
  <si>
    <t>Dutch Energy</t>
  </si>
  <si>
    <t>SC76096</t>
  </si>
  <si>
    <t>Westwind Trust</t>
  </si>
  <si>
    <t>SC76097</t>
  </si>
  <si>
    <t>Windland Inc. (Boxcar II)</t>
  </si>
  <si>
    <t>MIDWD_2_WIND1</t>
  </si>
  <si>
    <t>SC76102</t>
  </si>
  <si>
    <t>Victory Garden Phase IV Partner - 6102</t>
  </si>
  <si>
    <t>SC76103</t>
  </si>
  <si>
    <t>Victory Garden Phase IV Partner - 6103</t>
  </si>
  <si>
    <t>SC76104</t>
  </si>
  <si>
    <t>Victory Garden Phase IV Partner - 6104</t>
  </si>
  <si>
    <t>SC76105</t>
  </si>
  <si>
    <t>Terra-Gen 251 Wind, LLC  (Monolith X)</t>
  </si>
  <si>
    <t>SC76106</t>
  </si>
  <si>
    <t>Terra-Gen 251 Wind, LLC  (Monolith XI)</t>
  </si>
  <si>
    <t>SC76107</t>
  </si>
  <si>
    <t>Terra-Gen 251 Wind, LLC  (Monolith XII)</t>
  </si>
  <si>
    <t>SC76108</t>
  </si>
  <si>
    <t>Terra-Gen 251 Wind, LLC  (Monolith XIII)</t>
  </si>
  <si>
    <t>SC76111</t>
  </si>
  <si>
    <t>Wind Stream Operations, LLC (Northwind)</t>
  </si>
  <si>
    <t>SC76112</t>
  </si>
  <si>
    <t>SA</t>
  </si>
  <si>
    <t>SC76113</t>
  </si>
  <si>
    <t>Desert Winds II Pwr Purch Trst</t>
  </si>
  <si>
    <t>SC76114</t>
  </si>
  <si>
    <t>Desert Wind III PPC Trust</t>
  </si>
  <si>
    <t>SC76213</t>
  </si>
  <si>
    <t>BNY Western Trust Company</t>
  </si>
  <si>
    <t>SC76234</t>
  </si>
  <si>
    <t>Oak Creek Energy Systems Inc.</t>
  </si>
  <si>
    <t>SC76304</t>
  </si>
  <si>
    <t>Mountain View Power Partners IV, LLC</t>
  </si>
  <si>
    <t>BLAST_1_WIND</t>
  </si>
  <si>
    <t>SC76305</t>
  </si>
  <si>
    <t>Dillon Wind LLC (A&amp;R)</t>
  </si>
  <si>
    <t>TIFFNY_1_DILLON</t>
  </si>
  <si>
    <t>SC76307</t>
  </si>
  <si>
    <t>Windstar Energy, LLC</t>
  </si>
  <si>
    <t>WNDSTR_2_WIND</t>
  </si>
  <si>
    <t>SC76314</t>
  </si>
  <si>
    <t>Alta Windpower I</t>
  </si>
  <si>
    <t>ALTA4A_2_CPCW1</t>
  </si>
  <si>
    <t>SC76315</t>
  </si>
  <si>
    <t>Alta Windpower II</t>
  </si>
  <si>
    <t>ALTA4B_2_CPCW2</t>
  </si>
  <si>
    <t>SC76316</t>
  </si>
  <si>
    <t>Alta Windpower III</t>
  </si>
  <si>
    <t>ALTA4B_2_CPCW3</t>
  </si>
  <si>
    <t>SC76317</t>
  </si>
  <si>
    <t>Alta Windpower IV</t>
  </si>
  <si>
    <t>ALTA3A_2_CPCE4</t>
  </si>
  <si>
    <t>SC76318</t>
  </si>
  <si>
    <t>Alta Windpower V</t>
  </si>
  <si>
    <t>ALTA3A_2_CPCE5</t>
  </si>
  <si>
    <t>SC76319</t>
  </si>
  <si>
    <t>Mustang Hills, LLC</t>
  </si>
  <si>
    <t>ALTA4B_2_CPCW6</t>
  </si>
  <si>
    <t>SC76320</t>
  </si>
  <si>
    <t>Pinyon Pines I</t>
  </si>
  <si>
    <t>ALT6DN_2_WIND7</t>
  </si>
  <si>
    <t>SC76321</t>
  </si>
  <si>
    <t>Alta Windpower VIII</t>
  </si>
  <si>
    <t>ALTA3A_2_CPCE8</t>
  </si>
  <si>
    <t>SC76322</t>
  </si>
  <si>
    <t>Pinyon Pines II</t>
  </si>
  <si>
    <t>ALT6DS_2_WIND9</t>
  </si>
  <si>
    <t>SC76323</t>
  </si>
  <si>
    <t>Alta Windpower X</t>
  </si>
  <si>
    <t>ALTA6E_2_WIND10</t>
  </si>
  <si>
    <t>SC76324</t>
  </si>
  <si>
    <t>Alta Windpower XI</t>
  </si>
  <si>
    <t>ALTA6B_2_WIND11</t>
  </si>
  <si>
    <t>SC76330</t>
  </si>
  <si>
    <t>N. Hurlburt Wind, LLC</t>
  </si>
  <si>
    <t>Snohomish</t>
  </si>
  <si>
    <t>SC76331</t>
  </si>
  <si>
    <t>S. Hurlburt Wind, LLC</t>
  </si>
  <si>
    <t>SC76332</t>
  </si>
  <si>
    <t>Horseshoe Bend Wind, LLC</t>
  </si>
  <si>
    <t>SC76333</t>
  </si>
  <si>
    <t>Mountain View Power Partners, LLC</t>
  </si>
  <si>
    <t>MTWIND_1_UNIT 1</t>
  </si>
  <si>
    <t>SC76334</t>
  </si>
  <si>
    <t>Goshen Phase II, LLC</t>
  </si>
  <si>
    <t>Idaho Falls</t>
  </si>
  <si>
    <t>ID_EA</t>
  </si>
  <si>
    <t>PACE</t>
  </si>
  <si>
    <t>Idaho</t>
  </si>
  <si>
    <t>SC76355</t>
  </si>
  <si>
    <t>Coram Energy LLC</t>
  </si>
  <si>
    <t>SC76358</t>
  </si>
  <si>
    <t>San Gorgonio Westwinds II- Windustries, LLC (f/k/a 6058)</t>
  </si>
  <si>
    <t>SC76361</t>
  </si>
  <si>
    <t>Rising Tree Wind Farm III, LLC (f/k/a Alta XIII)</t>
  </si>
  <si>
    <t>RTREE_2_WIND3</t>
  </si>
  <si>
    <t>SC76362</t>
  </si>
  <si>
    <t>Rising Tree Wind Farm, LLC</t>
  </si>
  <si>
    <t>RTREE_2_WIND1</t>
  </si>
  <si>
    <t>SC76366</t>
  </si>
  <si>
    <t>Mogul Energy Partnership I</t>
  </si>
  <si>
    <t>SC76367</t>
  </si>
  <si>
    <t>Windland Refresh, LLC</t>
  </si>
  <si>
    <t>MIDWD_6_WNDLND</t>
  </si>
  <si>
    <t>SC76391</t>
  </si>
  <si>
    <t>Cameron Ridge II, LLC (f/k/a 6091)</t>
  </si>
  <si>
    <t>FLOWD_2_WIND1</t>
  </si>
  <si>
    <t>SC76396</t>
  </si>
  <si>
    <t>Smoke Tree Wind, LLC</t>
  </si>
  <si>
    <t>SC76397</t>
  </si>
  <si>
    <t>Windland Refresh 2, LLC (f/k/a 6097)</t>
  </si>
  <si>
    <t>SD1000</t>
  </si>
  <si>
    <t>Otay Landfill I</t>
  </si>
  <si>
    <t>OTAY_6_UNITB1</t>
  </si>
  <si>
    <t>SDG&amp;E</t>
  </si>
  <si>
    <t>SD1001</t>
  </si>
  <si>
    <t>Otay Landfill 2</t>
  </si>
  <si>
    <t>SD1004</t>
  </si>
  <si>
    <t>Sycamore Energy 1 LLC</t>
  </si>
  <si>
    <t>CHILLS_1_SYCENG</t>
  </si>
  <si>
    <t>SD1008</t>
  </si>
  <si>
    <t>Otay Landfill 3</t>
  </si>
  <si>
    <t>OTAY_7_UNITC1</t>
  </si>
  <si>
    <t>SD1009</t>
  </si>
  <si>
    <t>MM Prima Deshecha</t>
  </si>
  <si>
    <t>CPSTNO_7_PRMADS</t>
  </si>
  <si>
    <t>San Diego North Central</t>
  </si>
  <si>
    <t>SD1012</t>
  </si>
  <si>
    <t>San Marcos Energy</t>
  </si>
  <si>
    <t>SMRCOS_6_LNDFIL</t>
  </si>
  <si>
    <t>SD1013</t>
  </si>
  <si>
    <t>Otay Landfill V</t>
  </si>
  <si>
    <t>OTAY_6_LNDFL5</t>
  </si>
  <si>
    <t>SD1014</t>
  </si>
  <si>
    <t>Otay Landfill VI</t>
  </si>
  <si>
    <t>OTAY_6_LNDFL6</t>
  </si>
  <si>
    <t>SD1026</t>
  </si>
  <si>
    <t>MM San Diego-Miramar (RAM)</t>
  </si>
  <si>
    <t>MSHGTS_6_MMARLF</t>
  </si>
  <si>
    <t>SD1028</t>
  </si>
  <si>
    <t>Sycamore Energy 2 LLC</t>
  </si>
  <si>
    <t>CHILLS_7_UNITA1</t>
  </si>
  <si>
    <t>SD2000</t>
  </si>
  <si>
    <t>Covanta Delano Inc (formerly AES Delano)</t>
  </si>
  <si>
    <t>PANDOL_6_UNIT</t>
  </si>
  <si>
    <t>SD2001</t>
  </si>
  <si>
    <t>Blue Lake Power</t>
  </si>
  <si>
    <t>BLULKE_6_BLUELK</t>
  </si>
  <si>
    <t>SD3000</t>
  </si>
  <si>
    <t>Calpine Geysers</t>
  </si>
  <si>
    <t>SD4000</t>
  </si>
  <si>
    <t>SDCWA - Rancho Penasquitos Hydro</t>
  </si>
  <si>
    <t>CCRITA_7_RPPCHF</t>
  </si>
  <si>
    <t>SD4001</t>
  </si>
  <si>
    <t>City of San Diego - Point Loma</t>
  </si>
  <si>
    <t>CBRLLO_6_PLSTP1</t>
  </si>
  <si>
    <t>SD4002</t>
  </si>
  <si>
    <t>Rugraw Inc.  (Lassen Lodge Hydro)</t>
  </si>
  <si>
    <t>SD4005</t>
  </si>
  <si>
    <t>Badger Filtration Plant</t>
  </si>
  <si>
    <t>MSSION_2_QF</t>
  </si>
  <si>
    <t>SD4006</t>
  </si>
  <si>
    <t>Olivenhain Municipal Water District</t>
  </si>
  <si>
    <t>SD4007</t>
  </si>
  <si>
    <t>City of Oceanside - San Francisco Peak Hydro Plant</t>
  </si>
  <si>
    <t>SD4008</t>
  </si>
  <si>
    <t>City of Escondido - Bear Valley</t>
  </si>
  <si>
    <t>SD5001</t>
  </si>
  <si>
    <t>Centinela Solar Energy Facility (Centinela I)</t>
  </si>
  <si>
    <t>CNTNLA_2_SOLAR1</t>
  </si>
  <si>
    <t>SD5002</t>
  </si>
  <si>
    <t>Centinela Solar Energy Facility Expansion (Centinela II)</t>
  </si>
  <si>
    <t>CNTNLA_2_SOLAR2</t>
  </si>
  <si>
    <t>SD5003</t>
  </si>
  <si>
    <t>CSolar IV South - Imperial Solar Energy Center-South</t>
  </si>
  <si>
    <t>CSLR4S_2_SOLAR</t>
  </si>
  <si>
    <t>SD5004</t>
  </si>
  <si>
    <t>CSolar IV West - Imperial Solar Energy Center-West</t>
  </si>
  <si>
    <t>IVWEST_2_SOLAR1</t>
  </si>
  <si>
    <t>SD5005</t>
  </si>
  <si>
    <t>NRG Solar Borrego</t>
  </si>
  <si>
    <t>BREGGO_6_SOLAR</t>
  </si>
  <si>
    <t>SD5008</t>
  </si>
  <si>
    <t>Desert Green Solar Farm</t>
  </si>
  <si>
    <t>BREGGO_6_DEGRSL</t>
  </si>
  <si>
    <t>SD5016</t>
  </si>
  <si>
    <t>Campo Verde Solar</t>
  </si>
  <si>
    <t>CPVERD_2_SOLAR</t>
  </si>
  <si>
    <t>SD5026</t>
  </si>
  <si>
    <t>Sol Orchard 20 - Ramona 1</t>
  </si>
  <si>
    <t>CRELMN_6_RAMON1</t>
  </si>
  <si>
    <t>SD5027</t>
  </si>
  <si>
    <t>Sol Orchard 21 - Ramona 2</t>
  </si>
  <si>
    <t>CRELMN_6_RAMON2</t>
  </si>
  <si>
    <t>SD5028</t>
  </si>
  <si>
    <t>Sol Orchard 22 - Valley Center 1</t>
  </si>
  <si>
    <t>SD5029</t>
  </si>
  <si>
    <t>Sol Orchard 23 - Valley Center 2</t>
  </si>
  <si>
    <t>VLCNTR_6_VCSLR2</t>
  </si>
  <si>
    <t>SD5031</t>
  </si>
  <si>
    <t>Tierra del Sol  Solar Farm</t>
  </si>
  <si>
    <t>SD5032</t>
  </si>
  <si>
    <t>Arlington Valley Solar Energy II - AVS II</t>
  </si>
  <si>
    <t>ARLVAL_5_SOLAR</t>
  </si>
  <si>
    <t>APS</t>
  </si>
  <si>
    <t>SW</t>
  </si>
  <si>
    <t>SD5033</t>
  </si>
  <si>
    <t>Catalina Solar</t>
  </si>
  <si>
    <t>CATLNA_2_SOLAR</t>
  </si>
  <si>
    <t>SD5034</t>
  </si>
  <si>
    <t>SG2 Imperial Valley</t>
  </si>
  <si>
    <t>ALHMBR_1_ALHSLR</t>
  </si>
  <si>
    <t>ARKANS_1_ARKSLR</t>
  </si>
  <si>
    <t>SNORA_2_SNRSLR</t>
  </si>
  <si>
    <t>SD5037</t>
  </si>
  <si>
    <t>Imperial Valley Solar 1, LLC - Silver Ridge Mt. Signal</t>
  </si>
  <si>
    <t>IVSLRP_2_SOLAR1</t>
  </si>
  <si>
    <t>SD5040</t>
  </si>
  <si>
    <t>SDG&amp;E Solar Energy Project</t>
  </si>
  <si>
    <t>San Diego County (Partial)</t>
  </si>
  <si>
    <t>SD5048</t>
  </si>
  <si>
    <t>Cascade Solar</t>
  </si>
  <si>
    <t>DEVERS_1_SOLAR</t>
  </si>
  <si>
    <t>San Bernardino - Baker</t>
  </si>
  <si>
    <t>SD5049</t>
  </si>
  <si>
    <t>70SM1 8ME, LLC (Gestamp Calipatria)</t>
  </si>
  <si>
    <t>CALPSS_6_SOLAR1</t>
  </si>
  <si>
    <t>SD5050</t>
  </si>
  <si>
    <t>TallBear Seville</t>
  </si>
  <si>
    <t>ANZA_6_SOLAR1</t>
  </si>
  <si>
    <t>SD5052</t>
  </si>
  <si>
    <t>Maricopa West</t>
  </si>
  <si>
    <t>MARCPW_6_SOLAR1</t>
  </si>
  <si>
    <t>SD5053</t>
  </si>
  <si>
    <t>Buckman Springs PV 1</t>
  </si>
  <si>
    <t>SD5054</t>
  </si>
  <si>
    <t>Buckman Springs PV 2</t>
  </si>
  <si>
    <t>SD5055</t>
  </si>
  <si>
    <t>Viejas Blvd PV 1</t>
  </si>
  <si>
    <t>SD5056</t>
  </si>
  <si>
    <t>Calico Ranch Solar Project</t>
  </si>
  <si>
    <t>SD5058</t>
  </si>
  <si>
    <t>Sun Edison Victorville Solar</t>
  </si>
  <si>
    <t>SD5063</t>
  </si>
  <si>
    <t>SEPV Boulevard 2</t>
  </si>
  <si>
    <t>SD5064</t>
  </si>
  <si>
    <t>NLP Granger A82, LLC</t>
  </si>
  <si>
    <t>LILIAC_6_SOLAR</t>
  </si>
  <si>
    <t>SD7000</t>
  </si>
  <si>
    <t>Oasis Power</t>
  </si>
  <si>
    <t>VINCNT_2_WESTWD</t>
  </si>
  <si>
    <t>SD7001</t>
  </si>
  <si>
    <t>Iberdrola - Mountain Wind</t>
  </si>
  <si>
    <t>MTWIND_1_UNIT 3</t>
  </si>
  <si>
    <t>SD7002</t>
  </si>
  <si>
    <t>Iberdrola - Phoenix West</t>
  </si>
  <si>
    <t>PWEST_1_UNIT</t>
  </si>
  <si>
    <t>SD7003</t>
  </si>
  <si>
    <t>FPL Energy Green Power Wind</t>
  </si>
  <si>
    <t>GARNET_1_UNITS</t>
  </si>
  <si>
    <t>SD7004</t>
  </si>
  <si>
    <t>Kumeyaay Wind Energy Facility</t>
  </si>
  <si>
    <t>CRSTWD_6_KUMYAY</t>
  </si>
  <si>
    <t>SD7005</t>
  </si>
  <si>
    <t>NaturEner Glacier 1</t>
  </si>
  <si>
    <t>MT</t>
  </si>
  <si>
    <t>Toole</t>
  </si>
  <si>
    <t>MT_NW</t>
  </si>
  <si>
    <t>SD7006</t>
  </si>
  <si>
    <t>NaturEner Glacier 2</t>
  </si>
  <si>
    <t>SD7007</t>
  </si>
  <si>
    <t>NaturEner Rim Rock</t>
  </si>
  <si>
    <t>Glacier</t>
  </si>
  <si>
    <t>SD7014</t>
  </si>
  <si>
    <t>Pacific Wind Project</t>
  </si>
  <si>
    <t>ROSMDW_2_WIND1</t>
  </si>
  <si>
    <t>SD7015</t>
  </si>
  <si>
    <t>Coram Energy</t>
  </si>
  <si>
    <t>MIDWD_7_CORAMB</t>
  </si>
  <si>
    <t>SD7016</t>
  </si>
  <si>
    <t>Ocotillo Express Wind Project</t>
  </si>
  <si>
    <t>OCTILO_5_WIND</t>
  </si>
  <si>
    <t>SD7017</t>
  </si>
  <si>
    <t>Energia Sierra Juarez</t>
  </si>
  <si>
    <t>ENERSJ_2_WIND</t>
  </si>
  <si>
    <t>BJ</t>
  </si>
  <si>
    <t>N/A</t>
  </si>
  <si>
    <t>SD7019</t>
  </si>
  <si>
    <t>Iberdrola - Manzana</t>
  </si>
  <si>
    <t>MANZNA_2_WIND</t>
  </si>
  <si>
    <t>SD7029</t>
  </si>
  <si>
    <t>Oak Creek Wind - Zephyr</t>
  </si>
  <si>
    <t>OAKWD_6_ZEPHWD</t>
  </si>
  <si>
    <t>SD7030</t>
  </si>
  <si>
    <t>San Gorgonio</t>
  </si>
  <si>
    <t>GARNET_2_WIND1</t>
  </si>
  <si>
    <t>PG50033</t>
  </si>
  <si>
    <t>AT&amp;T Park Solar Arrays</t>
  </si>
  <si>
    <t>PG50034</t>
  </si>
  <si>
    <t>SF Service Center Solar Array 1</t>
  </si>
  <si>
    <t>SC55659</t>
  </si>
  <si>
    <t>Victor Mesa Linda B2 LLC</t>
  </si>
  <si>
    <t>SD4062</t>
  </si>
  <si>
    <t>OCI Solar Lakeside</t>
  </si>
  <si>
    <t>SD4064</t>
  </si>
  <si>
    <t>SC55762</t>
  </si>
  <si>
    <t>Central Antelope Dry Ranch B, LLC</t>
  </si>
  <si>
    <t>PG50061</t>
  </si>
  <si>
    <t>Aspiration Solar G LLC  (1) (PV 3 RFO)</t>
  </si>
  <si>
    <t>PG50059</t>
  </si>
  <si>
    <t>CED Corcoran Solar 3, LLC (PV 3 RFO)</t>
  </si>
  <si>
    <t>FRESHW_1_SOLAR1</t>
  </si>
  <si>
    <t>PG50060</t>
  </si>
  <si>
    <t>Westside Solar, LLC (1) (PV 3 RFO)</t>
  </si>
  <si>
    <t>PAIGES_6_SOLAR</t>
  </si>
  <si>
    <t>SD5065</t>
  </si>
  <si>
    <t>NLP Valley Center Solar, LLC</t>
  </si>
  <si>
    <t>VLCNTR_6_VCSLR</t>
  </si>
  <si>
    <t>SC76452</t>
  </si>
  <si>
    <t>Yavi Energy (f/k/a 6052)</t>
  </si>
  <si>
    <t>SC65817</t>
  </si>
  <si>
    <t>Luz Solar Partners Ltd, III (SEGS III) (f/k/a 5017)</t>
  </si>
  <si>
    <t>SC65818</t>
  </si>
  <si>
    <t>Luz Solar Partners Ltd, IV (SEGS IV) (f/k/a 5018)</t>
  </si>
  <si>
    <t>SC65819</t>
  </si>
  <si>
    <t>Luz Solar Partners Ltd, V (SEGS V) (f/k/a 5019)</t>
  </si>
  <si>
    <t>SC55885</t>
  </si>
  <si>
    <t>Blythe Solar II, LLC</t>
  </si>
  <si>
    <t>DRACKR_2_SOLAR2</t>
  </si>
  <si>
    <t>SC76368</t>
  </si>
  <si>
    <t>Broadview Energy KW, LLC</t>
  </si>
  <si>
    <t>NM</t>
  </si>
  <si>
    <t>Curry</t>
  </si>
  <si>
    <t>NM_EA</t>
  </si>
  <si>
    <t>PNM</t>
  </si>
  <si>
    <t>New_Mexico</t>
  </si>
  <si>
    <t>SC76379</t>
  </si>
  <si>
    <t>Broadview Energy JN, LLC</t>
  </si>
  <si>
    <t>SC55888</t>
  </si>
  <si>
    <t>RE Garland, LLC</t>
  </si>
  <si>
    <t>GARLND_2_GASLR</t>
  </si>
  <si>
    <t>SC76462</t>
  </si>
  <si>
    <t>Energy Development &amp; Const. Corp. (f/k/a 6062)</t>
  </si>
  <si>
    <t>SC55880</t>
  </si>
  <si>
    <t>Mesquite Solar 2</t>
  </si>
  <si>
    <t>SC44213</t>
  </si>
  <si>
    <t>TKO Power Inc. (South Bear Creek)</t>
  </si>
  <si>
    <t>TKOPWR_6_HYDRO</t>
  </si>
  <si>
    <t>SC33118</t>
  </si>
  <si>
    <t>Geysers Power Company, LLC</t>
  </si>
  <si>
    <t>SC76372</t>
  </si>
  <si>
    <t>Tule Wind</t>
  </si>
  <si>
    <t>PG40139</t>
  </si>
  <si>
    <t>Goose Valley Hydro (SB32)</t>
  </si>
  <si>
    <t>PG40140</t>
  </si>
  <si>
    <t>Lassen Station Hydro (SB32)</t>
  </si>
  <si>
    <t>BUCKCK_2_HYDRO</t>
  </si>
  <si>
    <t>PG40135</t>
  </si>
  <si>
    <t>MONTPH_7_UNIT 1</t>
  </si>
  <si>
    <t>PG40138</t>
  </si>
  <si>
    <t>Indian Valley Hydro (PURPA)</t>
  </si>
  <si>
    <t>INDVLY_1_UNITS</t>
  </si>
  <si>
    <t>PG50063</t>
  </si>
  <si>
    <t>Oak Leaf Solar X (SB32)</t>
  </si>
  <si>
    <t>PG50062</t>
  </si>
  <si>
    <t>Merced 2 - (SB32)</t>
  </si>
  <si>
    <t>SC76456</t>
  </si>
  <si>
    <t>SC55814</t>
  </si>
  <si>
    <t>North Rosamond Solar, LLC</t>
  </si>
  <si>
    <t>SC55882</t>
  </si>
  <si>
    <t>Sun Streams, LLC</t>
  </si>
  <si>
    <t>SC55883</t>
  </si>
  <si>
    <t>Willow Springs Solar, LLC</t>
  </si>
  <si>
    <t>SC55884</t>
  </si>
  <si>
    <t>Sunshine Valley Solar, LLC</t>
  </si>
  <si>
    <t>Nye</t>
  </si>
  <si>
    <t>SC55886</t>
  </si>
  <si>
    <t>Valentine Solar, LLC</t>
  </si>
  <si>
    <t>SC55889</t>
  </si>
  <si>
    <t>Blythe Solar III, LLC</t>
  </si>
  <si>
    <t>PG2047</t>
  </si>
  <si>
    <t>Central Valley Ag Power</t>
  </si>
  <si>
    <t>Stanislaus</t>
  </si>
  <si>
    <t>SC55579</t>
  </si>
  <si>
    <t>Summer Solar E2, LLC</t>
  </si>
  <si>
    <t>SC55581</t>
  </si>
  <si>
    <t>Summer Solar F2, LLC</t>
  </si>
  <si>
    <t>SC55582</t>
  </si>
  <si>
    <t>Summer Solar G2, LLC</t>
  </si>
  <si>
    <t>SC55583</t>
  </si>
  <si>
    <t>Summer Solar H2, LLC</t>
  </si>
  <si>
    <t>SC55219</t>
  </si>
  <si>
    <t>Mirasol Murrieta 1</t>
  </si>
  <si>
    <t>SC55220</t>
  </si>
  <si>
    <t>Mirasol Pomona 1</t>
  </si>
  <si>
    <t>SC44352</t>
  </si>
  <si>
    <t>PG50064</t>
  </si>
  <si>
    <t>2126 Lovell (SB32)</t>
  </si>
  <si>
    <t>SD5066</t>
  </si>
  <si>
    <t>Del Sur Elementary School</t>
  </si>
  <si>
    <t>SD5067</t>
  </si>
  <si>
    <t>Fairfield Grossmont Trolley</t>
  </si>
  <si>
    <t>SD5068</t>
  </si>
  <si>
    <t>Hunter Industries</t>
  </si>
  <si>
    <t>SD5069</t>
  </si>
  <si>
    <t>Innovative Cold Storage Enterprises (ICE)</t>
  </si>
  <si>
    <t>SD5070</t>
  </si>
  <si>
    <t>Ladera Ranch I</t>
  </si>
  <si>
    <t>SD5071</t>
  </si>
  <si>
    <t>Pacific Station</t>
  </si>
  <si>
    <t>SD5072</t>
  </si>
  <si>
    <t>Sanford-Burnhan Medical Research Institute I</t>
  </si>
  <si>
    <t>SD5073</t>
  </si>
  <si>
    <t>SDCCD - Skills Center</t>
  </si>
  <si>
    <t>SD5074</t>
  </si>
  <si>
    <t>Towers at Bressi Ranch</t>
  </si>
  <si>
    <t>SD5075</t>
  </si>
  <si>
    <t>Wilco Investments</t>
  </si>
  <si>
    <t>SD5076</t>
  </si>
  <si>
    <t>X-nth</t>
  </si>
  <si>
    <t>SC76369</t>
  </si>
  <si>
    <t>El Cabo Wind, LLC</t>
  </si>
  <si>
    <t>Torrance</t>
  </si>
  <si>
    <t>SC76380</t>
  </si>
  <si>
    <t>Voyager Wind I, LLC</t>
  </si>
  <si>
    <t>SD5079</t>
  </si>
  <si>
    <t>Pala (SDG&amp;E Solar Energy Project)</t>
  </si>
  <si>
    <t>SD5078</t>
  </si>
  <si>
    <t>Amylin Pharmaceuticals</t>
  </si>
  <si>
    <t>SC55245</t>
  </si>
  <si>
    <t>RE: Walker Pass</t>
  </si>
  <si>
    <t>TBD</t>
  </si>
  <si>
    <t>SC11238</t>
  </si>
  <si>
    <t>Sonoma County Landfill LFGTE Project</t>
  </si>
  <si>
    <t>SNMALF_6_UNITS</t>
  </si>
  <si>
    <t>SC55222</t>
  </si>
  <si>
    <t>SunE (Bell Tustin)</t>
  </si>
  <si>
    <t>SC55246</t>
  </si>
  <si>
    <t>RE: Tranquility 8</t>
  </si>
  <si>
    <t>SD5077</t>
  </si>
  <si>
    <t>Midway Solar Farm III</t>
  </si>
  <si>
    <t>SC55223</t>
  </si>
  <si>
    <t>SunE (Red Hill)</t>
  </si>
  <si>
    <t>SC55405</t>
  </si>
  <si>
    <t>SUNRAY SEGS I</t>
  </si>
  <si>
    <t>SC55226</t>
  </si>
  <si>
    <t>Caliente Springs, LLC</t>
  </si>
  <si>
    <t>PG50082</t>
  </si>
  <si>
    <t>2235 Leong</t>
  </si>
  <si>
    <t>PG50080</t>
  </si>
  <si>
    <t>2207 Ritchie</t>
  </si>
  <si>
    <t>SC44316</t>
  </si>
  <si>
    <t>SC55251</t>
  </si>
  <si>
    <t>Milestone Wildomar, LLC</t>
  </si>
  <si>
    <t>PG80007</t>
  </si>
  <si>
    <t>Hydro Partners (Clover Creek)</t>
  </si>
  <si>
    <t>PG50068</t>
  </si>
  <si>
    <t>Bayshore Solar A</t>
  </si>
  <si>
    <t>PG40142</t>
  </si>
  <si>
    <t>Rock Creek Hydro</t>
  </si>
  <si>
    <t>PG50070</t>
  </si>
  <si>
    <t>Bayshore Solar C</t>
  </si>
  <si>
    <t>PG50069</t>
  </si>
  <si>
    <t>Bayshore Solar B</t>
  </si>
  <si>
    <t>PG50072</t>
  </si>
  <si>
    <t>San Joaquin 1A</t>
  </si>
  <si>
    <t>PG50078</t>
  </si>
  <si>
    <t>Java Solar</t>
  </si>
  <si>
    <t>PG50083</t>
  </si>
  <si>
    <t>Madera 1</t>
  </si>
  <si>
    <t>PG80008</t>
  </si>
  <si>
    <t>Indian Valley Hydro 4</t>
  </si>
  <si>
    <t>SC55519</t>
  </si>
  <si>
    <t>One Ten Partners, LLC</t>
  </si>
  <si>
    <t>SC55747</t>
  </si>
  <si>
    <t>AVS Phase 2</t>
  </si>
  <si>
    <t>SC55262</t>
  </si>
  <si>
    <t>Antelope DSR 3, LLC</t>
  </si>
  <si>
    <t>SC55261</t>
  </si>
  <si>
    <t>Windhub Solar A Solar Project</t>
  </si>
  <si>
    <t>SC44226</t>
  </si>
  <si>
    <t>SC55258</t>
  </si>
  <si>
    <t>Green Beanworks C, LLC</t>
  </si>
  <si>
    <t>SC55263</t>
  </si>
  <si>
    <t>American Kings Solar, LLC</t>
  </si>
  <si>
    <t>PG80009</t>
  </si>
  <si>
    <t>Mini Hydro</t>
  </si>
  <si>
    <t>SC76496</t>
  </si>
  <si>
    <t>3PH-60107A</t>
  </si>
  <si>
    <t>Marina Landfill Gas (Monterey Regional Waste Management Dst)</t>
  </si>
  <si>
    <t>CSTRVL_7_PL1X2</t>
  </si>
  <si>
    <t>3Phase</t>
  </si>
  <si>
    <t>3PH-60370A</t>
  </si>
  <si>
    <t xml:space="preserve">Mesa Wind Power Corporation </t>
  </si>
  <si>
    <t>PANSEA_1_PANARO</t>
  </si>
  <si>
    <t>ALW-2011-1</t>
  </si>
  <si>
    <t xml:space="preserve">High Winds              </t>
  </si>
  <si>
    <t>BRDSLD_2_HIWIND</t>
  </si>
  <si>
    <t>ALW</t>
  </si>
  <si>
    <t>ALW-2011-2</t>
  </si>
  <si>
    <t xml:space="preserve">Garnet Wind Energy Center    </t>
  </si>
  <si>
    <t>GARNET_1_WIND</t>
  </si>
  <si>
    <t>ALW-2011-3</t>
  </si>
  <si>
    <t>Perris</t>
  </si>
  <si>
    <t>VALLEY_5_PERRIS</t>
  </si>
  <si>
    <t>Valley View</t>
  </si>
  <si>
    <t>Coyote Creek</t>
  </si>
  <si>
    <t>Rio Hondo Power Plant</t>
  </si>
  <si>
    <t>ALW-2011-4</t>
  </si>
  <si>
    <t>San Dimas Wash</t>
  </si>
  <si>
    <t>PADUA_7_SDIMAS</t>
  </si>
  <si>
    <t>ALW-2014-1</t>
  </si>
  <si>
    <t>Columbia Two, LLC</t>
  </si>
  <si>
    <t>CAMLOT_2_SOLAR2</t>
  </si>
  <si>
    <t>AMP-2011-1</t>
  </si>
  <si>
    <t>Spicer</t>
  </si>
  <si>
    <t>SPICER_1_UNIT 1</t>
  </si>
  <si>
    <t>AMP</t>
  </si>
  <si>
    <t>AMP-2011-11</t>
  </si>
  <si>
    <t>Nove Power Plant</t>
  </si>
  <si>
    <t>RICHMN_7_BAYENV</t>
  </si>
  <si>
    <t>AMP-2011-12</t>
  </si>
  <si>
    <t>Graeagle</t>
  </si>
  <si>
    <t>BANC</t>
  </si>
  <si>
    <t>AMP-2011-13</t>
  </si>
  <si>
    <t>Butte County Neal Road Landfill</t>
  </si>
  <si>
    <t>ESQUON_6_LNDFIL</t>
  </si>
  <si>
    <t>AMP-2011-14</t>
  </si>
  <si>
    <t>Nimbus</t>
  </si>
  <si>
    <t>Stampede</t>
  </si>
  <si>
    <t>Lewiston</t>
  </si>
  <si>
    <t>LEWSTN_7_UNIT 1</t>
  </si>
  <si>
    <t>AMP-2011-3</t>
  </si>
  <si>
    <t>Ameresco Santa Cruz Energy</t>
  </si>
  <si>
    <t>GRNVLY_7_SCLAND</t>
  </si>
  <si>
    <t>AMP-2011-4</t>
  </si>
  <si>
    <t>AMP-2011-5</t>
  </si>
  <si>
    <t>Ox Mountain Landfill aka Half Moon Bay</t>
  </si>
  <si>
    <t>OXMTN_6_LNDFIL</t>
  </si>
  <si>
    <t>AMP-2011-6</t>
  </si>
  <si>
    <t>Keller Canyon Landfill (Pittsburg)</t>
  </si>
  <si>
    <t>KIRKER_7_KELCYN</t>
  </si>
  <si>
    <t>AMP-2011-7</t>
  </si>
  <si>
    <t>Geothermal 1</t>
  </si>
  <si>
    <t>NCPA_7_GP1UN1</t>
  </si>
  <si>
    <t>AMP-2011-8</t>
  </si>
  <si>
    <t>Geothermal 2</t>
  </si>
  <si>
    <t>NCPA_7_GP2UN3</t>
  </si>
  <si>
    <t>APU-2011-1</t>
  </si>
  <si>
    <t>APU</t>
  </si>
  <si>
    <t>APU-2011-2</t>
  </si>
  <si>
    <t>Pleasant Valley (WEST Wyoming Wind Energy Center)</t>
  </si>
  <si>
    <t>WY</t>
  </si>
  <si>
    <t>APU-2011-3</t>
  </si>
  <si>
    <t>Heber Geothermal Co</t>
  </si>
  <si>
    <t>APU-2011-4</t>
  </si>
  <si>
    <t xml:space="preserve">Brea Expansion Plant </t>
  </si>
  <si>
    <t>OLINDA_2_LNDFL2</t>
  </si>
  <si>
    <t>Brea Power Partners LP (Gen 1-3)</t>
  </si>
  <si>
    <t>APU-2011-5</t>
  </si>
  <si>
    <t>APU-2011-9</t>
  </si>
  <si>
    <t xml:space="preserve">San Gorgonio Farms Wind Farm   </t>
  </si>
  <si>
    <t>APU-2013-5</t>
  </si>
  <si>
    <t>Thermo No.1 BE-01</t>
  </si>
  <si>
    <t>UT</t>
  </si>
  <si>
    <t>APU-2012-11</t>
  </si>
  <si>
    <t>Anaheim Solar Energy Plant</t>
  </si>
  <si>
    <t>BANN-2011-1</t>
  </si>
  <si>
    <t>Banning</t>
  </si>
  <si>
    <t>BMS-2011-3</t>
  </si>
  <si>
    <t>BMS</t>
  </si>
  <si>
    <t>BMS-2011-4</t>
  </si>
  <si>
    <t>BMS-2011-5</t>
  </si>
  <si>
    <t>BWP-2012-1</t>
  </si>
  <si>
    <t>Magnolia Power Project (Biomethane portion)</t>
  </si>
  <si>
    <t>Burbank Water &amp; Power</t>
  </si>
  <si>
    <t>Pipeline</t>
  </si>
  <si>
    <t>LADWP</t>
  </si>
  <si>
    <t>LDWP</t>
  </si>
  <si>
    <t>BWP-2012-2</t>
  </si>
  <si>
    <t>Chiquita Canyon</t>
  </si>
  <si>
    <t>SAUGUS_7_CHIQCN</t>
  </si>
  <si>
    <t>BWP-2012-3</t>
  </si>
  <si>
    <t>Milford Wind WT11</t>
  </si>
  <si>
    <t>BWP-2012-4</t>
  </si>
  <si>
    <t>Pebble Springs</t>
  </si>
  <si>
    <t>BWP-2012-5</t>
  </si>
  <si>
    <t>BWP-2012-6</t>
  </si>
  <si>
    <t>Tieton</t>
  </si>
  <si>
    <t>BWP-2012-9</t>
  </si>
  <si>
    <t>Lake One (Biomethane)</t>
  </si>
  <si>
    <t>BWP-2013-9</t>
  </si>
  <si>
    <t>Wild Rose - Don Campbell - Gabbs Valley</t>
  </si>
  <si>
    <t>SPP</t>
  </si>
  <si>
    <t>BWP-2014-1</t>
  </si>
  <si>
    <t xml:space="preserve">Copper Mountain III </t>
  </si>
  <si>
    <t>CCSF-2011-15</t>
  </si>
  <si>
    <t>Southeast Digester Gas Cogen Plant</t>
  </si>
  <si>
    <t>CCSF</t>
  </si>
  <si>
    <t>CCSF-2011-16</t>
  </si>
  <si>
    <t>Southeast Wastwater Treatment Plant/CCSF</t>
  </si>
  <si>
    <t>CCSF-2011-17</t>
  </si>
  <si>
    <t>Sunset Reservoir North Basin</t>
  </si>
  <si>
    <t>MARTIN_1_SUNSET</t>
  </si>
  <si>
    <t>CCSF-2011-5</t>
  </si>
  <si>
    <t>Moccasin Low Head</t>
  </si>
  <si>
    <t>INTKEP_2_UNITS</t>
  </si>
  <si>
    <t>CCSF-62549A/62550A/62551A</t>
  </si>
  <si>
    <t>Kirkwood (1-3)</t>
  </si>
  <si>
    <t>CLTN-2011-2</t>
  </si>
  <si>
    <t>Colton</t>
  </si>
  <si>
    <t>CLTN-2011-3</t>
  </si>
  <si>
    <t>CLTN-2013-1</t>
  </si>
  <si>
    <t>Diamond Valley Lake</t>
  </si>
  <si>
    <t>DMDVLY_1_GEN 1</t>
  </si>
  <si>
    <t>Red Mountain</t>
  </si>
  <si>
    <t>Temescal</t>
  </si>
  <si>
    <t>Corona</t>
  </si>
  <si>
    <t>CLTN-2015-1</t>
  </si>
  <si>
    <t>Colton Solar One LLC</t>
  </si>
  <si>
    <t>Colton Solar Two LLC</t>
  </si>
  <si>
    <t>CNE-MISC-1</t>
  </si>
  <si>
    <t xml:space="preserve">San Gorgonio Wind   </t>
  </si>
  <si>
    <t>CNE</t>
  </si>
  <si>
    <t>CPA-2011-1</t>
  </si>
  <si>
    <t xml:space="preserve">Ameresco Johnson Canyon </t>
  </si>
  <si>
    <t>GONZLS_6_UNIT</t>
  </si>
  <si>
    <t>CPA</t>
  </si>
  <si>
    <t>CPA-2011-2</t>
  </si>
  <si>
    <t>CPA-2011-3</t>
  </si>
  <si>
    <t>CPA-2011-4</t>
  </si>
  <si>
    <t>CPA-2011-5</t>
  </si>
  <si>
    <t>CPA-2011-6</t>
  </si>
  <si>
    <t xml:space="preserve">Shiloh I Wind  </t>
  </si>
  <si>
    <t>CPA-2011-7</t>
  </si>
  <si>
    <t>CPA-2011-8</t>
  </si>
  <si>
    <t>CPA-2015-1</t>
  </si>
  <si>
    <t>EE K Solar 1 - Kettleman Solar</t>
  </si>
  <si>
    <t>EEKTMN_6_SOLAR1</t>
  </si>
  <si>
    <t>CPA-2015-2</t>
  </si>
  <si>
    <t>Hayworth Solar Farm</t>
  </si>
  <si>
    <t>LAMONT_1_SOLAR4</t>
  </si>
  <si>
    <t>CPA-2014-1</t>
  </si>
  <si>
    <t xml:space="preserve">Ameresco San Joaquin LLC </t>
  </si>
  <si>
    <t>CORRAL_6_SJOAQN</t>
  </si>
  <si>
    <t>CYRO-2011-1</t>
  </si>
  <si>
    <t>CYRO</t>
  </si>
  <si>
    <t>CYRO-2011-2</t>
  </si>
  <si>
    <t>CYRO-2011-3</t>
  </si>
  <si>
    <t>CYRO-2011-4</t>
  </si>
  <si>
    <t>CYRO-2011-5</t>
  </si>
  <si>
    <t>Lincoln Landfill - WPWMA</t>
  </si>
  <si>
    <t>PLSNTG_7_LNCLND</t>
  </si>
  <si>
    <t>CYRO-2015-1</t>
  </si>
  <si>
    <t>BLCKWL_6_SOLAR1</t>
  </si>
  <si>
    <t>CYRO-61202A</t>
  </si>
  <si>
    <t>Juniper Canyon Wind Power</t>
  </si>
  <si>
    <t>CYSL-2012-2</t>
  </si>
  <si>
    <t>CYSL</t>
  </si>
  <si>
    <t>CYSL-2014-1</t>
  </si>
  <si>
    <t>Whitewater Hill Partners, LLC</t>
  </si>
  <si>
    <t>WHTWTR_1_WINDA1</t>
  </si>
  <si>
    <t>DE-60974A</t>
  </si>
  <si>
    <t>H.W. Hill Landfill Gas Power Plant AKA ROOSEVELT BIOGAS</t>
  </si>
  <si>
    <t>DE</t>
  </si>
  <si>
    <t>ESPA-2011-1</t>
  </si>
  <si>
    <t>ESPA</t>
  </si>
  <si>
    <t>GEU-2011-3</t>
  </si>
  <si>
    <t>GEU</t>
  </si>
  <si>
    <t>GEU-2011-4</t>
  </si>
  <si>
    <t>GEU-2011-5</t>
  </si>
  <si>
    <t>GEU-2012-6</t>
  </si>
  <si>
    <t>Gridley Main Two</t>
  </si>
  <si>
    <t>GRIDLY_6_SOLAR</t>
  </si>
  <si>
    <t>Gridley Main One</t>
  </si>
  <si>
    <t>GLEN-2011-1</t>
  </si>
  <si>
    <t>Grayson 3-5</t>
  </si>
  <si>
    <t>Glendale</t>
  </si>
  <si>
    <t>GLEN-2011-2</t>
  </si>
  <si>
    <t>GLEN-2011-3</t>
  </si>
  <si>
    <t>GLEN-2011-4</t>
  </si>
  <si>
    <t>GLEN-2011-5</t>
  </si>
  <si>
    <t>GLEN-2011-6</t>
  </si>
  <si>
    <t>HED-2011-3</t>
  </si>
  <si>
    <t>HED</t>
  </si>
  <si>
    <t>HED-2011-4</t>
  </si>
  <si>
    <t>HED-2011-5</t>
  </si>
  <si>
    <t>IID-2013-1/11</t>
  </si>
  <si>
    <t>Pilot Knob</t>
  </si>
  <si>
    <t>IID-2013-10</t>
  </si>
  <si>
    <t>TURNIP</t>
  </si>
  <si>
    <t>IID-2013-12</t>
  </si>
  <si>
    <t>Double Weir</t>
  </si>
  <si>
    <t>IID-2013-13/14</t>
  </si>
  <si>
    <t>Siphon Drop Power Plant</t>
  </si>
  <si>
    <t>IID-2013-15</t>
  </si>
  <si>
    <t>Mecca Plant</t>
  </si>
  <si>
    <t>IID-2013-16</t>
  </si>
  <si>
    <t>Hudson Ranch Power I LLC</t>
  </si>
  <si>
    <t>IID-2013-17</t>
  </si>
  <si>
    <t>IVSC1</t>
  </si>
  <si>
    <t>IID-2013-2</t>
  </si>
  <si>
    <t>Drop 1</t>
  </si>
  <si>
    <t>IID-2013-3</t>
  </si>
  <si>
    <t>Drop 2</t>
  </si>
  <si>
    <t>IID-2013-4/8</t>
  </si>
  <si>
    <t>Drop 3</t>
  </si>
  <si>
    <t>IID-2013-6</t>
  </si>
  <si>
    <t>Drop 5</t>
  </si>
  <si>
    <t>IID-2013-7</t>
  </si>
  <si>
    <t>East Highline</t>
  </si>
  <si>
    <t>IID-2013-5/9</t>
  </si>
  <si>
    <t>Drop 4</t>
  </si>
  <si>
    <t>IID-2015-1</t>
  </si>
  <si>
    <t>IVSC 2</t>
  </si>
  <si>
    <t>IID-61754A</t>
  </si>
  <si>
    <t xml:space="preserve">Heber Solar Facility </t>
  </si>
  <si>
    <t>IID-62300A</t>
  </si>
  <si>
    <t xml:space="preserve">Community I, LLC </t>
  </si>
  <si>
    <t>IID-62368A</t>
  </si>
  <si>
    <t>Sol Orchard El Centro PV Plant (ECPV)</t>
  </si>
  <si>
    <t>IID-63020C</t>
  </si>
  <si>
    <t xml:space="preserve">Seville II </t>
  </si>
  <si>
    <t>LADWP-2011-1</t>
  </si>
  <si>
    <t>Big Pine</t>
  </si>
  <si>
    <t>LADWP-2011-10</t>
  </si>
  <si>
    <t>Control Gorge</t>
  </si>
  <si>
    <t>LADWP-2011-11</t>
  </si>
  <si>
    <t>Middle Gorge</t>
  </si>
  <si>
    <t>LADWP-2011-12</t>
  </si>
  <si>
    <t>Upper Gorge</t>
  </si>
  <si>
    <t>LADWP-2011-13/14/15/16</t>
  </si>
  <si>
    <t>San Francisquito 2</t>
  </si>
  <si>
    <t>LADWP-2011-17/18/19</t>
  </si>
  <si>
    <t>San Francisquito 1</t>
  </si>
  <si>
    <t>LADWP-2011-2</t>
  </si>
  <si>
    <t>Cottonwood</t>
  </si>
  <si>
    <t>LADWP-2011-21</t>
  </si>
  <si>
    <t>Bradley Landfill</t>
  </si>
  <si>
    <t>LADWP-2011-3</t>
  </si>
  <si>
    <t>Division Creek</t>
  </si>
  <si>
    <t>LADWP-2011-4</t>
  </si>
  <si>
    <t>Foothill</t>
  </si>
  <si>
    <t>LADWP-2011-5</t>
  </si>
  <si>
    <t>Franklin</t>
  </si>
  <si>
    <t>LADWP-2011-6</t>
  </si>
  <si>
    <t>Haiwee</t>
  </si>
  <si>
    <t>LADWP-2011-62</t>
  </si>
  <si>
    <t>LADWP-2011-63</t>
  </si>
  <si>
    <t>LADWP-2011-64</t>
  </si>
  <si>
    <t>Sepulveda Canyon</t>
  </si>
  <si>
    <t>SYLMAR_2_LDWP</t>
  </si>
  <si>
    <t>LADWP-2011-65</t>
  </si>
  <si>
    <t>Willow Creek</t>
  </si>
  <si>
    <t>LADWP-2011-66</t>
  </si>
  <si>
    <t xml:space="preserve">Pine Tree Wind Power Plant     </t>
  </si>
  <si>
    <t>LADWP-2011-67</t>
  </si>
  <si>
    <t>LADWP-2011-68</t>
  </si>
  <si>
    <t>Milford Wind WT21</t>
  </si>
  <si>
    <t>LADWP-2011-69</t>
  </si>
  <si>
    <t>Windy Flats Wind Project/ Windy Points</t>
  </si>
  <si>
    <t>LADWP-2011-7</t>
  </si>
  <si>
    <t>San Fernando</t>
  </si>
  <si>
    <t>LADWP-2011-70</t>
  </si>
  <si>
    <t>Toyon Landfill</t>
  </si>
  <si>
    <t>LADWP-2011-71</t>
  </si>
  <si>
    <t>Linden Ranch</t>
  </si>
  <si>
    <t>LADWP-2011-72</t>
  </si>
  <si>
    <t>North Hollywood</t>
  </si>
  <si>
    <t>LADWP-2011-74</t>
  </si>
  <si>
    <t>Harbor Generating Station</t>
  </si>
  <si>
    <t>LADWP-2011-75</t>
  </si>
  <si>
    <t>Valley Generating Station</t>
  </si>
  <si>
    <t>LADWP-2011-76</t>
  </si>
  <si>
    <t>Scattergood 1 and 2</t>
  </si>
  <si>
    <t>LADWP-2011-77</t>
  </si>
  <si>
    <t>Haynes Generating Station</t>
  </si>
  <si>
    <t>LADWP-2011-8</t>
  </si>
  <si>
    <t>Sawtelle</t>
  </si>
  <si>
    <t>LADWP-2011-9</t>
  </si>
  <si>
    <t>Pleasant Valley</t>
  </si>
  <si>
    <t>LADWP-2012-89</t>
  </si>
  <si>
    <t>Adelanto Solar</t>
  </si>
  <si>
    <t>LADWP-2012-90</t>
  </si>
  <si>
    <t xml:space="preserve">Manzana Wind     </t>
  </si>
  <si>
    <t>LADWP-2013-27</t>
  </si>
  <si>
    <t>LADWP-2013-28</t>
  </si>
  <si>
    <t>Pine Tree Solar Project</t>
  </si>
  <si>
    <t>LADWP-2014-1</t>
  </si>
  <si>
    <t>LADWP-60480A</t>
  </si>
  <si>
    <t>MM Lopez Energy LLC</t>
  </si>
  <si>
    <t>SAUGUS_7_LOPEZ</t>
  </si>
  <si>
    <t>LADWP-62326A</t>
  </si>
  <si>
    <t>LAX Logistics Industrial Center A, B - Hannah Solar</t>
  </si>
  <si>
    <t>LADWP-62471C</t>
  </si>
  <si>
    <t>Colon PV</t>
  </si>
  <si>
    <t>LADWP-62561A</t>
  </si>
  <si>
    <t>Castaic Efficiency (Small Hydro)</t>
  </si>
  <si>
    <t>LADWP-62806A</t>
  </si>
  <si>
    <t>3880 NORTH MISSION ROAD</t>
  </si>
  <si>
    <t>LADWP-62823C</t>
  </si>
  <si>
    <t>SunStarter Solar CX III</t>
  </si>
  <si>
    <t>LADWP-MISC-6</t>
  </si>
  <si>
    <t>Maclay Solar Project</t>
  </si>
  <si>
    <t>LODI-2011-3</t>
  </si>
  <si>
    <t>Lodi</t>
  </si>
  <si>
    <t>LODI-2011-4</t>
  </si>
  <si>
    <t>LODI-2011-6</t>
  </si>
  <si>
    <t>LODI-2011-7</t>
  </si>
  <si>
    <t>LOMP-2011-3</t>
  </si>
  <si>
    <t>Lompoc</t>
  </si>
  <si>
    <t>LOMP-2011-4</t>
  </si>
  <si>
    <t>LOMP-2011-6</t>
  </si>
  <si>
    <t>LOMP-2011-7</t>
  </si>
  <si>
    <t>MCE-60536A</t>
  </si>
  <si>
    <t>Pardee Power Plant</t>
  </si>
  <si>
    <t>PARDEB_2_UNIT 1</t>
  </si>
  <si>
    <t>MCE</t>
  </si>
  <si>
    <t>MCE-61205A</t>
  </si>
  <si>
    <t>Hay Road - Silicon Valley Biomass</t>
  </si>
  <si>
    <t>PEABDY_2_LNDFIL</t>
  </si>
  <si>
    <t>MCE-61263A</t>
  </si>
  <si>
    <t xml:space="preserve">Kansas, LLC </t>
  </si>
  <si>
    <t>MCE-61632A</t>
  </si>
  <si>
    <t>MCE-62355A</t>
  </si>
  <si>
    <t>Corcoran City</t>
  </si>
  <si>
    <t>CORCAN_1_SOLAR2</t>
  </si>
  <si>
    <t>MCE-62357A</t>
  </si>
  <si>
    <t>Cottonwood Goose Lake LLC</t>
  </si>
  <si>
    <t>GOOSLK_1_SOLAR1</t>
  </si>
  <si>
    <t>MCE-62469C</t>
  </si>
  <si>
    <t>Rising Tree Wind Farm III LLC</t>
  </si>
  <si>
    <t>MEID-2013-1</t>
  </si>
  <si>
    <t>MEID</t>
  </si>
  <si>
    <t>MEID-2013-2</t>
  </si>
  <si>
    <t>MEID-61088A</t>
  </si>
  <si>
    <t>Bennett Creek Windfarm, LLC</t>
  </si>
  <si>
    <t>IPC</t>
  </si>
  <si>
    <t>MEID-61089A</t>
  </si>
  <si>
    <t>Hot Springs Windfarm, LLC, Mountain Wind Power II; Nine Canyon Wind Project - Phase 3</t>
  </si>
  <si>
    <t>ID, WY, WA</t>
  </si>
  <si>
    <t>MEID-61202A</t>
  </si>
  <si>
    <t>MID-2011-1</t>
  </si>
  <si>
    <t>MID</t>
  </si>
  <si>
    <t>MID-2011-10</t>
  </si>
  <si>
    <t>Big Horn 2</t>
  </si>
  <si>
    <t>MID-2011-12</t>
  </si>
  <si>
    <t>Star Point</t>
  </si>
  <si>
    <t>MID-2011-13</t>
  </si>
  <si>
    <t>McHenry Solar Farm</t>
  </si>
  <si>
    <t>MID-2011-15</t>
  </si>
  <si>
    <t>Stone Drop</t>
  </si>
  <si>
    <t>MID-2011-3</t>
  </si>
  <si>
    <t>MID-2011-4</t>
  </si>
  <si>
    <t>MID-2011-6</t>
  </si>
  <si>
    <t xml:space="preserve">Big Horn 1 </t>
  </si>
  <si>
    <t>MID-2011-9</t>
  </si>
  <si>
    <t>NOBLE-60481A</t>
  </si>
  <si>
    <t xml:space="preserve">Miramar Energy LLC </t>
  </si>
  <si>
    <t>NOBLE</t>
  </si>
  <si>
    <t>NOBLE-60520A</t>
  </si>
  <si>
    <t>Angels</t>
  </si>
  <si>
    <t>FROGTN_7_UTICA</t>
  </si>
  <si>
    <t>NOBLE-60521A</t>
  </si>
  <si>
    <t>Murphys</t>
  </si>
  <si>
    <t>NOBLE-60633A</t>
  </si>
  <si>
    <t>Total Energy Facilities</t>
  </si>
  <si>
    <t>MESAS_2_QF</t>
  </si>
  <si>
    <t>NOBLE-60866A</t>
  </si>
  <si>
    <t>Calabasas Gas-to-Energy</t>
  </si>
  <si>
    <t>MOORPK_2_CALABS</t>
  </si>
  <si>
    <t>NOBLE-62425C</t>
  </si>
  <si>
    <t xml:space="preserve">Rising Tree Wind Farm I                     </t>
  </si>
  <si>
    <t>POAK-2011-1</t>
  </si>
  <si>
    <t>CA - Port of Oakland - Site 1</t>
  </si>
  <si>
    <t>Port of Oakland</t>
  </si>
  <si>
    <t>POAK-2011-2</t>
  </si>
  <si>
    <t>POAK-2011-3</t>
  </si>
  <si>
    <t>POAK-2012-4</t>
  </si>
  <si>
    <t>EBMUD WWTP Power Generation Station</t>
  </si>
  <si>
    <t>OAK L_7_EBMUD</t>
  </si>
  <si>
    <t>POAK-62025A</t>
  </si>
  <si>
    <t>EBMUD WWTP Digester Gas Turbine</t>
  </si>
  <si>
    <t>OAK L_1_GTG1</t>
  </si>
  <si>
    <t>PPC-2011-1</t>
  </si>
  <si>
    <t>PPC</t>
  </si>
  <si>
    <t>PPG-60480A</t>
  </si>
  <si>
    <t>PPG</t>
  </si>
  <si>
    <t>PPG-60485A</t>
  </si>
  <si>
    <t>Coyote Canyon</t>
  </si>
  <si>
    <t>SANTGO_6_COYOTE</t>
  </si>
  <si>
    <t>PWP-2011-1</t>
  </si>
  <si>
    <t>PWP</t>
  </si>
  <si>
    <t>PWP-2011-11</t>
  </si>
  <si>
    <t>MM West Covina LLC, Gen 2</t>
  </si>
  <si>
    <t>WALNUT_7_WCOVST</t>
  </si>
  <si>
    <t>PWP-2011-2</t>
  </si>
  <si>
    <t>Azusa</t>
  </si>
  <si>
    <t>AZUSA_2_HYDRO</t>
  </si>
  <si>
    <t>PWP-2011-21</t>
  </si>
  <si>
    <t>GLENARM - UNITS 2, 3, 4</t>
  </si>
  <si>
    <t>GLNARM_7_UNIT 3</t>
  </si>
  <si>
    <t>PWP-2011-24</t>
  </si>
  <si>
    <t>Broadway Unit B-3</t>
  </si>
  <si>
    <t>BRDWAY_7_UNIT 1</t>
  </si>
  <si>
    <t>PWP-2011-4</t>
  </si>
  <si>
    <t>PWP-2011-5</t>
  </si>
  <si>
    <t>PWP-2011-6</t>
  </si>
  <si>
    <t>PWP-2011-8</t>
  </si>
  <si>
    <t>PWP-2014-3</t>
  </si>
  <si>
    <t>PWP-60272A</t>
  </si>
  <si>
    <t>Dinuba Energy</t>
  </si>
  <si>
    <t>DINUBA_6_UNIT</t>
  </si>
  <si>
    <t>PWRPA-2011-1</t>
  </si>
  <si>
    <t>Warm Springs</t>
  </si>
  <si>
    <t>GYSRVL_7_WSPRNG</t>
  </si>
  <si>
    <t>PWRPA</t>
  </si>
  <si>
    <t>PWRPA-2011-2</t>
  </si>
  <si>
    <t>PWRPA-2011-3</t>
  </si>
  <si>
    <t>Central LF (Sonoma) Phase II       Units 1-4</t>
  </si>
  <si>
    <t>Central LF (Sonoma) Phase I       Units 1-4</t>
  </si>
  <si>
    <t>RCMU-2013-2</t>
  </si>
  <si>
    <t>MN Milliken Genco LLC, Unit 1-2</t>
  </si>
  <si>
    <t>CHINO_7_MILIKN</t>
  </si>
  <si>
    <t>RCMU</t>
  </si>
  <si>
    <t>RCMU-2013-3</t>
  </si>
  <si>
    <t>MN Mid Valley Genco LLC, 1-2</t>
  </si>
  <si>
    <t>ETIWND_7_MIDVLY</t>
  </si>
  <si>
    <t>REU-2011-1</t>
  </si>
  <si>
    <t>Whiskeytown</t>
  </si>
  <si>
    <t>REU</t>
  </si>
  <si>
    <t>REU-2011-3</t>
  </si>
  <si>
    <t>RPU-2011-2</t>
  </si>
  <si>
    <t>Salton Sea Unit 5</t>
  </si>
  <si>
    <t>RPU</t>
  </si>
  <si>
    <t>RPU-2011-3</t>
  </si>
  <si>
    <t xml:space="preserve">Wintec Energy #2-A </t>
  </si>
  <si>
    <t>BUCKWD_7_WINTCV</t>
  </si>
  <si>
    <t>RPU-2012-4</t>
  </si>
  <si>
    <t>Stanislaus Resource Recovery Facility</t>
  </si>
  <si>
    <t>STNRES_1_UNIT</t>
  </si>
  <si>
    <t>RPU-2012-5</t>
  </si>
  <si>
    <t xml:space="preserve">WAGNER WIND, LLC   </t>
  </si>
  <si>
    <t>GARNET_1_WT3WND</t>
  </si>
  <si>
    <t>RPU-2014-2</t>
  </si>
  <si>
    <t>RPU-2015-1</t>
  </si>
  <si>
    <t>AP North Lake Solar - Diamond Valley Lake Solar</t>
  </si>
  <si>
    <t>VALLEY_5_SOLAR2</t>
  </si>
  <si>
    <t>RPU-2015-2</t>
  </si>
  <si>
    <t>Tequesquite Landfill Solar Project</t>
  </si>
  <si>
    <t>RVSIDE_6_SOLAR1</t>
  </si>
  <si>
    <t>RPU-2014-1</t>
  </si>
  <si>
    <t xml:space="preserve">Cabazon Wind Partners, LLC </t>
  </si>
  <si>
    <t>SHLL-62288A</t>
  </si>
  <si>
    <t xml:space="preserve">Palouse Wind </t>
  </si>
  <si>
    <t>Shell</t>
  </si>
  <si>
    <t>AVA</t>
  </si>
  <si>
    <t>SMUD-2011-10</t>
  </si>
  <si>
    <t>RE Bruceville Solar 1</t>
  </si>
  <si>
    <t>SMUD</t>
  </si>
  <si>
    <t>SMUD-2011-11</t>
  </si>
  <si>
    <t>RE Bruceville Solar 2</t>
  </si>
  <si>
    <t>RE Bruceville Solar 3</t>
  </si>
  <si>
    <t>SMUD-2011-12</t>
  </si>
  <si>
    <t>RE Dillard Road 1</t>
  </si>
  <si>
    <t>RE Dillard Road 2</t>
  </si>
  <si>
    <t>RE Dillard Road 3</t>
  </si>
  <si>
    <t>SMUD-2011-13</t>
  </si>
  <si>
    <t>RE Kammerer Road 1</t>
  </si>
  <si>
    <t>SMUD-2011-14</t>
  </si>
  <si>
    <t>RE Kammerer Road 2</t>
  </si>
  <si>
    <t>RE Kammerer Road 3</t>
  </si>
  <si>
    <t>SMUD-2011-15</t>
  </si>
  <si>
    <t>Green Acres Solar FarmPV2</t>
  </si>
  <si>
    <t>Green Acres Solar Farm PV1</t>
  </si>
  <si>
    <t>SMUD-2011-16</t>
  </si>
  <si>
    <t>RE McKenzie 1</t>
  </si>
  <si>
    <t>RE McKenzie 5</t>
  </si>
  <si>
    <t>RE McKenzie 6</t>
  </si>
  <si>
    <t>RE McKenzie 4</t>
  </si>
  <si>
    <t>RE McKenzie 2</t>
  </si>
  <si>
    <t>RE McKenzie 3</t>
  </si>
  <si>
    <t>SMUD-2011-18</t>
  </si>
  <si>
    <t>Camp Far West</t>
  </si>
  <si>
    <t>CAMPFW_7_FARWST</t>
  </si>
  <si>
    <t>SMUD-2011-19</t>
  </si>
  <si>
    <t>MM Yolo Power LLC Facility, 1-5</t>
  </si>
  <si>
    <t>DAVIS_7_MNMETH</t>
  </si>
  <si>
    <t>SMUD-2011-20</t>
  </si>
  <si>
    <t>Buena Vista Biomass Power, LLC</t>
  </si>
  <si>
    <t>JAKVAL_6_UNITG1</t>
  </si>
  <si>
    <t>SMUD-2011-21</t>
  </si>
  <si>
    <t>Camanche</t>
  </si>
  <si>
    <t>SMUD-2011-22</t>
  </si>
  <si>
    <t>Robbs Peak</t>
  </si>
  <si>
    <t>SMUD-2011-23</t>
  </si>
  <si>
    <t>SMUD-2011-24</t>
  </si>
  <si>
    <t xml:space="preserve">Solano Wind 1,2   </t>
  </si>
  <si>
    <t>USWNDR_2_SMUD</t>
  </si>
  <si>
    <t>SMUD-2011-26</t>
  </si>
  <si>
    <t xml:space="preserve">Solano Wind 3   </t>
  </si>
  <si>
    <t>USWNDR_2_SMUD2</t>
  </si>
  <si>
    <t>SMUD-2011-27</t>
  </si>
  <si>
    <t>Santa Cruz Energy LLC</t>
  </si>
  <si>
    <t>PSWEET_1_STCRUZ</t>
  </si>
  <si>
    <t>SMUD-2011-28</t>
  </si>
  <si>
    <t>Iberdrola Renewables, Inc. (Simpson Biomass, Tacoma, WA)</t>
  </si>
  <si>
    <t>SMUD-2011-30</t>
  </si>
  <si>
    <t>SPI Burlington</t>
  </si>
  <si>
    <t>PSE</t>
  </si>
  <si>
    <t>SMUD-2011-34</t>
  </si>
  <si>
    <t>Jones Fork</t>
  </si>
  <si>
    <t>SMUD-2011-41</t>
  </si>
  <si>
    <t>Patua Hot Springs</t>
  </si>
  <si>
    <t>SMUD-2011-42</t>
  </si>
  <si>
    <t>CVFA CARSON Cogen 1</t>
  </si>
  <si>
    <t>LGHTHP_6_ICEGEN</t>
  </si>
  <si>
    <t>SMUD-2011-5</t>
  </si>
  <si>
    <t>Point Pleasant (Lawrence Solar Farm)</t>
  </si>
  <si>
    <t>SMUD-2011-6</t>
  </si>
  <si>
    <t>Grundman-Wilkinson Solar Farm (Bruceville Road)</t>
  </si>
  <si>
    <t>SMUD-2011-8</t>
  </si>
  <si>
    <t>Kost (Fleshman Solar Farm)</t>
  </si>
  <si>
    <t>SMUD-2011-9</t>
  </si>
  <si>
    <t>Boessow (Van Connett Solar Farm)</t>
  </si>
  <si>
    <t>SMUD-2012-37</t>
  </si>
  <si>
    <t>Aerojet I (3.6MW) Solar Plant</t>
  </si>
  <si>
    <t>SMUD-2012-38</t>
  </si>
  <si>
    <t>Aerojet II (2.4MW) Solar Plant</t>
  </si>
  <si>
    <t>5/21/2010</t>
  </si>
  <si>
    <t>SMUD-2012-46</t>
  </si>
  <si>
    <t xml:space="preserve">Ace Sacramento Solar  - Campbell Soup </t>
  </si>
  <si>
    <t>SMUD-2012-53</t>
  </si>
  <si>
    <t>Intel Corporation - Intel</t>
  </si>
  <si>
    <t>SMUD-2012-81</t>
  </si>
  <si>
    <t>Siemens Industry Inc.</t>
  </si>
  <si>
    <t>SMUD-2012-86</t>
  </si>
  <si>
    <t>U.S. National Leasing LLC (Depot Park)</t>
  </si>
  <si>
    <t>SMUD-2014-1</t>
  </si>
  <si>
    <t>Sutter Landing Solar AKA Sacramento (SMUD)</t>
  </si>
  <si>
    <t>SMUD-2014-11</t>
  </si>
  <si>
    <t>FAA Norcal TRACON</t>
  </si>
  <si>
    <t>11/9/2012</t>
  </si>
  <si>
    <t>SMUD-2014-3</t>
  </si>
  <si>
    <t>Salton Sea Unit 3</t>
  </si>
  <si>
    <t>J M Leathers</t>
  </si>
  <si>
    <t>J J Elmore</t>
  </si>
  <si>
    <t>Del Ranch Company (formerly A W Hoch)</t>
  </si>
  <si>
    <t>Salton Sea Unit 4</t>
  </si>
  <si>
    <t>Vulcan, Gen 1</t>
  </si>
  <si>
    <t>Salton Sea Unit 2</t>
  </si>
  <si>
    <t>Salton Sea Unit 1</t>
  </si>
  <si>
    <t>CE Turbo LLC</t>
  </si>
  <si>
    <t>SMUD-2014-4</t>
  </si>
  <si>
    <t>Kiefer Landfill Gas-to-Energy Facility</t>
  </si>
  <si>
    <t>SMUD-2014-9</t>
  </si>
  <si>
    <t>Intel Corporation Phase 2</t>
  </si>
  <si>
    <t>SMUD-60703A</t>
  </si>
  <si>
    <t>Sacramento Soleil, LLC</t>
  </si>
  <si>
    <t>SMUD-60760F</t>
  </si>
  <si>
    <t>COSUMNES POWER PLANT</t>
  </si>
  <si>
    <t>SMUD-2015-10</t>
  </si>
  <si>
    <t>Van Steyn Dairy Digester</t>
  </si>
  <si>
    <t>SVP-2011-1</t>
  </si>
  <si>
    <t>SVP</t>
  </si>
  <si>
    <t>SVP-2011-10</t>
  </si>
  <si>
    <t>Stony Gorge</t>
  </si>
  <si>
    <t>ELKCRK_6_STONYG</t>
  </si>
  <si>
    <t>SVP-2011-11</t>
  </si>
  <si>
    <t>High Line Canal</t>
  </si>
  <si>
    <t>CSCHYD_2_UNIT 2</t>
  </si>
  <si>
    <t>SVP-2011-12</t>
  </si>
  <si>
    <t>Ostrom Road aka G2 Energy Project</t>
  </si>
  <si>
    <t>WHEATL_6_LNDFIL</t>
  </si>
  <si>
    <t>SVP-2011-13</t>
  </si>
  <si>
    <t>Grizzly</t>
  </si>
  <si>
    <t>GRIZLY_1_UNIT 1</t>
  </si>
  <si>
    <t>SVP-2011-15</t>
  </si>
  <si>
    <t>SVP-2011-16</t>
  </si>
  <si>
    <t>SVP-2011-17</t>
  </si>
  <si>
    <t>SVP-2011-2</t>
  </si>
  <si>
    <t>SVP-2011-3</t>
  </si>
  <si>
    <t>SVP-2011-6</t>
  </si>
  <si>
    <t>SVP-2011-9</t>
  </si>
  <si>
    <t>Black Butte</t>
  </si>
  <si>
    <t>BLCKBT_2_STONEY</t>
  </si>
  <si>
    <t>SVP-2013-2</t>
  </si>
  <si>
    <t>RE Rosamond One</t>
  </si>
  <si>
    <t>RSMSLR_6_SOLAR1</t>
  </si>
  <si>
    <t>SVP-60071A</t>
  </si>
  <si>
    <t>Tulloch</t>
  </si>
  <si>
    <t>TULLCK_7_UNIT 1</t>
  </si>
  <si>
    <t>SVP-2014-1</t>
  </si>
  <si>
    <t>Beardsley</t>
  </si>
  <si>
    <t>BEARDS_7_UNIT 1</t>
  </si>
  <si>
    <t>SVP-60156A
62380A 62381A</t>
  </si>
  <si>
    <t>Friant-Kern Hydro Facility (River Outlet, Madera Canal, F-K)</t>
  </si>
  <si>
    <t>SVP-2014-2</t>
  </si>
  <si>
    <t xml:space="preserve">Ameresco Vasco Road LLC </t>
  </si>
  <si>
    <t>CAYTNO_2_VASCO</t>
  </si>
  <si>
    <t>SVP-2014-3</t>
  </si>
  <si>
    <t>Ameresco Forward LLC</t>
  </si>
  <si>
    <t>WEBER_6_FORWRD</t>
  </si>
  <si>
    <t>SVP-2011-14</t>
  </si>
  <si>
    <t xml:space="preserve">Santa Clara 85C    </t>
  </si>
  <si>
    <t>ZOND_6_UNIT</t>
  </si>
  <si>
    <t>TDPUD-2011-1</t>
  </si>
  <si>
    <t>TRANS JORDAN</t>
  </si>
  <si>
    <t>TDPUD</t>
  </si>
  <si>
    <t>TDPUD-2012-10</t>
  </si>
  <si>
    <t>TDPUD-2012-8</t>
  </si>
  <si>
    <t>Horse Butte Wind</t>
  </si>
  <si>
    <t>TDPUD-61355A</t>
  </si>
  <si>
    <t>Salt Lake Landfill Gas Recovery</t>
  </si>
  <si>
    <t>TID-2011-1</t>
  </si>
  <si>
    <t>Tuolumne Wind Project</t>
  </si>
  <si>
    <t>TIDC</t>
  </si>
  <si>
    <t>TID-2011-2</t>
  </si>
  <si>
    <t>TID-2011-3</t>
  </si>
  <si>
    <t>TID-2011-4</t>
  </si>
  <si>
    <t>La Grange</t>
  </si>
  <si>
    <t>TID-2011-5</t>
  </si>
  <si>
    <t>Upper Dawson</t>
  </si>
  <si>
    <t>TID-2011-6</t>
  </si>
  <si>
    <t>Turlock Lake</t>
  </si>
  <si>
    <t>TID-2011-7</t>
  </si>
  <si>
    <t>Hickman</t>
  </si>
  <si>
    <t>TID-2011-10</t>
  </si>
  <si>
    <t>Merced ID (Parker)</t>
  </si>
  <si>
    <t>CRESSY_1_PARKER</t>
  </si>
  <si>
    <t>TID-2011-11</t>
  </si>
  <si>
    <t>Frankenheimer</t>
  </si>
  <si>
    <t>COTTLE_2_FRNKNH</t>
  </si>
  <si>
    <t>TID-60184A</t>
  </si>
  <si>
    <t>Woodward</t>
  </si>
  <si>
    <t>VLYHOM_7_SSJID</t>
  </si>
  <si>
    <t>TID-60201A</t>
  </si>
  <si>
    <t>Canal Creek Power Plant</t>
  </si>
  <si>
    <t>CURIS_1_QF</t>
  </si>
  <si>
    <t>TID-60210A</t>
  </si>
  <si>
    <t>Fairfield Power Plant Papazian</t>
  </si>
  <si>
    <t>UKIAH-2011-3</t>
  </si>
  <si>
    <t>Ukiah</t>
  </si>
  <si>
    <t>UKIAH-2011-4</t>
  </si>
  <si>
    <t>UKIAH-2011-6</t>
  </si>
  <si>
    <t>Lake Mendocino</t>
  </si>
  <si>
    <t>UKIAH_7_LAKEMN</t>
  </si>
  <si>
    <t>UKIAH-2011-7</t>
  </si>
  <si>
    <t>UKIAH-2011-8</t>
  </si>
  <si>
    <t>VERN-2014-1</t>
  </si>
  <si>
    <t>Malburg Generating Station</t>
  </si>
  <si>
    <t>VERNON_7_CTG1</t>
  </si>
  <si>
    <t>Vernon</t>
  </si>
  <si>
    <t>Mesquite Solar 3, LLC</t>
  </si>
  <si>
    <t>MSOLAR_2_SOLAR3</t>
  </si>
  <si>
    <t>WAPA</t>
  </si>
  <si>
    <t>Solverde 1</t>
  </si>
  <si>
    <t>BIGSKY_2_SOLAR6</t>
  </si>
  <si>
    <t>CDWR</t>
  </si>
  <si>
    <t>Astoria 2</t>
  </si>
  <si>
    <t>ASTORA_2_SOLAR2</t>
  </si>
  <si>
    <t>City of Azusa</t>
  </si>
  <si>
    <t>City of Banning</t>
  </si>
  <si>
    <t>City of Colton</t>
  </si>
  <si>
    <t>City of Vernon</t>
  </si>
  <si>
    <t>Moreno Valley</t>
  </si>
  <si>
    <t>Rancho Cucamonga</t>
  </si>
  <si>
    <t xml:space="preserve">Excelsior Solar </t>
  </si>
  <si>
    <t>EXCLSG_1_SOLAR</t>
  </si>
  <si>
    <t>UC</t>
  </si>
  <si>
    <t>Rosamond West Solar 2</t>
  </si>
  <si>
    <t>RTEDDY_2_SOLAR2</t>
  </si>
  <si>
    <t>Rosamond West Solar 1</t>
  </si>
  <si>
    <t>RTEDDY_2_SOLAR1</t>
  </si>
  <si>
    <t>Stanford</t>
  </si>
  <si>
    <t>Big Sky Solar 1</t>
  </si>
  <si>
    <t>BIGSKY_2_SOLAR7</t>
  </si>
  <si>
    <t>SCPPA</t>
  </si>
  <si>
    <t>Golden Hills B</t>
  </si>
  <si>
    <t>USWND2_1_WIND2</t>
  </si>
  <si>
    <t>Google</t>
  </si>
  <si>
    <t>Big Sky Solar 4</t>
  </si>
  <si>
    <t>BIGSKY_2_SOLAR2</t>
  </si>
  <si>
    <t>City of Palo Alto</t>
  </si>
  <si>
    <t>Mustang 3</t>
  </si>
  <si>
    <t>MSTANG_2_SOLAR3</t>
  </si>
  <si>
    <t>SCP/MCE</t>
  </si>
  <si>
    <t>Mustang</t>
  </si>
  <si>
    <t>MSTANG_2_SOLAR</t>
  </si>
  <si>
    <t>Mustang 4</t>
  </si>
  <si>
    <t>MSTANG_2_SOLAR4</t>
  </si>
  <si>
    <t xml:space="preserve">Antelope Big Sky Ranch </t>
  </si>
  <si>
    <t>BIGSKY_2_SOLAR1</t>
  </si>
  <si>
    <t>Western Antelope Blue Sky Ranch B</t>
  </si>
  <si>
    <t>BIGSKY_2_SOLAR4</t>
  </si>
  <si>
    <t>Blythe Green 1</t>
  </si>
  <si>
    <t>BLYTHE_1_SOLAR2</t>
  </si>
  <si>
    <t>Cisco</t>
  </si>
  <si>
    <t>Crow Creek Solar 1</t>
  </si>
  <si>
    <t>CRWCKS_1_SOLAR1</t>
  </si>
  <si>
    <t>Kingbird Solar A</t>
  </si>
  <si>
    <t>KNGBRD_2_SOLAR1</t>
  </si>
  <si>
    <t>Kingbird Solar B</t>
  </si>
  <si>
    <t>KNGBRD_2_SOLAR2</t>
  </si>
  <si>
    <t xml:space="preserve">Western Antelope Dry Ranch </t>
  </si>
  <si>
    <t>PLAINV_6_DSOLAR</t>
  </si>
  <si>
    <t>City of Lancaster</t>
  </si>
  <si>
    <t>PearBlossom</t>
  </si>
  <si>
    <t>PBLOSM_2_SOLAR</t>
  </si>
  <si>
    <t>Big Sky Solar 2</t>
  </si>
  <si>
    <t>BIGSKY_2_SOLAR5</t>
  </si>
  <si>
    <t>Golden Hills A</t>
  </si>
  <si>
    <t>USWND2_1_WIND1</t>
  </si>
  <si>
    <t>Dracker Solar Unit 1</t>
  </si>
  <si>
    <t>DRACKR_2_SOLAR1</t>
  </si>
  <si>
    <t>Wright Solar Park</t>
  </si>
  <si>
    <t>PCE</t>
  </si>
  <si>
    <t>Mustang 2</t>
  </si>
  <si>
    <t>50001 SCWA North and South Ponds</t>
  </si>
  <si>
    <t>SCPA</t>
  </si>
  <si>
    <t>50002 SCWA R1 &amp; R2 Ponds</t>
  </si>
  <si>
    <t>50003 SCWA R4 Pond</t>
  </si>
  <si>
    <t>50004 SCWA R5 Pond</t>
  </si>
  <si>
    <t>Golden Hills North</t>
  </si>
  <si>
    <t>Antelope II Expansion</t>
  </si>
  <si>
    <t>Little Bear 1</t>
  </si>
  <si>
    <t>Little Bear 3</t>
  </si>
  <si>
    <t>Little Bear 4</t>
  </si>
  <si>
    <t>Little Bear 5</t>
  </si>
  <si>
    <t>Voyager Wind III</t>
  </si>
  <si>
    <t>Los Banos Wind</t>
  </si>
  <si>
    <t>Desert Harvest</t>
  </si>
  <si>
    <t>Freethy 1 (FIT)</t>
  </si>
  <si>
    <t>Freethy 2 (FIT)</t>
  </si>
  <si>
    <t>Conventional - CAISO Generator List</t>
  </si>
  <si>
    <t>User assumes early gas retirement after ,,,, years</t>
  </si>
  <si>
    <t>User assumes early CHP retirement after … years</t>
  </si>
  <si>
    <t>First retirement year (end of year)</t>
  </si>
  <si>
    <t>SOURCE</t>
  </si>
  <si>
    <t>RESOURCE_ID</t>
  </si>
  <si>
    <t>LOCAL AREA</t>
  </si>
  <si>
    <t>LOCAL SUB-AREA</t>
  </si>
  <si>
    <t>GENERATOR NAME</t>
  </si>
  <si>
    <t>TEPPC Common Case ID</t>
  </si>
  <si>
    <t>TYPE (CAISO)</t>
  </si>
  <si>
    <t>TYPE (TEPPC)</t>
  </si>
  <si>
    <t>E3 TYPE</t>
  </si>
  <si>
    <t>Pmax</t>
  </si>
  <si>
    <t>NQC</t>
  </si>
  <si>
    <t>Pmin</t>
  </si>
  <si>
    <t>Start Cost</t>
  </si>
  <si>
    <t>Heat Rate @ Pmax</t>
  </si>
  <si>
    <t>Heat Rate @ Pmin</t>
  </si>
  <si>
    <t>Ramp Rate Up</t>
  </si>
  <si>
    <t>Ramp Rate Down</t>
  </si>
  <si>
    <t>Storage Volume (MWh)</t>
  </si>
  <si>
    <t>Include in RESOLVE?</t>
  </si>
  <si>
    <t>Include in Class Characteristics</t>
  </si>
  <si>
    <t>Online Date</t>
  </si>
  <si>
    <t>Planned Retirement Date</t>
  </si>
  <si>
    <t>Assumed Retirement Date</t>
  </si>
  <si>
    <t>CAISO NQC List</t>
  </si>
  <si>
    <t>South Kern PP, Kern Oil</t>
  </si>
  <si>
    <t>Shafter Solar</t>
  </si>
  <si>
    <t>SOLAR</t>
  </si>
  <si>
    <t>n/a</t>
  </si>
  <si>
    <t>Big Creek-Ventura</t>
  </si>
  <si>
    <t>Big Creek</t>
  </si>
  <si>
    <t>Antelope West Solar</t>
  </si>
  <si>
    <t>NCNB</t>
  </si>
  <si>
    <t>Eagle Rock, Fulton, Lakeville</t>
  </si>
  <si>
    <t>GEYSERS AIDLIN AGGREGATE</t>
  </si>
  <si>
    <t>GEOTHERMAL</t>
  </si>
  <si>
    <t>Wilson, Herndon</t>
  </si>
  <si>
    <t>Adams East</t>
  </si>
  <si>
    <t>South Kern PP</t>
  </si>
  <si>
    <t>Adobe Solar</t>
  </si>
  <si>
    <t>GLNARM_7_UNIT 1</t>
  </si>
  <si>
    <t>LA Basin</t>
  </si>
  <si>
    <t>Western</t>
  </si>
  <si>
    <t>GLEN ARM UNIT 1</t>
  </si>
  <si>
    <t>Glenarm_GT1</t>
  </si>
  <si>
    <t>PEAKER</t>
  </si>
  <si>
    <t>CT-NatGas-Aero</t>
  </si>
  <si>
    <t>CAISO_Peaker2</t>
  </si>
  <si>
    <t>GRNLF1_1_UNITS</t>
  </si>
  <si>
    <t>Bogue, Drum-Rio Oso, South of Table Mountain</t>
  </si>
  <si>
    <t>GREENLEAF #1 COGEN AGGREGATE</t>
  </si>
  <si>
    <t>GreenleafCC-Total</t>
  </si>
  <si>
    <t>COGENERATION</t>
  </si>
  <si>
    <t>CCWhole-NatGas-Aero</t>
  </si>
  <si>
    <t>CAISO_CHP</t>
  </si>
  <si>
    <t>CAISO System</t>
  </si>
  <si>
    <t>Agua Caliente Solar</t>
  </si>
  <si>
    <t>ALAMIT_7_UNIT 1</t>
  </si>
  <si>
    <t>ALAMITOS GEN STA. UNIT 1</t>
  </si>
  <si>
    <t>Alamitos1</t>
  </si>
  <si>
    <t>THERMAL</t>
  </si>
  <si>
    <t>ST-NatGas</t>
  </si>
  <si>
    <t>CAISO_ST</t>
  </si>
  <si>
    <t>ALAMIT_7_UNIT 2</t>
  </si>
  <si>
    <t>ALAMITOS GEN STA. UNIT 2</t>
  </si>
  <si>
    <t>Alamitos2</t>
  </si>
  <si>
    <t>ALAMIT_7_UNIT 3</t>
  </si>
  <si>
    <t>ALAMITOS GEN STA. UNIT 3</t>
  </si>
  <si>
    <t>Alamitos3</t>
  </si>
  <si>
    <t>ALAMIT_7_UNIT 4</t>
  </si>
  <si>
    <t>ALAMITOS GEN STA. UNIT 4</t>
  </si>
  <si>
    <t>Alamitos4</t>
  </si>
  <si>
    <t>ALAMIT_7_UNIT 5</t>
  </si>
  <si>
    <t>ALAMITOS GEN STA. UNIT 5</t>
  </si>
  <si>
    <t>Alamitos5</t>
  </si>
  <si>
    <t>ALAMIT_7_UNIT 6</t>
  </si>
  <si>
    <t>ALAMITOS GEN STA. UNIT 6</t>
  </si>
  <si>
    <t>Alamitos6</t>
  </si>
  <si>
    <t>ALAMO_6_UNIT</t>
  </si>
  <si>
    <t xml:space="preserve">ALAMO POWER PLANT </t>
  </si>
  <si>
    <t>HYDRO</t>
  </si>
  <si>
    <t>CAISO_Hydro</t>
  </si>
  <si>
    <t>South of Table Mountain</t>
  </si>
  <si>
    <t>GLNARM_7_UNIT 2</t>
  </si>
  <si>
    <t>GLEN ARM UNIT 2</t>
  </si>
  <si>
    <t>Glenarm_GT2</t>
  </si>
  <si>
    <t>OGROVE_6_PL1X2</t>
  </si>
  <si>
    <t>San Diego-IV</t>
  </si>
  <si>
    <t>Orange Grove Energy Center</t>
  </si>
  <si>
    <t>OrangeGrove1</t>
  </si>
  <si>
    <t>CT-NatGas-Industrial</t>
  </si>
  <si>
    <t>Alpaugh North, LLC</t>
  </si>
  <si>
    <t>Alpaugh 50 LLC</t>
  </si>
  <si>
    <t>Alta 2012 Alta Wind 7</t>
  </si>
  <si>
    <t>WIND</t>
  </si>
  <si>
    <t>CPC East Alta Wind IX</t>
  </si>
  <si>
    <t>CPC East - Alta Wind 4</t>
  </si>
  <si>
    <t>CPC East - Alta Wind 5</t>
  </si>
  <si>
    <t>CPC East - Alta Wind 8</t>
  </si>
  <si>
    <t>CPC West - Alta Wind 1</t>
  </si>
  <si>
    <t>CPC West - Alta Wind II</t>
  </si>
  <si>
    <t>CPC West - Alta 3</t>
  </si>
  <si>
    <t>CPC West - Alta Wind 6</t>
  </si>
  <si>
    <t>Alta Wind 11</t>
  </si>
  <si>
    <t>Alta Wind 10</t>
  </si>
  <si>
    <t>Altwind</t>
  </si>
  <si>
    <t>OrangeGrove2</t>
  </si>
  <si>
    <t>INDIGO_1_UNIT 2</t>
  </si>
  <si>
    <t>Eastern</t>
  </si>
  <si>
    <t>INDIGO PEAKER UNIT 2</t>
  </si>
  <si>
    <t>Indigo2</t>
  </si>
  <si>
    <t>INDIGO_1_UNIT 3</t>
  </si>
  <si>
    <t>INDIGO PEAKER UNIT 3</t>
  </si>
  <si>
    <t>Indigo3</t>
  </si>
  <si>
    <t>MNDALY_7_UNIT 3</t>
  </si>
  <si>
    <t>Ventura, S.Clara, Moorpark</t>
  </si>
  <si>
    <t>MANDALAY GEN STA. UNIT 3</t>
  </si>
  <si>
    <t>Mandalay_3</t>
  </si>
  <si>
    <t>MKTRCK_1_UNIT 1</t>
  </si>
  <si>
    <t>MCKITTRICK LIMITED</t>
  </si>
  <si>
    <t>McKittrick_Ltd</t>
  </si>
  <si>
    <t>ANTELOPE QFS</t>
  </si>
  <si>
    <t>APLHIL_1_SLABCK</t>
  </si>
  <si>
    <t xml:space="preserve">Placerville, South of Rio Oso, South of Palermo, South of Table Mountain </t>
  </si>
  <si>
    <t>SLAB CREEK HYDRO</t>
  </si>
  <si>
    <t>Wind Resource II</t>
  </si>
  <si>
    <t>ARCOGN_2_UNITS</t>
  </si>
  <si>
    <t>WATSON COGENERATION</t>
  </si>
  <si>
    <t>WatsonCogenCC-Total</t>
  </si>
  <si>
    <t>CCWhole-NatGas-Industrial</t>
  </si>
  <si>
    <t>Orion 1 Solar</t>
  </si>
  <si>
    <t>Orion 2 Solar</t>
  </si>
  <si>
    <t>Astoria 1</t>
  </si>
  <si>
    <t>RE Astoria 2</t>
  </si>
  <si>
    <t>Atwell West</t>
  </si>
  <si>
    <t>Atwell Island PV Solar Generating Faci.</t>
  </si>
  <si>
    <t>Wilson, Coalinga</t>
  </si>
  <si>
    <t>Avenal Park Solar Project</t>
  </si>
  <si>
    <t>Sand Drag Solar Project</t>
  </si>
  <si>
    <t>Sun City Solar Project</t>
  </si>
  <si>
    <t>AV SOLAR RANCH 1</t>
  </si>
  <si>
    <t>BALCHS_7_UNIT 1</t>
  </si>
  <si>
    <t>BALCH 1 PH UNIT 1</t>
  </si>
  <si>
    <t>BALCHS_7_UNIT 2</t>
  </si>
  <si>
    <t>BALCH 2 PH UNIT 2</t>
  </si>
  <si>
    <t>BALCHS_7_UNIT 3</t>
  </si>
  <si>
    <t>BALCH 2 PH UNIT 3</t>
  </si>
  <si>
    <t>BANGOR_6_HYDRO</t>
  </si>
  <si>
    <t>Virginia Ranch Dam Powerplant</t>
  </si>
  <si>
    <t>BANKPP_2_NSPIN</t>
  </si>
  <si>
    <t>Bay Area</t>
  </si>
  <si>
    <t>UNKNOWN</t>
  </si>
  <si>
    <t>BARRE QFS</t>
  </si>
  <si>
    <t>VARIOUS</t>
  </si>
  <si>
    <t>GOLETA_6_ELLWOD</t>
  </si>
  <si>
    <t>ELLWOOD ENERGY SUPPORT FACILITY</t>
  </si>
  <si>
    <t>Ellwood_1</t>
  </si>
  <si>
    <t>BASICE_2_UNITS</t>
  </si>
  <si>
    <t>CALPINE  AMERICAN  I COGEN.</t>
  </si>
  <si>
    <t>HINSON_6_LBECH1</t>
  </si>
  <si>
    <t>LongBeach_GT1</t>
  </si>
  <si>
    <t>Stockton</t>
  </si>
  <si>
    <t>Tesla-Bellota, Stanislaus</t>
  </si>
  <si>
    <t>Beardsley Hydro</t>
  </si>
  <si>
    <t>HINSON_6_LBECH2</t>
  </si>
  <si>
    <t>LongBeach_GT2</t>
  </si>
  <si>
    <t>BELDEN_7_UNIT 1</t>
  </si>
  <si>
    <t>South of Palermo, South of Table Mountain</t>
  </si>
  <si>
    <t>BELDEN HYDRO</t>
  </si>
  <si>
    <t>BIGCRK_2_EXESWD</t>
  </si>
  <si>
    <t>Big Creek, Rector, Vestal</t>
  </si>
  <si>
    <t>BIG CREEK HYDRO PROJECT PSP</t>
  </si>
  <si>
    <t>BIGCRK_7_DAM7</t>
  </si>
  <si>
    <t>Antelope Big Sky Ranch Solar</t>
  </si>
  <si>
    <t>BIGSKY_2_SOLAR3</t>
  </si>
  <si>
    <t>Big Sky Summer</t>
  </si>
  <si>
    <t>Drum-Rio Oso, South of Palermo, South of Table Mountain</t>
  </si>
  <si>
    <t>WOODLAND BIOMASS</t>
  </si>
  <si>
    <t>BIOMASS</t>
  </si>
  <si>
    <t>BISHOP CREEK PLANT 2  AND  6</t>
  </si>
  <si>
    <t>BISHOP CREEK PLANT 3  AND  4</t>
  </si>
  <si>
    <t>BLACK_7_UNIT 1</t>
  </si>
  <si>
    <t>JAMES B. BLACK 1</t>
  </si>
  <si>
    <t>BLACK_7_UNIT 2</t>
  </si>
  <si>
    <t>JAMES B. BLACK 2</t>
  </si>
  <si>
    <t>Mountain View IV Wind</t>
  </si>
  <si>
    <t>BLACK BUTTE HYDRO</t>
  </si>
  <si>
    <t>McCoy Solar</t>
  </si>
  <si>
    <t>BLM EAST Facility</t>
  </si>
  <si>
    <t>Blythe Solar 1 Project</t>
  </si>
  <si>
    <t xml:space="preserve">Weimer, Placer, Drum-Rio Oso, South of Rio Oso, South of Palermo, South of Table Mountain </t>
  </si>
  <si>
    <t>ALTA POWER HOUSE</t>
  </si>
  <si>
    <t>HINSON_6_LBECH3</t>
  </si>
  <si>
    <t>LongBeach_GT3</t>
  </si>
  <si>
    <t>HINSON_6_LBECH4</t>
  </si>
  <si>
    <t>LongBeach_GT4</t>
  </si>
  <si>
    <t>BOWMN_6_UNIT</t>
  </si>
  <si>
    <t>BOWMAN</t>
  </si>
  <si>
    <t>Baker Station Hydro</t>
  </si>
  <si>
    <t>High Winds Energy Center</t>
  </si>
  <si>
    <t>NextEra Energy Montezuma Wind II</t>
  </si>
  <si>
    <t>FPL Energy Montezuma Wind</t>
  </si>
  <si>
    <t>SHILOH WIND PROJECT 2</t>
  </si>
  <si>
    <t>Shiloh III Wind Project, LLC</t>
  </si>
  <si>
    <t>Shiloh IV Wind Project</t>
  </si>
  <si>
    <t>BRDWAY_7_UNIT 3</t>
  </si>
  <si>
    <t>BROADWAY UNIT 3</t>
  </si>
  <si>
    <t>Broadway3</t>
  </si>
  <si>
    <t>NRG Borrego Solar One</t>
  </si>
  <si>
    <t>Coram Brodie Wind Project</t>
  </si>
  <si>
    <t>CORONS_6_CLRWTR</t>
  </si>
  <si>
    <t>Clearwater Power Plant</t>
  </si>
  <si>
    <t>ClearwaterCC-Total</t>
  </si>
  <si>
    <t>CAISO_CCGT2</t>
  </si>
  <si>
    <t>Oak Flat</t>
  </si>
  <si>
    <t>BUCKCK_7_PL1X2</t>
  </si>
  <si>
    <t>BUCKS CREEK AGGREGATE</t>
  </si>
  <si>
    <t>North Palm Springs 1A</t>
  </si>
  <si>
    <t>BUCKWD_1_QF</t>
  </si>
  <si>
    <t>Buckwind Re-powering project</t>
  </si>
  <si>
    <t>Wintec Energy, Ltd.</t>
  </si>
  <si>
    <t>Burney Forest Power</t>
  </si>
  <si>
    <t>BUTTVL_7_UNIT 1</t>
  </si>
  <si>
    <t>BUTT VALLEY HYDRO</t>
  </si>
  <si>
    <t>CABZON_1_WINDA1</t>
  </si>
  <si>
    <t>Cabazon Wind Project</t>
  </si>
  <si>
    <t>COSO Finance Partners (Navy 1)</t>
  </si>
  <si>
    <t>AGRICO_7_UNIT</t>
  </si>
  <si>
    <t>Fresno Cogen</t>
  </si>
  <si>
    <t>FresnoCogenCC-Total</t>
  </si>
  <si>
    <t>CAMCHE_1_PL1X3</t>
  </si>
  <si>
    <t>Tesla-Bellota</t>
  </si>
  <si>
    <t>CAMANCHE UNITS  1, 2 &amp;  3 AGGREGATE</t>
  </si>
  <si>
    <t>CAMLOT_2_SOLAR1</t>
  </si>
  <si>
    <t>Camelot</t>
  </si>
  <si>
    <t>Columbia Two</t>
  </si>
  <si>
    <t>CAMP FAR WEST HYDRO</t>
  </si>
  <si>
    <t>Wilson</t>
  </si>
  <si>
    <t>CAPMAD_1_UNIT 1</t>
  </si>
  <si>
    <t>CAPCO MADERA Power Plant</t>
  </si>
  <si>
    <t>Edom Hills Wind Farm</t>
  </si>
  <si>
    <t>CARBOU_7_PL2X3</t>
  </si>
  <si>
    <t>CARIBOU PH 1 UNIT 2 &amp; 3 AGGREGATE</t>
  </si>
  <si>
    <t>CARBOU_7_PL4X5</t>
  </si>
  <si>
    <t>CARIBOU PH 2 UNIT 4 &amp; 5 AGGREGATE</t>
  </si>
  <si>
    <t>CARBOU_7_UNIT 1</t>
  </si>
  <si>
    <t>CARIBOU PH 1 UNIT 1</t>
  </si>
  <si>
    <t>Catalina Solar - Phases 1 and 2</t>
  </si>
  <si>
    <t>Catalina Solar 2</t>
  </si>
  <si>
    <t>California Valley Solar Ranch-Phase B</t>
  </si>
  <si>
    <t>California Valley Solar Ranch-Phase A</t>
  </si>
  <si>
    <t>Vasco Road</t>
  </si>
  <si>
    <t>POINT LOMA SEWAGE TREATMENT PLANT</t>
  </si>
  <si>
    <t>Rancho Penasquitos Hydro Facility</t>
  </si>
  <si>
    <t>CDWR07_2_GEN</t>
  </si>
  <si>
    <t>CENTER_2_QF</t>
  </si>
  <si>
    <t>CENTER QFS</t>
  </si>
  <si>
    <t>Center_Area_Agg</t>
  </si>
  <si>
    <t>CENTER_2_RHONDO</t>
  </si>
  <si>
    <t>MWD Rio Hondo Hydroelectric Recovery Pla</t>
  </si>
  <si>
    <t>Pico Rivera</t>
  </si>
  <si>
    <t>OTAY_6_PL1X2</t>
  </si>
  <si>
    <t>Chula Vista Energy Center, LLC</t>
  </si>
  <si>
    <t>Chula_Vista</t>
  </si>
  <si>
    <t>GILRPP_1_PL1X2</t>
  </si>
  <si>
    <t>Llagas, South Bay-Moss Landing</t>
  </si>
  <si>
    <t>GILROY ENERGY CENTER UNITS 1&amp;2 AGGREGATE</t>
  </si>
  <si>
    <t>GilroyEnergyPeaking1</t>
  </si>
  <si>
    <t>GilroyEnergyPeaking2</t>
  </si>
  <si>
    <t>GILRPP_1_PL3X4</t>
  </si>
  <si>
    <t>GILROY ENERGY CENTER, UNIT #3</t>
  </si>
  <si>
    <t>GilroyEnergyPeaking3</t>
  </si>
  <si>
    <t>LMBEPK_2_UNITA1</t>
  </si>
  <si>
    <t>Lambie Energy Center, Unit #1</t>
  </si>
  <si>
    <t>Lambie_EC</t>
  </si>
  <si>
    <t>LMBEPK_2_UNITA3</t>
  </si>
  <si>
    <t>Goose Haven Energy Center, Unit #1</t>
  </si>
  <si>
    <t>Goose_Haven</t>
  </si>
  <si>
    <t>CHEVCD_6_UNIT</t>
  </si>
  <si>
    <t>CHEVRON USA (TAFT/CADET)</t>
  </si>
  <si>
    <t>CHEVCO_6_UNIT 1</t>
  </si>
  <si>
    <t>CHEVRON USA (COALINGA)</t>
  </si>
  <si>
    <t>Coalinga_25D1</t>
  </si>
  <si>
    <t>Coalinga_6C1</t>
  </si>
  <si>
    <t>CHEVCO_6_UNIT 2</t>
  </si>
  <si>
    <t>AERA ENERGY LLC. (COALINGA)</t>
  </si>
  <si>
    <t>CHEVCY_1_UNIT</t>
  </si>
  <si>
    <t>CHEVRON USA (CYMRIC)</t>
  </si>
  <si>
    <t>Cymric_31X1</t>
  </si>
  <si>
    <t>Cymric_31X2</t>
  </si>
  <si>
    <t>Cymric_36W1</t>
  </si>
  <si>
    <t>Cymric_36W2</t>
  </si>
  <si>
    <t>Cymric_36W3</t>
  </si>
  <si>
    <t>Cymric_36W4</t>
  </si>
  <si>
    <t>Cymric_6Z1</t>
  </si>
  <si>
    <t>Cymric_6Z2</t>
  </si>
  <si>
    <t>CHEVMN_2_UNITS</t>
  </si>
  <si>
    <t>CHEVRON U.S.A. UNITS 1 &amp; 2 AGGREGATE</t>
  </si>
  <si>
    <t>ElSegndCogCC1-Total</t>
  </si>
  <si>
    <t>ElSegndCogCC2-Total</t>
  </si>
  <si>
    <t>ElSegndCogCC3-Total</t>
  </si>
  <si>
    <t>CHICPK_7_UNIT 1</t>
  </si>
  <si>
    <t>Placer, Drum-Rio Oso, South of Rio Oso, South of Palermo, South of Table Mountain</t>
  </si>
  <si>
    <t>CHICAGO PARK 1, BEAR RIVER CA</t>
  </si>
  <si>
    <t>Sycamore Energy 1</t>
  </si>
  <si>
    <t>GAS RECOVERY SYS. (SYCAMORE CANYON)</t>
  </si>
  <si>
    <t>Jurupa</t>
  </si>
  <si>
    <t>CHINO QFS</t>
  </si>
  <si>
    <t>SS San Antonio West LLC</t>
  </si>
  <si>
    <t>Chino RT Solar 1</t>
  </si>
  <si>
    <t>CHINO_2_SOLAR2</t>
  </si>
  <si>
    <t>Kona Solar - Terra Francesca</t>
  </si>
  <si>
    <t>CHINO_6_CIMGEN</t>
  </si>
  <si>
    <t>O.L.S. ENERGY COMPANY -- CHINO</t>
  </si>
  <si>
    <t>OLSChinoCC-Total</t>
  </si>
  <si>
    <t>CHINO_6_SMPPAP</t>
  </si>
  <si>
    <t>AltaGas Pomona Energy</t>
  </si>
  <si>
    <t>MN Milliken Genco LLC</t>
  </si>
  <si>
    <t>Chow II Biomass to Energy</t>
  </si>
  <si>
    <t>CHWCHL_1_UNIT</t>
  </si>
  <si>
    <t>CHOW 2 PEAKER PLANT</t>
  </si>
  <si>
    <t>Chowchilla2_01</t>
  </si>
  <si>
    <t>ICE-NatGas</t>
  </si>
  <si>
    <t>CAISO_Reciprocating_Engine</t>
  </si>
  <si>
    <t>Chowchilla2_02</t>
  </si>
  <si>
    <t>Chowchilla2_03</t>
  </si>
  <si>
    <t>Chowchilla2_04</t>
  </si>
  <si>
    <t>Chowchilla2_05</t>
  </si>
  <si>
    <t>Chowchilla2_06</t>
  </si>
  <si>
    <t>Chowchilla2_07</t>
  </si>
  <si>
    <t>Chowchilla2_08</t>
  </si>
  <si>
    <t>Chowchilla2_09</t>
  </si>
  <si>
    <t>Chowchilla2_10</t>
  </si>
  <si>
    <t>Chowchilla2_11</t>
  </si>
  <si>
    <t>Chowchilla2_12</t>
  </si>
  <si>
    <t>Chowchilla2_13</t>
  </si>
  <si>
    <t>Chowchilla2_14</t>
  </si>
  <si>
    <t>Chowchilla2_15</t>
  </si>
  <si>
    <t>Chowchilla2_16</t>
  </si>
  <si>
    <t>Cloverdale Solar I</t>
  </si>
  <si>
    <t>Clover Creek</t>
  </si>
  <si>
    <t>Lime Saddle Hydro</t>
  </si>
  <si>
    <t>CLRMTK_1_QF</t>
  </si>
  <si>
    <t>Oakland</t>
  </si>
  <si>
    <t>SMALL QF AGGREGATION - OAKLAND</t>
  </si>
  <si>
    <t xml:space="preserve">Centinela Solar Energy I </t>
  </si>
  <si>
    <t>Centinels Solar Energy 2</t>
  </si>
  <si>
    <t>Centerville</t>
  </si>
  <si>
    <t>ELCAJN_7_GT1</t>
  </si>
  <si>
    <t>EL CAJON</t>
  </si>
  <si>
    <t>El_Cajon_GT</t>
  </si>
  <si>
    <t>OAK C_7_UNIT 1</t>
  </si>
  <si>
    <t>OAKLAND STATION C GT UNIT 1</t>
  </si>
  <si>
    <t>Oakland_Pwr1</t>
  </si>
  <si>
    <t>CT-OilDistillate</t>
  </si>
  <si>
    <t>OAK C_7_UNIT 2</t>
  </si>
  <si>
    <t>OAKLAND STATION C GT UNIT 2</t>
  </si>
  <si>
    <t>Oakland_Pwr2</t>
  </si>
  <si>
    <t>OAK C_7_UNIT 3</t>
  </si>
  <si>
    <t>OAKLAND STATION C GT UNIT 3</t>
  </si>
  <si>
    <t>Oakland_Pwr3</t>
  </si>
  <si>
    <t>Oakley Solar Project</t>
  </si>
  <si>
    <t>Weber</t>
  </si>
  <si>
    <t>Stockton Biomas</t>
  </si>
  <si>
    <t>Coleman</t>
  </si>
  <si>
    <t>COLGA1_6_SHELLW</t>
  </si>
  <si>
    <t>COALINGA COGENERATION COMPANY</t>
  </si>
  <si>
    <t>CoalingaCogen</t>
  </si>
  <si>
    <t>COLGAT_7_UNIT 1</t>
  </si>
  <si>
    <t>Colgate Powerhouse Unit 1</t>
  </si>
  <si>
    <t>COLGAT_7_UNIT 2</t>
  </si>
  <si>
    <t>Colgate Powerhouse Unit 2</t>
  </si>
  <si>
    <t>ENCINA_7_GT1</t>
  </si>
  <si>
    <t>ENCINA GAS TURBINE UNIT 1</t>
  </si>
  <si>
    <t>Encina_GT1</t>
  </si>
  <si>
    <t>SCHLTE_1_PL1X3</t>
  </si>
  <si>
    <t>Tracy Combined Cycle Power Plant</t>
  </si>
  <si>
    <t>TracyCACC-Total</t>
  </si>
  <si>
    <t>COLVIL_7_PL1X2</t>
  </si>
  <si>
    <t>COLLIERVILLE HYDRO UNIT 1 &amp; 2 AGGREGATE</t>
  </si>
  <si>
    <t>CONTAN_1_UNIT</t>
  </si>
  <si>
    <t>San Jose, South Bay-Moss Landing</t>
  </si>
  <si>
    <t>Graphic Packaging Cogen</t>
  </si>
  <si>
    <t>Mammoth G1</t>
  </si>
  <si>
    <t>Mammoth G3</t>
  </si>
  <si>
    <t>LUNDY</t>
  </si>
  <si>
    <t>OXBOW GEOTHERMAL CORPORATION</t>
  </si>
  <si>
    <t>POOLE HYDRO PLANT 1</t>
  </si>
  <si>
    <t>CONTROL QFS</t>
  </si>
  <si>
    <t>RUSH CREEK</t>
  </si>
  <si>
    <t>CMS2</t>
  </si>
  <si>
    <t>Copper Mountain 10</t>
  </si>
  <si>
    <t>Copper Mountain 48</t>
  </si>
  <si>
    <t>Wilson, Herndon, Hanford</t>
  </si>
  <si>
    <t>CID Solar</t>
  </si>
  <si>
    <t>Master Development Corona</t>
  </si>
  <si>
    <t>HARBGN_7_UNITS</t>
  </si>
  <si>
    <t>HARBOR COGEN COMBINED CYCLE</t>
  </si>
  <si>
    <t>HarborCgnCC-Total</t>
  </si>
  <si>
    <t>Ameresco San Joaquin</t>
  </si>
  <si>
    <t>Frankenheimer Power Plant</t>
  </si>
  <si>
    <t>COVE ROAD HYDRO QF UNITS</t>
  </si>
  <si>
    <t>Cow Creek Hydro</t>
  </si>
  <si>
    <t>PRIMA DESCHECHA (CAPISTRANO)</t>
  </si>
  <si>
    <t>Ramona 1</t>
  </si>
  <si>
    <t>Ramona 2</t>
  </si>
  <si>
    <t>PARKER POWERHOUSE</t>
  </si>
  <si>
    <t>CRESTA_7_PL1X2</t>
  </si>
  <si>
    <t>CRESTA PH UNIT 1 &amp; 2 AGGREGATE</t>
  </si>
  <si>
    <t>Wilson, Borden</t>
  </si>
  <si>
    <t xml:space="preserve">Crane Valley </t>
  </si>
  <si>
    <t>SAN JOAQUIN 2</t>
  </si>
  <si>
    <t>SAN JOAQUIN 3</t>
  </si>
  <si>
    <t>CROKET_7_UNIT</t>
  </si>
  <si>
    <t>Pittsburg</t>
  </si>
  <si>
    <t>CROCKETT COGEN</t>
  </si>
  <si>
    <t>Crockett_Cogen</t>
  </si>
  <si>
    <t>CCWhole-NatGas-SingleShaft</t>
  </si>
  <si>
    <t>Kumeyaay Wind Farm</t>
  </si>
  <si>
    <t>ANAHM_7_CT</t>
  </si>
  <si>
    <t>ANAHEIM COMBUSTION TURBINE</t>
  </si>
  <si>
    <t>Anaheim_GT</t>
  </si>
  <si>
    <t>INDIGO_1_UNIT 1</t>
  </si>
  <si>
    <t>INDIGO PEAKER UNIT 1</t>
  </si>
  <si>
    <t>Indigo1</t>
  </si>
  <si>
    <t>CHALK_1_UNIT</t>
  </si>
  <si>
    <t>CHALK CLIFF LIMITED</t>
  </si>
  <si>
    <t>Chalk_Cliff</t>
  </si>
  <si>
    <t>BEARMT_1_UNIT</t>
  </si>
  <si>
    <t>South Kern PP, West Park</t>
  </si>
  <si>
    <t>Bear Mountain Limited</t>
  </si>
  <si>
    <t>BearMountain_CA</t>
  </si>
  <si>
    <t>Csolar IV South</t>
  </si>
  <si>
    <t>Fulton, Lakeville</t>
  </si>
  <si>
    <t>Clover Flat Land Fill Gas</t>
  </si>
  <si>
    <t>Marina Land Fill Gas</t>
  </si>
  <si>
    <t>Castroville QF Aggregate</t>
  </si>
  <si>
    <t>SMALL QF AGGREGATION - BURNEY</t>
  </si>
  <si>
    <t xml:space="preserve">Columbia Solar Energy </t>
  </si>
  <si>
    <t>Grasslands 3</t>
  </si>
  <si>
    <t>Grasslands 4</t>
  </si>
  <si>
    <t>MM Yolo Power LLC</t>
  </si>
  <si>
    <t>Drum-Rio Oso, South of Table Mountain</t>
  </si>
  <si>
    <t>DEER CREEK</t>
  </si>
  <si>
    <t>Golden Springs Building H</t>
  </si>
  <si>
    <t>Golden Springs Building M</t>
  </si>
  <si>
    <t>Golden Springs Building C1</t>
  </si>
  <si>
    <t>Golden Solar Building D</t>
  </si>
  <si>
    <t>DELSUR_6_CREST</t>
  </si>
  <si>
    <t xml:space="preserve">Dry Farm Ranch B </t>
  </si>
  <si>
    <t xml:space="preserve">Summer Solar North </t>
  </si>
  <si>
    <t>DUANE_1_PL1X3</t>
  </si>
  <si>
    <t>DONALD VON RAESFELD POWER PROJECT</t>
  </si>
  <si>
    <t>DonVonRsfldCC-Total</t>
  </si>
  <si>
    <t>DEVERS QFS</t>
  </si>
  <si>
    <t>SEPV 5</t>
  </si>
  <si>
    <t>SEPV8</t>
  </si>
  <si>
    <t>SEPV9</t>
  </si>
  <si>
    <t>DEXZEL_1_UNIT</t>
  </si>
  <si>
    <t>Western Power and Steam Cogeneration</t>
  </si>
  <si>
    <t>DIABLO_7_UNIT 1</t>
  </si>
  <si>
    <t>Diablo Canyon Unit 1</t>
  </si>
  <si>
    <t>DiabloCanyon1</t>
  </si>
  <si>
    <t>NUCLEAR</t>
  </si>
  <si>
    <t>ST-Nuclear</t>
  </si>
  <si>
    <t>CAISO_Nuclear</t>
  </si>
  <si>
    <t>DIABLO_7_UNIT 2</t>
  </si>
  <si>
    <t>Diablo Canyon Unit 2</t>
  </si>
  <si>
    <t>DiabloCanyon2</t>
  </si>
  <si>
    <t>Wilson, Herndon, Reedley</t>
  </si>
  <si>
    <t>DINUBA GENERATION PROJECT</t>
  </si>
  <si>
    <t>Dinuba_1</t>
  </si>
  <si>
    <t>DISCOV_1_CHEVRN</t>
  </si>
  <si>
    <t>CHEVRON USA (EASTRIDGE)</t>
  </si>
  <si>
    <t>Eastridge2</t>
  </si>
  <si>
    <t>DIVSON_6_NSQF</t>
  </si>
  <si>
    <t>DIVISION NAVAL STATION COGEN</t>
  </si>
  <si>
    <t>DivisnNavalCC-Total</t>
  </si>
  <si>
    <t>DIXNLD_1_LNDFL</t>
  </si>
  <si>
    <t>Zero Waste Energy Anaerobic Digestion &amp; Compost Facility</t>
  </si>
  <si>
    <t>BIOGAS</t>
  </si>
  <si>
    <t>DMDVLY_1_UNITS</t>
  </si>
  <si>
    <t>DIAMOND VALLEY LAKE PUMP-GEN PLANT</t>
  </si>
  <si>
    <t>DONNLS_7_UNIT</t>
  </si>
  <si>
    <t>Donnells Hydro</t>
  </si>
  <si>
    <t>DOSMGO_2_NSPIN</t>
  </si>
  <si>
    <t>YUBACT_1_SUNSWT</t>
  </si>
  <si>
    <t>Pease, Drum-Rio Oso, South of Table Mountain</t>
  </si>
  <si>
    <t>YUBA CITY COGEN</t>
  </si>
  <si>
    <t>Yuba_City_Cogen</t>
  </si>
  <si>
    <t>LIVOAK_1_UNIT 1</t>
  </si>
  <si>
    <t>LIVE OAK LIMITED</t>
  </si>
  <si>
    <t>LiveOakCogen</t>
  </si>
  <si>
    <t>Dracker Solar Unit 2</t>
  </si>
  <si>
    <t>SIERRA_1_UNITS</t>
  </si>
  <si>
    <t>HIGH SIERRA LIMITED</t>
  </si>
  <si>
    <t>HighSierra1</t>
  </si>
  <si>
    <t>HighSierra2</t>
  </si>
  <si>
    <t>DOUBLC_1_UNITS</t>
  </si>
  <si>
    <t>DOUBLE "C" LIMITED</t>
  </si>
  <si>
    <t>DoubleC1</t>
  </si>
  <si>
    <t>DoubleC2</t>
  </si>
  <si>
    <t>DRUM_7_PL1X2</t>
  </si>
  <si>
    <t>Drum PH 1 Units 1 &amp; 2 Aggregate</t>
  </si>
  <si>
    <t>DRUM_7_PL3X4</t>
  </si>
  <si>
    <t>Drum PH 1 Units 3 &amp; 4 Aggregate</t>
  </si>
  <si>
    <t>DRUM_7_UNIT 5</t>
  </si>
  <si>
    <t>DRUM PH 2 UNIT 5</t>
  </si>
  <si>
    <t>De Sabla Hydro</t>
  </si>
  <si>
    <t>Desert Sunlight 300</t>
  </si>
  <si>
    <t>Desert Sunlight 250</t>
  </si>
  <si>
    <t>DTCHWD_2_BT3WND</t>
  </si>
  <si>
    <t>Brookfield Tehachapi 3</t>
  </si>
  <si>
    <t>DTCHWD_2_BT4WND</t>
  </si>
  <si>
    <t>Brookfield Tehachapi 4</t>
  </si>
  <si>
    <t>VERNON_6_MALBRG</t>
  </si>
  <si>
    <t>MalburgCC-Total</t>
  </si>
  <si>
    <t>DUTCH FLAT 1 PH</t>
  </si>
  <si>
    <t>DUTCH FLAT 2 PH</t>
  </si>
  <si>
    <t>DVLCYN_1_UNITS</t>
  </si>
  <si>
    <t>DEVIL CANYON HYDRO UNITS 1-4 AGGREGATE</t>
  </si>
  <si>
    <t>EASTWD_7_UNIT</t>
  </si>
  <si>
    <t>EASTWOOD PUMP-GEN</t>
  </si>
  <si>
    <t>CAISO_PS</t>
  </si>
  <si>
    <t>EDMONS_2_NSPIN</t>
  </si>
  <si>
    <t>EE Kettleman Land</t>
  </si>
  <si>
    <t>COLTON_6_AGUAM1</t>
  </si>
  <si>
    <t>AGUA MANSA UNIT 1 (CITY OF COLTON)</t>
  </si>
  <si>
    <t>Agua_Mansa</t>
  </si>
  <si>
    <t>ELCAJN_6_UNITA1</t>
  </si>
  <si>
    <t>Cuyamaca Peak Energy Plant</t>
  </si>
  <si>
    <t>CAISO_Peaker1</t>
  </si>
  <si>
    <t>AGRICO_6_PL3N5</t>
  </si>
  <si>
    <t>Fresno Peaker</t>
  </si>
  <si>
    <t>FresnoPeakr_CT</t>
  </si>
  <si>
    <t>2097 Helton</t>
  </si>
  <si>
    <t>El Dorado Unit 1</t>
  </si>
  <si>
    <t>ELDORO_7_UNIT 2</t>
  </si>
  <si>
    <t>El Dorado Unit 2</t>
  </si>
  <si>
    <t>ELECTR_7_PL1X3</t>
  </si>
  <si>
    <t>ELECTRA PH UNIT 1 &amp; 2 AGGREGATE</t>
  </si>
  <si>
    <t>STONEY GORGE HYDRO AGGREGATE</t>
  </si>
  <si>
    <t>KINGCO_1_KINGBR</t>
  </si>
  <si>
    <t>Kingsburg Cogen</t>
  </si>
  <si>
    <t>KingsburgCgnCC-Total</t>
  </si>
  <si>
    <t>ELLIS_2_QF</t>
  </si>
  <si>
    <t>ELLIS QFS</t>
  </si>
  <si>
    <t>El Nido Biomass to Energy</t>
  </si>
  <si>
    <t>CARSON COGENERATION</t>
  </si>
  <si>
    <t>CarsonCC-Total</t>
  </si>
  <si>
    <t>CAISO_CCGT1</t>
  </si>
  <si>
    <t>ESCO_6_GLMQF</t>
  </si>
  <si>
    <t>Goal Line Cogen</t>
  </si>
  <si>
    <t>GoalLineCC-Total</t>
  </si>
  <si>
    <t>ENCINA_7_EA1</t>
  </si>
  <si>
    <t>ENCINA UNIT 1</t>
  </si>
  <si>
    <t>Encina_ST1</t>
  </si>
  <si>
    <t>ENCINA_7_EA2</t>
  </si>
  <si>
    <t>ENCINA UNIT 2</t>
  </si>
  <si>
    <t>Encina_2</t>
  </si>
  <si>
    <t>ENCINA_7_EA3</t>
  </si>
  <si>
    <t>ENCINA UNIT 3</t>
  </si>
  <si>
    <t>Encina_3</t>
  </si>
  <si>
    <t>ENCINA_7_EA4</t>
  </si>
  <si>
    <t>ENCINA UNIT 4</t>
  </si>
  <si>
    <t>Encina_4</t>
  </si>
  <si>
    <t>ENCINA_7_EA5</t>
  </si>
  <si>
    <t>ENCINA UNIT 5</t>
  </si>
  <si>
    <t>Encina_5</t>
  </si>
  <si>
    <t>ELCAJN_6_LM6K</t>
  </si>
  <si>
    <t>El Cajon Energy Center</t>
  </si>
  <si>
    <t>El_Cajon_EC</t>
  </si>
  <si>
    <t>ESJ Wind Energy</t>
  </si>
  <si>
    <t>Cameron Ridge</t>
  </si>
  <si>
    <t>Ridgetop I</t>
  </si>
  <si>
    <t>STIGCT_2_LODI</t>
  </si>
  <si>
    <t>South of Rio Oso, South of Palermo, South of Table Mountain</t>
  </si>
  <si>
    <t>LODI STIG UNIT</t>
  </si>
  <si>
    <t>LodiSTIG</t>
  </si>
  <si>
    <t>KNGCTY_6_UNITA1</t>
  </si>
  <si>
    <t>King City Energy Center, Unit #1</t>
  </si>
  <si>
    <t>KingCityPeaking</t>
  </si>
  <si>
    <t>CALPIN_1_AGNEW</t>
  </si>
  <si>
    <t>Agnews Power Plant</t>
  </si>
  <si>
    <t>AgnewsCC-Total</t>
  </si>
  <si>
    <t>Neal Road Landfill Generating Facility</t>
  </si>
  <si>
    <t>Champagne</t>
  </si>
  <si>
    <t>FONTANALYTLE CREEK POWERHOUSE P</t>
  </si>
  <si>
    <t>SPVP010 Fontana RT Solar</t>
  </si>
  <si>
    <t>SPVP015</t>
  </si>
  <si>
    <t>SPVP017</t>
  </si>
  <si>
    <t>SPVP018 Fontana RT Solar</t>
  </si>
  <si>
    <t>SPVP023 Fontana RT Solar</t>
  </si>
  <si>
    <t>SPVP026</t>
  </si>
  <si>
    <t>SPVP027</t>
  </si>
  <si>
    <t>ETIWND_2_SOLAR1</t>
  </si>
  <si>
    <t>Dedeaux Ontario</t>
  </si>
  <si>
    <t>ETIWND_2_UNIT1</t>
  </si>
  <si>
    <t>New-Indy Ontario, LLC</t>
  </si>
  <si>
    <t>RVRVEW_1_UNITA1</t>
  </si>
  <si>
    <t>Riverview Energy Center (GP Antioch)</t>
  </si>
  <si>
    <t>Riverview_EC</t>
  </si>
  <si>
    <t>ETIWANDA RECOVERY HYDRO</t>
  </si>
  <si>
    <t>MN Mid Valley Genco  LLC</t>
  </si>
  <si>
    <t>ETIWND_7_UNIT 3</t>
  </si>
  <si>
    <t>ETIWANDA GEN STA. UNIT 3</t>
  </si>
  <si>
    <t>Etiwanda3</t>
  </si>
  <si>
    <t>ETIWND_7_UNIT 4</t>
  </si>
  <si>
    <t>ETIWANDA GEN STA. UNIT 4</t>
  </si>
  <si>
    <t>Etiwanda4</t>
  </si>
  <si>
    <t>EXCHEC_7_UNIT 1</t>
  </si>
  <si>
    <t>EXCHEQUER HYDRO</t>
  </si>
  <si>
    <t>FAIRHAVEN POWER CO.</t>
  </si>
  <si>
    <t>FELLOW_7_QFUNTS</t>
  </si>
  <si>
    <t>Fellow QF Aggregate</t>
  </si>
  <si>
    <t>Cameron Ridge 2</t>
  </si>
  <si>
    <t>DIABLO WINDS</t>
  </si>
  <si>
    <t>FLOWD2_2_UNIT 1</t>
  </si>
  <si>
    <t>SMALL QF AGGREGATION - LIVERMORE</t>
  </si>
  <si>
    <t>FMEADO_6_HELLHL</t>
  </si>
  <si>
    <t>FRENCH MEADOWS HYDRO</t>
  </si>
  <si>
    <t>FORBST_7_UNIT 1</t>
  </si>
  <si>
    <t>FORBESTOWN HYDRO</t>
  </si>
  <si>
    <t>HYPOWER, INC. (FORKS OF BUTTE)</t>
  </si>
  <si>
    <t>Corcoran 3</t>
  </si>
  <si>
    <t>FRIANT DAM</t>
  </si>
  <si>
    <t>FRITO_1_LAY</t>
  </si>
  <si>
    <t>FRITO-LAY</t>
  </si>
  <si>
    <t>Frito_Lay_Cogen</t>
  </si>
  <si>
    <t>Three Forks Water Power Project</t>
  </si>
  <si>
    <t>SMALL QF AGGREGATION - ZENIA</t>
  </si>
  <si>
    <t>Garland B</t>
  </si>
  <si>
    <t>Garland A</t>
  </si>
  <si>
    <t>North Palm Springs 4A</t>
  </si>
  <si>
    <t>Garnet Solar Power Generation Station 1</t>
  </si>
  <si>
    <t>GARNET GREEN POWER PROJECT AGGREGATE</t>
  </si>
  <si>
    <t>GARNET WIND ENERGY CENTER</t>
  </si>
  <si>
    <t>GARNET_1_WINDS</t>
  </si>
  <si>
    <t>Garnet Winds Aggregation</t>
  </si>
  <si>
    <t>Wagner Wind</t>
  </si>
  <si>
    <t>Whitewater Hydro</t>
  </si>
  <si>
    <t>Phoenix</t>
  </si>
  <si>
    <t>Karen Avenue Wind Farm</t>
  </si>
  <si>
    <t>GARNET_2_WIND3</t>
  </si>
  <si>
    <t>San Gorgonio East</t>
  </si>
  <si>
    <t>Windustries</t>
  </si>
  <si>
    <t>Eastwind</t>
  </si>
  <si>
    <t>LECEF_1_UNITS</t>
  </si>
  <si>
    <t>LOS ESTEROS ENERGY FACILITY AGGREGATE</t>
  </si>
  <si>
    <t>LosEsterosCC-Total</t>
  </si>
  <si>
    <t>Genesis Station</t>
  </si>
  <si>
    <t>GEYS11_7_UNIT11</t>
  </si>
  <si>
    <t>GEYSERS UNIT 11 (HEALDSBURG)</t>
  </si>
  <si>
    <t>GEYS12_7_UNIT12</t>
  </si>
  <si>
    <t>GEYSERS UNIT 12 (HEALDSBURG)</t>
  </si>
  <si>
    <t>GEYS13_7_UNIT13</t>
  </si>
  <si>
    <t>Lakeville</t>
  </si>
  <si>
    <t>GEYSERS UNIT 13 (HEALDSBURG)</t>
  </si>
  <si>
    <t>GEYS14_7_UNIT14</t>
  </si>
  <si>
    <t>GEYSERS UNIT 14 (HEALDSBURG)</t>
  </si>
  <si>
    <t>GEYS16_7_UNIT16</t>
  </si>
  <si>
    <t>GEYSERS UNIT 16 (HEALDSBURG)</t>
  </si>
  <si>
    <t>GEYS17_2_BOTRCK</t>
  </si>
  <si>
    <t>Bottle Rock Geothermal</t>
  </si>
  <si>
    <t>GEYS17_7_UNIT17</t>
  </si>
  <si>
    <t>GEYSERS UNIT 17 (HEALDSBURG)</t>
  </si>
  <si>
    <t>GEYS18_7_UNIT18</t>
  </si>
  <si>
    <t>GEYSERS UNIT 18 (HEALDSBURG)</t>
  </si>
  <si>
    <t>GEYS20_7_UNIT20</t>
  </si>
  <si>
    <t>GEYSERS UNIT 20 (HEALDSBURG)</t>
  </si>
  <si>
    <t>RUSCTY_2_UNITS</t>
  </si>
  <si>
    <t>Ames</t>
  </si>
  <si>
    <t>Russell City Energy Center</t>
  </si>
  <si>
    <t>RussellCityCC-Total</t>
  </si>
  <si>
    <t>WOLFSK_1_UNITA1</t>
  </si>
  <si>
    <t>Wolfskill Energy Center, Unit #1</t>
  </si>
  <si>
    <t>Wolfskill</t>
  </si>
  <si>
    <t>YUBACT_6_UNITA1</t>
  </si>
  <si>
    <t>Yuba City Energy Center (Calpine)</t>
  </si>
  <si>
    <t>Yuba_City_EC</t>
  </si>
  <si>
    <t>ALMEGT_1_UNIT 1</t>
  </si>
  <si>
    <t>ALAMEDA GT UNIT 1</t>
  </si>
  <si>
    <t>Alameda1</t>
  </si>
  <si>
    <t>Columbia 3</t>
  </si>
  <si>
    <t>Rio Grande</t>
  </si>
  <si>
    <t>LODI25_2_UNIT 1</t>
  </si>
  <si>
    <t>Lockeford</t>
  </si>
  <si>
    <t>LODI GAS TURBINE</t>
  </si>
  <si>
    <t>Lodi_1</t>
  </si>
  <si>
    <t>GWFPWR_1_UNITS</t>
  </si>
  <si>
    <t>HANFORD PEAKER PLANT</t>
  </si>
  <si>
    <t>HanfordEnergy1</t>
  </si>
  <si>
    <t>HanfordEnergy2</t>
  </si>
  <si>
    <t>PNOCHE_1_PL1X2</t>
  </si>
  <si>
    <t>Panoche Peaker</t>
  </si>
  <si>
    <t>PanochePeakerCT</t>
  </si>
  <si>
    <t>Antelope Power Plant</t>
  </si>
  <si>
    <t>GOLDHL_1_QF</t>
  </si>
  <si>
    <t>Placerville, South of Rio Oso, South of Palermo, South of Table Mountain</t>
  </si>
  <si>
    <t>SMALL QF AGGREGATION - PLACERVILLE</t>
  </si>
  <si>
    <t>GOLETA QFS</t>
  </si>
  <si>
    <t>CSCGNR_1_UNIT 1</t>
  </si>
  <si>
    <t>GIANERA PEAKER UNIT 1</t>
  </si>
  <si>
    <t>Gianera_1</t>
  </si>
  <si>
    <t>GOLETA_6_EXGEN</t>
  </si>
  <si>
    <t>EXXON COMPANY USA</t>
  </si>
  <si>
    <t>SantaYnezCC-Total</t>
  </si>
  <si>
    <t>GOLETA_6_GAVOTA</t>
  </si>
  <si>
    <t>Point Arguello Pipeline Company</t>
  </si>
  <si>
    <t>GaviotaOil1</t>
  </si>
  <si>
    <t>GaviotaOil2</t>
  </si>
  <si>
    <t>GaviotaOil3</t>
  </si>
  <si>
    <t>GaviotaOil4</t>
  </si>
  <si>
    <t>GaviotaOil5</t>
  </si>
  <si>
    <t>Johnson Canyon Landfill</t>
  </si>
  <si>
    <t>Goose Lake</t>
  </si>
  <si>
    <t>Pease, South of Table Mountain</t>
  </si>
  <si>
    <t>GRIDLEY MAIN TWO</t>
  </si>
  <si>
    <t>GRIZZLY HYDRO</t>
  </si>
  <si>
    <t>LAROA2_2_UNITA1</t>
  </si>
  <si>
    <t>LR2</t>
  </si>
  <si>
    <t>LaRosita2CC-Total</t>
  </si>
  <si>
    <t>GRNLF2_1_UNIT</t>
  </si>
  <si>
    <t>GREENLEAF II COGEN</t>
  </si>
  <si>
    <t>Greenleaf2</t>
  </si>
  <si>
    <t>SANTA CRUZ LANDFILL GENERATING PLANT</t>
  </si>
  <si>
    <t>BIG CREEK WATER WORKS - CEDAR FLAT</t>
  </si>
  <si>
    <t>GRZZLY_1_BERKLY</t>
  </si>
  <si>
    <t>PE - BERKELEY, INC.</t>
  </si>
  <si>
    <t>PE-BerkeleyCC-Total</t>
  </si>
  <si>
    <t>CSCGNR_1_UNIT 2</t>
  </si>
  <si>
    <t>GIANERA PEAKER UNIT 2</t>
  </si>
  <si>
    <t>Gianera_2</t>
  </si>
  <si>
    <t>ALMEGT_1_UNIT 2</t>
  </si>
  <si>
    <t>ALAMEDA GT UNIT 2</t>
  </si>
  <si>
    <t>Alameda2</t>
  </si>
  <si>
    <t>GEYSERS UNITS 5 &amp; 6 AGGREGATE</t>
  </si>
  <si>
    <t>GYS7X8_7_UNITS</t>
  </si>
  <si>
    <t>GEYSERS UNITS 7 &amp; 8 AGGREGATE</t>
  </si>
  <si>
    <t>Sonoma CWA Warm Springs Hydro</t>
  </si>
  <si>
    <t>HAASPH_7_PL1X2</t>
  </si>
  <si>
    <t>HAAS PH UNIT 1 &amp; 2 AGGREGATE</t>
  </si>
  <si>
    <t xml:space="preserve">Placer, Drum-Rio Oso, South of Rio Oso, South of Palermo, South of Table Mountain </t>
  </si>
  <si>
    <t>HALSEY HYDRO</t>
  </si>
  <si>
    <t>LAROA1_2_UNITA1</t>
  </si>
  <si>
    <t>LR1</t>
  </si>
  <si>
    <t>LaRosita1CC-Total</t>
  </si>
  <si>
    <t xml:space="preserve">Hat Creek  #1 </t>
  </si>
  <si>
    <t>HATCR2_7_UNIT</t>
  </si>
  <si>
    <t xml:space="preserve">Hat Creek  #2  </t>
  </si>
  <si>
    <t>Lost Creek 1 &amp; 2 Hydro Conversion</t>
  </si>
  <si>
    <t>HAT CREEK HYDRO QF UNITS</t>
  </si>
  <si>
    <t>Hatchet Ridge Wind Farm</t>
  </si>
  <si>
    <t>HAYPRESS HYDRO QF UNITS</t>
  </si>
  <si>
    <t>HELMPG_7_UNIT 1</t>
  </si>
  <si>
    <t>HELMS PUMP-GEN UNIT 1</t>
  </si>
  <si>
    <t>HELMPG_7_UNIT 2</t>
  </si>
  <si>
    <t>HELMS PUMP-GEN UNIT 2</t>
  </si>
  <si>
    <t>HELMPG_7_UNIT 3</t>
  </si>
  <si>
    <t>HELMS PUMP-GEN UNIT 3</t>
  </si>
  <si>
    <t>Lemoore 1</t>
  </si>
  <si>
    <t>HENRTA_6_SOLAR2</t>
  </si>
  <si>
    <t>Westside Solar Power</t>
  </si>
  <si>
    <t>LMBEPK_2_UNITA2</t>
  </si>
  <si>
    <t>Creed Energy Center, Unit #1</t>
  </si>
  <si>
    <t>Creed_Energy</t>
  </si>
  <si>
    <t>HENRTA_6_UNITA2</t>
  </si>
  <si>
    <t>GWF HENRIETTA PEAKER PLANT UNIT 2</t>
  </si>
  <si>
    <t>Henrietta2</t>
  </si>
  <si>
    <t>Henrietta Solar Project</t>
  </si>
  <si>
    <t>LODIEC_2_PL1X2</t>
  </si>
  <si>
    <t>Lodi Energy Center</t>
  </si>
  <si>
    <t>LodiEnergyCC-Total</t>
  </si>
  <si>
    <t>Drum-Rio Oso, South of Rio Oso, South of Palermo, South of Table Mountain</t>
  </si>
  <si>
    <t>Combie South</t>
  </si>
  <si>
    <t>HIGGNS_7_QFUNTS</t>
  </si>
  <si>
    <t>HILAND_7_YOLOWD</t>
  </si>
  <si>
    <t>CLEAR LAKE UNIT 1</t>
  </si>
  <si>
    <t>HINSON_6_CARBGN</t>
  </si>
  <si>
    <t>BP WILMINGTON CALCINER</t>
  </si>
  <si>
    <t>WilmingtonCalciner</t>
  </si>
  <si>
    <t>ST-WasteHeat</t>
  </si>
  <si>
    <t>ESCNDO_6_UNITB1</t>
  </si>
  <si>
    <t>CalPeak Power Enterprise Unit 1</t>
  </si>
  <si>
    <t>EnterprisePeakr</t>
  </si>
  <si>
    <t>HENRTA_6_UNITA1</t>
  </si>
  <si>
    <t>GWF HENRIETTA PEAKER PLANT UNIT 1</t>
  </si>
  <si>
    <t>Henrietta1</t>
  </si>
  <si>
    <t>ESCNDO_6_PL1X2</t>
  </si>
  <si>
    <t>MMC Escondido Aggregate</t>
  </si>
  <si>
    <t>MMC-Escondido</t>
  </si>
  <si>
    <t>PNOCHE_1_UNITA1</t>
  </si>
  <si>
    <t>CalPeak Power Panoche Unit 1</t>
  </si>
  <si>
    <t>CPeakPanochePkr</t>
  </si>
  <si>
    <t>HINSON_6_SERRGN</t>
  </si>
  <si>
    <t>CITY OF LONG BEACH</t>
  </si>
  <si>
    <t>HAMILTON BRANCH PH (AGGREGATE)</t>
  </si>
  <si>
    <t>HNTGBH_7_UNIT 1</t>
  </si>
  <si>
    <t>HUNTINGTON BEACH GEN STA. UNIT 1</t>
  </si>
  <si>
    <t>HuntingtonBeach1</t>
  </si>
  <si>
    <t>HNTGBH_7_UNIT 2</t>
  </si>
  <si>
    <t>HUNTINGTON BEACH GEN STA. UNIT 2</t>
  </si>
  <si>
    <t>HuntingtonBeach2</t>
  </si>
  <si>
    <t>HOLGAT_1_BORAX</t>
  </si>
  <si>
    <t>U.S. Borax, Unit 1</t>
  </si>
  <si>
    <t>US_Borax_GEN1</t>
  </si>
  <si>
    <t>San Benito Smart Park</t>
  </si>
  <si>
    <t>Hollister Solar</t>
  </si>
  <si>
    <t>HUMBPP_1_UNITS3</t>
  </si>
  <si>
    <t>Humboldt Bay Generating Station 3</t>
  </si>
  <si>
    <t>HumboldtBayIC08</t>
  </si>
  <si>
    <t>HumboldtBayIC09</t>
  </si>
  <si>
    <t>HumboldtBayIC10</t>
  </si>
  <si>
    <t>HUMBPP_6_UNITS</t>
  </si>
  <si>
    <t>Humboldt Bay Generating Station 1</t>
  </si>
  <si>
    <t>HumboldtBayIC01</t>
  </si>
  <si>
    <t>HumboldtBayIC02</t>
  </si>
  <si>
    <t>HumboldtBayIC03</t>
  </si>
  <si>
    <t>HumboldtBayIC04</t>
  </si>
  <si>
    <t>HumboldtBayIC05</t>
  </si>
  <si>
    <t>HumboldtBayIC06</t>
  </si>
  <si>
    <t>HumboldtBayIC07</t>
  </si>
  <si>
    <t>HUMBSB_1_QF</t>
  </si>
  <si>
    <t>SMALL QF AGGREGATION - TRINITY</t>
  </si>
  <si>
    <t>HYTTHM_2_UNITS</t>
  </si>
  <si>
    <t>HYATT-THERMALITO PUMP-GEN (AGGREGATE)</t>
  </si>
  <si>
    <t>IGNACO_1_QF</t>
  </si>
  <si>
    <t>SMALL QF AGGREGATION - VALLEJO/DINSMORE</t>
  </si>
  <si>
    <t>VACADX_1_UNITA1</t>
  </si>
  <si>
    <t>CalPeak Power Vaca Dixon Unit 1</t>
  </si>
  <si>
    <t>VacaDixonPeaker</t>
  </si>
  <si>
    <t>BORDER_6_UNITA1</t>
  </si>
  <si>
    <t>CalPeak Power Border Unit 1</t>
  </si>
  <si>
    <t>BorderPeaker</t>
  </si>
  <si>
    <t>PNCHPP_1_PL1X2</t>
  </si>
  <si>
    <t>Midway Peaking Aggregate</t>
  </si>
  <si>
    <t>Starwood1</t>
  </si>
  <si>
    <t>Indian Valley Hydro</t>
  </si>
  <si>
    <t>BUCKBL_2_PL1X3</t>
  </si>
  <si>
    <t>Blythe Energy Center</t>
  </si>
  <si>
    <t>BlytheCC-Total</t>
  </si>
  <si>
    <t>ELSEGN_2_UN1011</t>
  </si>
  <si>
    <t>El Segundo Energy Center 5/6</t>
  </si>
  <si>
    <t>ElSegndEnrgCC1-Total</t>
  </si>
  <si>
    <t>INSKIP HYDRO</t>
  </si>
  <si>
    <t>CCSF Hetch_Hetchy Hydro Aggregate</t>
  </si>
  <si>
    <t>Intl Wind Turb Research (Dinosaur Point)</t>
  </si>
  <si>
    <t>Ivanpah 1</t>
  </si>
  <si>
    <t>Ivanpah 2</t>
  </si>
  <si>
    <t>Ivanpah 3</t>
  </si>
  <si>
    <t>Silver Ridge Mount Signal</t>
  </si>
  <si>
    <t>Imperial Valley West</t>
  </si>
  <si>
    <t>BUENA VISTA</t>
  </si>
  <si>
    <t>North Sky River Wind Project</t>
  </si>
  <si>
    <t>Sky River</t>
  </si>
  <si>
    <t>Westlands Solar Farm PV 1</t>
  </si>
  <si>
    <t>KANAKA</t>
  </si>
  <si>
    <t>RE Kansas South</t>
  </si>
  <si>
    <t>KEARNY_7_KY3</t>
  </si>
  <si>
    <t>KEARNY GT3 AGGREGATE</t>
  </si>
  <si>
    <t>STS HYDROPOWER LTD. (KEKAWAKA)</t>
  </si>
  <si>
    <t>Starwood2</t>
  </si>
  <si>
    <t>RVSIDE_6_RERCU2</t>
  </si>
  <si>
    <t>Riverside Energy Res. Ctr Unit 2</t>
  </si>
  <si>
    <t>RiversideERC2</t>
  </si>
  <si>
    <t>MNDALY_6_MCGRTH</t>
  </si>
  <si>
    <t>McGrath Beach Peaker</t>
  </si>
  <si>
    <t>McGrathPeaker</t>
  </si>
  <si>
    <t>BARRE_6_PEAKER</t>
  </si>
  <si>
    <t>Barre Peaker</t>
  </si>
  <si>
    <t>BarrePeaker</t>
  </si>
  <si>
    <t>KELLY RIDGE HYDRO</t>
  </si>
  <si>
    <t>KERKHOFF PH 1 UNIT #1</t>
  </si>
  <si>
    <t>KERKH1_7_UNIT 3</t>
  </si>
  <si>
    <t>KERKHOFF PH 1 UNIT #3</t>
  </si>
  <si>
    <t>KERKH2_7_UNIT 1</t>
  </si>
  <si>
    <t>KERKHOFF PH 2 UNIT #1</t>
  </si>
  <si>
    <t>Fresno Solar South</t>
  </si>
  <si>
    <t>Fresno Solar West</t>
  </si>
  <si>
    <t>CENTER_6_PEAKER</t>
  </si>
  <si>
    <t>Center Peaker</t>
  </si>
  <si>
    <t>CenterPeaker</t>
  </si>
  <si>
    <t>MIRLOM_6_PEAKER</t>
  </si>
  <si>
    <t>Mira Loma Peaker</t>
  </si>
  <si>
    <t>MiraLomaPeaker</t>
  </si>
  <si>
    <t>KERNRG_1_UNITS</t>
  </si>
  <si>
    <t>South Belridge Cogen Facility</t>
  </si>
  <si>
    <t>SouthBelridge1</t>
  </si>
  <si>
    <t>SouthBelridge2</t>
  </si>
  <si>
    <t>SouthBelridge3</t>
  </si>
  <si>
    <t>KERN RIVER HYDRO UNITS 1-4 AGGREGATE</t>
  </si>
  <si>
    <t>KILARC HYDRO</t>
  </si>
  <si>
    <t>ELSEGN_2_UN2021</t>
  </si>
  <si>
    <t>El Segundo Energy Center 7/8</t>
  </si>
  <si>
    <t>ElSegndEnrgCC2-Total</t>
  </si>
  <si>
    <t>KINGRV_7_UNIT 1</t>
  </si>
  <si>
    <t>KINGS RIVER HYDRO UNIT 1</t>
  </si>
  <si>
    <t>KELLER CANYON LANDFILL GEN FACILICITY</t>
  </si>
  <si>
    <t>Kingsburg1</t>
  </si>
  <si>
    <t>Kingsburg2</t>
  </si>
  <si>
    <t>ETIWND_6_GRPLND</t>
  </si>
  <si>
    <t>Grapeland Peaker</t>
  </si>
  <si>
    <t>GrapelandPeaker</t>
  </si>
  <si>
    <t>Kent South</t>
  </si>
  <si>
    <t>LUZ SOLAR PARTNERS 3-7 AGGREGATE</t>
  </si>
  <si>
    <t>LUZ SOLAR PARTNERS 8-9 AGGREGATE</t>
  </si>
  <si>
    <t>KERN CANYON</t>
  </si>
  <si>
    <t>LACIEN_2_VENICE</t>
  </si>
  <si>
    <t>MWD Venice Hydroelectric Recovery Plant</t>
  </si>
  <si>
    <t>LAGBEL_6_QF</t>
  </si>
  <si>
    <t>LAGUNA BELL QFS</t>
  </si>
  <si>
    <t>LAKHDG_6_UNIT 1</t>
  </si>
  <si>
    <t>Lake Hodges Pumped Storage-Unit1</t>
  </si>
  <si>
    <t>LAKHDG_6_UNIT 2</t>
  </si>
  <si>
    <t>Lake Hodges Pumped Storage-Unit2</t>
  </si>
  <si>
    <t>Regulus Solar</t>
  </si>
  <si>
    <t>Woodmere Solar Farm</t>
  </si>
  <si>
    <t>Redcrest Solar Farm</t>
  </si>
  <si>
    <t>LAPAC_6_UNIT</t>
  </si>
  <si>
    <t>LOUISIANA PACIFIC SAMOA</t>
  </si>
  <si>
    <t>OTMESA_2_PL1X3</t>
  </si>
  <si>
    <t>OTAY MESA ENERGY CENTER</t>
  </si>
  <si>
    <t>OtayMesaCC-Total</t>
  </si>
  <si>
    <t>MOSSLD_2_PSP1</t>
  </si>
  <si>
    <t>South Bay-Moss Landing</t>
  </si>
  <si>
    <t>MOSS LANDING POWER BLOCK 1</t>
  </si>
  <si>
    <t>MossLandingCC1-Total</t>
  </si>
  <si>
    <t>MOSSLD_2_PSP2</t>
  </si>
  <si>
    <t>MOSS LANDING POWER BLOCK 2</t>
  </si>
  <si>
    <t>MossLandingCC2-Total</t>
  </si>
  <si>
    <t>COLUSA_2_PL1X3</t>
  </si>
  <si>
    <t>Colusa Generating Station</t>
  </si>
  <si>
    <t>ColusaCC-Total</t>
  </si>
  <si>
    <t>RVSIDE_6_RERCU1</t>
  </si>
  <si>
    <t>Riverside Energy Res. Ctr Unit 1</t>
  </si>
  <si>
    <t>RiversideERC1</t>
  </si>
  <si>
    <t>LARKSP_6_UNIT 2</t>
  </si>
  <si>
    <t>LARKSPUR PEAKER UNIT 2</t>
  </si>
  <si>
    <t>Larkspur2</t>
  </si>
  <si>
    <t>LMEC_1_PL1X3</t>
  </si>
  <si>
    <t>Los Medanos Energy Center AGGREGATE</t>
  </si>
  <si>
    <t>LosMedanosCC-Total</t>
  </si>
  <si>
    <t>MRCHNT_2_PL1X3</t>
  </si>
  <si>
    <t>Desert Star Energy Center</t>
  </si>
  <si>
    <t>DesertStarCC-Total</t>
  </si>
  <si>
    <t>LASSEN_6_UNITS</t>
  </si>
  <si>
    <t>LASSEN AREA QF AGGREGATION</t>
  </si>
  <si>
    <t>LAWRNC_7_SUNYVL</t>
  </si>
  <si>
    <t>City of Sunnyvale Unit 1 and 2</t>
  </si>
  <si>
    <t>TERMEX_2_PL1X3</t>
  </si>
  <si>
    <t>TDM</t>
  </si>
  <si>
    <t>TermoMexiCC-Total</t>
  </si>
  <si>
    <t>HIDSRT_2_UNITS</t>
  </si>
  <si>
    <t>HIGH DESERT POWER PROJECT AGGREGATE</t>
  </si>
  <si>
    <t>HighDesertCC-Total</t>
  </si>
  <si>
    <t>LAPLMA_2_UNIT 1</t>
  </si>
  <si>
    <t>La Paloma Generating Plant Unit #1</t>
  </si>
  <si>
    <t>LaPaloma1</t>
  </si>
  <si>
    <t>Wilson, Hanford</t>
  </si>
  <si>
    <t>LAPLMA_2_UNIT 2</t>
  </si>
  <si>
    <t>La Paloma Generating Plant Unit #2</t>
  </si>
  <si>
    <t>LaPaloma2</t>
  </si>
  <si>
    <t>Gestamp Solar 1</t>
  </si>
  <si>
    <t xml:space="preserve">Lancaster Little Rock C </t>
  </si>
  <si>
    <t>Palmdale 18</t>
  </si>
  <si>
    <t>Little Rock Pham Solar</t>
  </si>
  <si>
    <t>Harris</t>
  </si>
  <si>
    <t>RVSIDE_2_RERCU3</t>
  </si>
  <si>
    <t>Riverside Energy Res. Ctr Unit 3</t>
  </si>
  <si>
    <t>RiversideERC3</t>
  </si>
  <si>
    <t>MALAGA_1_PL1X2</t>
  </si>
  <si>
    <t>Malaga Power Aggregate</t>
  </si>
  <si>
    <t>KingsRiverGT2</t>
  </si>
  <si>
    <t>RVSIDE_2_RERCU4</t>
  </si>
  <si>
    <t>Riverside Energy Res. Ctr Unit 4</t>
  </si>
  <si>
    <t>RiversideERC4</t>
  </si>
  <si>
    <t>GLEN ARM UNIT 3</t>
  </si>
  <si>
    <t>Glenarm_GT3</t>
  </si>
  <si>
    <t>LAPLMA_2_UNIT 3</t>
  </si>
  <si>
    <t>La Paloma Generating Plant Unit #3</t>
  </si>
  <si>
    <t>LaPaloma3</t>
  </si>
  <si>
    <t>LNCSTR_6_CREST</t>
  </si>
  <si>
    <t>Bear Creek Solar</t>
  </si>
  <si>
    <t>Kettleman Solar</t>
  </si>
  <si>
    <t>MRGT_6_MMAREF</t>
  </si>
  <si>
    <t>Miramar Energy Facility</t>
  </si>
  <si>
    <t>MiramarEnergy1</t>
  </si>
  <si>
    <t>METEC_2_PL1X3</t>
  </si>
  <si>
    <t>Metcalf Energy Center</t>
  </si>
  <si>
    <t>MetcalfEnrgyCC-Total</t>
  </si>
  <si>
    <t>Mill &amp; Sulphur Creek Hydro</t>
  </si>
  <si>
    <t>LOWGAP_7_QFUNTS</t>
  </si>
  <si>
    <t>LARKSP_6_UNIT 1</t>
  </si>
  <si>
    <t>LARKSPUR PEAKER UNIT 1</t>
  </si>
  <si>
    <t>Larkspur1</t>
  </si>
  <si>
    <t>MRGT_6_MEF2</t>
  </si>
  <si>
    <t>Miramar Energy Facility II</t>
  </si>
  <si>
    <t>MiramarEnergy2</t>
  </si>
  <si>
    <t>MALACHA HYDRO L.P.</t>
  </si>
  <si>
    <t>Manzana Wind</t>
  </si>
  <si>
    <t>Maricopa West Solar PV</t>
  </si>
  <si>
    <t>Sunset Reservoir - North Basin</t>
  </si>
  <si>
    <t>MCARTH_6_FRIVRB</t>
  </si>
  <si>
    <t>Fall River Mills Project B</t>
  </si>
  <si>
    <t>SMALL QF AGGREGATION - FRESNO</t>
  </si>
  <si>
    <t>MCSWAN_6_UNITS</t>
  </si>
  <si>
    <t>MC SWAIN HYDRO</t>
  </si>
  <si>
    <t>MDFKRL_2_PROJCT</t>
  </si>
  <si>
    <t>MIDDLE FORK AND RALSTON PSP</t>
  </si>
  <si>
    <t>CalRENEW - 1(A)</t>
  </si>
  <si>
    <t>MENDOTA BIOMASS POWER</t>
  </si>
  <si>
    <t>Mission Solar</t>
  </si>
  <si>
    <t>Merced Solar</t>
  </si>
  <si>
    <t>MERCED FALLS</t>
  </si>
  <si>
    <t>MESAP_1_QF</t>
  </si>
  <si>
    <t>SMALL QF AGGREGATION - SAN LUIS OBISPO</t>
  </si>
  <si>
    <t>MESA QFS</t>
  </si>
  <si>
    <t>SMALL QF AGGREGATION - SANTA CLARA WD</t>
  </si>
  <si>
    <t>LEBECS_2_UNITS</t>
  </si>
  <si>
    <t>Pastoria Energy Facility</t>
  </si>
  <si>
    <t>PastoriaCC1-Total</t>
  </si>
  <si>
    <t>MIDSET_1_UNIT 1</t>
  </si>
  <si>
    <t>MIDSET COGEN. CO.</t>
  </si>
  <si>
    <t>Mid_Set_Cogen</t>
  </si>
  <si>
    <t>Windland Refresh 2</t>
  </si>
  <si>
    <t>Windland Refresh 1</t>
  </si>
  <si>
    <t>CELLC 7.5 MW Tehachapi Project</t>
  </si>
  <si>
    <t>MIRLOM_2_CORONA</t>
  </si>
  <si>
    <t>MWD Corona Hydroelectric Recovery Plant</t>
  </si>
  <si>
    <t>Ontario RT Solar</t>
  </si>
  <si>
    <t>SPVP032</t>
  </si>
  <si>
    <t>SPVP033</t>
  </si>
  <si>
    <t>MIRLOM_2_TEMESC</t>
  </si>
  <si>
    <t>MWD Temescal Hydroelectric Recovery Plan</t>
  </si>
  <si>
    <t>MIRLOM_6_DELGEN</t>
  </si>
  <si>
    <t>CORONA ENERGY PARTNERS LTD.</t>
  </si>
  <si>
    <t>Corona_Cogen</t>
  </si>
  <si>
    <t>SENTNL_2_CTG1</t>
  </si>
  <si>
    <t>Sentinel Unit 1</t>
  </si>
  <si>
    <t>SentinelEnergyCTG1</t>
  </si>
  <si>
    <t>MIRLOM_7_MWDLKM</t>
  </si>
  <si>
    <t>Lake Mathews Hydroelectric Recovery Plan</t>
  </si>
  <si>
    <t>MISSIX_1_QF</t>
  </si>
  <si>
    <t>SMALL QF AGGREGATION - SAB FRABCUSCI</t>
  </si>
  <si>
    <t>SENTNL_2_CTG2</t>
  </si>
  <si>
    <t>Sentinel Unit 2</t>
  </si>
  <si>
    <t>SentinelEnergyCTG2</t>
  </si>
  <si>
    <t>MLPTAS_7_QFUNTS</t>
  </si>
  <si>
    <t>SENTNL_2_CTG3</t>
  </si>
  <si>
    <t>Sentinel Unit 3</t>
  </si>
  <si>
    <t>SentinelEnergyCTG3</t>
  </si>
  <si>
    <t>MNDALY_7_UNIT 1</t>
  </si>
  <si>
    <t>MANDALAY GEN STA. UNIT 1</t>
  </si>
  <si>
    <t>Mandalay_1</t>
  </si>
  <si>
    <t>MNDALY_7_UNIT 2</t>
  </si>
  <si>
    <t>MANDALAY GEN STA. UNIT 2</t>
  </si>
  <si>
    <t>Mandalay_2</t>
  </si>
  <si>
    <t>SENTNL_2_CTG4</t>
  </si>
  <si>
    <t>Sentinel Unit 4</t>
  </si>
  <si>
    <t>SentinelEnergyCTG4</t>
  </si>
  <si>
    <t>North Star Solar 1</t>
  </si>
  <si>
    <t xml:space="preserve">Citizen Solar B </t>
  </si>
  <si>
    <t>MOJAVE_1_SIPHON</t>
  </si>
  <si>
    <t>MOJAVE SIPHON POWER PLANT</t>
  </si>
  <si>
    <t>Mojave West</t>
  </si>
  <si>
    <t>BOREL HYDRO UNITS 1-3 AGGREGATE</t>
  </si>
  <si>
    <t>MONTICELLO HYDRO AGGREGATE</t>
  </si>
  <si>
    <t>Ventura, Moorpark</t>
  </si>
  <si>
    <t>Calabasas Gas-to-Energy Facility</t>
  </si>
  <si>
    <t>MOORPARK QFS</t>
  </si>
  <si>
    <t>WEME- Simi Valley Landfill</t>
  </si>
  <si>
    <t>MOSSLD_1_QF</t>
  </si>
  <si>
    <t>SMALL QF AGGREGATION - SANTA CRUZ</t>
  </si>
  <si>
    <t>LAPLMA_2_UNIT 4</t>
  </si>
  <si>
    <t>LA PALOMA GENERATING PLANT, UNIT #4</t>
  </si>
  <si>
    <t>LaPaloma4</t>
  </si>
  <si>
    <t>ELKHIL_2_PL1X3</t>
  </si>
  <si>
    <t>ELK HILLS COMBINED CYCLE (AGGREGATE)</t>
  </si>
  <si>
    <t>ElkHillsCC-Total</t>
  </si>
  <si>
    <t>MOSSLD_7_UNIT 6</t>
  </si>
  <si>
    <t>MOSS LANDING UNIT 6</t>
  </si>
  <si>
    <t>MossLanding6</t>
  </si>
  <si>
    <t>MOSSLD_7_UNIT 7</t>
  </si>
  <si>
    <t>MOSS LANDING UNIT 7</t>
  </si>
  <si>
    <t>MossLanding7</t>
  </si>
  <si>
    <t>PastoriaCC2-Total</t>
  </si>
  <si>
    <t>SENTNL_2_CTG5</t>
  </si>
  <si>
    <t>Sentinel Unit 5</t>
  </si>
  <si>
    <t>SentinelEnergyCTG5</t>
  </si>
  <si>
    <t>SENTNL_2_CTG6</t>
  </si>
  <si>
    <t>Sentinel Unit 6</t>
  </si>
  <si>
    <t>SentinelEnergyCTG6</t>
  </si>
  <si>
    <t>MRGT_7_UNITS</t>
  </si>
  <si>
    <t>MIRAMAR COMBUSTION TURBINE AGGREGATE</t>
  </si>
  <si>
    <t>Morelos Solar</t>
  </si>
  <si>
    <t>MIRAMAR LANDFILL</t>
  </si>
  <si>
    <t>SMALL QF AGGREGATION - SAN DIEGO</t>
  </si>
  <si>
    <t>MT.POSO COGENERATION CO.</t>
  </si>
  <si>
    <t>MtPosoCogen</t>
  </si>
  <si>
    <t>Bio-ST</t>
  </si>
  <si>
    <t>Mountain View Power Project I</t>
  </si>
  <si>
    <t>MTWIND_1_UNIT 2</t>
  </si>
  <si>
    <t>Mountain View Power Project II</t>
  </si>
  <si>
    <t>Mountain View Power Project III</t>
  </si>
  <si>
    <t>NARROWS PH 1 UNIT</t>
  </si>
  <si>
    <t>NAROW2_2_UNIT</t>
  </si>
  <si>
    <t>Narrows Powerhouse Unit 2</t>
  </si>
  <si>
    <t>NAVYII_2_UNITS</t>
  </si>
  <si>
    <t>COSO POWER DEVELOPER (NAVY II) AGGREGATE</t>
  </si>
  <si>
    <t>NCPA GEO PLANT 1 UNIT 1</t>
  </si>
  <si>
    <t>NCPA_7_GP1UN2</t>
  </si>
  <si>
    <t>NCPA GEO PLANT 1 UNIT 2</t>
  </si>
  <si>
    <t>NCPA GEO PLANT 2 UNIT 3</t>
  </si>
  <si>
    <t>NCPA_7_GP2UN4</t>
  </si>
  <si>
    <t>NCPA GEO PLANT 2 UNIT 4</t>
  </si>
  <si>
    <t>Alpine Solar</t>
  </si>
  <si>
    <t>NEWARK_1_QF</t>
  </si>
  <si>
    <t>NEWARK 1 QF</t>
  </si>
  <si>
    <t>NHOGAN_6_UNITS</t>
  </si>
  <si>
    <t>NEW HOGAN PH AGGREGATE</t>
  </si>
  <si>
    <t>NIMTG_6_NIQF</t>
  </si>
  <si>
    <t>NORTH ISLAND QF</t>
  </si>
  <si>
    <t>NorthIslandCC-Total</t>
  </si>
  <si>
    <t>NEWCASTLE HYDRO</t>
  </si>
  <si>
    <t>NZWIND_2_WDSTR5</t>
  </si>
  <si>
    <t>Windstream 6111</t>
  </si>
  <si>
    <t>Wind Resource I</t>
  </si>
  <si>
    <t>NZWIND_6_WDSTR</t>
  </si>
  <si>
    <t>Windstream 6039</t>
  </si>
  <si>
    <t>Windstream 6040</t>
  </si>
  <si>
    <t>Windstream 6041</t>
  </si>
  <si>
    <t>OAK C_1_EBMUD</t>
  </si>
  <si>
    <t>MWWTP PGS 1 - ENGINES</t>
  </si>
  <si>
    <t>SENTNL_2_CTG7</t>
  </si>
  <si>
    <t>Sentinel Unit 7</t>
  </si>
  <si>
    <t>SentinelEnergyCTG7</t>
  </si>
  <si>
    <t>SENTNL_2_CTG8</t>
  </si>
  <si>
    <t>Sentinel Unit 8</t>
  </si>
  <si>
    <t>SentinelEnergyCTG8</t>
  </si>
  <si>
    <t>PNCHEG_2_PL1X4</t>
  </si>
  <si>
    <t>PANOCHE ENERGY CENTER (Aggregated)</t>
  </si>
  <si>
    <t>PanocheEC1</t>
  </si>
  <si>
    <t>Zephyr Park</t>
  </si>
  <si>
    <t>OASIS_6_CREST</t>
  </si>
  <si>
    <t>Morgan Lancaster I Generating Facility</t>
  </si>
  <si>
    <t>Oasis Solar</t>
  </si>
  <si>
    <t>Ocotillo Wind Energy Facility</t>
  </si>
  <si>
    <t>PanocheEC2</t>
  </si>
  <si>
    <t>PanocheEC3</t>
  </si>
  <si>
    <t>OILFLD_7_QFUNTS</t>
  </si>
  <si>
    <t>Nacimiento Hydroelectric Plant</t>
  </si>
  <si>
    <t>Bidart Old River 1</t>
  </si>
  <si>
    <t>Old River One</t>
  </si>
  <si>
    <t>OLINDA_2_COYCRK</t>
  </si>
  <si>
    <t xml:space="preserve">MWD Coyote Creek Hydroelectric Recovery </t>
  </si>
  <si>
    <t>Brea Power II</t>
  </si>
  <si>
    <t>Brea2CC-Total</t>
  </si>
  <si>
    <t>OLINDA QFS</t>
  </si>
  <si>
    <t>OLINDA_7_LNDFIL</t>
  </si>
  <si>
    <t>White River Solar</t>
  </si>
  <si>
    <t>White River West</t>
  </si>
  <si>
    <t>OLSEN POWER PARTNERS</t>
  </si>
  <si>
    <t>PanocheEC4</t>
  </si>
  <si>
    <t>WALCRK_2_CTG1</t>
  </si>
  <si>
    <t>Walnut Creek Energy Park Unit 1</t>
  </si>
  <si>
    <t>WalnutCreekEPark1</t>
  </si>
  <si>
    <t>WALCRK_2_CTG2</t>
  </si>
  <si>
    <t>Walnut Creek Energy Park Unit 2</t>
  </si>
  <si>
    <t>WalnutCreekEPark2</t>
  </si>
  <si>
    <t>WALCRK_2_CTG3</t>
  </si>
  <si>
    <t>Walnut Creek Energy Park Unit 3</t>
  </si>
  <si>
    <t>WalnutCreekEPark3</t>
  </si>
  <si>
    <t>ONLLPP_6_UNITS</t>
  </si>
  <si>
    <t>O'NEILL PUMP-GEN (AGGREGATE)</t>
  </si>
  <si>
    <t>ORLND_6_HIGHLI</t>
  </si>
  <si>
    <t>High Line Canal Hydro</t>
  </si>
  <si>
    <t>ORLND_6_SOLAR1</t>
  </si>
  <si>
    <t>Enerparc California 2</t>
  </si>
  <si>
    <t>ORMOND_7_UNIT 1</t>
  </si>
  <si>
    <t>ORMOND BEACH GEN STA. UNIT 1</t>
  </si>
  <si>
    <t>Ormond_Beach_1</t>
  </si>
  <si>
    <t>ORMOND_7_UNIT 2</t>
  </si>
  <si>
    <t>ORMOND BEACH GEN STA. UNIT 2</t>
  </si>
  <si>
    <t>Ormond_Beach_2</t>
  </si>
  <si>
    <t>OROVIL_6_UNIT</t>
  </si>
  <si>
    <t>Oroville Cogeneration, LP</t>
  </si>
  <si>
    <t>OrovilleCogen1</t>
  </si>
  <si>
    <t>OrovilleCogen2</t>
  </si>
  <si>
    <t>OrovilleCogen3</t>
  </si>
  <si>
    <t>OrovilleCogen4</t>
  </si>
  <si>
    <t>OrovilleCogen5</t>
  </si>
  <si>
    <t>OrovilleCogen6</t>
  </si>
  <si>
    <t>OrovilleCogen7</t>
  </si>
  <si>
    <t>OSO_6_NSPIN</t>
  </si>
  <si>
    <t>Otay 5</t>
  </si>
  <si>
    <t>Otay 6</t>
  </si>
  <si>
    <t>WALCRK_2_CTG4</t>
  </si>
  <si>
    <t>Walnut Creek Energy Park Unit 4</t>
  </si>
  <si>
    <t>WalnutCreekEPark4</t>
  </si>
  <si>
    <t>OTAY LANDFILL UNITS AGGREGATE</t>
  </si>
  <si>
    <t>Otay 3</t>
  </si>
  <si>
    <t>GATWAY_2_PL1X3</t>
  </si>
  <si>
    <t>GATEWAY GENERATING STATION</t>
  </si>
  <si>
    <t>GatewayCC-Total</t>
  </si>
  <si>
    <t>OXBOW_6_DRUM</t>
  </si>
  <si>
    <t>Weimer, Drum-Rio Oso, South of Palermo, South of Table Mountain</t>
  </si>
  <si>
    <t>OXBOW HYDRO</t>
  </si>
  <si>
    <t>Ox Mountain Landfill Generating Plant</t>
  </si>
  <si>
    <t>PACIFIC LUMBER (HUMBOLDT)</t>
  </si>
  <si>
    <t>ONTARIO/SIERRA HYDRO PSP</t>
  </si>
  <si>
    <t>Kona Solar - Rancho DC #1</t>
  </si>
  <si>
    <t>PADUA_6_MWDSDM</t>
  </si>
  <si>
    <t>San Dimas Hydroelectric Recovery Plant</t>
  </si>
  <si>
    <t>PADUA QFS</t>
  </si>
  <si>
    <t>San Dimas Wash Hydro</t>
  </si>
  <si>
    <t>PALALT_7_COBUG</t>
  </si>
  <si>
    <t>Cooperatively Owned Back Up Generator</t>
  </si>
  <si>
    <t>DELTA_2_PL1X4</t>
  </si>
  <si>
    <t>DELTA ENERGY CENTER AGGREGATE</t>
  </si>
  <si>
    <t>DeltaEnergyCC-Total</t>
  </si>
  <si>
    <t>Big Creek, Vestal</t>
  </si>
  <si>
    <t>Covanta Delano, Inc.</t>
  </si>
  <si>
    <t>Mesa Wind Project</t>
  </si>
  <si>
    <t>PARDEB_6_UNITS</t>
  </si>
  <si>
    <t>Pardee Power House</t>
  </si>
  <si>
    <t>G2 Energy Hay Road Power Plant</t>
  </si>
  <si>
    <t>Potrero Hills Energy</t>
  </si>
  <si>
    <t>PEARBL_2_NSPIN</t>
  </si>
  <si>
    <t>Sonora 1</t>
  </si>
  <si>
    <t>PGCC_1_PDRP01</t>
  </si>
  <si>
    <t>PDR-F PGCC</t>
  </si>
  <si>
    <t>PGCC_1_PDRP02</t>
  </si>
  <si>
    <t>PGEB_2_PDRP01</t>
  </si>
  <si>
    <t>PDR-B PGEB</t>
  </si>
  <si>
    <t>PGEB_2_PDRP02</t>
  </si>
  <si>
    <t>PDR-C PGEB</t>
  </si>
  <si>
    <t>PGEB_2_PDRP03</t>
  </si>
  <si>
    <t>PDR-A PGEB</t>
  </si>
  <si>
    <t>PGEB_2_PDRP04</t>
  </si>
  <si>
    <t>PGF1_2_PDRP01</t>
  </si>
  <si>
    <t>PDR-F PGF1</t>
  </si>
  <si>
    <t>PGF1_2_PDRP02</t>
  </si>
  <si>
    <t>PDR-D PGF1 LEDF</t>
  </si>
  <si>
    <t>PGF1_2_PDRP03</t>
  </si>
  <si>
    <t>PGFG_1_PDRP01</t>
  </si>
  <si>
    <t>PDR-F PGFG SEL1</t>
  </si>
  <si>
    <t>PGFG_1_PDRP02</t>
  </si>
  <si>
    <t>PGLP_2_PDRP02</t>
  </si>
  <si>
    <t>PGNV_1_PDRP01</t>
  </si>
  <si>
    <t>PGP2_2_PDRP01</t>
  </si>
  <si>
    <t>PDR-C PGP2</t>
  </si>
  <si>
    <t>PGP2_2_PDRP04</t>
  </si>
  <si>
    <t>PDR-F PGP2</t>
  </si>
  <si>
    <t>PGP2_2_PDRP05</t>
  </si>
  <si>
    <t>PGSA_2_PDRP01</t>
  </si>
  <si>
    <t>PDR-F PGSA SEES</t>
  </si>
  <si>
    <t>PGSA_2_PDRP02</t>
  </si>
  <si>
    <t>PDR-D PGSA</t>
  </si>
  <si>
    <t>PGSA_2_PDRP03</t>
  </si>
  <si>
    <t>PGSB_1_PDRP02</t>
  </si>
  <si>
    <t>PDR-C PGSB</t>
  </si>
  <si>
    <t>PGSB_1_PDRP03</t>
  </si>
  <si>
    <t xml:space="preserve">PDR-F PGSB SEL1 </t>
  </si>
  <si>
    <t>PGSB_1_PDRP04</t>
  </si>
  <si>
    <t>PGSB_1_PDRP05</t>
  </si>
  <si>
    <t>PDR-F PGSB SEES</t>
  </si>
  <si>
    <t>PGSB_1_PDRP06</t>
  </si>
  <si>
    <t>PDR-F PGSB</t>
  </si>
  <si>
    <t>PGSB_1_PDRP07</t>
  </si>
  <si>
    <t>PDR-B PGSB</t>
  </si>
  <si>
    <t>PGSF_2_PDRP01</t>
  </si>
  <si>
    <t>PDR-F PGSF SEES</t>
  </si>
  <si>
    <t>PGSF_2_PDRP02</t>
  </si>
  <si>
    <t>PDR-F PGSF</t>
  </si>
  <si>
    <t>PGST_2_PDRP01</t>
  </si>
  <si>
    <t>PHOENIX PH</t>
  </si>
  <si>
    <t>PINFLT_7_UNITS</t>
  </si>
  <si>
    <t>PINE FLAT HYDRO AGGREGATE</t>
  </si>
  <si>
    <t>PIT1_6_FRIVRA</t>
  </si>
  <si>
    <t>Fall River Mills Project A</t>
  </si>
  <si>
    <t>PIT1_7_UNIT 1</t>
  </si>
  <si>
    <t>PIT PH 1 UNIT 1</t>
  </si>
  <si>
    <t>PIT1_7_UNIT 2</t>
  </si>
  <si>
    <t>PIT PH 1 UNIT 2</t>
  </si>
  <si>
    <t>PIT3_7_PL1X3</t>
  </si>
  <si>
    <t>PIT PH 3 UNITS 1, 2 &amp; 3 AGGREGATE</t>
  </si>
  <si>
    <t>PIT4_7_PL1X2</t>
  </si>
  <si>
    <t>PIT PH 4 UNITS 1 &amp; 2 AGGREGATE</t>
  </si>
  <si>
    <t>PIT5_7_PL1X2</t>
  </si>
  <si>
    <t>PIT PH 5 UNITS 1 &amp; 2 AGGREGATE</t>
  </si>
  <si>
    <t>PIT5_7_PL3X4</t>
  </si>
  <si>
    <t>PIT PH 5 UNITS 3 &amp; 4 AGGREGATE</t>
  </si>
  <si>
    <t>PIT 5 HYDRO QF UNITS</t>
  </si>
  <si>
    <t>PIT6_7_UNIT 1</t>
  </si>
  <si>
    <t>PIT PH 6 UNIT 1</t>
  </si>
  <si>
    <t>PIT6_7_UNIT 2</t>
  </si>
  <si>
    <t>PIT PH 6 UNIT 2</t>
  </si>
  <si>
    <t>PIT7_7_UNIT 1</t>
  </si>
  <si>
    <t>PIT PH 7 UNIT 1</t>
  </si>
  <si>
    <t>PIT7_7_UNIT 2</t>
  </si>
  <si>
    <t>PIT PH 7 UNIT 2</t>
  </si>
  <si>
    <t>PITTSP_7_UNIT 5</t>
  </si>
  <si>
    <t>PITTSBURG UNIT 5</t>
  </si>
  <si>
    <t>PittsburgPwr5</t>
  </si>
  <si>
    <t>PITTSP_7_UNIT 6</t>
  </si>
  <si>
    <t>PITTSBURG UNIT 6</t>
  </si>
  <si>
    <t>PittsburgPwr6</t>
  </si>
  <si>
    <t>PITTSP_7_UNIT 7</t>
  </si>
  <si>
    <t>PITTSBURG UNIT 7</t>
  </si>
  <si>
    <t>PittsburgPwr7</t>
  </si>
  <si>
    <t>Chili Bar Hydro</t>
  </si>
  <si>
    <t>PLACER UNIT (ROCK CREEK)</t>
  </si>
  <si>
    <t xml:space="preserve">Western Antelope Blue Sky Ranch A </t>
  </si>
  <si>
    <t>Sierra Solar Greenworks</t>
  </si>
  <si>
    <t>Central Antelope Dry Ranch C</t>
  </si>
  <si>
    <t>Lincoln Landfill Power Plant</t>
  </si>
  <si>
    <t>SEPV Palmdale East</t>
  </si>
  <si>
    <t>Pumpjack Solar I</t>
  </si>
  <si>
    <t>WALCRK_2_CTG5</t>
  </si>
  <si>
    <t>Walnut Creek Energy Park Unit 5</t>
  </si>
  <si>
    <t>WalnutCreekEPark5</t>
  </si>
  <si>
    <t>GLNARM_7_UNIT 4</t>
  </si>
  <si>
    <t>GLEN ARM UNIT 4</t>
  </si>
  <si>
    <t>Glenarm_GT4</t>
  </si>
  <si>
    <t>COCOPP_2_CTG1</t>
  </si>
  <si>
    <t>Marsh Landing 1</t>
  </si>
  <si>
    <t>MarshLanding1</t>
  </si>
  <si>
    <t>COCOPP_2_CTG2</t>
  </si>
  <si>
    <t>Marsh Landing 2</t>
  </si>
  <si>
    <t>MarshLanding2</t>
  </si>
  <si>
    <t>COCOPP_2_CTG3</t>
  </si>
  <si>
    <t>Marsh Landing 3</t>
  </si>
  <si>
    <t>MarshLanding3</t>
  </si>
  <si>
    <t>COCOPP_2_CTG4</t>
  </si>
  <si>
    <t>Marsh Landing 4</t>
  </si>
  <si>
    <t>MarshLanding4</t>
  </si>
  <si>
    <t>KELSO_2_UNITS</t>
  </si>
  <si>
    <t>Mariposa Energy</t>
  </si>
  <si>
    <t>Mariposa1</t>
  </si>
  <si>
    <t>Mariposa2</t>
  </si>
  <si>
    <t>POEPH_7_UNIT 1</t>
  </si>
  <si>
    <t>POE HYDRO UNIT 1</t>
  </si>
  <si>
    <t>POEPH_7_UNIT 2</t>
  </si>
  <si>
    <t>POE HYDRO UNIT 2</t>
  </si>
  <si>
    <t>POTTER_6_UNITS</t>
  </si>
  <si>
    <t>Potter Valley</t>
  </si>
  <si>
    <t>POTTER_7_VECINO</t>
  </si>
  <si>
    <t>Vecino Vineyards LLC</t>
  </si>
  <si>
    <t>Silver State South</t>
  </si>
  <si>
    <t>PSWEET_7_QFUNTS</t>
  </si>
  <si>
    <t>PTLOMA_6_NTCCGN</t>
  </si>
  <si>
    <t>AEI MCRD STEAM TURBINE</t>
  </si>
  <si>
    <t>NTC-MCRD-CC-Total</t>
  </si>
  <si>
    <t>PTLOMA_6_NTCQF</t>
  </si>
  <si>
    <t>NTC/MCRD COGENERATION</t>
  </si>
  <si>
    <t>Putah Creek Solar Farm</t>
  </si>
  <si>
    <t>PACIFIC WEST 1 WIND GENERATION</t>
  </si>
  <si>
    <t>RCKCRK_7_UNIT 1</t>
  </si>
  <si>
    <t>ROCK CREEK HYDRO UNIT 1</t>
  </si>
  <si>
    <t>ROCK CREEK HYDRO UNIT 2</t>
  </si>
  <si>
    <t>RDWAY_1_CREST</t>
  </si>
  <si>
    <t>RECTOR_2_KAWEAH</t>
  </si>
  <si>
    <t>KAWEAH PH 2 &amp; 3 PSP AGGREGATE</t>
  </si>
  <si>
    <t>KAWEAH PH 1 UNIT 1</t>
  </si>
  <si>
    <t>RECTOR QFS</t>
  </si>
  <si>
    <t>RECTOR_7_TULARE</t>
  </si>
  <si>
    <t>REDBLF_6_UNIT</t>
  </si>
  <si>
    <t>RED BLUFF PEAKER PLANT</t>
  </si>
  <si>
    <t>Red_Bluff_IC1</t>
  </si>
  <si>
    <t>Red_Bluff_IC10</t>
  </si>
  <si>
    <t>Red_Bluff_IC11</t>
  </si>
  <si>
    <t>Red_Bluff_IC12</t>
  </si>
  <si>
    <t>Red_Bluff_IC13</t>
  </si>
  <si>
    <t>Red_Bluff_IC14</t>
  </si>
  <si>
    <t>Red_Bluff_IC15</t>
  </si>
  <si>
    <t>Red_Bluff_IC16</t>
  </si>
  <si>
    <t>Red_Bluff_IC2</t>
  </si>
  <si>
    <t>Red_Bluff_IC3</t>
  </si>
  <si>
    <t>Red_Bluff_IC4</t>
  </si>
  <si>
    <t>Red_Bluff_IC5</t>
  </si>
  <si>
    <t>Red_Bluff_IC6</t>
  </si>
  <si>
    <t>Red_Bluff_IC7</t>
  </si>
  <si>
    <t>Red_Bluff_IC8</t>
  </si>
  <si>
    <t>Red_Bluff_IC9</t>
  </si>
  <si>
    <t>REDOND_7_UNIT 5</t>
  </si>
  <si>
    <t>REDONDO GEN STA. UNIT 5</t>
  </si>
  <si>
    <t>RedondoBeach5</t>
  </si>
  <si>
    <t>REDOND_7_UNIT 6</t>
  </si>
  <si>
    <t>REDONDO GEN STA. UNIT 6</t>
  </si>
  <si>
    <t>RedondoBeach6</t>
  </si>
  <si>
    <t>REDOND_7_UNIT 7</t>
  </si>
  <si>
    <t>REDONDO GEN STA. UNIT 7</t>
  </si>
  <si>
    <t>RedondoBeach7</t>
  </si>
  <si>
    <t>REDOND_7_UNIT 8</t>
  </si>
  <si>
    <t>REDONDO GEN STA. UNIT 8</t>
  </si>
  <si>
    <t>RedondoBeach8</t>
  </si>
  <si>
    <t>Terzian</t>
  </si>
  <si>
    <t>RENWD_1_QF</t>
  </si>
  <si>
    <t>Renwind re-powering project</t>
  </si>
  <si>
    <t>RIO HONDO QFS</t>
  </si>
  <si>
    <t>Puente Hills GTE Facility Phase II</t>
  </si>
  <si>
    <t>BAY ENVIRONMENTAL (NOVE POWER)</t>
  </si>
  <si>
    <t>KERN HYDRO (OLCESE)</t>
  </si>
  <si>
    <t>SMALL QF AGGREGATION - GRASS VALLEY</t>
  </si>
  <si>
    <t>ROLLIN_6_UNIT</t>
  </si>
  <si>
    <t>ROLLINS HYDRO</t>
  </si>
  <si>
    <t>Pacific Wind - Phase 1</t>
  </si>
  <si>
    <t>Rosamond One</t>
  </si>
  <si>
    <t>Rosamond Two</t>
  </si>
  <si>
    <t>Rising Tree 1</t>
  </si>
  <si>
    <t>Rising Tree 2</t>
  </si>
  <si>
    <t>Rising Tree 3</t>
  </si>
  <si>
    <t>SUNRIS_2_PL1X3</t>
  </si>
  <si>
    <t>Sunrise Power Project AGGREGATE II</t>
  </si>
  <si>
    <t>SunriseCC-Total</t>
  </si>
  <si>
    <t>Mariposa3</t>
  </si>
  <si>
    <t>Mariposa4</t>
  </si>
  <si>
    <t>ANAHM_2_CANYN1</t>
  </si>
  <si>
    <t>CANYON POWER PLANT UNIT 1</t>
  </si>
  <si>
    <t>Canyon_Pwr1</t>
  </si>
  <si>
    <t>ANAHM_2_CANYN2</t>
  </si>
  <si>
    <t>CANYON POWER PLANT UNIT 2</t>
  </si>
  <si>
    <t>Canyon_Pwr2</t>
  </si>
  <si>
    <t>ANAHM_2_CANYN3</t>
  </si>
  <si>
    <t>CANYON POWER PLANT UNIT 3</t>
  </si>
  <si>
    <t>Canyon_Pwr3</t>
  </si>
  <si>
    <t>ANAHM_2_CANYN4</t>
  </si>
  <si>
    <t>CANYON POWER PLANT UNIT 4</t>
  </si>
  <si>
    <t>Canyon_Pwr4</t>
  </si>
  <si>
    <t>VESTAL_2_WELLHD</t>
  </si>
  <si>
    <t>Wellhead Power Delano</t>
  </si>
  <si>
    <t>Wellhead</t>
  </si>
  <si>
    <t>BOGUE_1_UNITA1</t>
  </si>
  <si>
    <t>Feather River Energy Center, Unit #1</t>
  </si>
  <si>
    <t>Feather_River</t>
  </si>
  <si>
    <t>BDGRCK_1_UNITS</t>
  </si>
  <si>
    <t>BADGER CREEK LIMITED</t>
  </si>
  <si>
    <t>Badger_Creek</t>
  </si>
  <si>
    <t>Sun Harvest Solar</t>
  </si>
  <si>
    <t>SALIRV_2_UNIT</t>
  </si>
  <si>
    <t>SALINAS RIVER COGEN CO.</t>
  </si>
  <si>
    <t>SalinasRiverCgn</t>
  </si>
  <si>
    <t>SALTSP_7_UNITS</t>
  </si>
  <si>
    <t>SALT SPRINGS HYDRO AGGREGATE</t>
  </si>
  <si>
    <t>SAMPSN_6_KELCO1</t>
  </si>
  <si>
    <t>KELCO QUALIFYING FACILITY</t>
  </si>
  <si>
    <t>C_P_Kelco1</t>
  </si>
  <si>
    <t>C_P_Kelco2</t>
  </si>
  <si>
    <t>C_P_Kelco3</t>
  </si>
  <si>
    <t>Mojave Solar</t>
  </si>
  <si>
    <t>SANITR_6_UNITS</t>
  </si>
  <si>
    <t>Cold Canyon</t>
  </si>
  <si>
    <t>SANTFG_7_UNITS</t>
  </si>
  <si>
    <t>GEYSERS CALISTOGA AGGREGATE</t>
  </si>
  <si>
    <t>SANTGO_2_LNDFL1</t>
  </si>
  <si>
    <t>Bowerman Power</t>
  </si>
  <si>
    <t>SANWD_1_QF</t>
  </si>
  <si>
    <t>San Gorgonio Farms Wind Farm</t>
  </si>
  <si>
    <t>SARGNT_2_UNIT</t>
  </si>
  <si>
    <t>SARGENT CANYON COGEN. COMPANY</t>
  </si>
  <si>
    <t>Sargent_Canyon</t>
  </si>
  <si>
    <t>Toland Landfill gas to Energy Project</t>
  </si>
  <si>
    <t>SAUGUS_6_MWDFTH</t>
  </si>
  <si>
    <t>Foothill Hydroelectric Recovery Plant</t>
  </si>
  <si>
    <t>SAUGUS_6_PTCHGN</t>
  </si>
  <si>
    <t>COUNTY OF LOS ANGELES -- PITCHLE</t>
  </si>
  <si>
    <t>PitchesHnrRanch</t>
  </si>
  <si>
    <t>SAUGUS QFS</t>
  </si>
  <si>
    <t>Chiquita Canyon Landfill Fac</t>
  </si>
  <si>
    <t>MM Lopez Energy</t>
  </si>
  <si>
    <t>SBERDO_2_PSP3</t>
  </si>
  <si>
    <t>Mountainview Gen Sta. Unit 3</t>
  </si>
  <si>
    <t>MtnviewCC3-Total</t>
  </si>
  <si>
    <t>SBERDO_2_PSP4</t>
  </si>
  <si>
    <t>Mountainview Gen Sta. Unit 4</t>
  </si>
  <si>
    <t>MtnviewCC4-Total</t>
  </si>
  <si>
    <t>SBERDO_2_QF</t>
  </si>
  <si>
    <t>SAN BERADINO QFS</t>
  </si>
  <si>
    <t>Redlands RT Solar</t>
  </si>
  <si>
    <t>SPVP005 Redlands RT Solar</t>
  </si>
  <si>
    <t>SPVP007 Redlands RT Solar</t>
  </si>
  <si>
    <t>SPVP011</t>
  </si>
  <si>
    <t>SPVP013</t>
  </si>
  <si>
    <t>SPVP016 Redlands RT Solar</t>
  </si>
  <si>
    <t>SPVP048</t>
  </si>
  <si>
    <t>SANTA ANA PSP</t>
  </si>
  <si>
    <t>MILL CREEK PSP</t>
  </si>
  <si>
    <t>SCEC_1_PDRP26</t>
  </si>
  <si>
    <t>PDR-F SCEC</t>
  </si>
  <si>
    <t>SCEC_1_PDRP27</t>
  </si>
  <si>
    <t>PDR-D SCEC LNE1</t>
  </si>
  <si>
    <t>SCEC_1_PDRP28</t>
  </si>
  <si>
    <t>PDR-C SCEC</t>
  </si>
  <si>
    <t>SCEC_1_PDRP29</t>
  </si>
  <si>
    <t>PDR-B SCEC</t>
  </si>
  <si>
    <t>SCEC_1_PDRP30</t>
  </si>
  <si>
    <t>SCEC_1_PDRP31</t>
  </si>
  <si>
    <t>SCEC_1_PDRP32</t>
  </si>
  <si>
    <t>SCEC_1_PDRP33</t>
  </si>
  <si>
    <t>PDR-A SCEC</t>
  </si>
  <si>
    <t>SCEN_6_PDRP01</t>
  </si>
  <si>
    <t>SCEW_2_PDRP15</t>
  </si>
  <si>
    <t>PDR-F SCEW</t>
  </si>
  <si>
    <t>SCEW_2_PDRP16</t>
  </si>
  <si>
    <t>PDR-D SCEW LNE1</t>
  </si>
  <si>
    <t>SCEW_2_PDRP17</t>
  </si>
  <si>
    <t>PDR-E SCEW</t>
  </si>
  <si>
    <t>SCEW_2_PDRP18</t>
  </si>
  <si>
    <t>PDR-C SCEW</t>
  </si>
  <si>
    <t>SCEW_2_PDRP19</t>
  </si>
  <si>
    <t>SCEW_2_PDRP20</t>
  </si>
  <si>
    <t>SCEW_2_PDRP21</t>
  </si>
  <si>
    <t>PDR-A SCEW</t>
  </si>
  <si>
    <t>SCHD_1_PDRP01</t>
  </si>
  <si>
    <t>PDR-F SCHD</t>
  </si>
  <si>
    <t>SCHD_1_PDRP11</t>
  </si>
  <si>
    <t>SCHD_1_PDRP12</t>
  </si>
  <si>
    <t>PALOMR_2_PL1X3</t>
  </si>
  <si>
    <t>Palomar Energy Center</t>
  </si>
  <si>
    <t>PalomarCC-Total</t>
  </si>
  <si>
    <t>SCLD_1_PDRP10</t>
  </si>
  <si>
    <t>SCNW_6_PDRP01</t>
  </si>
  <si>
    <t>PDR-F SCNW</t>
  </si>
  <si>
    <t>SCNW_6_PDRP02</t>
  </si>
  <si>
    <t>PDR-G SCNW</t>
  </si>
  <si>
    <t>SCNW_6_PDRP10</t>
  </si>
  <si>
    <t>SCNW_6_PDRP11</t>
  </si>
  <si>
    <t>SCNW_6_PDRP12</t>
  </si>
  <si>
    <t>SDG1_1_PDRP01</t>
  </si>
  <si>
    <t>PDR-E SDG1</t>
  </si>
  <si>
    <t>SDG1_1_PDRP02</t>
  </si>
  <si>
    <t>PDR-H SDG1-1</t>
  </si>
  <si>
    <t>SDG1_1_PDRP03</t>
  </si>
  <si>
    <t>PDR-H SDG1-2</t>
  </si>
  <si>
    <t>SDG1_1_PDRP04</t>
  </si>
  <si>
    <t>SDG1_1_PDRP05</t>
  </si>
  <si>
    <t>SDG1_1_PDRP06</t>
  </si>
  <si>
    <t>SDG1_1_PDRP07</t>
  </si>
  <si>
    <t>SDG1_1_PDRP08</t>
  </si>
  <si>
    <t>SDG1_1_PDRP09</t>
  </si>
  <si>
    <t>SDG1_1_PDRP11</t>
  </si>
  <si>
    <t>PDR-C SDG1</t>
  </si>
  <si>
    <t>SEARLS_7_ARGUS</t>
  </si>
  <si>
    <t>NORTH AMERICAN ARGUS</t>
  </si>
  <si>
    <t>Argus_Cogen8</t>
  </si>
  <si>
    <t>ST-Coal</t>
  </si>
  <si>
    <t>Argus_Cogen9</t>
  </si>
  <si>
    <t>CAISO Other</t>
  </si>
  <si>
    <t>PIOPIC_2_CTG1</t>
  </si>
  <si>
    <t>Pio Pico Unit 1</t>
  </si>
  <si>
    <t>PioPicoEnergyCenter1</t>
  </si>
  <si>
    <t>PIOPIC_2_CTG2</t>
  </si>
  <si>
    <t>Pio Pico Unit 2</t>
  </si>
  <si>
    <t>PioPicoEnergyCenter2</t>
  </si>
  <si>
    <t>PIOPIC_2_CTG3</t>
  </si>
  <si>
    <t>Pio Pico Unit 3</t>
  </si>
  <si>
    <t>PioPicoEnergyCenter3</t>
  </si>
  <si>
    <t>RVSIDE_6_SPRING</t>
  </si>
  <si>
    <t>SPRINGS GENERATION PROJECT AGGREGATE</t>
  </si>
  <si>
    <t>Springs1</t>
  </si>
  <si>
    <t>Springs2</t>
  </si>
  <si>
    <t>Springs3</t>
  </si>
  <si>
    <t>Springs4</t>
  </si>
  <si>
    <t>DREWS_6_PL1X4</t>
  </si>
  <si>
    <t>DREWS UNIT AGGREGATE</t>
  </si>
  <si>
    <t>Drews1</t>
  </si>
  <si>
    <t>SGREGY_6_SANGER</t>
  </si>
  <si>
    <t>DYNAMIS COGEN</t>
  </si>
  <si>
    <t>AlgonquinCC-Total</t>
  </si>
  <si>
    <t>SHUTLE_6_CREST</t>
  </si>
  <si>
    <t>Drews2</t>
  </si>
  <si>
    <t>Drews3</t>
  </si>
  <si>
    <t>Santa Maria II LFG Power Plant</t>
  </si>
  <si>
    <t>South Kern Solar PV Plant</t>
  </si>
  <si>
    <t>Quinto Solar PV Project</t>
  </si>
  <si>
    <t>Solar Star 1</t>
  </si>
  <si>
    <t>Solar Star 2</t>
  </si>
  <si>
    <t>SLUISP_2_UNITS</t>
  </si>
  <si>
    <t>SAN LUIS (GIANELLI) PUMP-GEN (AGGREGATE)</t>
  </si>
  <si>
    <t>SLYCRK_1_UNIT 1</t>
  </si>
  <si>
    <t>SLY CREEK HYDRO</t>
  </si>
  <si>
    <t>Drews4</t>
  </si>
  <si>
    <t>SMUDGO_7_UNIT 1</t>
  </si>
  <si>
    <t>SONOMA POWER PLANT</t>
  </si>
  <si>
    <t>SNCLRA_2_SPRHYD</t>
  </si>
  <si>
    <t>Springville Hydroelectric Generator</t>
  </si>
  <si>
    <t>SNCLRA_2_UNIT1</t>
  </si>
  <si>
    <t xml:space="preserve">New Indy Oxnard </t>
  </si>
  <si>
    <t>OxnardPaperMill</t>
  </si>
  <si>
    <t>SNCLRA_6_OXGEN</t>
  </si>
  <si>
    <t>E.F. OXNARD INCORPORATED</t>
  </si>
  <si>
    <t>EF_Oxnard</t>
  </si>
  <si>
    <t>SNCLRA_6_PROCGN</t>
  </si>
  <si>
    <t>PROCTER  AND  GAMBLE OXNARD II</t>
  </si>
  <si>
    <t>Oxnard_GEN2</t>
  </si>
  <si>
    <t>SANTA CLARA QFS</t>
  </si>
  <si>
    <t>SNCLRA_6_WILLMT</t>
  </si>
  <si>
    <t>WILLIAMETTE</t>
  </si>
  <si>
    <t>SAND BAR HYDRO</t>
  </si>
  <si>
    <t>Sonoma County Landfill</t>
  </si>
  <si>
    <t>SOUTH HYDRO</t>
  </si>
  <si>
    <t>SPAULDING HYDRO PH 3 UNIT</t>
  </si>
  <si>
    <t>SPAULD_6_UNIT12</t>
  </si>
  <si>
    <t>SPAULDING HYDRO PH 1 &amp; 2 AGGREGATE</t>
  </si>
  <si>
    <t>Burney Biomass</t>
  </si>
  <si>
    <t>Lincoln Biomass</t>
  </si>
  <si>
    <t>SPI Anderson 2</t>
  </si>
  <si>
    <t>SPICER_1_UNITS</t>
  </si>
  <si>
    <t>SPICER HYDRO UNITS 1-3 AGGREGATE</t>
  </si>
  <si>
    <t>SIERRA PACIFIC IND. (SONORA)</t>
  </si>
  <si>
    <t>Quincy Biomass</t>
  </si>
  <si>
    <t>SPRING GAP HYDRO</t>
  </si>
  <si>
    <t>SPRINGVILLE QFS</t>
  </si>
  <si>
    <t>TULE RIVER HYDRO PLANT (PG&amp;E)</t>
  </si>
  <si>
    <t>TULE RIVER HYDRO PLANT (SCE)</t>
  </si>
  <si>
    <t>SRINTL_6_UNIT</t>
  </si>
  <si>
    <t>SRI INTERNATIONAL</t>
  </si>
  <si>
    <t>SRI_Int_Cgn</t>
  </si>
  <si>
    <t>STANIS_7_UNIT 1</t>
  </si>
  <si>
    <t>STANISLAUS HYDRO</t>
  </si>
  <si>
    <t>STAUFF_1_UNIT</t>
  </si>
  <si>
    <t>RHODIA INC. (RHONE-POULENC)</t>
  </si>
  <si>
    <t>MartinezRegen</t>
  </si>
  <si>
    <t>ST-Other</t>
  </si>
  <si>
    <t>CENTRY_6_PL1X4</t>
  </si>
  <si>
    <t>CENTURY GENERATING PLANT (AGGREGATE)</t>
  </si>
  <si>
    <t>Century1</t>
  </si>
  <si>
    <t>Covanta Stanislaus</t>
  </si>
  <si>
    <t>STOILS_1_UNITS</t>
  </si>
  <si>
    <t>Chevron Richmond Refinery</t>
  </si>
  <si>
    <t>RichmondCgn2</t>
  </si>
  <si>
    <t>RichmondCgn1</t>
  </si>
  <si>
    <t>Madera-Chowchilla Two</t>
  </si>
  <si>
    <t>Madera-Chowchilla Three</t>
  </si>
  <si>
    <t>Madera Canal Site 980</t>
  </si>
  <si>
    <t>INLDEM_5_UNIT 2</t>
  </si>
  <si>
    <t>Inland Empire Energy Center, Unit 2</t>
  </si>
  <si>
    <t>InlandEmpireEC2</t>
  </si>
  <si>
    <t>Century2</t>
  </si>
  <si>
    <t>Century3</t>
  </si>
  <si>
    <t>Century4</t>
  </si>
  <si>
    <t>Sunshine Gas Producers</t>
  </si>
  <si>
    <t>SUTTER_2_PL1X3</t>
  </si>
  <si>
    <t>SUTTER POWER PLANT AGGREGATE</t>
  </si>
  <si>
    <t>SutterEnergyCC-Total</t>
  </si>
  <si>
    <t>PSEUDO TIE</t>
  </si>
  <si>
    <t>SYCAMR_2_UNIT 1</t>
  </si>
  <si>
    <t>Sycamore Cogeneration Unit 1</t>
  </si>
  <si>
    <t>Sycamore_CgnAB</t>
  </si>
  <si>
    <t>KingsRiverGT1</t>
  </si>
  <si>
    <t>SYCAMR_2_UNIT 3</t>
  </si>
  <si>
    <t>Sycamore Cogeneration Unit 3</t>
  </si>
  <si>
    <t>Sycamore_CgnCG</t>
  </si>
  <si>
    <t>VERNON_6_GONZL2</t>
  </si>
  <si>
    <t>H. Gonzales Unit #2</t>
  </si>
  <si>
    <t>H._Gonzales_G2</t>
  </si>
  <si>
    <t>TANHIL_6_SOLART</t>
  </si>
  <si>
    <t>BERRY PETROLEUM COGEN 18 AGGREGATE</t>
  </si>
  <si>
    <t>BerryTanneHills18-1</t>
  </si>
  <si>
    <t>BerryTanneHills18-2</t>
  </si>
  <si>
    <t>SMALL QF AGGREGATION - PARADISE</t>
  </si>
  <si>
    <t>TEHAPI_2_WIND1</t>
  </si>
  <si>
    <t>TEHAPI_2_WIND2</t>
  </si>
  <si>
    <t>TENGEN_2_PL1X2</t>
  </si>
  <si>
    <t>Berry Cogen 42</t>
  </si>
  <si>
    <t>BerryPlaceritaCogen1</t>
  </si>
  <si>
    <t>BerryPlaceritaCogen2</t>
  </si>
  <si>
    <t>INLDEM_5_UNIT 1</t>
  </si>
  <si>
    <t>Inland Empire Energy Center, Unit 1</t>
  </si>
  <si>
    <t>InlandEmpireEC1</t>
  </si>
  <si>
    <t>SMALL QF AGGREGATION - STOCKTON</t>
  </si>
  <si>
    <t>Tracy Biomass</t>
  </si>
  <si>
    <t>TIDWTR_2_UNITS</t>
  </si>
  <si>
    <t>MARTINEZ COGEN LIMITED PARTNERSHIP</t>
  </si>
  <si>
    <t>MartinezCC-Total</t>
  </si>
  <si>
    <t>TIGRCK_7_UNITS</t>
  </si>
  <si>
    <t>TIGER CREEK HYDRO AGGREGATE</t>
  </si>
  <si>
    <t>Bear Creek Hydroelectric Project</t>
  </si>
  <si>
    <t>Vintner Solar</t>
  </si>
  <si>
    <t>TOAD TOWN</t>
  </si>
  <si>
    <t>Topaz Solar Farms</t>
  </si>
  <si>
    <t>TRNQLT_2_SOLAR</t>
  </si>
  <si>
    <t>Tranquillity</t>
  </si>
  <si>
    <t>FPL Energy C Wind</t>
  </si>
  <si>
    <t>TULLCK_7_UNITS</t>
  </si>
  <si>
    <t>Tullock Hydro</t>
  </si>
  <si>
    <t>ABEC Bidart - Stockdale</t>
  </si>
  <si>
    <t>Nickel 1 ("NLH1")</t>
  </si>
  <si>
    <t>Coronal Lost Hills</t>
  </si>
  <si>
    <t>Castor Solar Project</t>
  </si>
  <si>
    <t>TXMCKT_6_UNIT</t>
  </si>
  <si>
    <t>McKittrick Cogen</t>
  </si>
  <si>
    <t>McKittrick1_RP</t>
  </si>
  <si>
    <t>McKittrick2_RP</t>
  </si>
  <si>
    <t>UKIAH LAKE MENDOCINO HYDRO</t>
  </si>
  <si>
    <t>OGDEN POWER PACIFIC (CHINESE STATION)</t>
  </si>
  <si>
    <t>RIO BRAVO FRESNO (AKA ULTRAPOWER)</t>
  </si>
  <si>
    <t>UNCHEM_1_UNIT</t>
  </si>
  <si>
    <t>CONTRA COSTA CARBON PLANT</t>
  </si>
  <si>
    <t>Phillips_Carbon</t>
  </si>
  <si>
    <t>UNOCAL_1_UNITS</t>
  </si>
  <si>
    <t>TOSCO (RODEO PLANT)</t>
  </si>
  <si>
    <t>Phillips_RodeoC</t>
  </si>
  <si>
    <t>Phillips_RodeoB</t>
  </si>
  <si>
    <t>Phillips_RodeoA</t>
  </si>
  <si>
    <t>UNVRSY_1_UNIT 1</t>
  </si>
  <si>
    <t>Berry Cogen 38 - Unit 1</t>
  </si>
  <si>
    <t>US WIND POWER#4(RALPH)</t>
  </si>
  <si>
    <t>SOLANO WIND FARM</t>
  </si>
  <si>
    <t>Solano Wind Project Phase 3</t>
  </si>
  <si>
    <t>US WIND POWER(RUSSELL)</t>
  </si>
  <si>
    <t>Vasco Wind</t>
  </si>
  <si>
    <t>VACADX_1_NAS</t>
  </si>
  <si>
    <t>VACA-DIXON BATTERY</t>
  </si>
  <si>
    <t>STORAGE</t>
  </si>
  <si>
    <t>VACADX_1_SOLAR</t>
  </si>
  <si>
    <t>Vaca-Dixon Solar Station</t>
  </si>
  <si>
    <t>VERNON_6_GONZL1</t>
  </si>
  <si>
    <t>H. Gonzales Unit #1</t>
  </si>
  <si>
    <t>H._Gonzales_G1</t>
  </si>
  <si>
    <t>MWD Perris Hydroelectric Recovery Plant</t>
  </si>
  <si>
    <t>VALLEY_5_REDMTN</t>
  </si>
  <si>
    <t xml:space="preserve">MWD Red Mountain Hydroelectric Recovery </t>
  </si>
  <si>
    <t>SPVP044</t>
  </si>
  <si>
    <t>VALLEY_5_SOLAR1</t>
  </si>
  <si>
    <t>Kona Solar - Meridian #1</t>
  </si>
  <si>
    <t>AP North Lake Solar</t>
  </si>
  <si>
    <t>WM Energy, El Sobrante Landfill</t>
  </si>
  <si>
    <t>VEDDER_1_SEKERN</t>
  </si>
  <si>
    <t>TEXACO EXPLORATION &amp; PROD (SE KERN RIVER</t>
  </si>
  <si>
    <t>SEKernRiverCgn1</t>
  </si>
  <si>
    <t>Vega Solar</t>
  </si>
  <si>
    <t>VENWD_1_WIND1</t>
  </si>
  <si>
    <t>Windpark Unlimited 1</t>
  </si>
  <si>
    <t>VENWD_1_WIND2</t>
  </si>
  <si>
    <t xml:space="preserve">Windpark Unlimited 2 </t>
  </si>
  <si>
    <t>VENWD_1_WIND3</t>
  </si>
  <si>
    <t>Painted Hills Wind Park</t>
  </si>
  <si>
    <t>KERNFT_1_UNITS</t>
  </si>
  <si>
    <t>KERN FRONT LIMITED</t>
  </si>
  <si>
    <t>Kern_Front_KF1</t>
  </si>
  <si>
    <t>Kern_Front_KF2</t>
  </si>
  <si>
    <t>GILROY_1_UNIT</t>
  </si>
  <si>
    <t>GILROY COGEN AGGREGATE</t>
  </si>
  <si>
    <t>GilroyCC-Total</t>
  </si>
  <si>
    <t>VESTAL_2_KERN</t>
  </si>
  <si>
    <t>KERN RIVER PH 3 UNITS 1 &amp; 2 AGGREGATE</t>
  </si>
  <si>
    <t>SPVP042 Porterville Solar</t>
  </si>
  <si>
    <t>VESTAL_2_UNIT1</t>
  </si>
  <si>
    <t>CALGREN PIXLEY</t>
  </si>
  <si>
    <t>CSCCOG_1_UNIT 1</t>
  </si>
  <si>
    <t>SANTA CLARA CO-GEN</t>
  </si>
  <si>
    <t>Santa_ClaraCgn1</t>
  </si>
  <si>
    <t>VESTAL QFS</t>
  </si>
  <si>
    <t>VICTOR_1_CREST</t>
  </si>
  <si>
    <t>Lone Valley Solar Park 1</t>
  </si>
  <si>
    <t>Lone Valley Solar Park 2</t>
  </si>
  <si>
    <t>Sunedison - Hesperia</t>
  </si>
  <si>
    <t>Victor Phelan Solar One</t>
  </si>
  <si>
    <t>Alamo Solar</t>
  </si>
  <si>
    <t>Adelanto Solar Project</t>
  </si>
  <si>
    <t xml:space="preserve">Victor Dry Farm Ranch A </t>
  </si>
  <si>
    <t>Victor Dry Farm Ranch B</t>
  </si>
  <si>
    <t>VILLPK_2_VALLYV</t>
  </si>
  <si>
    <t>MWD Valley View Hydroelectric Recovery P</t>
  </si>
  <si>
    <t>VILLPK_6_MWDYOR</t>
  </si>
  <si>
    <t>Yorba Linda Hydroelectric Recovery Plant</t>
  </si>
  <si>
    <t>VINCENT QFS</t>
  </si>
  <si>
    <t>Oasis Power Plant</t>
  </si>
  <si>
    <t>Rialto RT Solar</t>
  </si>
  <si>
    <t>SPVP028</t>
  </si>
  <si>
    <t>VISTA QFS</t>
  </si>
  <si>
    <t>VLCNTR_6_VCSLR1</t>
  </si>
  <si>
    <t>Valley Center 1</t>
  </si>
  <si>
    <t>Valley Center 2</t>
  </si>
  <si>
    <t>Woodward Power Plant</t>
  </si>
  <si>
    <t>VOLTA HYDRO UNIT 1</t>
  </si>
  <si>
    <t>Volta Hydro Unit 2</t>
  </si>
  <si>
    <t>VOLTA_6_BAILCK</t>
  </si>
  <si>
    <t>Digger Creek Ranch Hydro</t>
  </si>
  <si>
    <t>Santa_ClaraCgn2</t>
  </si>
  <si>
    <t>SUNSET_2_UNITS</t>
  </si>
  <si>
    <t>MIDWAY SUNSET COGENERATION PLANT</t>
  </si>
  <si>
    <t>MidwaySunsetA</t>
  </si>
  <si>
    <t>MidwaySunsetB</t>
  </si>
  <si>
    <t>MidwaySunsetC</t>
  </si>
  <si>
    <t>SYCAMR_2_UNIT 2</t>
  </si>
  <si>
    <t>Sycamore Cogeneration Unit 2</t>
  </si>
  <si>
    <t>Sycamore_CgnBG</t>
  </si>
  <si>
    <t>Industry MetroLink PV 1</t>
  </si>
  <si>
    <t>L.A. COUNTY SANITATION DISTRICT</t>
  </si>
  <si>
    <t>WALNUT_7_WCOVCT</t>
  </si>
  <si>
    <t>WARNE_2_UNIT</t>
  </si>
  <si>
    <t>WARNE HYDRO AGGREGATE</t>
  </si>
  <si>
    <t>Corcoran Solar</t>
  </si>
  <si>
    <t>Corcoran 2</t>
  </si>
  <si>
    <t>WDLEAF_7_UNIT 1</t>
  </si>
  <si>
    <t>WOODLEAF HYDRO</t>
  </si>
  <si>
    <t>Forward</t>
  </si>
  <si>
    <t>West Point Hydro Plant</t>
  </si>
  <si>
    <t>Joya Del Sol</t>
  </si>
  <si>
    <t>G2 ENERGY, OSTROM ROAD LLC</t>
  </si>
  <si>
    <t>Whitewater Hill Wind Project</t>
  </si>
  <si>
    <t>Wise Hydro Unit 1</t>
  </si>
  <si>
    <t>WISE_1_UNIT 2</t>
  </si>
  <si>
    <t>WISE HYDRO UNIT 2</t>
  </si>
  <si>
    <t>WISHON_6_UNITS</t>
  </si>
  <si>
    <t>Wishon/San Joaquin  #1-A AGGREGATE</t>
  </si>
  <si>
    <t>Wildwood Solar I</t>
  </si>
  <si>
    <t>BUENA VISTA ENERGY, LLC</t>
  </si>
  <si>
    <t>Windstar</t>
  </si>
  <si>
    <t>SYCAMR_2_UNIT 4</t>
  </si>
  <si>
    <t>Sycamore Cogeneration Unit 4</t>
  </si>
  <si>
    <t>Sycamore_CgnDG</t>
  </si>
  <si>
    <t>WRGHTP_7_AMENGY</t>
  </si>
  <si>
    <t>SMALL QF AGGREGATION - LOS BANOS</t>
  </si>
  <si>
    <t>WHEELABRATOR SHASTA UNITS 1-3 AGGREGATE</t>
  </si>
  <si>
    <t>OMAR_2_UNIT 1</t>
  </si>
  <si>
    <t>KERN RIVER COGENERATION CO. UNIT 1</t>
  </si>
  <si>
    <t>KernRiverCgn1</t>
  </si>
  <si>
    <t>OMAR_2_UNIT 2</t>
  </si>
  <si>
    <t>KERN RIVER COGENERATION CO. UNIT 2</t>
  </si>
  <si>
    <t>KernRiverCgn2</t>
  </si>
  <si>
    <t>ZOND WINDSYSTEMS INC.</t>
  </si>
  <si>
    <t>OMAR_2_UNIT 3</t>
  </si>
  <si>
    <t>KERN RIVER COGENERATION CO. UNIT 3</t>
  </si>
  <si>
    <t>KernRiverCgn3</t>
  </si>
  <si>
    <t>OMAR_2_UNIT 4</t>
  </si>
  <si>
    <t>KERN RIVER COGENERATION CO. UNIT 4</t>
  </si>
  <si>
    <t>KernRiverCgn4</t>
  </si>
  <si>
    <t>SMPRIP_1_SMPSON</t>
  </si>
  <si>
    <t>Ripon Cogeneration Unit 1</t>
  </si>
  <si>
    <t>Ripon_Mill_GEN1</t>
  </si>
  <si>
    <t>TEPPC 2026 Common Case</t>
  </si>
  <si>
    <t>External</t>
  </si>
  <si>
    <t>Palo_Verde_1 (CAISO Share)</t>
  </si>
  <si>
    <t>Palo_Verde_1</t>
  </si>
  <si>
    <t>Palo_Verde_2 (CAISO Share)</t>
  </si>
  <si>
    <t>Palo_Verde_2</t>
  </si>
  <si>
    <t>Palo_Verde_3 (CAISO Share)</t>
  </si>
  <si>
    <t>Palo_Verde_3</t>
  </si>
  <si>
    <t>Hoover (CAISO Share)</t>
  </si>
  <si>
    <t>GLENARM UNIT 5</t>
  </si>
  <si>
    <t>Glenarm_GT5</t>
  </si>
  <si>
    <t>A.14-11-018</t>
  </si>
  <si>
    <t>Puente Power Project</t>
  </si>
  <si>
    <t>D.15-11-04</t>
  </si>
  <si>
    <t>Alamitos</t>
  </si>
  <si>
    <t>Huntington Beach</t>
  </si>
  <si>
    <t>Stanton Peaker Facility</t>
  </si>
  <si>
    <t>D.15-11-041</t>
  </si>
  <si>
    <t>Encina Gas Peaker</t>
  </si>
  <si>
    <t>COUNT (repeats of RES_ID)</t>
  </si>
  <si>
    <t>Central_Valley_North_Los_Banos_Wind</t>
  </si>
  <si>
    <t>Greater_Carrizo_Wind</t>
  </si>
  <si>
    <t>Riverside_East_Palm_Springs_Wind</t>
  </si>
  <si>
    <t>Solano_Wind</t>
  </si>
  <si>
    <t>Tehachapi_Wind</t>
  </si>
  <si>
    <t>Kramer_Inyokern_Solar</t>
  </si>
  <si>
    <t>Riverside_East_Palm_Springs_Solar</t>
  </si>
  <si>
    <t>Southern_Nevada_Solar</t>
  </si>
  <si>
    <t>Tehachapi_Solar</t>
  </si>
  <si>
    <t>Li_Battery</t>
  </si>
  <si>
    <t>Northern_California_Geothermal</t>
  </si>
  <si>
    <t>Greater_Imperial_Geothermal</t>
  </si>
  <si>
    <t>NW_Ext_Tx_Wind</t>
  </si>
  <si>
    <t>SW_Ext_Tx_Wind</t>
  </si>
  <si>
    <t>n/a (Hoover share)</t>
  </si>
  <si>
    <t>n/a (Palo Verde)</t>
  </si>
  <si>
    <t>TBD (Puente)</t>
  </si>
  <si>
    <t>TBD (Alamitos)</t>
  </si>
  <si>
    <t>TBD (HuntingtonBeach)</t>
  </si>
  <si>
    <t>TBD (Stanton)</t>
  </si>
  <si>
    <t>TBD (Encina)</t>
  </si>
  <si>
    <t>Found on REN_Existing_Resources Flag</t>
  </si>
  <si>
    <t>E3 TYPE no blanks</t>
  </si>
  <si>
    <t>Assumed End Date</t>
  </si>
  <si>
    <t>Risk Adj Annual Energy</t>
  </si>
  <si>
    <t>Found on CONV_CAISO_Gen_List Flag</t>
  </si>
  <si>
    <t>Renewable Resource Build by Location (MW)</t>
  </si>
  <si>
    <t>RESOLVE Resource</t>
  </si>
  <si>
    <t>Tx Zone</t>
  </si>
  <si>
    <t>In-State</t>
  </si>
  <si>
    <t>Out-Of-State</t>
  </si>
  <si>
    <t>Unit</t>
  </si>
  <si>
    <t>MW</t>
  </si>
  <si>
    <t>MWh</t>
  </si>
  <si>
    <t>hr</t>
  </si>
  <si>
    <t>Li_Battery Duration</t>
  </si>
  <si>
    <t>Risk Adjustment</t>
  </si>
  <si>
    <t>9/24/2012</t>
  </si>
  <si>
    <t>New Energy Storage</t>
  </si>
  <si>
    <t>Resource Type</t>
  </si>
  <si>
    <t>Check Needed</t>
  </si>
  <si>
    <t>Procurement Baseline</t>
  </si>
  <si>
    <t>DELETE</t>
  </si>
  <si>
    <t>Type Flag</t>
  </si>
  <si>
    <t>Zero = manual exclusion from baseline</t>
  </si>
  <si>
    <t>REC contracted to CAISO</t>
  </si>
  <si>
    <t>Resource ID</t>
  </si>
  <si>
    <t>Resource Name</t>
  </si>
  <si>
    <t>AES Alamitos ES</t>
  </si>
  <si>
    <t>Stem Energy DRES - 402039</t>
  </si>
  <si>
    <t>Stem Energy DRES - 402040</t>
  </si>
  <si>
    <t>Ice Bear PLS - 431058</t>
  </si>
  <si>
    <t>Ice Bear PLS - 431061</t>
  </si>
  <si>
    <t>Ice Bear PLS - 431064</t>
  </si>
  <si>
    <t>Ice Bear PLS - 431067</t>
  </si>
  <si>
    <t>Ice Bear PLS - 431070</t>
  </si>
  <si>
    <t>Ice Bear PLS - 431145</t>
  </si>
  <si>
    <t>Ice Bear PLS - 431148</t>
  </si>
  <si>
    <t>Ice Bear PLS - 431151</t>
  </si>
  <si>
    <t>Ice Bear PLS - 431154</t>
  </si>
  <si>
    <t>Ice Bear PLS - 431157</t>
  </si>
  <si>
    <t>Ice Bear PLS - 431163</t>
  </si>
  <si>
    <t>Ice Bear PLS - 431166</t>
  </si>
  <si>
    <t>HEBT Irvine1 DRES</t>
  </si>
  <si>
    <t>HEBT Irvine2 DRES</t>
  </si>
  <si>
    <t>HEBT WLA1 DRES</t>
  </si>
  <si>
    <t>HEBT WLA2 DRES</t>
  </si>
  <si>
    <t>W Power - Stanton - 1</t>
  </si>
  <si>
    <t>Powin Energy - Milligan ESS 1 - ES001</t>
  </si>
  <si>
    <t>AltaGas Pomona Energy Inc. - Pomona battery storage 1 - ES004</t>
  </si>
  <si>
    <t>Tesla - Mira Loma</t>
  </si>
  <si>
    <t>Powin SBI, LLC</t>
  </si>
  <si>
    <t>Convergent OCES 1</t>
  </si>
  <si>
    <t>Convergent OCES 2</t>
  </si>
  <si>
    <t>Convergent OCES 3</t>
  </si>
  <si>
    <t>Swell Energy Fund 1</t>
  </si>
  <si>
    <t>HEJF1</t>
  </si>
  <si>
    <t>HEJF2</t>
  </si>
  <si>
    <t>PLS/TES - Long Beach Convention Center</t>
  </si>
  <si>
    <t>PLS/TES - Lockheed Martin</t>
  </si>
  <si>
    <t>PLS/TES - Golden West College</t>
  </si>
  <si>
    <t>PLS/TES - Molina Healthcare</t>
  </si>
  <si>
    <t>PLS/TES - Cypress College</t>
  </si>
  <si>
    <t>PLS/TES - Santa Ana College Central</t>
  </si>
  <si>
    <t>PLS/TES - Mt San Antonio College</t>
  </si>
  <si>
    <t>PLS/TES - Chaffey College</t>
  </si>
  <si>
    <t>SCE EGT - Grapeland</t>
  </si>
  <si>
    <t>SCE EGT - Center</t>
  </si>
  <si>
    <t>Tehachapi Storage Project (TSP)</t>
  </si>
  <si>
    <t>Irvine Smart Grid-Community Energy Storge</t>
  </si>
  <si>
    <t>Irvine Smart Grid-Containerized Energy Storage</t>
  </si>
  <si>
    <t>Irvine Smart Grid- Residential ES Unit</t>
  </si>
  <si>
    <t>Discovery Science Center</t>
  </si>
  <si>
    <t>Catalina Island Battery Storage</t>
  </si>
  <si>
    <t>Distribution Energy Storage Integration ("DESI") 2</t>
  </si>
  <si>
    <t>Mercury 4</t>
  </si>
  <si>
    <t>V2G-LA AFB</t>
  </si>
  <si>
    <t>Distribution Energy Storage Integration ("DESI") 1</t>
  </si>
  <si>
    <t>Silverstrand Grid, LLC</t>
  </si>
  <si>
    <t>Painter Energy Storage, LLC</t>
  </si>
  <si>
    <t>Strata Saticoy, LLC</t>
  </si>
  <si>
    <t>Swell Energy VPP Fund 2019-I LLC</t>
  </si>
  <si>
    <t>Enel Bella Energy Storage, LLC</t>
  </si>
  <si>
    <t>Orni 34 LLC</t>
  </si>
  <si>
    <t>AltaGas Power Holdings (U.S.) Inc.</t>
  </si>
  <si>
    <t>Vaca-Dixon Battery Energy Storage System</t>
  </si>
  <si>
    <t>Yerba Buena Battery Energy Storage System</t>
  </si>
  <si>
    <t>Henrietta D Energy Storage</t>
  </si>
  <si>
    <t>Browns Valley Energy Storage</t>
  </si>
  <si>
    <t>Cascade Energy Storage</t>
  </si>
  <si>
    <t>Diablo Energy Storage</t>
  </si>
  <si>
    <t>Llagas Energy Storage</t>
  </si>
  <si>
    <t>Vistra Moss Landing Energy Storage</t>
  </si>
  <si>
    <t>Hummingbird Energy Storage</t>
  </si>
  <si>
    <t>mNOC AERS Energy Storage</t>
  </si>
  <si>
    <t>Moss Landing Energy Storage</t>
  </si>
  <si>
    <t>Gonzales Bank 3</t>
  </si>
  <si>
    <t>Gonzales Bank 4</t>
  </si>
  <si>
    <t>Lake Hodges Contract</t>
  </si>
  <si>
    <t>2012 GRC Energy storage - distribution</t>
  </si>
  <si>
    <t>expedited energy storage - distribution</t>
  </si>
  <si>
    <t>Instructions related to the Baseline List of Resources associated with Commission Decision Requiring Electric System Reliability Procurement for 2021-2023</t>
  </si>
  <si>
    <t>https://www.cpuc.ca.gov/General.aspx?id=6442451973</t>
  </si>
  <si>
    <t>Miramar BESS</t>
  </si>
  <si>
    <t>Fallbrook BESS</t>
  </si>
  <si>
    <t>Capristrano Energy Storage</t>
  </si>
  <si>
    <t>Don Lee BSS</t>
  </si>
  <si>
    <t>Pomerado energy storage</t>
  </si>
  <si>
    <t>SGIPSGIP-SDGE</t>
  </si>
  <si>
    <t>SGIP-PG&amp;E</t>
  </si>
  <si>
    <t xml:space="preserve">SGIP-SCE </t>
  </si>
  <si>
    <t>2014 SGIP-SCE</t>
  </si>
  <si>
    <t xml:space="preserve">This data posting does not attempt to address the impacts of resources in the baseline that suffer contract failure. </t>
  </si>
  <si>
    <t>Copied from CONV_CAISO_Gen_List</t>
  </si>
  <si>
    <t>Copied from REN_Existing_Resources</t>
  </si>
  <si>
    <t>GENERATOR NAME or Project Name</t>
  </si>
  <si>
    <t>CAISO RESOURCE ID</t>
  </si>
  <si>
    <t>RESOLVE TYPE (no blanks)</t>
  </si>
  <si>
    <t>Annual Energy GWh</t>
  </si>
  <si>
    <t>Risk Adj Annual Energy GWh</t>
  </si>
  <si>
    <t>Oct 2016 IOU Contracts Database</t>
  </si>
  <si>
    <t>Describes upstream data source for this item</t>
  </si>
  <si>
    <t>Verbose name of resource or project</t>
  </si>
  <si>
    <t>LSE offtaker of project's RECs</t>
  </si>
  <si>
    <t>If known, identifier of resource in the TEPPC 2026 Common Case</t>
  </si>
  <si>
    <t>If known, technology classification used in TEPPC 2026 Common Case</t>
  </si>
  <si>
    <t>For renewables, the estimated annual energy production</t>
  </si>
  <si>
    <t>Output derate for a project assumed in 2017-18 IRP cycle modeling, applied to projects with higher risk of not coming online (failing)</t>
  </si>
  <si>
    <t>Equals Annual Energy * Risk Adjustment</t>
  </si>
  <si>
    <t>Technology classification used in RESOLVE modeling</t>
  </si>
  <si>
    <t>Manually changed to 1 to include in baseline_List_combined tab. This resource does not plan to retire at the end of 2020.</t>
  </si>
  <si>
    <t>Notes</t>
  </si>
  <si>
    <t>Generator Name</t>
  </si>
  <si>
    <t>Comments</t>
  </si>
  <si>
    <t>N</t>
  </si>
  <si>
    <t>North</t>
  </si>
  <si>
    <t>FC</t>
  </si>
  <si>
    <t/>
  </si>
  <si>
    <t>West Antelope Solar</t>
  </si>
  <si>
    <t>South</t>
  </si>
  <si>
    <t>EO</t>
  </si>
  <si>
    <t>Y</t>
  </si>
  <si>
    <t>Pinyon Pines 1</t>
  </si>
  <si>
    <t>Pinyon Pines 2</t>
  </si>
  <si>
    <t>Alta Wind 4</t>
  </si>
  <si>
    <t>Alta Wind 5</t>
  </si>
  <si>
    <t>Alta Wind 8</t>
  </si>
  <si>
    <t>Alta Wind 1</t>
  </si>
  <si>
    <t>Alta Wind 2</t>
  </si>
  <si>
    <t>Alta Wind 3</t>
  </si>
  <si>
    <t>Mustang Hills</t>
  </si>
  <si>
    <t>100%</t>
  </si>
  <si>
    <t>Avenal Solar 1</t>
  </si>
  <si>
    <t>Avenal Solar 2</t>
  </si>
  <si>
    <t>BGSKYN_2_AS2SR1</t>
  </si>
  <si>
    <t>Antelope Solar 2</t>
  </si>
  <si>
    <t>BGSKYN_2_ASPSR2</t>
  </si>
  <si>
    <t>waiting for Tehachapi CRAS</t>
  </si>
  <si>
    <t>DAM 7 AT BIG CREEK (FISHWATER GEN)</t>
  </si>
  <si>
    <t>MAMMOTH POOL RESERVOIR (FISHWATER</t>
  </si>
  <si>
    <t>BIGSKY_2_BSKSR6</t>
  </si>
  <si>
    <t>Big Sky Solar 6</t>
  </si>
  <si>
    <t>BIGSKY_2_BSKSR7</t>
  </si>
  <si>
    <t>Big Sky Solar 7</t>
  </si>
  <si>
    <t>BIGSKY_2_BSKSR8</t>
  </si>
  <si>
    <t>Big Sky Solar 8</t>
  </si>
  <si>
    <t xml:space="preserve">Big Sky Summer </t>
  </si>
  <si>
    <t>McCoy Station</t>
  </si>
  <si>
    <t>NID Hydro Bowman Powerhouse</t>
  </si>
  <si>
    <t>CALFTN_2_SOLAR</t>
  </si>
  <si>
    <t>California Flats North</t>
  </si>
  <si>
    <t>CALFTS_2_CFSSR1</t>
  </si>
  <si>
    <t>California Flats Solar South</t>
  </si>
  <si>
    <t>Coso Navy 1</t>
  </si>
  <si>
    <t>C3-4 Waiting for Bellota-Warnerville 230 kV reconductoring and possibly other</t>
  </si>
  <si>
    <t>CARLS1_2_CARCT1</t>
  </si>
  <si>
    <t>Carlsbad 1</t>
  </si>
  <si>
    <t>CARLS2_1_CARCT1</t>
  </si>
  <si>
    <t>Carlsbad 2</t>
  </si>
  <si>
    <t>Ducor Solar 1</t>
  </si>
  <si>
    <t>Ducor Solar 2</t>
  </si>
  <si>
    <t>Ducor Solar 3</t>
  </si>
  <si>
    <t>Ducor Solar 4</t>
  </si>
  <si>
    <t>CENTER_2_TECNG1</t>
  </si>
  <si>
    <t>TECHNICAST</t>
  </si>
  <si>
    <t>Chicago Park Powerhouse</t>
  </si>
  <si>
    <t>Sycamore Energy 2</t>
  </si>
  <si>
    <t>CHINO_2_APEBT1</t>
  </si>
  <si>
    <t>Pomona Energy Storage</t>
  </si>
  <si>
    <t>Chino Co-Generation</t>
  </si>
  <si>
    <t>PD</t>
  </si>
  <si>
    <t>Dixie Valley Geo</t>
  </si>
  <si>
    <t>Copper Mountain Solar 4</t>
  </si>
  <si>
    <t>Waiting for Desert Area upgrades</t>
  </si>
  <si>
    <t>7.25</t>
  </si>
  <si>
    <t>16.50</t>
  </si>
  <si>
    <t>COVERD_2_HCKHY1</t>
  </si>
  <si>
    <t>HATCHET CREEK</t>
  </si>
  <si>
    <t>COVERD_2_MCKHY1</t>
  </si>
  <si>
    <t>Montgomery Creek Hydro</t>
  </si>
  <si>
    <t>COVERD_2_RCKHY1</t>
  </si>
  <si>
    <t>ROARING CREEK</t>
  </si>
  <si>
    <t>CRELMN_6_RAMSR3</t>
  </si>
  <si>
    <t>Ramona Solar Energy</t>
  </si>
  <si>
    <t>80%</t>
  </si>
  <si>
    <t>3.46MW out of 4.32MW was assigned DG Deliverability</t>
  </si>
  <si>
    <t>Columbia Solar Energy II</t>
  </si>
  <si>
    <t>CUMMNG_6_SUNCT1</t>
  </si>
  <si>
    <t>SunSelect 1</t>
  </si>
  <si>
    <t>Canal Creek Powerhouse</t>
  </si>
  <si>
    <t>Fairfield Powerhouse</t>
  </si>
  <si>
    <t>CUYAMS_6_CUYSR1</t>
  </si>
  <si>
    <t>Cuyama Solar</t>
  </si>
  <si>
    <t>DAIRLD_1_MD1SL1</t>
  </si>
  <si>
    <t>DELSUR_6_BSOLAR</t>
  </si>
  <si>
    <t>Central Antelope Dry Ranch B</t>
  </si>
  <si>
    <t>Delsur Aggregate Solar Resources</t>
  </si>
  <si>
    <t>DEVERS_2_CS2SR4</t>
  </si>
  <si>
    <t>Caliente Solar 2</t>
  </si>
  <si>
    <t>DEVERS_2_DHSPG2</t>
  </si>
  <si>
    <t>Dinuba Energy, Inc.</t>
  </si>
  <si>
    <t>Zero Waste Energy</t>
  </si>
  <si>
    <t xml:space="preserve">DMDVLY_1_UNITS will be off during 2018 replacing its control system instrumentations which will take about 2 years. </t>
  </si>
  <si>
    <t>Drews Generating Plant</t>
  </si>
  <si>
    <t>DSFLWR_2_WS2SR1</t>
  </si>
  <si>
    <t>Willow Springs 2</t>
  </si>
  <si>
    <t>EE K Solar 1</t>
  </si>
  <si>
    <t>ELCAJN_6_EB1BT1</t>
  </si>
  <si>
    <t>Eastern BESS 1</t>
  </si>
  <si>
    <t>96%</t>
  </si>
  <si>
    <t>Reduction due to Exchequer-Le Grand 115 kV binding constraint.</t>
  </si>
  <si>
    <t>ESCNDO_6_EB1BT1</t>
  </si>
  <si>
    <t>Escondido BESS 1</t>
  </si>
  <si>
    <t>ESCNDO_6_EB2BT2</t>
  </si>
  <si>
    <t>Escondido BESS 2</t>
  </si>
  <si>
    <t>ESCNDO_6_EB3BT3</t>
  </si>
  <si>
    <t>Escondido BESS 3</t>
  </si>
  <si>
    <t>Rochester</t>
  </si>
  <si>
    <t>C3-4 Waiting for Bellota-Warnerville 230 kV Reconductoring and possibly other</t>
  </si>
  <si>
    <t>FLOWD_2_RT2WD2</t>
  </si>
  <si>
    <t>Ridgetop 2</t>
  </si>
  <si>
    <t>FRNTBW_6_SOLAR1</t>
  </si>
  <si>
    <t>Frontier Solar</t>
  </si>
  <si>
    <t>FROGTN_1_UTICAA</t>
  </si>
  <si>
    <t>Angels Powerhouse</t>
  </si>
  <si>
    <t>GALE_1_SR3SR3</t>
  </si>
  <si>
    <t>Sunray 3</t>
  </si>
  <si>
    <t>GANSO_1_WSTBM1</t>
  </si>
  <si>
    <t>Weststar Dairy Biogas</t>
  </si>
  <si>
    <t>Waiting for: West of Devers (WOD) upgrades</t>
  </si>
  <si>
    <t>GARNET_2_DIFWD1</t>
  </si>
  <si>
    <t>Difwind</t>
  </si>
  <si>
    <t>GARNET_2_WPMWD6</t>
  </si>
  <si>
    <t>WINTEC PALM</t>
  </si>
  <si>
    <t>GASKW1_2_GW1SR1</t>
  </si>
  <si>
    <t>Gaskell West 1</t>
  </si>
  <si>
    <t>GIFENS_6_BUGSL1</t>
  </si>
  <si>
    <t>Burford Giffen</t>
  </si>
  <si>
    <t>Portal Ridge B</t>
  </si>
  <si>
    <t>Portal Ridge C</t>
  </si>
  <si>
    <t>GLNARM_2_UNIT 5</t>
  </si>
  <si>
    <t>Glenarm Turbine 5</t>
  </si>
  <si>
    <t>65.00</t>
  </si>
  <si>
    <t>Berkeley Cogeneration</t>
  </si>
  <si>
    <t>Hanford Peaker Plant</t>
  </si>
  <si>
    <t>Warm Springs Hydro</t>
  </si>
  <si>
    <t>HATLOS_6_BWDHY1</t>
  </si>
  <si>
    <t>Bidwell Ditch</t>
  </si>
  <si>
    <t>Westside Solar Power PV1</t>
  </si>
  <si>
    <t>Long Beach Unit 1</t>
  </si>
  <si>
    <t>Long Beach Unit 2</t>
  </si>
  <si>
    <t>Long Beach Unit 3</t>
  </si>
  <si>
    <t>Long Beach Unit 4</t>
  </si>
  <si>
    <t>Southeast Resource Recovery</t>
  </si>
  <si>
    <t xml:space="preserve">Imperial Valley West ( Q # 608) </t>
  </si>
  <si>
    <t>JACMSR_1_JACSR1</t>
  </si>
  <si>
    <t>Jacumba Solar Farm</t>
  </si>
  <si>
    <t>Waiting for: Desert Area upgrades</t>
  </si>
  <si>
    <t>King City Energy Center, Unit 1</t>
  </si>
  <si>
    <t>KRAMER_1_KJ5SR5</t>
  </si>
  <si>
    <t>Kramer Junction 5</t>
  </si>
  <si>
    <t>split from KRAMER_1_SEGS37</t>
  </si>
  <si>
    <t xml:space="preserve">Kramer Junction 3 </t>
  </si>
  <si>
    <t>Kramer Junction 4</t>
  </si>
  <si>
    <t>LAMONT_1_SOLAR2</t>
  </si>
  <si>
    <t>Redwood Solar Farm 4</t>
  </si>
  <si>
    <t>Honey Lake Power</t>
  </si>
  <si>
    <t xml:space="preserve">750 MW with FC priority - the rest is waiting for Desert Area upgrades_x000D_
</t>
  </si>
  <si>
    <t>Mesa Crest</t>
  </si>
  <si>
    <t>LITLRK_6_GBCSR1</t>
  </si>
  <si>
    <t>Green Beanworks C</t>
  </si>
  <si>
    <t>LITLRK_6_SOLAR3</t>
  </si>
  <si>
    <t>One Ten Partners</t>
  </si>
  <si>
    <t>Lanacaster Aggregate Solar Resources</t>
  </si>
  <si>
    <t>Matthews Dam Hydro</t>
  </si>
  <si>
    <t>MAGUND_1_BKISR1</t>
  </si>
  <si>
    <t>Bakersfield Industrial 1</t>
  </si>
  <si>
    <t>MAGUND_1_BKSSR2</t>
  </si>
  <si>
    <t>Bakersfield Solar 1</t>
  </si>
  <si>
    <t xml:space="preserve"> </t>
  </si>
  <si>
    <t>MANTEC_1_ML1SR1</t>
  </si>
  <si>
    <t>Manteca  Land 1</t>
  </si>
  <si>
    <t>18DGD Waiting for Modify QC8SPS-02 and possibly other</t>
  </si>
  <si>
    <t>MIRLOM_2_LNDFL</t>
  </si>
  <si>
    <t>Milliken Landfill Solar</t>
  </si>
  <si>
    <t>MIRLOM_2_MLBBTA</t>
  </si>
  <si>
    <t>Mira Loma BESS A</t>
  </si>
  <si>
    <t>MIRLOM_2_MLBBTB</t>
  </si>
  <si>
    <t>Mira Loma BESS B</t>
  </si>
  <si>
    <t>MONLTS_2_MONWD4</t>
  </si>
  <si>
    <t>Monolith 4</t>
  </si>
  <si>
    <t>MONLTS_2_MONWD5</t>
  </si>
  <si>
    <t>Monolith 5</t>
  </si>
  <si>
    <t>MONLTS_2_MONWD6</t>
  </si>
  <si>
    <t>Monolith 6</t>
  </si>
  <si>
    <t>MONLTS_2_MONWD7</t>
  </si>
  <si>
    <t>Monolith 7</t>
  </si>
  <si>
    <t>MORWD_6_QF</t>
  </si>
  <si>
    <t>Morwind</t>
  </si>
  <si>
    <t>419.25</t>
  </si>
  <si>
    <t>MSOLAR_2_SOLAR2</t>
  </si>
  <si>
    <t>MURRAY_6_UNIT</t>
  </si>
  <si>
    <t>Grossmont Hospital</t>
  </si>
  <si>
    <t>NOVATO_6_LNDFL</t>
  </si>
  <si>
    <t>Redwood Renewable Energy</t>
  </si>
  <si>
    <t>Windstream 39</t>
  </si>
  <si>
    <t>Windstream 6042</t>
  </si>
  <si>
    <t>MWWTP PGS 2 - Turbine</t>
  </si>
  <si>
    <t>OAKWD_6_QF</t>
  </si>
  <si>
    <t>Oak Creek</t>
  </si>
  <si>
    <t>CREST Contracts</t>
  </si>
  <si>
    <t>OASIS_6_GBDSR4</t>
  </si>
  <si>
    <t>Green Beanworks D</t>
  </si>
  <si>
    <t>Morgan Lancaster I</t>
  </si>
  <si>
    <t>OASIS_6_SOLAR3</t>
  </si>
  <si>
    <t>Soccer Center</t>
  </si>
  <si>
    <t>OLDRIV_6_CESDBM</t>
  </si>
  <si>
    <t>Ces Dairy Biogas</t>
  </si>
  <si>
    <t>OLDRIV_6_LKVBM1</t>
  </si>
  <si>
    <t>Lakeview Dairy Biogas</t>
  </si>
  <si>
    <t>OLINDA_7_BLKSND</t>
  </si>
  <si>
    <t>BlackSand Generating Facility</t>
  </si>
  <si>
    <t>Oro Loma Solar 1</t>
  </si>
  <si>
    <t>Oro Loma Solar 2</t>
  </si>
  <si>
    <t>ORTGA_6_ME1SL1</t>
  </si>
  <si>
    <t>Merced 1</t>
  </si>
  <si>
    <t>Humboldt Redwood</t>
  </si>
  <si>
    <t>Paige Solar</t>
  </si>
  <si>
    <t>Potrero Hills Energy Producers</t>
  </si>
  <si>
    <t>PGCC_1_PDRP04</t>
  </si>
  <si>
    <t>PGCC_1_PDRP05</t>
  </si>
  <si>
    <t>PDR-D PGCC</t>
  </si>
  <si>
    <t>PGCC_1_PDRP08</t>
  </si>
  <si>
    <t>PGCC_1_PDRP12</t>
  </si>
  <si>
    <t>PGCC_1_PDRP13</t>
  </si>
  <si>
    <t>PGCC_1_PDRP18</t>
  </si>
  <si>
    <t>PGCC_1_PDRP22</t>
  </si>
  <si>
    <t>Tesla Freemont</t>
  </si>
  <si>
    <t>PGEB_2_PDRP05</t>
  </si>
  <si>
    <t>PGEB_2_PDRP09</t>
  </si>
  <si>
    <t>PGEB_2_PDRP10</t>
  </si>
  <si>
    <t>PGEB_2_PDRP100</t>
  </si>
  <si>
    <t>PGEB_2_PDRP11</t>
  </si>
  <si>
    <t>Tesla Dublin</t>
  </si>
  <si>
    <t>PGEB_2_PDRP21</t>
  </si>
  <si>
    <t>PGEB_2_PDRP22</t>
  </si>
  <si>
    <t>PGEB_2_PDRP23</t>
  </si>
  <si>
    <t>PGEB_2_PDRP24</t>
  </si>
  <si>
    <t>PGEB_2_PDRP25</t>
  </si>
  <si>
    <t>PGEB_2_PDRP26</t>
  </si>
  <si>
    <t>PGEB_2_PDRP27</t>
  </si>
  <si>
    <t>PGEB_2_PDRP28</t>
  </si>
  <si>
    <t>PGEB_2_PDRP29</t>
  </si>
  <si>
    <t>PGEB_2_PDRP30</t>
  </si>
  <si>
    <t>PGEB_2_PDRP31</t>
  </si>
  <si>
    <t>PGEB_2_PDRP34</t>
  </si>
  <si>
    <t>PGEB_2_PDRP35</t>
  </si>
  <si>
    <t>PGEB_2_PDRP36</t>
  </si>
  <si>
    <t>PGEB_2_PDRP37</t>
  </si>
  <si>
    <t>PGEB_2_PDRP40</t>
  </si>
  <si>
    <t>PGEB_2_PDRP41</t>
  </si>
  <si>
    <t>PGEB_2_PDRP42</t>
  </si>
  <si>
    <t>PGEB_2_PDRP43</t>
  </si>
  <si>
    <t>PGEB_2_PDRP44</t>
  </si>
  <si>
    <t>PGEB_2_PDRP45</t>
  </si>
  <si>
    <t>PGEB_2_PDRP46</t>
  </si>
  <si>
    <t>PGEB_2_PDRP47</t>
  </si>
  <si>
    <t>PGEB_2_PDRP48</t>
  </si>
  <si>
    <t>PGEB_2_PDRP49</t>
  </si>
  <si>
    <t>PGEB_2_PDRP50</t>
  </si>
  <si>
    <t>PGEB_2_PDRP51</t>
  </si>
  <si>
    <t>PGEB_2_PDRP52</t>
  </si>
  <si>
    <t>PGEB_2_PDRP53</t>
  </si>
  <si>
    <t>PGEB_2_PDRP54</t>
  </si>
  <si>
    <t>PGEB_2_PDRP55</t>
  </si>
  <si>
    <t>PGEB_2_PDRP56</t>
  </si>
  <si>
    <t>PGEB_2_PDRP57</t>
  </si>
  <si>
    <t>PGEB_2_PDRP60</t>
  </si>
  <si>
    <t>PGEB_2_PDRP62</t>
  </si>
  <si>
    <t>PGEB_2_PDRP78</t>
  </si>
  <si>
    <t>PGEB_2_PDRP80</t>
  </si>
  <si>
    <t>PGEB_2_PDRP81</t>
  </si>
  <si>
    <t>PGEB_2_PDRP82</t>
  </si>
  <si>
    <t>PGEB_2_RDRR08</t>
  </si>
  <si>
    <t>RDRR-D PGEB</t>
  </si>
  <si>
    <t>PGF1_2_PDRP04</t>
  </si>
  <si>
    <t>PGF1_2_PDRP07</t>
  </si>
  <si>
    <t>PGF1_2_PDRP08</t>
  </si>
  <si>
    <t>PDR-D PGF1</t>
  </si>
  <si>
    <t>PGF1_2_PDRP11</t>
  </si>
  <si>
    <t>PGF1_2_PDRP16</t>
  </si>
  <si>
    <t>PGF1_2_PDRP17</t>
  </si>
  <si>
    <t>PGF1_2_PDRP18</t>
  </si>
  <si>
    <t>PGF1_2_PDRP19</t>
  </si>
  <si>
    <t>PGF1_2_PDRP20</t>
  </si>
  <si>
    <t>PGF1_2_PDRP21</t>
  </si>
  <si>
    <t>PGF1_2_PDRP24</t>
  </si>
  <si>
    <t>PGF1_2_PDRP25</t>
  </si>
  <si>
    <t>PGF1_2_PDRP26</t>
  </si>
  <si>
    <t>PGF1_2_PDRP27</t>
  </si>
  <si>
    <t>PGF1_2_PDRP28</t>
  </si>
  <si>
    <t>PGF1_2_PDRP29</t>
  </si>
  <si>
    <t>PGF1_2_PDRP30</t>
  </si>
  <si>
    <t>PGF1_2_PDRP36</t>
  </si>
  <si>
    <t>PGF1_2_PDRP37</t>
  </si>
  <si>
    <t>PGF1_2_PDRP38</t>
  </si>
  <si>
    <t>PGF1_2_PDRP39</t>
  </si>
  <si>
    <t>PGF1_2_PDRP40</t>
  </si>
  <si>
    <t>PGF1_2_PDRP41</t>
  </si>
  <si>
    <t>PGF1_2_PDRP42</t>
  </si>
  <si>
    <t>PGF1_2_PDRP43</t>
  </si>
  <si>
    <t>PGF1_2_PDRP44</t>
  </si>
  <si>
    <t>PGF1_2_PDRP45</t>
  </si>
  <si>
    <t>PGF1_2_PDRP46</t>
  </si>
  <si>
    <t>PGF1_2_PDRP47</t>
  </si>
  <si>
    <t>PGF1_2_PDRP48</t>
  </si>
  <si>
    <t>PGF1_2_PDRP49</t>
  </si>
  <si>
    <t>PGF1_2_PDRP50</t>
  </si>
  <si>
    <t>PGF1_2_PDRP51</t>
  </si>
  <si>
    <t>PGF1_2_PDRP52</t>
  </si>
  <si>
    <t>PGF1_2_PDRP53</t>
  </si>
  <si>
    <t>PGF1_2_PDRP54</t>
  </si>
  <si>
    <t>PGF1_2_PDRP55</t>
  </si>
  <si>
    <t>PGF1_2_PDRP56</t>
  </si>
  <si>
    <t>PGF1_2_PDRP57</t>
  </si>
  <si>
    <t>PGF1_2_PDRP58</t>
  </si>
  <si>
    <t>PGF1_2_PDRP59</t>
  </si>
  <si>
    <t>PGF1_2_PDRP60</t>
  </si>
  <si>
    <t>PGF1_2_PDRP61</t>
  </si>
  <si>
    <t>PGF1_2_PDRP62</t>
  </si>
  <si>
    <t>PGF1_2_PDRP63</t>
  </si>
  <si>
    <t>PGF1_2_PDRP64</t>
  </si>
  <si>
    <t>PGF1_2_PDRP65</t>
  </si>
  <si>
    <t>PGF1_2_PDRP66</t>
  </si>
  <si>
    <t>PGF1_2_PDRP68</t>
  </si>
  <si>
    <t>PGF1_2_PDRP69</t>
  </si>
  <si>
    <t>PGF1_2_PDRP77</t>
  </si>
  <si>
    <t>PGF1_2_PDRP78</t>
  </si>
  <si>
    <t>PGF1_2_PDRP79</t>
  </si>
  <si>
    <t>PGF1_2_RDRR05</t>
  </si>
  <si>
    <t xml:space="preserve">RDRR-D PGF1 SEES </t>
  </si>
  <si>
    <t>PGF1_2_RDRR06</t>
  </si>
  <si>
    <t xml:space="preserve">RDRR-D PGF1 EDF </t>
  </si>
  <si>
    <t>PGF1_2_RDRR07</t>
  </si>
  <si>
    <t>RDRR-D PGF1</t>
  </si>
  <si>
    <t>PGFG_1_PDRP05</t>
  </si>
  <si>
    <t>PGFG_1_PDRP13</t>
  </si>
  <si>
    <t>PGFG_1_PDRP14</t>
  </si>
  <si>
    <t>PGFG_1_PDRP15</t>
  </si>
  <si>
    <t>PGFG_1_PDRP17</t>
  </si>
  <si>
    <t>PGFG_1_PDRP19</t>
  </si>
  <si>
    <t>PGFG_1_PDRP20</t>
  </si>
  <si>
    <t>PGFG_1_PDRP25</t>
  </si>
  <si>
    <t>PGFG_1_RDRR03</t>
  </si>
  <si>
    <t>RDRR-D PGFG SOMA</t>
  </si>
  <si>
    <t>PGHB_6_PDRP02</t>
  </si>
  <si>
    <t>PGHB_6_PDRP04</t>
  </si>
  <si>
    <t>PGHB_6_PDRP05</t>
  </si>
  <si>
    <t>PGHB_6_PDRP06</t>
  </si>
  <si>
    <t>PGHB_6_PDRP07</t>
  </si>
  <si>
    <t>PGHB_6_PDRP10</t>
  </si>
  <si>
    <t>PGKN_2_PDRP02</t>
  </si>
  <si>
    <t>PGKN_2_PDRP06</t>
  </si>
  <si>
    <t>PGKN_2_PDRP07</t>
  </si>
  <si>
    <t>PGKN_2_PDRP08</t>
  </si>
  <si>
    <t>PGKN_2_PDRP09</t>
  </si>
  <si>
    <t>PGKN_2_PDRP12</t>
  </si>
  <si>
    <t>PGKN_2_PDRP13</t>
  </si>
  <si>
    <t>PGKN_2_PDRP14</t>
  </si>
  <si>
    <t>PGKN_2_PDRP15</t>
  </si>
  <si>
    <t>PGKN_2_PDRP16</t>
  </si>
  <si>
    <t>PGKN_2_PDRP17</t>
  </si>
  <si>
    <t>PGKN_2_PDRP18</t>
  </si>
  <si>
    <t>PGKN_2_PDRP19</t>
  </si>
  <si>
    <t>PGKN_2_PDRP20</t>
  </si>
  <si>
    <t>PGKN_2_PDRP21</t>
  </si>
  <si>
    <t>PGKN_2_PDRP22</t>
  </si>
  <si>
    <t>PGKN_2_PDRP23</t>
  </si>
  <si>
    <t>PDR-D PGKN</t>
  </si>
  <si>
    <t>PGKN_2_PDRP24</t>
  </si>
  <si>
    <t>PGKN_2_RDRR03</t>
  </si>
  <si>
    <t>RDRR-D PGKN</t>
  </si>
  <si>
    <t>PGNB_2_PDRP02</t>
  </si>
  <si>
    <t>PGNB_2_PDRP03</t>
  </si>
  <si>
    <t>PGNB_2_PDRP04</t>
  </si>
  <si>
    <t>PDR-E PGNB</t>
  </si>
  <si>
    <t>PGNB_2_PDRP05</t>
  </si>
  <si>
    <t>Tesla Napa</t>
  </si>
  <si>
    <t>PGNB_2_PDRP12</t>
  </si>
  <si>
    <t>PGNB_2_PDRP15</t>
  </si>
  <si>
    <t>PGNB_2_PDRP16</t>
  </si>
  <si>
    <t>PGNB_2_PDRP17</t>
  </si>
  <si>
    <t>PGNB_2_PDRP19</t>
  </si>
  <si>
    <t>PGNB_2_PDRP20</t>
  </si>
  <si>
    <t>PGNB_2_PDRP25</t>
  </si>
  <si>
    <t>PGNB_2_PDRP27</t>
  </si>
  <si>
    <t>PGNB_2_RDRR03</t>
  </si>
  <si>
    <t>RDRR-D PGNB</t>
  </si>
  <si>
    <t>PGNC_1_PDRP01</t>
  </si>
  <si>
    <t>PGNC_1_PDRP04</t>
  </si>
  <si>
    <t>PGNC_1_PDRP05</t>
  </si>
  <si>
    <t>PGNC_1_PDRP06</t>
  </si>
  <si>
    <t>PGNC_1_PDRP07</t>
  </si>
  <si>
    <t>PGNC_1_PDRP09</t>
  </si>
  <si>
    <t>PGNP_2_PDRP01</t>
  </si>
  <si>
    <t>PGNP_2_PDRP02</t>
  </si>
  <si>
    <t>PGNP_2_PDRP03</t>
  </si>
  <si>
    <t>PGNP_2_PDRP08</t>
  </si>
  <si>
    <t>PGNP_2_PDRP09</t>
  </si>
  <si>
    <t>PGNP_2_PDRP10</t>
  </si>
  <si>
    <t>PGNP_2_PDRP11</t>
  </si>
  <si>
    <t>PGNP_2_PDRP16</t>
  </si>
  <si>
    <t>PGNP_2_PDRP17</t>
  </si>
  <si>
    <t>PGNP_2_PDRP18</t>
  </si>
  <si>
    <t>PGNP_2_PDRP19</t>
  </si>
  <si>
    <t>PGNP_2_PDRP20</t>
  </si>
  <si>
    <t>PGNP_2_PDRP21</t>
  </si>
  <si>
    <t>PGNP_2_PDRP22</t>
  </si>
  <si>
    <t>PGNP_2_PDRP23</t>
  </si>
  <si>
    <t>PGNP_2_PDRP24</t>
  </si>
  <si>
    <t>PGNP_2_PDRP25</t>
  </si>
  <si>
    <t>PGNP_2_PDRP26</t>
  </si>
  <si>
    <t>PGNP_2_PDRP27</t>
  </si>
  <si>
    <t>PGNP_2_PDRP28</t>
  </si>
  <si>
    <t>PGNP_2_PDRP29</t>
  </si>
  <si>
    <t>PGNP_2_PDRP30</t>
  </si>
  <si>
    <t>PGNP_2_PDRP31</t>
  </si>
  <si>
    <t>PGNP_2_PDRP34</t>
  </si>
  <si>
    <t>PGNP_2_RDRR01</t>
  </si>
  <si>
    <t xml:space="preserve">RDRR-D PGNP </t>
  </si>
  <si>
    <t>PGNP_2_RDRR09</t>
  </si>
  <si>
    <t>RDRR-D PGNP-2</t>
  </si>
  <si>
    <t>PGP2_2_PDRP07</t>
  </si>
  <si>
    <t>PGP2_2_PDRP08</t>
  </si>
  <si>
    <t>PGP2_2_PDRP17</t>
  </si>
  <si>
    <t>PGP2_2_PDRP22</t>
  </si>
  <si>
    <t>PGP2_2_PDRP23</t>
  </si>
  <si>
    <t>PGP2_2_PDRP24</t>
  </si>
  <si>
    <t>PGP2_2_PDRP25</t>
  </si>
  <si>
    <t>PGP2_2_PDRP26</t>
  </si>
  <si>
    <t>PGP2_2_PDRP28</t>
  </si>
  <si>
    <t>PGP2_2_PDRP29</t>
  </si>
  <si>
    <t>PGP2_2_PDRP30</t>
  </si>
  <si>
    <t>PGP2_2_PDRP32</t>
  </si>
  <si>
    <t>PGP2_2_PDRP33</t>
  </si>
  <si>
    <t>PGP2_2_PDRP35</t>
  </si>
  <si>
    <t>PGP2_2_PDRP36</t>
  </si>
  <si>
    <t>PGP2_2_PDRP37</t>
  </si>
  <si>
    <t>PGP2_2_PDRP38</t>
  </si>
  <si>
    <t>PGP2_2_PDRP43</t>
  </si>
  <si>
    <t>PGP2_2_PDRP44</t>
  </si>
  <si>
    <t>PGP2_2_PDRP47</t>
  </si>
  <si>
    <t>PGP2_2_PDRP48</t>
  </si>
  <si>
    <t>PGSB_1_PDRP08</t>
  </si>
  <si>
    <t>PGSB_1_PDRP10</t>
  </si>
  <si>
    <t>PGSB_1_PDRP11</t>
  </si>
  <si>
    <t>PGSB_1_PDRP12</t>
  </si>
  <si>
    <t>PDR-E PGSB</t>
  </si>
  <si>
    <t>PGSB_1_PDRP13</t>
  </si>
  <si>
    <t>PDR-E PGSB EDF</t>
  </si>
  <si>
    <t>PGSB_1_PDRP16</t>
  </si>
  <si>
    <t>Tesla Mountain View/Gilroy</t>
  </si>
  <si>
    <t>PGSB_1_PDRP17</t>
  </si>
  <si>
    <t>PGSB_1_PDRP29</t>
  </si>
  <si>
    <t>PGSB_1_PDRP30</t>
  </si>
  <si>
    <t>PGSB_1_PDRP31</t>
  </si>
  <si>
    <t>PGSB_1_PDRP32</t>
  </si>
  <si>
    <t>PGSB_1_PDRP33</t>
  </si>
  <si>
    <t>PGSB_1_PDRP34</t>
  </si>
  <si>
    <t>PGSB_1_PDRP35</t>
  </si>
  <si>
    <t>PGSB_1_PDRP36</t>
  </si>
  <si>
    <t>PGSB_1_PDRP42</t>
  </si>
  <si>
    <t>PGSB_1_PDRP43</t>
  </si>
  <si>
    <t>PGSB_1_PDRP44</t>
  </si>
  <si>
    <t>PGSB_1_PDRP45</t>
  </si>
  <si>
    <t>PGSB_1_PDRP46</t>
  </si>
  <si>
    <t>PGSB_1_PDRP47</t>
  </si>
  <si>
    <t>PGSB_1_PDRP48</t>
  </si>
  <si>
    <t>PGSB_1_PDRP49</t>
  </si>
  <si>
    <t>PGSB_1_PDRP50</t>
  </si>
  <si>
    <t>PGSB_1_PDRP51</t>
  </si>
  <si>
    <t>PGSB_1_PDRP52</t>
  </si>
  <si>
    <t>PGSB_1_PDRP53</t>
  </si>
  <si>
    <t>PGSB_1_PDRP54</t>
  </si>
  <si>
    <t>PGSB_1_PDRP55</t>
  </si>
  <si>
    <t>PGSB_1_PDRP56</t>
  </si>
  <si>
    <t>PGSB_1_PDRP57</t>
  </si>
  <si>
    <t>PGSB_1_PDRP58</t>
  </si>
  <si>
    <t>PGSB_1_PDRP60</t>
  </si>
  <si>
    <t>PGSB_1_PDRP68</t>
  </si>
  <si>
    <t>PGSB_1_PDRP69</t>
  </si>
  <si>
    <t>PGSB_1_PDRP70</t>
  </si>
  <si>
    <t>PGSB_1_PDRP73</t>
  </si>
  <si>
    <t>PGSB_1_PDRP74</t>
  </si>
  <si>
    <t>PGSB_1_PDRP76</t>
  </si>
  <si>
    <t>PGSB_1_PDRP77</t>
  </si>
  <si>
    <t>PGSB_1_RDRR04</t>
  </si>
  <si>
    <t>RDRR-D PGSB SVCE</t>
  </si>
  <si>
    <t>PGSB_1_RDRR05</t>
  </si>
  <si>
    <t>RDRR-D PGSB TPES</t>
  </si>
  <si>
    <t>PGSF_2_PDRP03</t>
  </si>
  <si>
    <t>PGSF_2_PDRP04</t>
  </si>
  <si>
    <t>PDR-D PGSF</t>
  </si>
  <si>
    <t>PGSF_2_PDRP08</t>
  </si>
  <si>
    <t>PGSF_2_PDRP11</t>
  </si>
  <si>
    <t>PDR-E PGSF CPSF</t>
  </si>
  <si>
    <t>PGSF_2_PDRP12</t>
  </si>
  <si>
    <t>PGSF_2_PDRP18</t>
  </si>
  <si>
    <t>PGSF_2_PDRP19</t>
  </si>
  <si>
    <t>PGSF_2_PDRP20</t>
  </si>
  <si>
    <t>PGSF_2_PDRP21</t>
  </si>
  <si>
    <t>PGSF_2_PDRP22</t>
  </si>
  <si>
    <t>PGSF_2_PDRP23</t>
  </si>
  <si>
    <t>PGSF_2_PDRP26</t>
  </si>
  <si>
    <t>PGSF_2_PDRP27</t>
  </si>
  <si>
    <t>PGSF_2_PDRP28</t>
  </si>
  <si>
    <t>PGSF_2_PDRP29</t>
  </si>
  <si>
    <t>PGSF_2_PDRP30</t>
  </si>
  <si>
    <t>PGSF_2_PDRP31</t>
  </si>
  <si>
    <t>PGSF_2_PDRP32</t>
  </si>
  <si>
    <t>PGSF_2_PDRP33</t>
  </si>
  <si>
    <t>PGSF_2_PDRP34</t>
  </si>
  <si>
    <t>PGSF_2_PDRP35</t>
  </si>
  <si>
    <t>PGSI_1_PDRP01</t>
  </si>
  <si>
    <t>PDRP-D PGSI</t>
  </si>
  <si>
    <t>PGSI_1_PDRP02</t>
  </si>
  <si>
    <t>PGSI_1_PDRP03</t>
  </si>
  <si>
    <t>Tesla Rocklin</t>
  </si>
  <si>
    <t>PGSI_1_PDRP09</t>
  </si>
  <si>
    <t>PGSI_1_PDRP10</t>
  </si>
  <si>
    <t>PGSI_1_PDRP11</t>
  </si>
  <si>
    <t>PGSI_1_PDRP12</t>
  </si>
  <si>
    <t>PGSI_1_PDRP15</t>
  </si>
  <si>
    <t>PGSI_1_PDRP16</t>
  </si>
  <si>
    <t>PGSI_1_PDRP17</t>
  </si>
  <si>
    <t>PGSI_1_PDRP20</t>
  </si>
  <si>
    <t>PGSI_1_PDRP21</t>
  </si>
  <si>
    <t>PGSI_1_PDRP22</t>
  </si>
  <si>
    <t>PGSI_1_PDRP23</t>
  </si>
  <si>
    <t>PGSI_1_PDRP24</t>
  </si>
  <si>
    <t>PGSI_1_PDRP25</t>
  </si>
  <si>
    <t>PGSI_1_PDRP26</t>
  </si>
  <si>
    <t>PGSI_1_PDRP27</t>
  </si>
  <si>
    <t>PGSI_1_PDRP28</t>
  </si>
  <si>
    <t>PGSI_1_PDRP29</t>
  </si>
  <si>
    <t>PGSI_1_PDRP30</t>
  </si>
  <si>
    <t>PDR-D PGSI LVCEA</t>
  </si>
  <si>
    <t>PGSI_1_PDRP31</t>
  </si>
  <si>
    <t>PGSI_1_PDRP33</t>
  </si>
  <si>
    <t>PGST_2_PDRP03</t>
  </si>
  <si>
    <t>PGST_2_PDRP07</t>
  </si>
  <si>
    <t>PGST_2_PDRP08</t>
  </si>
  <si>
    <t>PGST_2_PDRP09</t>
  </si>
  <si>
    <t>PGST_2_PDRP10</t>
  </si>
  <si>
    <t>PGST_2_PDRP11</t>
  </si>
  <si>
    <t>PGST_2_PDRP13</t>
  </si>
  <si>
    <t>PGST_2_PDRP14</t>
  </si>
  <si>
    <t>PGST_2_PDRP15</t>
  </si>
  <si>
    <t>PGST_2_PDRP16</t>
  </si>
  <si>
    <t>PGST_2_PDRP17</t>
  </si>
  <si>
    <t>PGST_2_RDRR02</t>
  </si>
  <si>
    <t>RDRR-D PGST</t>
  </si>
  <si>
    <t>PGZP_2_PDRP02</t>
  </si>
  <si>
    <t>PGZP_2_PDRP07</t>
  </si>
  <si>
    <t>PGZP_2_PDRP08</t>
  </si>
  <si>
    <t>PGZP_2_PDRP09</t>
  </si>
  <si>
    <t>PGZP_2_PDRP10</t>
  </si>
  <si>
    <t>PGZP_2_PDRP11</t>
  </si>
  <si>
    <t>PGZP_2_PDRP15</t>
  </si>
  <si>
    <t>PGZP_2_PDRP16</t>
  </si>
  <si>
    <t>PGZP_2_PDRP17</t>
  </si>
  <si>
    <t>PGZP_2_PDRP18</t>
  </si>
  <si>
    <t>PGZP_2_PDRP19</t>
  </si>
  <si>
    <t>PGZP_2_PDRP20</t>
  </si>
  <si>
    <t>PGZP_2_PDRP21</t>
  </si>
  <si>
    <t>PGZP_2_PDRP22</t>
  </si>
  <si>
    <t>PGZP_2_PDRP23</t>
  </si>
  <si>
    <t>PDR-D PGZP</t>
  </si>
  <si>
    <t>PGZP_2_PDRP24</t>
  </si>
  <si>
    <t>PGZP_2_PDRP25</t>
  </si>
  <si>
    <t>PGZP_2_PDRP26</t>
  </si>
  <si>
    <t>PGZP_2_PDRP27</t>
  </si>
  <si>
    <t>PGZP_2_PDRP28</t>
  </si>
  <si>
    <t>PGZP_2_PDRP29</t>
  </si>
  <si>
    <t>PGZP_2_PDRP30</t>
  </si>
  <si>
    <t>PGZP_2_RDRR02</t>
  </si>
  <si>
    <t>RDRR-D PGZP 2</t>
  </si>
  <si>
    <t>106 MW with FC priority - the rest C10 waiting for Silvergate-Bay Boulevard 230 kV Reactor</t>
  </si>
  <si>
    <t>GRASSHOPPER FLAT HYDRO</t>
  </si>
  <si>
    <t>PIUTE_6_GNBSR1</t>
  </si>
  <si>
    <t>Green Beanworks B</t>
  </si>
  <si>
    <t xml:space="preserve">North Lancaster Ranch </t>
  </si>
  <si>
    <t>Sierra Solar Greenworks LLC</t>
  </si>
  <si>
    <t>Rio Bravo Solar 2</t>
  </si>
  <si>
    <t>C6 Waiting for Midway-Temblor 115 kV Line Reconductoring and possibly other</t>
  </si>
  <si>
    <t>Rio Bravo Solar 1</t>
  </si>
  <si>
    <t>PNCHVS_2_SOLAR</t>
  </si>
  <si>
    <t>Panoche Valley Solar</t>
  </si>
  <si>
    <t>PRCTVY_1_MIGBT1</t>
  </si>
  <si>
    <t>Miguel BESS</t>
  </si>
  <si>
    <t>RATSKE_2_NROSR1</t>
  </si>
  <si>
    <t>North Rosamond Solar</t>
  </si>
  <si>
    <t>RECTOR_2_CREST</t>
  </si>
  <si>
    <t>Rector Aggregate Solar Resources</t>
  </si>
  <si>
    <t>RECTOR_2_TFDBM1</t>
  </si>
  <si>
    <t>Two Fiets Dairy Digester</t>
  </si>
  <si>
    <t xml:space="preserve">MM Tulare </t>
  </si>
  <si>
    <t>REDMAN_2_SOLAR</t>
  </si>
  <si>
    <t>Lancaster East Avenue F</t>
  </si>
  <si>
    <t>REDMAN_6_AVSSR1</t>
  </si>
  <si>
    <t>Antelope Valley Solar</t>
  </si>
  <si>
    <t>RICHMN_1_CHVSR2</t>
  </si>
  <si>
    <t>Chevron 8.5</t>
  </si>
  <si>
    <t>RICHMN_1_SOLAR</t>
  </si>
  <si>
    <t>Chevron 2</t>
  </si>
  <si>
    <t>RNDMTN_2_SLSPHY1</t>
  </si>
  <si>
    <t>Silver Springs</t>
  </si>
  <si>
    <t>Lancaster B</t>
  </si>
  <si>
    <t>Salinas River Cogeneration</t>
  </si>
  <si>
    <t>LACSD CARSON WATER POLLUTION AGGREGATE</t>
  </si>
  <si>
    <t>SANTGO_2_MABBT1</t>
  </si>
  <si>
    <t>Millikan Avenue BESS</t>
  </si>
  <si>
    <t>SCEC_1_PDRP05</t>
  </si>
  <si>
    <t>SCEC_1_PDRP06</t>
  </si>
  <si>
    <t>SCEC_1_PDRP07</t>
  </si>
  <si>
    <t>SCEC_1_PDRP08</t>
  </si>
  <si>
    <t>SCEC_1_PDRP09</t>
  </si>
  <si>
    <t>SCEC_1_PDRP10</t>
  </si>
  <si>
    <t>SCEC_1_PDRP100</t>
  </si>
  <si>
    <t>SCEC_1_PDRP101</t>
  </si>
  <si>
    <t>SCEC_1_PDRP102</t>
  </si>
  <si>
    <t>SCEC_1_PDRP103</t>
  </si>
  <si>
    <t>SCEC_1_PDRP104</t>
  </si>
  <si>
    <t>SCEC_1_PDRP105</t>
  </si>
  <si>
    <t>SCEC_1_PDRP106</t>
  </si>
  <si>
    <t>SCEC_1_PDRP107</t>
  </si>
  <si>
    <t>SCEC_1_PDRP108</t>
  </si>
  <si>
    <t>SCEC_1_PDRP109</t>
  </si>
  <si>
    <t>SCEC_1_PDRP11</t>
  </si>
  <si>
    <t>SCEC_1_PDRP110</t>
  </si>
  <si>
    <t>SCEC_1_PDRP111</t>
  </si>
  <si>
    <t>SCEC_1_PDRP113</t>
  </si>
  <si>
    <t>SCEC_1_PDRP114</t>
  </si>
  <si>
    <t>SCEC_1_PDRP115</t>
  </si>
  <si>
    <t>SCEC_1_PDRP116</t>
  </si>
  <si>
    <t>SCEC_1_PDRP117</t>
  </si>
  <si>
    <t>SCEC_1_PDRP118</t>
  </si>
  <si>
    <t>SCEC_1_PDRP119</t>
  </si>
  <si>
    <t>SCEC_1_PDRP12</t>
  </si>
  <si>
    <t>SCEC_1_PDRP120</t>
  </si>
  <si>
    <t>SCEC_1_PDRP121</t>
  </si>
  <si>
    <t>SCEC_1_PDRP122</t>
  </si>
  <si>
    <t>SCEC_1_PDRP123</t>
  </si>
  <si>
    <t>SCEC_1_PDRP127</t>
  </si>
  <si>
    <t>SCEC_1_PDRP13</t>
  </si>
  <si>
    <t>SCEC_1_PDRP130</t>
  </si>
  <si>
    <t>SCEC_1_PDRP132</t>
  </si>
  <si>
    <t>SCEC_1_PDRP134</t>
  </si>
  <si>
    <t>SCEC_1_PDRP14</t>
  </si>
  <si>
    <t>SCEC_1_PDRP18</t>
  </si>
  <si>
    <t>SCEC_1_PDRP19</t>
  </si>
  <si>
    <t>SCEC_1_PDRP20</t>
  </si>
  <si>
    <t>SCEC_1_PDRP38</t>
  </si>
  <si>
    <t>SCEC_1_PDRP39</t>
  </si>
  <si>
    <t>PDR-D SCEC 3</t>
  </si>
  <si>
    <t>SCEC_1_PDRP41</t>
  </si>
  <si>
    <t>PDR-F SCEC 1</t>
  </si>
  <si>
    <t>SCEC_1_PDRP42</t>
  </si>
  <si>
    <t>SCEC_1_PDRP43</t>
  </si>
  <si>
    <t>PDR-F SCEC NEI1</t>
  </si>
  <si>
    <t>SCEC_1_PDRP44</t>
  </si>
  <si>
    <t>PDR-F SCEC SEL1</t>
  </si>
  <si>
    <t>SCEC_1_PDRP45</t>
  </si>
  <si>
    <t>PDR-F SCEC SEES</t>
  </si>
  <si>
    <t>SCEC_1_PDRP46</t>
  </si>
  <si>
    <t>PDR-F SCEC PIPO</t>
  </si>
  <si>
    <t>SCEC_1_PDRP47</t>
  </si>
  <si>
    <t>PDR-F SCEC LCRLL</t>
  </si>
  <si>
    <t>SCEC_1_PDRP48</t>
  </si>
  <si>
    <t>SCEC_1_PDRP49</t>
  </si>
  <si>
    <t>SCEC_1_PDRP50</t>
  </si>
  <si>
    <t>SCEC_1_PDRP51</t>
  </si>
  <si>
    <t>SCEC_1_PDRP52</t>
  </si>
  <si>
    <t>SCEC_1_PDRP53</t>
  </si>
  <si>
    <t>SCEC_1_PDRP54</t>
  </si>
  <si>
    <t>SCEC_1_PDRP55</t>
  </si>
  <si>
    <t>SCEC_1_PDRP56</t>
  </si>
  <si>
    <t>SCEC_1_PDRP57</t>
  </si>
  <si>
    <t>PDR-H SCEC</t>
  </si>
  <si>
    <t>SCEC_1_PDRP59</t>
  </si>
  <si>
    <t>PDR-F SCEC SAJP</t>
  </si>
  <si>
    <t>SCEC_1_PDRP61</t>
  </si>
  <si>
    <t>SCEC_1_PDRP62</t>
  </si>
  <si>
    <t>SCEC_1_PDRP63</t>
  </si>
  <si>
    <t>SCEC_1_PDRP64</t>
  </si>
  <si>
    <t>SCEC_1_PDRP65</t>
  </si>
  <si>
    <t>SCEC_1_PDRP66</t>
  </si>
  <si>
    <t>SCEC_1_PDRP67</t>
  </si>
  <si>
    <t>SCEC_1_PDRP68</t>
  </si>
  <si>
    <t>SCEC_1_PDRP69</t>
  </si>
  <si>
    <t>SCEC_1_PDRP70</t>
  </si>
  <si>
    <t>SCEC_1_PDRP71</t>
  </si>
  <si>
    <t>SCEC_1_PDRP72</t>
  </si>
  <si>
    <t>SCEC_1_PDRP73</t>
  </si>
  <si>
    <t>SCEC_1_PDRP74</t>
  </si>
  <si>
    <t>SCEC_1_PDRP75</t>
  </si>
  <si>
    <t>SCEC_1_PDRP76</t>
  </si>
  <si>
    <t>SCEC_1_PDRP77</t>
  </si>
  <si>
    <t>SCEC_1_PDRP78</t>
  </si>
  <si>
    <t>SCEC_1_PDRP79</t>
  </si>
  <si>
    <t>SCEC_1_PDRP80</t>
  </si>
  <si>
    <t>SCEC_1_PDRP81</t>
  </si>
  <si>
    <t>SCEC_1_PDRP82</t>
  </si>
  <si>
    <t>SCEC_1_PDRP83</t>
  </si>
  <si>
    <t>SCEC_1_PDRP84</t>
  </si>
  <si>
    <t>SCEC_1_PDRP85</t>
  </si>
  <si>
    <t>SCEC_1_PDRP86</t>
  </si>
  <si>
    <t>SCEC_1_PDRP87</t>
  </si>
  <si>
    <t>SCEC_1_PDRP88</t>
  </si>
  <si>
    <t>SCEC_1_PDRP89</t>
  </si>
  <si>
    <t>SCEC_1_PDRP90</t>
  </si>
  <si>
    <t>SCEC_1_PDRP91</t>
  </si>
  <si>
    <t>SCEC_1_PDRP92</t>
  </si>
  <si>
    <t>SCEC_1_PDRP93</t>
  </si>
  <si>
    <t>SCEC_1_PDRP94</t>
  </si>
  <si>
    <t>SCEC_1_PDRP95</t>
  </si>
  <si>
    <t>SCEC_1_PDRP96</t>
  </si>
  <si>
    <t>SCEC_1_PDRP97</t>
  </si>
  <si>
    <t>SCEC_1_PDRP98</t>
  </si>
  <si>
    <t>SCEC_1_PDRP99</t>
  </si>
  <si>
    <t>SCEN_6_PDRP02</t>
  </si>
  <si>
    <t>SCEN_6_PDRP03</t>
  </si>
  <si>
    <t>SCEN_6_PDRP06</t>
  </si>
  <si>
    <t>SCEN_6_PDRP07</t>
  </si>
  <si>
    <t>SCEN_6_PDRP08</t>
  </si>
  <si>
    <t>SCEN_6_PDRP09</t>
  </si>
  <si>
    <t>SCEN_6_PDRP11</t>
  </si>
  <si>
    <t>SCEN_6_PDRP14</t>
  </si>
  <si>
    <t>SCEN_6_PDRP15</t>
  </si>
  <si>
    <t>SCEN_6_PDRP18</t>
  </si>
  <si>
    <t>PDR-D SCEN LLAN</t>
  </si>
  <si>
    <t>SCEN_6_PDRP19</t>
  </si>
  <si>
    <t>PDR-D SCEN LCRLL</t>
  </si>
  <si>
    <t>SCEN_6_PDRP20</t>
  </si>
  <si>
    <t>PDRP-D SCEN EPA</t>
  </si>
  <si>
    <t>SCEN_6_PDRP21</t>
  </si>
  <si>
    <t>PDR-F SCEN 1</t>
  </si>
  <si>
    <t>SCEN_6_PDRP22</t>
  </si>
  <si>
    <t>PDR-F SCEN NEI1</t>
  </si>
  <si>
    <t>SCEN_6_PDRP23</t>
  </si>
  <si>
    <t>PDR-F SCEN SEL1</t>
  </si>
  <si>
    <t>SCEN_6_PDRP24</t>
  </si>
  <si>
    <t>PDR-F SCEN PIPO</t>
  </si>
  <si>
    <t>SCEN_6_PDRP25</t>
  </si>
  <si>
    <t>PDR-F SCEN SEES</t>
  </si>
  <si>
    <t>SCEN_6_PDRP26</t>
  </si>
  <si>
    <t>PDR-F SCEN CRLL</t>
  </si>
  <si>
    <t>SCEN_6_PDRP27</t>
  </si>
  <si>
    <t>SCEN_6_PDRP29</t>
  </si>
  <si>
    <t>SCEN_6_PDRP30</t>
  </si>
  <si>
    <t>SCEN_6_PDRP31</t>
  </si>
  <si>
    <t>SCEN_6_PDRP32</t>
  </si>
  <si>
    <t>SCEN_6_PDRP33</t>
  </si>
  <si>
    <t>SCEN_6_PDRP34</t>
  </si>
  <si>
    <t>SCEN_6_PDRP35</t>
  </si>
  <si>
    <t>SCEN_6_PDRP36</t>
  </si>
  <si>
    <t>SCEN_6_PDRP37</t>
  </si>
  <si>
    <t>SCEN_6_PDRP38</t>
  </si>
  <si>
    <t>SCEN_6_PDRP39</t>
  </si>
  <si>
    <t>SCEN_6_PDRP40</t>
  </si>
  <si>
    <t>SCEN_6_PDRP41</t>
  </si>
  <si>
    <t>SCEN_6_PDRP42</t>
  </si>
  <si>
    <t>SCEN_6_PDRP43</t>
  </si>
  <si>
    <t>SCEN_6_PDRP44</t>
  </si>
  <si>
    <t>SCEN_6_PDRP45</t>
  </si>
  <si>
    <t>SCEN_6_PDRP46</t>
  </si>
  <si>
    <t>SCEN_6_PDRP47</t>
  </si>
  <si>
    <t>SCEN_6_PDRP48</t>
  </si>
  <si>
    <t>SCEN_6_PDRP49</t>
  </si>
  <si>
    <t>SCEN_6_PDRP50</t>
  </si>
  <si>
    <t>SCEN_6_PDRP51</t>
  </si>
  <si>
    <t>SCEN_6_PDRP52</t>
  </si>
  <si>
    <t>SCEN_6_PDRP53</t>
  </si>
  <si>
    <t>SCEN_6_PDRP54</t>
  </si>
  <si>
    <t>SCEN_6_PDRP55</t>
  </si>
  <si>
    <t>SCEN_6_PDRP56</t>
  </si>
  <si>
    <t>SCEN_6_PDRP58</t>
  </si>
  <si>
    <t>SCEN_6_PDRP59</t>
  </si>
  <si>
    <t>SCEN_6_PDRP60</t>
  </si>
  <si>
    <t>SCEN_6_PDRP61</t>
  </si>
  <si>
    <t>SCEN_6_PDRP62</t>
  </si>
  <si>
    <t>SCEN_6_PDRP63</t>
  </si>
  <si>
    <t>SCEW_2_PDRP100</t>
  </si>
  <si>
    <t>SCEW_2_PDRP101</t>
  </si>
  <si>
    <t>SCEW_2_PDRP102</t>
  </si>
  <si>
    <t>SCEW_2_PDRP103</t>
  </si>
  <si>
    <t>SCEW_2_PDRP104</t>
  </si>
  <si>
    <t>SCEW_2_PDRP105</t>
  </si>
  <si>
    <t>SCEW_2_PDRP106</t>
  </si>
  <si>
    <t>SCEW_2_PDRP107</t>
  </si>
  <si>
    <t>SCEW_2_PDRP108</t>
  </si>
  <si>
    <t>SCEW_2_PDRP109</t>
  </si>
  <si>
    <t>SCEW_2_PDRP110</t>
  </si>
  <si>
    <t>SCEW_2_PDRP111</t>
  </si>
  <si>
    <t>SCEW_2_PDRP112</t>
  </si>
  <si>
    <t>SCEW_2_PDRP113</t>
  </si>
  <si>
    <t>SCEW_2_PDRP117</t>
  </si>
  <si>
    <t>SCEW_2_PDRP24</t>
  </si>
  <si>
    <t>PDR-D SCEW</t>
  </si>
  <si>
    <t>SCEW_2_PDRP27</t>
  </si>
  <si>
    <t>PDR-F SCEW 1</t>
  </si>
  <si>
    <t>SCEW_2_PDRP28</t>
  </si>
  <si>
    <t>PDR-F SCEW NEI1</t>
  </si>
  <si>
    <t>SCEW_2_PDRP29</t>
  </si>
  <si>
    <t>PDR-F SCEW SEL1</t>
  </si>
  <si>
    <t>SCEW_2_PDRP30</t>
  </si>
  <si>
    <t>PDR-F SCEW SEES</t>
  </si>
  <si>
    <t>SCEW_2_PDRP31</t>
  </si>
  <si>
    <t>PDR-F SCEW PIPO</t>
  </si>
  <si>
    <t>SCEW_2_PDRP32</t>
  </si>
  <si>
    <t>PDR-F SCEW SEES 1</t>
  </si>
  <si>
    <t>SCEW_2_PDRP33</t>
  </si>
  <si>
    <t>PDR-F SCEW CRLL</t>
  </si>
  <si>
    <t>SCEW_2_PDRP34</t>
  </si>
  <si>
    <t>PDR-E SCEW 2</t>
  </si>
  <si>
    <t>SCEW_2_PDRP37</t>
  </si>
  <si>
    <t>SCEW_2_PDRP38</t>
  </si>
  <si>
    <t>SCEW_2_PDRP39</t>
  </si>
  <si>
    <t>SCEW_2_PDRP40</t>
  </si>
  <si>
    <t>SCEW_2_PDRP41</t>
  </si>
  <si>
    <t>SCEW_2_PDRP42</t>
  </si>
  <si>
    <t>SCEW_2_PDRP43</t>
  </si>
  <si>
    <t>SCEW_2_PDRP44</t>
  </si>
  <si>
    <t>SCEW_2_PDRP45</t>
  </si>
  <si>
    <t>SCEW_2_PDRP46</t>
  </si>
  <si>
    <t>SCEW_2_PDRP47</t>
  </si>
  <si>
    <t>SCEW_2_PDRP48</t>
  </si>
  <si>
    <t>SCEW_2_PDRP49</t>
  </si>
  <si>
    <t>SCEW_2_PDRP50</t>
  </si>
  <si>
    <t>SCEW_2_PDRP51</t>
  </si>
  <si>
    <t>SCEW_2_PDRP52</t>
  </si>
  <si>
    <t>SCEW_2_PDRP53</t>
  </si>
  <si>
    <t>SCEW_2_PDRP54</t>
  </si>
  <si>
    <t>SCEW_2_PDRP55</t>
  </si>
  <si>
    <t>SCEW_2_PDRP56</t>
  </si>
  <si>
    <t>SCEW_2_PDRP57</t>
  </si>
  <si>
    <t>SCEW_2_PDRP58</t>
  </si>
  <si>
    <t>SCEW_2_PDRP59</t>
  </si>
  <si>
    <t>SCEW_2_PDRP60</t>
  </si>
  <si>
    <t>SCEW_2_PDRP61</t>
  </si>
  <si>
    <t>SCEW_2_PDRP62</t>
  </si>
  <si>
    <t>SCEW_2_PDRP63</t>
  </si>
  <si>
    <t>SCEW_2_PDRP64</t>
  </si>
  <si>
    <t>SCEW_2_PDRP65</t>
  </si>
  <si>
    <t>SCEW_2_PDRP66</t>
  </si>
  <si>
    <t>SCEW_2_PDRP67</t>
  </si>
  <si>
    <t>SCEW_2_PDRP68</t>
  </si>
  <si>
    <t>SCEW_2_PDRP69</t>
  </si>
  <si>
    <t>SCEW_2_PDRP70</t>
  </si>
  <si>
    <t>SCEW_2_PDRP71</t>
  </si>
  <si>
    <t>SCEW_2_PDRP72</t>
  </si>
  <si>
    <t>SCEW_2_PDRP73</t>
  </si>
  <si>
    <t>SCEW_2_PDRP74</t>
  </si>
  <si>
    <t>SCEW_2_PDRP75</t>
  </si>
  <si>
    <t>SCEW_2_PDRP77</t>
  </si>
  <si>
    <t>SCEW_2_PDRP78</t>
  </si>
  <si>
    <t>SCEW_2_PDRP79</t>
  </si>
  <si>
    <t>SCEW_2_PDRP80</t>
  </si>
  <si>
    <t>SCEW_2_PDRP81</t>
  </si>
  <si>
    <t>SCEW_2_PDRP82</t>
  </si>
  <si>
    <t>SCEW_2_PDRP83</t>
  </si>
  <si>
    <t>SCEW_2_PDRP93</t>
  </si>
  <si>
    <t>Tesla SCE - Barstow</t>
  </si>
  <si>
    <t>SCHD_1_PDRP02</t>
  </si>
  <si>
    <t>Tesla SCE - Mojave</t>
  </si>
  <si>
    <t>SCHD_1_PDRP04</t>
  </si>
  <si>
    <t>SCHD_1_PDRP06</t>
  </si>
  <si>
    <t>SCHD_1_PDRP07</t>
  </si>
  <si>
    <t>SCHD_1_PDRP08</t>
  </si>
  <si>
    <t>SCHD_1_PDRP09</t>
  </si>
  <si>
    <t>SCHD_1_PDRP10</t>
  </si>
  <si>
    <t>SCHD_1_PDRP15</t>
  </si>
  <si>
    <t>SCHD_1_PDRP16</t>
  </si>
  <si>
    <t>PDR-F SCHD 1</t>
  </si>
  <si>
    <t>SCHD_1_PDRP17</t>
  </si>
  <si>
    <t>PDR-F SCHD TOAV</t>
  </si>
  <si>
    <t>SCHD_1_PDRP18</t>
  </si>
  <si>
    <t>PDR-F SCHD NEI1</t>
  </si>
  <si>
    <t>SCHD_1_PDRP19</t>
  </si>
  <si>
    <t>PDR-F SCHD SEL1</t>
  </si>
  <si>
    <t>SCHD_1_PDRP20</t>
  </si>
  <si>
    <t>PDR-F SCHD PIPO</t>
  </si>
  <si>
    <t>SCHD_1_PDRP21</t>
  </si>
  <si>
    <t>PDR-F SCHD CRLL</t>
  </si>
  <si>
    <t>SCHD_1_PDRP23</t>
  </si>
  <si>
    <t>SCHD_1_PDRP24</t>
  </si>
  <si>
    <t>SCHD_1_PDRP25</t>
  </si>
  <si>
    <t>SCHD_1_PDRP26</t>
  </si>
  <si>
    <t>SCHD_1_PDRP27</t>
  </si>
  <si>
    <t>SCHD_1_PDRP28</t>
  </si>
  <si>
    <t>SCHD_1_PDRP29</t>
  </si>
  <si>
    <t>SCHD_1_PDRP30</t>
  </si>
  <si>
    <t>SCHD_1_PDRP31</t>
  </si>
  <si>
    <t>SCHD_1_PDRP32</t>
  </si>
  <si>
    <t>SCHD_1_PDRP33</t>
  </si>
  <si>
    <t>SCHD_1_PDRP34</t>
  </si>
  <si>
    <t>SCHD_1_PDRP35</t>
  </si>
  <si>
    <t>SCHD_1_PDRP36</t>
  </si>
  <si>
    <t>SCHD_1_PDRP37</t>
  </si>
  <si>
    <t>SCHD_1_PDRP38</t>
  </si>
  <si>
    <t>SCHD_1_PDRP39</t>
  </si>
  <si>
    <t>SCHD_1_PDRP40</t>
  </si>
  <si>
    <t>SCHD_1_PDRP41</t>
  </si>
  <si>
    <t>SCHD_1_PDRP42</t>
  </si>
  <si>
    <t>SCHD_1_PDRP43</t>
  </si>
  <si>
    <t>SCLD_1_PDRP05</t>
  </si>
  <si>
    <t>SCLD_1_PDRP09</t>
  </si>
  <si>
    <t>SCLD_1_PDRP11</t>
  </si>
  <si>
    <t>SCNW_6_PDRP07</t>
  </si>
  <si>
    <t>SCNW_6_PDRP08</t>
  </si>
  <si>
    <t>SCNW_6_PDRP09</t>
  </si>
  <si>
    <t>SCNW_6_PDRP17</t>
  </si>
  <si>
    <t>PDR-F SCNW 1</t>
  </si>
  <si>
    <t>SCNW_6_PDRP18</t>
  </si>
  <si>
    <t>PDR-F SCNW NEI1</t>
  </si>
  <si>
    <t>SCNW_6_PDRP19</t>
  </si>
  <si>
    <t>PDR-F SCNW SEL1</t>
  </si>
  <si>
    <t>SCNW_6_PDRP20</t>
  </si>
  <si>
    <t>PDR-F SCNW PIPO</t>
  </si>
  <si>
    <t>SCNW_6_PDRP21</t>
  </si>
  <si>
    <t>PDR-F SCNW CRLL</t>
  </si>
  <si>
    <t>SCNW_6_PDRP22</t>
  </si>
  <si>
    <t>SCNW_6_PDRP24</t>
  </si>
  <si>
    <t>SCNW_6_PDRP25</t>
  </si>
  <si>
    <t>SCNW_6_PDRP26</t>
  </si>
  <si>
    <t>SCNW_6_PDRP27</t>
  </si>
  <si>
    <t>SCNW_6_PDRP28</t>
  </si>
  <si>
    <t>SCNW_6_PDRP30</t>
  </si>
  <si>
    <t>SCNW_6_PDRP31</t>
  </si>
  <si>
    <t>SCNW_6_PDRP32</t>
  </si>
  <si>
    <t>SCNW_6_PDRP33</t>
  </si>
  <si>
    <t>SCNW_6_PDRP34</t>
  </si>
  <si>
    <t>SCNW_6_PDRP35</t>
  </si>
  <si>
    <t>SCNW_6_PDRP36</t>
  </si>
  <si>
    <t>SCNW_6_PDRP37</t>
  </si>
  <si>
    <t>SCNW_6_PDRP38</t>
  </si>
  <si>
    <t>SCNW_6_PDRP39</t>
  </si>
  <si>
    <t>SCNW_6_PDRP40</t>
  </si>
  <si>
    <t>SCNW_6_PDRP41</t>
  </si>
  <si>
    <t>SCNW_6_PDRP42</t>
  </si>
  <si>
    <t>SCNW_6_PDRP43</t>
  </si>
  <si>
    <t>Stater Bros Markets</t>
  </si>
  <si>
    <t>SDG1_1_PDRP10</t>
  </si>
  <si>
    <t>SDG1_1_PDRP12</t>
  </si>
  <si>
    <t>SDG1_1_PDRP14</t>
  </si>
  <si>
    <t>SDG1_1_PDRP15</t>
  </si>
  <si>
    <t>SDG1_1_PDRP17</t>
  </si>
  <si>
    <t>PDR-E SDG1 2</t>
  </si>
  <si>
    <t>SDG1_1_PDRP18</t>
  </si>
  <si>
    <t>PDR-E SDG1 3</t>
  </si>
  <si>
    <t>SDG1_1_PDRP25</t>
  </si>
  <si>
    <t>SDG1_1_PDRP26</t>
  </si>
  <si>
    <t>SDG1_1_PDRP27</t>
  </si>
  <si>
    <t>SDG1_1_PDRP28</t>
  </si>
  <si>
    <t>SDG1_1_PDRP30</t>
  </si>
  <si>
    <t>SDG1_1_PDRP31</t>
  </si>
  <si>
    <t>SDG1_1_PDRP32</t>
  </si>
  <si>
    <t>SDG1_1_PDRP33</t>
  </si>
  <si>
    <t>SDG1_1_PDRP34</t>
  </si>
  <si>
    <t>SDG1_1_PDRP37</t>
  </si>
  <si>
    <t>SDG1_1_PDRP38</t>
  </si>
  <si>
    <t>SDG1_1_PDRP39</t>
  </si>
  <si>
    <t>SDG1_1_PDRP40</t>
  </si>
  <si>
    <t>SDG1_1_PDRP41</t>
  </si>
  <si>
    <t>SDG1_1_PDRP42</t>
  </si>
  <si>
    <t>SDG1_1_PDRP43</t>
  </si>
  <si>
    <t>SDG1_1_PDRP44</t>
  </si>
  <si>
    <t>SDG1_1_PDRP45</t>
  </si>
  <si>
    <t>SDG1_1_PDRP46</t>
  </si>
  <si>
    <t>SDG1_1_PDRP47</t>
  </si>
  <si>
    <t>SDG1_1_PDRP48</t>
  </si>
  <si>
    <t>SDG1_1_PDRP49</t>
  </si>
  <si>
    <t>SDG1_1_PDRP50</t>
  </si>
  <si>
    <t>SDG1_1_PDRP51</t>
  </si>
  <si>
    <t>SDG1_1_PDRP57</t>
  </si>
  <si>
    <t>SDG1_1_PDRP58</t>
  </si>
  <si>
    <t>SDG1_1_PDRP59</t>
  </si>
  <si>
    <t>RRM WGD</t>
  </si>
  <si>
    <t>SDG1_1_PDRP60</t>
  </si>
  <si>
    <t>SDG1_1_PDRP61</t>
  </si>
  <si>
    <t>SDG1_1_PDRP62</t>
  </si>
  <si>
    <t>SDG1_1_PDRP63</t>
  </si>
  <si>
    <t>SDG1_1_PDRP64</t>
  </si>
  <si>
    <t>SDG1_1_PDRP65</t>
  </si>
  <si>
    <t>SDG1_1_PDRP66</t>
  </si>
  <si>
    <t>SDG1_1_PDRP67</t>
  </si>
  <si>
    <t>SDG1_1_PDRP68</t>
  </si>
  <si>
    <t>SDG1_1_PDRP69</t>
  </si>
  <si>
    <t>SDG1_1_PDRP70</t>
  </si>
  <si>
    <t>SDG1_1_PDRP71</t>
  </si>
  <si>
    <t>SDG1_1_PDRP73</t>
  </si>
  <si>
    <t>SDG1_1_PDRP74</t>
  </si>
  <si>
    <t>SDG1_1_PDRP75</t>
  </si>
  <si>
    <t>SDG1_1_PDRP78</t>
  </si>
  <si>
    <t>Argus Cogeneration</t>
  </si>
  <si>
    <t>SEGS_1_SR2SL2</t>
  </si>
  <si>
    <t>Sunray 2</t>
  </si>
  <si>
    <t>Algonquin Power Sanger 2</t>
  </si>
  <si>
    <t>SKIC Solar</t>
  </si>
  <si>
    <t>SLRMS3_2_SRMSR1</t>
  </si>
  <si>
    <t>SILVER RIDGE MOUNT SIGNAL 3</t>
  </si>
  <si>
    <t>SMYRNA_1_DL1SR1</t>
  </si>
  <si>
    <t>Delano Land 1</t>
  </si>
  <si>
    <t>SNCLRA_2_HOWLNG</t>
  </si>
  <si>
    <t>Houwelings Nurseries Oxnard, Inc</t>
  </si>
  <si>
    <t>SNCLRA_2_UNIT</t>
  </si>
  <si>
    <t>Channel Islands Power</t>
  </si>
  <si>
    <t>New Indy Oxnard</t>
  </si>
  <si>
    <t>SANDBAR</t>
  </si>
  <si>
    <t>SPRGVL_2_CREST</t>
  </si>
  <si>
    <t>Springerville Aggregate Solar Resources</t>
  </si>
  <si>
    <t>Madera Chowchilla 2</t>
  </si>
  <si>
    <t>Madera Chowchilla 3</t>
  </si>
  <si>
    <t>Madera Chowchilla 4</t>
  </si>
  <si>
    <t>SUMWHT_6_SWSSR1</t>
  </si>
  <si>
    <t>Summer Wheat Solar Farm</t>
  </si>
  <si>
    <t>SWIFT_1_NAS</t>
  </si>
  <si>
    <t>YERBA BUENA BATTERY</t>
  </si>
  <si>
    <t>Berry Cogen 18</t>
  </si>
  <si>
    <t>Wind Wall Monolith 1</t>
  </si>
  <si>
    <t>Wind Wall Monolith 2</t>
  </si>
  <si>
    <t>Longboat Solar</t>
  </si>
  <si>
    <t>TRNQL8_2_AMASR1</t>
  </si>
  <si>
    <t>Tranquillity 8 Amarillo</t>
  </si>
  <si>
    <t>TRNQL8_2_AZUSR1</t>
  </si>
  <si>
    <t>Tranquillity 8 Azul</t>
  </si>
  <si>
    <t>TRNQL8_2_ROJSR1</t>
  </si>
  <si>
    <t>Tranquillity 8 Rojo</t>
  </si>
  <si>
    <t>TRNQL8_2_VERSR1</t>
  </si>
  <si>
    <t>Tranquillity 8 Verde</t>
  </si>
  <si>
    <t>0%</t>
  </si>
  <si>
    <t>TULEWD_1_TULWD1</t>
  </si>
  <si>
    <t>ABEC Bidart-Stockale #1</t>
  </si>
  <si>
    <t>Castor</t>
  </si>
  <si>
    <t>Pacific Ultrapower Chinese Station</t>
  </si>
  <si>
    <t>USWND2_1_WIND3</t>
  </si>
  <si>
    <t>Golden Hills C</t>
  </si>
  <si>
    <t>USWND4_2_UNIT2</t>
  </si>
  <si>
    <t>Altamont Landfill Gas to Energy</t>
  </si>
  <si>
    <t>USWNDR_2_LABWD1</t>
  </si>
  <si>
    <t>VEAVST_1_SOLAR</t>
  </si>
  <si>
    <t>Community Solar</t>
  </si>
  <si>
    <t>Windpark Unlimited 2</t>
  </si>
  <si>
    <t>Painted Hills Windpark</t>
  </si>
  <si>
    <t>NICOLIS</t>
  </si>
  <si>
    <t>TROPICO</t>
  </si>
  <si>
    <t>CALGREN-PIXLEY</t>
  </si>
  <si>
    <t>Victor Aggregate Solar Resources</t>
  </si>
  <si>
    <t xml:space="preserve">Victor Dry Farm Ranch B </t>
  </si>
  <si>
    <t>Cole Grade</t>
  </si>
  <si>
    <t>Bailey Creek Ranch</t>
  </si>
  <si>
    <t>VOYAGR_2_VOYWD2</t>
  </si>
  <si>
    <t>Voyager Wind 2</t>
  </si>
  <si>
    <t>VOYAGR_2_VOYWD3</t>
  </si>
  <si>
    <t>Voyager Wind 3</t>
  </si>
  <si>
    <t>VOYAGR_2_VOYWD4</t>
  </si>
  <si>
    <t>Voyager Wind 4</t>
  </si>
  <si>
    <t>VSTAES_6_VESBT1</t>
  </si>
  <si>
    <t>Vista Energy Storage</t>
  </si>
  <si>
    <t>C7-C9 Waiting for San Luis Rey-San Onofre 230 kV remedial action scheme RAS and possibly other</t>
  </si>
  <si>
    <t>Puente Hills</t>
  </si>
  <si>
    <t>MM West Covina - ST Unit</t>
  </si>
  <si>
    <t>WHITNY_6_SOLAR</t>
  </si>
  <si>
    <t>Whitney Point Solar</t>
  </si>
  <si>
    <t>WISTRA_2_WRSSR1</t>
  </si>
  <si>
    <t>Wistaria Ranch Solar</t>
  </si>
  <si>
    <t>Wildwood Solar 2</t>
  </si>
  <si>
    <t>Wolfskill Energy Center</t>
  </si>
  <si>
    <t>WOODWR_1_HYDRO</t>
  </si>
  <si>
    <t>Quinten Luallen</t>
  </si>
  <si>
    <t>Baa Id</t>
  </si>
  <si>
    <t>CAISO Generating Unit Name</t>
  </si>
  <si>
    <t>Classification</t>
  </si>
  <si>
    <t>Commercial Oper Date</t>
  </si>
  <si>
    <t>Energy Source</t>
  </si>
  <si>
    <t>Nameplate</t>
  </si>
  <si>
    <t>Net Dependable Capacity</t>
  </si>
  <si>
    <t>Number of Records</t>
  </si>
  <si>
    <t>Owner Or Qf</t>
  </si>
  <si>
    <t>PARENT ResID</t>
  </si>
  <si>
    <t>Pto Area</t>
  </si>
  <si>
    <t>QF</t>
  </si>
  <si>
    <t>Resource Agg Type</t>
  </si>
  <si>
    <t>Res ID</t>
  </si>
  <si>
    <t>River System</t>
  </si>
  <si>
    <t>UDC</t>
  </si>
  <si>
    <t>Unit Type</t>
  </si>
  <si>
    <t>Version ID</t>
  </si>
  <si>
    <t>Zone</t>
  </si>
  <si>
    <t>CISO</t>
  </si>
  <si>
    <t>TERMEX_2_GTG2</t>
  </si>
  <si>
    <t>Non-Participating</t>
  </si>
  <si>
    <t>12/31/1898</t>
  </si>
  <si>
    <t>GEN</t>
  </si>
  <si>
    <t>nan</t>
  </si>
  <si>
    <t>2019M06</t>
  </si>
  <si>
    <t>SP15</t>
  </si>
  <si>
    <t>MOCCASIN HYDRO UNIT 2</t>
  </si>
  <si>
    <t>MOCCPH_7_UNIT 2</t>
  </si>
  <si>
    <t>NP15</t>
  </si>
  <si>
    <t>Participating Unit</t>
  </si>
  <si>
    <t>NATURAL GAS</t>
  </si>
  <si>
    <t>RECIPROCATING ENGINE</t>
  </si>
  <si>
    <t>Garnet Energy Corporation</t>
  </si>
  <si>
    <t>SPAULDING HYDRO PH 2 UNIT</t>
  </si>
  <si>
    <t>WATER</t>
  </si>
  <si>
    <t>Pacific Gas &amp; Electric Company</t>
  </si>
  <si>
    <t>Edward Hyatt Gen Unit 3</t>
  </si>
  <si>
    <t>California Dept. of Water Resources</t>
  </si>
  <si>
    <t>HYATT_2_UNIT 3</t>
  </si>
  <si>
    <t>SUN</t>
  </si>
  <si>
    <t>Green Beanworks D LLC</t>
  </si>
  <si>
    <t>PHOTO VOLTAIC</t>
  </si>
  <si>
    <t>BLKCRK_2_SOLR1A</t>
  </si>
  <si>
    <t>PANOCHE ENERGY CENTER (CTG3)</t>
  </si>
  <si>
    <t>PANOCHE ENERGY CENTER</t>
  </si>
  <si>
    <t>PNCHEG_2_CTG3</t>
  </si>
  <si>
    <t>COMBUSTION TURBINE</t>
  </si>
  <si>
    <t>PGE San Francisco State Fuel Cell</t>
  </si>
  <si>
    <t>PGAE</t>
  </si>
  <si>
    <t>DALYCT_1_FCELL</t>
  </si>
  <si>
    <t>OTHER</t>
  </si>
  <si>
    <t>BANCWAMI</t>
  </si>
  <si>
    <t>Sutter Energy Center Dynamic</t>
  </si>
  <si>
    <t>#Error</t>
  </si>
  <si>
    <t>CTW230</t>
  </si>
  <si>
    <t>TG</t>
  </si>
  <si>
    <t>SUTTER_2_WASNDYN</t>
  </si>
  <si>
    <t>COMBINED CYCLE</t>
  </si>
  <si>
    <t>STEAM</t>
  </si>
  <si>
    <t>BPAT</t>
  </si>
  <si>
    <t>CSF Columbia Gorge</t>
  </si>
  <si>
    <t>MALIN500</t>
  </si>
  <si>
    <t>MALIN_5_INHRED</t>
  </si>
  <si>
    <t>Genesis McCoy Solar Project</t>
  </si>
  <si>
    <t>Southern California Edison Company</t>
  </si>
  <si>
    <t>GENESI_2_STG2</t>
  </si>
  <si>
    <t>Mariposa Energy Project</t>
  </si>
  <si>
    <t>KELSO_3_GTG9</t>
  </si>
  <si>
    <t>South Feather Water and Power</t>
  </si>
  <si>
    <t>COAL</t>
  </si>
  <si>
    <t>Phillips 66 Company</t>
  </si>
  <si>
    <t>Snow Mountain Hydro, LLC.</t>
  </si>
  <si>
    <t>ZP26</t>
  </si>
  <si>
    <t xml:space="preserve">ColGreen North Shore </t>
  </si>
  <si>
    <t>MIR2</t>
  </si>
  <si>
    <t>COLGNS_2_CNSSR1</t>
  </si>
  <si>
    <t>San Diego Gas &amp; Electric</t>
  </si>
  <si>
    <t>SDGE</t>
  </si>
  <si>
    <t>RAMON_2_SCEDYN</t>
  </si>
  <si>
    <t>SUNSHN_2_LNDFL1</t>
  </si>
  <si>
    <t>Sunshine Gas Producers, L.L.C. Unit 1</t>
  </si>
  <si>
    <t>Western Antelope Dry Ranch LLC</t>
  </si>
  <si>
    <t>RE Mustang 4 LLC</t>
  </si>
  <si>
    <t>Shafter Solar, LLC</t>
  </si>
  <si>
    <t>Madera Digester Genset 2</t>
  </si>
  <si>
    <t>Madera Renewable Energy LLC</t>
  </si>
  <si>
    <t>DAIRLD_1_MD2BM1</t>
  </si>
  <si>
    <t>BIG CREEK PH 3 UNIT 1</t>
  </si>
  <si>
    <t>BGCRK3_7_UNIT 1</t>
  </si>
  <si>
    <t>DTCHWD_6_QF</t>
  </si>
  <si>
    <t>VERNON_7_STG3</t>
  </si>
  <si>
    <t>DSRTSL_2_SOLR1A</t>
  </si>
  <si>
    <t>Desert Stateline, LLC</t>
  </si>
  <si>
    <t>High Desert Power Project, LLC</t>
  </si>
  <si>
    <t>Woodland Biomass Power, Ltd.</t>
  </si>
  <si>
    <t>Donald Von Raesfeld STG Unit 3</t>
  </si>
  <si>
    <t>HEAT RECOVERY</t>
  </si>
  <si>
    <t>Donald Von Raesfeld Power Plant</t>
  </si>
  <si>
    <t>DUANE_7_STG3</t>
  </si>
  <si>
    <t>Fresno Cogen STG Unit 2</t>
  </si>
  <si>
    <t>Fresno Cogeneration Partners, LP</t>
  </si>
  <si>
    <t>AGRICO_7_UNIT 2</t>
  </si>
  <si>
    <t>California PV Energy, LLC</t>
  </si>
  <si>
    <t>Mega Renewables</t>
  </si>
  <si>
    <t>Orange Grove</t>
  </si>
  <si>
    <t>Orange Grove LLC</t>
  </si>
  <si>
    <t>OGROVE_6_CTG1</t>
  </si>
  <si>
    <t>Alta Interconnection Management II, LLC</t>
  </si>
  <si>
    <t>VERN</t>
  </si>
  <si>
    <t>Shiloh Wind Project 2, LLC</t>
  </si>
  <si>
    <t>Grizzly Mountain Ranch</t>
  </si>
  <si>
    <t>CP Kelco U.S., Inc.</t>
  </si>
  <si>
    <t>AES Redondo Beach</t>
  </si>
  <si>
    <t>Central Antelope Dry Ranch C, LLC</t>
  </si>
  <si>
    <t>ELECTRA UNIT 1</t>
  </si>
  <si>
    <t>ELECTR_7_UNIT 1</t>
  </si>
  <si>
    <t>Diamond Valley Unit 9</t>
  </si>
  <si>
    <t>Metropolitan Water District of Southern California (MWD)</t>
  </si>
  <si>
    <t>DMDVLY_1_GEN 9</t>
  </si>
  <si>
    <t>Blythe Energy Inc</t>
  </si>
  <si>
    <t>ELK HILLS STEAM TURBINE UNIT</t>
  </si>
  <si>
    <t>Elk Hills Power, LLC</t>
  </si>
  <si>
    <t>ELKHIL_7_STG</t>
  </si>
  <si>
    <t>Cuyama Solar, LLC</t>
  </si>
  <si>
    <t>FPL Energy Green Power Wind, LLC</t>
  </si>
  <si>
    <t>Metropolitan Water District of Southern California</t>
  </si>
  <si>
    <t>CSolar IV South, LLC</t>
  </si>
  <si>
    <t>MM Prima Deshecha Energy LLC</t>
  </si>
  <si>
    <t>HOLM HYDRO UNIT 2</t>
  </si>
  <si>
    <t>INTKEP_2_HOLM 2</t>
  </si>
  <si>
    <t>STOILS_1_UNIT 2</t>
  </si>
  <si>
    <t>LESR</t>
  </si>
  <si>
    <t>NCPA (MSS Agreement - S14)</t>
  </si>
  <si>
    <t>NCPA</t>
  </si>
  <si>
    <t>City of Santa Clara DBA Silicon Valley Power (MSS Agreement - S14)</t>
  </si>
  <si>
    <t xml:space="preserve">City of Santa Clara DBA Silicon Valley Power (MSS Agreement - S14)              </t>
  </si>
  <si>
    <t>BIG CREEK PH 3 UNIT 4</t>
  </si>
  <si>
    <t>BGCRK3_7_UNIT 4</t>
  </si>
  <si>
    <t>RE Columbia Two LLC</t>
  </si>
  <si>
    <t>Bay Environmental Management</t>
  </si>
  <si>
    <t>Berry Petroleum Placerita, Unit 1</t>
  </si>
  <si>
    <t>TENGEN_6_UNIT 1</t>
  </si>
  <si>
    <t>BIG CREEK PH 4 UNIT 1</t>
  </si>
  <si>
    <t>BGCRK4_7_UNIT 1</t>
  </si>
  <si>
    <t>Caribou PH 2 Unit 5</t>
  </si>
  <si>
    <t>CARBOU_7_UNIT 5</t>
  </si>
  <si>
    <t>Wildflower Energy LP</t>
  </si>
  <si>
    <t xml:space="preserve">City of Santa Clara DBA Silicon Valley Power (MSS Agreement - S14) </t>
  </si>
  <si>
    <t>WASTE TO POWER</t>
  </si>
  <si>
    <t>Covanta Stanislaus, Inc.</t>
  </si>
  <si>
    <t>KIRKWOOD HYDRO UNIT 1</t>
  </si>
  <si>
    <t>INTKEP_2_KIRKW1</t>
  </si>
  <si>
    <t>PANSEA_1_SEAWND</t>
  </si>
  <si>
    <t>Great Valley Solar 3, LLC</t>
  </si>
  <si>
    <t>Salt Springs Unit 2</t>
  </si>
  <si>
    <t>SALTSP_7_UNIT 2</t>
  </si>
  <si>
    <t>ABEC #4 LLC</t>
  </si>
  <si>
    <t>Windstream Operations, LLC</t>
  </si>
  <si>
    <t>Modesto Irrigation District</t>
  </si>
  <si>
    <t>DISTILLATE</t>
  </si>
  <si>
    <t>Dynegy Oakland LLC</t>
  </si>
  <si>
    <t>San Diego Gas and Electric</t>
  </si>
  <si>
    <t>MM San Diego LLC</t>
  </si>
  <si>
    <t>Aera Energy LLC</t>
  </si>
  <si>
    <t>HAAS PH UNIT 1</t>
  </si>
  <si>
    <t>HAASPH_7_UNIT 1</t>
  </si>
  <si>
    <t>Adera Solar, LLC</t>
  </si>
  <si>
    <t>Desert Sunlight Holdings, LLC</t>
  </si>
  <si>
    <t>DSRTSN_2_SOLR1A</t>
  </si>
  <si>
    <t>MOSS LANDING CC PLANT 1, CTG UNIT 1</t>
  </si>
  <si>
    <t>Duke Energy Moss Landing LLC</t>
  </si>
  <si>
    <t>MOSSLD_2_PSP1G1</t>
  </si>
  <si>
    <t>WNDGPP_2_NSPIN</t>
  </si>
  <si>
    <t>PUMP</t>
  </si>
  <si>
    <t>Chevron Power Holdings, INC</t>
  </si>
  <si>
    <t>Southern California Edison</t>
  </si>
  <si>
    <t>Alta Interconnection Management III, LLC</t>
  </si>
  <si>
    <t>Intermountain Power Project</t>
  </si>
  <si>
    <t>IPP</t>
  </si>
  <si>
    <t>INTMNT_3_PASADENA</t>
  </si>
  <si>
    <t>Calleguas MWD</t>
  </si>
  <si>
    <t>MRP San Joaquin Energy, LLC</t>
  </si>
  <si>
    <t>SBERDO_7_STG4</t>
  </si>
  <si>
    <t>Diamond Valley Unit 6</t>
  </si>
  <si>
    <t>DMDVLY_1_GEN 6</t>
  </si>
  <si>
    <t>Otay Landfill Gas, LLC</t>
  </si>
  <si>
    <t>AZPS</t>
  </si>
  <si>
    <t>Broadview 2</t>
  </si>
  <si>
    <t>WILLOWBEACH</t>
  </si>
  <si>
    <t>BEJNLS_5_BV2SCEDYN</t>
  </si>
  <si>
    <t>Merced Irrigation District</t>
  </si>
  <si>
    <t>Coram Brodie Wind Project Section 15</t>
  </si>
  <si>
    <t>BRODIE_2_WIND2</t>
  </si>
  <si>
    <t>Diamond Valley Unit 11</t>
  </si>
  <si>
    <t>DMDVLY_1_GEN 11</t>
  </si>
  <si>
    <t>Bottle Rock Power</t>
  </si>
  <si>
    <t>Hollister Solar LLC</t>
  </si>
  <si>
    <t>Tri-Dam Power Authority</t>
  </si>
  <si>
    <t>SRP</t>
  </si>
  <si>
    <t>MSQUIT_5_SERDYN</t>
  </si>
  <si>
    <t>PVWEST</t>
  </si>
  <si>
    <t>COLUSA_2_CTG2</t>
  </si>
  <si>
    <t>DREWS UNIT 4</t>
  </si>
  <si>
    <t xml:space="preserve">Colton Power, LP </t>
  </si>
  <si>
    <t>DREWS_6_GEN 4</t>
  </si>
  <si>
    <t>SBERDO_7_CT4A</t>
  </si>
  <si>
    <t>Victor Dry Farm Ranch A  LLC</t>
  </si>
  <si>
    <t>CA Flats Solar 130, LLC</t>
  </si>
  <si>
    <t>LACSD CARSON WATER POLLUTION CTG3</t>
  </si>
  <si>
    <t>County Sanitation District No. 2 of Los Angeles County</t>
  </si>
  <si>
    <t>SANITR_6_CTG3</t>
  </si>
  <si>
    <t>RE Adams East, LLC</t>
  </si>
  <si>
    <t>OHMCONNECT, INC.</t>
  </si>
  <si>
    <t>Walnut Creek Energy, LLC</t>
  </si>
  <si>
    <t>CORONS_6_CLRCTG</t>
  </si>
  <si>
    <t>Wind Stream Operations, LLC</t>
  </si>
  <si>
    <t>Whitney Point Solar, LLC</t>
  </si>
  <si>
    <t>Sol Orchard San Diego 21, LLC</t>
  </si>
  <si>
    <t>AES Alamitos</t>
  </si>
  <si>
    <t>CPV Sentinel, LLC</t>
  </si>
  <si>
    <t>Carlsbad Energy Center LLC</t>
  </si>
  <si>
    <t>CalPeak Power - Border LLC</t>
  </si>
  <si>
    <t>MOSS LANDING CC PLANT 1, STG UNIT</t>
  </si>
  <si>
    <t>MOSSLD_2_PSP1G3</t>
  </si>
  <si>
    <t>Ameresco Santa Cruz Energy LLC</t>
  </si>
  <si>
    <t>CalWind Resources, Inc.</t>
  </si>
  <si>
    <t>PIT PH 5 UNIT 1</t>
  </si>
  <si>
    <t>PIT5_7_UNIT 1</t>
  </si>
  <si>
    <t>Thermalito P-G Unit 2</t>
  </si>
  <si>
    <t>THERMA_2_UNIT 2</t>
  </si>
  <si>
    <t>BIG CREEK PH 8 UNIT 1</t>
  </si>
  <si>
    <t>BGCRK8_7_UNIT 1</t>
  </si>
  <si>
    <t>Portal Ridge Solar C, LLC</t>
  </si>
  <si>
    <t>Freeway Springs, LLC</t>
  </si>
  <si>
    <t>PRIMM_2_SOLRB1</t>
  </si>
  <si>
    <t xml:space="preserve">Silver State Solar Power South, LLC </t>
  </si>
  <si>
    <t>BLKCRK_2_SOLR1B</t>
  </si>
  <si>
    <t>PPA Grand Johanna LLC</t>
  </si>
  <si>
    <t>Thermalito Gen Unit 1</t>
  </si>
  <si>
    <t>THERMA_2_UNIT 1</t>
  </si>
  <si>
    <t>DSRTSN_2_SOLR2B</t>
  </si>
  <si>
    <t>Geysers Unit 7</t>
  </si>
  <si>
    <t>GYS7X8_7_UNIT 7</t>
  </si>
  <si>
    <t>PARDEE HYDRO UNIT 3</t>
  </si>
  <si>
    <t>East Bay Municipal Utility District</t>
  </si>
  <si>
    <t>PARDEB_2_UNIT 3</t>
  </si>
  <si>
    <t>CORONS_6_CLRSTG</t>
  </si>
  <si>
    <t>City &amp; County of San Francisco</t>
  </si>
  <si>
    <t>Green Light FIT 1, LLC</t>
  </si>
  <si>
    <t>Hatchet Ridge Wind, LLC</t>
  </si>
  <si>
    <t>Yuba County Water Agency</t>
  </si>
  <si>
    <t>Mt. Poso Cogeneration Company</t>
  </si>
  <si>
    <t>HAAS PH UNIT 2</t>
  </si>
  <si>
    <t>HAASPH_7_UNIT 2</t>
  </si>
  <si>
    <t>Sunrise Power Project Unit 3</t>
  </si>
  <si>
    <t>Sunrise Power Company</t>
  </si>
  <si>
    <t>SUNRIS_2_UNIT 3</t>
  </si>
  <si>
    <t>Aspiration Solar G</t>
  </si>
  <si>
    <t>Aspiration Solar G LLC</t>
  </si>
  <si>
    <t>GIFFEN_6_SOLAR1</t>
  </si>
  <si>
    <t>O.L.S. Energy-Agnews, Inc.</t>
  </si>
  <si>
    <t>Solar Star California XXXI, LLC</t>
  </si>
  <si>
    <t>RVSD</t>
  </si>
  <si>
    <t>Mesquite Solar 1, LLC</t>
  </si>
  <si>
    <t>Tiger Creek Unit 2</t>
  </si>
  <si>
    <t>TIGRCK_7_UNIT 2</t>
  </si>
  <si>
    <t>FLOWD_6_QF</t>
  </si>
  <si>
    <t>City of Riverside (MSSA)</t>
  </si>
  <si>
    <t xml:space="preserve">Southern California Edison Company </t>
  </si>
  <si>
    <t>CED Corcoran Solar, LLC</t>
  </si>
  <si>
    <t>Tracy Combined Cycle Plant</t>
  </si>
  <si>
    <t>GWF Energy, LLC</t>
  </si>
  <si>
    <t>SCHLTE_1_UNITA3</t>
  </si>
  <si>
    <t>PINFLT_7_UNIT 2</t>
  </si>
  <si>
    <t xml:space="preserve">SEPV18, LLC </t>
  </si>
  <si>
    <t>SOUTHERN CALIFORNIA EDISON COMPANY</t>
  </si>
  <si>
    <t>PUMPED STORAGE</t>
  </si>
  <si>
    <t>Mountain View Power Partners, L.L.C.</t>
  </si>
  <si>
    <t>KRAMER_2_SEGS 9</t>
  </si>
  <si>
    <t>WISHON HYDRO UNIT 1</t>
  </si>
  <si>
    <t>HL Power Company</t>
  </si>
  <si>
    <t>Humboldt Bay Harbor</t>
  </si>
  <si>
    <t>Humboldt Bay Generating Station 2</t>
  </si>
  <si>
    <t>HUMBPP_6_UNITS2</t>
  </si>
  <si>
    <t>Kona Solar, LLC</t>
  </si>
  <si>
    <t>SLSTR1_2_SOLR1A</t>
  </si>
  <si>
    <t>Diamond Valley Unit 10</t>
  </si>
  <si>
    <t>DMDVLY_1_GEN 10</t>
  </si>
  <si>
    <t>Terra-Gen 251 Wind, LLC</t>
  </si>
  <si>
    <t>Metcalf Energy Center, LLC</t>
  </si>
  <si>
    <t>URANIUM</t>
  </si>
  <si>
    <t>Putah Creek Solar Farms LLC</t>
  </si>
  <si>
    <t>COLUSA_2_STG</t>
  </si>
  <si>
    <t>Wellhead Power Panoche, LLC</t>
  </si>
  <si>
    <t>Tulare PV II, LLC</t>
  </si>
  <si>
    <t>Nevada Irrigation District</t>
  </si>
  <si>
    <t>Agua Caliente Solar, LLC</t>
  </si>
  <si>
    <t xml:space="preserve">IEUA Battery Energy Storage System </t>
  </si>
  <si>
    <t>Shell Energy North America (US), L.P.</t>
  </si>
  <si>
    <t>SCEC_1_PDRP171</t>
  </si>
  <si>
    <t>Diamond Valley Unit 12</t>
  </si>
  <si>
    <t>DMDVLY_1_GEN 12</t>
  </si>
  <si>
    <t>Russell City</t>
  </si>
  <si>
    <t>Russell City Energy Company, LLC</t>
  </si>
  <si>
    <t>RUSCTY_2_STG</t>
  </si>
  <si>
    <t>SUNSHN_2_LNDFL5</t>
  </si>
  <si>
    <t>Sunshine Gas Producers, L.L.C. Unit 5</t>
  </si>
  <si>
    <t>San Luis P-G Unit 8</t>
  </si>
  <si>
    <t>SLUISP_2_UNIT 8</t>
  </si>
  <si>
    <t>Western Area Power Administration</t>
  </si>
  <si>
    <t>CWRS</t>
  </si>
  <si>
    <t>CARLS1_2_CTG7</t>
  </si>
  <si>
    <t>LACSD CARSON WATER POLLUTION CTG1</t>
  </si>
  <si>
    <t>SANITR_6_CTG1</t>
  </si>
  <si>
    <t>Manteca PV 1, LLC</t>
  </si>
  <si>
    <t>Nicolis, LLC</t>
  </si>
  <si>
    <t>La Paloma Generating Company, LLC</t>
  </si>
  <si>
    <t>COLLIERVILLE HYDRO UNIT 2</t>
  </si>
  <si>
    <t>COLVIL_7_UNIT 2</t>
  </si>
  <si>
    <t>Desert Star Energy Center CT2</t>
  </si>
  <si>
    <t>San Diego Gas and Electric Company</t>
  </si>
  <si>
    <t>MRCHNT_2_CTG2</t>
  </si>
  <si>
    <t>COSO ENERGY DEVELOPERS - BLM EAST UNIT 7</t>
  </si>
  <si>
    <t>BLM E_2_UNIT 7</t>
  </si>
  <si>
    <t>Desert Star Energy Center CT1</t>
  </si>
  <si>
    <t>MRCHNT_2_CTG1</t>
  </si>
  <si>
    <t>Kumeyaay Wind LLC</t>
  </si>
  <si>
    <t>Coso Operating Company, LLC</t>
  </si>
  <si>
    <t>Camanche 1</t>
  </si>
  <si>
    <t>CAMCHE_1_UNIT 1</t>
  </si>
  <si>
    <t>Pio Pico Energy Center</t>
  </si>
  <si>
    <t>Sky River, LLC</t>
  </si>
  <si>
    <t>PIT PH 5 UNIT 3</t>
  </si>
  <si>
    <t>PIT5_7_UNIT 3</t>
  </si>
  <si>
    <t>Gilroy Energy Center Unit 1</t>
  </si>
  <si>
    <t>Gilroy Energy Center, LLC</t>
  </si>
  <si>
    <t>GILRPP_1_UNIT 1</t>
  </si>
  <si>
    <t>MOSS LANDING CC PLANT 1, CTG UNIT 2</t>
  </si>
  <si>
    <t>MOSSLD_2_PSP1G2</t>
  </si>
  <si>
    <t>Searles Valley Minerals Inc.</t>
  </si>
  <si>
    <t>Enel Green Power North America, Inc.</t>
  </si>
  <si>
    <t>Escondido Energy Center</t>
  </si>
  <si>
    <t>Madera Chowchilla Water and Power Authority</t>
  </si>
  <si>
    <t>Fresh Air Energy IV, LLC</t>
  </si>
  <si>
    <t>Sierra Pacific Industries</t>
  </si>
  <si>
    <t>Bridge Energy LLC</t>
  </si>
  <si>
    <t>Sonoma County Water Agency</t>
  </si>
  <si>
    <t>Vista Energy Storage, LLC</t>
  </si>
  <si>
    <t>Bailey Creek Hydroelectric, Inc.</t>
  </si>
  <si>
    <t>Arlington Valley CC</t>
  </si>
  <si>
    <t>ARLINT_5_SCEDYN</t>
  </si>
  <si>
    <t>COSO ENERGY DEVELOPERS - BLM WEST UNIT 9</t>
  </si>
  <si>
    <t>BLM W_2_UNIT 9</t>
  </si>
  <si>
    <t>Shell Oil Refinery Unit 1</t>
  </si>
  <si>
    <t>Martinez Refining Company-Division of Equilon Enterprises, LLC</t>
  </si>
  <si>
    <t>SHELRF_1_UNITS</t>
  </si>
  <si>
    <t>SHELRF_7_UNIT 1</t>
  </si>
  <si>
    <t>Desert Green Solar Farm, LLC</t>
  </si>
  <si>
    <t>Diablo Winds, LLC</t>
  </si>
  <si>
    <t>El Segundo Energy Center Unit 7</t>
  </si>
  <si>
    <t>El Segundo Energy Center LLC</t>
  </si>
  <si>
    <t>ELSEGN_2_UNIT21</t>
  </si>
  <si>
    <t>COSO Power Developers (Navy II) Unit 6</t>
  </si>
  <si>
    <t>NAVYII_2_UNIT 6</t>
  </si>
  <si>
    <t>DSRTSN_2_SOLR2A</t>
  </si>
  <si>
    <t>High Sierra Cogeneration Aggregate</t>
  </si>
  <si>
    <t>Plumas Sierra REC</t>
  </si>
  <si>
    <t>PLMSSR_6_HISIER</t>
  </si>
  <si>
    <t>CENTRAL LA ROSITA II STEAM TURBINE</t>
  </si>
  <si>
    <t>Energia de Baja California, S. de R.L. de C.V.</t>
  </si>
  <si>
    <t>LAROA2_2_STG 2C</t>
  </si>
  <si>
    <t>Great Valley Solar 2, LLC</t>
  </si>
  <si>
    <t>Sol Orchard San Diego 23, LLC</t>
  </si>
  <si>
    <t>Mojave Solar, LLC</t>
  </si>
  <si>
    <t>RIO BRAVO HYDRO</t>
  </si>
  <si>
    <t>OLCESE WATER DISTRICT</t>
  </si>
  <si>
    <t>Big Creek Water Works, Ltd.</t>
  </si>
  <si>
    <t>PALOMR_7_STG3</t>
  </si>
  <si>
    <t>Coso Power Developers</t>
  </si>
  <si>
    <t>City of Pasadena</t>
  </si>
  <si>
    <t>PASA</t>
  </si>
  <si>
    <t>Drum PH 1 Unit 4</t>
  </si>
  <si>
    <t>DRUM_7_UNIT 4</t>
  </si>
  <si>
    <t>Westside Solar, LLC</t>
  </si>
  <si>
    <t>Adelanto Solar II, LLC</t>
  </si>
  <si>
    <t>Sutter Energy Center Dynamic 2</t>
  </si>
  <si>
    <t>TESLA230</t>
  </si>
  <si>
    <t>SUTTER_2_TESLADYN</t>
  </si>
  <si>
    <t>San Luis P-G Unit 6</t>
  </si>
  <si>
    <t>SLUISP_2_UNIT 6</t>
  </si>
  <si>
    <t>HEP PEAKER PLANT UNIT 2</t>
  </si>
  <si>
    <t>GWF Energy LLC</t>
  </si>
  <si>
    <t>GWFPWR_1_CT 2</t>
  </si>
  <si>
    <t>LACSD CARSON WATER POLLUTION CTG2</t>
  </si>
  <si>
    <t>SANITR_6_CTG2</t>
  </si>
  <si>
    <t>Watson Cogernation Company</t>
  </si>
  <si>
    <t>San Gabriel Valley Municipal Water District</t>
  </si>
  <si>
    <t>NZWIND_6_ZONDWD</t>
  </si>
  <si>
    <t>RE Victor Phelan Solar One LLC</t>
  </si>
  <si>
    <t>HOLM HYDRO UNIT 1</t>
  </si>
  <si>
    <t>INTKEP_2_HOLM 1</t>
  </si>
  <si>
    <t>RE GARLAND LLC</t>
  </si>
  <si>
    <t>CED Ducor Solar 2, LLC</t>
  </si>
  <si>
    <t>U.S. Borax Inc.</t>
  </si>
  <si>
    <t>BIG CREEK PH 2 UNIT 2</t>
  </si>
  <si>
    <t>BGCRK2_7_UNIT 2</t>
  </si>
  <si>
    <t>PIT PH 4 UNIT 1</t>
  </si>
  <si>
    <t>PIT4_7_UNIT 1</t>
  </si>
  <si>
    <t>North Palm Springs Investments, LLC</t>
  </si>
  <si>
    <t>PIT PH 3 UNIT 1</t>
  </si>
  <si>
    <t>PIT3_7_UNIT 1</t>
  </si>
  <si>
    <t>Long Beach Generation LLC</t>
  </si>
  <si>
    <t>Alta Interconnection Management, LLC</t>
  </si>
  <si>
    <t>City of Anaheim (MSS Agreement - S14)</t>
  </si>
  <si>
    <t>ANHM</t>
  </si>
  <si>
    <t>CARLS1_2_CTG9</t>
  </si>
  <si>
    <t>Mammoth One LLC</t>
  </si>
  <si>
    <t>Green Beanworks B, LLC</t>
  </si>
  <si>
    <t>Ameresco Keller Canyon, LLC</t>
  </si>
  <si>
    <t>MIDWD_6_QF</t>
  </si>
  <si>
    <t>87RL 8me, LLC</t>
  </si>
  <si>
    <t>Baker Station Associates, LP</t>
  </si>
  <si>
    <t>RE Rosamond Two LLC</t>
  </si>
  <si>
    <t>Tracy Unit 2 Peaking Project</t>
  </si>
  <si>
    <t>SCHLTE_1_UNITA2</t>
  </si>
  <si>
    <t>SBERDO_7_CT4B</t>
  </si>
  <si>
    <t>BIGLOW CANYON</t>
  </si>
  <si>
    <t>MALIN_5_INHRPG</t>
  </si>
  <si>
    <t>RE Kansas, LLC</t>
  </si>
  <si>
    <t>High Plains Ranch II, LLC</t>
  </si>
  <si>
    <t>BIG CREEK PH 4 UNIT 2</t>
  </si>
  <si>
    <t>BGCRK4_7_UNIT 2</t>
  </si>
  <si>
    <t>Blythe CTG 12</t>
  </si>
  <si>
    <t xml:space="preserve">Blythe Energy, LLC </t>
  </si>
  <si>
    <t>BUCKBL_2_CTG12</t>
  </si>
  <si>
    <t>RE Rio Grande LLC</t>
  </si>
  <si>
    <t>Broadview 1</t>
  </si>
  <si>
    <t>BEKWJS_5_BV1SCEDYN</t>
  </si>
  <si>
    <t>DREWS UNIT 2</t>
  </si>
  <si>
    <t>DREWS_6_GEN 2</t>
  </si>
  <si>
    <t>Yolo County</t>
  </si>
  <si>
    <t>O'NEILL PUMP-GEN UNIT 2</t>
  </si>
  <si>
    <t>ONLLPP_6_UNIT 2</t>
  </si>
  <si>
    <t>DSRTSN_2_SOLR1B</t>
  </si>
  <si>
    <t>MM Tulare Energy, LLC</t>
  </si>
  <si>
    <t>Placer County Water Agency</t>
  </si>
  <si>
    <t>Solarenewal LLC</t>
  </si>
  <si>
    <t>Salt Springs Unit 1</t>
  </si>
  <si>
    <t>SALTSP_7_UNIT 1</t>
  </si>
  <si>
    <t>Gateway CTG A</t>
  </si>
  <si>
    <t>Gateway Generating Station</t>
  </si>
  <si>
    <t>GATWAY_2_CTGA</t>
  </si>
  <si>
    <t>Radiance Solar 4</t>
  </si>
  <si>
    <t>DELSUR_6_SOLAR4</t>
  </si>
  <si>
    <t>ELECTRA UNIT 3</t>
  </si>
  <si>
    <t>ELECTR_7_UNIT 3</t>
  </si>
  <si>
    <t>RE Mustang 3 LLC</t>
  </si>
  <si>
    <t>Antelope DSR 1, LLC</t>
  </si>
  <si>
    <t>Ameresco Butte County LLC</t>
  </si>
  <si>
    <t>KES Kingsburg, L.P.</t>
  </si>
  <si>
    <t>NRG California South LP</t>
  </si>
  <si>
    <t>RALSTON UNIT 1</t>
  </si>
  <si>
    <t>RALSTN_7_UNIT 1</t>
  </si>
  <si>
    <t>NEW HOGAN PH UNIT 1</t>
  </si>
  <si>
    <t>NHOGAN_6_UNIT 1</t>
  </si>
  <si>
    <t>Westside Assets LLC</t>
  </si>
  <si>
    <t>Ameresco Vasco Road LLC</t>
  </si>
  <si>
    <t>Pacific Gas and Electric Company</t>
  </si>
  <si>
    <t>KRAMER_2_SEGS 8</t>
  </si>
  <si>
    <t>DELSUR_6_CREST1</t>
  </si>
  <si>
    <t>VERNON_7_CTG2</t>
  </si>
  <si>
    <t>Great Valley Solar 4, LLC</t>
  </si>
  <si>
    <t xml:space="preserve">CSolar IV West, LLC </t>
  </si>
  <si>
    <t>RE Camelot, LLC</t>
  </si>
  <si>
    <t>CED Oro Loma Solar, LLC</t>
  </si>
  <si>
    <t>Midway Sunset Cogeneration Company</t>
  </si>
  <si>
    <t>MOCCASIN HYDRO UNIT 1</t>
  </si>
  <si>
    <t>MOCCPH_7_UNIT 1</t>
  </si>
  <si>
    <t>San Luis P-G Unit 2</t>
  </si>
  <si>
    <t>SLUISP_2_UNIT 2</t>
  </si>
  <si>
    <t>Live Oak Limited</t>
  </si>
  <si>
    <t>Leapfrog Power, inc.</t>
  </si>
  <si>
    <t>Rising Tree Wind Farm II LLC</t>
  </si>
  <si>
    <t>CED Ducor Solar 1, LLC</t>
  </si>
  <si>
    <t>South San Joaquin Irrigation District</t>
  </si>
  <si>
    <t>Berry Petroleum Placerita, Unit 2</t>
  </si>
  <si>
    <t>TENGEN_6_UNIT 2</t>
  </si>
  <si>
    <t>Solar Star California XX, LLC</t>
  </si>
  <si>
    <t>Pit PH 3 Unit 2</t>
  </si>
  <si>
    <t>PIT3_7_UNIT 2</t>
  </si>
  <si>
    <t>AltaGas Pomona Energy Storage Inc.</t>
  </si>
  <si>
    <t>Golden Hills Interconnection, LLC</t>
  </si>
  <si>
    <t>CID Solar, LLC</t>
  </si>
  <si>
    <t>Murphys Powerhouse</t>
  </si>
  <si>
    <t>Utica Water and Power Authority</t>
  </si>
  <si>
    <t>FROGTN_1_UTICAM</t>
  </si>
  <si>
    <t>CARLS1_2_CTG8</t>
  </si>
  <si>
    <t>San Luis P-G Unit 7</t>
  </si>
  <si>
    <t>SLUISP_2_UNIT 7</t>
  </si>
  <si>
    <t>DELSUR_6_CREST2</t>
  </si>
  <si>
    <t>Inland Empire Energy Center, LLC</t>
  </si>
  <si>
    <t>Cascade Solar, LLC</t>
  </si>
  <si>
    <t>Orange Grove Energy, L.P.</t>
  </si>
  <si>
    <t>CENTRAL LA ROSITA II COMBUSTION TURBINE</t>
  </si>
  <si>
    <t>LAROA2_2_CTG 2S</t>
  </si>
  <si>
    <t>BIG CREEK PH 1 UNIT 4</t>
  </si>
  <si>
    <t>BGCRK1_7_UNIT 4</t>
  </si>
  <si>
    <t>AES Huntington Beach</t>
  </si>
  <si>
    <t>Cottonwood Solar, LLC</t>
  </si>
  <si>
    <t>TULLOCH Unit 2</t>
  </si>
  <si>
    <t>TULLCK_7_UNIT 2</t>
  </si>
  <si>
    <t>Point Arguello Pipeline Company (PAPCO)</t>
  </si>
  <si>
    <t>NORTH ISLAND COGEN</t>
  </si>
  <si>
    <t>SDG&amp;E Exempt</t>
  </si>
  <si>
    <t>NIMTG_6_NICOGN</t>
  </si>
  <si>
    <t>O'NEILL PUMP-GEN UNIT 4</t>
  </si>
  <si>
    <t>ONLLPP_6_UNIT 4</t>
  </si>
  <si>
    <t>CENTURY GEN 2</t>
  </si>
  <si>
    <t>CENTRY_6_GEN 2</t>
  </si>
  <si>
    <t>CENTURY GEN 3</t>
  </si>
  <si>
    <t>CENTRY_6_GEN 3</t>
  </si>
  <si>
    <t>CSUSB fuel cell</t>
  </si>
  <si>
    <t>VISTA_2_FCELL</t>
  </si>
  <si>
    <t>Enel Green Power NA,Inc dba El Dorado Hydro, LLC</t>
  </si>
  <si>
    <t>Diamond Valley Unit 2</t>
  </si>
  <si>
    <t>DMDVLY_1_GEN 2</t>
  </si>
  <si>
    <t>OTAY MESA STEAM TURBINE 3</t>
  </si>
  <si>
    <t>Otay Mesa Energy Center, LLC</t>
  </si>
  <si>
    <t>OTMESA_2_STG3</t>
  </si>
  <si>
    <t>BIG CREEK PH 1 UNIT 3</t>
  </si>
  <si>
    <t>BGCRK1_7_UNIT 3</t>
  </si>
  <si>
    <t>BIG CREEK PH 3 UNIT 3</t>
  </si>
  <si>
    <t>BGCRK3_7_UNIT 3</t>
  </si>
  <si>
    <t>Chevron USA Inc</t>
  </si>
  <si>
    <t>Summer Solar LLC</t>
  </si>
  <si>
    <t>Humboldt Bay Municipal Water District</t>
  </si>
  <si>
    <t>FTS Master Tenant 1, LLC</t>
  </si>
  <si>
    <t>NGILAA_5_SDGDYN</t>
  </si>
  <si>
    <t>NRTHGILA500</t>
  </si>
  <si>
    <t>O'NEILL PUMP-GEN UNIT 3</t>
  </si>
  <si>
    <t>ONLLPP_6_UNIT 3</t>
  </si>
  <si>
    <t>PARDEE HYDRO UNIT 1</t>
  </si>
  <si>
    <t>SANDLT_2_STGB</t>
  </si>
  <si>
    <t>Abengoa Solar LLC</t>
  </si>
  <si>
    <t>GFP Ethanol LLC</t>
  </si>
  <si>
    <t>Luz Solar Partners Ltd., IV</t>
  </si>
  <si>
    <t>Vintner Solar LLC</t>
  </si>
  <si>
    <t>Antelope DSR 2, LLC</t>
  </si>
  <si>
    <t>DELTA ENERGY CENTER CTG UNIT 3</t>
  </si>
  <si>
    <t>Delta Energy Center, LLC</t>
  </si>
  <si>
    <t>DELTA_2_CTG3</t>
  </si>
  <si>
    <t>Pit PH 3 Unit 3</t>
  </si>
  <si>
    <t>PIT3_7_UNIT 3</t>
  </si>
  <si>
    <t>G2 Energy, Ostrom Road LLC</t>
  </si>
  <si>
    <t>BIG CREEK PH 2 UNIT 6</t>
  </si>
  <si>
    <t>BGCRK2_7_UNIT 6</t>
  </si>
  <si>
    <t>DRUM PH 1 UNIT 2</t>
  </si>
  <si>
    <t>DRUM_7_UNIT 2</t>
  </si>
  <si>
    <t>SUNSHN_2_LNDFL2</t>
  </si>
  <si>
    <t>Sunshine Gas Producers, L.L.C. Unit 2</t>
  </si>
  <si>
    <t>RE Gaskell West 1, LLC</t>
  </si>
  <si>
    <t>ELK HILLS COMBUSTION TURBINE UNIT 2</t>
  </si>
  <si>
    <t>ELKHIL_7_CTG2</t>
  </si>
  <si>
    <t>Pine Flat Unit 3</t>
  </si>
  <si>
    <t>PINFLT_7_UNIT 3</t>
  </si>
  <si>
    <t>SUNSHN_2_LNDFL4</t>
  </si>
  <si>
    <t>Sunshine Gas Producers, L.L.C. Unit 4</t>
  </si>
  <si>
    <t>CC Power Block 1 STG3</t>
  </si>
  <si>
    <t>LEBECS_7_STG3</t>
  </si>
  <si>
    <t>Ocotillo Express LLC</t>
  </si>
  <si>
    <t>CED White River Solar 2, LLC</t>
  </si>
  <si>
    <t>EAST BAY MUNICIPAL UTILITY DISTRICT</t>
  </si>
  <si>
    <t>PANOCHE ENERGY CENTER (CTG2)</t>
  </si>
  <si>
    <t>PNCHEG_2_CTG2</t>
  </si>
  <si>
    <t>NRG MARSH LANDING LLC</t>
  </si>
  <si>
    <t>GARNET_7_QF</t>
  </si>
  <si>
    <t>Tracy Unit 1 Peaking Project</t>
  </si>
  <si>
    <t>SCHLTE_1_UNITA1</t>
  </si>
  <si>
    <t>Catalina Solar, LLC</t>
  </si>
  <si>
    <t>Windpower Partners 1993, L.P.</t>
  </si>
  <si>
    <t>Termoelectrica De Mexicali STG 3</t>
  </si>
  <si>
    <t>Termoelectrica De Mexicali S. de R.L. de C.V.</t>
  </si>
  <si>
    <t>TERMEX_2_STG</t>
  </si>
  <si>
    <t>Centinela Solar Energy, LLC</t>
  </si>
  <si>
    <t>Diamond Valley Unit 1</t>
  </si>
  <si>
    <t>ENWIND_6_QF</t>
  </si>
  <si>
    <t>LACSD CARSON WATER POLLUTION STG4</t>
  </si>
  <si>
    <t>SANITR_6_STG4</t>
  </si>
  <si>
    <t>SLSTR2_2_SOLR2B</t>
  </si>
  <si>
    <t>Ridgetop Energy, LLC</t>
  </si>
  <si>
    <t>CED Avenal Solar, LLC</t>
  </si>
  <si>
    <t>Diamond Valley Unit 5</t>
  </si>
  <si>
    <t>DMDVLY_1_GEN 5</t>
  </si>
  <si>
    <t>DEVIL CANYON HYDRO UNIT 3</t>
  </si>
  <si>
    <t>DVLCYN_1_UNIT 3</t>
  </si>
  <si>
    <t>El Segundo Energy Center Unit 5</t>
  </si>
  <si>
    <t>ELSEGN_2_UNIT11</t>
  </si>
  <si>
    <t>Donald Von Raesfeld CTG Unit 2</t>
  </si>
  <si>
    <t>DUANE_7_CTG2</t>
  </si>
  <si>
    <t>Ameresco Half Moon Bay, LLC</t>
  </si>
  <si>
    <t>New-Indy Oxnard LLC</t>
  </si>
  <si>
    <t>Geysers Unit 5</t>
  </si>
  <si>
    <t>GYS5X6_7_UNIT 5</t>
  </si>
  <si>
    <t>RUSCTY_2_CTG2</t>
  </si>
  <si>
    <t>Metcalf Energy Center Unit 3</t>
  </si>
  <si>
    <t>METEC_7_STG3</t>
  </si>
  <si>
    <t>Community Renewable Energy Services Inc. dba Dinuba Energy</t>
  </si>
  <si>
    <t>Tesoro Refining and Marketing Company LLC</t>
  </si>
  <si>
    <t>Central Antelope Dry Ranch B LLC</t>
  </si>
  <si>
    <t>Colton Power, LP</t>
  </si>
  <si>
    <t>Shiloh IV Wind Project, LLC</t>
  </si>
  <si>
    <t>Geysers Unit 6</t>
  </si>
  <si>
    <t>GYS5X6_7_UNIT 6</t>
  </si>
  <si>
    <t>ELK HILLS COMBUSTION TURBINE UNIT 1</t>
  </si>
  <si>
    <t>ELKHIL_7_CTG1</t>
  </si>
  <si>
    <t>TA-ACACIA, LLC</t>
  </si>
  <si>
    <t>Energy 2001, Inc.</t>
  </si>
  <si>
    <t>WALC</t>
  </si>
  <si>
    <t>Hoover Power Plant</t>
  </si>
  <si>
    <t>MEAD230</t>
  </si>
  <si>
    <t>AGCANA_X_HOOVER</t>
  </si>
  <si>
    <t>Monterey County Water Resources Agency</t>
  </si>
  <si>
    <t>Harbor Cogen Unit 2</t>
  </si>
  <si>
    <t>Harbor Cogeneration Company</t>
  </si>
  <si>
    <t>HARBGN_7_UNIT 2</t>
  </si>
  <si>
    <t>Southern California edison</t>
  </si>
  <si>
    <t>Antelope Expansion 2, LLC</t>
  </si>
  <si>
    <t>SolarCity Corporation</t>
  </si>
  <si>
    <t>Diamond Valley Unit 4</t>
  </si>
  <si>
    <t>DMDVLY_1_GEN 4</t>
  </si>
  <si>
    <t>CC Power Block 2 CTG4</t>
  </si>
  <si>
    <t>LEBECS_7_CTG4</t>
  </si>
  <si>
    <t xml:space="preserve">Coram Tehachapi, L.P. </t>
  </si>
  <si>
    <t>Berry Petroleum Company</t>
  </si>
  <si>
    <t>KELSO_3_GTG8</t>
  </si>
  <si>
    <t>WISHON HYDRO UNIT 2</t>
  </si>
  <si>
    <t>WISHON_6_UNIT 2</t>
  </si>
  <si>
    <t>Vasco Winds, LLC</t>
  </si>
  <si>
    <t>CalPeak Power - Enterprise LLC</t>
  </si>
  <si>
    <t>O'NEILL PUMP-GEN UNIT 5</t>
  </si>
  <si>
    <t>ONLLPP_6_UNIT 5</t>
  </si>
  <si>
    <t>Diamond Valley Unit 8</t>
  </si>
  <si>
    <t>DMDVLY_1_GEN 8</t>
  </si>
  <si>
    <t>Luz Solar Partners Ltd., V</t>
  </si>
  <si>
    <t>Frito Lay, Inc.</t>
  </si>
  <si>
    <t>J&amp;A-Santa Maria II, LLC</t>
  </si>
  <si>
    <t>Chevron Power Holdings, Inc</t>
  </si>
  <si>
    <t>65HK 8me LLC</t>
  </si>
  <si>
    <t>Grossmont Hospital Corp</t>
  </si>
  <si>
    <t>LOS ESTEROS ENERGY FACILITY CTG 2</t>
  </si>
  <si>
    <t>Los Esteros Critical Energy Facility, LLC</t>
  </si>
  <si>
    <t>LECEF_1_CGT 2</t>
  </si>
  <si>
    <t>PORTAL HYDRO</t>
  </si>
  <si>
    <t>County Sanitation District No.2 of Los Angeles County</t>
  </si>
  <si>
    <t>Monterey Regional Waste Management District</t>
  </si>
  <si>
    <t>SHELL OIL REFINERY AGGREGATE</t>
  </si>
  <si>
    <t>RE Rosamond One LLC</t>
  </si>
  <si>
    <t>Energy Unlimited PH, Inc.</t>
  </si>
  <si>
    <t>Drum PH 1 Unit 3</t>
  </si>
  <si>
    <t>DRUM_7_UNIT 3</t>
  </si>
  <si>
    <t>Diamond Valley Unit 7</t>
  </si>
  <si>
    <t>DMDVLY_1_GEN 7</t>
  </si>
  <si>
    <t>Ignite Solar Holdings 1, LLC</t>
  </si>
  <si>
    <t>Mammoth Three LLC</t>
  </si>
  <si>
    <t>Edward Hyatt Gen Unit 5</t>
  </si>
  <si>
    <t>HYATT_2_UNIT 5</t>
  </si>
  <si>
    <t>DSRTSL_2_SOLR1B</t>
  </si>
  <si>
    <t>Campo Verde Solar, LLC</t>
  </si>
  <si>
    <t>KRCD Malaga Peaking Plant CTG1</t>
  </si>
  <si>
    <t>Kings River Conservation District</t>
  </si>
  <si>
    <t>MALAGA_7_CTG1</t>
  </si>
  <si>
    <t>City of Santa Clara dba Silicon Valley</t>
  </si>
  <si>
    <t>Solar Star California XIII, LLC</t>
  </si>
  <si>
    <t>WISHON HYDRO UNIT 4</t>
  </si>
  <si>
    <t>WISHON_6_UNIT 4</t>
  </si>
  <si>
    <t>DTE Stockton, LLC</t>
  </si>
  <si>
    <t>STS HydroPower, Ltd.</t>
  </si>
  <si>
    <t>CalPeak Power - Panoche LLC</t>
  </si>
  <si>
    <t>WARNE HYDRO UNIT 1</t>
  </si>
  <si>
    <t>WARNE_2_UNIT 1</t>
  </si>
  <si>
    <t>DREWS UNIT 1</t>
  </si>
  <si>
    <t>DREWS_6_GEN 1</t>
  </si>
  <si>
    <t>CARIBOU PH 1 UNIT 2</t>
  </si>
  <si>
    <t>CARBOU_7_UNIT 2</t>
  </si>
  <si>
    <t>STOILS_1_UNIT 1</t>
  </si>
  <si>
    <t>KRCD Malaga Peaking Plant CTG2</t>
  </si>
  <si>
    <t>MALAGA_7_CTG2</t>
  </si>
  <si>
    <t>HIGH DESERT COMBUSTION TURBINE UNIT 2</t>
  </si>
  <si>
    <t>HIDSRT_7_CTG2</t>
  </si>
  <si>
    <t>Edward Hyatt P-G Unit 4</t>
  </si>
  <si>
    <t>HYATT_2_UNIT 4</t>
  </si>
  <si>
    <t>NLH1 Solar, LLC</t>
  </si>
  <si>
    <t>Blackwell Solar, LLC</t>
  </si>
  <si>
    <t>McKittrick Limited</t>
  </si>
  <si>
    <t>Great Valley Solar 1, LLC</t>
  </si>
  <si>
    <t>PALOMR_7_CTG1</t>
  </si>
  <si>
    <t>Enerparc CA1, LLC</t>
  </si>
  <si>
    <t>MALIN_5_BPADYN</t>
  </si>
  <si>
    <t>CED Wistaria Solar, LLC</t>
  </si>
  <si>
    <t>Golden Hills Wind, LLC</t>
  </si>
  <si>
    <t>Calpine Gilroy Cogen, L.P.</t>
  </si>
  <si>
    <t>HIGH DESERT COMBUSTION TURBINE UNIT 1</t>
  </si>
  <si>
    <t>HIDSRT_7_CTG1</t>
  </si>
  <si>
    <t>GILROY COGEN - UNIT 1</t>
  </si>
  <si>
    <t>GILROY_1_CT1</t>
  </si>
  <si>
    <t>Kettleman Solar LLC</t>
  </si>
  <si>
    <t>Browns Valley Irrigation District (BVID)</t>
  </si>
  <si>
    <t>High Winds, LLC</t>
  </si>
  <si>
    <t>San Marcos Energy LLC</t>
  </si>
  <si>
    <t>BUENVS_2_NSPIN</t>
  </si>
  <si>
    <t>WM Renewable Energy, LLC</t>
  </si>
  <si>
    <t>Chevron U.S.A. Inc. (Chevron CIC)</t>
  </si>
  <si>
    <t>BIG CREEK PH 2 UNIT 1</t>
  </si>
  <si>
    <t>BGCRK2_7_UNIT 1</t>
  </si>
  <si>
    <t>Maricopa West Solar PV, LLC</t>
  </si>
  <si>
    <t>Solar Star California XLIV, LLC</t>
  </si>
  <si>
    <t>CALGEN_1_UNIT 2</t>
  </si>
  <si>
    <t>Rock Creek Hydro, LLC</t>
  </si>
  <si>
    <t>CALGEN_1_UNIT 1</t>
  </si>
  <si>
    <t>WHELPP_2_NSPIN</t>
  </si>
  <si>
    <t>Global Ampersand LLC</t>
  </si>
  <si>
    <t>Golden Springs Development Co. LLC</t>
  </si>
  <si>
    <t>Humboldt Sawmill Company, LLC</t>
  </si>
  <si>
    <t>Blythe STG</t>
  </si>
  <si>
    <t>BUCKBL_2_STG10</t>
  </si>
  <si>
    <t>MAMMOTH POOL UNIT 1</t>
  </si>
  <si>
    <t>MAMMTH_7_UNIT 1</t>
  </si>
  <si>
    <t>Algonquin SKIC 20 Solar, LLC</t>
  </si>
  <si>
    <t>Imperial Valley Solar 1, LLC</t>
  </si>
  <si>
    <t>Kenneth E. Link</t>
  </si>
  <si>
    <t xml:space="preserve">San Diego County Water Authority                                                </t>
  </si>
  <si>
    <t>DEVIL CANYON HYDRO UNIT 1</t>
  </si>
  <si>
    <t>DVLCYN_1_UNIT 1</t>
  </si>
  <si>
    <t>Ameresco San Joaquin LLC</t>
  </si>
  <si>
    <t>Whitewater Hill Wind Partners, LLC</t>
  </si>
  <si>
    <t>O'NEILL PUMP-GEN UNIT 1</t>
  </si>
  <si>
    <t>ONLLPP_6_UNIT 1</t>
  </si>
  <si>
    <t>Citizen Solar B LLC</t>
  </si>
  <si>
    <t>Republic Services of Sonoma County Energy Producers, Inc</t>
  </si>
  <si>
    <t>G2 Energy, Hay Road LLC</t>
  </si>
  <si>
    <t>TERMEX_2_GTG1</t>
  </si>
  <si>
    <t>MOSS LANDING CC PLANT 2, CTG UNIT 2</t>
  </si>
  <si>
    <t>MOSSLD_2_PSP2G2</t>
  </si>
  <si>
    <t>Sunray Energy 2, LLC</t>
  </si>
  <si>
    <t>El Cajon Energy, LLC</t>
  </si>
  <si>
    <t>LOS ESTEROS ENERGY FACILITY CTG 1</t>
  </si>
  <si>
    <t>LECEF_1_CGT 1</t>
  </si>
  <si>
    <t>PGE CSUEB Hayward Fuel Cell</t>
  </si>
  <si>
    <t>CASTVL_2_FCELL</t>
  </si>
  <si>
    <t>SANDLT_2_STGA</t>
  </si>
  <si>
    <t>City of Industry</t>
  </si>
  <si>
    <t>SLSTR2_2_SOLR2A</t>
  </si>
  <si>
    <t>Green Beanworks C LLC</t>
  </si>
  <si>
    <t>Northern California Power Agency</t>
  </si>
  <si>
    <t>LODIEC_2_STG</t>
  </si>
  <si>
    <t>Camanche 2</t>
  </si>
  <si>
    <t>CAMCHE_1_UNIT 2</t>
  </si>
  <si>
    <t>California Power Holdings, LLC</t>
  </si>
  <si>
    <t>Avenal Park LLC</t>
  </si>
  <si>
    <t>DREWS UNIT 3</t>
  </si>
  <si>
    <t>DREWS_6_GEN 3</t>
  </si>
  <si>
    <t>Shiloh 1 Wind Project LLC</t>
  </si>
  <si>
    <t>Solverde 1, LLC</t>
  </si>
  <si>
    <t>SBERDO_7_CT3B</t>
  </si>
  <si>
    <t>Bucks Creek Unit #2</t>
  </si>
  <si>
    <t>BUCKCK_7_UNIT 2</t>
  </si>
  <si>
    <t>Solar Star California XLI, LLC</t>
  </si>
  <si>
    <t>Bayshore Solar B, LLC</t>
  </si>
  <si>
    <t>Dynegy Moss Landing, LLC</t>
  </si>
  <si>
    <t>Golden Springs Development Company LLC</t>
  </si>
  <si>
    <t>ABEC #2 LLC</t>
  </si>
  <si>
    <t>Copper Mountain Solar 1, LLC</t>
  </si>
  <si>
    <t>AVS Phase 2, LLC</t>
  </si>
  <si>
    <t>Harbor Cogen Unit 3</t>
  </si>
  <si>
    <t>HARBGN_7_UNIT 3</t>
  </si>
  <si>
    <t>Bayshore Solar C, LLC</t>
  </si>
  <si>
    <t>RVSIDE_7_SPRGU4</t>
  </si>
  <si>
    <t>Western Antelope Blue Sky Ranch A LLC</t>
  </si>
  <si>
    <t>CWRP</t>
  </si>
  <si>
    <t>Merced Solar LLC</t>
  </si>
  <si>
    <t>MM West Covina LLC</t>
  </si>
  <si>
    <t>Radiance Solar 5</t>
  </si>
  <si>
    <t>DELSUR_6_SOLAR5</t>
  </si>
  <si>
    <t>ELECTRA UNIT 2</t>
  </si>
  <si>
    <t>ELECTR_7_UNIT 2</t>
  </si>
  <si>
    <t>Goose Haven Energy Center, LLC</t>
  </si>
  <si>
    <t>Cameron Ridge, LLC</t>
  </si>
  <si>
    <t>Chevron Power Holdings</t>
  </si>
  <si>
    <t>SLSTR1_2_SOLR1B</t>
  </si>
  <si>
    <t>Cloverdale Solar I Project (FSEC 1)</t>
  </si>
  <si>
    <t>SPS Atwell Island, LLC</t>
  </si>
  <si>
    <t>MONTICELLO Unit 2</t>
  </si>
  <si>
    <t>MONTPH_7_UNIT 2</t>
  </si>
  <si>
    <t>SPICER HYDRO UNIT 1</t>
  </si>
  <si>
    <t xml:space="preserve">AV SOLAR RANCH 1, LLC </t>
  </si>
  <si>
    <t>Panoche Peaker Facility</t>
  </si>
  <si>
    <t>PNOCHE_7_ICE2</t>
  </si>
  <si>
    <t>DEVIL CANYON HYDRO UNIT 2</t>
  </si>
  <si>
    <t>DVLCYN_1_UNIT 2</t>
  </si>
  <si>
    <t>Energy Development &amp; Construction Corp.</t>
  </si>
  <si>
    <t>Diamond Valley Unit 3</t>
  </si>
  <si>
    <t>DMDVLY_1_GEN 3</t>
  </si>
  <si>
    <t>Orion Solar I, LLC; Orion Solar II, LLC</t>
  </si>
  <si>
    <t>San Luis P-G Unit 4</t>
  </si>
  <si>
    <t>SLUISP_2_UNIT 4</t>
  </si>
  <si>
    <t>RE Astoria 2 LLC</t>
  </si>
  <si>
    <t>Sol Orchard San Diego 22, LLC</t>
  </si>
  <si>
    <t>CED Lost Hills Solar, LLC</t>
  </si>
  <si>
    <t>Yolo County Central Landfill</t>
  </si>
  <si>
    <t>Edward Hyatt Gen Unit 1</t>
  </si>
  <si>
    <t>HYATT_2_UNIT 1</t>
  </si>
  <si>
    <t>EE Kettleman Land, LLC</t>
  </si>
  <si>
    <t>LOS ESTEROS ENERGY FACILITY CTG 3</t>
  </si>
  <si>
    <t>LECEF_1_CGT 3</t>
  </si>
  <si>
    <t>Thermalito P-G Unit 3</t>
  </si>
  <si>
    <t>THERMA_2_UNIT 3</t>
  </si>
  <si>
    <t>PVERDE_5_SCEDYN</t>
  </si>
  <si>
    <t>North Lancaster Ranch LLC</t>
  </si>
  <si>
    <t>BIG CREEK PH 2 UNIT 3</t>
  </si>
  <si>
    <t>BGCRK2_7_UNIT 3</t>
  </si>
  <si>
    <t>BIG CREEK PH 2 UNIT 5</t>
  </si>
  <si>
    <t>BGCRK2_7_UNIT 5</t>
  </si>
  <si>
    <t>Pacific Wind, LLC</t>
  </si>
  <si>
    <t>Lost Hills Solar, LLC</t>
  </si>
  <si>
    <t>GL Madera, LLC</t>
  </si>
  <si>
    <t>PANOCHE ENERGY CENTER (CTG1)</t>
  </si>
  <si>
    <t>PNCHEG_2_CTG1</t>
  </si>
  <si>
    <t>Ameresco Chiquita Energy, LLC</t>
  </si>
  <si>
    <t>CED Ducor Solar 4, LLC</t>
  </si>
  <si>
    <t>Oasis Power Partners, LLC</t>
  </si>
  <si>
    <t>Victor Dry Farm Ranch B LLC</t>
  </si>
  <si>
    <t xml:space="preserve">Phoenix Wind Power LLC                                     </t>
  </si>
  <si>
    <t>Midway Solar Farm</t>
  </si>
  <si>
    <t>MIDWYS_2_MIDSL1</t>
  </si>
  <si>
    <t>Fresno Cogen GT Unit 4</t>
  </si>
  <si>
    <t>AGRICO_7_UNIT 4</t>
  </si>
  <si>
    <t>DRUM PH 1 UNIT 1</t>
  </si>
  <si>
    <t>DRUM_7_UNIT 1</t>
  </si>
  <si>
    <t xml:space="preserve">Delano PV 1, LLC  </t>
  </si>
  <si>
    <t>CED White River Solar, LLC</t>
  </si>
  <si>
    <t>RE GARLAND A LLC</t>
  </si>
  <si>
    <t>Dillion Wind LLC</t>
  </si>
  <si>
    <t>BIG CREEK PH 8 UNIT 2</t>
  </si>
  <si>
    <t>BGCRK8_7_UNIT 2</t>
  </si>
  <si>
    <t>GL Merced 2, LLC</t>
  </si>
  <si>
    <t>Cameron Ridge II, LLC</t>
  </si>
  <si>
    <t>Sunshine Gas Producers, L.L.C.</t>
  </si>
  <si>
    <t>CED Corcoran Solar 3, LLC</t>
  </si>
  <si>
    <t>Midway South Solar Farm</t>
  </si>
  <si>
    <t>IVLY2</t>
  </si>
  <si>
    <t>MIDWY3_2_MDSSR1</t>
  </si>
  <si>
    <t>PRIMM_2_SOLRA1</t>
  </si>
  <si>
    <t>HIGH DESERT COMBUSTION TURBINE UNIT 3</t>
  </si>
  <si>
    <t>HIDSRT_7_CTG3</t>
  </si>
  <si>
    <t>MONTICELLO Unit 1</t>
  </si>
  <si>
    <t>BREEZE_6_QF</t>
  </si>
  <si>
    <t>San Luis P-G Unit 5</t>
  </si>
  <si>
    <t>SLUISP_2_UNIT 5</t>
  </si>
  <si>
    <t>MCE Solar One, LLC</t>
  </si>
  <si>
    <t>RE Old River One, LLC</t>
  </si>
  <si>
    <t>O'NEILL PUMP-GEN UNIT 6</t>
  </si>
  <si>
    <t>ONLLPP_6_UNIT 6</t>
  </si>
  <si>
    <t>Toro Energy of California SLO</t>
  </si>
  <si>
    <t>San Gorgonio Westwinds II - Windustries, LLC</t>
  </si>
  <si>
    <t>Midway Peaking, LLC</t>
  </si>
  <si>
    <t>SPAULDING HYDRO PH 1 UNIT</t>
  </si>
  <si>
    <t>COLLIERVILLE HYDRO UNIT 1</t>
  </si>
  <si>
    <t>COLVIL_7_UNIT 1</t>
  </si>
  <si>
    <t>COSO POWER DEVELOPERS (NAVY II) UNIT 4</t>
  </si>
  <si>
    <t>NAVYII_2_UNIT 4</t>
  </si>
  <si>
    <t>Valley Electric Association, Inc.</t>
  </si>
  <si>
    <t>VEA</t>
  </si>
  <si>
    <t xml:space="preserve">Kingbird Solar B, LLC </t>
  </si>
  <si>
    <t>NextEra Energy Montezuma Wind II, LLC</t>
  </si>
  <si>
    <t>VENWD_1_QF</t>
  </si>
  <si>
    <t>Martinez Cogen Limited Partnership</t>
  </si>
  <si>
    <t>RE Columbia 3 LLC</t>
  </si>
  <si>
    <t>Open Sky Digester Genset 2</t>
  </si>
  <si>
    <t>Open Sky Power LLC</t>
  </si>
  <si>
    <t>SCHNDR_1_OS2BM2</t>
  </si>
  <si>
    <t>OTAY MESA COMBUSTION TURBINE 2</t>
  </si>
  <si>
    <t>OTMESA_2_CTG2</t>
  </si>
  <si>
    <t>SunSelect Produce (California), Inc.</t>
  </si>
  <si>
    <t>Oak Creek Wind Power, LLC</t>
  </si>
  <si>
    <t>OTAY MESA COMBUSTION TURBINE 1</t>
  </si>
  <si>
    <t>OTMESA_2_CTG1</t>
  </si>
  <si>
    <t>MAMMOTH POOL UNIT 2</t>
  </si>
  <si>
    <t>MAMMTH_7_UNIT 2</t>
  </si>
  <si>
    <t>DELTA ENERGY CENTER CTG UNIT 1</t>
  </si>
  <si>
    <t>DELTA_2_CTG1</t>
  </si>
  <si>
    <t>HEP PEAKER PLANT UNIT 1</t>
  </si>
  <si>
    <t>GWFPWR_1_CT 1</t>
  </si>
  <si>
    <t>Tehachapi Wind Wall, LLC</t>
  </si>
  <si>
    <t>SMUD ICAOA</t>
  </si>
  <si>
    <t>Epic Steel</t>
  </si>
  <si>
    <t>Olivine, Inc</t>
  </si>
  <si>
    <t>SCEC_1_PDRP112</t>
  </si>
  <si>
    <t>MIDDLE FORK UNIT 2</t>
  </si>
  <si>
    <t>MIDFRK_7_UNIT 2</t>
  </si>
  <si>
    <t>Antelope Big Sky Ranch LLC</t>
  </si>
  <si>
    <t>Alpaugh 50, LLC</t>
  </si>
  <si>
    <t>WARNE HYDRO UNIT 2</t>
  </si>
  <si>
    <t>WARNE_2_UNIT 2</t>
  </si>
  <si>
    <t>Harbor Cogen Unit 1</t>
  </si>
  <si>
    <t>HARBGN_7_UNIT 1</t>
  </si>
  <si>
    <t>CES DHS Solar, LLC</t>
  </si>
  <si>
    <t>Iberdrola Centroid Sytem Resource</t>
  </si>
  <si>
    <t>MALIN_5_IBERDR</t>
  </si>
  <si>
    <t>67RK 8me, LLC</t>
  </si>
  <si>
    <t>Wheelabrator Shasta Energy Company Inc.</t>
  </si>
  <si>
    <t>Algonquin Power Sanger LLC</t>
  </si>
  <si>
    <t>Topaz Solar Farms, LLC</t>
  </si>
  <si>
    <t>RVSIDE_7_SPRGU1</t>
  </si>
  <si>
    <t>Golden Springs Development Company, LLC</t>
  </si>
  <si>
    <t>Highlander Solar 1, LLC</t>
  </si>
  <si>
    <t>Potrero Hills Energy Producers, LLC</t>
  </si>
  <si>
    <t>Cabazon Wind Partners, LLC</t>
  </si>
  <si>
    <t>COLUSA_2_CTG1</t>
  </si>
  <si>
    <t>KELSO_2_GTG7</t>
  </si>
  <si>
    <t>SANTFG_7_UNIT 2</t>
  </si>
  <si>
    <t>Yolo County Flood Control</t>
  </si>
  <si>
    <t>Pine Flat Unit 1</t>
  </si>
  <si>
    <t>PINFLT_7_UNIT 1</t>
  </si>
  <si>
    <t>Desert Star Energy Center ST1</t>
  </si>
  <si>
    <t>MRCHNT_2_STG</t>
  </si>
  <si>
    <t>COSO Power Developers (Navy II) Unit 5</t>
  </si>
  <si>
    <t>NAVYII_2_UNIT 5</t>
  </si>
  <si>
    <t>CENTURY GEN 4</t>
  </si>
  <si>
    <t>CENTRY_6_GEN 4</t>
  </si>
  <si>
    <t>Wagner Wind, LLC</t>
  </si>
  <si>
    <t>54KR 8me LLC</t>
  </si>
  <si>
    <t>CED Ducor Solar 3, LLC</t>
  </si>
  <si>
    <t>TULLOCH Unit 1</t>
  </si>
  <si>
    <t>Blue Lake Power, LLC</t>
  </si>
  <si>
    <t>Coso Finance Partners</t>
  </si>
  <si>
    <t>Shell Oil Refinery Unit 2</t>
  </si>
  <si>
    <t>SHELRF_7_UNIT 2</t>
  </si>
  <si>
    <t>Two Fiets</t>
  </si>
  <si>
    <t>Lone Valley Solar Park I LLC</t>
  </si>
  <si>
    <t>Seville Solar One</t>
  </si>
  <si>
    <t>Badger Creek Limited</t>
  </si>
  <si>
    <t>Western Antelope Blue Sky Ranch B LLC</t>
  </si>
  <si>
    <t>Solar Partners I, LLC</t>
  </si>
  <si>
    <t>Calipatria Solar Farm</t>
  </si>
  <si>
    <t>Metcalf Energy Center Unit 1</t>
  </si>
  <si>
    <t>METEC_7_CTG1</t>
  </si>
  <si>
    <t>Windstar Wind Farm</t>
  </si>
  <si>
    <t>Windstar Energy LLC</t>
  </si>
  <si>
    <t>WNDSTR_2_WIND1</t>
  </si>
  <si>
    <t>BIG CREEK PH 1 UNIT 2</t>
  </si>
  <si>
    <t>BGCRK1_7_UNIT 2</t>
  </si>
  <si>
    <t>BIG CREEK PH 1 UNIT 1</t>
  </si>
  <si>
    <t>BGCRK1_7_UNIT 1</t>
  </si>
  <si>
    <t>LIGHTBEAM POWER COMPANY GRIDLEY MAIN TWO LLC</t>
  </si>
  <si>
    <t>Tropico, LLC</t>
  </si>
  <si>
    <t>Golden Solar, LLC</t>
  </si>
  <si>
    <t>WISHON HYDRO UNIT 3</t>
  </si>
  <si>
    <t>WISHON_6_UNIT 3</t>
  </si>
  <si>
    <t>Rising Tree Wind Farm LLC</t>
  </si>
  <si>
    <t>Creed Energy Facility, LLC</t>
  </si>
  <si>
    <t>Termoelectrica De Mexicali S. de R.L. de C.V. (non-pro forma agreement)</t>
  </si>
  <si>
    <t>CalPeak Power - Vaca-Dixon LLC</t>
  </si>
  <si>
    <t>NEW HOGAN PH UNIT 2</t>
  </si>
  <si>
    <t>NHOGAN_6_UNIT 2</t>
  </si>
  <si>
    <t>Fresno Peaker AG PL3N5 ICE5</t>
  </si>
  <si>
    <t>AGRICO_6_UNIT 3</t>
  </si>
  <si>
    <t>Westlands Solar Farms, LLC</t>
  </si>
  <si>
    <t>Hayworth-Fabian, LLC</t>
  </si>
  <si>
    <t>BIG CREEK PH 3 UNIT 2</t>
  </si>
  <si>
    <t>BGCRK3_7_UNIT 2</t>
  </si>
  <si>
    <t>Parrey, LLC</t>
  </si>
  <si>
    <t>Sunray Energy 3 LLC</t>
  </si>
  <si>
    <t>Alamo Solar, LLC</t>
  </si>
  <si>
    <t>MarriottSCEC</t>
  </si>
  <si>
    <t>DNRGC</t>
  </si>
  <si>
    <t>Elevation Solar C LLC</t>
  </si>
  <si>
    <t>Caliente II Solar, LLC</t>
  </si>
  <si>
    <t>Buena Vista Energy, LLC</t>
  </si>
  <si>
    <t>RVSIDE_7_SPRGU2</t>
  </si>
  <si>
    <t>Metcalf Energy Center Unit 2</t>
  </si>
  <si>
    <t>METEC_7_CTG2</t>
  </si>
  <si>
    <t>Gateway STG C</t>
  </si>
  <si>
    <t>GATWAY_2_STGC</t>
  </si>
  <si>
    <t>Solano 3 Wind LLC</t>
  </si>
  <si>
    <t>Brea Power II LLC</t>
  </si>
  <si>
    <t>SunEdison Utility Solutions, LLC (Pico Rivera)</t>
  </si>
  <si>
    <t>Copper Mountain Solar 2, LLC</t>
  </si>
  <si>
    <t>Bakersfield Industrial PV 1, LLC</t>
  </si>
  <si>
    <t>Mesquite Solar 2, LLC</t>
  </si>
  <si>
    <t>FPL Energy Montezuma Wind, LLC</t>
  </si>
  <si>
    <t>IVWEST_2_SOLR1A</t>
  </si>
  <si>
    <t>SG Sorrento</t>
  </si>
  <si>
    <t>WGL Energy Systems Inc</t>
  </si>
  <si>
    <t>INTMNT_3_ANAHEIM</t>
  </si>
  <si>
    <t>Ameresco Johnson Canyon LLC</t>
  </si>
  <si>
    <t>Coram California Development, L.P.</t>
  </si>
  <si>
    <t>Wintec Energy, Ltd</t>
  </si>
  <si>
    <t>Bakersfield 111, LLC</t>
  </si>
  <si>
    <t>Columbia Solar Energy, LLC</t>
  </si>
  <si>
    <t>Malaga Power, LLC</t>
  </si>
  <si>
    <t>BCTSYS_5_PWXDYN</t>
  </si>
  <si>
    <t xml:space="preserve">The Regents of the University of California </t>
  </si>
  <si>
    <t>Chalk Cliff Limited</t>
  </si>
  <si>
    <t>Sestina Solar II, LLC</t>
  </si>
  <si>
    <t>Coram Brodie Wind Project Cameron Ridge</t>
  </si>
  <si>
    <t>BRODIE_2_WIND1</t>
  </si>
  <si>
    <t>SUNSHN_2_LNDFL3</t>
  </si>
  <si>
    <t>Sunshine Gas Producers, L.L.C. Unit 3</t>
  </si>
  <si>
    <t>KIRKWOOD HYDRO UNIT 3</t>
  </si>
  <si>
    <t>INTKEP_2_KIRKW3</t>
  </si>
  <si>
    <t>GENESI_2_STG1</t>
  </si>
  <si>
    <t>PNOCHE_7_CTG1</t>
  </si>
  <si>
    <t>El Segundo Energy Center Unit 8</t>
  </si>
  <si>
    <t>ELSEGN_2_UNIT20</t>
  </si>
  <si>
    <t xml:space="preserve">Sun Harvest Solar </t>
  </si>
  <si>
    <t>San Luis P-G Unit 3</t>
  </si>
  <si>
    <t>SLUISP_2_UNIT 3</t>
  </si>
  <si>
    <t>Donald Von Raesfeld CTG Unit 1</t>
  </si>
  <si>
    <t>DUANE_7_CTG1</t>
  </si>
  <si>
    <t>El Segundo Energy Center Unit 6</t>
  </si>
  <si>
    <t>ELSEGN_2_UNIT10</t>
  </si>
  <si>
    <t>Tule Wind LLC</t>
  </si>
  <si>
    <t>Golden Fields Solar I, LLC</t>
  </si>
  <si>
    <t>Yavi Energy, LLC</t>
  </si>
  <si>
    <t>San Luis P-G Unit 1</t>
  </si>
  <si>
    <t>SLUISP_2_UNIT 1</t>
  </si>
  <si>
    <t>Frontier Solar LLC</t>
  </si>
  <si>
    <t>Mission Solar LLC</t>
  </si>
  <si>
    <t>DG Fairhaven Power LLC</t>
  </si>
  <si>
    <t>North Star Solar, LLC</t>
  </si>
  <si>
    <t>San Diego County Water Authority</t>
  </si>
  <si>
    <t>Lassen Station Hydroelectric, LP</t>
  </si>
  <si>
    <t>BIG CREEK PH 2 UNIT 4</t>
  </si>
  <si>
    <t>BGCRK2_7_UNIT 4</t>
  </si>
  <si>
    <t>CARLS1_2_CTG6</t>
  </si>
  <si>
    <t>Painted Hills Wind Developers</t>
  </si>
  <si>
    <t>CLTN</t>
  </si>
  <si>
    <t>Oroville Cogeneration, L.P.</t>
  </si>
  <si>
    <t>North Sky River Energy, LLC</t>
  </si>
  <si>
    <t>Garnet Solar Power Generation Station 1, LLC</t>
  </si>
  <si>
    <t>SG Alhambra</t>
  </si>
  <si>
    <t>Golden Springs Building F, LLC</t>
  </si>
  <si>
    <t>CalRENEW-1, LLC</t>
  </si>
  <si>
    <t>Tiger Creek Unit 1</t>
  </si>
  <si>
    <t>TIGRCK_7_UNIT 1</t>
  </si>
  <si>
    <t>Giffen Solar Park LLC</t>
  </si>
  <si>
    <t>Highlander Solar 2, LLC</t>
  </si>
  <si>
    <t>MIDDLE FORK UNIT 1</t>
  </si>
  <si>
    <t>MIDFRK_7_UNIT 1</t>
  </si>
  <si>
    <t>Delano Energy Center, LLC</t>
  </si>
  <si>
    <t>RE Kent South, LLC</t>
  </si>
  <si>
    <t>IMPERIAL VALLEY SOLAR 3, LLC</t>
  </si>
  <si>
    <t>CALGEN_1_UNIT 3</t>
  </si>
  <si>
    <t>Five Points Solar Park LLC</t>
  </si>
  <si>
    <t>SUNE DB APNL LLC</t>
  </si>
  <si>
    <t>MOSS LANDING CC PLANT 2, CTG UNIT 1</t>
  </si>
  <si>
    <t>MOSSLD_2_PSP2G1</t>
  </si>
  <si>
    <t>RE Tranquillity LLC</t>
  </si>
  <si>
    <t>Sun City LLC</t>
  </si>
  <si>
    <t>Shell Oil Refinery Unit 3</t>
  </si>
  <si>
    <t>SHELRF_7_UNIT 3</t>
  </si>
  <si>
    <t>PNCHVS_2_SOLARA</t>
  </si>
  <si>
    <t>Pacific Gas &amp; Electric</t>
  </si>
  <si>
    <t>GASNA 16P, LLC</t>
  </si>
  <si>
    <t>Sol Orchard San Diego 20, LLC</t>
  </si>
  <si>
    <t>KERN RIVER PH 3 UNITS 2</t>
  </si>
  <si>
    <t>VESTAL_6_KERNU2</t>
  </si>
  <si>
    <t>Pit PH 5 Unit 4</t>
  </si>
  <si>
    <t>PIT5_7_UNIT 4</t>
  </si>
  <si>
    <t>PARDEE HYDRO UNIT 2</t>
  </si>
  <si>
    <t>PARDEB_2_UNIT 2</t>
  </si>
  <si>
    <t>Hydro Partners</t>
  </si>
  <si>
    <t>NEVP</t>
  </si>
  <si>
    <t>MRCHNT_2_MELDYN</t>
  </si>
  <si>
    <t>ELDORADO230</t>
  </si>
  <si>
    <t>SBERDO_7_STG3</t>
  </si>
  <si>
    <t>CRESTA UNIT #1</t>
  </si>
  <si>
    <t>CRESTA_7_UNIT 1</t>
  </si>
  <si>
    <t>OGROVE_6_CTG2</t>
  </si>
  <si>
    <t>Bucks Creek Unit #1</t>
  </si>
  <si>
    <t>BUCKCK_7_UNIT 1</t>
  </si>
  <si>
    <t>Griffith Energy</t>
  </si>
  <si>
    <t>GRIFFI_2_LSPDYN</t>
  </si>
  <si>
    <t>CARIBOU PH 1 UNIT 3</t>
  </si>
  <si>
    <t>CARBOU_7_UNIT 3</t>
  </si>
  <si>
    <t>CC Power Block 1 CTG2</t>
  </si>
  <si>
    <t>LEBECS_7_CTG2</t>
  </si>
  <si>
    <t>MONTICELLO Unit 3</t>
  </si>
  <si>
    <t>MONTPH_7_UNIT 3</t>
  </si>
  <si>
    <t>WNDSTR_2_WIND2</t>
  </si>
  <si>
    <t>Enerparc CA2, LLC</t>
  </si>
  <si>
    <t>Ecos Energy LLC</t>
  </si>
  <si>
    <t>Milford I</t>
  </si>
  <si>
    <t>MILFRD_7_PASADENA</t>
  </si>
  <si>
    <t>PALOMR_7_CTG2</t>
  </si>
  <si>
    <t>Sunrise Power Project Unit 2</t>
  </si>
  <si>
    <t>SUNRIS_2_UNIT 2</t>
  </si>
  <si>
    <t>Camanche 3</t>
  </si>
  <si>
    <t>CAMCHE_1_UNIT 3</t>
  </si>
  <si>
    <t>Genesis Solar, LLC</t>
  </si>
  <si>
    <t>SS San Antonio West, LLC</t>
  </si>
  <si>
    <t>LODIEC_2_CTG</t>
  </si>
  <si>
    <t>CA Flats Solar 150, LLC</t>
  </si>
  <si>
    <t>Los Medanos Energy Center, LLC</t>
  </si>
  <si>
    <t>BANCSMUD</t>
  </si>
  <si>
    <t>SMUD Regulation Market</t>
  </si>
  <si>
    <t>RANCHOSECO</t>
  </si>
  <si>
    <t>RANCHO_2_SMUDSYSDYN</t>
  </si>
  <si>
    <t>HIGH DESERT STEAM TURBINE</t>
  </si>
  <si>
    <t>HIDSRT_7_STG</t>
  </si>
  <si>
    <t>SPICER HYDRO UNIT 3</t>
  </si>
  <si>
    <t>SPICER_1_UNIT 3</t>
  </si>
  <si>
    <t>LOS ESTEROS ENERGY FACILITY CTG 4</t>
  </si>
  <si>
    <t>LECEF_1_CGT 4</t>
  </si>
  <si>
    <t>Vista Corporation</t>
  </si>
  <si>
    <t>Yuba City Cogeneration Partners, L.P.</t>
  </si>
  <si>
    <t>ABEC #3 LLC</t>
  </si>
  <si>
    <t>STARWOOD POWER - MIDWAY UNIT 2</t>
  </si>
  <si>
    <t>Starwood Power-Midway, LLC</t>
  </si>
  <si>
    <t>PNCHPP_1_CTG2</t>
  </si>
  <si>
    <t>TULLOCH HYDRO AGGREGATE</t>
  </si>
  <si>
    <t>TRI-DAM PROJECT</t>
  </si>
  <si>
    <t>TULLCK_7_UNIT 3</t>
  </si>
  <si>
    <t>CSU Channel Islands Site Authority</t>
  </si>
  <si>
    <t xml:space="preserve">FTS Master Tenant 1, LLC </t>
  </si>
  <si>
    <t>KIRKWOOD HYDRO UNIT 2</t>
  </si>
  <si>
    <t>INTKEP_2_KIRKW2</t>
  </si>
  <si>
    <t>NM Milliken Genco LLC</t>
  </si>
  <si>
    <t>O.L.S. Energy - Chino</t>
  </si>
  <si>
    <t xml:space="preserve">Kingbird Solar A, LLC </t>
  </si>
  <si>
    <t>SBERDO_7_CT3A</t>
  </si>
  <si>
    <t>COSO ENERGY DEVELOPERS - BLM EAST UNIT 8</t>
  </si>
  <si>
    <t>BLM E_2_UNIT 8</t>
  </si>
  <si>
    <t>Bayshore Solar A, LLC</t>
  </si>
  <si>
    <t>Gilroy Energy Center</t>
  </si>
  <si>
    <t>Pastoria Energy Facility, LLC</t>
  </si>
  <si>
    <t>Blythe CTG 11</t>
  </si>
  <si>
    <t>BUCKBL_2_CTG11</t>
  </si>
  <si>
    <t>GILROY COGEN - UNIT 2</t>
  </si>
  <si>
    <t>GILROY_1_ST2</t>
  </si>
  <si>
    <t>LOS ESTEROS ENERGY FACILITY STG1</t>
  </si>
  <si>
    <t>LECEF_1_STG1</t>
  </si>
  <si>
    <t>TERAWD_1_QF</t>
  </si>
  <si>
    <t>Edward Hyatt P-G Unit 6</t>
  </si>
  <si>
    <t>HYATT_2_UNIT 6</t>
  </si>
  <si>
    <t>Edward Hyatt P-G Unit 2</t>
  </si>
  <si>
    <t>HYATT_2_UNIT 2</t>
  </si>
  <si>
    <t>NZWIND_6_NORTHW</t>
  </si>
  <si>
    <t>Goal Line, L.P.</t>
  </si>
  <si>
    <t>Chevron Products Company</t>
  </si>
  <si>
    <t>Arlington Valley Solar Energy II</t>
  </si>
  <si>
    <t>DELTA ENERGY CENTER CTG UNIT 2</t>
  </si>
  <si>
    <t>DELTA_2_CTG2</t>
  </si>
  <si>
    <t>Gilroy Energy Center Unit 2</t>
  </si>
  <si>
    <t>GILRPP_1_UNIT 2</t>
  </si>
  <si>
    <t>Caribou PH 2 Unit 4</t>
  </si>
  <si>
    <t>CARBOU_7_UNIT 4</t>
  </si>
  <si>
    <t>PNCHVS_2_SOLARB</t>
  </si>
  <si>
    <t>SANTFG_7_UNIT 1</t>
  </si>
  <si>
    <t>Pit PH 4 Unit 2</t>
  </si>
  <si>
    <t>PIT4_7_UNIT 2</t>
  </si>
  <si>
    <t>IVWEST_2_SOLR1B</t>
  </si>
  <si>
    <t>WGL Energy Systems, Inc.</t>
  </si>
  <si>
    <t>Geysers Unit 8</t>
  </si>
  <si>
    <t>GYS7X8_7_UNIT 8</t>
  </si>
  <si>
    <t>CC Power Block 2 STG5</t>
  </si>
  <si>
    <t>LEBECS_7_STG5</t>
  </si>
  <si>
    <t>MOSS LANDING CC PLANT 2, STG UNIT</t>
  </si>
  <si>
    <t>MOSSLD_2_PSP2G3</t>
  </si>
  <si>
    <t>SG Arkansas</t>
  </si>
  <si>
    <t xml:space="preserve">Geysers Power Company, LLC                                                      </t>
  </si>
  <si>
    <t>PANOCHE ENERGY CENTER (CTG4)</t>
  </si>
  <si>
    <t>PNCHEG_2_CTG4</t>
  </si>
  <si>
    <t>BIG CREEK PH 3 UNIT 5</t>
  </si>
  <si>
    <t>BGCRK3_7_UNIT 5</t>
  </si>
  <si>
    <t>Techni-Cast Corp.</t>
  </si>
  <si>
    <t>TA-High Desert, LLC</t>
  </si>
  <si>
    <t>City of Long Beach</t>
  </si>
  <si>
    <t>Thermalito P-G Unit 4</t>
  </si>
  <si>
    <t>THERMA_2_UNIT 4</t>
  </si>
  <si>
    <t>DELTA ENERGY CENTER STG UNIT</t>
  </si>
  <si>
    <t>DELTA_2_STG</t>
  </si>
  <si>
    <t>CRESTA UNIT #2</t>
  </si>
  <si>
    <t>CRESTA_7_UNIT 2</t>
  </si>
  <si>
    <t>Bakersfield PV 1, LLC</t>
  </si>
  <si>
    <t xml:space="preserve">SunE W12DG-C, LLC </t>
  </si>
  <si>
    <t>Mountain View Power Partners III, L.L.C.</t>
  </si>
  <si>
    <t>Blythe Solar 110, LLC</t>
  </si>
  <si>
    <t>Mill &amp; Sulphur Creek Power Plant, LP</t>
  </si>
  <si>
    <t>Madera Chowchilla Water and Power</t>
  </si>
  <si>
    <t>SCEHOV_2_HOOVER</t>
  </si>
  <si>
    <t>CENTURY GEN 1</t>
  </si>
  <si>
    <t>CENTRY_6_GEN 1</t>
  </si>
  <si>
    <t>HUMBPP_6_UNITS1</t>
  </si>
  <si>
    <t>PVN Milliken, LLC</t>
  </si>
  <si>
    <t>LUZ SOLAR PARTNERS LTD., III</t>
  </si>
  <si>
    <t>Sacramento Municipal Utility District</t>
  </si>
  <si>
    <t>AltaGas Ripon Energy Inc.</t>
  </si>
  <si>
    <t>SunEdison Utility Solutions, LLC</t>
  </si>
  <si>
    <t>KERN RIVER PH 3 UNITS 1</t>
  </si>
  <si>
    <t>VESTAL_6_KERNU1</t>
  </si>
  <si>
    <t>RE Mustang LLC</t>
  </si>
  <si>
    <t>Western Power and Steam, Inc.</t>
  </si>
  <si>
    <t>DEVIL CANYON HYDRO UNIT 4</t>
  </si>
  <si>
    <t>DVLCYN_1_UNIT 4</t>
  </si>
  <si>
    <t>SPICER HYDRO UNIT 2</t>
  </si>
  <si>
    <t>SPICER_1_UNIT 2</t>
  </si>
  <si>
    <t>Tehachapi Storage Project</t>
  </si>
  <si>
    <t>MONLTH_6_BATTRY</t>
  </si>
  <si>
    <t>Sand Drag LLC</t>
  </si>
  <si>
    <t>City of Sunnyvale</t>
  </si>
  <si>
    <t>Lone Valley Solar Park II LLC</t>
  </si>
  <si>
    <t>KELSO_2_GTG6</t>
  </si>
  <si>
    <t>RVSIDE_7_SPRGU3</t>
  </si>
  <si>
    <t>RE SFCity1, LP</t>
  </si>
  <si>
    <t>RUSCTY_2_CTG1</t>
  </si>
  <si>
    <t>Gateway CTG B</t>
  </si>
  <si>
    <t>GATWAY_2_CTGB</t>
  </si>
  <si>
    <t>CC Power Block 1 CTG1</t>
  </si>
  <si>
    <t>LEBECS_7_CTG1</t>
  </si>
  <si>
    <t>Sunrise Power Project Unit 1</t>
  </si>
  <si>
    <t>SUNRIS_2_UNIT 1</t>
  </si>
  <si>
    <t>Lemoore PV 1 LLC</t>
  </si>
  <si>
    <t>SEAWEST POWER RESOURCES LLC</t>
  </si>
  <si>
    <t>Dollar Wind LLC</t>
  </si>
  <si>
    <t>Sierra Energy Storage, LLC</t>
  </si>
  <si>
    <t>Solar Star California XIX, LLC</t>
  </si>
  <si>
    <t>MarriottSCEW</t>
  </si>
  <si>
    <t>STARWOOD POWER - MIDWAY UNIT 1</t>
  </si>
  <si>
    <t>PNCHPP_1_CTG1</t>
  </si>
  <si>
    <t>Pit PH 5 Unit 2</t>
  </si>
  <si>
    <t>PIT5_7_UNIT 2</t>
  </si>
  <si>
    <t>GASNA 6P, LLC</t>
  </si>
  <si>
    <t>Consolidated Res ID</t>
  </si>
  <si>
    <t>MasterGenCapability_201906 NDC MW</t>
  </si>
  <si>
    <t>Contract Capacity (MW)</t>
  </si>
  <si>
    <t>NQC2019compliance_20191212 Sept NQC MW</t>
  </si>
  <si>
    <t>Net Dependable Capacity MW</t>
  </si>
  <si>
    <t>Contract Capacity MW</t>
  </si>
  <si>
    <t>Local Area</t>
  </si>
  <si>
    <t>JAN</t>
  </si>
  <si>
    <t>FEB</t>
  </si>
  <si>
    <t>MAR</t>
  </si>
  <si>
    <t>APR</t>
  </si>
  <si>
    <t>MAY</t>
  </si>
  <si>
    <t>JUN</t>
  </si>
  <si>
    <t>JUL</t>
  </si>
  <si>
    <t>AUG</t>
  </si>
  <si>
    <t>SEP</t>
  </si>
  <si>
    <t>OCT</t>
  </si>
  <si>
    <t>NOV</t>
  </si>
  <si>
    <t>DEC</t>
  </si>
  <si>
    <t>Dispatchable</t>
  </si>
  <si>
    <t>Path Designation</t>
  </si>
  <si>
    <t>Deliverability Status</t>
  </si>
  <si>
    <t>Deliverability MW</t>
  </si>
  <si>
    <t>18DGD Waiting for Gates #12 500/230 kV transformer, Reconductor Los Banos-Padre Flat 230 kV and many other</t>
  </si>
  <si>
    <t>18DGD (84% or 15.88 MW of 19 MW) Waiting for Gates #12 500/230 kV transformer, Reconductor Los Banos-Padre Flat 230 kV and many other</t>
  </si>
  <si>
    <t>Calpine King City Cogen</t>
  </si>
  <si>
    <t xml:space="preserve">waiting for Tehachapi CRAS </t>
  </si>
  <si>
    <t>Antelope Solar 2 San Pablo</t>
  </si>
  <si>
    <t>16DGD Waiting for Moraga-Castro Valley 230 kV Capacity Increase and possibly other</t>
  </si>
  <si>
    <t>C3-4 Waiting for East Shore - Oakland J 115 kV Reconductoring Project and possibly other</t>
  </si>
  <si>
    <t>PD to 80% of 1.63 MW</t>
  </si>
  <si>
    <t>18DGD Waiting for Bellota-Warnerville 230 kV reconductoring, Gates #12 500/230 kV transformer, Reconductor Los Banos-Padre Flat 230 kV and many other</t>
  </si>
  <si>
    <t>40%</t>
  </si>
  <si>
    <t>PD to 18% or (0.5 MW of 2.84 MW)</t>
  </si>
  <si>
    <t>508 MW with FC priority - the rest C6 - waiting for East Shore - Oakland J 115 kV Reconductoring Project and possibly other</t>
  </si>
  <si>
    <t>18DGD Waiting for Gates #12 500/230 kV transformer and possibly other</t>
  </si>
  <si>
    <t>18DGD Waiting for Modify QC8SPS-02 and many other</t>
  </si>
  <si>
    <t>15DGD Waiting for Moraga-Castro Valley 230 kV Capacity Increase and possibly other</t>
  </si>
  <si>
    <t>CBP PGNP_2_PDRP03</t>
  </si>
  <si>
    <t>401 MW with FC priority - the rest C11 - waiting for Los Banos - Padre Flat 230 kV Reconductoring Project and possibly other</t>
  </si>
  <si>
    <t>16DGD Waiting for Moraga-Castro Valley 230 kV Line Capacity Increase and possibly other</t>
  </si>
  <si>
    <t>SAUGUS_6_CREST</t>
  </si>
  <si>
    <t>East Portal Hydro</t>
  </si>
  <si>
    <t xml:space="preserve">SCEC_1_PDRP113 </t>
  </si>
  <si>
    <t>PDR-F SCHD 2</t>
  </si>
  <si>
    <t>PDR-F SDG1</t>
  </si>
  <si>
    <t>STROUD_6_WWHSR1</t>
  </si>
  <si>
    <t>Winter Wheat Solar Farm</t>
  </si>
  <si>
    <t>PD to 84% or (4.01 MW of 4.8 MW)</t>
  </si>
  <si>
    <t>C7 Waiting for Bellota-Warnerville 230 kV reconductoring and possibly other</t>
  </si>
  <si>
    <t>30%</t>
  </si>
  <si>
    <t>LaBrisa Wind Project</t>
  </si>
  <si>
    <t>18DGD (80% or 1.93 MW of 2.4 MW) Waiting for Moraga-Castro Valley 230 kV Line Capacity Increase and possibly other</t>
  </si>
  <si>
    <t>ELCABO_5_ECWSCEDYN</t>
  </si>
  <si>
    <t>El Cabo Wind</t>
  </si>
  <si>
    <t>GRADYW_5_GDYWD1</t>
  </si>
  <si>
    <t>Grady Wind</t>
  </si>
  <si>
    <t>INTMNT_3_RIVERSIDE</t>
  </si>
  <si>
    <t>IPPDYN</t>
  </si>
  <si>
    <t>MAGNLA_6_ANAHEIM</t>
  </si>
  <si>
    <t>Magnolia Power Plant Anaheim</t>
  </si>
  <si>
    <t>MAGNLA_6_CERRITOS</t>
  </si>
  <si>
    <t>Magnolia Power Plant Cerritos</t>
  </si>
  <si>
    <t>MALIN_5_GCPDDYN</t>
  </si>
  <si>
    <t>Grant County Hydro Facilities</t>
  </si>
  <si>
    <t>SPOINT_2_MEADDYN</t>
  </si>
  <si>
    <t>SPOINT_2_PARKERDYN</t>
  </si>
  <si>
    <t>Southpoint Energy Center</t>
  </si>
  <si>
    <t>SUNSTR_5_SS1SCEDYN</t>
  </si>
  <si>
    <t>Sunstream Solar 1</t>
  </si>
  <si>
    <t>WSNR_2_CVPDYN</t>
  </si>
  <si>
    <t>Central Valley 1</t>
  </si>
  <si>
    <t>WSNR_2_TESLADYN</t>
  </si>
  <si>
    <t>Central Valley Tesla</t>
  </si>
  <si>
    <t>WSNR_5_TRCYDYN</t>
  </si>
  <si>
    <t>Central Valley Tracy</t>
  </si>
  <si>
    <t>2020 Specified Imports</t>
  </si>
  <si>
    <t>Flag indicating this row was sourced from the REN_Existing_Resources tab using filter in column AD "Procurement Baseline"</t>
  </si>
  <si>
    <t>Flag indicating this row was sourced from the CONV_CAISO_Gen_List tab using filter in column AE "Procurement Baseline"</t>
  </si>
  <si>
    <t>Contract Capacity as defined in October 2016 IOU RPS Contracts Database, or as listed in other data source</t>
  </si>
  <si>
    <t>Project identifier, usually for renewables listed in the October 2016 IOU RPS Contracts Database, or as listed in other data source</t>
  </si>
  <si>
    <t>Identifier of resource in CAISO market as of October 2016</t>
  </si>
  <si>
    <t>September Net Qualifying Capacity if resource is found on the CPUC 2020 Compliance Year NQC List posted November 21, 2019</t>
  </si>
  <si>
    <t>Sept NQC MW</t>
  </si>
  <si>
    <t>NQC List and Master Generating Capability List</t>
  </si>
  <si>
    <t>This tab contains all of the specified imports listed on the CAISO Master Control Area Generating Capability List. They may be shown for resource adequacy with an accompanying maximum import capability (MIC) allocation for the associated scheduling branch group.</t>
  </si>
  <si>
    <t>BAA ID</t>
  </si>
  <si>
    <t>https://www.cpuc.ca.gov/WorkArea/DownloadAsset.aspx?id=6442463337</t>
  </si>
  <si>
    <t>The non-renewables resources listed in the Baseline_List_Combined tab come from the more detailed CONV_CAISO_Gen_List tab, which ultimately comes from the workbook titled "42MMT Core Portfolio updated to 2017 IEPR demand forecast" and linked on the following page:</t>
  </si>
  <si>
    <t>The renewables resources listed in the Baseline_List_Combined tab come from the more detailed REN_Existing_Resources tab, which ultimately comes from the same "42MMT Core Portfolio updated to 2017 IEPR demand forecast" workbook referenced above.</t>
  </si>
  <si>
    <t>Decision (D.)19-11-016 November 7, 2019 requires Commission staff to post a list of resources that do not count towards the procurement ordered in the decision.  This workbook contains that list on the tab "Baseline_List_Combined", along with supporting source worksheets on other tabs.</t>
  </si>
  <si>
    <t>Baseline demand response resources are not explicitly listed in this workbook. Rather, baseline demand response resources are defined by the decision and clarified in the subsequent ALJ ruling finalizing this workbook.</t>
  </si>
  <si>
    <t>Baseline storage resources that do not count towards the procurement ordered in D.19-11-016 are defined by the decision and clarified by the subsequent ALJ ruling finalizing this workbook.  The storage resources itemized in the Baseline_List_Combined tab come from data collected by CPUC staff tracking storage procurement and are intended to provide specific information about baseline storage resources known to CPUC staff.  There may be other storage projects not listed here but still considered baseline according to the definition in the decision and subsequent ALJ ruling.</t>
  </si>
  <si>
    <t>The tab 2020 Specified Imports identifies resources that are dynamically scheduled or pseudo-tied resources.  Procurement of these resources counts towards the 20 percent limit on procurement of imports as defined in the decision.  The 2020 Specified Imports tab comes from the 2020 NQC List for CPUC RA Compliance, November 21, 2019 Version available on the following page:</t>
  </si>
  <si>
    <t>Fields in the Baseline_List_Combined tab are defined in the table below, with the purpose of uniquely identifying each resource in the baseline.</t>
  </si>
  <si>
    <t>Blank entries indicate the field is not known or not available for the resource.</t>
  </si>
  <si>
    <t>Duplicate rows remain listed in the baseline for the avoidance of any doubt that the resource is in the baseline.</t>
  </si>
  <si>
    <t>The tabs MasterGenCapability_201906 and NQC2020compliance_20191121 are the source worksheets that were used to update the NDC or NQC to 2019 vintage.</t>
  </si>
  <si>
    <t>The MW values for Net Dependable Capacity (NDC) and NQC have been updated to 2019 vintage to the extent possible for purposes of clearly separating baseline amounts of NDC MW or NQC MW from any new improvements to the same resource that increase the NDC or NQC.  Blanks indicate the resource was not found on 2019 vintage lists, possibly because of name changes or mothballing/retirement, or the resource is still under development and would therefore not yet have a CAISO resource ID.</t>
  </si>
  <si>
    <t>If known, local reliability area the resource is located in (blank does not necessarily mean the resource is not in a local area)</t>
  </si>
  <si>
    <t>If known, local reliability subarea the resource is located in (blank does not necessarily mean the resource is not in a local subarea)</t>
  </si>
  <si>
    <t>If known, technology classification used in CAISO Master Control Area Generating Capability List</t>
  </si>
  <si>
    <t>Net Dependable Capacity if resource is found on the CAISO Master Control Area Generating Capability List as of June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</si>
</sst>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_);_(* \(#,##0.0\);_(* &quot;-&quot;??_);_(@_)"/>
    <numFmt numFmtId="165" formatCode="_(* #,##0_);_(* \(#,##0\);_(* &quot;-&quot;??_);_(@_)"/>
    <numFmt numFmtId="166" formatCode="0.0"/>
    <numFmt numFmtId="167" formatCode="#,##0.00;\-#,##0.00"/>
  </numFmts>
  <fonts count="33" x14ac:knownFonts="1">
    <font>
      <sz val="11"/>
      <color theme="1"/>
      <name val="Calibri"/>
      <family val="2"/>
      <scheme val="minor"/>
    </font>
    <font>
      <sz val="11"/>
      <color theme="1"/>
      <name val="Calibri"/>
      <family val="2"/>
      <scheme val="minor"/>
    </font>
    <font>
      <b/>
      <sz val="20"/>
      <color theme="1"/>
      <name val="Calibri"/>
      <family val="2"/>
      <scheme val="minor"/>
    </font>
    <font>
      <sz val="10"/>
      <color theme="1"/>
      <name val="Calibri"/>
      <family val="2"/>
      <scheme val="minor"/>
    </font>
    <font>
      <b/>
      <sz val="10"/>
      <color theme="0"/>
      <name val="Calibri"/>
      <family val="2"/>
      <scheme val="minor"/>
    </font>
    <font>
      <b/>
      <sz val="10"/>
      <color theme="1"/>
      <name val="Calibri"/>
      <family val="2"/>
      <scheme val="minor"/>
    </font>
    <font>
      <sz val="10"/>
      <name val="Calibri"/>
      <family val="2"/>
      <scheme val="minor"/>
    </font>
    <font>
      <sz val="10"/>
      <color indexed="8"/>
      <name val="Calibri"/>
      <family val="2"/>
      <scheme val="minor"/>
    </font>
    <font>
      <b/>
      <sz val="18"/>
      <color theme="3"/>
      <name val="Cambria"/>
      <family val="2"/>
      <scheme val="major"/>
    </font>
    <font>
      <sz val="11"/>
      <color rgb="FF9C6500"/>
      <name val="Calibri"/>
      <family val="2"/>
      <scheme val="minor"/>
    </font>
    <font>
      <b/>
      <sz val="11"/>
      <color theme="1"/>
      <name val="Calibri"/>
      <family val="2"/>
      <scheme val="minor"/>
    </font>
    <font>
      <sz val="11"/>
      <color theme="0"/>
      <name val="Calibri"/>
      <family val="2"/>
      <scheme val="minor"/>
    </font>
    <font>
      <sz val="11"/>
      <color rgb="FF9C5700"/>
      <name val="Calibri"/>
      <family val="2"/>
      <scheme val="minor"/>
    </font>
    <font>
      <sz val="10"/>
      <color indexed="8"/>
      <name val="Arial"/>
      <family val="2"/>
    </font>
    <font>
      <sz val="11"/>
      <color theme="1"/>
      <name val="Calibri"/>
      <family val="2"/>
    </font>
    <font>
      <sz val="18"/>
      <color theme="3"/>
      <name val="Cambria"/>
      <family val="2"/>
      <scheme val="major"/>
    </font>
    <font>
      <sz val="11"/>
      <color rgb="FFFF0000"/>
      <name val="Calibri"/>
      <family val="2"/>
      <scheme val="minor"/>
    </font>
    <font>
      <sz val="9"/>
      <color indexed="81"/>
      <name val="Tahoma"/>
      <family val="2"/>
    </font>
    <font>
      <b/>
      <sz val="9"/>
      <color indexed="81"/>
      <name val="Tahoma"/>
      <family val="2"/>
    </font>
    <font>
      <sz val="10"/>
      <color rgb="FFFF0000"/>
      <name val="Calibri"/>
      <family val="2"/>
      <scheme val="minor"/>
    </font>
    <font>
      <b/>
      <sz val="10"/>
      <color rgb="FFFF0000"/>
      <name val="Calibri"/>
      <family val="2"/>
      <scheme val="minor"/>
    </font>
    <font>
      <sz val="10"/>
      <color theme="0"/>
      <name val="Calibri"/>
      <family val="2"/>
      <scheme val="minor"/>
    </font>
    <font>
      <u/>
      <sz val="11"/>
      <color theme="10"/>
      <name val="Calibri"/>
      <family val="2"/>
      <scheme val="minor"/>
    </font>
    <font>
      <sz val="11"/>
      <name val="Calibri"/>
      <family val="2"/>
      <scheme val="minor"/>
    </font>
    <font>
      <sz val="11"/>
      <color rgb="FFC00000"/>
      <name val="Calibri"/>
      <family val="2"/>
      <scheme val="minor"/>
    </font>
    <font>
      <b/>
      <sz val="10"/>
      <color indexed="8"/>
      <name val="Arial"/>
      <family val="2"/>
    </font>
    <font>
      <sz val="10"/>
      <name val="Arial"/>
      <family val="2"/>
    </font>
    <font>
      <sz val="9"/>
      <color rgb="FF333333"/>
      <name val="Arial"/>
      <family val="2"/>
    </font>
    <font>
      <sz val="8"/>
      <name val="Calibri"/>
      <family val="2"/>
      <scheme val="minor"/>
    </font>
    <font>
      <b/>
      <sz val="10"/>
      <color rgb="FFC00000"/>
      <name val="Arial"/>
      <family val="2"/>
    </font>
    <font>
      <sz val="9"/>
      <color rgb="FFC00000"/>
      <name val="Arial"/>
      <family val="2"/>
    </font>
    <font>
      <sz val="10"/>
      <color rgb="FFC00000"/>
      <name val="Arial"/>
      <family val="2"/>
    </font>
    <font>
      <b/>
      <sz val="12"/>
      <color rgb="FFC00000"/>
      <name val="Arial"/>
      <family val="2"/>
    </font>
  </fonts>
  <fills count="19">
    <fill>
      <patternFill patternType="none"/>
    </fill>
    <fill>
      <patternFill patternType="gray125"/>
    </fill>
    <fill>
      <patternFill patternType="solid">
        <fgColor theme="4"/>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FFCC"/>
        <bgColor indexed="64"/>
      </patternFill>
    </fill>
    <fill>
      <patternFill patternType="solid">
        <fgColor theme="0" tint="-0.499984740745262"/>
        <bgColor indexed="64"/>
      </patternFill>
    </fill>
    <fill>
      <patternFill patternType="solid">
        <fgColor rgb="FFFFEB9C"/>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tint="0.59999389629810485"/>
        <bgColor indexed="64"/>
      </patternFill>
    </fill>
    <fill>
      <patternFill patternType="solid">
        <fgColor rgb="FF7030A0"/>
        <bgColor indexed="64"/>
      </patternFill>
    </fill>
    <fill>
      <patternFill patternType="solid">
        <fgColor theme="4" tint="0.39997558519241921"/>
        <bgColor indexed="64"/>
      </patternFill>
    </fill>
    <fill>
      <patternFill patternType="solid">
        <fgColor rgb="FFFFC000"/>
        <bgColor indexed="64"/>
      </patternFill>
    </fill>
  </fills>
  <borders count="1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9">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8" borderId="0" applyNumberFormat="0" applyBorder="0" applyAlignment="0" applyProtection="0"/>
    <xf numFmtId="0" fontId="11" fillId="8" borderId="0" applyNumberFormat="0" applyBorder="0" applyAlignment="0" applyProtection="0"/>
    <xf numFmtId="0" fontId="1" fillId="9" borderId="0" applyNumberFormat="0" applyBorder="0" applyAlignment="0" applyProtection="0"/>
    <xf numFmtId="0" fontId="11" fillId="9" borderId="0" applyNumberFormat="0" applyBorder="0" applyAlignment="0" applyProtection="0"/>
    <xf numFmtId="0" fontId="1" fillId="10" borderId="0" applyNumberFormat="0" applyBorder="0" applyAlignment="0" applyProtection="0"/>
    <xf numFmtId="0" fontId="11" fillId="10" borderId="0" applyNumberFormat="0" applyBorder="0" applyAlignment="0" applyProtection="0"/>
    <xf numFmtId="0" fontId="1" fillId="11" borderId="0" applyNumberFormat="0" applyBorder="0" applyAlignment="0" applyProtection="0"/>
    <xf numFmtId="0" fontId="11" fillId="11" borderId="0" applyNumberFormat="0" applyBorder="0" applyAlignment="0" applyProtection="0"/>
    <xf numFmtId="0" fontId="1" fillId="12"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1" fillId="13" borderId="0" applyNumberFormat="0" applyBorder="0" applyAlignment="0" applyProtection="0"/>
    <xf numFmtId="43" fontId="3" fillId="0" borderId="0" applyFont="0" applyFill="0" applyBorder="0" applyAlignment="0" applyProtection="0"/>
    <xf numFmtId="0" fontId="12" fillId="7" borderId="0" applyNumberFormat="0" applyBorder="0" applyAlignment="0" applyProtection="0"/>
    <xf numFmtId="0" fontId="9" fillId="7" borderId="0" applyNumberFormat="0" applyBorder="0" applyAlignment="0" applyProtection="0"/>
    <xf numFmtId="0" fontId="13" fillId="0" borderId="0"/>
    <xf numFmtId="0" fontId="1" fillId="0" borderId="0"/>
    <xf numFmtId="0" fontId="14" fillId="0" borderId="0"/>
    <xf numFmtId="0" fontId="3" fillId="0" borderId="0"/>
    <xf numFmtId="0" fontId="1" fillId="0" borderId="0"/>
    <xf numFmtId="9" fontId="3" fillId="0" borderId="0" applyFont="0" applyFill="0" applyBorder="0" applyAlignment="0" applyProtection="0"/>
    <xf numFmtId="0" fontId="15" fillId="0" borderId="0" applyNumberFormat="0" applyFill="0" applyBorder="0" applyAlignment="0" applyProtection="0"/>
    <xf numFmtId="0" fontId="8" fillId="0" borderId="0" applyNumberFormat="0" applyFill="0" applyBorder="0" applyAlignment="0" applyProtection="0"/>
    <xf numFmtId="0" fontId="22" fillId="0" borderId="0" applyNumberFormat="0" applyFill="0" applyBorder="0" applyAlignment="0" applyProtection="0"/>
    <xf numFmtId="0" fontId="26" fillId="0" borderId="0"/>
    <xf numFmtId="0" fontId="26" fillId="0" borderId="0" applyNumberFormat="0" applyFont="0" applyFill="0" applyBorder="0" applyAlignment="0" applyProtection="0"/>
  </cellStyleXfs>
  <cellXfs count="110">
    <xf numFmtId="0" fontId="0" fillId="0" borderId="0" xfId="0"/>
    <xf numFmtId="0" fontId="2" fillId="0" borderId="0" xfId="0" applyFont="1"/>
    <xf numFmtId="0" fontId="3" fillId="0" borderId="0" xfId="0" applyFont="1"/>
    <xf numFmtId="14" fontId="3" fillId="0" borderId="0" xfId="0" applyNumberFormat="1" applyFont="1"/>
    <xf numFmtId="0" fontId="3" fillId="0" borderId="1" xfId="0" applyFont="1" applyBorder="1"/>
    <xf numFmtId="9" fontId="3" fillId="0" borderId="2" xfId="2" applyFont="1" applyBorder="1"/>
    <xf numFmtId="0" fontId="3" fillId="0" borderId="3" xfId="0" applyFont="1" applyBorder="1"/>
    <xf numFmtId="0" fontId="3" fillId="0" borderId="4" xfId="0" applyFont="1" applyBorder="1"/>
    <xf numFmtId="0" fontId="3" fillId="0" borderId="0" xfId="0" applyFont="1" applyBorder="1"/>
    <xf numFmtId="0" fontId="3" fillId="0" borderId="5" xfId="0" applyFont="1" applyBorder="1"/>
    <xf numFmtId="9" fontId="3" fillId="0" borderId="6" xfId="2" applyFont="1" applyBorder="1"/>
    <xf numFmtId="0" fontId="4" fillId="2" borderId="3" xfId="0" applyFont="1" applyFill="1" applyBorder="1" applyAlignment="1">
      <alignment horizontal="left" wrapText="1"/>
    </xf>
    <xf numFmtId="14" fontId="3" fillId="0" borderId="3" xfId="0" applyNumberFormat="1" applyFont="1" applyBorder="1"/>
    <xf numFmtId="164" fontId="3" fillId="0" borderId="3" xfId="1" applyNumberFormat="1" applyFont="1" applyBorder="1"/>
    <xf numFmtId="9" fontId="3" fillId="0" borderId="3" xfId="2" applyFont="1" applyBorder="1"/>
    <xf numFmtId="0" fontId="3" fillId="3" borderId="3" xfId="0" applyFont="1" applyFill="1" applyBorder="1"/>
    <xf numFmtId="43" fontId="3" fillId="3" borderId="3" xfId="1" applyFont="1" applyFill="1" applyBorder="1"/>
    <xf numFmtId="14" fontId="3" fillId="0" borderId="3" xfId="0" applyNumberFormat="1" applyFont="1" applyBorder="1" applyAlignment="1">
      <alignment horizontal="right"/>
    </xf>
    <xf numFmtId="0" fontId="5" fillId="0" borderId="0" xfId="0" applyFont="1"/>
    <xf numFmtId="0" fontId="3" fillId="0" borderId="7" xfId="0" applyFont="1" applyBorder="1"/>
    <xf numFmtId="0" fontId="3" fillId="0" borderId="2" xfId="0" applyFont="1" applyBorder="1"/>
    <xf numFmtId="0" fontId="3" fillId="0" borderId="8" xfId="0" applyFont="1" applyBorder="1"/>
    <xf numFmtId="165" fontId="3" fillId="0" borderId="0" xfId="1" applyNumberFormat="1" applyFont="1"/>
    <xf numFmtId="0" fontId="3" fillId="4" borderId="4" xfId="0" applyFont="1" applyFill="1" applyBorder="1"/>
    <xf numFmtId="0" fontId="4" fillId="2" borderId="8" xfId="0" applyFont="1" applyFill="1" applyBorder="1" applyAlignment="1">
      <alignment wrapText="1"/>
    </xf>
    <xf numFmtId="0" fontId="4" fillId="2" borderId="9" xfId="0" applyFont="1" applyFill="1" applyBorder="1" applyAlignment="1">
      <alignment wrapText="1"/>
    </xf>
    <xf numFmtId="165" fontId="4" fillId="2" borderId="9" xfId="1" applyNumberFormat="1" applyFont="1" applyFill="1" applyBorder="1" applyAlignment="1">
      <alignment wrapText="1"/>
    </xf>
    <xf numFmtId="0" fontId="4" fillId="2" borderId="4" xfId="0" applyFont="1" applyFill="1" applyBorder="1" applyAlignment="1">
      <alignment wrapText="1"/>
    </xf>
    <xf numFmtId="0" fontId="3" fillId="0" borderId="3" xfId="0" applyFont="1" applyFill="1" applyBorder="1"/>
    <xf numFmtId="14" fontId="3" fillId="5" borderId="3" xfId="0" applyNumberFormat="1" applyFont="1" applyFill="1" applyBorder="1"/>
    <xf numFmtId="1" fontId="3" fillId="5" borderId="3" xfId="0" applyNumberFormat="1" applyFont="1" applyFill="1" applyBorder="1"/>
    <xf numFmtId="165" fontId="3" fillId="5" borderId="3" xfId="1" applyNumberFormat="1" applyFont="1" applyFill="1" applyBorder="1"/>
    <xf numFmtId="0" fontId="3" fillId="5" borderId="3" xfId="0" applyFont="1" applyFill="1" applyBorder="1"/>
    <xf numFmtId="14" fontId="3" fillId="3" borderId="3" xfId="0" applyNumberFormat="1" applyFont="1" applyFill="1" applyBorder="1"/>
    <xf numFmtId="166" fontId="3" fillId="5" borderId="3" xfId="0" applyNumberFormat="1" applyFont="1" applyFill="1" applyBorder="1"/>
    <xf numFmtId="14" fontId="3" fillId="6" borderId="3" xfId="0" applyNumberFormat="1" applyFont="1" applyFill="1" applyBorder="1"/>
    <xf numFmtId="0" fontId="3" fillId="0" borderId="3" xfId="0" applyFont="1" applyFill="1" applyBorder="1" applyAlignment="1">
      <alignment wrapText="1"/>
    </xf>
    <xf numFmtId="0" fontId="6" fillId="0" borderId="3" xfId="0" applyFont="1" applyFill="1" applyBorder="1" applyAlignment="1">
      <alignment wrapText="1"/>
    </xf>
    <xf numFmtId="0" fontId="3" fillId="0" borderId="3" xfId="0" applyNumberFormat="1" applyFont="1" applyFill="1" applyBorder="1" applyAlignment="1"/>
    <xf numFmtId="0" fontId="7" fillId="0" borderId="3" xfId="0" applyFont="1" applyFill="1" applyBorder="1"/>
    <xf numFmtId="14" fontId="19" fillId="5" borderId="3" xfId="0" applyNumberFormat="1" applyFont="1" applyFill="1" applyBorder="1"/>
    <xf numFmtId="0" fontId="16" fillId="0" borderId="0" xfId="0" applyFont="1"/>
    <xf numFmtId="0" fontId="19" fillId="15" borderId="0" xfId="0" applyFont="1" applyFill="1" applyAlignment="1">
      <alignment wrapText="1"/>
    </xf>
    <xf numFmtId="0" fontId="19" fillId="0" borderId="3" xfId="0" applyFont="1" applyBorder="1"/>
    <xf numFmtId="164" fontId="0" fillId="0" borderId="0" xfId="1" applyNumberFormat="1" applyFont="1"/>
    <xf numFmtId="14" fontId="16" fillId="0" borderId="0" xfId="0" applyNumberFormat="1" applyFont="1"/>
    <xf numFmtId="164" fontId="19" fillId="15" borderId="0" xfId="1" applyNumberFormat="1" applyFont="1" applyFill="1" applyAlignment="1">
      <alignment wrapText="1"/>
    </xf>
    <xf numFmtId="164" fontId="16" fillId="0" borderId="0" xfId="1" applyNumberFormat="1" applyFont="1"/>
    <xf numFmtId="14" fontId="19" fillId="0" borderId="3" xfId="0" applyNumberFormat="1" applyFont="1" applyBorder="1"/>
    <xf numFmtId="1" fontId="20" fillId="14" borderId="3" xfId="0" applyNumberFormat="1" applyFont="1" applyFill="1" applyBorder="1"/>
    <xf numFmtId="0" fontId="6" fillId="0" borderId="8" xfId="0" applyFont="1" applyFill="1" applyBorder="1" applyAlignment="1">
      <alignment vertical="center"/>
    </xf>
    <xf numFmtId="0" fontId="6" fillId="0" borderId="9" xfId="0" applyFont="1" applyFill="1" applyBorder="1" applyAlignment="1">
      <alignment vertical="center"/>
    </xf>
    <xf numFmtId="0" fontId="6" fillId="0" borderId="4" xfId="0" applyFont="1" applyFill="1" applyBorder="1" applyAlignment="1">
      <alignment vertical="center"/>
    </xf>
    <xf numFmtId="0" fontId="6" fillId="0" borderId="3" xfId="0" applyFont="1" applyFill="1" applyBorder="1" applyAlignment="1">
      <alignment vertical="center"/>
    </xf>
    <xf numFmtId="0" fontId="6" fillId="0" borderId="10" xfId="0" applyFont="1" applyFill="1" applyBorder="1" applyAlignment="1">
      <alignment vertical="center"/>
    </xf>
    <xf numFmtId="165" fontId="6" fillId="0" borderId="10" xfId="1" applyNumberFormat="1" applyFont="1" applyFill="1" applyBorder="1" applyAlignment="1">
      <alignment vertical="center"/>
    </xf>
    <xf numFmtId="0" fontId="6" fillId="0" borderId="11" xfId="0" applyFont="1" applyFill="1" applyBorder="1" applyAlignment="1">
      <alignment vertical="center"/>
    </xf>
    <xf numFmtId="165" fontId="6" fillId="0" borderId="11" xfId="1" applyNumberFormat="1" applyFont="1" applyFill="1" applyBorder="1" applyAlignment="1">
      <alignment vertical="center"/>
    </xf>
    <xf numFmtId="0" fontId="6" fillId="0" borderId="7" xfId="0" applyFont="1" applyFill="1" applyBorder="1" applyAlignment="1">
      <alignment vertical="center"/>
    </xf>
    <xf numFmtId="165" fontId="6" fillId="0" borderId="7" xfId="1" applyNumberFormat="1" applyFont="1" applyFill="1" applyBorder="1" applyAlignment="1">
      <alignment vertical="center"/>
    </xf>
    <xf numFmtId="164" fontId="6" fillId="0" borderId="11" xfId="1" applyNumberFormat="1" applyFont="1" applyFill="1" applyBorder="1" applyAlignment="1">
      <alignment vertical="center"/>
    </xf>
    <xf numFmtId="0" fontId="6" fillId="0" borderId="3" xfId="0" applyFont="1" applyFill="1" applyBorder="1" applyAlignment="1">
      <alignment horizontal="right" vertical="center"/>
    </xf>
    <xf numFmtId="0" fontId="6" fillId="0" borderId="10" xfId="0" applyFont="1" applyFill="1" applyBorder="1" applyAlignment="1">
      <alignment horizontal="right" vertical="center"/>
    </xf>
    <xf numFmtId="0" fontId="6" fillId="0" borderId="11" xfId="0" applyFont="1" applyFill="1" applyBorder="1" applyAlignment="1">
      <alignment horizontal="right" vertical="center"/>
    </xf>
    <xf numFmtId="0" fontId="0" fillId="16" borderId="0" xfId="0" applyFill="1"/>
    <xf numFmtId="0" fontId="3" fillId="16" borderId="0" xfId="0" applyFont="1" applyFill="1"/>
    <xf numFmtId="0" fontId="21" fillId="16" borderId="0" xfId="0" applyFont="1" applyFill="1" applyAlignment="1">
      <alignment wrapText="1"/>
    </xf>
    <xf numFmtId="0" fontId="21" fillId="16" borderId="0" xfId="0" applyFont="1" applyFill="1" applyAlignment="1">
      <alignment horizontal="center" vertical="center"/>
    </xf>
    <xf numFmtId="0" fontId="16" fillId="16" borderId="0" xfId="0" applyFont="1" applyFill="1"/>
    <xf numFmtId="0" fontId="11" fillId="16" borderId="0" xfId="0" applyFont="1" applyFill="1" applyAlignment="1">
      <alignment horizontal="center" vertical="center"/>
    </xf>
    <xf numFmtId="164" fontId="0" fillId="0" borderId="0" xfId="0" applyNumberFormat="1"/>
    <xf numFmtId="0" fontId="0" fillId="0" borderId="0" xfId="0" applyAlignment="1">
      <alignment wrapText="1"/>
    </xf>
    <xf numFmtId="43" fontId="0" fillId="0" borderId="0" xfId="1" applyFont="1" applyAlignment="1">
      <alignment wrapText="1"/>
    </xf>
    <xf numFmtId="43" fontId="0" fillId="0" borderId="0" xfId="1" applyFont="1"/>
    <xf numFmtId="164" fontId="0" fillId="0" borderId="0" xfId="1" applyNumberFormat="1" applyFont="1" applyAlignment="1">
      <alignment wrapText="1"/>
    </xf>
    <xf numFmtId="0" fontId="10" fillId="0" borderId="0" xfId="0" applyFont="1" applyAlignment="1">
      <alignment vertical="top"/>
    </xf>
    <xf numFmtId="0" fontId="0" fillId="0" borderId="0" xfId="0" applyAlignment="1">
      <alignment vertical="top"/>
    </xf>
    <xf numFmtId="0" fontId="0" fillId="0" borderId="0" xfId="0" applyAlignment="1">
      <alignment vertical="top" wrapText="1"/>
    </xf>
    <xf numFmtId="0" fontId="23" fillId="0" borderId="0" xfId="0" applyFont="1" applyAlignment="1">
      <alignment horizontal="left" vertical="top" wrapText="1"/>
    </xf>
    <xf numFmtId="0" fontId="22" fillId="0" borderId="0" xfId="26" applyAlignment="1">
      <alignment horizontal="left" vertical="top" wrapText="1"/>
    </xf>
    <xf numFmtId="0" fontId="0" fillId="0" borderId="0" xfId="0" applyAlignment="1">
      <alignment horizontal="left" vertical="top" wrapText="1"/>
    </xf>
    <xf numFmtId="0" fontId="23" fillId="0" borderId="0" xfId="0" applyFont="1" applyAlignment="1">
      <alignment vertical="top" wrapText="1"/>
    </xf>
    <xf numFmtId="14" fontId="0" fillId="0" borderId="0" xfId="0" applyNumberFormat="1"/>
    <xf numFmtId="0" fontId="24" fillId="0" borderId="0" xfId="0" applyFont="1"/>
    <xf numFmtId="0" fontId="11" fillId="16" borderId="0" xfId="0" applyFont="1" applyFill="1"/>
    <xf numFmtId="0" fontId="3" fillId="0" borderId="0" xfId="0" applyFont="1" applyFill="1"/>
    <xf numFmtId="0" fontId="11" fillId="16" borderId="0" xfId="0" applyFont="1" applyFill="1" applyAlignment="1">
      <alignment wrapText="1"/>
    </xf>
    <xf numFmtId="0" fontId="25" fillId="17" borderId="0" xfId="0" applyFont="1" applyFill="1"/>
    <xf numFmtId="0" fontId="25" fillId="17" borderId="0" xfId="0" applyFont="1" applyFill="1" applyAlignment="1">
      <alignment horizontal="center"/>
    </xf>
    <xf numFmtId="0" fontId="26" fillId="0" borderId="0" xfId="0" applyFont="1"/>
    <xf numFmtId="167" fontId="27" fillId="0" borderId="0" xfId="0" applyNumberFormat="1" applyFont="1" applyAlignment="1">
      <alignment vertical="center"/>
    </xf>
    <xf numFmtId="0" fontId="0" fillId="18" borderId="0" xfId="0" applyFill="1"/>
    <xf numFmtId="2" fontId="0" fillId="0" borderId="0" xfId="0" applyNumberFormat="1"/>
    <xf numFmtId="0" fontId="29" fillId="17" borderId="0" xfId="0" applyFont="1" applyFill="1"/>
    <xf numFmtId="167" fontId="30" fillId="0" borderId="0" xfId="0" applyNumberFormat="1" applyFont="1" applyAlignment="1">
      <alignment vertical="center"/>
    </xf>
    <xf numFmtId="0" fontId="24" fillId="18" borderId="0" xfId="0" applyFont="1" applyFill="1"/>
    <xf numFmtId="2" fontId="24" fillId="0" borderId="0" xfId="0" applyNumberFormat="1" applyFont="1"/>
    <xf numFmtId="0" fontId="31" fillId="0" borderId="0" xfId="0" applyFont="1"/>
    <xf numFmtId="0" fontId="31" fillId="0" borderId="0" xfId="27" applyFont="1" applyAlignment="1">
      <alignment horizontal="left" vertical="center"/>
    </xf>
    <xf numFmtId="0" fontId="30" fillId="0" borderId="0" xfId="0" applyFont="1"/>
    <xf numFmtId="0" fontId="0" fillId="0" borderId="3" xfId="0" applyBorder="1" applyAlignment="1">
      <alignment vertical="top"/>
    </xf>
    <xf numFmtId="0" fontId="0" fillId="0" borderId="3" xfId="0" applyBorder="1" applyAlignment="1">
      <alignment vertical="top" wrapText="1"/>
    </xf>
    <xf numFmtId="0" fontId="32" fillId="0" borderId="0" xfId="28" applyNumberFormat="1" applyFont="1" applyFill="1" applyBorder="1" applyAlignment="1"/>
    <xf numFmtId="0" fontId="25" fillId="17" borderId="0" xfId="28" applyFont="1" applyFill="1"/>
    <xf numFmtId="0" fontId="26" fillId="0" borderId="0" xfId="28" applyNumberFormat="1" applyFont="1" applyFill="1" applyBorder="1" applyAlignment="1"/>
    <xf numFmtId="0" fontId="0" fillId="0" borderId="0" xfId="0" applyFill="1" applyAlignment="1">
      <alignment vertical="top" wrapText="1"/>
    </xf>
    <xf numFmtId="0" fontId="0" fillId="0" borderId="0" xfId="0" applyFill="1" applyAlignment="1">
      <alignment horizontal="left" vertical="top" wrapText="1"/>
    </xf>
    <xf numFmtId="0" fontId="0" fillId="0" borderId="0" xfId="0" quotePrefix="1" applyFill="1" applyAlignment="1">
      <alignment horizontal="left" vertical="top" wrapText="1"/>
    </xf>
    <xf numFmtId="0" fontId="23" fillId="0" borderId="0" xfId="0" applyFont="1" applyAlignment="1">
      <alignment horizontal="left" vertical="top" wrapText="1" indent="2"/>
    </xf>
    <xf numFmtId="0" fontId="32" fillId="0" borderId="0" xfId="28" applyNumberFormat="1" applyFont="1" applyFill="1" applyBorder="1" applyAlignment="1">
      <alignment horizontal="left" vertical="center" wrapText="1"/>
    </xf>
  </cellXfs>
  <cellStyles count="29">
    <cellStyle name="60% - Accent1 2" xfId="3" xr:uid="{00000000-0005-0000-0000-000000000000}"/>
    <cellStyle name="60% - Accent1 3" xfId="4" xr:uid="{00000000-0005-0000-0000-000001000000}"/>
    <cellStyle name="60% - Accent2 2" xfId="5" xr:uid="{00000000-0005-0000-0000-000002000000}"/>
    <cellStyle name="60% - Accent2 3" xfId="6" xr:uid="{00000000-0005-0000-0000-000003000000}"/>
    <cellStyle name="60% - Accent3 2" xfId="7" xr:uid="{00000000-0005-0000-0000-000004000000}"/>
    <cellStyle name="60% - Accent3 3" xfId="8" xr:uid="{00000000-0005-0000-0000-000005000000}"/>
    <cellStyle name="60% - Accent4 2" xfId="9" xr:uid="{00000000-0005-0000-0000-000006000000}"/>
    <cellStyle name="60% - Accent4 3" xfId="10" xr:uid="{00000000-0005-0000-0000-000007000000}"/>
    <cellStyle name="60% - Accent5 2" xfId="11" xr:uid="{00000000-0005-0000-0000-000008000000}"/>
    <cellStyle name="60% - Accent5 3" xfId="12" xr:uid="{00000000-0005-0000-0000-000009000000}"/>
    <cellStyle name="60% - Accent6 2" xfId="13" xr:uid="{00000000-0005-0000-0000-00000A000000}"/>
    <cellStyle name="60% - Accent6 3" xfId="14" xr:uid="{00000000-0005-0000-0000-00000B000000}"/>
    <cellStyle name="Comma" xfId="1" builtinId="3"/>
    <cellStyle name="Comma 2" xfId="15" xr:uid="{00000000-0005-0000-0000-00000D000000}"/>
    <cellStyle name="Hyperlink" xfId="26" builtinId="8"/>
    <cellStyle name="Neutral 2" xfId="16" xr:uid="{00000000-0005-0000-0000-00000E000000}"/>
    <cellStyle name="Neutral 3" xfId="17" xr:uid="{00000000-0005-0000-0000-00000F000000}"/>
    <cellStyle name="Normal" xfId="0" builtinId="0"/>
    <cellStyle name="Normal 2" xfId="18" xr:uid="{00000000-0005-0000-0000-000011000000}"/>
    <cellStyle name="Normal 2 6" xfId="19" xr:uid="{00000000-0005-0000-0000-000012000000}"/>
    <cellStyle name="Normal 3" xfId="20" xr:uid="{00000000-0005-0000-0000-000013000000}"/>
    <cellStyle name="Normal 4" xfId="21" xr:uid="{00000000-0005-0000-0000-000014000000}"/>
    <cellStyle name="Normal 5" xfId="28" xr:uid="{A7DB357D-B33A-423B-93FF-567063243866}"/>
    <cellStyle name="Normal 6" xfId="22" xr:uid="{00000000-0005-0000-0000-000015000000}"/>
    <cellStyle name="Normal_PG&amp;E Year-ahead RA - June 2006" xfId="27" xr:uid="{DE3BCC27-98FA-4418-A6F2-67B496E88798}"/>
    <cellStyle name="Percent" xfId="2" builtinId="5"/>
    <cellStyle name="Percent 2" xfId="23" xr:uid="{00000000-0005-0000-0000-000017000000}"/>
    <cellStyle name="Title 2" xfId="24" xr:uid="{00000000-0005-0000-0000-000018000000}"/>
    <cellStyle name="Title 3" xfId="25" xr:uid="{00000000-0005-0000-0000-000019000000}"/>
  </cellStyles>
  <dxfs count="3">
    <dxf>
      <fill>
        <patternFill>
          <bgColor indexed="43"/>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B6\AppData\Local\Microsoft\Windows\INetCache\Content.Outlook\FB4QUM2C\Copy%20of%20NetQualifyingCapacityList-20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fprojp02.oa.caiso.com/Users/gkatta/AppData/Local/Microsoft/Windows/Temporary%20Internet%20Files/Content.IE5/8WSC1CLA/ResourceAdequacyPlan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er Descriptions"/>
      <sheetName val="2019 NQC List"/>
      <sheetName val="2019 Other"/>
      <sheetName val="2019 Technology Factors"/>
      <sheetName val="List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Other"/>
      <sheetName val="Lists"/>
      <sheetName val="Sheet1"/>
      <sheetName val="PRM For Annual RA"/>
      <sheetName val="Flexible RA Capacity"/>
    </sheetNames>
    <sheetDataSet>
      <sheetData sheetId="0" refreshError="1"/>
      <sheetData sheetId="1" refreshError="1"/>
      <sheetData sheetId="2">
        <row r="2">
          <cell r="A2" t="str">
            <v>Monthly</v>
          </cell>
        </row>
        <row r="3">
          <cell r="A3" t="str">
            <v>Annual</v>
          </cell>
        </row>
      </sheetData>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puc.ca.gov/WorkArea/DownloadAsset.aspx?id=6442463337" TargetMode="External"/><Relationship Id="rId1" Type="http://schemas.openxmlformats.org/officeDocument/2006/relationships/hyperlink" Target="https://www.cpuc.ca.gov/General.aspx?id=644245197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7113F-7FB9-4FED-9327-DC19D5A7FA19}">
  <sheetPr>
    <tabColor rgb="FF7030A0"/>
    <pageSetUpPr fitToPage="1"/>
  </sheetPr>
  <dimension ref="A1:B37"/>
  <sheetViews>
    <sheetView showGridLines="0" tabSelected="1" zoomScale="80" zoomScaleNormal="80" workbookViewId="0"/>
  </sheetViews>
  <sheetFormatPr defaultColWidth="9.140625" defaultRowHeight="15" x14ac:dyDescent="0.25"/>
  <cols>
    <col min="1" max="1" width="38.28515625" style="76" customWidth="1"/>
    <col min="2" max="2" width="145.7109375" style="76" customWidth="1"/>
    <col min="3" max="16384" width="9.140625" style="76"/>
  </cols>
  <sheetData>
    <row r="1" spans="1:2" x14ac:dyDescent="0.25">
      <c r="A1" s="75" t="s">
        <v>5279</v>
      </c>
    </row>
    <row r="2" spans="1:2" x14ac:dyDescent="0.25">
      <c r="B2" s="77"/>
    </row>
    <row r="3" spans="1:2" ht="30" x14ac:dyDescent="0.25">
      <c r="B3" s="105" t="s">
        <v>7702</v>
      </c>
    </row>
    <row r="4" spans="1:2" x14ac:dyDescent="0.25">
      <c r="B4" s="77"/>
    </row>
    <row r="5" spans="1:2" ht="33.75" customHeight="1" x14ac:dyDescent="0.25">
      <c r="B5" s="78" t="s">
        <v>7700</v>
      </c>
    </row>
    <row r="6" spans="1:2" ht="24" customHeight="1" x14ac:dyDescent="0.25">
      <c r="B6" s="79" t="s">
        <v>5280</v>
      </c>
    </row>
    <row r="7" spans="1:2" ht="36.75" customHeight="1" x14ac:dyDescent="0.25">
      <c r="B7" s="80" t="s">
        <v>7701</v>
      </c>
    </row>
    <row r="8" spans="1:2" ht="87.75" customHeight="1" x14ac:dyDescent="0.25">
      <c r="B8" s="80" t="s">
        <v>7704</v>
      </c>
    </row>
    <row r="9" spans="1:2" ht="41.25" customHeight="1" x14ac:dyDescent="0.25">
      <c r="B9" s="106" t="s">
        <v>7703</v>
      </c>
    </row>
    <row r="10" spans="1:2" ht="53.25" customHeight="1" x14ac:dyDescent="0.25">
      <c r="B10" s="107" t="s">
        <v>7705</v>
      </c>
    </row>
    <row r="11" spans="1:2" ht="26.25" customHeight="1" x14ac:dyDescent="0.25">
      <c r="B11" s="79" t="s">
        <v>7699</v>
      </c>
    </row>
    <row r="12" spans="1:2" ht="17.25" customHeight="1" x14ac:dyDescent="0.25">
      <c r="B12" s="77" t="s">
        <v>5290</v>
      </c>
    </row>
    <row r="13" spans="1:2" x14ac:dyDescent="0.25">
      <c r="B13" s="77"/>
    </row>
    <row r="14" spans="1:2" ht="18" customHeight="1" x14ac:dyDescent="0.25">
      <c r="B14" s="81" t="s">
        <v>7706</v>
      </c>
    </row>
    <row r="15" spans="1:2" ht="18" customHeight="1" x14ac:dyDescent="0.25">
      <c r="B15" s="108" t="s">
        <v>7707</v>
      </c>
    </row>
    <row r="16" spans="1:2" ht="18" customHeight="1" x14ac:dyDescent="0.25">
      <c r="B16" s="108" t="s">
        <v>7708</v>
      </c>
    </row>
    <row r="17" spans="1:2" ht="66" customHeight="1" x14ac:dyDescent="0.25">
      <c r="B17" s="108" t="s">
        <v>7710</v>
      </c>
    </row>
    <row r="18" spans="1:2" ht="39.75" customHeight="1" x14ac:dyDescent="0.25">
      <c r="B18" s="108" t="s">
        <v>7709</v>
      </c>
    </row>
    <row r="19" spans="1:2" x14ac:dyDescent="0.25">
      <c r="A19" s="100" t="s">
        <v>3306</v>
      </c>
      <c r="B19" s="101" t="s">
        <v>5299</v>
      </c>
    </row>
    <row r="20" spans="1:2" x14ac:dyDescent="0.25">
      <c r="A20" s="100" t="s">
        <v>5294</v>
      </c>
      <c r="B20" s="101" t="s">
        <v>7693</v>
      </c>
    </row>
    <row r="21" spans="1:2" x14ac:dyDescent="0.25">
      <c r="A21" s="100" t="s">
        <v>5</v>
      </c>
      <c r="B21" s="100" t="s">
        <v>7692</v>
      </c>
    </row>
    <row r="22" spans="1:2" x14ac:dyDescent="0.25">
      <c r="A22" s="100" t="s">
        <v>3308</v>
      </c>
      <c r="B22" s="100" t="s">
        <v>7711</v>
      </c>
    </row>
    <row r="23" spans="1:2" x14ac:dyDescent="0.25">
      <c r="A23" s="100" t="s">
        <v>3309</v>
      </c>
      <c r="B23" s="100" t="s">
        <v>7712</v>
      </c>
    </row>
    <row r="24" spans="1:2" x14ac:dyDescent="0.25">
      <c r="A24" s="100" t="s">
        <v>5293</v>
      </c>
      <c r="B24" s="100" t="s">
        <v>5300</v>
      </c>
    </row>
    <row r="25" spans="1:2" x14ac:dyDescent="0.25">
      <c r="A25" s="100" t="s">
        <v>8</v>
      </c>
      <c r="B25" s="100" t="s">
        <v>5301</v>
      </c>
    </row>
    <row r="26" spans="1:2" x14ac:dyDescent="0.25">
      <c r="A26" s="100" t="s">
        <v>3311</v>
      </c>
      <c r="B26" s="100" t="s">
        <v>5302</v>
      </c>
    </row>
    <row r="27" spans="1:2" x14ac:dyDescent="0.25">
      <c r="A27" s="100" t="s">
        <v>3312</v>
      </c>
      <c r="B27" s="100" t="s">
        <v>7713</v>
      </c>
    </row>
    <row r="28" spans="1:2" x14ac:dyDescent="0.25">
      <c r="A28" s="100" t="s">
        <v>3313</v>
      </c>
      <c r="B28" s="100" t="s">
        <v>5303</v>
      </c>
    </row>
    <row r="29" spans="1:2" x14ac:dyDescent="0.25">
      <c r="A29" s="100" t="s">
        <v>7616</v>
      </c>
      <c r="B29" s="100" t="s">
        <v>7714</v>
      </c>
    </row>
    <row r="30" spans="1:2" x14ac:dyDescent="0.25">
      <c r="A30" s="100" t="s">
        <v>7695</v>
      </c>
      <c r="B30" s="100" t="s">
        <v>7694</v>
      </c>
    </row>
    <row r="31" spans="1:2" x14ac:dyDescent="0.25">
      <c r="A31" s="100" t="s">
        <v>7617</v>
      </c>
      <c r="B31" s="100" t="s">
        <v>7691</v>
      </c>
    </row>
    <row r="32" spans="1:2" x14ac:dyDescent="0.25">
      <c r="A32" s="100" t="s">
        <v>5296</v>
      </c>
      <c r="B32" s="100" t="s">
        <v>5304</v>
      </c>
    </row>
    <row r="33" spans="1:2" x14ac:dyDescent="0.25">
      <c r="A33" s="100" t="s">
        <v>5194</v>
      </c>
      <c r="B33" s="100" t="s">
        <v>5305</v>
      </c>
    </row>
    <row r="34" spans="1:2" x14ac:dyDescent="0.25">
      <c r="A34" s="100" t="s">
        <v>5297</v>
      </c>
      <c r="B34" s="100" t="s">
        <v>5306</v>
      </c>
    </row>
    <row r="35" spans="1:2" x14ac:dyDescent="0.25">
      <c r="A35" s="100" t="s">
        <v>5295</v>
      </c>
      <c r="B35" s="100" t="s">
        <v>5307</v>
      </c>
    </row>
    <row r="36" spans="1:2" x14ac:dyDescent="0.25">
      <c r="A36" s="100" t="s">
        <v>5291</v>
      </c>
      <c r="B36" s="100" t="s">
        <v>7690</v>
      </c>
    </row>
    <row r="37" spans="1:2" x14ac:dyDescent="0.25">
      <c r="A37" s="100" t="s">
        <v>5292</v>
      </c>
      <c r="B37" s="100" t="s">
        <v>7689</v>
      </c>
    </row>
  </sheetData>
  <hyperlinks>
    <hyperlink ref="B6" r:id="rId1" xr:uid="{13D54858-1BA1-48C2-B838-84309F30A59B}"/>
    <hyperlink ref="B11" r:id="rId2" xr:uid="{401E4F7E-0270-48A9-9232-0A6150C1C557}"/>
  </hyperlinks>
  <pageMargins left="0.7" right="0.7" top="0.75" bottom="0.75" header="0.3" footer="0.3"/>
  <pageSetup scale="52"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A7E53-5862-4D66-A0CF-03671BA20257}">
  <sheetPr>
    <tabColor rgb="FF7030A0"/>
  </sheetPr>
  <dimension ref="A1:S1679"/>
  <sheetViews>
    <sheetView zoomScale="80" zoomScaleNormal="80" workbookViewId="0">
      <pane ySplit="1" topLeftCell="A2" activePane="bottomLeft" state="frozen"/>
      <selection pane="bottomLeft"/>
    </sheetView>
  </sheetViews>
  <sheetFormatPr defaultRowHeight="15" x14ac:dyDescent="0.25"/>
  <cols>
    <col min="1" max="1" width="34.28515625" customWidth="1"/>
    <col min="2" max="2" width="24.28515625" bestFit="1" customWidth="1"/>
    <col min="3" max="3" width="28.5703125" bestFit="1" customWidth="1"/>
    <col min="4" max="4" width="18.85546875" customWidth="1"/>
    <col min="5" max="5" width="19.7109375" customWidth="1"/>
    <col min="6" max="6" width="44.85546875" customWidth="1"/>
    <col min="7" max="7" width="19.85546875" customWidth="1"/>
    <col min="8" max="8" width="22.42578125" customWidth="1"/>
    <col min="9" max="9" width="16" bestFit="1" customWidth="1"/>
    <col min="10" max="10" width="24.5703125" customWidth="1"/>
    <col min="11" max="12" width="12.7109375" style="44" customWidth="1"/>
    <col min="13" max="13" width="13" style="44" bestFit="1" customWidth="1"/>
    <col min="14" max="14" width="13.42578125" style="44" customWidth="1"/>
    <col min="15" max="15" width="10.28515625" style="73" customWidth="1"/>
    <col min="16" max="16" width="13.7109375" style="44" customWidth="1"/>
    <col min="17" max="17" width="26.7109375" customWidth="1"/>
    <col min="18" max="18" width="10.85546875" customWidth="1"/>
    <col min="19" max="19" width="11" customWidth="1"/>
  </cols>
  <sheetData>
    <row r="1" spans="1:19" ht="75" x14ac:dyDescent="0.25">
      <c r="A1" s="71" t="s">
        <v>3306</v>
      </c>
      <c r="B1" s="71" t="s">
        <v>5294</v>
      </c>
      <c r="C1" s="71" t="s">
        <v>5</v>
      </c>
      <c r="D1" s="71" t="s">
        <v>3308</v>
      </c>
      <c r="E1" s="71" t="s">
        <v>3309</v>
      </c>
      <c r="F1" s="71" t="s">
        <v>5293</v>
      </c>
      <c r="G1" s="71" t="s">
        <v>8</v>
      </c>
      <c r="H1" s="71" t="s">
        <v>3311</v>
      </c>
      <c r="I1" s="71" t="s">
        <v>3312</v>
      </c>
      <c r="J1" s="71" t="s">
        <v>3313</v>
      </c>
      <c r="K1" s="74" t="s">
        <v>7616</v>
      </c>
      <c r="L1" s="74" t="s">
        <v>7695</v>
      </c>
      <c r="M1" s="74" t="s">
        <v>7617</v>
      </c>
      <c r="N1" s="74" t="s">
        <v>5296</v>
      </c>
      <c r="O1" s="72" t="s">
        <v>5194</v>
      </c>
      <c r="P1" s="74" t="s">
        <v>5297</v>
      </c>
      <c r="Q1" s="71" t="s">
        <v>5295</v>
      </c>
      <c r="R1" s="71" t="s">
        <v>5291</v>
      </c>
      <c r="S1" s="71" t="s">
        <v>5292</v>
      </c>
    </row>
    <row r="2" spans="1:19" x14ac:dyDescent="0.25">
      <c r="A2" t="s">
        <v>7696</v>
      </c>
      <c r="B2" t="s">
        <v>3345</v>
      </c>
      <c r="D2" t="s">
        <v>3346</v>
      </c>
      <c r="E2" t="s">
        <v>3347</v>
      </c>
      <c r="F2" t="s">
        <v>3348</v>
      </c>
      <c r="H2" t="s">
        <v>3349</v>
      </c>
      <c r="I2" t="s">
        <v>3350</v>
      </c>
      <c r="J2" t="s">
        <v>3351</v>
      </c>
      <c r="K2" t="s">
        <v>5315</v>
      </c>
      <c r="L2">
        <v>22.07</v>
      </c>
      <c r="O2" s="44"/>
      <c r="P2" s="73"/>
      <c r="Q2" t="s">
        <v>3352</v>
      </c>
      <c r="R2">
        <v>1</v>
      </c>
    </row>
    <row r="3" spans="1:19" x14ac:dyDescent="0.25">
      <c r="A3" t="s">
        <v>7696</v>
      </c>
      <c r="B3" t="s">
        <v>3353</v>
      </c>
      <c r="D3" t="s">
        <v>224</v>
      </c>
      <c r="E3" t="s">
        <v>3354</v>
      </c>
      <c r="F3" t="s">
        <v>3355</v>
      </c>
      <c r="H3" t="s">
        <v>3356</v>
      </c>
      <c r="I3" t="s">
        <v>3357</v>
      </c>
      <c r="J3" t="s">
        <v>3358</v>
      </c>
      <c r="K3" t="s">
        <v>5315</v>
      </c>
      <c r="L3" t="s">
        <v>5315</v>
      </c>
      <c r="O3" s="44"/>
      <c r="P3" s="73"/>
      <c r="Q3" t="s">
        <v>3359</v>
      </c>
      <c r="R3">
        <v>1</v>
      </c>
    </row>
    <row r="4" spans="1:19" x14ac:dyDescent="0.25">
      <c r="A4" t="s">
        <v>7696</v>
      </c>
      <c r="B4" t="s">
        <v>3383</v>
      </c>
      <c r="D4" t="s">
        <v>3334</v>
      </c>
      <c r="E4" t="s">
        <v>3335</v>
      </c>
      <c r="F4" t="s">
        <v>3384</v>
      </c>
      <c r="I4" t="s">
        <v>3385</v>
      </c>
      <c r="J4" t="s">
        <v>3333</v>
      </c>
      <c r="K4">
        <v>17</v>
      </c>
      <c r="L4">
        <v>2.61</v>
      </c>
      <c r="O4" s="44"/>
      <c r="P4" s="73"/>
      <c r="Q4" t="s">
        <v>3386</v>
      </c>
      <c r="R4">
        <v>1</v>
      </c>
    </row>
    <row r="5" spans="1:19" x14ac:dyDescent="0.25">
      <c r="A5" t="s">
        <v>7696</v>
      </c>
      <c r="B5" t="s">
        <v>317</v>
      </c>
      <c r="D5" t="s">
        <v>224</v>
      </c>
      <c r="E5" t="s">
        <v>3387</v>
      </c>
      <c r="F5" t="s">
        <v>316</v>
      </c>
      <c r="I5" t="s">
        <v>3385</v>
      </c>
      <c r="J5" t="s">
        <v>3333</v>
      </c>
      <c r="K5">
        <v>0.52</v>
      </c>
      <c r="L5">
        <v>0</v>
      </c>
      <c r="O5" s="44"/>
      <c r="P5" s="73"/>
      <c r="Q5" t="s">
        <v>3386</v>
      </c>
      <c r="R5">
        <v>1</v>
      </c>
    </row>
    <row r="6" spans="1:19" x14ac:dyDescent="0.25">
      <c r="A6" t="s">
        <v>7696</v>
      </c>
      <c r="B6" t="s">
        <v>3388</v>
      </c>
      <c r="D6" t="s">
        <v>3346</v>
      </c>
      <c r="E6" t="s">
        <v>3347</v>
      </c>
      <c r="F6" t="s">
        <v>3389</v>
      </c>
      <c r="H6" t="s">
        <v>3390</v>
      </c>
      <c r="I6" t="s">
        <v>3350</v>
      </c>
      <c r="J6" t="s">
        <v>3351</v>
      </c>
      <c r="K6">
        <v>22.3</v>
      </c>
      <c r="L6">
        <v>22.3</v>
      </c>
      <c r="O6" s="44"/>
      <c r="P6" s="73"/>
      <c r="Q6" t="s">
        <v>3352</v>
      </c>
      <c r="R6">
        <v>1</v>
      </c>
    </row>
    <row r="7" spans="1:19" x14ac:dyDescent="0.25">
      <c r="A7" t="s">
        <v>7696</v>
      </c>
      <c r="B7" t="s">
        <v>3391</v>
      </c>
      <c r="D7" t="s">
        <v>3392</v>
      </c>
      <c r="E7" t="s">
        <v>1896</v>
      </c>
      <c r="F7" t="s">
        <v>3393</v>
      </c>
      <c r="H7" t="s">
        <v>3394</v>
      </c>
      <c r="I7" t="s">
        <v>3350</v>
      </c>
      <c r="J7" t="s">
        <v>3395</v>
      </c>
      <c r="K7">
        <v>75</v>
      </c>
      <c r="L7">
        <v>96</v>
      </c>
      <c r="O7" s="44"/>
      <c r="P7" s="73"/>
      <c r="Q7" t="s">
        <v>3352</v>
      </c>
      <c r="R7">
        <v>1</v>
      </c>
    </row>
    <row r="8" spans="1:19" x14ac:dyDescent="0.25">
      <c r="A8" t="s">
        <v>7696</v>
      </c>
      <c r="B8" t="s">
        <v>3391</v>
      </c>
      <c r="D8" t="s">
        <v>3392</v>
      </c>
      <c r="E8" t="s">
        <v>1896</v>
      </c>
      <c r="F8" t="s">
        <v>3393</v>
      </c>
      <c r="H8" t="s">
        <v>3411</v>
      </c>
      <c r="I8" t="s">
        <v>3350</v>
      </c>
      <c r="J8" t="s">
        <v>3395</v>
      </c>
      <c r="K8">
        <v>75</v>
      </c>
      <c r="L8">
        <v>96</v>
      </c>
      <c r="O8" s="44"/>
      <c r="P8" s="73"/>
      <c r="Q8" t="s">
        <v>3352</v>
      </c>
      <c r="R8">
        <v>1</v>
      </c>
    </row>
    <row r="9" spans="1:19" x14ac:dyDescent="0.25">
      <c r="A9" t="s">
        <v>7696</v>
      </c>
      <c r="B9" t="s">
        <v>3412</v>
      </c>
      <c r="D9" t="s">
        <v>3346</v>
      </c>
      <c r="E9" t="s">
        <v>3413</v>
      </c>
      <c r="F9" t="s">
        <v>3414</v>
      </c>
      <c r="H9" t="s">
        <v>3415</v>
      </c>
      <c r="I9" t="s">
        <v>3350</v>
      </c>
      <c r="J9" t="s">
        <v>3351</v>
      </c>
      <c r="K9">
        <v>44.53</v>
      </c>
      <c r="L9">
        <v>42</v>
      </c>
      <c r="O9" s="44"/>
      <c r="P9" s="73"/>
      <c r="Q9" t="s">
        <v>3352</v>
      </c>
      <c r="R9">
        <v>1</v>
      </c>
    </row>
    <row r="10" spans="1:19" x14ac:dyDescent="0.25">
      <c r="A10" t="s">
        <v>7696</v>
      </c>
      <c r="B10" t="s">
        <v>3416</v>
      </c>
      <c r="D10" t="s">
        <v>3346</v>
      </c>
      <c r="E10" t="s">
        <v>3413</v>
      </c>
      <c r="F10" t="s">
        <v>3417</v>
      </c>
      <c r="H10" t="s">
        <v>3418</v>
      </c>
      <c r="I10" t="s">
        <v>3350</v>
      </c>
      <c r="J10" t="s">
        <v>3351</v>
      </c>
      <c r="K10">
        <v>43.69</v>
      </c>
      <c r="L10">
        <v>42</v>
      </c>
      <c r="O10" s="44"/>
      <c r="P10" s="73"/>
      <c r="Q10" t="s">
        <v>3352</v>
      </c>
      <c r="R10">
        <v>1</v>
      </c>
    </row>
    <row r="11" spans="1:19" x14ac:dyDescent="0.25">
      <c r="A11" t="s">
        <v>7696</v>
      </c>
      <c r="B11" t="s">
        <v>3423</v>
      </c>
      <c r="D11" t="s">
        <v>3360</v>
      </c>
      <c r="F11" t="s">
        <v>3424</v>
      </c>
      <c r="H11" t="s">
        <v>3425</v>
      </c>
      <c r="I11" t="s">
        <v>3357</v>
      </c>
      <c r="J11" t="s">
        <v>3395</v>
      </c>
      <c r="K11">
        <v>47.49</v>
      </c>
      <c r="L11">
        <v>42.12</v>
      </c>
      <c r="O11" s="44"/>
      <c r="P11" s="73"/>
      <c r="Q11" t="s">
        <v>3352</v>
      </c>
      <c r="R11">
        <v>1</v>
      </c>
    </row>
    <row r="12" spans="1:19" x14ac:dyDescent="0.25">
      <c r="A12" t="s">
        <v>7696</v>
      </c>
      <c r="B12" t="s">
        <v>3431</v>
      </c>
      <c r="D12" t="s">
        <v>3346</v>
      </c>
      <c r="E12" t="s">
        <v>3347</v>
      </c>
      <c r="F12" t="s">
        <v>3432</v>
      </c>
      <c r="H12" t="s">
        <v>3433</v>
      </c>
      <c r="I12" t="s">
        <v>3357</v>
      </c>
      <c r="J12" t="s">
        <v>3434</v>
      </c>
      <c r="K12">
        <v>416.6</v>
      </c>
      <c r="L12">
        <v>256.73</v>
      </c>
      <c r="O12" s="44"/>
      <c r="P12" s="73"/>
      <c r="Q12" t="s">
        <v>3359</v>
      </c>
      <c r="R12">
        <v>1</v>
      </c>
    </row>
    <row r="13" spans="1:19" x14ac:dyDescent="0.25">
      <c r="A13" t="s">
        <v>7696</v>
      </c>
      <c r="B13" t="s">
        <v>3446</v>
      </c>
      <c r="D13" t="s">
        <v>130</v>
      </c>
      <c r="E13" t="s">
        <v>3341</v>
      </c>
      <c r="F13" t="s">
        <v>3447</v>
      </c>
      <c r="I13" t="s">
        <v>3385</v>
      </c>
      <c r="J13" t="s">
        <v>3333</v>
      </c>
      <c r="K13">
        <v>33</v>
      </c>
      <c r="L13">
        <v>31</v>
      </c>
      <c r="O13" s="44"/>
      <c r="P13" s="73"/>
      <c r="Q13" t="s">
        <v>3386</v>
      </c>
      <c r="R13">
        <v>1</v>
      </c>
    </row>
    <row r="14" spans="1:19" x14ac:dyDescent="0.25">
      <c r="A14" t="s">
        <v>7696</v>
      </c>
      <c r="B14" t="s">
        <v>3448</v>
      </c>
      <c r="D14" t="s">
        <v>130</v>
      </c>
      <c r="E14" t="s">
        <v>3341</v>
      </c>
      <c r="F14" t="s">
        <v>3449</v>
      </c>
      <c r="I14" t="s">
        <v>3385</v>
      </c>
      <c r="J14" t="s">
        <v>3333</v>
      </c>
      <c r="K14">
        <v>52.5</v>
      </c>
      <c r="L14">
        <v>52.5</v>
      </c>
      <c r="O14" s="44"/>
      <c r="P14" s="73"/>
      <c r="Q14" t="s">
        <v>3386</v>
      </c>
      <c r="R14">
        <v>1</v>
      </c>
    </row>
    <row r="15" spans="1:19" x14ac:dyDescent="0.25">
      <c r="A15" t="s">
        <v>7696</v>
      </c>
      <c r="B15" t="s">
        <v>3450</v>
      </c>
      <c r="D15" t="s">
        <v>130</v>
      </c>
      <c r="E15" t="s">
        <v>3341</v>
      </c>
      <c r="F15" t="s">
        <v>3451</v>
      </c>
      <c r="I15" t="s">
        <v>3385</v>
      </c>
      <c r="J15" t="s">
        <v>3333</v>
      </c>
      <c r="K15">
        <v>54.6</v>
      </c>
      <c r="L15">
        <v>54.6</v>
      </c>
      <c r="O15" s="44"/>
      <c r="P15" s="73"/>
      <c r="Q15" t="s">
        <v>3386</v>
      </c>
      <c r="R15">
        <v>1</v>
      </c>
    </row>
    <row r="16" spans="1:19" x14ac:dyDescent="0.25">
      <c r="A16" t="s">
        <v>7696</v>
      </c>
      <c r="B16" t="s">
        <v>3452</v>
      </c>
      <c r="D16" t="s">
        <v>224</v>
      </c>
      <c r="E16" t="s">
        <v>3387</v>
      </c>
      <c r="F16" t="s">
        <v>3453</v>
      </c>
      <c r="I16" t="s">
        <v>3385</v>
      </c>
      <c r="J16" t="s">
        <v>3333</v>
      </c>
      <c r="K16">
        <v>1</v>
      </c>
      <c r="L16">
        <v>1</v>
      </c>
      <c r="O16" s="44"/>
      <c r="P16" s="73"/>
      <c r="Q16" t="s">
        <v>3386</v>
      </c>
      <c r="R16">
        <v>1</v>
      </c>
    </row>
    <row r="17" spans="1:18" x14ac:dyDescent="0.25">
      <c r="A17" t="s">
        <v>7696</v>
      </c>
      <c r="B17" t="s">
        <v>3459</v>
      </c>
      <c r="D17" t="s">
        <v>3334</v>
      </c>
      <c r="E17" t="s">
        <v>3420</v>
      </c>
      <c r="F17" t="s">
        <v>3460</v>
      </c>
      <c r="H17" t="s">
        <v>3461</v>
      </c>
      <c r="I17" t="s">
        <v>3350</v>
      </c>
      <c r="J17" t="s">
        <v>3395</v>
      </c>
      <c r="K17">
        <v>54</v>
      </c>
      <c r="L17">
        <v>54</v>
      </c>
      <c r="O17" s="44"/>
      <c r="P17" s="73"/>
      <c r="Q17" t="s">
        <v>3352</v>
      </c>
      <c r="R17">
        <v>1</v>
      </c>
    </row>
    <row r="18" spans="1:18" x14ac:dyDescent="0.25">
      <c r="A18" t="s">
        <v>7696</v>
      </c>
      <c r="B18" t="s">
        <v>3462</v>
      </c>
      <c r="D18" t="s">
        <v>3360</v>
      </c>
      <c r="F18" t="s">
        <v>3463</v>
      </c>
      <c r="I18" t="s">
        <v>3357</v>
      </c>
      <c r="J18" t="s">
        <v>3333</v>
      </c>
      <c r="K18" t="s">
        <v>5315</v>
      </c>
      <c r="L18">
        <v>120</v>
      </c>
      <c r="O18" s="44"/>
      <c r="P18" s="73"/>
      <c r="Q18" t="s">
        <v>3359</v>
      </c>
      <c r="R18">
        <v>1</v>
      </c>
    </row>
    <row r="19" spans="1:18" x14ac:dyDescent="0.25">
      <c r="A19" t="s">
        <v>7696</v>
      </c>
      <c r="B19" t="s">
        <v>3464</v>
      </c>
      <c r="D19" t="s">
        <v>3346</v>
      </c>
      <c r="E19" t="s">
        <v>3347</v>
      </c>
      <c r="F19" t="s">
        <v>3464</v>
      </c>
      <c r="H19" t="s">
        <v>3465</v>
      </c>
      <c r="I19" t="s">
        <v>3350</v>
      </c>
      <c r="J19" t="s">
        <v>3351</v>
      </c>
      <c r="K19">
        <v>65</v>
      </c>
      <c r="L19">
        <v>65</v>
      </c>
      <c r="O19" s="44"/>
      <c r="P19" s="73"/>
      <c r="Q19" t="s">
        <v>3352</v>
      </c>
      <c r="R19">
        <v>1</v>
      </c>
    </row>
    <row r="20" spans="1:18" x14ac:dyDescent="0.25">
      <c r="A20" t="s">
        <v>7696</v>
      </c>
      <c r="B20" t="s">
        <v>3469</v>
      </c>
      <c r="D20" t="s">
        <v>3346</v>
      </c>
      <c r="E20" t="s">
        <v>3347</v>
      </c>
      <c r="F20" t="s">
        <v>3469</v>
      </c>
      <c r="H20" t="s">
        <v>3470</v>
      </c>
      <c r="I20" t="s">
        <v>3350</v>
      </c>
      <c r="J20" t="s">
        <v>3351</v>
      </c>
      <c r="K20">
        <v>65</v>
      </c>
      <c r="L20">
        <v>65</v>
      </c>
      <c r="O20" s="44"/>
      <c r="P20" s="73"/>
      <c r="Q20" t="s">
        <v>3352</v>
      </c>
      <c r="R20">
        <v>1</v>
      </c>
    </row>
    <row r="21" spans="1:18" x14ac:dyDescent="0.25">
      <c r="A21" t="s">
        <v>7696</v>
      </c>
      <c r="B21" t="s">
        <v>3471</v>
      </c>
      <c r="D21" t="s">
        <v>224</v>
      </c>
      <c r="E21" t="s">
        <v>3472</v>
      </c>
      <c r="F21" t="s">
        <v>3473</v>
      </c>
      <c r="I21" t="s">
        <v>3385</v>
      </c>
      <c r="J21" t="s">
        <v>3333</v>
      </c>
      <c r="K21">
        <v>119</v>
      </c>
      <c r="L21">
        <v>119</v>
      </c>
      <c r="O21" s="44"/>
      <c r="P21" s="73"/>
      <c r="Q21" t="s">
        <v>3386</v>
      </c>
      <c r="R21">
        <v>1</v>
      </c>
    </row>
    <row r="22" spans="1:18" x14ac:dyDescent="0.25">
      <c r="A22" t="s">
        <v>7696</v>
      </c>
      <c r="B22" t="s">
        <v>3474</v>
      </c>
      <c r="D22" t="s">
        <v>3334</v>
      </c>
      <c r="E22" t="s">
        <v>3475</v>
      </c>
      <c r="F22" t="s">
        <v>3476</v>
      </c>
      <c r="I22" t="s">
        <v>3385</v>
      </c>
      <c r="J22" t="s">
        <v>3333</v>
      </c>
      <c r="K22">
        <v>34</v>
      </c>
      <c r="L22">
        <v>773.6</v>
      </c>
      <c r="O22" s="44"/>
      <c r="P22" s="73"/>
      <c r="Q22" t="s">
        <v>3386</v>
      </c>
      <c r="R22">
        <v>1</v>
      </c>
    </row>
    <row r="23" spans="1:18" x14ac:dyDescent="0.25">
      <c r="A23" t="s">
        <v>7696</v>
      </c>
      <c r="B23" t="s">
        <v>3477</v>
      </c>
      <c r="D23" t="s">
        <v>3334</v>
      </c>
      <c r="I23" t="s">
        <v>3385</v>
      </c>
      <c r="J23" t="s">
        <v>3333</v>
      </c>
      <c r="K23">
        <v>0.3</v>
      </c>
      <c r="L23">
        <v>0</v>
      </c>
      <c r="O23" s="44"/>
      <c r="P23" s="73"/>
      <c r="Q23" t="s">
        <v>3386</v>
      </c>
      <c r="R23">
        <v>1</v>
      </c>
    </row>
    <row r="24" spans="1:18" x14ac:dyDescent="0.25">
      <c r="A24" t="s">
        <v>7696</v>
      </c>
      <c r="B24" t="s">
        <v>1254</v>
      </c>
      <c r="D24" t="s">
        <v>3334</v>
      </c>
      <c r="I24" t="s">
        <v>3385</v>
      </c>
      <c r="J24" t="s">
        <v>3333</v>
      </c>
      <c r="K24">
        <v>1.25</v>
      </c>
      <c r="L24">
        <v>0</v>
      </c>
      <c r="O24" s="44"/>
      <c r="P24" s="73"/>
      <c r="Q24" t="s">
        <v>3386</v>
      </c>
      <c r="R24">
        <v>1</v>
      </c>
    </row>
    <row r="25" spans="1:18" x14ac:dyDescent="0.25">
      <c r="A25" t="s">
        <v>7696</v>
      </c>
      <c r="B25" t="s">
        <v>3486</v>
      </c>
      <c r="D25" t="s">
        <v>3360</v>
      </c>
      <c r="F25" t="s">
        <v>3487</v>
      </c>
      <c r="I25" t="s">
        <v>3385</v>
      </c>
      <c r="J25" t="s">
        <v>3333</v>
      </c>
      <c r="K25">
        <v>85</v>
      </c>
      <c r="L25">
        <v>85</v>
      </c>
      <c r="O25" s="44"/>
      <c r="P25" s="73"/>
      <c r="Q25" t="s">
        <v>3386</v>
      </c>
      <c r="R25">
        <v>1</v>
      </c>
    </row>
    <row r="26" spans="1:18" x14ac:dyDescent="0.25">
      <c r="A26" t="s">
        <v>7696</v>
      </c>
      <c r="B26" t="s">
        <v>3488</v>
      </c>
      <c r="D26" t="s">
        <v>3360</v>
      </c>
      <c r="F26" t="s">
        <v>3489</v>
      </c>
      <c r="I26" t="s">
        <v>3385</v>
      </c>
      <c r="J26" t="s">
        <v>3333</v>
      </c>
      <c r="K26">
        <v>84.1</v>
      </c>
      <c r="L26">
        <v>84.1</v>
      </c>
      <c r="O26" s="44"/>
      <c r="P26" s="73"/>
      <c r="Q26" t="s">
        <v>3386</v>
      </c>
      <c r="R26">
        <v>1</v>
      </c>
    </row>
    <row r="27" spans="1:18" x14ac:dyDescent="0.25">
      <c r="A27" t="s">
        <v>7696</v>
      </c>
      <c r="B27" t="s">
        <v>3497</v>
      </c>
      <c r="D27" t="s">
        <v>3346</v>
      </c>
      <c r="E27" t="s">
        <v>3347</v>
      </c>
      <c r="F27" t="s">
        <v>3497</v>
      </c>
      <c r="H27" t="s">
        <v>3498</v>
      </c>
      <c r="I27" t="s">
        <v>3350</v>
      </c>
      <c r="J27" t="s">
        <v>3351</v>
      </c>
      <c r="K27">
        <v>65</v>
      </c>
      <c r="L27">
        <v>65</v>
      </c>
      <c r="O27" s="44"/>
      <c r="P27" s="73"/>
      <c r="Q27" t="s">
        <v>3352</v>
      </c>
      <c r="R27">
        <v>1</v>
      </c>
    </row>
    <row r="28" spans="1:18" x14ac:dyDescent="0.25">
      <c r="A28" t="s">
        <v>7696</v>
      </c>
      <c r="B28" t="s">
        <v>3499</v>
      </c>
      <c r="D28" t="s">
        <v>3346</v>
      </c>
      <c r="E28" t="s">
        <v>3347</v>
      </c>
      <c r="F28" t="s">
        <v>3499</v>
      </c>
      <c r="H28" t="s">
        <v>3500</v>
      </c>
      <c r="I28" t="s">
        <v>3350</v>
      </c>
      <c r="J28" t="s">
        <v>3351</v>
      </c>
      <c r="K28">
        <v>65</v>
      </c>
      <c r="L28">
        <v>65</v>
      </c>
      <c r="O28" s="44"/>
      <c r="P28" s="73"/>
      <c r="Q28" t="s">
        <v>3352</v>
      </c>
      <c r="R28">
        <v>1</v>
      </c>
    </row>
    <row r="29" spans="1:18" x14ac:dyDescent="0.25">
      <c r="A29" t="s">
        <v>7696</v>
      </c>
      <c r="B29" t="s">
        <v>3501</v>
      </c>
      <c r="D29" t="s">
        <v>224</v>
      </c>
      <c r="E29" t="s">
        <v>3481</v>
      </c>
      <c r="F29" t="s">
        <v>3502</v>
      </c>
      <c r="I29" t="s">
        <v>3385</v>
      </c>
      <c r="J29" t="s">
        <v>3333</v>
      </c>
      <c r="K29" t="s">
        <v>5315</v>
      </c>
      <c r="L29" t="s">
        <v>5315</v>
      </c>
      <c r="O29" s="44"/>
      <c r="P29" s="73"/>
      <c r="Q29" t="s">
        <v>3386</v>
      </c>
      <c r="R29">
        <v>1</v>
      </c>
    </row>
    <row r="30" spans="1:18" x14ac:dyDescent="0.25">
      <c r="A30" t="s">
        <v>7696</v>
      </c>
      <c r="B30" t="s">
        <v>311</v>
      </c>
      <c r="D30" t="s">
        <v>95</v>
      </c>
      <c r="F30" t="s">
        <v>3503</v>
      </c>
      <c r="I30" t="s">
        <v>3385</v>
      </c>
      <c r="J30" t="s">
        <v>3333</v>
      </c>
      <c r="K30">
        <v>1.49</v>
      </c>
      <c r="L30">
        <v>0</v>
      </c>
      <c r="O30" s="44"/>
      <c r="P30" s="73"/>
      <c r="Q30" t="s">
        <v>3386</v>
      </c>
      <c r="R30">
        <v>1</v>
      </c>
    </row>
    <row r="31" spans="1:18" x14ac:dyDescent="0.25">
      <c r="A31" t="s">
        <v>7696</v>
      </c>
      <c r="B31" t="s">
        <v>3515</v>
      </c>
      <c r="D31" t="s">
        <v>3346</v>
      </c>
      <c r="E31" t="s">
        <v>3413</v>
      </c>
      <c r="F31" t="s">
        <v>3516</v>
      </c>
      <c r="H31" t="s">
        <v>3517</v>
      </c>
      <c r="I31" t="s">
        <v>3365</v>
      </c>
      <c r="J31" t="s">
        <v>3358</v>
      </c>
      <c r="K31">
        <v>23.8</v>
      </c>
      <c r="L31">
        <v>28</v>
      </c>
      <c r="O31" s="44"/>
      <c r="P31" s="73"/>
      <c r="Q31" t="s">
        <v>3518</v>
      </c>
      <c r="R31">
        <v>1</v>
      </c>
    </row>
    <row r="32" spans="1:18" x14ac:dyDescent="0.25">
      <c r="A32" t="s">
        <v>7696</v>
      </c>
      <c r="B32" t="s">
        <v>2424</v>
      </c>
      <c r="D32" t="s">
        <v>224</v>
      </c>
      <c r="F32" t="s">
        <v>495</v>
      </c>
      <c r="I32" t="s">
        <v>3385</v>
      </c>
      <c r="J32" t="s">
        <v>3333</v>
      </c>
      <c r="K32">
        <v>0.99</v>
      </c>
      <c r="L32">
        <v>0</v>
      </c>
      <c r="O32" s="44"/>
      <c r="P32" s="73"/>
      <c r="Q32" t="s">
        <v>3386</v>
      </c>
      <c r="R32">
        <v>1</v>
      </c>
    </row>
    <row r="33" spans="1:18" x14ac:dyDescent="0.25">
      <c r="A33" t="s">
        <v>7696</v>
      </c>
      <c r="B33" t="s">
        <v>3520</v>
      </c>
      <c r="D33" t="s">
        <v>224</v>
      </c>
      <c r="E33" t="s">
        <v>3472</v>
      </c>
      <c r="F33" t="s">
        <v>3521</v>
      </c>
      <c r="I33" t="s">
        <v>3385</v>
      </c>
      <c r="J33" t="s">
        <v>3333</v>
      </c>
      <c r="K33">
        <v>32.5</v>
      </c>
      <c r="L33">
        <v>57.25</v>
      </c>
      <c r="O33" s="44"/>
      <c r="P33" s="73"/>
      <c r="Q33" t="s">
        <v>3386</v>
      </c>
      <c r="R33">
        <v>1</v>
      </c>
    </row>
    <row r="34" spans="1:18" x14ac:dyDescent="0.25">
      <c r="A34" t="s">
        <v>7696</v>
      </c>
      <c r="B34" t="s">
        <v>3527</v>
      </c>
      <c r="D34" t="s">
        <v>3360</v>
      </c>
      <c r="F34" t="s">
        <v>3528</v>
      </c>
      <c r="I34" t="s">
        <v>3385</v>
      </c>
      <c r="J34" t="s">
        <v>3333</v>
      </c>
      <c r="K34">
        <v>39.5</v>
      </c>
      <c r="L34">
        <v>39.5</v>
      </c>
      <c r="O34" s="44"/>
      <c r="P34" s="73"/>
      <c r="Q34" t="s">
        <v>3386</v>
      </c>
      <c r="R34">
        <v>1</v>
      </c>
    </row>
    <row r="35" spans="1:18" x14ac:dyDescent="0.25">
      <c r="A35" t="s">
        <v>7696</v>
      </c>
      <c r="B35" t="s">
        <v>3532</v>
      </c>
      <c r="D35" t="s">
        <v>130</v>
      </c>
      <c r="E35" t="s">
        <v>3341</v>
      </c>
      <c r="F35" t="s">
        <v>3533</v>
      </c>
      <c r="H35" t="s">
        <v>3534</v>
      </c>
      <c r="I35" t="s">
        <v>3357</v>
      </c>
      <c r="J35" t="s">
        <v>3434</v>
      </c>
      <c r="K35">
        <v>7.5</v>
      </c>
      <c r="L35">
        <v>50.6</v>
      </c>
      <c r="O35" s="44"/>
      <c r="P35" s="73"/>
      <c r="Q35" t="s">
        <v>3518</v>
      </c>
      <c r="R35">
        <v>1</v>
      </c>
    </row>
    <row r="36" spans="1:18" x14ac:dyDescent="0.25">
      <c r="A36" t="s">
        <v>7696</v>
      </c>
      <c r="B36" t="s">
        <v>3052</v>
      </c>
      <c r="D36" t="s">
        <v>224</v>
      </c>
      <c r="E36" t="s">
        <v>3387</v>
      </c>
      <c r="F36" t="s">
        <v>3541</v>
      </c>
      <c r="I36" t="s">
        <v>3385</v>
      </c>
      <c r="J36" t="s">
        <v>3333</v>
      </c>
      <c r="K36">
        <v>8</v>
      </c>
      <c r="L36">
        <v>0.56999999999999995</v>
      </c>
      <c r="O36" s="44"/>
      <c r="P36" s="73"/>
      <c r="Q36" t="s">
        <v>3386</v>
      </c>
      <c r="R36">
        <v>1</v>
      </c>
    </row>
    <row r="37" spans="1:18" x14ac:dyDescent="0.25">
      <c r="A37" t="s">
        <v>7696</v>
      </c>
      <c r="B37" t="s">
        <v>3546</v>
      </c>
      <c r="D37" t="s">
        <v>3360</v>
      </c>
      <c r="F37" t="s">
        <v>3547</v>
      </c>
      <c r="I37" t="s">
        <v>3385</v>
      </c>
      <c r="J37" t="s">
        <v>3333</v>
      </c>
      <c r="K37">
        <v>49</v>
      </c>
      <c r="L37">
        <v>49</v>
      </c>
      <c r="O37" s="44"/>
      <c r="P37" s="73"/>
      <c r="Q37" t="s">
        <v>3386</v>
      </c>
      <c r="R37">
        <v>1</v>
      </c>
    </row>
    <row r="38" spans="1:18" x14ac:dyDescent="0.25">
      <c r="A38" t="s">
        <v>7696</v>
      </c>
      <c r="B38" t="s">
        <v>3548</v>
      </c>
      <c r="D38" t="s">
        <v>3360</v>
      </c>
      <c r="F38" t="s">
        <v>3549</v>
      </c>
      <c r="I38" t="s">
        <v>3385</v>
      </c>
      <c r="J38" t="s">
        <v>3333</v>
      </c>
      <c r="K38">
        <v>61</v>
      </c>
      <c r="L38">
        <v>120</v>
      </c>
      <c r="O38" s="44"/>
      <c r="P38" s="73"/>
      <c r="Q38" t="s">
        <v>3386</v>
      </c>
      <c r="R38">
        <v>1</v>
      </c>
    </row>
    <row r="39" spans="1:18" x14ac:dyDescent="0.25">
      <c r="A39" t="s">
        <v>7696</v>
      </c>
      <c r="B39" t="s">
        <v>3550</v>
      </c>
      <c r="D39" t="s">
        <v>3360</v>
      </c>
      <c r="F39" t="s">
        <v>3551</v>
      </c>
      <c r="I39" t="s">
        <v>3385</v>
      </c>
      <c r="J39" t="s">
        <v>3333</v>
      </c>
      <c r="K39">
        <v>24</v>
      </c>
      <c r="L39">
        <v>24</v>
      </c>
      <c r="O39" s="44"/>
      <c r="P39" s="73"/>
      <c r="Q39" t="s">
        <v>3386</v>
      </c>
      <c r="R39">
        <v>1</v>
      </c>
    </row>
    <row r="40" spans="1:18" x14ac:dyDescent="0.25">
      <c r="A40" t="s">
        <v>7696</v>
      </c>
      <c r="B40" t="s">
        <v>314</v>
      </c>
      <c r="D40" t="s">
        <v>3360</v>
      </c>
      <c r="F40" t="s">
        <v>313</v>
      </c>
      <c r="I40" t="s">
        <v>3385</v>
      </c>
      <c r="J40" t="s">
        <v>3333</v>
      </c>
      <c r="K40">
        <v>0.98</v>
      </c>
      <c r="L40">
        <v>0.11</v>
      </c>
      <c r="O40" s="44"/>
      <c r="P40" s="73"/>
      <c r="Q40" t="s">
        <v>3386</v>
      </c>
      <c r="R40">
        <v>1</v>
      </c>
    </row>
    <row r="41" spans="1:18" x14ac:dyDescent="0.25">
      <c r="A41" t="s">
        <v>7696</v>
      </c>
      <c r="B41" t="s">
        <v>3560</v>
      </c>
      <c r="D41" t="s">
        <v>3346</v>
      </c>
      <c r="E41" t="s">
        <v>3347</v>
      </c>
      <c r="F41" t="s">
        <v>3561</v>
      </c>
      <c r="H41" t="s">
        <v>3562</v>
      </c>
      <c r="I41" t="s">
        <v>3357</v>
      </c>
      <c r="J41" t="s">
        <v>3395</v>
      </c>
      <c r="K41" t="s">
        <v>5315</v>
      </c>
      <c r="L41" t="s">
        <v>5315</v>
      </c>
      <c r="O41" s="44"/>
      <c r="P41" s="73"/>
      <c r="Q41" t="s">
        <v>3359</v>
      </c>
      <c r="R41">
        <v>1</v>
      </c>
    </row>
    <row r="42" spans="1:18" x14ac:dyDescent="0.25">
      <c r="A42" t="s">
        <v>7696</v>
      </c>
      <c r="B42" t="s">
        <v>3563</v>
      </c>
      <c r="D42" t="s">
        <v>3346</v>
      </c>
      <c r="E42" t="s">
        <v>3347</v>
      </c>
      <c r="F42" t="s">
        <v>3564</v>
      </c>
      <c r="I42" t="s">
        <v>3385</v>
      </c>
      <c r="J42" t="s">
        <v>3333</v>
      </c>
      <c r="K42">
        <v>1.91</v>
      </c>
      <c r="L42">
        <v>1.91</v>
      </c>
      <c r="O42" s="44"/>
      <c r="P42" s="73"/>
      <c r="Q42" t="s">
        <v>3386</v>
      </c>
      <c r="R42">
        <v>1</v>
      </c>
    </row>
    <row r="43" spans="1:18" x14ac:dyDescent="0.25">
      <c r="A43" t="s">
        <v>7696</v>
      </c>
      <c r="B43" t="s">
        <v>3566</v>
      </c>
      <c r="D43" t="s">
        <v>3392</v>
      </c>
      <c r="E43" t="s">
        <v>1896</v>
      </c>
      <c r="F43" t="s">
        <v>3567</v>
      </c>
      <c r="H43" t="s">
        <v>3568</v>
      </c>
      <c r="I43" t="s">
        <v>3350</v>
      </c>
      <c r="J43" t="s">
        <v>3351</v>
      </c>
      <c r="K43">
        <v>35.5</v>
      </c>
      <c r="L43">
        <v>35.5</v>
      </c>
      <c r="O43" s="44"/>
      <c r="P43" s="73"/>
      <c r="Q43" t="s">
        <v>3352</v>
      </c>
      <c r="R43">
        <v>1</v>
      </c>
    </row>
    <row r="44" spans="1:18" x14ac:dyDescent="0.25">
      <c r="A44" t="s">
        <v>7696</v>
      </c>
      <c r="B44" t="s">
        <v>3569</v>
      </c>
      <c r="D44" t="s">
        <v>3455</v>
      </c>
      <c r="E44" t="s">
        <v>3570</v>
      </c>
      <c r="F44" t="s">
        <v>3571</v>
      </c>
      <c r="H44" t="s">
        <v>3572</v>
      </c>
      <c r="I44" t="s">
        <v>3350</v>
      </c>
      <c r="J44" t="s">
        <v>3351</v>
      </c>
      <c r="K44">
        <v>49.9</v>
      </c>
      <c r="L44">
        <v>95.2</v>
      </c>
      <c r="O44" s="44"/>
      <c r="P44" s="73"/>
      <c r="Q44" t="s">
        <v>3352</v>
      </c>
      <c r="R44">
        <v>1</v>
      </c>
    </row>
    <row r="45" spans="1:18" x14ac:dyDescent="0.25">
      <c r="A45" t="s">
        <v>7696</v>
      </c>
      <c r="B45" t="s">
        <v>3569</v>
      </c>
      <c r="D45" t="s">
        <v>3455</v>
      </c>
      <c r="E45" t="s">
        <v>3570</v>
      </c>
      <c r="F45" t="s">
        <v>3571</v>
      </c>
      <c r="H45" t="s">
        <v>3573</v>
      </c>
      <c r="I45" t="s">
        <v>3350</v>
      </c>
      <c r="J45" t="s">
        <v>3351</v>
      </c>
      <c r="K45">
        <v>49.9</v>
      </c>
      <c r="L45">
        <v>95.2</v>
      </c>
      <c r="O45" s="44"/>
      <c r="P45" s="73"/>
      <c r="Q45" t="s">
        <v>3352</v>
      </c>
      <c r="R45">
        <v>1</v>
      </c>
    </row>
    <row r="46" spans="1:18" x14ac:dyDescent="0.25">
      <c r="A46" t="s">
        <v>7696</v>
      </c>
      <c r="B46" t="s">
        <v>3574</v>
      </c>
      <c r="D46" t="s">
        <v>3455</v>
      </c>
      <c r="E46" t="s">
        <v>3570</v>
      </c>
      <c r="F46" t="s">
        <v>3575</v>
      </c>
      <c r="H46" t="s">
        <v>3576</v>
      </c>
      <c r="I46" t="s">
        <v>3350</v>
      </c>
      <c r="J46" t="s">
        <v>3351</v>
      </c>
      <c r="K46">
        <v>46.2</v>
      </c>
      <c r="L46">
        <v>46.2</v>
      </c>
      <c r="O46" s="44"/>
      <c r="P46" s="73"/>
      <c r="Q46" t="s">
        <v>3352</v>
      </c>
      <c r="R46">
        <v>1</v>
      </c>
    </row>
    <row r="47" spans="1:18" x14ac:dyDescent="0.25">
      <c r="A47" t="s">
        <v>7696</v>
      </c>
      <c r="B47" t="s">
        <v>3577</v>
      </c>
      <c r="D47" t="s">
        <v>3455</v>
      </c>
      <c r="E47" t="s">
        <v>766</v>
      </c>
      <c r="F47" t="s">
        <v>3578</v>
      </c>
      <c r="H47" t="s">
        <v>3579</v>
      </c>
      <c r="I47" t="s">
        <v>3350</v>
      </c>
      <c r="J47" t="s">
        <v>3351</v>
      </c>
      <c r="K47">
        <v>47.5</v>
      </c>
      <c r="L47">
        <v>47.5</v>
      </c>
      <c r="O47" s="44"/>
      <c r="P47" s="73"/>
      <c r="Q47" t="s">
        <v>3352</v>
      </c>
      <c r="R47">
        <v>1</v>
      </c>
    </row>
    <row r="48" spans="1:18" x14ac:dyDescent="0.25">
      <c r="A48" t="s">
        <v>7696</v>
      </c>
      <c r="B48" t="s">
        <v>3580</v>
      </c>
      <c r="D48" t="s">
        <v>3455</v>
      </c>
      <c r="E48" t="s">
        <v>766</v>
      </c>
      <c r="F48" t="s">
        <v>3581</v>
      </c>
      <c r="H48" t="s">
        <v>3582</v>
      </c>
      <c r="I48" t="s">
        <v>3350</v>
      </c>
      <c r="J48" t="s">
        <v>3351</v>
      </c>
      <c r="K48">
        <v>47.4</v>
      </c>
      <c r="L48">
        <v>47.4</v>
      </c>
      <c r="O48" s="44"/>
      <c r="P48" s="73"/>
      <c r="Q48" t="s">
        <v>3352</v>
      </c>
      <c r="R48">
        <v>1</v>
      </c>
    </row>
    <row r="49" spans="1:18" x14ac:dyDescent="0.25">
      <c r="A49" t="s">
        <v>7696</v>
      </c>
      <c r="B49" t="s">
        <v>3583</v>
      </c>
      <c r="D49" t="s">
        <v>3360</v>
      </c>
      <c r="F49" t="s">
        <v>3584</v>
      </c>
      <c r="I49" t="s">
        <v>3357</v>
      </c>
      <c r="J49" t="s">
        <v>3333</v>
      </c>
      <c r="K49">
        <v>11.5</v>
      </c>
      <c r="L49">
        <v>1.0900000000000001</v>
      </c>
      <c r="O49" s="44"/>
      <c r="P49" s="73"/>
      <c r="Q49" t="s">
        <v>3359</v>
      </c>
      <c r="R49">
        <v>1</v>
      </c>
    </row>
    <row r="50" spans="1:18" x14ac:dyDescent="0.25">
      <c r="A50" t="s">
        <v>7696</v>
      </c>
      <c r="B50" t="s">
        <v>3585</v>
      </c>
      <c r="D50" t="s">
        <v>130</v>
      </c>
      <c r="E50" t="s">
        <v>3441</v>
      </c>
      <c r="F50" t="s">
        <v>3586</v>
      </c>
      <c r="H50" t="s">
        <v>3587</v>
      </c>
      <c r="I50" t="s">
        <v>3357</v>
      </c>
      <c r="J50" t="s">
        <v>3351</v>
      </c>
      <c r="K50">
        <v>16.5</v>
      </c>
      <c r="L50">
        <v>1.94</v>
      </c>
      <c r="O50" s="44"/>
      <c r="P50" s="73"/>
      <c r="Q50" t="s">
        <v>3359</v>
      </c>
      <c r="R50">
        <v>1</v>
      </c>
    </row>
    <row r="51" spans="1:18" x14ac:dyDescent="0.25">
      <c r="A51" t="s">
        <v>7696</v>
      </c>
      <c r="B51" t="s">
        <v>3585</v>
      </c>
      <c r="D51" t="s">
        <v>130</v>
      </c>
      <c r="E51" t="s">
        <v>3441</v>
      </c>
      <c r="F51" t="s">
        <v>3586</v>
      </c>
      <c r="H51" t="s">
        <v>3588</v>
      </c>
      <c r="I51" t="s">
        <v>3357</v>
      </c>
      <c r="J51" t="s">
        <v>3351</v>
      </c>
      <c r="K51">
        <v>16.5</v>
      </c>
      <c r="L51">
        <v>1.94</v>
      </c>
      <c r="O51" s="44"/>
      <c r="P51" s="73"/>
      <c r="Q51" t="s">
        <v>3359</v>
      </c>
      <c r="R51">
        <v>1</v>
      </c>
    </row>
    <row r="52" spans="1:18" x14ac:dyDescent="0.25">
      <c r="A52" t="s">
        <v>7696</v>
      </c>
      <c r="B52" t="s">
        <v>3589</v>
      </c>
      <c r="D52" t="s">
        <v>130</v>
      </c>
      <c r="E52" t="s">
        <v>3441</v>
      </c>
      <c r="F52" t="s">
        <v>3590</v>
      </c>
      <c r="I52" t="s">
        <v>3357</v>
      </c>
      <c r="J52" t="s">
        <v>3333</v>
      </c>
      <c r="K52">
        <v>8.5</v>
      </c>
      <c r="L52">
        <v>0.86</v>
      </c>
      <c r="O52" s="44"/>
      <c r="P52" s="73"/>
      <c r="Q52" t="s">
        <v>3359</v>
      </c>
      <c r="R52">
        <v>1</v>
      </c>
    </row>
    <row r="53" spans="1:18" x14ac:dyDescent="0.25">
      <c r="A53" t="s">
        <v>7696</v>
      </c>
      <c r="B53" t="s">
        <v>3591</v>
      </c>
      <c r="D53" t="s">
        <v>3360</v>
      </c>
      <c r="F53" t="s">
        <v>3592</v>
      </c>
      <c r="H53" t="s">
        <v>3593</v>
      </c>
      <c r="I53" t="s">
        <v>3357</v>
      </c>
      <c r="J53" t="s">
        <v>3351</v>
      </c>
      <c r="K53">
        <v>24.3</v>
      </c>
      <c r="L53">
        <v>2.85</v>
      </c>
      <c r="O53" s="44"/>
      <c r="P53" s="73"/>
      <c r="Q53" t="s">
        <v>3359</v>
      </c>
      <c r="R53">
        <v>1</v>
      </c>
    </row>
    <row r="54" spans="1:18" x14ac:dyDescent="0.25">
      <c r="A54" t="s">
        <v>7696</v>
      </c>
      <c r="B54" t="s">
        <v>3591</v>
      </c>
      <c r="D54" t="s">
        <v>3360</v>
      </c>
      <c r="F54" t="s">
        <v>3592</v>
      </c>
      <c r="H54" t="s">
        <v>3594</v>
      </c>
      <c r="I54" t="s">
        <v>3357</v>
      </c>
      <c r="J54" t="s">
        <v>3351</v>
      </c>
      <c r="K54">
        <v>24.3</v>
      </c>
      <c r="L54">
        <v>2.85</v>
      </c>
      <c r="O54" s="44"/>
      <c r="P54" s="73"/>
      <c r="Q54" t="s">
        <v>3359</v>
      </c>
      <c r="R54">
        <v>1</v>
      </c>
    </row>
    <row r="55" spans="1:18" x14ac:dyDescent="0.25">
      <c r="A55" t="s">
        <v>7696</v>
      </c>
      <c r="B55" t="s">
        <v>3591</v>
      </c>
      <c r="D55" t="s">
        <v>3360</v>
      </c>
      <c r="F55" t="s">
        <v>3592</v>
      </c>
      <c r="H55" t="s">
        <v>3595</v>
      </c>
      <c r="I55" t="s">
        <v>3357</v>
      </c>
      <c r="J55" t="s">
        <v>3351</v>
      </c>
      <c r="K55">
        <v>24.3</v>
      </c>
      <c r="L55">
        <v>2.85</v>
      </c>
      <c r="O55" s="44"/>
      <c r="P55" s="73"/>
      <c r="Q55" t="s">
        <v>3359</v>
      </c>
      <c r="R55">
        <v>1</v>
      </c>
    </row>
    <row r="56" spans="1:18" x14ac:dyDescent="0.25">
      <c r="A56" t="s">
        <v>7696</v>
      </c>
      <c r="B56" t="s">
        <v>3591</v>
      </c>
      <c r="D56" t="s">
        <v>3360</v>
      </c>
      <c r="F56" t="s">
        <v>3592</v>
      </c>
      <c r="H56" t="s">
        <v>3596</v>
      </c>
      <c r="I56" t="s">
        <v>3357</v>
      </c>
      <c r="J56" t="s">
        <v>3351</v>
      </c>
      <c r="K56">
        <v>24.3</v>
      </c>
      <c r="L56">
        <v>2.85</v>
      </c>
      <c r="O56" s="44"/>
      <c r="P56" s="73"/>
      <c r="Q56" t="s">
        <v>3359</v>
      </c>
      <c r="R56">
        <v>1</v>
      </c>
    </row>
    <row r="57" spans="1:18" x14ac:dyDescent="0.25">
      <c r="A57" t="s">
        <v>7696</v>
      </c>
      <c r="B57" t="s">
        <v>3591</v>
      </c>
      <c r="D57" t="s">
        <v>3360</v>
      </c>
      <c r="F57" t="s">
        <v>3592</v>
      </c>
      <c r="H57" t="s">
        <v>3597</v>
      </c>
      <c r="I57" t="s">
        <v>3357</v>
      </c>
      <c r="J57" t="s">
        <v>3351</v>
      </c>
      <c r="K57">
        <v>24.3</v>
      </c>
      <c r="L57">
        <v>2.85</v>
      </c>
      <c r="O57" s="44"/>
      <c r="P57" s="73"/>
      <c r="Q57" t="s">
        <v>3359</v>
      </c>
      <c r="R57">
        <v>1</v>
      </c>
    </row>
    <row r="58" spans="1:18" x14ac:dyDescent="0.25">
      <c r="A58" t="s">
        <v>7696</v>
      </c>
      <c r="B58" t="s">
        <v>3591</v>
      </c>
      <c r="D58" t="s">
        <v>3360</v>
      </c>
      <c r="F58" t="s">
        <v>3592</v>
      </c>
      <c r="H58" t="s">
        <v>3598</v>
      </c>
      <c r="I58" t="s">
        <v>3357</v>
      </c>
      <c r="J58" t="s">
        <v>3351</v>
      </c>
      <c r="K58">
        <v>24.3</v>
      </c>
      <c r="L58">
        <v>2.85</v>
      </c>
      <c r="O58" s="44"/>
      <c r="P58" s="73"/>
      <c r="Q58" t="s">
        <v>3359</v>
      </c>
      <c r="R58">
        <v>1</v>
      </c>
    </row>
    <row r="59" spans="1:18" x14ac:dyDescent="0.25">
      <c r="A59" t="s">
        <v>7696</v>
      </c>
      <c r="B59" t="s">
        <v>3591</v>
      </c>
      <c r="D59" t="s">
        <v>3360</v>
      </c>
      <c r="F59" t="s">
        <v>3592</v>
      </c>
      <c r="H59" t="s">
        <v>3599</v>
      </c>
      <c r="I59" t="s">
        <v>3357</v>
      </c>
      <c r="J59" t="s">
        <v>3351</v>
      </c>
      <c r="K59">
        <v>24.3</v>
      </c>
      <c r="L59">
        <v>2.85</v>
      </c>
      <c r="O59" s="44"/>
      <c r="P59" s="73"/>
      <c r="Q59" t="s">
        <v>3359</v>
      </c>
      <c r="R59">
        <v>1</v>
      </c>
    </row>
    <row r="60" spans="1:18" x14ac:dyDescent="0.25">
      <c r="A60" t="s">
        <v>7696</v>
      </c>
      <c r="B60" t="s">
        <v>3591</v>
      </c>
      <c r="D60" t="s">
        <v>3360</v>
      </c>
      <c r="F60" t="s">
        <v>3592</v>
      </c>
      <c r="H60" t="s">
        <v>3600</v>
      </c>
      <c r="I60" t="s">
        <v>3357</v>
      </c>
      <c r="J60" t="s">
        <v>3351</v>
      </c>
      <c r="K60">
        <v>24.3</v>
      </c>
      <c r="L60">
        <v>2.85</v>
      </c>
      <c r="O60" s="44"/>
      <c r="P60" s="73"/>
      <c r="Q60" t="s">
        <v>3359</v>
      </c>
      <c r="R60">
        <v>1</v>
      </c>
    </row>
    <row r="61" spans="1:18" x14ac:dyDescent="0.25">
      <c r="A61" t="s">
        <v>7696</v>
      </c>
      <c r="B61" t="s">
        <v>3601</v>
      </c>
      <c r="D61" t="s">
        <v>3346</v>
      </c>
      <c r="E61" t="s">
        <v>3347</v>
      </c>
      <c r="F61" t="s">
        <v>3602</v>
      </c>
      <c r="H61" t="s">
        <v>3603</v>
      </c>
      <c r="I61" t="s">
        <v>3357</v>
      </c>
      <c r="J61" t="s">
        <v>3358</v>
      </c>
      <c r="K61">
        <v>124.87</v>
      </c>
      <c r="L61">
        <v>9.7799999999999994</v>
      </c>
      <c r="O61" s="44"/>
      <c r="P61" s="73"/>
      <c r="Q61" t="s">
        <v>3359</v>
      </c>
      <c r="R61">
        <v>1</v>
      </c>
    </row>
    <row r="62" spans="1:18" x14ac:dyDescent="0.25">
      <c r="A62" t="s">
        <v>7696</v>
      </c>
      <c r="B62" t="s">
        <v>3601</v>
      </c>
      <c r="D62" t="s">
        <v>3346</v>
      </c>
      <c r="E62" t="s">
        <v>3347</v>
      </c>
      <c r="F62" t="s">
        <v>3602</v>
      </c>
      <c r="H62" t="s">
        <v>3604</v>
      </c>
      <c r="I62" t="s">
        <v>3357</v>
      </c>
      <c r="J62" t="s">
        <v>3358</v>
      </c>
      <c r="K62">
        <v>124.87</v>
      </c>
      <c r="L62">
        <v>9.7799999999999994</v>
      </c>
      <c r="O62" s="44"/>
      <c r="P62" s="73"/>
      <c r="Q62" t="s">
        <v>3359</v>
      </c>
      <c r="R62">
        <v>1</v>
      </c>
    </row>
    <row r="63" spans="1:18" x14ac:dyDescent="0.25">
      <c r="A63" t="s">
        <v>7696</v>
      </c>
      <c r="B63" t="s">
        <v>3601</v>
      </c>
      <c r="D63" t="s">
        <v>3346</v>
      </c>
      <c r="E63" t="s">
        <v>3347</v>
      </c>
      <c r="F63" t="s">
        <v>3602</v>
      </c>
      <c r="H63" t="s">
        <v>3605</v>
      </c>
      <c r="I63" t="s">
        <v>3357</v>
      </c>
      <c r="J63" t="s">
        <v>3358</v>
      </c>
      <c r="K63">
        <v>124.87</v>
      </c>
      <c r="L63">
        <v>9.7799999999999994</v>
      </c>
      <c r="O63" s="44"/>
      <c r="P63" s="73"/>
      <c r="Q63" t="s">
        <v>3359</v>
      </c>
      <c r="R63">
        <v>1</v>
      </c>
    </row>
    <row r="64" spans="1:18" x14ac:dyDescent="0.25">
      <c r="A64" t="s">
        <v>7696</v>
      </c>
      <c r="B64" t="s">
        <v>3606</v>
      </c>
      <c r="D64" t="s">
        <v>224</v>
      </c>
      <c r="E64" t="s">
        <v>3607</v>
      </c>
      <c r="F64" t="s">
        <v>3608</v>
      </c>
      <c r="I64" t="s">
        <v>3385</v>
      </c>
      <c r="J64" t="s">
        <v>3333</v>
      </c>
      <c r="K64">
        <v>42</v>
      </c>
      <c r="L64">
        <v>42</v>
      </c>
      <c r="O64" s="44"/>
      <c r="P64" s="73"/>
      <c r="Q64" t="s">
        <v>3386</v>
      </c>
      <c r="R64">
        <v>1</v>
      </c>
    </row>
    <row r="65" spans="1:18" x14ac:dyDescent="0.25">
      <c r="A65" t="s">
        <v>7696</v>
      </c>
      <c r="B65" t="s">
        <v>3617</v>
      </c>
      <c r="D65" t="s">
        <v>3346</v>
      </c>
      <c r="E65" t="s">
        <v>3413</v>
      </c>
      <c r="F65" t="s">
        <v>3618</v>
      </c>
      <c r="H65" t="s">
        <v>3619</v>
      </c>
      <c r="I65" t="s">
        <v>3357</v>
      </c>
      <c r="J65" t="s">
        <v>3434</v>
      </c>
      <c r="K65">
        <v>26</v>
      </c>
      <c r="L65">
        <v>26</v>
      </c>
      <c r="O65" s="44"/>
      <c r="P65" s="73"/>
      <c r="Q65" t="s">
        <v>3359</v>
      </c>
      <c r="R65">
        <v>1</v>
      </c>
    </row>
    <row r="66" spans="1:18" x14ac:dyDescent="0.25">
      <c r="A66" t="s">
        <v>7696</v>
      </c>
      <c r="B66" t="s">
        <v>3624</v>
      </c>
      <c r="D66" t="s">
        <v>130</v>
      </c>
      <c r="E66" t="s">
        <v>3341</v>
      </c>
      <c r="F66" t="s">
        <v>3625</v>
      </c>
      <c r="H66" t="s">
        <v>3626</v>
      </c>
      <c r="I66" t="s">
        <v>3365</v>
      </c>
      <c r="J66" t="s">
        <v>3627</v>
      </c>
      <c r="K66">
        <v>48.6</v>
      </c>
      <c r="L66">
        <v>48</v>
      </c>
      <c r="O66" s="44"/>
      <c r="P66" s="73"/>
      <c r="Q66" t="s">
        <v>3628</v>
      </c>
      <c r="R66">
        <v>1</v>
      </c>
    </row>
    <row r="67" spans="1:18" x14ac:dyDescent="0.25">
      <c r="A67" t="s">
        <v>7696</v>
      </c>
      <c r="B67" t="s">
        <v>3624</v>
      </c>
      <c r="D67" t="s">
        <v>130</v>
      </c>
      <c r="E67" t="s">
        <v>3341</v>
      </c>
      <c r="F67" t="s">
        <v>3625</v>
      </c>
      <c r="H67" t="s">
        <v>3629</v>
      </c>
      <c r="I67" t="s">
        <v>3365</v>
      </c>
      <c r="J67" t="s">
        <v>3627</v>
      </c>
      <c r="K67">
        <v>48.6</v>
      </c>
      <c r="L67">
        <v>48</v>
      </c>
      <c r="O67" s="44"/>
      <c r="P67" s="73"/>
      <c r="Q67" t="s">
        <v>3628</v>
      </c>
      <c r="R67">
        <v>1</v>
      </c>
    </row>
    <row r="68" spans="1:18" x14ac:dyDescent="0.25">
      <c r="A68" t="s">
        <v>7696</v>
      </c>
      <c r="B68" t="s">
        <v>3624</v>
      </c>
      <c r="D68" t="s">
        <v>130</v>
      </c>
      <c r="E68" t="s">
        <v>3341</v>
      </c>
      <c r="F68" t="s">
        <v>3625</v>
      </c>
      <c r="H68" t="s">
        <v>3630</v>
      </c>
      <c r="I68" t="s">
        <v>3365</v>
      </c>
      <c r="J68" t="s">
        <v>3627</v>
      </c>
      <c r="K68">
        <v>48.6</v>
      </c>
      <c r="L68">
        <v>48</v>
      </c>
      <c r="O68" s="44"/>
      <c r="P68" s="73"/>
      <c r="Q68" t="s">
        <v>3628</v>
      </c>
      <c r="R68">
        <v>1</v>
      </c>
    </row>
    <row r="69" spans="1:18" x14ac:dyDescent="0.25">
      <c r="A69" t="s">
        <v>7696</v>
      </c>
      <c r="B69" t="s">
        <v>3624</v>
      </c>
      <c r="D69" t="s">
        <v>130</v>
      </c>
      <c r="E69" t="s">
        <v>3341</v>
      </c>
      <c r="F69" t="s">
        <v>3625</v>
      </c>
      <c r="H69" t="s">
        <v>3631</v>
      </c>
      <c r="I69" t="s">
        <v>3365</v>
      </c>
      <c r="J69" t="s">
        <v>3627</v>
      </c>
      <c r="K69">
        <v>48.6</v>
      </c>
      <c r="L69">
        <v>48</v>
      </c>
      <c r="O69" s="44"/>
      <c r="P69" s="73"/>
      <c r="Q69" t="s">
        <v>3628</v>
      </c>
      <c r="R69">
        <v>1</v>
      </c>
    </row>
    <row r="70" spans="1:18" x14ac:dyDescent="0.25">
      <c r="A70" t="s">
        <v>7696</v>
      </c>
      <c r="B70" t="s">
        <v>3624</v>
      </c>
      <c r="D70" t="s">
        <v>130</v>
      </c>
      <c r="E70" t="s">
        <v>3341</v>
      </c>
      <c r="F70" t="s">
        <v>3625</v>
      </c>
      <c r="H70" t="s">
        <v>3632</v>
      </c>
      <c r="I70" t="s">
        <v>3365</v>
      </c>
      <c r="J70" t="s">
        <v>3627</v>
      </c>
      <c r="K70">
        <v>48.6</v>
      </c>
      <c r="L70">
        <v>48</v>
      </c>
      <c r="O70" s="44"/>
      <c r="P70" s="73"/>
      <c r="Q70" t="s">
        <v>3628</v>
      </c>
      <c r="R70">
        <v>1</v>
      </c>
    </row>
    <row r="71" spans="1:18" x14ac:dyDescent="0.25">
      <c r="A71" t="s">
        <v>7696</v>
      </c>
      <c r="B71" t="s">
        <v>3624</v>
      </c>
      <c r="D71" t="s">
        <v>130</v>
      </c>
      <c r="E71" t="s">
        <v>3341</v>
      </c>
      <c r="F71" t="s">
        <v>3625</v>
      </c>
      <c r="H71" t="s">
        <v>3633</v>
      </c>
      <c r="I71" t="s">
        <v>3365</v>
      </c>
      <c r="J71" t="s">
        <v>3627</v>
      </c>
      <c r="K71">
        <v>48.6</v>
      </c>
      <c r="L71">
        <v>48</v>
      </c>
      <c r="O71" s="44"/>
      <c r="P71" s="73"/>
      <c r="Q71" t="s">
        <v>3628</v>
      </c>
      <c r="R71">
        <v>1</v>
      </c>
    </row>
    <row r="72" spans="1:18" x14ac:dyDescent="0.25">
      <c r="A72" t="s">
        <v>7696</v>
      </c>
      <c r="B72" t="s">
        <v>3624</v>
      </c>
      <c r="D72" t="s">
        <v>130</v>
      </c>
      <c r="E72" t="s">
        <v>3341</v>
      </c>
      <c r="F72" t="s">
        <v>3625</v>
      </c>
      <c r="H72" t="s">
        <v>3634</v>
      </c>
      <c r="I72" t="s">
        <v>3365</v>
      </c>
      <c r="J72" t="s">
        <v>3627</v>
      </c>
      <c r="K72">
        <v>48.6</v>
      </c>
      <c r="L72">
        <v>48</v>
      </c>
      <c r="O72" s="44"/>
      <c r="P72" s="73"/>
      <c r="Q72" t="s">
        <v>3628</v>
      </c>
      <c r="R72">
        <v>1</v>
      </c>
    </row>
    <row r="73" spans="1:18" x14ac:dyDescent="0.25">
      <c r="A73" t="s">
        <v>7696</v>
      </c>
      <c r="B73" t="s">
        <v>3624</v>
      </c>
      <c r="D73" t="s">
        <v>130</v>
      </c>
      <c r="E73" t="s">
        <v>3341</v>
      </c>
      <c r="F73" t="s">
        <v>3625</v>
      </c>
      <c r="H73" t="s">
        <v>3635</v>
      </c>
      <c r="I73" t="s">
        <v>3365</v>
      </c>
      <c r="J73" t="s">
        <v>3627</v>
      </c>
      <c r="K73">
        <v>48.6</v>
      </c>
      <c r="L73">
        <v>48</v>
      </c>
      <c r="O73" s="44"/>
      <c r="P73" s="73"/>
      <c r="Q73" t="s">
        <v>3628</v>
      </c>
      <c r="R73">
        <v>1</v>
      </c>
    </row>
    <row r="74" spans="1:18" x14ac:dyDescent="0.25">
      <c r="A74" t="s">
        <v>7696</v>
      </c>
      <c r="B74" t="s">
        <v>3624</v>
      </c>
      <c r="D74" t="s">
        <v>130</v>
      </c>
      <c r="E74" t="s">
        <v>3341</v>
      </c>
      <c r="F74" t="s">
        <v>3625</v>
      </c>
      <c r="H74" t="s">
        <v>3636</v>
      </c>
      <c r="I74" t="s">
        <v>3365</v>
      </c>
      <c r="J74" t="s">
        <v>3627</v>
      </c>
      <c r="K74">
        <v>48.6</v>
      </c>
      <c r="L74">
        <v>48</v>
      </c>
      <c r="O74" s="44"/>
      <c r="P74" s="73"/>
      <c r="Q74" t="s">
        <v>3628</v>
      </c>
      <c r="R74">
        <v>1</v>
      </c>
    </row>
    <row r="75" spans="1:18" x14ac:dyDescent="0.25">
      <c r="A75" t="s">
        <v>7696</v>
      </c>
      <c r="B75" t="s">
        <v>3624</v>
      </c>
      <c r="D75" t="s">
        <v>130</v>
      </c>
      <c r="E75" t="s">
        <v>3341</v>
      </c>
      <c r="F75" t="s">
        <v>3625</v>
      </c>
      <c r="H75" t="s">
        <v>3637</v>
      </c>
      <c r="I75" t="s">
        <v>3365</v>
      </c>
      <c r="J75" t="s">
        <v>3627</v>
      </c>
      <c r="K75">
        <v>48.6</v>
      </c>
      <c r="L75">
        <v>48</v>
      </c>
      <c r="O75" s="44"/>
      <c r="P75" s="73"/>
      <c r="Q75" t="s">
        <v>3628</v>
      </c>
      <c r="R75">
        <v>1</v>
      </c>
    </row>
    <row r="76" spans="1:18" x14ac:dyDescent="0.25">
      <c r="A76" t="s">
        <v>7696</v>
      </c>
      <c r="B76" t="s">
        <v>3624</v>
      </c>
      <c r="D76" t="s">
        <v>130</v>
      </c>
      <c r="E76" t="s">
        <v>3341</v>
      </c>
      <c r="F76" t="s">
        <v>3625</v>
      </c>
      <c r="H76" t="s">
        <v>3638</v>
      </c>
      <c r="I76" t="s">
        <v>3365</v>
      </c>
      <c r="J76" t="s">
        <v>3627</v>
      </c>
      <c r="K76">
        <v>48.6</v>
      </c>
      <c r="L76">
        <v>48</v>
      </c>
      <c r="O76" s="44"/>
      <c r="P76" s="73"/>
      <c r="Q76" t="s">
        <v>3628</v>
      </c>
      <c r="R76">
        <v>1</v>
      </c>
    </row>
    <row r="77" spans="1:18" x14ac:dyDescent="0.25">
      <c r="A77" t="s">
        <v>7696</v>
      </c>
      <c r="B77" t="s">
        <v>3624</v>
      </c>
      <c r="D77" t="s">
        <v>130</v>
      </c>
      <c r="E77" t="s">
        <v>3341</v>
      </c>
      <c r="F77" t="s">
        <v>3625</v>
      </c>
      <c r="H77" t="s">
        <v>3639</v>
      </c>
      <c r="I77" t="s">
        <v>3365</v>
      </c>
      <c r="J77" t="s">
        <v>3627</v>
      </c>
      <c r="K77">
        <v>48.6</v>
      </c>
      <c r="L77">
        <v>48</v>
      </c>
      <c r="O77" s="44"/>
      <c r="P77" s="73"/>
      <c r="Q77" t="s">
        <v>3628</v>
      </c>
      <c r="R77">
        <v>1</v>
      </c>
    </row>
    <row r="78" spans="1:18" x14ac:dyDescent="0.25">
      <c r="A78" t="s">
        <v>7696</v>
      </c>
      <c r="B78" t="s">
        <v>3624</v>
      </c>
      <c r="D78" t="s">
        <v>130</v>
      </c>
      <c r="E78" t="s">
        <v>3341</v>
      </c>
      <c r="F78" t="s">
        <v>3625</v>
      </c>
      <c r="H78" t="s">
        <v>3640</v>
      </c>
      <c r="I78" t="s">
        <v>3365</v>
      </c>
      <c r="J78" t="s">
        <v>3627</v>
      </c>
      <c r="K78">
        <v>48.6</v>
      </c>
      <c r="L78">
        <v>48</v>
      </c>
      <c r="O78" s="44"/>
      <c r="P78" s="73"/>
      <c r="Q78" t="s">
        <v>3628</v>
      </c>
      <c r="R78">
        <v>1</v>
      </c>
    </row>
    <row r="79" spans="1:18" x14ac:dyDescent="0.25">
      <c r="A79" t="s">
        <v>7696</v>
      </c>
      <c r="B79" t="s">
        <v>3624</v>
      </c>
      <c r="D79" t="s">
        <v>130</v>
      </c>
      <c r="E79" t="s">
        <v>3341</v>
      </c>
      <c r="F79" t="s">
        <v>3625</v>
      </c>
      <c r="H79" t="s">
        <v>3641</v>
      </c>
      <c r="I79" t="s">
        <v>3365</v>
      </c>
      <c r="J79" t="s">
        <v>3627</v>
      </c>
      <c r="K79">
        <v>48.6</v>
      </c>
      <c r="L79">
        <v>48</v>
      </c>
      <c r="O79" s="44"/>
      <c r="P79" s="73"/>
      <c r="Q79" t="s">
        <v>3628</v>
      </c>
      <c r="R79">
        <v>1</v>
      </c>
    </row>
    <row r="80" spans="1:18" x14ac:dyDescent="0.25">
      <c r="A80" t="s">
        <v>7696</v>
      </c>
      <c r="B80" t="s">
        <v>3624</v>
      </c>
      <c r="D80" t="s">
        <v>130</v>
      </c>
      <c r="E80" t="s">
        <v>3341</v>
      </c>
      <c r="F80" t="s">
        <v>3625</v>
      </c>
      <c r="H80" t="s">
        <v>3642</v>
      </c>
      <c r="I80" t="s">
        <v>3365</v>
      </c>
      <c r="J80" t="s">
        <v>3627</v>
      </c>
      <c r="K80">
        <v>48.6</v>
      </c>
      <c r="L80">
        <v>48</v>
      </c>
      <c r="O80" s="44"/>
      <c r="P80" s="73"/>
      <c r="Q80" t="s">
        <v>3628</v>
      </c>
      <c r="R80">
        <v>1</v>
      </c>
    </row>
    <row r="81" spans="1:18" x14ac:dyDescent="0.25">
      <c r="A81" t="s">
        <v>7696</v>
      </c>
      <c r="B81" t="s">
        <v>3624</v>
      </c>
      <c r="D81" t="s">
        <v>130</v>
      </c>
      <c r="E81" t="s">
        <v>3341</v>
      </c>
      <c r="F81" t="s">
        <v>3625</v>
      </c>
      <c r="H81" t="s">
        <v>3643</v>
      </c>
      <c r="I81" t="s">
        <v>3365</v>
      </c>
      <c r="J81" t="s">
        <v>3627</v>
      </c>
      <c r="K81">
        <v>48.6</v>
      </c>
      <c r="L81">
        <v>48</v>
      </c>
      <c r="O81" s="44"/>
      <c r="P81" s="73"/>
      <c r="Q81" t="s">
        <v>3628</v>
      </c>
      <c r="R81">
        <v>1</v>
      </c>
    </row>
    <row r="82" spans="1:18" x14ac:dyDescent="0.25">
      <c r="A82" t="s">
        <v>7696</v>
      </c>
      <c r="B82" t="s">
        <v>506</v>
      </c>
      <c r="D82" t="s">
        <v>3360</v>
      </c>
      <c r="F82" t="s">
        <v>3645</v>
      </c>
      <c r="I82" t="s">
        <v>3385</v>
      </c>
      <c r="J82" t="s">
        <v>3333</v>
      </c>
      <c r="K82">
        <v>0.99</v>
      </c>
      <c r="L82">
        <v>0.06</v>
      </c>
      <c r="O82" s="44"/>
      <c r="P82" s="73"/>
      <c r="Q82" t="s">
        <v>3386</v>
      </c>
      <c r="R82">
        <v>1</v>
      </c>
    </row>
    <row r="83" spans="1:18" x14ac:dyDescent="0.25">
      <c r="A83" t="s">
        <v>7696</v>
      </c>
      <c r="B83" t="s">
        <v>3647</v>
      </c>
      <c r="D83" t="s">
        <v>3455</v>
      </c>
      <c r="E83" t="s">
        <v>3648</v>
      </c>
      <c r="F83" t="s">
        <v>3649</v>
      </c>
      <c r="I83" t="s">
        <v>3357</v>
      </c>
      <c r="J83" t="s">
        <v>3333</v>
      </c>
      <c r="K83">
        <v>1.25</v>
      </c>
      <c r="L83">
        <v>0</v>
      </c>
      <c r="O83" s="44"/>
      <c r="P83" s="73"/>
      <c r="Q83" t="s">
        <v>3359</v>
      </c>
      <c r="R83">
        <v>1</v>
      </c>
    </row>
    <row r="84" spans="1:18" x14ac:dyDescent="0.25">
      <c r="A84" t="s">
        <v>7696</v>
      </c>
      <c r="B84" t="s">
        <v>3653</v>
      </c>
      <c r="D84" t="s">
        <v>3392</v>
      </c>
      <c r="E84" t="s">
        <v>1896</v>
      </c>
      <c r="F84" t="s">
        <v>3654</v>
      </c>
      <c r="H84" t="s">
        <v>3655</v>
      </c>
      <c r="I84" t="s">
        <v>3350</v>
      </c>
      <c r="J84" t="s">
        <v>3395</v>
      </c>
      <c r="K84" t="s">
        <v>5315</v>
      </c>
      <c r="L84" t="s">
        <v>5315</v>
      </c>
      <c r="O84" s="44"/>
      <c r="P84" s="73"/>
      <c r="Q84" t="s">
        <v>3352</v>
      </c>
      <c r="R84">
        <v>1</v>
      </c>
    </row>
    <row r="85" spans="1:18" x14ac:dyDescent="0.25">
      <c r="A85" t="s">
        <v>7696</v>
      </c>
      <c r="B85" t="s">
        <v>3656</v>
      </c>
      <c r="D85" t="s">
        <v>3455</v>
      </c>
      <c r="E85" t="s">
        <v>3648</v>
      </c>
      <c r="F85" t="s">
        <v>3657</v>
      </c>
      <c r="H85" t="s">
        <v>3658</v>
      </c>
      <c r="I85" t="s">
        <v>3350</v>
      </c>
      <c r="J85" t="s">
        <v>3659</v>
      </c>
      <c r="K85">
        <v>55</v>
      </c>
      <c r="L85">
        <v>55</v>
      </c>
      <c r="O85" s="44"/>
      <c r="P85" s="73"/>
      <c r="Q85" t="s">
        <v>3352</v>
      </c>
      <c r="R85">
        <v>1</v>
      </c>
    </row>
    <row r="86" spans="1:18" x14ac:dyDescent="0.25">
      <c r="A86" t="s">
        <v>7696</v>
      </c>
      <c r="B86" t="s">
        <v>3660</v>
      </c>
      <c r="D86" t="s">
        <v>3455</v>
      </c>
      <c r="E86" t="s">
        <v>3648</v>
      </c>
      <c r="F86" t="s">
        <v>3661</v>
      </c>
      <c r="H86" t="s">
        <v>3662</v>
      </c>
      <c r="I86" t="s">
        <v>3350</v>
      </c>
      <c r="J86" t="s">
        <v>3659</v>
      </c>
      <c r="K86">
        <v>55</v>
      </c>
      <c r="L86">
        <v>55</v>
      </c>
      <c r="O86" s="44"/>
      <c r="P86" s="73"/>
      <c r="Q86" t="s">
        <v>3352</v>
      </c>
      <c r="R86">
        <v>1</v>
      </c>
    </row>
    <row r="87" spans="1:18" x14ac:dyDescent="0.25">
      <c r="A87" t="s">
        <v>7696</v>
      </c>
      <c r="B87" t="s">
        <v>3663</v>
      </c>
      <c r="D87" t="s">
        <v>3455</v>
      </c>
      <c r="E87" t="s">
        <v>3648</v>
      </c>
      <c r="F87" t="s">
        <v>3664</v>
      </c>
      <c r="H87" t="s">
        <v>3665</v>
      </c>
      <c r="I87" t="s">
        <v>3350</v>
      </c>
      <c r="J87" t="s">
        <v>3659</v>
      </c>
      <c r="K87">
        <v>55</v>
      </c>
      <c r="L87">
        <v>55</v>
      </c>
      <c r="O87" s="44"/>
      <c r="P87" s="73"/>
      <c r="Q87" t="s">
        <v>3352</v>
      </c>
      <c r="R87">
        <v>1</v>
      </c>
    </row>
    <row r="88" spans="1:18" x14ac:dyDescent="0.25">
      <c r="A88" t="s">
        <v>7696</v>
      </c>
      <c r="B88" t="s">
        <v>3670</v>
      </c>
      <c r="D88" t="s">
        <v>130</v>
      </c>
      <c r="E88" t="s">
        <v>3441</v>
      </c>
      <c r="F88" t="s">
        <v>3671</v>
      </c>
      <c r="H88" t="s">
        <v>3672</v>
      </c>
      <c r="I88" t="s">
        <v>3357</v>
      </c>
      <c r="J88" t="s">
        <v>3351</v>
      </c>
      <c r="K88" t="s">
        <v>5315</v>
      </c>
      <c r="L88" t="s">
        <v>5315</v>
      </c>
      <c r="O88" s="44"/>
      <c r="P88" s="73"/>
      <c r="Q88" t="s">
        <v>3359</v>
      </c>
      <c r="R88">
        <v>1</v>
      </c>
    </row>
    <row r="89" spans="1:18" x14ac:dyDescent="0.25">
      <c r="A89" t="s">
        <v>7696</v>
      </c>
      <c r="B89" t="s">
        <v>3673</v>
      </c>
      <c r="D89" t="s">
        <v>224</v>
      </c>
      <c r="E89" t="s">
        <v>3387</v>
      </c>
      <c r="F89" t="s">
        <v>3674</v>
      </c>
      <c r="I89" t="s">
        <v>3385</v>
      </c>
      <c r="J89" t="s">
        <v>3333</v>
      </c>
      <c r="K89">
        <v>176.72</v>
      </c>
      <c r="L89">
        <v>156.74</v>
      </c>
      <c r="O89" s="44"/>
      <c r="P89" s="73"/>
      <c r="Q89" t="s">
        <v>3386</v>
      </c>
      <c r="R89">
        <v>1</v>
      </c>
    </row>
    <row r="90" spans="1:18" x14ac:dyDescent="0.25">
      <c r="A90" t="s">
        <v>7696</v>
      </c>
      <c r="B90" t="s">
        <v>3675</v>
      </c>
      <c r="D90" t="s">
        <v>224</v>
      </c>
      <c r="E90" t="s">
        <v>3387</v>
      </c>
      <c r="F90" t="s">
        <v>3676</v>
      </c>
      <c r="I90" t="s">
        <v>3385</v>
      </c>
      <c r="J90" t="s">
        <v>3333</v>
      </c>
      <c r="K90">
        <v>175.67</v>
      </c>
      <c r="L90">
        <v>156.71</v>
      </c>
      <c r="O90" s="44"/>
      <c r="P90" s="73"/>
      <c r="Q90" t="s">
        <v>3386</v>
      </c>
      <c r="R90">
        <v>1</v>
      </c>
    </row>
    <row r="91" spans="1:18" x14ac:dyDescent="0.25">
      <c r="A91" t="s">
        <v>7696</v>
      </c>
      <c r="B91" t="s">
        <v>3680</v>
      </c>
      <c r="D91" t="s">
        <v>3466</v>
      </c>
      <c r="E91" t="s">
        <v>3536</v>
      </c>
      <c r="F91" t="s">
        <v>3681</v>
      </c>
      <c r="H91" t="s">
        <v>3682</v>
      </c>
      <c r="I91" t="s">
        <v>3350</v>
      </c>
      <c r="J91" t="s">
        <v>3434</v>
      </c>
      <c r="K91">
        <v>165</v>
      </c>
      <c r="L91">
        <v>314.33999999999997</v>
      </c>
      <c r="O91" s="44"/>
      <c r="P91" s="73"/>
      <c r="Q91" t="s">
        <v>3518</v>
      </c>
      <c r="R91">
        <v>1</v>
      </c>
    </row>
    <row r="92" spans="1:18" x14ac:dyDescent="0.25">
      <c r="A92" t="s">
        <v>7696</v>
      </c>
      <c r="B92" t="s">
        <v>3683</v>
      </c>
      <c r="D92" t="s">
        <v>3360</v>
      </c>
      <c r="F92" t="s">
        <v>3684</v>
      </c>
      <c r="I92" t="s">
        <v>3385</v>
      </c>
      <c r="J92" t="s">
        <v>3333</v>
      </c>
      <c r="K92">
        <v>126</v>
      </c>
      <c r="L92">
        <v>246.86</v>
      </c>
      <c r="O92" s="44"/>
      <c r="P92" s="73"/>
      <c r="Q92" t="s">
        <v>3386</v>
      </c>
      <c r="R92">
        <v>1</v>
      </c>
    </row>
    <row r="93" spans="1:18" x14ac:dyDescent="0.25">
      <c r="A93" t="s">
        <v>7696</v>
      </c>
      <c r="B93" t="s">
        <v>3701</v>
      </c>
      <c r="D93" t="s">
        <v>3346</v>
      </c>
      <c r="E93" t="s">
        <v>3347</v>
      </c>
      <c r="F93" t="s">
        <v>3702</v>
      </c>
      <c r="H93" t="s">
        <v>3703</v>
      </c>
      <c r="I93" t="s">
        <v>3365</v>
      </c>
      <c r="J93" t="s">
        <v>3434</v>
      </c>
      <c r="K93">
        <v>13.6</v>
      </c>
      <c r="L93">
        <v>100</v>
      </c>
      <c r="O93" s="44"/>
      <c r="P93" s="73"/>
      <c r="Q93" t="s">
        <v>3518</v>
      </c>
      <c r="R93">
        <v>1</v>
      </c>
    </row>
    <row r="94" spans="1:18" x14ac:dyDescent="0.25">
      <c r="A94" t="s">
        <v>7696</v>
      </c>
      <c r="B94" t="s">
        <v>512</v>
      </c>
      <c r="D94" t="s">
        <v>3360</v>
      </c>
      <c r="F94" t="s">
        <v>3706</v>
      </c>
      <c r="I94" t="s">
        <v>3385</v>
      </c>
      <c r="J94" t="s">
        <v>3333</v>
      </c>
      <c r="K94">
        <v>5.75</v>
      </c>
      <c r="L94">
        <v>0</v>
      </c>
      <c r="O94" s="44"/>
      <c r="P94" s="73"/>
      <c r="Q94" t="s">
        <v>3386</v>
      </c>
      <c r="R94">
        <v>1</v>
      </c>
    </row>
    <row r="95" spans="1:18" x14ac:dyDescent="0.25">
      <c r="A95" t="s">
        <v>7696</v>
      </c>
      <c r="B95" t="s">
        <v>3712</v>
      </c>
      <c r="D95" t="s">
        <v>224</v>
      </c>
      <c r="E95" t="s">
        <v>3472</v>
      </c>
      <c r="F95" t="s">
        <v>3713</v>
      </c>
      <c r="I95" t="s">
        <v>3385</v>
      </c>
      <c r="J95" t="s">
        <v>3333</v>
      </c>
      <c r="K95">
        <v>70.400000000000006</v>
      </c>
      <c r="L95">
        <v>70.400000000000006</v>
      </c>
      <c r="O95" s="44"/>
      <c r="P95" s="73"/>
      <c r="Q95" t="s">
        <v>3386</v>
      </c>
      <c r="R95">
        <v>1</v>
      </c>
    </row>
    <row r="96" spans="1:18" x14ac:dyDescent="0.25">
      <c r="A96" t="s">
        <v>7696</v>
      </c>
      <c r="B96" t="s">
        <v>3718</v>
      </c>
      <c r="D96" t="s">
        <v>3455</v>
      </c>
      <c r="E96" t="s">
        <v>3719</v>
      </c>
      <c r="F96" t="s">
        <v>3720</v>
      </c>
      <c r="H96" t="s">
        <v>3721</v>
      </c>
      <c r="I96" t="s">
        <v>3357</v>
      </c>
      <c r="J96" t="s">
        <v>3722</v>
      </c>
      <c r="K96">
        <v>240</v>
      </c>
      <c r="L96">
        <v>165.57</v>
      </c>
      <c r="O96" s="44"/>
      <c r="P96" s="73"/>
      <c r="Q96" t="s">
        <v>3359</v>
      </c>
      <c r="R96">
        <v>1</v>
      </c>
    </row>
    <row r="97" spans="1:18" x14ac:dyDescent="0.25">
      <c r="A97" t="s">
        <v>7696</v>
      </c>
      <c r="B97" t="s">
        <v>3724</v>
      </c>
      <c r="D97" t="s">
        <v>3346</v>
      </c>
      <c r="E97" t="s">
        <v>3347</v>
      </c>
      <c r="F97" t="s">
        <v>3725</v>
      </c>
      <c r="H97" t="s">
        <v>3726</v>
      </c>
      <c r="I97" t="s">
        <v>3350</v>
      </c>
      <c r="J97" t="s">
        <v>3351</v>
      </c>
      <c r="K97">
        <v>42.81</v>
      </c>
      <c r="L97">
        <v>40.64</v>
      </c>
      <c r="O97" s="44"/>
      <c r="P97" s="73"/>
      <c r="Q97" t="s">
        <v>3352</v>
      </c>
      <c r="R97">
        <v>1</v>
      </c>
    </row>
    <row r="98" spans="1:18" x14ac:dyDescent="0.25">
      <c r="A98" t="s">
        <v>7696</v>
      </c>
      <c r="B98" t="s">
        <v>3727</v>
      </c>
      <c r="D98" t="s">
        <v>3346</v>
      </c>
      <c r="E98" t="s">
        <v>3413</v>
      </c>
      <c r="F98" t="s">
        <v>3728</v>
      </c>
      <c r="H98" t="s">
        <v>3729</v>
      </c>
      <c r="I98" t="s">
        <v>3350</v>
      </c>
      <c r="J98" t="s">
        <v>3351</v>
      </c>
      <c r="K98">
        <v>44</v>
      </c>
      <c r="L98">
        <v>42</v>
      </c>
      <c r="O98" s="44"/>
      <c r="P98" s="73"/>
      <c r="Q98" t="s">
        <v>3352</v>
      </c>
      <c r="R98">
        <v>1</v>
      </c>
    </row>
    <row r="99" spans="1:18" x14ac:dyDescent="0.25">
      <c r="A99" t="s">
        <v>7696</v>
      </c>
      <c r="B99" t="s">
        <v>3730</v>
      </c>
      <c r="D99" t="s">
        <v>3360</v>
      </c>
      <c r="F99" t="s">
        <v>3731</v>
      </c>
      <c r="H99" t="s">
        <v>3732</v>
      </c>
      <c r="I99" t="s">
        <v>3357</v>
      </c>
      <c r="J99" t="s">
        <v>3351</v>
      </c>
      <c r="K99">
        <v>48.67</v>
      </c>
      <c r="L99">
        <v>43.72</v>
      </c>
      <c r="O99" s="44"/>
      <c r="P99" s="73"/>
      <c r="Q99" t="s">
        <v>3352</v>
      </c>
      <c r="R99">
        <v>1</v>
      </c>
    </row>
    <row r="100" spans="1:18" x14ac:dyDescent="0.25">
      <c r="A100" t="s">
        <v>7696</v>
      </c>
      <c r="B100" t="s">
        <v>3733</v>
      </c>
      <c r="D100" t="s">
        <v>79</v>
      </c>
      <c r="E100" t="s">
        <v>3734</v>
      </c>
      <c r="F100" t="s">
        <v>3735</v>
      </c>
      <c r="H100" t="s">
        <v>3736</v>
      </c>
      <c r="I100" t="s">
        <v>3357</v>
      </c>
      <c r="J100" t="s">
        <v>3351</v>
      </c>
      <c r="K100">
        <v>49.21</v>
      </c>
      <c r="L100">
        <v>44</v>
      </c>
      <c r="O100" s="44"/>
      <c r="P100" s="73"/>
      <c r="Q100" t="s">
        <v>3352</v>
      </c>
      <c r="R100">
        <v>1</v>
      </c>
    </row>
    <row r="101" spans="1:18" x14ac:dyDescent="0.25">
      <c r="A101" t="s">
        <v>7696</v>
      </c>
      <c r="B101" t="s">
        <v>566</v>
      </c>
      <c r="D101" t="s">
        <v>224</v>
      </c>
      <c r="E101" t="s">
        <v>3747</v>
      </c>
      <c r="F101" t="s">
        <v>566</v>
      </c>
      <c r="I101" t="s">
        <v>3385</v>
      </c>
      <c r="J101" t="s">
        <v>3333</v>
      </c>
      <c r="K101">
        <v>2</v>
      </c>
      <c r="L101">
        <v>0</v>
      </c>
      <c r="O101" s="44"/>
      <c r="P101" s="73"/>
      <c r="Q101" t="s">
        <v>3386</v>
      </c>
      <c r="R101">
        <v>1</v>
      </c>
    </row>
    <row r="102" spans="1:18" x14ac:dyDescent="0.25">
      <c r="A102" t="s">
        <v>7696</v>
      </c>
      <c r="B102" t="s">
        <v>3756</v>
      </c>
      <c r="D102" t="s">
        <v>3455</v>
      </c>
      <c r="E102" t="s">
        <v>3686</v>
      </c>
      <c r="F102" t="s">
        <v>3757</v>
      </c>
      <c r="H102" t="s">
        <v>3758</v>
      </c>
      <c r="I102" t="s">
        <v>3365</v>
      </c>
      <c r="J102" t="s">
        <v>3434</v>
      </c>
      <c r="K102">
        <v>53.6</v>
      </c>
      <c r="L102">
        <v>143.5</v>
      </c>
      <c r="O102" s="44"/>
      <c r="P102" s="73"/>
      <c r="Q102" t="s">
        <v>3518</v>
      </c>
      <c r="R102">
        <v>1</v>
      </c>
    </row>
    <row r="103" spans="1:18" x14ac:dyDescent="0.25">
      <c r="A103" t="s">
        <v>7696</v>
      </c>
      <c r="B103" t="s">
        <v>3763</v>
      </c>
      <c r="D103" t="s">
        <v>79</v>
      </c>
      <c r="E103" t="s">
        <v>3330</v>
      </c>
      <c r="F103" t="s">
        <v>3764</v>
      </c>
      <c r="I103" t="s">
        <v>3357</v>
      </c>
      <c r="J103" t="s">
        <v>3333</v>
      </c>
      <c r="K103">
        <v>20</v>
      </c>
      <c r="L103">
        <v>17.43</v>
      </c>
      <c r="O103" s="44"/>
      <c r="P103" s="73"/>
      <c r="Q103" t="s">
        <v>3359</v>
      </c>
      <c r="R103">
        <v>1</v>
      </c>
    </row>
    <row r="104" spans="1:18" x14ac:dyDescent="0.25">
      <c r="A104" t="s">
        <v>7696</v>
      </c>
      <c r="B104" t="s">
        <v>3765</v>
      </c>
      <c r="D104" t="s">
        <v>3360</v>
      </c>
      <c r="F104" t="s">
        <v>3766</v>
      </c>
      <c r="H104" t="s">
        <v>3767</v>
      </c>
      <c r="I104" t="s">
        <v>3768</v>
      </c>
      <c r="J104" t="s">
        <v>3769</v>
      </c>
      <c r="K104">
        <v>1150</v>
      </c>
      <c r="L104">
        <v>1140</v>
      </c>
      <c r="O104" s="44"/>
      <c r="P104" s="73"/>
      <c r="Q104" t="s">
        <v>3770</v>
      </c>
      <c r="R104">
        <v>1</v>
      </c>
    </row>
    <row r="105" spans="1:18" x14ac:dyDescent="0.25">
      <c r="A105" t="s">
        <v>7696</v>
      </c>
      <c r="B105" t="s">
        <v>3771</v>
      </c>
      <c r="D105" t="s">
        <v>3360</v>
      </c>
      <c r="F105" t="s">
        <v>3772</v>
      </c>
      <c r="H105" t="s">
        <v>3773</v>
      </c>
      <c r="I105" t="s">
        <v>3768</v>
      </c>
      <c r="J105" t="s">
        <v>3769</v>
      </c>
      <c r="K105">
        <v>1150</v>
      </c>
      <c r="L105">
        <v>1140</v>
      </c>
      <c r="O105" s="44"/>
      <c r="P105" s="73"/>
      <c r="Q105" t="s">
        <v>3770</v>
      </c>
      <c r="R105">
        <v>1</v>
      </c>
    </row>
    <row r="106" spans="1:18" x14ac:dyDescent="0.25">
      <c r="A106" t="s">
        <v>7696</v>
      </c>
      <c r="B106" t="s">
        <v>2980</v>
      </c>
      <c r="D106" t="s">
        <v>130</v>
      </c>
      <c r="E106" t="s">
        <v>3774</v>
      </c>
      <c r="F106" t="s">
        <v>3775</v>
      </c>
      <c r="H106" t="s">
        <v>3776</v>
      </c>
      <c r="I106" t="s">
        <v>3365</v>
      </c>
      <c r="J106" t="s">
        <v>3366</v>
      </c>
      <c r="K106">
        <v>12</v>
      </c>
      <c r="L106">
        <v>0</v>
      </c>
      <c r="O106" s="44"/>
      <c r="P106" s="73"/>
      <c r="Q106" t="s">
        <v>3367</v>
      </c>
      <c r="R106">
        <v>1</v>
      </c>
    </row>
    <row r="107" spans="1:18" x14ac:dyDescent="0.25">
      <c r="A107" t="s">
        <v>7696</v>
      </c>
      <c r="B107" t="s">
        <v>3777</v>
      </c>
      <c r="D107" t="s">
        <v>79</v>
      </c>
      <c r="E107" t="s">
        <v>3330</v>
      </c>
      <c r="F107" t="s">
        <v>3778</v>
      </c>
      <c r="H107" t="s">
        <v>3779</v>
      </c>
      <c r="I107" t="s">
        <v>3357</v>
      </c>
      <c r="J107" t="s">
        <v>3351</v>
      </c>
      <c r="K107">
        <v>48.8</v>
      </c>
      <c r="L107">
        <v>2.34</v>
      </c>
      <c r="O107" s="44"/>
      <c r="P107" s="73"/>
      <c r="Q107" t="s">
        <v>3359</v>
      </c>
      <c r="R107">
        <v>1</v>
      </c>
    </row>
    <row r="108" spans="1:18" x14ac:dyDescent="0.25">
      <c r="A108" t="s">
        <v>7696</v>
      </c>
      <c r="B108" t="s">
        <v>3780</v>
      </c>
      <c r="D108" t="s">
        <v>3392</v>
      </c>
      <c r="E108" t="s">
        <v>1896</v>
      </c>
      <c r="F108" t="s">
        <v>3781</v>
      </c>
      <c r="H108" t="s">
        <v>3782</v>
      </c>
      <c r="I108" t="s">
        <v>3357</v>
      </c>
      <c r="J108" t="s">
        <v>3358</v>
      </c>
      <c r="K108" t="s">
        <v>5315</v>
      </c>
      <c r="L108" t="s">
        <v>5315</v>
      </c>
      <c r="O108" s="44"/>
      <c r="P108" s="73"/>
      <c r="Q108" t="s">
        <v>3359</v>
      </c>
      <c r="R108">
        <v>1</v>
      </c>
    </row>
    <row r="109" spans="1:18" x14ac:dyDescent="0.25">
      <c r="A109" t="s">
        <v>7696</v>
      </c>
      <c r="B109" t="s">
        <v>3786</v>
      </c>
      <c r="D109" t="s">
        <v>3346</v>
      </c>
      <c r="E109" t="s">
        <v>3413</v>
      </c>
      <c r="F109" t="s">
        <v>3787</v>
      </c>
      <c r="I109" t="s">
        <v>3385</v>
      </c>
      <c r="J109" t="s">
        <v>3333</v>
      </c>
      <c r="K109">
        <v>3.3</v>
      </c>
      <c r="L109">
        <v>2.48</v>
      </c>
      <c r="O109" s="44"/>
      <c r="P109" s="73"/>
      <c r="Q109" t="s">
        <v>3386</v>
      </c>
      <c r="R109">
        <v>1</v>
      </c>
    </row>
    <row r="110" spans="1:18" x14ac:dyDescent="0.25">
      <c r="A110" t="s">
        <v>7696</v>
      </c>
      <c r="B110" t="s">
        <v>3788</v>
      </c>
      <c r="D110" t="s">
        <v>3466</v>
      </c>
      <c r="E110" t="s">
        <v>3467</v>
      </c>
      <c r="F110" t="s">
        <v>3789</v>
      </c>
      <c r="I110" t="s">
        <v>3385</v>
      </c>
      <c r="J110" t="s">
        <v>3333</v>
      </c>
      <c r="K110" t="s">
        <v>5315</v>
      </c>
      <c r="L110">
        <v>72</v>
      </c>
      <c r="O110" s="44"/>
      <c r="P110" s="73"/>
      <c r="Q110" t="s">
        <v>3386</v>
      </c>
      <c r="R110">
        <v>1</v>
      </c>
    </row>
    <row r="111" spans="1:18" x14ac:dyDescent="0.25">
      <c r="A111" t="s">
        <v>7696</v>
      </c>
      <c r="B111" t="s">
        <v>3791</v>
      </c>
      <c r="D111" t="s">
        <v>224</v>
      </c>
      <c r="E111" t="s">
        <v>3792</v>
      </c>
      <c r="F111" t="s">
        <v>3793</v>
      </c>
      <c r="H111" t="s">
        <v>3794</v>
      </c>
      <c r="I111" t="s">
        <v>3357</v>
      </c>
      <c r="J111" t="s">
        <v>3351</v>
      </c>
      <c r="K111">
        <v>49.97</v>
      </c>
      <c r="L111">
        <v>49.97</v>
      </c>
      <c r="O111" s="44"/>
      <c r="P111" s="73"/>
      <c r="Q111" t="s">
        <v>3359</v>
      </c>
      <c r="R111">
        <v>1</v>
      </c>
    </row>
    <row r="112" spans="1:18" x14ac:dyDescent="0.25">
      <c r="A112" t="s">
        <v>7696</v>
      </c>
      <c r="B112" t="s">
        <v>3795</v>
      </c>
      <c r="D112" t="s">
        <v>79</v>
      </c>
      <c r="E112" t="s">
        <v>3330</v>
      </c>
      <c r="F112" t="s">
        <v>3796</v>
      </c>
      <c r="H112" t="s">
        <v>3797</v>
      </c>
      <c r="I112" t="s">
        <v>3357</v>
      </c>
      <c r="J112" t="s">
        <v>3351</v>
      </c>
      <c r="K112">
        <v>49.7</v>
      </c>
      <c r="L112">
        <v>43</v>
      </c>
      <c r="O112" s="44"/>
      <c r="P112" s="73"/>
      <c r="Q112" t="s">
        <v>3352</v>
      </c>
      <c r="R112">
        <v>1</v>
      </c>
    </row>
    <row r="113" spans="1:18" x14ac:dyDescent="0.25">
      <c r="A113" t="s">
        <v>7696</v>
      </c>
      <c r="B113" t="s">
        <v>3799</v>
      </c>
      <c r="D113" t="s">
        <v>79</v>
      </c>
      <c r="E113" t="s">
        <v>3343</v>
      </c>
      <c r="F113" t="s">
        <v>3800</v>
      </c>
      <c r="H113" t="s">
        <v>3801</v>
      </c>
      <c r="I113" t="s">
        <v>3357</v>
      </c>
      <c r="J113" t="s">
        <v>3351</v>
      </c>
      <c r="K113">
        <v>52.43</v>
      </c>
      <c r="L113">
        <v>50.13</v>
      </c>
      <c r="O113" s="44"/>
      <c r="P113" s="73"/>
      <c r="Q113" t="s">
        <v>3352</v>
      </c>
      <c r="R113">
        <v>1</v>
      </c>
    </row>
    <row r="114" spans="1:18" x14ac:dyDescent="0.25">
      <c r="A114" t="s">
        <v>7696</v>
      </c>
      <c r="B114" t="s">
        <v>3799</v>
      </c>
      <c r="D114" t="s">
        <v>79</v>
      </c>
      <c r="E114" t="s">
        <v>3343</v>
      </c>
      <c r="F114" t="s">
        <v>3800</v>
      </c>
      <c r="H114" t="s">
        <v>3802</v>
      </c>
      <c r="I114" t="s">
        <v>3357</v>
      </c>
      <c r="J114" t="s">
        <v>3351</v>
      </c>
      <c r="K114">
        <v>52.43</v>
      </c>
      <c r="L114">
        <v>50.13</v>
      </c>
      <c r="O114" s="44"/>
      <c r="P114" s="73"/>
      <c r="Q114" t="s">
        <v>3352</v>
      </c>
      <c r="R114">
        <v>1</v>
      </c>
    </row>
    <row r="115" spans="1:18" x14ac:dyDescent="0.25">
      <c r="A115" t="s">
        <v>7696</v>
      </c>
      <c r="B115" t="s">
        <v>3803</v>
      </c>
      <c r="D115" t="s">
        <v>79</v>
      </c>
      <c r="E115" t="s">
        <v>3343</v>
      </c>
      <c r="F115" t="s">
        <v>3804</v>
      </c>
      <c r="H115" t="s">
        <v>3805</v>
      </c>
      <c r="I115" t="s">
        <v>3357</v>
      </c>
      <c r="J115" t="s">
        <v>3351</v>
      </c>
      <c r="K115">
        <v>52.23</v>
      </c>
      <c r="L115">
        <v>50.03</v>
      </c>
      <c r="O115" s="44"/>
      <c r="P115" s="73"/>
      <c r="Q115" t="s">
        <v>3352</v>
      </c>
      <c r="R115">
        <v>1</v>
      </c>
    </row>
    <row r="116" spans="1:18" x14ac:dyDescent="0.25">
      <c r="A116" t="s">
        <v>7696</v>
      </c>
      <c r="B116" t="s">
        <v>3803</v>
      </c>
      <c r="D116" t="s">
        <v>79</v>
      </c>
      <c r="E116" t="s">
        <v>3343</v>
      </c>
      <c r="F116" t="s">
        <v>3804</v>
      </c>
      <c r="H116" t="s">
        <v>3806</v>
      </c>
      <c r="I116" t="s">
        <v>3357</v>
      </c>
      <c r="J116" t="s">
        <v>3351</v>
      </c>
      <c r="K116">
        <v>52.23</v>
      </c>
      <c r="L116">
        <v>50.03</v>
      </c>
      <c r="O116" s="44"/>
      <c r="P116" s="73"/>
      <c r="Q116" t="s">
        <v>3352</v>
      </c>
      <c r="R116">
        <v>1</v>
      </c>
    </row>
    <row r="117" spans="1:18" x14ac:dyDescent="0.25">
      <c r="A117" t="s">
        <v>7696</v>
      </c>
      <c r="B117" t="s">
        <v>3807</v>
      </c>
      <c r="D117" t="s">
        <v>224</v>
      </c>
      <c r="E117" t="s">
        <v>3481</v>
      </c>
      <c r="F117" t="s">
        <v>3808</v>
      </c>
      <c r="I117" t="s">
        <v>3385</v>
      </c>
      <c r="J117" t="s">
        <v>3333</v>
      </c>
      <c r="K117">
        <v>13</v>
      </c>
      <c r="L117">
        <v>26</v>
      </c>
      <c r="O117" s="44"/>
      <c r="P117" s="73"/>
      <c r="Q117" t="s">
        <v>3386</v>
      </c>
      <c r="R117">
        <v>1</v>
      </c>
    </row>
    <row r="118" spans="1:18" x14ac:dyDescent="0.25">
      <c r="A118" t="s">
        <v>7696</v>
      </c>
      <c r="B118" t="s">
        <v>3809</v>
      </c>
      <c r="D118" t="s">
        <v>224</v>
      </c>
      <c r="E118" t="s">
        <v>3481</v>
      </c>
      <c r="F118" t="s">
        <v>3810</v>
      </c>
      <c r="I118" t="s">
        <v>3385</v>
      </c>
      <c r="J118" t="s">
        <v>3333</v>
      </c>
      <c r="K118">
        <v>16</v>
      </c>
      <c r="L118">
        <v>28.9</v>
      </c>
      <c r="O118" s="44"/>
      <c r="P118" s="73"/>
      <c r="Q118" t="s">
        <v>3386</v>
      </c>
      <c r="R118">
        <v>1</v>
      </c>
    </row>
    <row r="119" spans="1:18" x14ac:dyDescent="0.25">
      <c r="A119" t="s">
        <v>7696</v>
      </c>
      <c r="B119" t="s">
        <v>3811</v>
      </c>
      <c r="D119" t="s">
        <v>224</v>
      </c>
      <c r="E119" t="s">
        <v>3481</v>
      </c>
      <c r="F119" t="s">
        <v>3812</v>
      </c>
      <c r="I119" t="s">
        <v>3385</v>
      </c>
      <c r="J119" t="s">
        <v>3333</v>
      </c>
      <c r="K119">
        <v>50</v>
      </c>
      <c r="L119">
        <v>50</v>
      </c>
      <c r="O119" s="44"/>
      <c r="P119" s="73"/>
      <c r="Q119" t="s">
        <v>3386</v>
      </c>
      <c r="R119">
        <v>1</v>
      </c>
    </row>
    <row r="120" spans="1:18" x14ac:dyDescent="0.25">
      <c r="A120" t="s">
        <v>7696</v>
      </c>
      <c r="B120" t="s">
        <v>3820</v>
      </c>
      <c r="D120" t="s">
        <v>3346</v>
      </c>
      <c r="E120" t="s">
        <v>3347</v>
      </c>
      <c r="F120" t="s">
        <v>3218</v>
      </c>
      <c r="H120" t="s">
        <v>3821</v>
      </c>
      <c r="I120" t="s">
        <v>3365</v>
      </c>
      <c r="J120" t="s">
        <v>3434</v>
      </c>
      <c r="K120">
        <v>50</v>
      </c>
      <c r="L120">
        <v>134</v>
      </c>
      <c r="O120" s="44"/>
      <c r="P120" s="73"/>
      <c r="Q120" t="s">
        <v>3518</v>
      </c>
      <c r="R120">
        <v>1</v>
      </c>
    </row>
    <row r="121" spans="1:18" x14ac:dyDescent="0.25">
      <c r="A121" t="s">
        <v>7696</v>
      </c>
      <c r="B121" t="s">
        <v>3824</v>
      </c>
      <c r="D121" t="s">
        <v>3346</v>
      </c>
      <c r="E121" t="s">
        <v>3413</v>
      </c>
      <c r="F121" t="s">
        <v>3825</v>
      </c>
      <c r="I121" t="s">
        <v>3385</v>
      </c>
      <c r="J121" t="s">
        <v>3333</v>
      </c>
      <c r="K121">
        <v>80</v>
      </c>
      <c r="L121">
        <v>50.21</v>
      </c>
      <c r="O121" s="44"/>
      <c r="P121" s="73"/>
      <c r="Q121" t="s">
        <v>3386</v>
      </c>
      <c r="R121">
        <v>1</v>
      </c>
    </row>
    <row r="122" spans="1:18" x14ac:dyDescent="0.25">
      <c r="A122" t="s">
        <v>7696</v>
      </c>
      <c r="B122" t="s">
        <v>3826</v>
      </c>
      <c r="D122" t="s">
        <v>3334</v>
      </c>
      <c r="E122" t="s">
        <v>3475</v>
      </c>
      <c r="F122" t="s">
        <v>3827</v>
      </c>
      <c r="I122" t="s">
        <v>3385</v>
      </c>
      <c r="J122" t="s">
        <v>3333</v>
      </c>
      <c r="K122">
        <v>200</v>
      </c>
      <c r="L122">
        <v>199</v>
      </c>
      <c r="O122" s="44"/>
      <c r="P122" s="73"/>
      <c r="Q122" t="s">
        <v>3828</v>
      </c>
      <c r="R122">
        <v>1</v>
      </c>
    </row>
    <row r="123" spans="1:18" x14ac:dyDescent="0.25">
      <c r="A123" t="s">
        <v>7696</v>
      </c>
      <c r="B123" t="s">
        <v>3831</v>
      </c>
      <c r="D123" t="s">
        <v>3346</v>
      </c>
      <c r="E123" t="s">
        <v>3413</v>
      </c>
      <c r="F123" t="s">
        <v>3832</v>
      </c>
      <c r="H123" t="s">
        <v>3833</v>
      </c>
      <c r="I123" t="s">
        <v>3350</v>
      </c>
      <c r="J123" t="s">
        <v>3351</v>
      </c>
      <c r="K123">
        <v>43</v>
      </c>
      <c r="L123">
        <v>43</v>
      </c>
      <c r="O123" s="44"/>
      <c r="P123" s="73"/>
      <c r="Q123" t="s">
        <v>3352</v>
      </c>
      <c r="R123">
        <v>1</v>
      </c>
    </row>
    <row r="124" spans="1:18" x14ac:dyDescent="0.25">
      <c r="A124" t="s">
        <v>7696</v>
      </c>
      <c r="B124" t="s">
        <v>3834</v>
      </c>
      <c r="D124" t="s">
        <v>3392</v>
      </c>
      <c r="E124" t="s">
        <v>1896</v>
      </c>
      <c r="F124" t="s">
        <v>3835</v>
      </c>
      <c r="I124" t="s">
        <v>3350</v>
      </c>
      <c r="J124" t="s">
        <v>3333</v>
      </c>
      <c r="K124">
        <v>45.42</v>
      </c>
      <c r="L124">
        <v>45.42</v>
      </c>
      <c r="O124" s="44"/>
      <c r="P124" s="73"/>
      <c r="Q124" t="s">
        <v>3836</v>
      </c>
      <c r="R124">
        <v>1</v>
      </c>
    </row>
    <row r="125" spans="1:18" x14ac:dyDescent="0.25">
      <c r="A125" t="s">
        <v>7696</v>
      </c>
      <c r="B125" t="s">
        <v>3837</v>
      </c>
      <c r="D125" t="s">
        <v>130</v>
      </c>
      <c r="E125" t="s">
        <v>3341</v>
      </c>
      <c r="F125" t="s">
        <v>3838</v>
      </c>
      <c r="H125" t="s">
        <v>3839</v>
      </c>
      <c r="I125" t="s">
        <v>3357</v>
      </c>
      <c r="J125" t="s">
        <v>3351</v>
      </c>
      <c r="K125">
        <v>22.69</v>
      </c>
      <c r="L125">
        <v>22.69</v>
      </c>
      <c r="O125" s="44"/>
      <c r="P125" s="73"/>
      <c r="Q125" t="s">
        <v>3352</v>
      </c>
      <c r="R125">
        <v>1</v>
      </c>
    </row>
    <row r="126" spans="1:18" x14ac:dyDescent="0.25">
      <c r="A126" t="s">
        <v>7696</v>
      </c>
      <c r="B126" t="s">
        <v>3844</v>
      </c>
      <c r="D126" t="s">
        <v>3360</v>
      </c>
      <c r="F126" t="s">
        <v>3845</v>
      </c>
      <c r="I126" t="s">
        <v>3385</v>
      </c>
      <c r="J126" t="s">
        <v>3333</v>
      </c>
      <c r="K126">
        <v>31.7</v>
      </c>
      <c r="L126">
        <v>93</v>
      </c>
      <c r="O126" s="44"/>
      <c r="P126" s="73"/>
      <c r="Q126" t="s">
        <v>3386</v>
      </c>
      <c r="R126">
        <v>1</v>
      </c>
    </row>
    <row r="127" spans="1:18" x14ac:dyDescent="0.25">
      <c r="A127" t="s">
        <v>7696</v>
      </c>
      <c r="B127" t="s">
        <v>3135</v>
      </c>
      <c r="D127" t="s">
        <v>3360</v>
      </c>
      <c r="F127" t="s">
        <v>3846</v>
      </c>
      <c r="I127" t="s">
        <v>3385</v>
      </c>
      <c r="J127" t="s">
        <v>3333</v>
      </c>
      <c r="K127">
        <v>4.9000000000000004</v>
      </c>
      <c r="L127">
        <v>1.4</v>
      </c>
      <c r="O127" s="44"/>
      <c r="P127" s="73"/>
      <c r="Q127" t="s">
        <v>3386</v>
      </c>
      <c r="R127">
        <v>1</v>
      </c>
    </row>
    <row r="128" spans="1:18" x14ac:dyDescent="0.25">
      <c r="A128" t="s">
        <v>7696</v>
      </c>
      <c r="B128" t="s">
        <v>3847</v>
      </c>
      <c r="D128" t="s">
        <v>130</v>
      </c>
      <c r="E128" t="s">
        <v>3698</v>
      </c>
      <c r="F128" t="s">
        <v>3848</v>
      </c>
      <c r="H128" t="s">
        <v>3849</v>
      </c>
      <c r="I128" t="s">
        <v>3357</v>
      </c>
      <c r="J128" t="s">
        <v>3434</v>
      </c>
      <c r="K128">
        <v>34.5</v>
      </c>
      <c r="L128">
        <v>34.5</v>
      </c>
      <c r="O128" s="44"/>
      <c r="P128" s="73"/>
      <c r="Q128" t="s">
        <v>3359</v>
      </c>
      <c r="R128">
        <v>1</v>
      </c>
    </row>
    <row r="129" spans="1:18" x14ac:dyDescent="0.25">
      <c r="A129" t="s">
        <v>7696</v>
      </c>
      <c r="B129" t="s">
        <v>3084</v>
      </c>
      <c r="D129" t="s">
        <v>3346</v>
      </c>
      <c r="E129" t="s">
        <v>3347</v>
      </c>
      <c r="F129" t="s">
        <v>3853</v>
      </c>
      <c r="H129" t="s">
        <v>3854</v>
      </c>
      <c r="I129" t="s">
        <v>3357</v>
      </c>
      <c r="J129" t="s">
        <v>3358</v>
      </c>
      <c r="K129" t="s">
        <v>5315</v>
      </c>
      <c r="L129">
        <v>48</v>
      </c>
      <c r="O129" s="44"/>
      <c r="P129" s="73"/>
      <c r="Q129" t="s">
        <v>3855</v>
      </c>
      <c r="R129">
        <v>1</v>
      </c>
    </row>
    <row r="130" spans="1:18" x14ac:dyDescent="0.25">
      <c r="A130" t="s">
        <v>7696</v>
      </c>
      <c r="B130" t="s">
        <v>3856</v>
      </c>
      <c r="D130" t="s">
        <v>3392</v>
      </c>
      <c r="E130" t="s">
        <v>1896</v>
      </c>
      <c r="F130" t="s">
        <v>3857</v>
      </c>
      <c r="H130" t="s">
        <v>3858</v>
      </c>
      <c r="I130" t="s">
        <v>3357</v>
      </c>
      <c r="J130" t="s">
        <v>3434</v>
      </c>
      <c r="K130">
        <v>49.9</v>
      </c>
      <c r="L130">
        <v>34.79</v>
      </c>
      <c r="O130" s="44"/>
      <c r="P130" s="73"/>
      <c r="Q130" t="s">
        <v>3359</v>
      </c>
      <c r="R130">
        <v>1</v>
      </c>
    </row>
    <row r="131" spans="1:18" x14ac:dyDescent="0.25">
      <c r="A131" t="s">
        <v>7696</v>
      </c>
      <c r="B131" t="s">
        <v>3874</v>
      </c>
      <c r="D131" t="s">
        <v>3392</v>
      </c>
      <c r="E131" t="s">
        <v>1896</v>
      </c>
      <c r="F131" t="s">
        <v>3875</v>
      </c>
      <c r="H131" t="s">
        <v>3876</v>
      </c>
      <c r="I131" t="s">
        <v>3350</v>
      </c>
      <c r="J131" t="s">
        <v>3395</v>
      </c>
      <c r="K131">
        <v>48.1</v>
      </c>
      <c r="L131">
        <v>48.1</v>
      </c>
      <c r="O131" s="44"/>
      <c r="P131" s="73"/>
      <c r="Q131" t="s">
        <v>3352</v>
      </c>
      <c r="R131">
        <v>1</v>
      </c>
    </row>
    <row r="132" spans="1:18" x14ac:dyDescent="0.25">
      <c r="A132" t="s">
        <v>7696</v>
      </c>
      <c r="B132" t="s">
        <v>3880</v>
      </c>
      <c r="D132" t="s">
        <v>224</v>
      </c>
      <c r="E132" t="s">
        <v>3881</v>
      </c>
      <c r="F132" t="s">
        <v>3882</v>
      </c>
      <c r="H132" t="s">
        <v>3883</v>
      </c>
      <c r="I132" t="s">
        <v>3350</v>
      </c>
      <c r="J132" t="s">
        <v>3351</v>
      </c>
      <c r="K132">
        <v>49.9</v>
      </c>
      <c r="L132">
        <v>49.5</v>
      </c>
      <c r="O132" s="44"/>
      <c r="P132" s="73"/>
      <c r="Q132" t="s">
        <v>3352</v>
      </c>
      <c r="R132">
        <v>1</v>
      </c>
    </row>
    <row r="133" spans="1:18" x14ac:dyDescent="0.25">
      <c r="A133" t="s">
        <v>7696</v>
      </c>
      <c r="B133" t="s">
        <v>3884</v>
      </c>
      <c r="D133" t="s">
        <v>3360</v>
      </c>
      <c r="F133" t="s">
        <v>3885</v>
      </c>
      <c r="H133" t="s">
        <v>3886</v>
      </c>
      <c r="I133" t="s">
        <v>3350</v>
      </c>
      <c r="J133" t="s">
        <v>3351</v>
      </c>
      <c r="K133">
        <v>44.6</v>
      </c>
      <c r="L133">
        <v>44.6</v>
      </c>
      <c r="O133" s="44"/>
      <c r="P133" s="73"/>
      <c r="Q133" t="s">
        <v>3352</v>
      </c>
      <c r="R133">
        <v>1</v>
      </c>
    </row>
    <row r="134" spans="1:18" x14ac:dyDescent="0.25">
      <c r="A134" t="s">
        <v>7696</v>
      </c>
      <c r="B134" t="s">
        <v>3887</v>
      </c>
      <c r="D134" t="s">
        <v>3455</v>
      </c>
      <c r="E134" t="s">
        <v>3686</v>
      </c>
      <c r="F134" t="s">
        <v>3888</v>
      </c>
      <c r="H134" t="s">
        <v>3889</v>
      </c>
      <c r="I134" t="s">
        <v>3357</v>
      </c>
      <c r="J134" t="s">
        <v>3358</v>
      </c>
      <c r="K134">
        <v>28.56</v>
      </c>
      <c r="L134">
        <v>28.56</v>
      </c>
      <c r="O134" s="44"/>
      <c r="P134" s="73"/>
      <c r="Q134" t="s">
        <v>3855</v>
      </c>
      <c r="R134">
        <v>1</v>
      </c>
    </row>
    <row r="135" spans="1:18" x14ac:dyDescent="0.25">
      <c r="A135" t="s">
        <v>7696</v>
      </c>
      <c r="B135" t="s">
        <v>3902</v>
      </c>
      <c r="D135" t="s">
        <v>3346</v>
      </c>
      <c r="E135" t="s">
        <v>3413</v>
      </c>
      <c r="F135" t="s">
        <v>3903</v>
      </c>
      <c r="I135" t="s">
        <v>3357</v>
      </c>
      <c r="J135" t="s">
        <v>3333</v>
      </c>
      <c r="K135">
        <v>33.6</v>
      </c>
      <c r="L135">
        <v>8.57</v>
      </c>
      <c r="O135" s="44"/>
      <c r="P135" s="73"/>
      <c r="Q135" t="s">
        <v>3359</v>
      </c>
      <c r="R135">
        <v>1</v>
      </c>
    </row>
    <row r="136" spans="1:18" x14ac:dyDescent="0.25">
      <c r="A136" t="s">
        <v>7696</v>
      </c>
      <c r="B136" t="s">
        <v>3904</v>
      </c>
      <c r="D136" t="s">
        <v>3455</v>
      </c>
      <c r="E136" t="s">
        <v>766</v>
      </c>
      <c r="F136" t="s">
        <v>3905</v>
      </c>
      <c r="H136" t="s">
        <v>3906</v>
      </c>
      <c r="I136" t="s">
        <v>3350</v>
      </c>
      <c r="J136" t="s">
        <v>3351</v>
      </c>
      <c r="K136">
        <v>47.6</v>
      </c>
      <c r="L136">
        <v>47.6</v>
      </c>
      <c r="O136" s="44"/>
      <c r="P136" s="73"/>
      <c r="Q136" t="s">
        <v>3352</v>
      </c>
      <c r="R136">
        <v>1</v>
      </c>
    </row>
    <row r="137" spans="1:18" x14ac:dyDescent="0.25">
      <c r="A137" t="s">
        <v>7696</v>
      </c>
      <c r="B137" t="s">
        <v>3909</v>
      </c>
      <c r="D137" t="s">
        <v>3346</v>
      </c>
      <c r="E137" t="s">
        <v>3413</v>
      </c>
      <c r="F137" t="s">
        <v>3910</v>
      </c>
      <c r="H137" t="s">
        <v>3911</v>
      </c>
      <c r="I137" t="s">
        <v>3365</v>
      </c>
      <c r="J137" t="s">
        <v>3366</v>
      </c>
      <c r="K137" t="s">
        <v>5315</v>
      </c>
      <c r="L137" t="s">
        <v>5315</v>
      </c>
      <c r="O137" s="44"/>
      <c r="P137" s="73"/>
      <c r="Q137" t="s">
        <v>3367</v>
      </c>
      <c r="R137">
        <v>1</v>
      </c>
    </row>
    <row r="138" spans="1:18" x14ac:dyDescent="0.25">
      <c r="A138" t="s">
        <v>7696</v>
      </c>
      <c r="B138" t="s">
        <v>3912</v>
      </c>
      <c r="D138" t="s">
        <v>3346</v>
      </c>
      <c r="E138" t="s">
        <v>3413</v>
      </c>
      <c r="F138" t="s">
        <v>3913</v>
      </c>
      <c r="H138" t="s">
        <v>3914</v>
      </c>
      <c r="I138" t="s">
        <v>3365</v>
      </c>
      <c r="J138" t="s">
        <v>3366</v>
      </c>
      <c r="K138" t="s">
        <v>5315</v>
      </c>
      <c r="L138" t="s">
        <v>5315</v>
      </c>
      <c r="O138" s="44"/>
      <c r="P138" s="73"/>
      <c r="Q138" t="s">
        <v>3367</v>
      </c>
      <c r="R138">
        <v>1</v>
      </c>
    </row>
    <row r="139" spans="1:18" x14ac:dyDescent="0.25">
      <c r="A139" t="s">
        <v>7696</v>
      </c>
      <c r="B139" t="s">
        <v>3915</v>
      </c>
      <c r="D139" t="s">
        <v>130</v>
      </c>
      <c r="E139" t="s">
        <v>3542</v>
      </c>
      <c r="F139" t="s">
        <v>3916</v>
      </c>
      <c r="I139" t="s">
        <v>3385</v>
      </c>
      <c r="J139" t="s">
        <v>3333</v>
      </c>
      <c r="K139">
        <v>94.5</v>
      </c>
      <c r="L139">
        <v>90.72</v>
      </c>
      <c r="O139" s="44"/>
      <c r="P139" s="73"/>
      <c r="Q139" t="s">
        <v>3386</v>
      </c>
      <c r="R139">
        <v>1</v>
      </c>
    </row>
    <row r="140" spans="1:18" x14ac:dyDescent="0.25">
      <c r="A140" t="s">
        <v>7696</v>
      </c>
      <c r="B140" t="s">
        <v>3918</v>
      </c>
      <c r="D140" t="s">
        <v>3360</v>
      </c>
      <c r="F140" t="s">
        <v>3919</v>
      </c>
      <c r="I140" t="s">
        <v>3365</v>
      </c>
      <c r="J140" t="s">
        <v>3333</v>
      </c>
      <c r="K140">
        <v>6.2</v>
      </c>
      <c r="L140">
        <v>1.1000000000000001</v>
      </c>
      <c r="O140" s="44"/>
      <c r="P140" s="73"/>
      <c r="Q140" t="s">
        <v>3359</v>
      </c>
      <c r="R140">
        <v>1</v>
      </c>
    </row>
    <row r="141" spans="1:18" x14ac:dyDescent="0.25">
      <c r="A141" t="s">
        <v>7696</v>
      </c>
      <c r="B141" t="s">
        <v>3924</v>
      </c>
      <c r="D141" t="s">
        <v>224</v>
      </c>
      <c r="E141" t="s">
        <v>3881</v>
      </c>
      <c r="F141" t="s">
        <v>3924</v>
      </c>
      <c r="I141" t="s">
        <v>3385</v>
      </c>
      <c r="J141" t="s">
        <v>3333</v>
      </c>
      <c r="K141">
        <v>0.6</v>
      </c>
      <c r="L141">
        <v>0.35</v>
      </c>
      <c r="O141" s="44"/>
      <c r="P141" s="73"/>
      <c r="Q141" t="s">
        <v>3386</v>
      </c>
      <c r="R141">
        <v>1</v>
      </c>
    </row>
    <row r="142" spans="1:18" x14ac:dyDescent="0.25">
      <c r="A142" t="s">
        <v>7696</v>
      </c>
      <c r="B142" t="s">
        <v>3926</v>
      </c>
      <c r="D142" t="s">
        <v>224</v>
      </c>
      <c r="E142" t="s">
        <v>3747</v>
      </c>
      <c r="F142" t="s">
        <v>3927</v>
      </c>
      <c r="I142" t="s">
        <v>3385</v>
      </c>
      <c r="J142" t="s">
        <v>3333</v>
      </c>
      <c r="K142">
        <v>37.5</v>
      </c>
      <c r="L142">
        <v>37.5</v>
      </c>
      <c r="O142" s="44"/>
      <c r="P142" s="73"/>
      <c r="Q142" t="s">
        <v>3386</v>
      </c>
      <c r="R142">
        <v>1</v>
      </c>
    </row>
    <row r="143" spans="1:18" x14ac:dyDescent="0.25">
      <c r="A143" t="s">
        <v>7696</v>
      </c>
      <c r="B143" t="s">
        <v>241</v>
      </c>
      <c r="D143" t="s">
        <v>3360</v>
      </c>
      <c r="F143" t="s">
        <v>3928</v>
      </c>
      <c r="I143" t="s">
        <v>3385</v>
      </c>
      <c r="J143" t="s">
        <v>3333</v>
      </c>
      <c r="K143">
        <v>14.3</v>
      </c>
      <c r="L143">
        <v>0.4</v>
      </c>
      <c r="O143" s="44"/>
      <c r="P143" s="73"/>
      <c r="Q143" t="s">
        <v>3386</v>
      </c>
      <c r="R143">
        <v>1</v>
      </c>
    </row>
    <row r="144" spans="1:18" x14ac:dyDescent="0.25">
      <c r="A144" t="s">
        <v>7696</v>
      </c>
      <c r="B144" t="s">
        <v>3931</v>
      </c>
      <c r="D144" t="s">
        <v>3360</v>
      </c>
      <c r="F144" t="s">
        <v>3932</v>
      </c>
      <c r="H144" t="s">
        <v>3933</v>
      </c>
      <c r="I144" t="s">
        <v>3357</v>
      </c>
      <c r="J144" t="s">
        <v>3351</v>
      </c>
      <c r="K144">
        <v>6</v>
      </c>
      <c r="L144">
        <v>7.0000000000000007E-2</v>
      </c>
      <c r="O144" s="44"/>
      <c r="P144" s="73"/>
      <c r="Q144" t="s">
        <v>3359</v>
      </c>
      <c r="R144">
        <v>1</v>
      </c>
    </row>
    <row r="145" spans="1:18" x14ac:dyDescent="0.25">
      <c r="A145" t="s">
        <v>7696</v>
      </c>
      <c r="B145" t="s">
        <v>573</v>
      </c>
      <c r="D145" t="s">
        <v>95</v>
      </c>
      <c r="E145" t="s">
        <v>37</v>
      </c>
      <c r="F145" t="s">
        <v>3934</v>
      </c>
      <c r="I145" t="s">
        <v>3385</v>
      </c>
      <c r="J145" t="s">
        <v>3333</v>
      </c>
      <c r="K145">
        <v>1.63</v>
      </c>
      <c r="L145">
        <v>0.09</v>
      </c>
      <c r="O145" s="44"/>
      <c r="P145" s="73"/>
      <c r="Q145" t="s">
        <v>3386</v>
      </c>
      <c r="R145">
        <v>1</v>
      </c>
    </row>
    <row r="146" spans="1:18" x14ac:dyDescent="0.25">
      <c r="A146" t="s">
        <v>7696</v>
      </c>
      <c r="B146" t="s">
        <v>216</v>
      </c>
      <c r="D146" t="s">
        <v>95</v>
      </c>
      <c r="E146" t="s">
        <v>37</v>
      </c>
      <c r="F146" t="s">
        <v>216</v>
      </c>
      <c r="I146" t="s">
        <v>3385</v>
      </c>
      <c r="J146" t="s">
        <v>3333</v>
      </c>
      <c r="K146">
        <v>1.6</v>
      </c>
      <c r="L146">
        <v>0</v>
      </c>
      <c r="O146" s="44"/>
      <c r="P146" s="73"/>
      <c r="Q146" t="s">
        <v>3386</v>
      </c>
      <c r="R146">
        <v>1</v>
      </c>
    </row>
    <row r="147" spans="1:18" x14ac:dyDescent="0.25">
      <c r="A147" t="s">
        <v>7696</v>
      </c>
      <c r="B147" t="s">
        <v>478</v>
      </c>
      <c r="D147" t="s">
        <v>3337</v>
      </c>
      <c r="E147" t="s">
        <v>3738</v>
      </c>
      <c r="F147" t="s">
        <v>3935</v>
      </c>
      <c r="I147" t="s">
        <v>3385</v>
      </c>
      <c r="J147" t="s">
        <v>3333</v>
      </c>
      <c r="K147">
        <v>1</v>
      </c>
      <c r="L147">
        <v>0.05</v>
      </c>
      <c r="O147" s="44"/>
      <c r="P147" s="73"/>
      <c r="Q147" t="s">
        <v>3386</v>
      </c>
      <c r="R147">
        <v>1</v>
      </c>
    </row>
    <row r="148" spans="1:18" x14ac:dyDescent="0.25">
      <c r="A148" t="s">
        <v>7696</v>
      </c>
      <c r="B148" t="s">
        <v>1300</v>
      </c>
      <c r="D148" t="s">
        <v>3346</v>
      </c>
      <c r="F148" t="s">
        <v>3945</v>
      </c>
      <c r="I148" t="s">
        <v>3385</v>
      </c>
      <c r="J148" t="s">
        <v>3333</v>
      </c>
      <c r="K148">
        <v>1</v>
      </c>
      <c r="L148">
        <v>0.69</v>
      </c>
      <c r="O148" s="44"/>
      <c r="P148" s="73"/>
      <c r="Q148" t="s">
        <v>3386</v>
      </c>
      <c r="R148">
        <v>1</v>
      </c>
    </row>
    <row r="149" spans="1:18" x14ac:dyDescent="0.25">
      <c r="A149" t="s">
        <v>7696</v>
      </c>
      <c r="B149" t="s">
        <v>3952</v>
      </c>
      <c r="D149" t="s">
        <v>3455</v>
      </c>
      <c r="E149" t="s">
        <v>3686</v>
      </c>
      <c r="F149" t="s">
        <v>3953</v>
      </c>
      <c r="H149" t="s">
        <v>3954</v>
      </c>
      <c r="I149" t="s">
        <v>3350</v>
      </c>
      <c r="J149" t="s">
        <v>3358</v>
      </c>
      <c r="K149">
        <v>49.9</v>
      </c>
      <c r="L149">
        <v>304</v>
      </c>
      <c r="O149" s="44"/>
      <c r="P149" s="73"/>
      <c r="Q149" t="s">
        <v>3518</v>
      </c>
      <c r="R149">
        <v>1</v>
      </c>
    </row>
    <row r="150" spans="1:18" x14ac:dyDescent="0.25">
      <c r="A150" t="s">
        <v>7696</v>
      </c>
      <c r="B150" t="s">
        <v>3975</v>
      </c>
      <c r="D150" t="s">
        <v>3455</v>
      </c>
      <c r="E150" t="s">
        <v>3976</v>
      </c>
      <c r="F150" t="s">
        <v>3977</v>
      </c>
      <c r="H150" t="s">
        <v>3978</v>
      </c>
      <c r="I150" t="s">
        <v>3365</v>
      </c>
      <c r="J150" t="s">
        <v>3434</v>
      </c>
      <c r="K150">
        <v>254</v>
      </c>
      <c r="L150">
        <v>613.22</v>
      </c>
      <c r="O150" s="44"/>
      <c r="P150" s="73"/>
      <c r="Q150" t="s">
        <v>3518</v>
      </c>
      <c r="R150">
        <v>1</v>
      </c>
    </row>
    <row r="151" spans="1:18" x14ac:dyDescent="0.25">
      <c r="A151" t="s">
        <v>7696</v>
      </c>
      <c r="B151" t="s">
        <v>3979</v>
      </c>
      <c r="D151" t="s">
        <v>3360</v>
      </c>
      <c r="F151" t="s">
        <v>3980</v>
      </c>
      <c r="H151" t="s">
        <v>3981</v>
      </c>
      <c r="I151" t="s">
        <v>3350</v>
      </c>
      <c r="J151" t="s">
        <v>3351</v>
      </c>
      <c r="K151">
        <v>46.9</v>
      </c>
      <c r="L151">
        <v>46.9</v>
      </c>
      <c r="O151" s="44"/>
      <c r="P151" s="73"/>
      <c r="Q151" t="s">
        <v>3352</v>
      </c>
      <c r="R151">
        <v>1</v>
      </c>
    </row>
    <row r="152" spans="1:18" x14ac:dyDescent="0.25">
      <c r="A152" t="s">
        <v>7696</v>
      </c>
      <c r="B152" t="s">
        <v>3982</v>
      </c>
      <c r="D152" t="s">
        <v>224</v>
      </c>
      <c r="E152" t="s">
        <v>3792</v>
      </c>
      <c r="F152" t="s">
        <v>3983</v>
      </c>
      <c r="H152" t="s">
        <v>3984</v>
      </c>
      <c r="I152" t="s">
        <v>3350</v>
      </c>
      <c r="J152" t="s">
        <v>3351</v>
      </c>
      <c r="K152">
        <v>47.6</v>
      </c>
      <c r="L152">
        <v>47.6</v>
      </c>
      <c r="O152" s="44"/>
      <c r="P152" s="73"/>
      <c r="Q152" t="s">
        <v>3352</v>
      </c>
      <c r="R152">
        <v>1</v>
      </c>
    </row>
    <row r="153" spans="1:18" x14ac:dyDescent="0.25">
      <c r="A153" t="s">
        <v>7696</v>
      </c>
      <c r="B153" t="s">
        <v>3985</v>
      </c>
      <c r="D153" t="s">
        <v>3455</v>
      </c>
      <c r="E153" t="s">
        <v>3648</v>
      </c>
      <c r="F153" t="s">
        <v>3986</v>
      </c>
      <c r="H153" t="s">
        <v>3987</v>
      </c>
      <c r="I153" t="s">
        <v>3350</v>
      </c>
      <c r="J153" t="s">
        <v>3351</v>
      </c>
      <c r="K153">
        <v>25</v>
      </c>
      <c r="L153">
        <v>23.4</v>
      </c>
      <c r="O153" s="44"/>
      <c r="P153" s="73"/>
      <c r="Q153" t="s">
        <v>3352</v>
      </c>
      <c r="R153">
        <v>1</v>
      </c>
    </row>
    <row r="154" spans="1:18" x14ac:dyDescent="0.25">
      <c r="A154" t="s">
        <v>7696</v>
      </c>
      <c r="B154" t="s">
        <v>3990</v>
      </c>
      <c r="D154" t="s">
        <v>3466</v>
      </c>
      <c r="E154" t="s">
        <v>3991</v>
      </c>
      <c r="F154" t="s">
        <v>3992</v>
      </c>
      <c r="H154" t="s">
        <v>3993</v>
      </c>
      <c r="I154" t="s">
        <v>3350</v>
      </c>
      <c r="J154" t="s">
        <v>3351</v>
      </c>
      <c r="K154">
        <v>25</v>
      </c>
      <c r="L154">
        <v>23.8</v>
      </c>
      <c r="O154" s="44"/>
      <c r="P154" s="73"/>
      <c r="Q154" t="s">
        <v>3352</v>
      </c>
      <c r="R154">
        <v>1</v>
      </c>
    </row>
    <row r="155" spans="1:18" x14ac:dyDescent="0.25">
      <c r="A155" t="s">
        <v>7696</v>
      </c>
      <c r="B155" t="s">
        <v>3994</v>
      </c>
      <c r="D155" t="s">
        <v>130</v>
      </c>
      <c r="E155" t="s">
        <v>3698</v>
      </c>
      <c r="F155" t="s">
        <v>3995</v>
      </c>
      <c r="H155" t="s">
        <v>3996</v>
      </c>
      <c r="I155" t="s">
        <v>3350</v>
      </c>
      <c r="J155" t="s">
        <v>3351</v>
      </c>
      <c r="K155">
        <v>98.46</v>
      </c>
      <c r="L155">
        <v>92.58</v>
      </c>
      <c r="O155" s="44"/>
      <c r="P155" s="73"/>
      <c r="Q155" t="s">
        <v>3352</v>
      </c>
      <c r="R155">
        <v>1</v>
      </c>
    </row>
    <row r="156" spans="1:18" x14ac:dyDescent="0.25">
      <c r="A156" t="s">
        <v>7696</v>
      </c>
      <c r="B156" t="s">
        <v>3994</v>
      </c>
      <c r="D156" t="s">
        <v>130</v>
      </c>
      <c r="E156" t="s">
        <v>3698</v>
      </c>
      <c r="F156" t="s">
        <v>3995</v>
      </c>
      <c r="H156" t="s">
        <v>3997</v>
      </c>
      <c r="I156" t="s">
        <v>3350</v>
      </c>
      <c r="J156" t="s">
        <v>3351</v>
      </c>
      <c r="K156">
        <v>98.46</v>
      </c>
      <c r="L156">
        <v>92.58</v>
      </c>
      <c r="O156" s="44"/>
      <c r="P156" s="73"/>
      <c r="Q156" t="s">
        <v>3352</v>
      </c>
      <c r="R156">
        <v>1</v>
      </c>
    </row>
    <row r="157" spans="1:18" x14ac:dyDescent="0.25">
      <c r="A157" t="s">
        <v>7696</v>
      </c>
      <c r="B157" t="s">
        <v>3998</v>
      </c>
      <c r="D157" t="s">
        <v>130</v>
      </c>
      <c r="E157" t="s">
        <v>3341</v>
      </c>
      <c r="F157" t="s">
        <v>3999</v>
      </c>
      <c r="H157" t="s">
        <v>4000</v>
      </c>
      <c r="I157" t="s">
        <v>3350</v>
      </c>
      <c r="J157" t="s">
        <v>3351</v>
      </c>
      <c r="K157">
        <v>49.97</v>
      </c>
      <c r="L157">
        <v>49.97</v>
      </c>
      <c r="O157" s="44"/>
      <c r="P157" s="73"/>
      <c r="Q157" t="s">
        <v>3352</v>
      </c>
      <c r="R157">
        <v>1</v>
      </c>
    </row>
    <row r="158" spans="1:18" x14ac:dyDescent="0.25">
      <c r="A158" t="s">
        <v>7696</v>
      </c>
      <c r="B158" t="s">
        <v>4006</v>
      </c>
      <c r="D158" t="s">
        <v>3455</v>
      </c>
      <c r="E158" t="s">
        <v>3686</v>
      </c>
      <c r="F158" t="s">
        <v>4007</v>
      </c>
      <c r="H158" t="s">
        <v>4008</v>
      </c>
      <c r="I158" t="s">
        <v>3350</v>
      </c>
      <c r="J158" t="s">
        <v>3351</v>
      </c>
      <c r="K158">
        <v>24.75</v>
      </c>
      <c r="L158">
        <v>24</v>
      </c>
      <c r="O158" s="44"/>
      <c r="P158" s="73"/>
      <c r="Q158" t="s">
        <v>3352</v>
      </c>
      <c r="R158">
        <v>1</v>
      </c>
    </row>
    <row r="159" spans="1:18" x14ac:dyDescent="0.25">
      <c r="A159" t="s">
        <v>7696</v>
      </c>
      <c r="B159" t="s">
        <v>4009</v>
      </c>
      <c r="D159" t="s">
        <v>3334</v>
      </c>
      <c r="E159" t="s">
        <v>3420</v>
      </c>
      <c r="F159" t="s">
        <v>4010</v>
      </c>
      <c r="H159" t="s">
        <v>4011</v>
      </c>
      <c r="I159" t="s">
        <v>3357</v>
      </c>
      <c r="J159" t="s">
        <v>3358</v>
      </c>
      <c r="K159">
        <v>48.2</v>
      </c>
      <c r="L159">
        <v>0</v>
      </c>
      <c r="O159" s="44"/>
      <c r="P159" s="73"/>
      <c r="Q159" t="s">
        <v>3359</v>
      </c>
      <c r="R159">
        <v>1</v>
      </c>
    </row>
    <row r="160" spans="1:18" x14ac:dyDescent="0.25">
      <c r="A160" t="s">
        <v>7696</v>
      </c>
      <c r="B160" t="s">
        <v>4012</v>
      </c>
      <c r="D160" t="s">
        <v>3334</v>
      </c>
      <c r="E160" t="s">
        <v>3420</v>
      </c>
      <c r="F160" t="s">
        <v>4013</v>
      </c>
      <c r="H160" t="s">
        <v>4014</v>
      </c>
      <c r="I160" t="s">
        <v>3357</v>
      </c>
      <c r="J160" t="s">
        <v>3351</v>
      </c>
      <c r="K160">
        <v>9.9</v>
      </c>
      <c r="L160">
        <v>0</v>
      </c>
      <c r="O160" s="44"/>
      <c r="P160" s="73"/>
      <c r="Q160" t="s">
        <v>3359</v>
      </c>
      <c r="R160">
        <v>1</v>
      </c>
    </row>
    <row r="161" spans="1:18" x14ac:dyDescent="0.25">
      <c r="A161" t="s">
        <v>7696</v>
      </c>
      <c r="B161" t="s">
        <v>4012</v>
      </c>
      <c r="D161" t="s">
        <v>3334</v>
      </c>
      <c r="E161" t="s">
        <v>3420</v>
      </c>
      <c r="F161" t="s">
        <v>4013</v>
      </c>
      <c r="H161" t="s">
        <v>4015</v>
      </c>
      <c r="I161" t="s">
        <v>3357</v>
      </c>
      <c r="J161" t="s">
        <v>3351</v>
      </c>
      <c r="K161">
        <v>9.9</v>
      </c>
      <c r="L161">
        <v>0</v>
      </c>
      <c r="O161" s="44"/>
      <c r="P161" s="73"/>
      <c r="Q161" t="s">
        <v>3359</v>
      </c>
      <c r="R161">
        <v>1</v>
      </c>
    </row>
    <row r="162" spans="1:18" x14ac:dyDescent="0.25">
      <c r="A162" t="s">
        <v>7696</v>
      </c>
      <c r="B162" t="s">
        <v>4012</v>
      </c>
      <c r="D162" t="s">
        <v>3334</v>
      </c>
      <c r="E162" t="s">
        <v>3420</v>
      </c>
      <c r="F162" t="s">
        <v>4013</v>
      </c>
      <c r="H162" t="s">
        <v>4016</v>
      </c>
      <c r="I162" t="s">
        <v>3357</v>
      </c>
      <c r="J162" t="s">
        <v>3351</v>
      </c>
      <c r="K162">
        <v>9.9</v>
      </c>
      <c r="L162">
        <v>0</v>
      </c>
      <c r="O162" s="44"/>
      <c r="P162" s="73"/>
      <c r="Q162" t="s">
        <v>3359</v>
      </c>
      <c r="R162">
        <v>1</v>
      </c>
    </row>
    <row r="163" spans="1:18" x14ac:dyDescent="0.25">
      <c r="A163" t="s">
        <v>7696</v>
      </c>
      <c r="B163" t="s">
        <v>4012</v>
      </c>
      <c r="D163" t="s">
        <v>3334</v>
      </c>
      <c r="E163" t="s">
        <v>3420</v>
      </c>
      <c r="F163" t="s">
        <v>4013</v>
      </c>
      <c r="H163" t="s">
        <v>4017</v>
      </c>
      <c r="I163" t="s">
        <v>3357</v>
      </c>
      <c r="J163" t="s">
        <v>3351</v>
      </c>
      <c r="K163">
        <v>9.9</v>
      </c>
      <c r="L163">
        <v>0</v>
      </c>
      <c r="O163" s="44"/>
      <c r="P163" s="73"/>
      <c r="Q163" t="s">
        <v>3359</v>
      </c>
      <c r="R163">
        <v>1</v>
      </c>
    </row>
    <row r="164" spans="1:18" x14ac:dyDescent="0.25">
      <c r="A164" t="s">
        <v>7696</v>
      </c>
      <c r="B164" t="s">
        <v>4012</v>
      </c>
      <c r="D164" t="s">
        <v>3334</v>
      </c>
      <c r="E164" t="s">
        <v>3420</v>
      </c>
      <c r="F164" t="s">
        <v>4013</v>
      </c>
      <c r="H164" t="s">
        <v>4018</v>
      </c>
      <c r="I164" t="s">
        <v>3357</v>
      </c>
      <c r="J164" t="s">
        <v>3351</v>
      </c>
      <c r="K164">
        <v>9.9</v>
      </c>
      <c r="L164">
        <v>0</v>
      </c>
      <c r="O164" s="44"/>
      <c r="P164" s="73"/>
      <c r="Q164" t="s">
        <v>3359</v>
      </c>
      <c r="R164">
        <v>1</v>
      </c>
    </row>
    <row r="165" spans="1:18" x14ac:dyDescent="0.25">
      <c r="A165" t="s">
        <v>7696</v>
      </c>
      <c r="B165" t="s">
        <v>4024</v>
      </c>
      <c r="D165" t="s">
        <v>3392</v>
      </c>
      <c r="E165" t="s">
        <v>37</v>
      </c>
      <c r="F165" t="s">
        <v>4025</v>
      </c>
      <c r="H165" t="s">
        <v>4026</v>
      </c>
      <c r="I165" t="s">
        <v>3365</v>
      </c>
      <c r="J165" t="s">
        <v>3434</v>
      </c>
      <c r="K165">
        <v>155</v>
      </c>
      <c r="L165">
        <v>322</v>
      </c>
      <c r="O165" s="44"/>
      <c r="P165" s="73"/>
      <c r="Q165" t="s">
        <v>3518</v>
      </c>
      <c r="R165">
        <v>1</v>
      </c>
    </row>
    <row r="166" spans="1:18" x14ac:dyDescent="0.25">
      <c r="A166" t="s">
        <v>7696</v>
      </c>
      <c r="B166" t="s">
        <v>4027</v>
      </c>
      <c r="D166" t="s">
        <v>224</v>
      </c>
      <c r="E166" t="s">
        <v>3792</v>
      </c>
      <c r="F166" t="s">
        <v>4028</v>
      </c>
      <c r="H166" t="s">
        <v>4029</v>
      </c>
      <c r="I166" t="s">
        <v>3357</v>
      </c>
      <c r="J166" t="s">
        <v>3351</v>
      </c>
      <c r="K166">
        <v>49.5</v>
      </c>
      <c r="L166">
        <v>32.85</v>
      </c>
      <c r="O166" s="44"/>
      <c r="P166" s="73"/>
      <c r="Q166" t="s">
        <v>3359</v>
      </c>
      <c r="R166">
        <v>1</v>
      </c>
    </row>
    <row r="167" spans="1:18" x14ac:dyDescent="0.25">
      <c r="A167" t="s">
        <v>7696</v>
      </c>
      <c r="B167" t="s">
        <v>578</v>
      </c>
      <c r="D167" t="s">
        <v>95</v>
      </c>
      <c r="E167" t="s">
        <v>37</v>
      </c>
      <c r="F167" t="s">
        <v>4031</v>
      </c>
      <c r="I167" t="s">
        <v>3385</v>
      </c>
      <c r="J167" t="s">
        <v>3333</v>
      </c>
      <c r="K167">
        <v>5</v>
      </c>
      <c r="L167">
        <v>0</v>
      </c>
      <c r="O167" s="44"/>
      <c r="P167" s="73"/>
      <c r="Q167" t="s">
        <v>3386</v>
      </c>
      <c r="R167">
        <v>1</v>
      </c>
    </row>
    <row r="168" spans="1:18" x14ac:dyDescent="0.25">
      <c r="A168" t="s">
        <v>7696</v>
      </c>
      <c r="B168" t="s">
        <v>4032</v>
      </c>
      <c r="D168" t="s">
        <v>3455</v>
      </c>
      <c r="E168" t="s">
        <v>37</v>
      </c>
      <c r="F168" t="s">
        <v>4033</v>
      </c>
      <c r="H168" t="s">
        <v>4034</v>
      </c>
      <c r="I168" t="s">
        <v>3357</v>
      </c>
      <c r="J168" t="s">
        <v>3434</v>
      </c>
      <c r="K168">
        <v>26.35</v>
      </c>
      <c r="L168">
        <v>14.17</v>
      </c>
      <c r="O168" s="44"/>
      <c r="P168" s="73"/>
      <c r="Q168" t="s">
        <v>3359</v>
      </c>
      <c r="R168">
        <v>1</v>
      </c>
    </row>
    <row r="169" spans="1:18" x14ac:dyDescent="0.25">
      <c r="A169" t="s">
        <v>7696</v>
      </c>
      <c r="B169" t="s">
        <v>4035</v>
      </c>
      <c r="D169" t="s">
        <v>3455</v>
      </c>
      <c r="E169" t="s">
        <v>3686</v>
      </c>
      <c r="F169" t="s">
        <v>4036</v>
      </c>
      <c r="H169" t="s">
        <v>4037</v>
      </c>
      <c r="I169" t="s">
        <v>3350</v>
      </c>
      <c r="J169" t="s">
        <v>3351</v>
      </c>
      <c r="K169">
        <v>24.75</v>
      </c>
      <c r="L169">
        <v>24</v>
      </c>
      <c r="O169" s="44"/>
      <c r="P169" s="73"/>
      <c r="Q169" t="s">
        <v>3352</v>
      </c>
      <c r="R169">
        <v>1</v>
      </c>
    </row>
    <row r="170" spans="1:18" x14ac:dyDescent="0.25">
      <c r="A170" t="s">
        <v>7696</v>
      </c>
      <c r="B170" t="s">
        <v>4038</v>
      </c>
      <c r="D170" t="s">
        <v>3455</v>
      </c>
      <c r="E170" t="s">
        <v>3648</v>
      </c>
      <c r="F170" t="s">
        <v>4039</v>
      </c>
      <c r="H170" t="s">
        <v>4040</v>
      </c>
      <c r="I170" t="s">
        <v>3350</v>
      </c>
      <c r="J170" t="s">
        <v>3351</v>
      </c>
      <c r="K170">
        <v>25</v>
      </c>
      <c r="L170">
        <v>23.5</v>
      </c>
      <c r="O170" s="44"/>
      <c r="P170" s="73"/>
      <c r="Q170" t="s">
        <v>3352</v>
      </c>
      <c r="R170">
        <v>1</v>
      </c>
    </row>
    <row r="171" spans="1:18" x14ac:dyDescent="0.25">
      <c r="A171" t="s">
        <v>7696</v>
      </c>
      <c r="B171" t="s">
        <v>4045</v>
      </c>
      <c r="D171" t="s">
        <v>130</v>
      </c>
      <c r="E171" t="s">
        <v>3341</v>
      </c>
      <c r="F171" t="s">
        <v>4046</v>
      </c>
      <c r="I171" t="s">
        <v>3385</v>
      </c>
      <c r="J171" t="s">
        <v>3333</v>
      </c>
      <c r="K171">
        <v>72</v>
      </c>
      <c r="L171">
        <v>144</v>
      </c>
      <c r="O171" s="44"/>
      <c r="P171" s="73"/>
      <c r="Q171" t="s">
        <v>3386</v>
      </c>
      <c r="R171">
        <v>1</v>
      </c>
    </row>
    <row r="172" spans="1:18" x14ac:dyDescent="0.25">
      <c r="A172" t="s">
        <v>7696</v>
      </c>
      <c r="B172" t="s">
        <v>4049</v>
      </c>
      <c r="D172" t="s">
        <v>3392</v>
      </c>
      <c r="E172" t="s">
        <v>37</v>
      </c>
      <c r="F172" t="s">
        <v>4050</v>
      </c>
      <c r="H172" t="s">
        <v>4051</v>
      </c>
      <c r="I172" t="s">
        <v>3365</v>
      </c>
      <c r="J172" t="s">
        <v>3434</v>
      </c>
      <c r="K172" t="s">
        <v>5315</v>
      </c>
      <c r="L172" t="s">
        <v>5315</v>
      </c>
      <c r="O172" s="44"/>
      <c r="P172" s="73"/>
      <c r="Q172" t="s">
        <v>3518</v>
      </c>
      <c r="R172">
        <v>1</v>
      </c>
    </row>
    <row r="173" spans="1:18" x14ac:dyDescent="0.25">
      <c r="A173" t="s">
        <v>7696</v>
      </c>
      <c r="B173" t="s">
        <v>596</v>
      </c>
      <c r="D173" t="s">
        <v>3360</v>
      </c>
      <c r="F173" t="s">
        <v>4055</v>
      </c>
      <c r="I173" t="s">
        <v>3385</v>
      </c>
      <c r="J173" t="s">
        <v>3333</v>
      </c>
      <c r="K173">
        <v>1.7</v>
      </c>
      <c r="L173">
        <v>0.81</v>
      </c>
      <c r="O173" s="44"/>
      <c r="P173" s="73"/>
      <c r="Q173" t="s">
        <v>3386</v>
      </c>
      <c r="R173">
        <v>1</v>
      </c>
    </row>
    <row r="174" spans="1:18" x14ac:dyDescent="0.25">
      <c r="A174" t="s">
        <v>7696</v>
      </c>
      <c r="B174" t="s">
        <v>509</v>
      </c>
      <c r="D174" t="s">
        <v>3360</v>
      </c>
      <c r="F174" t="s">
        <v>4056</v>
      </c>
      <c r="I174" t="s">
        <v>3385</v>
      </c>
      <c r="J174" t="s">
        <v>3333</v>
      </c>
      <c r="K174" t="s">
        <v>5315</v>
      </c>
      <c r="L174" t="s">
        <v>5315</v>
      </c>
      <c r="O174" s="44"/>
      <c r="P174" s="73"/>
      <c r="Q174" t="s">
        <v>3386</v>
      </c>
      <c r="R174">
        <v>1</v>
      </c>
    </row>
    <row r="175" spans="1:18" x14ac:dyDescent="0.25">
      <c r="A175" t="s">
        <v>7696</v>
      </c>
      <c r="B175" t="s">
        <v>4059</v>
      </c>
      <c r="D175" t="s">
        <v>130</v>
      </c>
      <c r="E175" t="s">
        <v>3542</v>
      </c>
      <c r="F175" t="s">
        <v>4060</v>
      </c>
      <c r="I175" t="s">
        <v>3385</v>
      </c>
      <c r="J175" t="s">
        <v>3333</v>
      </c>
      <c r="K175">
        <v>407</v>
      </c>
      <c r="L175">
        <v>407</v>
      </c>
      <c r="O175" s="44"/>
      <c r="P175" s="73"/>
      <c r="Q175" t="s">
        <v>3828</v>
      </c>
      <c r="R175">
        <v>1</v>
      </c>
    </row>
    <row r="176" spans="1:18" x14ac:dyDescent="0.25">
      <c r="A176" t="s">
        <v>7696</v>
      </c>
      <c r="B176" t="s">
        <v>4061</v>
      </c>
      <c r="D176" t="s">
        <v>130</v>
      </c>
      <c r="E176" t="s">
        <v>3542</v>
      </c>
      <c r="F176" t="s">
        <v>4062</v>
      </c>
      <c r="I176" t="s">
        <v>3385</v>
      </c>
      <c r="J176" t="s">
        <v>3333</v>
      </c>
      <c r="K176">
        <v>407</v>
      </c>
      <c r="L176">
        <v>407</v>
      </c>
      <c r="O176" s="44"/>
      <c r="P176" s="73"/>
      <c r="Q176" t="s">
        <v>3828</v>
      </c>
      <c r="R176">
        <v>1</v>
      </c>
    </row>
    <row r="177" spans="1:18" x14ac:dyDescent="0.25">
      <c r="A177" t="s">
        <v>7696</v>
      </c>
      <c r="B177" t="s">
        <v>4063</v>
      </c>
      <c r="D177" t="s">
        <v>130</v>
      </c>
      <c r="E177" t="s">
        <v>3542</v>
      </c>
      <c r="F177" t="s">
        <v>4064</v>
      </c>
      <c r="I177" t="s">
        <v>3385</v>
      </c>
      <c r="J177" t="s">
        <v>3333</v>
      </c>
      <c r="K177">
        <v>404</v>
      </c>
      <c r="L177">
        <v>404</v>
      </c>
      <c r="O177" s="44"/>
      <c r="P177" s="73"/>
      <c r="Q177" t="s">
        <v>3828</v>
      </c>
      <c r="R177">
        <v>1</v>
      </c>
    </row>
    <row r="178" spans="1:18" x14ac:dyDescent="0.25">
      <c r="A178" t="s">
        <v>7696</v>
      </c>
      <c r="B178" t="s">
        <v>4068</v>
      </c>
      <c r="D178" t="s">
        <v>3455</v>
      </c>
      <c r="E178" t="s">
        <v>766</v>
      </c>
      <c r="F178" t="s">
        <v>4069</v>
      </c>
      <c r="H178" t="s">
        <v>4070</v>
      </c>
      <c r="I178" t="s">
        <v>3350</v>
      </c>
      <c r="J178" t="s">
        <v>3351</v>
      </c>
      <c r="K178">
        <v>47.6</v>
      </c>
      <c r="L178">
        <v>47.6</v>
      </c>
      <c r="O178" s="44"/>
      <c r="P178" s="73"/>
      <c r="Q178" t="s">
        <v>3352</v>
      </c>
      <c r="R178">
        <v>1</v>
      </c>
    </row>
    <row r="179" spans="1:18" x14ac:dyDescent="0.25">
      <c r="A179" t="s">
        <v>7696</v>
      </c>
      <c r="B179" t="s">
        <v>4071</v>
      </c>
      <c r="D179" t="s">
        <v>130</v>
      </c>
      <c r="E179" t="s">
        <v>3542</v>
      </c>
      <c r="F179" t="s">
        <v>4072</v>
      </c>
      <c r="H179" t="s">
        <v>4073</v>
      </c>
      <c r="I179" t="s">
        <v>3350</v>
      </c>
      <c r="J179" t="s">
        <v>3351</v>
      </c>
      <c r="K179">
        <v>49.42</v>
      </c>
      <c r="L179">
        <v>45.88</v>
      </c>
      <c r="O179" s="44"/>
      <c r="P179" s="73"/>
      <c r="Q179" t="s">
        <v>3352</v>
      </c>
      <c r="R179">
        <v>1</v>
      </c>
    </row>
    <row r="180" spans="1:18" x14ac:dyDescent="0.25">
      <c r="A180" t="s">
        <v>7696</v>
      </c>
      <c r="B180" t="s">
        <v>4075</v>
      </c>
      <c r="D180" t="s">
        <v>224</v>
      </c>
      <c r="E180" t="s">
        <v>3881</v>
      </c>
      <c r="F180" t="s">
        <v>4076</v>
      </c>
      <c r="H180" t="s">
        <v>4077</v>
      </c>
      <c r="I180" t="s">
        <v>3365</v>
      </c>
      <c r="J180" t="s">
        <v>3434</v>
      </c>
      <c r="K180">
        <v>116.9</v>
      </c>
      <c r="L180">
        <v>302.58</v>
      </c>
      <c r="O180" s="44"/>
      <c r="P180" s="73"/>
      <c r="Q180" t="s">
        <v>3855</v>
      </c>
      <c r="R180">
        <v>1</v>
      </c>
    </row>
    <row r="181" spans="1:18" x14ac:dyDescent="0.25">
      <c r="A181" t="s">
        <v>7696</v>
      </c>
      <c r="B181" t="s">
        <v>591</v>
      </c>
      <c r="D181" t="s">
        <v>224</v>
      </c>
      <c r="E181" t="s">
        <v>4078</v>
      </c>
      <c r="F181" t="s">
        <v>4079</v>
      </c>
      <c r="I181" t="s">
        <v>3385</v>
      </c>
      <c r="J181" t="s">
        <v>3333</v>
      </c>
      <c r="K181">
        <v>1.5</v>
      </c>
      <c r="L181">
        <v>0.01</v>
      </c>
      <c r="O181" s="44"/>
      <c r="P181" s="73"/>
      <c r="Q181" t="s">
        <v>3386</v>
      </c>
      <c r="R181">
        <v>1</v>
      </c>
    </row>
    <row r="182" spans="1:18" x14ac:dyDescent="0.25">
      <c r="A182" t="s">
        <v>7696</v>
      </c>
      <c r="B182" t="s">
        <v>4080</v>
      </c>
      <c r="D182" t="s">
        <v>224</v>
      </c>
      <c r="E182" t="s">
        <v>4078</v>
      </c>
      <c r="F182" t="s">
        <v>4080</v>
      </c>
      <c r="I182" t="s">
        <v>3385</v>
      </c>
      <c r="J182" t="s">
        <v>3333</v>
      </c>
      <c r="K182">
        <v>0.5</v>
      </c>
      <c r="L182">
        <v>0.21</v>
      </c>
      <c r="O182" s="44"/>
      <c r="P182" s="73"/>
      <c r="Q182" t="s">
        <v>3386</v>
      </c>
      <c r="R182">
        <v>1</v>
      </c>
    </row>
    <row r="183" spans="1:18" x14ac:dyDescent="0.25">
      <c r="A183" t="s">
        <v>7696</v>
      </c>
      <c r="B183" t="s">
        <v>4081</v>
      </c>
      <c r="D183" t="s">
        <v>3337</v>
      </c>
      <c r="E183" t="s">
        <v>3338</v>
      </c>
      <c r="F183" t="s">
        <v>4082</v>
      </c>
      <c r="I183" t="s">
        <v>3385</v>
      </c>
      <c r="J183" t="s">
        <v>3333</v>
      </c>
      <c r="K183">
        <v>3.75</v>
      </c>
      <c r="L183">
        <v>0</v>
      </c>
      <c r="O183" s="44"/>
      <c r="P183" s="73"/>
      <c r="Q183" t="s">
        <v>3386</v>
      </c>
      <c r="R183">
        <v>1</v>
      </c>
    </row>
    <row r="184" spans="1:18" x14ac:dyDescent="0.25">
      <c r="A184" t="s">
        <v>7696</v>
      </c>
      <c r="B184" t="s">
        <v>4083</v>
      </c>
      <c r="D184" t="s">
        <v>3346</v>
      </c>
      <c r="E184" t="s">
        <v>3347</v>
      </c>
      <c r="F184" t="s">
        <v>4084</v>
      </c>
      <c r="H184" t="s">
        <v>4085</v>
      </c>
      <c r="I184" t="s">
        <v>3357</v>
      </c>
      <c r="J184" t="s">
        <v>4086</v>
      </c>
      <c r="K184">
        <v>30</v>
      </c>
      <c r="L184">
        <v>29.28</v>
      </c>
      <c r="O184" s="44"/>
      <c r="P184" s="73"/>
      <c r="Q184" t="s">
        <v>3359</v>
      </c>
      <c r="R184">
        <v>1</v>
      </c>
    </row>
    <row r="185" spans="1:18" x14ac:dyDescent="0.25">
      <c r="A185" t="s">
        <v>7696</v>
      </c>
      <c r="B185" t="s">
        <v>4087</v>
      </c>
      <c r="D185" t="s">
        <v>3392</v>
      </c>
      <c r="E185" t="s">
        <v>1896</v>
      </c>
      <c r="F185" t="s">
        <v>4088</v>
      </c>
      <c r="H185" t="s">
        <v>4089</v>
      </c>
      <c r="I185" t="s">
        <v>3350</v>
      </c>
      <c r="J185" t="s">
        <v>3395</v>
      </c>
      <c r="K185">
        <v>48.04</v>
      </c>
      <c r="L185">
        <v>48.04</v>
      </c>
      <c r="O185" s="44"/>
      <c r="P185" s="73"/>
      <c r="Q185" t="s">
        <v>3352</v>
      </c>
      <c r="R185">
        <v>1</v>
      </c>
    </row>
    <row r="186" spans="1:18" x14ac:dyDescent="0.25">
      <c r="A186" t="s">
        <v>7696</v>
      </c>
      <c r="B186" t="s">
        <v>4090</v>
      </c>
      <c r="D186" t="s">
        <v>130</v>
      </c>
      <c r="E186" t="s">
        <v>3542</v>
      </c>
      <c r="F186" t="s">
        <v>4091</v>
      </c>
      <c r="H186" t="s">
        <v>4092</v>
      </c>
      <c r="I186" t="s">
        <v>3350</v>
      </c>
      <c r="J186" t="s">
        <v>3351</v>
      </c>
      <c r="K186">
        <v>49.98</v>
      </c>
      <c r="L186">
        <v>45.99</v>
      </c>
      <c r="O186" s="44"/>
      <c r="P186" s="73"/>
      <c r="Q186" t="s">
        <v>3352</v>
      </c>
      <c r="R186">
        <v>1</v>
      </c>
    </row>
    <row r="187" spans="1:18" x14ac:dyDescent="0.25">
      <c r="A187" t="s">
        <v>7696</v>
      </c>
      <c r="B187" t="s">
        <v>4093</v>
      </c>
      <c r="D187" t="s">
        <v>3392</v>
      </c>
      <c r="E187" t="s">
        <v>1896</v>
      </c>
      <c r="F187" t="s">
        <v>4094</v>
      </c>
      <c r="H187" t="s">
        <v>4095</v>
      </c>
      <c r="I187" t="s">
        <v>3365</v>
      </c>
      <c r="J187" t="s">
        <v>3395</v>
      </c>
      <c r="K187">
        <v>48.71</v>
      </c>
      <c r="L187">
        <v>48.71</v>
      </c>
      <c r="O187" s="44"/>
      <c r="P187" s="73"/>
      <c r="Q187" t="s">
        <v>3352</v>
      </c>
      <c r="R187">
        <v>1</v>
      </c>
    </row>
    <row r="188" spans="1:18" x14ac:dyDescent="0.25">
      <c r="A188" t="s">
        <v>7696</v>
      </c>
      <c r="B188" t="s">
        <v>4096</v>
      </c>
      <c r="D188" t="s">
        <v>130</v>
      </c>
      <c r="E188" t="s">
        <v>3542</v>
      </c>
      <c r="F188" t="s">
        <v>4097</v>
      </c>
      <c r="H188" t="s">
        <v>4098</v>
      </c>
      <c r="I188" t="s">
        <v>3350</v>
      </c>
      <c r="J188" t="s">
        <v>3351</v>
      </c>
      <c r="K188">
        <v>52.01</v>
      </c>
      <c r="L188">
        <v>52.01</v>
      </c>
      <c r="O188" s="44"/>
      <c r="P188" s="73"/>
      <c r="Q188" t="s">
        <v>3352</v>
      </c>
      <c r="R188">
        <v>1</v>
      </c>
    </row>
    <row r="189" spans="1:18" x14ac:dyDescent="0.25">
      <c r="A189" t="s">
        <v>7696</v>
      </c>
      <c r="B189" t="s">
        <v>4108</v>
      </c>
      <c r="D189" t="s">
        <v>3360</v>
      </c>
      <c r="F189" t="s">
        <v>4109</v>
      </c>
      <c r="H189" t="s">
        <v>4110</v>
      </c>
      <c r="I189" t="s">
        <v>3357</v>
      </c>
      <c r="J189" t="s">
        <v>3351</v>
      </c>
      <c r="K189">
        <v>48.2</v>
      </c>
      <c r="L189">
        <v>11.63</v>
      </c>
      <c r="O189" s="44"/>
      <c r="P189" s="73"/>
      <c r="Q189" t="s">
        <v>3359</v>
      </c>
      <c r="R189">
        <v>1</v>
      </c>
    </row>
    <row r="190" spans="1:18" x14ac:dyDescent="0.25">
      <c r="A190" t="s">
        <v>7696</v>
      </c>
      <c r="B190" t="s">
        <v>4113</v>
      </c>
      <c r="D190" t="s">
        <v>95</v>
      </c>
      <c r="E190" t="s">
        <v>37</v>
      </c>
      <c r="F190" t="s">
        <v>4114</v>
      </c>
      <c r="H190" t="s">
        <v>4115</v>
      </c>
      <c r="I190" t="s">
        <v>3365</v>
      </c>
      <c r="J190" t="s">
        <v>3627</v>
      </c>
      <c r="K190">
        <v>65.08</v>
      </c>
      <c r="L190">
        <v>65.08</v>
      </c>
      <c r="O190" s="44"/>
      <c r="P190" s="73"/>
      <c r="Q190" t="s">
        <v>3628</v>
      </c>
      <c r="R190">
        <v>1</v>
      </c>
    </row>
    <row r="191" spans="1:18" x14ac:dyDescent="0.25">
      <c r="A191" t="s">
        <v>7696</v>
      </c>
      <c r="B191" t="s">
        <v>4113</v>
      </c>
      <c r="D191" t="s">
        <v>95</v>
      </c>
      <c r="E191" t="s">
        <v>37</v>
      </c>
      <c r="F191" t="s">
        <v>4114</v>
      </c>
      <c r="H191" t="s">
        <v>4116</v>
      </c>
      <c r="I191" t="s">
        <v>3365</v>
      </c>
      <c r="J191" t="s">
        <v>3627</v>
      </c>
      <c r="K191">
        <v>65.08</v>
      </c>
      <c r="L191">
        <v>65.08</v>
      </c>
      <c r="O191" s="44"/>
      <c r="P191" s="73"/>
      <c r="Q191" t="s">
        <v>3628</v>
      </c>
      <c r="R191">
        <v>1</v>
      </c>
    </row>
    <row r="192" spans="1:18" x14ac:dyDescent="0.25">
      <c r="A192" t="s">
        <v>7696</v>
      </c>
      <c r="B192" t="s">
        <v>4113</v>
      </c>
      <c r="D192" t="s">
        <v>95</v>
      </c>
      <c r="E192" t="s">
        <v>37</v>
      </c>
      <c r="F192" t="s">
        <v>4114</v>
      </c>
      <c r="H192" t="s">
        <v>4117</v>
      </c>
      <c r="I192" t="s">
        <v>3365</v>
      </c>
      <c r="J192" t="s">
        <v>3627</v>
      </c>
      <c r="K192">
        <v>65.08</v>
      </c>
      <c r="L192">
        <v>65.08</v>
      </c>
      <c r="O192" s="44"/>
      <c r="P192" s="73"/>
      <c r="Q192" t="s">
        <v>3628</v>
      </c>
      <c r="R192">
        <v>1</v>
      </c>
    </row>
    <row r="193" spans="1:18" x14ac:dyDescent="0.25">
      <c r="A193" t="s">
        <v>7696</v>
      </c>
      <c r="B193" t="s">
        <v>4118</v>
      </c>
      <c r="D193" t="s">
        <v>95</v>
      </c>
      <c r="E193" t="s">
        <v>37</v>
      </c>
      <c r="F193" t="s">
        <v>4119</v>
      </c>
      <c r="H193" t="s">
        <v>4120</v>
      </c>
      <c r="I193" t="s">
        <v>3357</v>
      </c>
      <c r="J193" t="s">
        <v>3627</v>
      </c>
      <c r="K193">
        <v>97.62</v>
      </c>
      <c r="L193">
        <v>97.62</v>
      </c>
      <c r="O193" s="44"/>
      <c r="P193" s="73"/>
      <c r="Q193" t="s">
        <v>3628</v>
      </c>
      <c r="R193">
        <v>1</v>
      </c>
    </row>
    <row r="194" spans="1:18" x14ac:dyDescent="0.25">
      <c r="A194" t="s">
        <v>7696</v>
      </c>
      <c r="B194" t="s">
        <v>4118</v>
      </c>
      <c r="D194" t="s">
        <v>95</v>
      </c>
      <c r="E194" t="s">
        <v>37</v>
      </c>
      <c r="F194" t="s">
        <v>4119</v>
      </c>
      <c r="H194" t="s">
        <v>4121</v>
      </c>
      <c r="I194" t="s">
        <v>3357</v>
      </c>
      <c r="J194" t="s">
        <v>3627</v>
      </c>
      <c r="K194">
        <v>97.62</v>
      </c>
      <c r="L194">
        <v>97.62</v>
      </c>
      <c r="O194" s="44"/>
      <c r="P194" s="73"/>
      <c r="Q194" t="s">
        <v>3628</v>
      </c>
      <c r="R194">
        <v>1</v>
      </c>
    </row>
    <row r="195" spans="1:18" x14ac:dyDescent="0.25">
      <c r="A195" t="s">
        <v>7696</v>
      </c>
      <c r="B195" t="s">
        <v>4118</v>
      </c>
      <c r="D195" t="s">
        <v>95</v>
      </c>
      <c r="E195" t="s">
        <v>37</v>
      </c>
      <c r="F195" t="s">
        <v>4119</v>
      </c>
      <c r="H195" t="s">
        <v>4122</v>
      </c>
      <c r="I195" t="s">
        <v>3357</v>
      </c>
      <c r="J195" t="s">
        <v>3627</v>
      </c>
      <c r="K195">
        <v>97.62</v>
      </c>
      <c r="L195">
        <v>97.62</v>
      </c>
      <c r="O195" s="44"/>
      <c r="P195" s="73"/>
      <c r="Q195" t="s">
        <v>3628</v>
      </c>
      <c r="R195">
        <v>1</v>
      </c>
    </row>
    <row r="196" spans="1:18" x14ac:dyDescent="0.25">
      <c r="A196" t="s">
        <v>7696</v>
      </c>
      <c r="B196" t="s">
        <v>4118</v>
      </c>
      <c r="D196" t="s">
        <v>95</v>
      </c>
      <c r="E196" t="s">
        <v>37</v>
      </c>
      <c r="F196" t="s">
        <v>4119</v>
      </c>
      <c r="H196" t="s">
        <v>4123</v>
      </c>
      <c r="I196" t="s">
        <v>3357</v>
      </c>
      <c r="J196" t="s">
        <v>3627</v>
      </c>
      <c r="K196">
        <v>97.62</v>
      </c>
      <c r="L196">
        <v>97.62</v>
      </c>
      <c r="O196" s="44"/>
      <c r="P196" s="73"/>
      <c r="Q196" t="s">
        <v>3628</v>
      </c>
      <c r="R196">
        <v>1</v>
      </c>
    </row>
    <row r="197" spans="1:18" x14ac:dyDescent="0.25">
      <c r="A197" t="s">
        <v>7696</v>
      </c>
      <c r="B197" t="s">
        <v>4118</v>
      </c>
      <c r="D197" t="s">
        <v>95</v>
      </c>
      <c r="E197" t="s">
        <v>37</v>
      </c>
      <c r="F197" t="s">
        <v>4119</v>
      </c>
      <c r="H197" t="s">
        <v>4124</v>
      </c>
      <c r="I197" t="s">
        <v>3357</v>
      </c>
      <c r="J197" t="s">
        <v>3627</v>
      </c>
      <c r="K197">
        <v>97.62</v>
      </c>
      <c r="L197">
        <v>97.62</v>
      </c>
      <c r="O197" s="44"/>
      <c r="P197" s="73"/>
      <c r="Q197" t="s">
        <v>3628</v>
      </c>
      <c r="R197">
        <v>1</v>
      </c>
    </row>
    <row r="198" spans="1:18" x14ac:dyDescent="0.25">
      <c r="A198" t="s">
        <v>7696</v>
      </c>
      <c r="B198" t="s">
        <v>4118</v>
      </c>
      <c r="D198" t="s">
        <v>95</v>
      </c>
      <c r="E198" t="s">
        <v>37</v>
      </c>
      <c r="F198" t="s">
        <v>4119</v>
      </c>
      <c r="H198" t="s">
        <v>4125</v>
      </c>
      <c r="I198" t="s">
        <v>3357</v>
      </c>
      <c r="J198" t="s">
        <v>3627</v>
      </c>
      <c r="K198">
        <v>97.62</v>
      </c>
      <c r="L198">
        <v>97.62</v>
      </c>
      <c r="O198" s="44"/>
      <c r="P198" s="73"/>
      <c r="Q198" t="s">
        <v>3628</v>
      </c>
      <c r="R198">
        <v>1</v>
      </c>
    </row>
    <row r="199" spans="1:18" x14ac:dyDescent="0.25">
      <c r="A199" t="s">
        <v>7696</v>
      </c>
      <c r="B199" t="s">
        <v>4118</v>
      </c>
      <c r="D199" t="s">
        <v>95</v>
      </c>
      <c r="E199" t="s">
        <v>37</v>
      </c>
      <c r="F199" t="s">
        <v>4119</v>
      </c>
      <c r="H199" t="s">
        <v>4126</v>
      </c>
      <c r="I199" t="s">
        <v>3357</v>
      </c>
      <c r="J199" t="s">
        <v>3627</v>
      </c>
      <c r="K199">
        <v>97.62</v>
      </c>
      <c r="L199">
        <v>97.62</v>
      </c>
      <c r="O199" s="44"/>
      <c r="P199" s="73"/>
      <c r="Q199" t="s">
        <v>3628</v>
      </c>
      <c r="R199">
        <v>1</v>
      </c>
    </row>
    <row r="200" spans="1:18" x14ac:dyDescent="0.25">
      <c r="A200" t="s">
        <v>7696</v>
      </c>
      <c r="B200" t="s">
        <v>4127</v>
      </c>
      <c r="D200" t="s">
        <v>95</v>
      </c>
      <c r="E200" t="s">
        <v>37</v>
      </c>
      <c r="F200" t="s">
        <v>4128</v>
      </c>
      <c r="I200" t="s">
        <v>3385</v>
      </c>
      <c r="J200" t="s">
        <v>3333</v>
      </c>
      <c r="K200">
        <v>1.25</v>
      </c>
      <c r="L200">
        <v>0</v>
      </c>
      <c r="O200" s="44"/>
      <c r="P200" s="73"/>
      <c r="Q200" t="s">
        <v>3386</v>
      </c>
      <c r="R200">
        <v>1</v>
      </c>
    </row>
    <row r="201" spans="1:18" x14ac:dyDescent="0.25">
      <c r="A201" t="s">
        <v>7696</v>
      </c>
      <c r="B201" t="s">
        <v>4129</v>
      </c>
      <c r="D201" t="s">
        <v>3360</v>
      </c>
      <c r="F201" t="s">
        <v>4130</v>
      </c>
      <c r="I201" t="s">
        <v>3385</v>
      </c>
      <c r="J201" t="s">
        <v>3333</v>
      </c>
      <c r="K201">
        <v>141.6</v>
      </c>
      <c r="L201">
        <v>459.42</v>
      </c>
      <c r="O201" s="44"/>
      <c r="P201" s="73"/>
      <c r="Q201" t="s">
        <v>3386</v>
      </c>
      <c r="R201">
        <v>1</v>
      </c>
    </row>
    <row r="202" spans="1:18" x14ac:dyDescent="0.25">
      <c r="A202" t="s">
        <v>7696</v>
      </c>
      <c r="B202" t="s">
        <v>4133</v>
      </c>
      <c r="D202" t="s">
        <v>3360</v>
      </c>
      <c r="F202" t="s">
        <v>4134</v>
      </c>
      <c r="H202" t="s">
        <v>4135</v>
      </c>
      <c r="I202" t="s">
        <v>3350</v>
      </c>
      <c r="J202" t="s">
        <v>3351</v>
      </c>
      <c r="K202">
        <v>50.61</v>
      </c>
      <c r="L202">
        <v>50.61</v>
      </c>
      <c r="O202" s="44"/>
      <c r="P202" s="73"/>
      <c r="Q202" t="s">
        <v>3352</v>
      </c>
      <c r="R202">
        <v>1</v>
      </c>
    </row>
    <row r="203" spans="1:18" x14ac:dyDescent="0.25">
      <c r="A203" t="s">
        <v>7696</v>
      </c>
      <c r="B203" t="s">
        <v>4136</v>
      </c>
      <c r="D203" t="s">
        <v>3392</v>
      </c>
      <c r="E203" t="s">
        <v>1896</v>
      </c>
      <c r="F203" t="s">
        <v>4137</v>
      </c>
      <c r="H203" t="s">
        <v>4138</v>
      </c>
      <c r="I203" t="s">
        <v>3350</v>
      </c>
      <c r="J203" t="s">
        <v>3395</v>
      </c>
      <c r="K203">
        <v>51.25</v>
      </c>
      <c r="L203">
        <v>51.25</v>
      </c>
      <c r="O203" s="44"/>
      <c r="P203" s="73"/>
      <c r="Q203" t="s">
        <v>3352</v>
      </c>
      <c r="R203">
        <v>1</v>
      </c>
    </row>
    <row r="204" spans="1:18" x14ac:dyDescent="0.25">
      <c r="A204" t="s">
        <v>7696</v>
      </c>
      <c r="B204" t="s">
        <v>4139</v>
      </c>
      <c r="D204" t="s">
        <v>130</v>
      </c>
      <c r="E204" t="s">
        <v>3542</v>
      </c>
      <c r="F204" t="s">
        <v>4140</v>
      </c>
      <c r="H204" t="s">
        <v>4141</v>
      </c>
      <c r="I204" t="s">
        <v>3350</v>
      </c>
      <c r="J204" t="s">
        <v>3351</v>
      </c>
      <c r="K204">
        <v>119.91</v>
      </c>
      <c r="L204">
        <v>110.52</v>
      </c>
      <c r="O204" s="44"/>
      <c r="P204" s="73"/>
      <c r="Q204" t="s">
        <v>3352</v>
      </c>
      <c r="R204">
        <v>1</v>
      </c>
    </row>
    <row r="205" spans="1:18" x14ac:dyDescent="0.25">
      <c r="A205" t="s">
        <v>7696</v>
      </c>
      <c r="B205" t="s">
        <v>2429</v>
      </c>
      <c r="D205" t="s">
        <v>3337</v>
      </c>
      <c r="E205" t="s">
        <v>3338</v>
      </c>
      <c r="F205" t="s">
        <v>4142</v>
      </c>
      <c r="I205" t="s">
        <v>3385</v>
      </c>
      <c r="J205" t="s">
        <v>3333</v>
      </c>
      <c r="K205">
        <v>3.01</v>
      </c>
      <c r="L205">
        <v>0.85</v>
      </c>
      <c r="O205" s="44"/>
      <c r="P205" s="73"/>
      <c r="Q205" t="s">
        <v>3386</v>
      </c>
      <c r="R205">
        <v>1</v>
      </c>
    </row>
    <row r="206" spans="1:18" x14ac:dyDescent="0.25">
      <c r="A206" t="s">
        <v>7696</v>
      </c>
      <c r="B206" t="s">
        <v>4143</v>
      </c>
      <c r="D206" t="s">
        <v>3360</v>
      </c>
      <c r="F206" t="s">
        <v>4144</v>
      </c>
      <c r="H206" t="s">
        <v>4145</v>
      </c>
      <c r="I206" t="s">
        <v>3365</v>
      </c>
      <c r="J206" t="s">
        <v>3434</v>
      </c>
      <c r="K206">
        <v>493.63</v>
      </c>
      <c r="L206">
        <v>490</v>
      </c>
      <c r="O206" s="44"/>
      <c r="P206" s="73"/>
      <c r="Q206" t="s">
        <v>3518</v>
      </c>
      <c r="R206">
        <v>1</v>
      </c>
    </row>
    <row r="207" spans="1:18" x14ac:dyDescent="0.25">
      <c r="A207" t="s">
        <v>7696</v>
      </c>
      <c r="B207" t="s">
        <v>4146</v>
      </c>
      <c r="D207" t="s">
        <v>3346</v>
      </c>
      <c r="E207" t="s">
        <v>3347</v>
      </c>
      <c r="F207" t="s">
        <v>4147</v>
      </c>
      <c r="H207" t="s">
        <v>4148</v>
      </c>
      <c r="I207" t="s">
        <v>3365</v>
      </c>
      <c r="J207" t="s">
        <v>3434</v>
      </c>
      <c r="K207">
        <v>263</v>
      </c>
      <c r="L207">
        <v>263</v>
      </c>
      <c r="O207" s="44"/>
      <c r="P207" s="73"/>
      <c r="Q207" t="s">
        <v>3518</v>
      </c>
      <c r="R207">
        <v>1</v>
      </c>
    </row>
    <row r="208" spans="1:18" x14ac:dyDescent="0.25">
      <c r="A208" t="s">
        <v>7696</v>
      </c>
      <c r="B208" t="s">
        <v>2674</v>
      </c>
      <c r="D208" t="s">
        <v>3360</v>
      </c>
      <c r="F208" t="s">
        <v>4150</v>
      </c>
      <c r="I208" t="s">
        <v>3385</v>
      </c>
      <c r="J208" t="s">
        <v>3333</v>
      </c>
      <c r="K208">
        <v>52</v>
      </c>
      <c r="L208">
        <v>239</v>
      </c>
      <c r="O208" s="44"/>
      <c r="P208" s="73"/>
      <c r="Q208" t="s">
        <v>3386</v>
      </c>
      <c r="R208">
        <v>1</v>
      </c>
    </row>
    <row r="209" spans="1:18" x14ac:dyDescent="0.25">
      <c r="A209" t="s">
        <v>7696</v>
      </c>
      <c r="B209" t="s">
        <v>553</v>
      </c>
      <c r="D209" t="s">
        <v>224</v>
      </c>
      <c r="E209" t="s">
        <v>3747</v>
      </c>
      <c r="F209" t="s">
        <v>4161</v>
      </c>
      <c r="I209" t="s">
        <v>3385</v>
      </c>
      <c r="J209" t="s">
        <v>3333</v>
      </c>
      <c r="K209" t="s">
        <v>5315</v>
      </c>
      <c r="L209" t="s">
        <v>5315</v>
      </c>
      <c r="O209" s="44"/>
      <c r="P209" s="73"/>
      <c r="Q209" t="s">
        <v>3386</v>
      </c>
      <c r="R209">
        <v>1</v>
      </c>
    </row>
    <row r="210" spans="1:18" x14ac:dyDescent="0.25">
      <c r="A210" t="s">
        <v>7696</v>
      </c>
      <c r="B210" t="s">
        <v>4163</v>
      </c>
      <c r="D210" t="s">
        <v>3392</v>
      </c>
      <c r="E210" t="s">
        <v>1896</v>
      </c>
      <c r="F210" t="s">
        <v>4164</v>
      </c>
      <c r="I210" t="s">
        <v>3350</v>
      </c>
      <c r="J210" t="s">
        <v>3333</v>
      </c>
      <c r="K210" t="s">
        <v>5315</v>
      </c>
      <c r="L210" t="s">
        <v>5315</v>
      </c>
      <c r="O210" s="44"/>
      <c r="P210" s="73"/>
      <c r="Q210" t="s">
        <v>3352</v>
      </c>
      <c r="R210">
        <v>1</v>
      </c>
    </row>
    <row r="211" spans="1:18" x14ac:dyDescent="0.25">
      <c r="A211" t="s">
        <v>7696</v>
      </c>
      <c r="B211" t="s">
        <v>295</v>
      </c>
      <c r="D211" t="s">
        <v>95</v>
      </c>
      <c r="E211" t="s">
        <v>37</v>
      </c>
      <c r="F211" t="s">
        <v>4165</v>
      </c>
      <c r="I211" t="s">
        <v>3385</v>
      </c>
      <c r="J211" t="s">
        <v>3333</v>
      </c>
      <c r="K211">
        <v>5.5</v>
      </c>
      <c r="L211">
        <v>0</v>
      </c>
      <c r="O211" s="44"/>
      <c r="P211" s="73"/>
      <c r="Q211" t="s">
        <v>3386</v>
      </c>
      <c r="R211">
        <v>1</v>
      </c>
    </row>
    <row r="212" spans="1:18" x14ac:dyDescent="0.25">
      <c r="A212" t="s">
        <v>7696</v>
      </c>
      <c r="B212" t="s">
        <v>4139</v>
      </c>
      <c r="D212" t="s">
        <v>130</v>
      </c>
      <c r="E212" t="s">
        <v>3542</v>
      </c>
      <c r="F212" t="s">
        <v>4140</v>
      </c>
      <c r="H212" t="s">
        <v>4166</v>
      </c>
      <c r="I212" t="s">
        <v>3350</v>
      </c>
      <c r="J212" t="s">
        <v>3351</v>
      </c>
      <c r="K212">
        <v>119.91</v>
      </c>
      <c r="L212">
        <v>110.52</v>
      </c>
      <c r="O212" s="44"/>
      <c r="P212" s="73"/>
      <c r="Q212" t="s">
        <v>3352</v>
      </c>
      <c r="R212">
        <v>1</v>
      </c>
    </row>
    <row r="213" spans="1:18" x14ac:dyDescent="0.25">
      <c r="A213" t="s">
        <v>7696</v>
      </c>
      <c r="B213" t="s">
        <v>4167</v>
      </c>
      <c r="D213" t="s">
        <v>3346</v>
      </c>
      <c r="E213" t="s">
        <v>3413</v>
      </c>
      <c r="F213" t="s">
        <v>4168</v>
      </c>
      <c r="H213" t="s">
        <v>4169</v>
      </c>
      <c r="I213" t="s">
        <v>3357</v>
      </c>
      <c r="J213" t="s">
        <v>3351</v>
      </c>
      <c r="K213">
        <v>48.5</v>
      </c>
      <c r="L213">
        <v>48.5</v>
      </c>
      <c r="O213" s="44"/>
      <c r="P213" s="73"/>
      <c r="Q213" t="s">
        <v>3352</v>
      </c>
      <c r="R213">
        <v>1</v>
      </c>
    </row>
    <row r="214" spans="1:18" x14ac:dyDescent="0.25">
      <c r="A214" t="s">
        <v>7696</v>
      </c>
      <c r="B214" t="s">
        <v>4170</v>
      </c>
      <c r="D214" t="s">
        <v>3334</v>
      </c>
      <c r="E214" t="s">
        <v>3420</v>
      </c>
      <c r="F214" t="s">
        <v>4171</v>
      </c>
      <c r="H214" t="s">
        <v>4172</v>
      </c>
      <c r="I214" t="s">
        <v>3350</v>
      </c>
      <c r="J214" t="s">
        <v>3351</v>
      </c>
      <c r="K214">
        <v>47.2</v>
      </c>
      <c r="L214">
        <v>47.2</v>
      </c>
      <c r="O214" s="44"/>
      <c r="P214" s="73"/>
      <c r="Q214" t="s">
        <v>3836</v>
      </c>
      <c r="R214">
        <v>1</v>
      </c>
    </row>
    <row r="215" spans="1:18" x14ac:dyDescent="0.25">
      <c r="A215" t="s">
        <v>7696</v>
      </c>
      <c r="B215" t="s">
        <v>4173</v>
      </c>
      <c r="D215" t="s">
        <v>3346</v>
      </c>
      <c r="E215" t="s">
        <v>3347</v>
      </c>
      <c r="F215" t="s">
        <v>4174</v>
      </c>
      <c r="H215" t="s">
        <v>4175</v>
      </c>
      <c r="I215" t="s">
        <v>3350</v>
      </c>
      <c r="J215" t="s">
        <v>3351</v>
      </c>
      <c r="K215">
        <v>47</v>
      </c>
      <c r="L215">
        <v>47</v>
      </c>
      <c r="O215" s="44"/>
      <c r="P215" s="73"/>
      <c r="Q215" t="s">
        <v>3836</v>
      </c>
      <c r="R215">
        <v>1</v>
      </c>
    </row>
    <row r="216" spans="1:18" x14ac:dyDescent="0.25">
      <c r="A216" t="s">
        <v>7696</v>
      </c>
      <c r="B216" t="s">
        <v>4180</v>
      </c>
      <c r="D216" t="s">
        <v>130</v>
      </c>
      <c r="E216" t="s">
        <v>3341</v>
      </c>
      <c r="F216" t="s">
        <v>4181</v>
      </c>
      <c r="I216" t="s">
        <v>3385</v>
      </c>
      <c r="J216" t="s">
        <v>3333</v>
      </c>
      <c r="K216">
        <v>153.9</v>
      </c>
      <c r="L216">
        <v>153.9</v>
      </c>
      <c r="O216" s="44"/>
      <c r="P216" s="73"/>
      <c r="Q216" t="s">
        <v>3386</v>
      </c>
      <c r="R216">
        <v>1</v>
      </c>
    </row>
    <row r="217" spans="1:18" x14ac:dyDescent="0.25">
      <c r="A217" t="s">
        <v>7696</v>
      </c>
      <c r="B217" t="s">
        <v>4184</v>
      </c>
      <c r="D217" t="s">
        <v>3346</v>
      </c>
      <c r="E217" t="s">
        <v>3347</v>
      </c>
      <c r="F217" t="s">
        <v>4185</v>
      </c>
      <c r="H217" t="s">
        <v>4186</v>
      </c>
      <c r="I217" t="s">
        <v>3350</v>
      </c>
      <c r="J217" t="s">
        <v>3351</v>
      </c>
      <c r="K217">
        <v>47.11</v>
      </c>
      <c r="L217">
        <v>47.11</v>
      </c>
      <c r="O217" s="44"/>
      <c r="P217" s="73"/>
      <c r="Q217" t="s">
        <v>3836</v>
      </c>
      <c r="R217">
        <v>1</v>
      </c>
    </row>
    <row r="218" spans="1:18" x14ac:dyDescent="0.25">
      <c r="A218" t="s">
        <v>7696</v>
      </c>
      <c r="B218" t="s">
        <v>4187</v>
      </c>
      <c r="D218" t="s">
        <v>3346</v>
      </c>
      <c r="E218" t="s">
        <v>3413</v>
      </c>
      <c r="F218" t="s">
        <v>4188</v>
      </c>
      <c r="H218" t="s">
        <v>4189</v>
      </c>
      <c r="I218" t="s">
        <v>3350</v>
      </c>
      <c r="J218" t="s">
        <v>3351</v>
      </c>
      <c r="K218">
        <v>46</v>
      </c>
      <c r="L218">
        <v>46</v>
      </c>
      <c r="O218" s="44"/>
      <c r="P218" s="73"/>
      <c r="Q218" t="s">
        <v>3836</v>
      </c>
      <c r="R218">
        <v>1</v>
      </c>
    </row>
    <row r="219" spans="1:18" x14ac:dyDescent="0.25">
      <c r="A219" t="s">
        <v>7696</v>
      </c>
      <c r="B219" t="s">
        <v>4190</v>
      </c>
      <c r="D219" t="s">
        <v>3360</v>
      </c>
      <c r="F219" t="s">
        <v>4191</v>
      </c>
      <c r="H219" t="s">
        <v>4192</v>
      </c>
      <c r="I219" t="s">
        <v>3357</v>
      </c>
      <c r="J219" t="s">
        <v>3351</v>
      </c>
      <c r="K219">
        <v>55.2</v>
      </c>
      <c r="L219">
        <v>0.42</v>
      </c>
      <c r="O219" s="44"/>
      <c r="P219" s="73"/>
      <c r="Q219" t="s">
        <v>3359</v>
      </c>
      <c r="R219">
        <v>1</v>
      </c>
    </row>
    <row r="220" spans="1:18" x14ac:dyDescent="0.25">
      <c r="A220" t="s">
        <v>7696</v>
      </c>
      <c r="B220" t="s">
        <v>4190</v>
      </c>
      <c r="D220" t="s">
        <v>3360</v>
      </c>
      <c r="F220" t="s">
        <v>4191</v>
      </c>
      <c r="H220" t="s">
        <v>4193</v>
      </c>
      <c r="I220" t="s">
        <v>3357</v>
      </c>
      <c r="J220" t="s">
        <v>3351</v>
      </c>
      <c r="K220">
        <v>55.2</v>
      </c>
      <c r="L220">
        <v>0.42</v>
      </c>
      <c r="O220" s="44"/>
      <c r="P220" s="73"/>
      <c r="Q220" t="s">
        <v>3359</v>
      </c>
      <c r="R220">
        <v>1</v>
      </c>
    </row>
    <row r="221" spans="1:18" x14ac:dyDescent="0.25">
      <c r="A221" t="s">
        <v>7696</v>
      </c>
      <c r="B221" t="s">
        <v>4190</v>
      </c>
      <c r="D221" t="s">
        <v>3360</v>
      </c>
      <c r="F221" t="s">
        <v>4191</v>
      </c>
      <c r="H221" t="s">
        <v>4194</v>
      </c>
      <c r="I221" t="s">
        <v>3357</v>
      </c>
      <c r="J221" t="s">
        <v>3351</v>
      </c>
      <c r="K221">
        <v>55.2</v>
      </c>
      <c r="L221">
        <v>0.42</v>
      </c>
      <c r="O221" s="44"/>
      <c r="P221" s="73"/>
      <c r="Q221" t="s">
        <v>3359</v>
      </c>
      <c r="R221">
        <v>1</v>
      </c>
    </row>
    <row r="222" spans="1:18" x14ac:dyDescent="0.25">
      <c r="A222" t="s">
        <v>7696</v>
      </c>
      <c r="B222" t="s">
        <v>4197</v>
      </c>
      <c r="D222" t="s">
        <v>3346</v>
      </c>
      <c r="E222" t="s">
        <v>3347</v>
      </c>
      <c r="F222" t="s">
        <v>4198</v>
      </c>
      <c r="H222" t="s">
        <v>4199</v>
      </c>
      <c r="I222" t="s">
        <v>3365</v>
      </c>
      <c r="J222" t="s">
        <v>3434</v>
      </c>
      <c r="K222">
        <v>228</v>
      </c>
      <c r="L222">
        <v>263.68</v>
      </c>
      <c r="O222" s="44"/>
      <c r="P222" s="73"/>
      <c r="Q222" t="s">
        <v>3855</v>
      </c>
      <c r="R222">
        <v>1</v>
      </c>
    </row>
    <row r="223" spans="1:18" x14ac:dyDescent="0.25">
      <c r="A223" t="s">
        <v>7696</v>
      </c>
      <c r="B223" t="s">
        <v>4205</v>
      </c>
      <c r="D223" t="s">
        <v>3346</v>
      </c>
      <c r="E223" t="s">
        <v>3413</v>
      </c>
      <c r="F223" t="s">
        <v>4206</v>
      </c>
      <c r="H223" t="s">
        <v>4207</v>
      </c>
      <c r="I223" t="s">
        <v>3350</v>
      </c>
      <c r="J223" t="s">
        <v>3351</v>
      </c>
      <c r="K223">
        <v>47.39</v>
      </c>
      <c r="L223">
        <v>47.39</v>
      </c>
      <c r="O223" s="44"/>
      <c r="P223" s="73"/>
      <c r="Q223" t="s">
        <v>3836</v>
      </c>
      <c r="R223">
        <v>1</v>
      </c>
    </row>
    <row r="224" spans="1:18" x14ac:dyDescent="0.25">
      <c r="A224" t="s">
        <v>7696</v>
      </c>
      <c r="B224" t="s">
        <v>4212</v>
      </c>
      <c r="D224" t="s">
        <v>3346</v>
      </c>
      <c r="E224" t="s">
        <v>3347</v>
      </c>
      <c r="F224" t="s">
        <v>4213</v>
      </c>
      <c r="I224" t="s">
        <v>3385</v>
      </c>
      <c r="J224" t="s">
        <v>3333</v>
      </c>
      <c r="K224">
        <v>9.9499999999999993</v>
      </c>
      <c r="L224">
        <v>0.17</v>
      </c>
      <c r="O224" s="44"/>
      <c r="P224" s="73"/>
      <c r="Q224" t="s">
        <v>3386</v>
      </c>
      <c r="R224">
        <v>1</v>
      </c>
    </row>
    <row r="225" spans="1:18" x14ac:dyDescent="0.25">
      <c r="A225" t="s">
        <v>7696</v>
      </c>
      <c r="B225" t="s">
        <v>4216</v>
      </c>
      <c r="D225" t="s">
        <v>3392</v>
      </c>
      <c r="E225" t="s">
        <v>1896</v>
      </c>
      <c r="F225" t="s">
        <v>4217</v>
      </c>
      <c r="I225" t="s">
        <v>3385</v>
      </c>
      <c r="J225" t="s">
        <v>3333</v>
      </c>
      <c r="K225">
        <v>20</v>
      </c>
      <c r="L225">
        <v>20</v>
      </c>
      <c r="O225" s="44"/>
      <c r="P225" s="73"/>
      <c r="Q225" t="s">
        <v>3828</v>
      </c>
      <c r="R225">
        <v>1</v>
      </c>
    </row>
    <row r="226" spans="1:18" x14ac:dyDescent="0.25">
      <c r="A226" t="s">
        <v>7696</v>
      </c>
      <c r="B226" t="s">
        <v>4218</v>
      </c>
      <c r="D226" t="s">
        <v>3392</v>
      </c>
      <c r="E226" t="s">
        <v>1896</v>
      </c>
      <c r="F226" t="s">
        <v>4219</v>
      </c>
      <c r="I226" t="s">
        <v>3385</v>
      </c>
      <c r="J226" t="s">
        <v>3333</v>
      </c>
      <c r="K226">
        <v>20</v>
      </c>
      <c r="L226">
        <v>20</v>
      </c>
      <c r="O226" s="44"/>
      <c r="P226" s="73"/>
      <c r="Q226" t="s">
        <v>3828</v>
      </c>
      <c r="R226">
        <v>1</v>
      </c>
    </row>
    <row r="227" spans="1:18" x14ac:dyDescent="0.25">
      <c r="A227" t="s">
        <v>7696</v>
      </c>
      <c r="B227" t="s">
        <v>4225</v>
      </c>
      <c r="D227" t="s">
        <v>3392</v>
      </c>
      <c r="E227" t="s">
        <v>1896</v>
      </c>
      <c r="F227" t="s">
        <v>4226</v>
      </c>
      <c r="H227" t="s">
        <v>4227</v>
      </c>
      <c r="I227" t="s">
        <v>3365</v>
      </c>
      <c r="J227" t="s">
        <v>3434</v>
      </c>
      <c r="K227">
        <v>290.7</v>
      </c>
      <c r="L227">
        <v>603.6</v>
      </c>
      <c r="O227" s="44"/>
      <c r="P227" s="73"/>
      <c r="Q227" t="s">
        <v>3855</v>
      </c>
      <c r="R227">
        <v>1</v>
      </c>
    </row>
    <row r="228" spans="1:18" x14ac:dyDescent="0.25">
      <c r="A228" t="s">
        <v>7696</v>
      </c>
      <c r="B228" t="s">
        <v>4228</v>
      </c>
      <c r="D228" t="s">
        <v>3455</v>
      </c>
      <c r="E228" t="s">
        <v>4229</v>
      </c>
      <c r="F228" t="s">
        <v>4230</v>
      </c>
      <c r="H228" t="s">
        <v>4231</v>
      </c>
      <c r="I228" t="s">
        <v>3365</v>
      </c>
      <c r="J228" t="s">
        <v>3434</v>
      </c>
      <c r="K228">
        <v>176</v>
      </c>
      <c r="L228">
        <v>510</v>
      </c>
      <c r="O228" s="44"/>
      <c r="P228" s="73"/>
      <c r="Q228" t="s">
        <v>3855</v>
      </c>
      <c r="R228">
        <v>1</v>
      </c>
    </row>
    <row r="229" spans="1:18" x14ac:dyDescent="0.25">
      <c r="A229" t="s">
        <v>7696</v>
      </c>
      <c r="B229" t="s">
        <v>4232</v>
      </c>
      <c r="D229" t="s">
        <v>3455</v>
      </c>
      <c r="E229" t="s">
        <v>4229</v>
      </c>
      <c r="F229" t="s">
        <v>4233</v>
      </c>
      <c r="H229" t="s">
        <v>4234</v>
      </c>
      <c r="I229" t="s">
        <v>3365</v>
      </c>
      <c r="J229" t="s">
        <v>3434</v>
      </c>
      <c r="K229">
        <v>176</v>
      </c>
      <c r="L229">
        <v>510</v>
      </c>
      <c r="O229" s="44"/>
      <c r="P229" s="73"/>
      <c r="Q229" t="s">
        <v>3855</v>
      </c>
      <c r="R229">
        <v>1</v>
      </c>
    </row>
    <row r="230" spans="1:18" x14ac:dyDescent="0.25">
      <c r="A230" t="s">
        <v>7696</v>
      </c>
      <c r="B230" t="s">
        <v>4235</v>
      </c>
      <c r="D230" t="s">
        <v>3360</v>
      </c>
      <c r="F230" t="s">
        <v>4236</v>
      </c>
      <c r="H230" t="s">
        <v>4237</v>
      </c>
      <c r="I230" t="s">
        <v>3365</v>
      </c>
      <c r="J230" t="s">
        <v>3434</v>
      </c>
      <c r="K230">
        <v>641</v>
      </c>
      <c r="L230">
        <v>607.51</v>
      </c>
      <c r="O230" s="44"/>
      <c r="P230" s="73"/>
      <c r="Q230" t="s">
        <v>3855</v>
      </c>
      <c r="R230">
        <v>1</v>
      </c>
    </row>
    <row r="231" spans="1:18" x14ac:dyDescent="0.25">
      <c r="A231" t="s">
        <v>7696</v>
      </c>
      <c r="B231" t="s">
        <v>4238</v>
      </c>
      <c r="D231" t="s">
        <v>3346</v>
      </c>
      <c r="E231" t="s">
        <v>3413</v>
      </c>
      <c r="F231" t="s">
        <v>4239</v>
      </c>
      <c r="H231" t="s">
        <v>4240</v>
      </c>
      <c r="I231" t="s">
        <v>3357</v>
      </c>
      <c r="J231" t="s">
        <v>3351</v>
      </c>
      <c r="K231">
        <v>48.35</v>
      </c>
      <c r="L231">
        <v>48.35</v>
      </c>
      <c r="O231" s="44"/>
      <c r="P231" s="73"/>
      <c r="Q231" t="s">
        <v>3836</v>
      </c>
      <c r="R231">
        <v>1</v>
      </c>
    </row>
    <row r="232" spans="1:18" x14ac:dyDescent="0.25">
      <c r="A232" t="s">
        <v>7696</v>
      </c>
      <c r="B232" t="s">
        <v>4241</v>
      </c>
      <c r="D232" t="s">
        <v>3392</v>
      </c>
      <c r="E232" t="s">
        <v>1896</v>
      </c>
      <c r="F232" t="s">
        <v>4242</v>
      </c>
      <c r="H232" t="s">
        <v>4243</v>
      </c>
      <c r="I232" t="s">
        <v>3350</v>
      </c>
      <c r="J232" t="s">
        <v>3395</v>
      </c>
      <c r="K232">
        <v>47.98</v>
      </c>
      <c r="L232">
        <v>46</v>
      </c>
      <c r="O232" s="44"/>
      <c r="P232" s="73"/>
      <c r="Q232" t="s">
        <v>3836</v>
      </c>
      <c r="R232">
        <v>1</v>
      </c>
    </row>
    <row r="233" spans="1:18" x14ac:dyDescent="0.25">
      <c r="A233" t="s">
        <v>7696</v>
      </c>
      <c r="B233" t="s">
        <v>4244</v>
      </c>
      <c r="D233" t="s">
        <v>3455</v>
      </c>
      <c r="E233" t="s">
        <v>3719</v>
      </c>
      <c r="F233" t="s">
        <v>4245</v>
      </c>
      <c r="H233" t="s">
        <v>4246</v>
      </c>
      <c r="I233" t="s">
        <v>3365</v>
      </c>
      <c r="J233" t="s">
        <v>3434</v>
      </c>
      <c r="K233">
        <v>580</v>
      </c>
      <c r="L233">
        <v>574.53</v>
      </c>
      <c r="O233" s="44"/>
      <c r="P233" s="73"/>
      <c r="Q233" t="s">
        <v>3855</v>
      </c>
      <c r="R233">
        <v>1</v>
      </c>
    </row>
    <row r="234" spans="1:18" x14ac:dyDescent="0.25">
      <c r="A234" t="s">
        <v>7696</v>
      </c>
      <c r="B234" t="s">
        <v>4247</v>
      </c>
      <c r="D234" t="s">
        <v>3360</v>
      </c>
      <c r="F234" t="s">
        <v>4248</v>
      </c>
      <c r="H234" t="s">
        <v>4249</v>
      </c>
      <c r="I234" t="s">
        <v>3365</v>
      </c>
      <c r="J234" t="s">
        <v>3434</v>
      </c>
      <c r="K234">
        <v>201</v>
      </c>
      <c r="L234">
        <v>419.25</v>
      </c>
      <c r="O234" s="44"/>
      <c r="P234" s="73"/>
      <c r="Q234" t="s">
        <v>3855</v>
      </c>
      <c r="R234">
        <v>1</v>
      </c>
    </row>
    <row r="235" spans="1:18" x14ac:dyDescent="0.25">
      <c r="A235" t="s">
        <v>7696</v>
      </c>
      <c r="B235" t="s">
        <v>4254</v>
      </c>
      <c r="D235" t="s">
        <v>3392</v>
      </c>
      <c r="E235" t="s">
        <v>37</v>
      </c>
      <c r="F235" t="s">
        <v>4255</v>
      </c>
      <c r="H235" t="s">
        <v>4256</v>
      </c>
      <c r="I235" t="s">
        <v>3365</v>
      </c>
      <c r="J235" t="s">
        <v>3434</v>
      </c>
      <c r="K235">
        <v>180</v>
      </c>
      <c r="L235">
        <v>596</v>
      </c>
      <c r="O235" s="44"/>
      <c r="P235" s="73"/>
      <c r="Q235" t="s">
        <v>3855</v>
      </c>
      <c r="R235">
        <v>1</v>
      </c>
    </row>
    <row r="236" spans="1:18" x14ac:dyDescent="0.25">
      <c r="A236" t="s">
        <v>7696</v>
      </c>
      <c r="B236" t="s">
        <v>4257</v>
      </c>
      <c r="D236" t="s">
        <v>3360</v>
      </c>
      <c r="F236" t="s">
        <v>4258</v>
      </c>
      <c r="H236" t="s">
        <v>4259</v>
      </c>
      <c r="I236" t="s">
        <v>3365</v>
      </c>
      <c r="J236" t="s">
        <v>3434</v>
      </c>
      <c r="K236">
        <v>830</v>
      </c>
      <c r="L236">
        <v>830</v>
      </c>
      <c r="O236" s="44"/>
      <c r="P236" s="73"/>
      <c r="Q236" t="s">
        <v>3855</v>
      </c>
      <c r="R236">
        <v>1</v>
      </c>
    </row>
    <row r="237" spans="1:18" x14ac:dyDescent="0.25">
      <c r="A237" t="s">
        <v>7696</v>
      </c>
      <c r="B237" t="s">
        <v>4260</v>
      </c>
      <c r="D237" t="s">
        <v>3360</v>
      </c>
      <c r="F237" t="s">
        <v>4261</v>
      </c>
      <c r="H237" t="s">
        <v>4262</v>
      </c>
      <c r="I237" t="s">
        <v>3365</v>
      </c>
      <c r="J237" t="s">
        <v>3722</v>
      </c>
      <c r="K237">
        <v>259.8</v>
      </c>
      <c r="L237">
        <v>259.8</v>
      </c>
      <c r="O237" s="44"/>
      <c r="P237" s="73"/>
      <c r="Q237" t="s">
        <v>3855</v>
      </c>
      <c r="R237">
        <v>1</v>
      </c>
    </row>
    <row r="238" spans="1:18" x14ac:dyDescent="0.25">
      <c r="A238" t="s">
        <v>7696</v>
      </c>
      <c r="B238" t="s">
        <v>4264</v>
      </c>
      <c r="D238" t="s">
        <v>3360</v>
      </c>
      <c r="F238" t="s">
        <v>4265</v>
      </c>
      <c r="H238" t="s">
        <v>4266</v>
      </c>
      <c r="I238" t="s">
        <v>3365</v>
      </c>
      <c r="J238" t="s">
        <v>3722</v>
      </c>
      <c r="K238">
        <v>260.2</v>
      </c>
      <c r="L238">
        <v>260.2</v>
      </c>
      <c r="O238" s="44"/>
      <c r="P238" s="73"/>
      <c r="Q238" t="s">
        <v>3855</v>
      </c>
      <c r="R238">
        <v>1</v>
      </c>
    </row>
    <row r="239" spans="1:18" x14ac:dyDescent="0.25">
      <c r="A239" t="s">
        <v>7696</v>
      </c>
      <c r="B239" t="s">
        <v>4272</v>
      </c>
      <c r="D239" t="s">
        <v>3346</v>
      </c>
      <c r="E239" t="s">
        <v>3413</v>
      </c>
      <c r="F239" t="s">
        <v>4273</v>
      </c>
      <c r="H239" t="s">
        <v>4274</v>
      </c>
      <c r="I239" t="s">
        <v>3350</v>
      </c>
      <c r="J239" t="s">
        <v>3351</v>
      </c>
      <c r="K239">
        <v>49</v>
      </c>
      <c r="L239">
        <v>49</v>
      </c>
      <c r="O239" s="44"/>
      <c r="P239" s="73"/>
      <c r="Q239" t="s">
        <v>3836</v>
      </c>
      <c r="R239">
        <v>1</v>
      </c>
    </row>
    <row r="240" spans="1:18" x14ac:dyDescent="0.25">
      <c r="A240" t="s">
        <v>7696</v>
      </c>
      <c r="B240" t="s">
        <v>4275</v>
      </c>
      <c r="D240" t="s">
        <v>130</v>
      </c>
      <c r="E240" t="s">
        <v>3341</v>
      </c>
      <c r="F240" t="s">
        <v>4276</v>
      </c>
      <c r="H240" t="s">
        <v>4277</v>
      </c>
      <c r="I240" t="s">
        <v>3365</v>
      </c>
      <c r="J240" t="s">
        <v>3351</v>
      </c>
      <c r="K240">
        <v>48.5</v>
      </c>
      <c r="L240">
        <v>96</v>
      </c>
      <c r="O240" s="44"/>
      <c r="P240" s="73"/>
      <c r="Q240" t="s">
        <v>3836</v>
      </c>
      <c r="R240">
        <v>1</v>
      </c>
    </row>
    <row r="241" spans="1:18" x14ac:dyDescent="0.25">
      <c r="A241" t="s">
        <v>7696</v>
      </c>
      <c r="B241" t="s">
        <v>4278</v>
      </c>
      <c r="D241" t="s">
        <v>3346</v>
      </c>
      <c r="E241" t="s">
        <v>3413</v>
      </c>
      <c r="F241" t="s">
        <v>4279</v>
      </c>
      <c r="H241" t="s">
        <v>4280</v>
      </c>
      <c r="I241" t="s">
        <v>3350</v>
      </c>
      <c r="J241" t="s">
        <v>3351</v>
      </c>
      <c r="K241">
        <v>49</v>
      </c>
      <c r="L241">
        <v>49</v>
      </c>
      <c r="O241" s="44"/>
      <c r="P241" s="73"/>
      <c r="Q241" t="s">
        <v>3836</v>
      </c>
      <c r="R241">
        <v>1</v>
      </c>
    </row>
    <row r="242" spans="1:18" x14ac:dyDescent="0.25">
      <c r="A242" t="s">
        <v>7696</v>
      </c>
      <c r="B242" t="s">
        <v>2969</v>
      </c>
      <c r="D242" t="s">
        <v>3346</v>
      </c>
      <c r="E242" t="s">
        <v>3347</v>
      </c>
      <c r="F242" t="s">
        <v>4281</v>
      </c>
      <c r="H242" t="s">
        <v>4282</v>
      </c>
      <c r="I242" t="s">
        <v>3350</v>
      </c>
      <c r="J242" t="s">
        <v>3351</v>
      </c>
      <c r="K242">
        <v>44.83</v>
      </c>
      <c r="L242">
        <v>44.83</v>
      </c>
      <c r="O242" s="44"/>
      <c r="P242" s="73"/>
      <c r="Q242" t="s">
        <v>3836</v>
      </c>
      <c r="R242">
        <v>1</v>
      </c>
    </row>
    <row r="243" spans="1:18" x14ac:dyDescent="0.25">
      <c r="A243" t="s">
        <v>7696</v>
      </c>
      <c r="B243" t="s">
        <v>4283</v>
      </c>
      <c r="D243" t="s">
        <v>3360</v>
      </c>
      <c r="F243" t="s">
        <v>4284</v>
      </c>
      <c r="H243" t="s">
        <v>4285</v>
      </c>
      <c r="I243" t="s">
        <v>3365</v>
      </c>
      <c r="J243" t="s">
        <v>3722</v>
      </c>
      <c r="K243">
        <v>256.14999999999998</v>
      </c>
      <c r="L243">
        <v>256.14999999999998</v>
      </c>
      <c r="O243" s="44"/>
      <c r="P243" s="73"/>
      <c r="Q243" t="s">
        <v>3855</v>
      </c>
      <c r="R243">
        <v>1</v>
      </c>
    </row>
    <row r="244" spans="1:18" x14ac:dyDescent="0.25">
      <c r="A244" t="s">
        <v>7696</v>
      </c>
      <c r="B244" t="s">
        <v>4289</v>
      </c>
      <c r="D244" t="s">
        <v>3392</v>
      </c>
      <c r="E244" t="s">
        <v>1896</v>
      </c>
      <c r="F244" t="s">
        <v>4290</v>
      </c>
      <c r="H244" t="s">
        <v>4291</v>
      </c>
      <c r="I244" t="s">
        <v>3350</v>
      </c>
      <c r="J244" t="s">
        <v>3395</v>
      </c>
      <c r="K244">
        <v>45</v>
      </c>
      <c r="L244">
        <v>45</v>
      </c>
      <c r="O244" s="44"/>
      <c r="P244" s="73"/>
      <c r="Q244" t="s">
        <v>3836</v>
      </c>
      <c r="R244">
        <v>1</v>
      </c>
    </row>
    <row r="245" spans="1:18" x14ac:dyDescent="0.25">
      <c r="A245" t="s">
        <v>7696</v>
      </c>
      <c r="B245" t="s">
        <v>4292</v>
      </c>
      <c r="D245" t="s">
        <v>3455</v>
      </c>
      <c r="E245" t="s">
        <v>4229</v>
      </c>
      <c r="F245" t="s">
        <v>4293</v>
      </c>
      <c r="H245" t="s">
        <v>4294</v>
      </c>
      <c r="I245" t="s">
        <v>3365</v>
      </c>
      <c r="J245" t="s">
        <v>3434</v>
      </c>
      <c r="K245">
        <v>593.16</v>
      </c>
      <c r="L245">
        <v>580</v>
      </c>
      <c r="O245" s="44"/>
      <c r="P245" s="73"/>
      <c r="Q245" t="s">
        <v>3855</v>
      </c>
      <c r="R245">
        <v>1</v>
      </c>
    </row>
    <row r="246" spans="1:18" x14ac:dyDescent="0.25">
      <c r="A246" t="s">
        <v>7696</v>
      </c>
      <c r="B246" t="s">
        <v>520</v>
      </c>
      <c r="D246" t="s">
        <v>95</v>
      </c>
      <c r="E246" t="s">
        <v>37</v>
      </c>
      <c r="F246" t="s">
        <v>4295</v>
      </c>
      <c r="I246" t="s">
        <v>3385</v>
      </c>
      <c r="J246" t="s">
        <v>3333</v>
      </c>
      <c r="K246">
        <v>0.99</v>
      </c>
      <c r="L246">
        <v>0</v>
      </c>
      <c r="O246" s="44"/>
      <c r="P246" s="73"/>
      <c r="Q246" t="s">
        <v>3386</v>
      </c>
      <c r="R246">
        <v>1</v>
      </c>
    </row>
    <row r="247" spans="1:18" x14ac:dyDescent="0.25">
      <c r="A247" t="s">
        <v>7696</v>
      </c>
      <c r="B247" t="s">
        <v>4296</v>
      </c>
      <c r="D247" t="s">
        <v>3360</v>
      </c>
      <c r="F247" t="s">
        <v>4296</v>
      </c>
      <c r="I247" t="s">
        <v>3385</v>
      </c>
      <c r="J247" t="s">
        <v>3333</v>
      </c>
      <c r="K247">
        <v>1.35</v>
      </c>
      <c r="L247">
        <v>0.46</v>
      </c>
      <c r="O247" s="44"/>
      <c r="P247" s="73"/>
      <c r="Q247" t="s">
        <v>3386</v>
      </c>
      <c r="R247">
        <v>1</v>
      </c>
    </row>
    <row r="248" spans="1:18" x14ac:dyDescent="0.25">
      <c r="A248" t="s">
        <v>7696</v>
      </c>
      <c r="B248" t="s">
        <v>4297</v>
      </c>
      <c r="D248" t="s">
        <v>3392</v>
      </c>
      <c r="E248" t="s">
        <v>1896</v>
      </c>
      <c r="F248" t="s">
        <v>4298</v>
      </c>
      <c r="H248" t="s">
        <v>4299</v>
      </c>
      <c r="I248" t="s">
        <v>3350</v>
      </c>
      <c r="J248" t="s">
        <v>3395</v>
      </c>
      <c r="K248">
        <v>46.1</v>
      </c>
      <c r="L248">
        <v>46</v>
      </c>
      <c r="O248" s="44"/>
      <c r="P248" s="73"/>
      <c r="Q248" t="s">
        <v>3836</v>
      </c>
      <c r="R248">
        <v>1</v>
      </c>
    </row>
    <row r="249" spans="1:18" x14ac:dyDescent="0.25">
      <c r="A249" t="s">
        <v>7696</v>
      </c>
      <c r="B249" t="s">
        <v>4300</v>
      </c>
      <c r="D249" t="s">
        <v>3392</v>
      </c>
      <c r="E249" t="s">
        <v>1896</v>
      </c>
      <c r="F249" t="s">
        <v>4301</v>
      </c>
      <c r="H249" t="s">
        <v>4302</v>
      </c>
      <c r="I249" t="s">
        <v>3350</v>
      </c>
      <c r="J249" t="s">
        <v>3395</v>
      </c>
      <c r="K249">
        <v>44</v>
      </c>
      <c r="L249">
        <v>44</v>
      </c>
      <c r="O249" s="44"/>
      <c r="P249" s="73"/>
      <c r="Q249" t="s">
        <v>3836</v>
      </c>
      <c r="R249">
        <v>1</v>
      </c>
    </row>
    <row r="250" spans="1:18" x14ac:dyDescent="0.25">
      <c r="A250" t="s">
        <v>7696</v>
      </c>
      <c r="B250" t="s">
        <v>250</v>
      </c>
      <c r="D250" t="s">
        <v>3360</v>
      </c>
      <c r="F250" t="s">
        <v>4303</v>
      </c>
      <c r="I250" t="s">
        <v>3385</v>
      </c>
      <c r="J250" t="s">
        <v>3333</v>
      </c>
      <c r="K250">
        <v>32.5</v>
      </c>
      <c r="L250">
        <v>0</v>
      </c>
      <c r="O250" s="44"/>
      <c r="P250" s="73"/>
      <c r="Q250" t="s">
        <v>3386</v>
      </c>
      <c r="R250">
        <v>1</v>
      </c>
    </row>
    <row r="251" spans="1:18" x14ac:dyDescent="0.25">
      <c r="A251" t="s">
        <v>7696</v>
      </c>
      <c r="B251" t="s">
        <v>493</v>
      </c>
      <c r="D251" t="s">
        <v>130</v>
      </c>
      <c r="E251" t="s">
        <v>3341</v>
      </c>
      <c r="F251" t="s">
        <v>4309</v>
      </c>
      <c r="I251" t="s">
        <v>3385</v>
      </c>
      <c r="J251" t="s">
        <v>3333</v>
      </c>
      <c r="K251">
        <v>2.5</v>
      </c>
      <c r="L251">
        <v>0.75</v>
      </c>
      <c r="O251" s="44"/>
      <c r="P251" s="73"/>
      <c r="Q251" t="s">
        <v>3386</v>
      </c>
      <c r="R251">
        <v>1</v>
      </c>
    </row>
    <row r="252" spans="1:18" x14ac:dyDescent="0.25">
      <c r="A252" t="s">
        <v>7696</v>
      </c>
      <c r="B252" t="s">
        <v>4319</v>
      </c>
      <c r="D252" t="s">
        <v>3360</v>
      </c>
      <c r="F252" t="s">
        <v>4320</v>
      </c>
      <c r="I252" t="s">
        <v>3385</v>
      </c>
      <c r="J252" t="s">
        <v>3333</v>
      </c>
      <c r="K252">
        <v>1</v>
      </c>
      <c r="L252">
        <v>0</v>
      </c>
      <c r="O252" s="44"/>
      <c r="P252" s="73"/>
      <c r="Q252" t="s">
        <v>3386</v>
      </c>
      <c r="R252">
        <v>1</v>
      </c>
    </row>
    <row r="253" spans="1:18" x14ac:dyDescent="0.25">
      <c r="A253" t="s">
        <v>7696</v>
      </c>
      <c r="B253" t="s">
        <v>539</v>
      </c>
      <c r="D253" t="s">
        <v>3455</v>
      </c>
      <c r="E253" t="s">
        <v>37</v>
      </c>
      <c r="F253" t="s">
        <v>4322</v>
      </c>
      <c r="I253" t="s">
        <v>3385</v>
      </c>
      <c r="J253" t="s">
        <v>3333</v>
      </c>
      <c r="K253" t="s">
        <v>5315</v>
      </c>
      <c r="L253" t="s">
        <v>5315</v>
      </c>
      <c r="O253" s="44"/>
      <c r="P253" s="73"/>
      <c r="Q253" t="s">
        <v>3386</v>
      </c>
      <c r="R253">
        <v>1</v>
      </c>
    </row>
    <row r="254" spans="1:18" x14ac:dyDescent="0.25">
      <c r="A254" t="s">
        <v>7696</v>
      </c>
      <c r="B254" t="s">
        <v>4323</v>
      </c>
      <c r="D254" t="s">
        <v>3334</v>
      </c>
      <c r="E254" t="s">
        <v>3335</v>
      </c>
      <c r="F254" t="s">
        <v>4324</v>
      </c>
      <c r="H254" t="s">
        <v>4325</v>
      </c>
      <c r="I254" t="s">
        <v>3365</v>
      </c>
      <c r="J254" t="s">
        <v>3434</v>
      </c>
      <c r="K254">
        <v>184</v>
      </c>
      <c r="L254">
        <v>765</v>
      </c>
      <c r="O254" s="44"/>
      <c r="P254" s="73"/>
      <c r="Q254" t="s">
        <v>3855</v>
      </c>
      <c r="R254">
        <v>1</v>
      </c>
    </row>
    <row r="255" spans="1:18" x14ac:dyDescent="0.25">
      <c r="A255" t="s">
        <v>7696</v>
      </c>
      <c r="B255" t="s">
        <v>4326</v>
      </c>
      <c r="D255" t="s">
        <v>3360</v>
      </c>
      <c r="F255" t="s">
        <v>4327</v>
      </c>
      <c r="H255" t="s">
        <v>4328</v>
      </c>
      <c r="I255" t="s">
        <v>3357</v>
      </c>
      <c r="J255" t="s">
        <v>3395</v>
      </c>
      <c r="K255" t="s">
        <v>5315</v>
      </c>
      <c r="L255" t="s">
        <v>5315</v>
      </c>
      <c r="O255" s="44"/>
      <c r="P255" s="73"/>
      <c r="Q255" t="s">
        <v>3359</v>
      </c>
      <c r="R255">
        <v>1</v>
      </c>
    </row>
    <row r="256" spans="1:18" x14ac:dyDescent="0.25">
      <c r="A256" t="s">
        <v>7696</v>
      </c>
      <c r="B256" t="s">
        <v>4332</v>
      </c>
      <c r="D256" t="s">
        <v>3346</v>
      </c>
      <c r="E256" t="s">
        <v>3413</v>
      </c>
      <c r="F256" t="s">
        <v>4333</v>
      </c>
      <c r="I256" t="s">
        <v>3385</v>
      </c>
      <c r="J256" t="s">
        <v>3333</v>
      </c>
      <c r="K256">
        <v>2.85</v>
      </c>
      <c r="L256">
        <v>1.66</v>
      </c>
      <c r="O256" s="44"/>
      <c r="P256" s="73"/>
      <c r="Q256" t="s">
        <v>3386</v>
      </c>
      <c r="R256">
        <v>1</v>
      </c>
    </row>
    <row r="257" spans="1:18" x14ac:dyDescent="0.25">
      <c r="A257" t="s">
        <v>7696</v>
      </c>
      <c r="B257" t="s">
        <v>4337</v>
      </c>
      <c r="D257" t="s">
        <v>3346</v>
      </c>
      <c r="E257" t="s">
        <v>3413</v>
      </c>
      <c r="F257" t="s">
        <v>4338</v>
      </c>
      <c r="I257" t="s">
        <v>3385</v>
      </c>
      <c r="J257" t="s">
        <v>3333</v>
      </c>
      <c r="K257">
        <v>2.85</v>
      </c>
      <c r="L257">
        <v>0.37</v>
      </c>
      <c r="O257" s="44"/>
      <c r="P257" s="73"/>
      <c r="Q257" t="s">
        <v>3386</v>
      </c>
      <c r="R257">
        <v>1</v>
      </c>
    </row>
    <row r="258" spans="1:18" x14ac:dyDescent="0.25">
      <c r="A258" t="s">
        <v>7696</v>
      </c>
      <c r="B258" t="s">
        <v>4339</v>
      </c>
      <c r="D258" t="s">
        <v>3346</v>
      </c>
      <c r="E258" t="s">
        <v>3413</v>
      </c>
      <c r="F258" t="s">
        <v>4340</v>
      </c>
      <c r="H258" t="s">
        <v>4341</v>
      </c>
      <c r="I258" t="s">
        <v>3357</v>
      </c>
      <c r="J258" t="s">
        <v>3351</v>
      </c>
      <c r="K258" t="s">
        <v>5315</v>
      </c>
      <c r="L258" t="s">
        <v>5315</v>
      </c>
      <c r="O258" s="44"/>
      <c r="P258" s="73"/>
      <c r="Q258" t="s">
        <v>3359</v>
      </c>
      <c r="R258">
        <v>1</v>
      </c>
    </row>
    <row r="259" spans="1:18" x14ac:dyDescent="0.25">
      <c r="A259" t="s">
        <v>7696</v>
      </c>
      <c r="B259" t="s">
        <v>4342</v>
      </c>
      <c r="D259" t="s">
        <v>3346</v>
      </c>
      <c r="E259" t="s">
        <v>3413</v>
      </c>
      <c r="F259" t="s">
        <v>4343</v>
      </c>
      <c r="H259" t="s">
        <v>4344</v>
      </c>
      <c r="I259" t="s">
        <v>3365</v>
      </c>
      <c r="J259" t="s">
        <v>3395</v>
      </c>
      <c r="K259">
        <v>103.76</v>
      </c>
      <c r="L259">
        <v>103.76</v>
      </c>
      <c r="O259" s="44"/>
      <c r="P259" s="73"/>
      <c r="Q259" t="s">
        <v>3836</v>
      </c>
      <c r="R259">
        <v>1</v>
      </c>
    </row>
    <row r="260" spans="1:18" x14ac:dyDescent="0.25">
      <c r="A260" t="s">
        <v>7696</v>
      </c>
      <c r="B260" t="s">
        <v>4345</v>
      </c>
      <c r="D260" t="s">
        <v>3346</v>
      </c>
      <c r="E260" t="s">
        <v>3413</v>
      </c>
      <c r="F260" t="s">
        <v>4346</v>
      </c>
      <c r="I260" t="s">
        <v>3385</v>
      </c>
      <c r="J260" t="s">
        <v>3333</v>
      </c>
      <c r="K260">
        <v>5</v>
      </c>
      <c r="L260">
        <v>1.8</v>
      </c>
      <c r="O260" s="44"/>
      <c r="P260" s="73"/>
      <c r="Q260" t="s">
        <v>3386</v>
      </c>
      <c r="R260">
        <v>1</v>
      </c>
    </row>
    <row r="261" spans="1:18" x14ac:dyDescent="0.25">
      <c r="A261" t="s">
        <v>7696</v>
      </c>
      <c r="B261" t="s">
        <v>4347</v>
      </c>
      <c r="D261" t="s">
        <v>3455</v>
      </c>
      <c r="E261" t="s">
        <v>37</v>
      </c>
      <c r="F261" t="s">
        <v>4348</v>
      </c>
      <c r="I261" t="s">
        <v>3357</v>
      </c>
      <c r="J261" t="s">
        <v>3333</v>
      </c>
      <c r="K261">
        <v>1</v>
      </c>
      <c r="L261">
        <v>0.01</v>
      </c>
      <c r="O261" s="44"/>
      <c r="P261" s="73"/>
      <c r="Q261" t="s">
        <v>3359</v>
      </c>
      <c r="R261">
        <v>1</v>
      </c>
    </row>
    <row r="262" spans="1:18" x14ac:dyDescent="0.25">
      <c r="A262" t="s">
        <v>7696</v>
      </c>
      <c r="B262" t="s">
        <v>4349</v>
      </c>
      <c r="D262" t="s">
        <v>3346</v>
      </c>
      <c r="E262" t="s">
        <v>3413</v>
      </c>
      <c r="F262" t="s">
        <v>4350</v>
      </c>
      <c r="H262" t="s">
        <v>4351</v>
      </c>
      <c r="I262" t="s">
        <v>3365</v>
      </c>
      <c r="J262" t="s">
        <v>3395</v>
      </c>
      <c r="K262">
        <v>95.34</v>
      </c>
      <c r="L262">
        <v>95.34</v>
      </c>
      <c r="O262" s="44"/>
      <c r="P262" s="73"/>
      <c r="Q262" t="s">
        <v>3836</v>
      </c>
      <c r="R262">
        <v>1</v>
      </c>
    </row>
    <row r="263" spans="1:18" x14ac:dyDescent="0.25">
      <c r="A263" t="s">
        <v>7696</v>
      </c>
      <c r="B263" t="s">
        <v>4353</v>
      </c>
      <c r="D263" t="s">
        <v>3346</v>
      </c>
      <c r="E263" t="s">
        <v>3413</v>
      </c>
      <c r="F263" t="s">
        <v>4354</v>
      </c>
      <c r="H263" t="s">
        <v>4355</v>
      </c>
      <c r="I263" t="s">
        <v>3365</v>
      </c>
      <c r="J263" t="s">
        <v>3395</v>
      </c>
      <c r="K263">
        <v>96.85</v>
      </c>
      <c r="L263">
        <v>96.85</v>
      </c>
      <c r="O263" s="44"/>
      <c r="P263" s="73"/>
      <c r="Q263" t="s">
        <v>3836</v>
      </c>
      <c r="R263">
        <v>1</v>
      </c>
    </row>
    <row r="264" spans="1:18" x14ac:dyDescent="0.25">
      <c r="A264" t="s">
        <v>7696</v>
      </c>
      <c r="B264" t="s">
        <v>4362</v>
      </c>
      <c r="D264" t="s">
        <v>3346</v>
      </c>
      <c r="E264" t="s">
        <v>3413</v>
      </c>
      <c r="F264" t="s">
        <v>4363</v>
      </c>
      <c r="H264" t="s">
        <v>4364</v>
      </c>
      <c r="I264" t="s">
        <v>3365</v>
      </c>
      <c r="J264" t="s">
        <v>3395</v>
      </c>
      <c r="K264">
        <v>102.47</v>
      </c>
      <c r="L264">
        <v>102.47</v>
      </c>
      <c r="O264" s="44"/>
      <c r="P264" s="73"/>
      <c r="Q264" t="s">
        <v>3836</v>
      </c>
      <c r="R264">
        <v>1</v>
      </c>
    </row>
    <row r="265" spans="1:18" x14ac:dyDescent="0.25">
      <c r="A265" t="s">
        <v>7696</v>
      </c>
      <c r="B265" t="s">
        <v>4367</v>
      </c>
      <c r="D265" t="s">
        <v>3346</v>
      </c>
      <c r="E265" t="s">
        <v>3413</v>
      </c>
      <c r="F265" t="s">
        <v>4368</v>
      </c>
      <c r="I265" t="s">
        <v>3385</v>
      </c>
      <c r="J265" t="s">
        <v>3333</v>
      </c>
      <c r="K265">
        <v>14.36</v>
      </c>
      <c r="L265">
        <v>3.03</v>
      </c>
      <c r="O265" s="44"/>
      <c r="P265" s="73"/>
      <c r="Q265" t="s">
        <v>3386</v>
      </c>
      <c r="R265">
        <v>1</v>
      </c>
    </row>
    <row r="266" spans="1:18" x14ac:dyDescent="0.25">
      <c r="A266" t="s">
        <v>7696</v>
      </c>
      <c r="B266" t="s">
        <v>4378</v>
      </c>
      <c r="D266" t="s">
        <v>3360</v>
      </c>
      <c r="F266" t="s">
        <v>4379</v>
      </c>
      <c r="H266" t="s">
        <v>4380</v>
      </c>
      <c r="I266" t="s">
        <v>3365</v>
      </c>
      <c r="J266" t="s">
        <v>3722</v>
      </c>
      <c r="K266" t="s">
        <v>5315</v>
      </c>
      <c r="L266">
        <v>253.29</v>
      </c>
      <c r="O266" s="44"/>
      <c r="P266" s="73"/>
      <c r="Q266" t="s">
        <v>3855</v>
      </c>
      <c r="R266">
        <v>1</v>
      </c>
    </row>
    <row r="267" spans="1:18" x14ac:dyDescent="0.25">
      <c r="A267" t="s">
        <v>7696</v>
      </c>
      <c r="B267" t="s">
        <v>4381</v>
      </c>
      <c r="D267" t="s">
        <v>3360</v>
      </c>
      <c r="F267" t="s">
        <v>4382</v>
      </c>
      <c r="H267" t="s">
        <v>4383</v>
      </c>
      <c r="I267" t="s">
        <v>3365</v>
      </c>
      <c r="J267" t="s">
        <v>3434</v>
      </c>
      <c r="K267">
        <v>223</v>
      </c>
      <c r="L267">
        <v>380</v>
      </c>
      <c r="O267" s="44"/>
      <c r="P267" s="73"/>
      <c r="Q267" t="s">
        <v>3855</v>
      </c>
      <c r="R267">
        <v>1</v>
      </c>
    </row>
    <row r="268" spans="1:18" x14ac:dyDescent="0.25">
      <c r="A268" t="s">
        <v>7696</v>
      </c>
      <c r="B268" t="s">
        <v>4323</v>
      </c>
      <c r="D268" t="s">
        <v>3334</v>
      </c>
      <c r="E268" t="s">
        <v>3335</v>
      </c>
      <c r="F268" t="s">
        <v>4324</v>
      </c>
      <c r="H268" t="s">
        <v>4390</v>
      </c>
      <c r="I268" t="s">
        <v>3365</v>
      </c>
      <c r="J268" t="s">
        <v>3434</v>
      </c>
      <c r="K268">
        <v>184</v>
      </c>
      <c r="L268">
        <v>765</v>
      </c>
      <c r="O268" s="44"/>
      <c r="P268" s="73"/>
      <c r="Q268" t="s">
        <v>3855</v>
      </c>
      <c r="R268">
        <v>1</v>
      </c>
    </row>
    <row r="269" spans="1:18" x14ac:dyDescent="0.25">
      <c r="A269" t="s">
        <v>7696</v>
      </c>
      <c r="B269" t="s">
        <v>4391</v>
      </c>
      <c r="D269" t="s">
        <v>3346</v>
      </c>
      <c r="E269" t="s">
        <v>3413</v>
      </c>
      <c r="F269" t="s">
        <v>4392</v>
      </c>
      <c r="H269" t="s">
        <v>4393</v>
      </c>
      <c r="I269" t="s">
        <v>3365</v>
      </c>
      <c r="J269" t="s">
        <v>3395</v>
      </c>
      <c r="K269">
        <v>103.81</v>
      </c>
      <c r="L269">
        <v>103.81</v>
      </c>
      <c r="O269" s="44"/>
      <c r="P269" s="73"/>
      <c r="Q269" t="s">
        <v>3836</v>
      </c>
      <c r="R269">
        <v>1</v>
      </c>
    </row>
    <row r="270" spans="1:18" x14ac:dyDescent="0.25">
      <c r="A270" t="s">
        <v>7696</v>
      </c>
      <c r="B270" t="s">
        <v>4394</v>
      </c>
      <c r="D270" t="s">
        <v>3346</v>
      </c>
      <c r="E270" t="s">
        <v>3413</v>
      </c>
      <c r="F270" t="s">
        <v>4395</v>
      </c>
      <c r="H270" t="s">
        <v>4396</v>
      </c>
      <c r="I270" t="s">
        <v>3365</v>
      </c>
      <c r="J270" t="s">
        <v>3395</v>
      </c>
      <c r="K270">
        <v>100.99</v>
      </c>
      <c r="L270">
        <v>100.99</v>
      </c>
      <c r="O270" s="44"/>
      <c r="P270" s="73"/>
      <c r="Q270" t="s">
        <v>3836</v>
      </c>
      <c r="R270">
        <v>1</v>
      </c>
    </row>
    <row r="271" spans="1:18" x14ac:dyDescent="0.25">
      <c r="A271" t="s">
        <v>7696</v>
      </c>
      <c r="B271" t="s">
        <v>4397</v>
      </c>
      <c r="D271" t="s">
        <v>3392</v>
      </c>
      <c r="E271" t="s">
        <v>1896</v>
      </c>
      <c r="F271" t="s">
        <v>4398</v>
      </c>
      <c r="I271" t="s">
        <v>3350</v>
      </c>
      <c r="J271" t="s">
        <v>3333</v>
      </c>
      <c r="K271" t="s">
        <v>5315</v>
      </c>
      <c r="L271" t="s">
        <v>5315</v>
      </c>
      <c r="O271" s="44"/>
      <c r="P271" s="73"/>
      <c r="Q271" t="s">
        <v>3352</v>
      </c>
      <c r="R271">
        <v>1</v>
      </c>
    </row>
    <row r="272" spans="1:18" x14ac:dyDescent="0.25">
      <c r="A272" t="s">
        <v>7696</v>
      </c>
      <c r="B272" t="s">
        <v>168</v>
      </c>
      <c r="D272" t="s">
        <v>79</v>
      </c>
      <c r="E272" t="s">
        <v>3330</v>
      </c>
      <c r="F272" t="s">
        <v>4402</v>
      </c>
      <c r="H272" t="s">
        <v>4403</v>
      </c>
      <c r="I272" t="s">
        <v>3357</v>
      </c>
      <c r="J272" t="s">
        <v>4404</v>
      </c>
      <c r="K272">
        <v>46.64</v>
      </c>
      <c r="L272">
        <v>33.049999999999997</v>
      </c>
      <c r="O272" s="44"/>
      <c r="P272" s="73"/>
      <c r="Q272" t="s">
        <v>3359</v>
      </c>
      <c r="R272">
        <v>1</v>
      </c>
    </row>
    <row r="273" spans="1:18" x14ac:dyDescent="0.25">
      <c r="A273" t="s">
        <v>7696</v>
      </c>
      <c r="B273" t="s">
        <v>4425</v>
      </c>
      <c r="D273" t="s">
        <v>3392</v>
      </c>
      <c r="E273" t="s">
        <v>1896</v>
      </c>
      <c r="F273" t="s">
        <v>4426</v>
      </c>
      <c r="H273" t="s">
        <v>4427</v>
      </c>
      <c r="I273" t="s">
        <v>3357</v>
      </c>
      <c r="J273" t="s">
        <v>3434</v>
      </c>
      <c r="K273" t="s">
        <v>5315</v>
      </c>
      <c r="L273" t="s">
        <v>5315</v>
      </c>
      <c r="O273" s="44"/>
      <c r="P273" s="73"/>
      <c r="Q273" t="s">
        <v>3359</v>
      </c>
      <c r="R273">
        <v>1</v>
      </c>
    </row>
    <row r="274" spans="1:18" x14ac:dyDescent="0.25">
      <c r="A274" t="s">
        <v>7696</v>
      </c>
      <c r="B274" t="s">
        <v>4438</v>
      </c>
      <c r="D274" t="s">
        <v>3346</v>
      </c>
      <c r="E274" t="s">
        <v>3413</v>
      </c>
      <c r="F274" t="s">
        <v>4439</v>
      </c>
      <c r="H274" t="s">
        <v>4440</v>
      </c>
      <c r="I274" t="s">
        <v>3365</v>
      </c>
      <c r="J274" t="s">
        <v>3395</v>
      </c>
      <c r="K274">
        <v>97.06</v>
      </c>
      <c r="L274">
        <v>97.06</v>
      </c>
      <c r="O274" s="44"/>
      <c r="P274" s="73"/>
      <c r="Q274" t="s">
        <v>3836</v>
      </c>
      <c r="R274">
        <v>1</v>
      </c>
    </row>
    <row r="275" spans="1:18" x14ac:dyDescent="0.25">
      <c r="A275" t="s">
        <v>7696</v>
      </c>
      <c r="B275" t="s">
        <v>4441</v>
      </c>
      <c r="D275" t="s">
        <v>3346</v>
      </c>
      <c r="E275" t="s">
        <v>3413</v>
      </c>
      <c r="F275" t="s">
        <v>4442</v>
      </c>
      <c r="H275" t="s">
        <v>4443</v>
      </c>
      <c r="I275" t="s">
        <v>3365</v>
      </c>
      <c r="J275" t="s">
        <v>3395</v>
      </c>
      <c r="K275">
        <v>101.8</v>
      </c>
      <c r="L275">
        <v>101.8</v>
      </c>
      <c r="O275" s="44"/>
      <c r="P275" s="73"/>
      <c r="Q275" t="s">
        <v>3836</v>
      </c>
      <c r="R275">
        <v>1</v>
      </c>
    </row>
    <row r="276" spans="1:18" x14ac:dyDescent="0.25">
      <c r="A276" t="s">
        <v>7696</v>
      </c>
      <c r="B276" t="s">
        <v>4444</v>
      </c>
      <c r="D276" t="s">
        <v>3360</v>
      </c>
      <c r="F276" t="s">
        <v>4445</v>
      </c>
      <c r="H276" t="s">
        <v>4446</v>
      </c>
      <c r="I276" t="s">
        <v>3350</v>
      </c>
      <c r="J276" t="s">
        <v>3351</v>
      </c>
      <c r="K276">
        <v>127.3</v>
      </c>
      <c r="L276">
        <v>400.1</v>
      </c>
      <c r="O276" s="44"/>
      <c r="P276" s="73"/>
      <c r="Q276" t="s">
        <v>3836</v>
      </c>
      <c r="R276">
        <v>1</v>
      </c>
    </row>
    <row r="277" spans="1:18" x14ac:dyDescent="0.25">
      <c r="A277" t="s">
        <v>7696</v>
      </c>
      <c r="B277" t="s">
        <v>4444</v>
      </c>
      <c r="D277" t="s">
        <v>3360</v>
      </c>
      <c r="F277" t="s">
        <v>4445</v>
      </c>
      <c r="H277" t="s">
        <v>4452</v>
      </c>
      <c r="I277" t="s">
        <v>3350</v>
      </c>
      <c r="J277" t="s">
        <v>3351</v>
      </c>
      <c r="K277">
        <v>127.3</v>
      </c>
      <c r="L277">
        <v>400.1</v>
      </c>
      <c r="O277" s="44"/>
      <c r="P277" s="73"/>
      <c r="Q277" t="s">
        <v>3836</v>
      </c>
      <c r="R277">
        <v>1</v>
      </c>
    </row>
    <row r="278" spans="1:18" x14ac:dyDescent="0.25">
      <c r="A278" t="s">
        <v>7696</v>
      </c>
      <c r="B278" t="s">
        <v>4444</v>
      </c>
      <c r="D278" t="s">
        <v>3360</v>
      </c>
      <c r="F278" t="s">
        <v>4445</v>
      </c>
      <c r="H278" t="s">
        <v>4453</v>
      </c>
      <c r="I278" t="s">
        <v>3350</v>
      </c>
      <c r="J278" t="s">
        <v>3351</v>
      </c>
      <c r="K278">
        <v>127.3</v>
      </c>
      <c r="L278">
        <v>400.1</v>
      </c>
      <c r="O278" s="44"/>
      <c r="P278" s="73"/>
      <c r="Q278" t="s">
        <v>3836</v>
      </c>
      <c r="R278">
        <v>1</v>
      </c>
    </row>
    <row r="279" spans="1:18" x14ac:dyDescent="0.25">
      <c r="A279" t="s">
        <v>7696</v>
      </c>
      <c r="B279" t="s">
        <v>4454</v>
      </c>
      <c r="D279" t="s">
        <v>3360</v>
      </c>
      <c r="F279" t="s">
        <v>4455</v>
      </c>
      <c r="I279" t="s">
        <v>3385</v>
      </c>
      <c r="J279" t="s">
        <v>3333</v>
      </c>
      <c r="K279">
        <v>3.8</v>
      </c>
      <c r="L279">
        <v>1.3</v>
      </c>
      <c r="O279" s="44"/>
      <c r="P279" s="73"/>
      <c r="Q279" t="s">
        <v>3386</v>
      </c>
      <c r="R279">
        <v>1</v>
      </c>
    </row>
    <row r="280" spans="1:18" x14ac:dyDescent="0.25">
      <c r="A280" t="s">
        <v>7696</v>
      </c>
      <c r="B280" t="s">
        <v>4458</v>
      </c>
      <c r="D280" t="s">
        <v>3346</v>
      </c>
      <c r="E280" t="s">
        <v>3347</v>
      </c>
      <c r="F280" t="s">
        <v>4459</v>
      </c>
      <c r="I280" t="s">
        <v>3385</v>
      </c>
      <c r="J280" t="s">
        <v>3333</v>
      </c>
      <c r="K280">
        <v>3.13</v>
      </c>
      <c r="L280">
        <v>3.13</v>
      </c>
      <c r="O280" s="44"/>
      <c r="P280" s="73"/>
      <c r="Q280" t="s">
        <v>3386</v>
      </c>
      <c r="R280">
        <v>1</v>
      </c>
    </row>
    <row r="281" spans="1:18" x14ac:dyDescent="0.25">
      <c r="A281" t="s">
        <v>7696</v>
      </c>
      <c r="B281" t="s">
        <v>2625</v>
      </c>
      <c r="D281" t="s">
        <v>3346</v>
      </c>
      <c r="E281" t="s">
        <v>3347</v>
      </c>
      <c r="F281" t="s">
        <v>4460</v>
      </c>
      <c r="H281" t="s">
        <v>4461</v>
      </c>
      <c r="I281" t="s">
        <v>3365</v>
      </c>
      <c r="J281" t="s">
        <v>3358</v>
      </c>
      <c r="K281">
        <v>28.1</v>
      </c>
      <c r="L281">
        <v>24.84</v>
      </c>
      <c r="O281" s="44"/>
      <c r="P281" s="73"/>
      <c r="Q281" t="s">
        <v>3359</v>
      </c>
      <c r="R281">
        <v>1</v>
      </c>
    </row>
    <row r="282" spans="1:18" x14ac:dyDescent="0.25">
      <c r="A282" t="s">
        <v>7696</v>
      </c>
      <c r="B282" t="s">
        <v>1345</v>
      </c>
      <c r="D282" t="s">
        <v>3346</v>
      </c>
      <c r="E282" t="s">
        <v>3347</v>
      </c>
      <c r="F282" t="s">
        <v>4462</v>
      </c>
      <c r="I282" t="s">
        <v>3385</v>
      </c>
      <c r="J282" t="s">
        <v>3333</v>
      </c>
      <c r="K282">
        <v>0.4</v>
      </c>
      <c r="L282">
        <v>0</v>
      </c>
      <c r="O282" s="44"/>
      <c r="P282" s="73"/>
      <c r="Q282" t="s">
        <v>3386</v>
      </c>
      <c r="R282">
        <v>1</v>
      </c>
    </row>
    <row r="283" spans="1:18" x14ac:dyDescent="0.25">
      <c r="A283" t="s">
        <v>7696</v>
      </c>
      <c r="B283" t="s">
        <v>4444</v>
      </c>
      <c r="D283" t="s">
        <v>3360</v>
      </c>
      <c r="F283" t="s">
        <v>4445</v>
      </c>
      <c r="H283" t="s">
        <v>4467</v>
      </c>
      <c r="I283" t="s">
        <v>3350</v>
      </c>
      <c r="J283" t="s">
        <v>3351</v>
      </c>
      <c r="K283">
        <v>127.3</v>
      </c>
      <c r="L283">
        <v>400.1</v>
      </c>
      <c r="O283" s="44"/>
      <c r="P283" s="73"/>
      <c r="Q283" t="s">
        <v>3836</v>
      </c>
      <c r="R283">
        <v>1</v>
      </c>
    </row>
    <row r="284" spans="1:18" x14ac:dyDescent="0.25">
      <c r="A284" t="s">
        <v>7696</v>
      </c>
      <c r="B284" t="s">
        <v>4468</v>
      </c>
      <c r="D284" t="s">
        <v>3346</v>
      </c>
      <c r="E284" t="s">
        <v>3347</v>
      </c>
      <c r="F284" t="s">
        <v>4469</v>
      </c>
      <c r="H284" t="s">
        <v>4470</v>
      </c>
      <c r="I284" t="s">
        <v>3365</v>
      </c>
      <c r="J284" t="s">
        <v>3395</v>
      </c>
      <c r="K284">
        <v>96.43</v>
      </c>
      <c r="L284">
        <v>96.43</v>
      </c>
      <c r="O284" s="44"/>
      <c r="P284" s="73"/>
      <c r="Q284" t="s">
        <v>3836</v>
      </c>
      <c r="R284">
        <v>1</v>
      </c>
    </row>
    <row r="285" spans="1:18" x14ac:dyDescent="0.25">
      <c r="A285" t="s">
        <v>7696</v>
      </c>
      <c r="B285" t="s">
        <v>4471</v>
      </c>
      <c r="D285" t="s">
        <v>3346</v>
      </c>
      <c r="E285" t="s">
        <v>3347</v>
      </c>
      <c r="F285" t="s">
        <v>4472</v>
      </c>
      <c r="H285" t="s">
        <v>4473</v>
      </c>
      <c r="I285" t="s">
        <v>3365</v>
      </c>
      <c r="J285" t="s">
        <v>3395</v>
      </c>
      <c r="K285">
        <v>96.91</v>
      </c>
      <c r="L285">
        <v>96.91</v>
      </c>
      <c r="O285" s="44"/>
      <c r="P285" s="73"/>
      <c r="Q285" t="s">
        <v>3836</v>
      </c>
      <c r="R285">
        <v>1</v>
      </c>
    </row>
    <row r="286" spans="1:18" x14ac:dyDescent="0.25">
      <c r="A286" t="s">
        <v>7696</v>
      </c>
      <c r="B286" t="s">
        <v>4474</v>
      </c>
      <c r="D286" t="s">
        <v>3346</v>
      </c>
      <c r="E286" t="s">
        <v>3347</v>
      </c>
      <c r="F286" t="s">
        <v>4475</v>
      </c>
      <c r="H286" t="s">
        <v>4476</v>
      </c>
      <c r="I286" t="s">
        <v>3365</v>
      </c>
      <c r="J286" t="s">
        <v>3395</v>
      </c>
      <c r="K286">
        <v>96.65</v>
      </c>
      <c r="L286">
        <v>96.65</v>
      </c>
      <c r="O286" s="44"/>
      <c r="P286" s="73"/>
      <c r="Q286" t="s">
        <v>3836</v>
      </c>
      <c r="R286">
        <v>1</v>
      </c>
    </row>
    <row r="287" spans="1:18" x14ac:dyDescent="0.25">
      <c r="A287" t="s">
        <v>7696</v>
      </c>
      <c r="B287" t="s">
        <v>4477</v>
      </c>
      <c r="D287" t="s">
        <v>130</v>
      </c>
      <c r="E287" t="s">
        <v>3542</v>
      </c>
      <c r="F287" t="s">
        <v>4478</v>
      </c>
      <c r="I287" t="s">
        <v>3385</v>
      </c>
      <c r="J287" t="s">
        <v>3333</v>
      </c>
      <c r="K287">
        <v>25.2</v>
      </c>
      <c r="L287">
        <v>12.01</v>
      </c>
      <c r="O287" s="44"/>
      <c r="P287" s="73"/>
      <c r="Q287" t="s">
        <v>3386</v>
      </c>
      <c r="R287">
        <v>1</v>
      </c>
    </row>
    <row r="288" spans="1:18" x14ac:dyDescent="0.25">
      <c r="A288" t="s">
        <v>7696</v>
      </c>
      <c r="B288" t="s">
        <v>4479</v>
      </c>
      <c r="D288" t="s">
        <v>3360</v>
      </c>
      <c r="F288" t="s">
        <v>4480</v>
      </c>
      <c r="I288" t="s">
        <v>3385</v>
      </c>
      <c r="J288" t="s">
        <v>3333</v>
      </c>
      <c r="K288">
        <v>0.5</v>
      </c>
      <c r="L288">
        <v>0.01</v>
      </c>
      <c r="O288" s="44"/>
      <c r="P288" s="73"/>
      <c r="Q288" t="s">
        <v>3386</v>
      </c>
      <c r="R288">
        <v>1</v>
      </c>
    </row>
    <row r="289" spans="1:18" x14ac:dyDescent="0.25">
      <c r="A289" t="s">
        <v>7696</v>
      </c>
      <c r="B289" t="s">
        <v>4489</v>
      </c>
      <c r="D289" t="s">
        <v>224</v>
      </c>
      <c r="E289" t="s">
        <v>3747</v>
      </c>
      <c r="F289" t="s">
        <v>4490</v>
      </c>
      <c r="H289" t="s">
        <v>4491</v>
      </c>
      <c r="I289" t="s">
        <v>3357</v>
      </c>
      <c r="J289" t="s">
        <v>3627</v>
      </c>
      <c r="K289">
        <v>7.5</v>
      </c>
      <c r="L289">
        <v>7.5</v>
      </c>
      <c r="O289" s="44"/>
      <c r="P289" s="73"/>
      <c r="Q289" t="s">
        <v>3628</v>
      </c>
      <c r="R289">
        <v>1</v>
      </c>
    </row>
    <row r="290" spans="1:18" x14ac:dyDescent="0.25">
      <c r="A290" t="s">
        <v>7696</v>
      </c>
      <c r="B290" t="s">
        <v>4489</v>
      </c>
      <c r="D290" t="s">
        <v>224</v>
      </c>
      <c r="E290" t="s">
        <v>3747</v>
      </c>
      <c r="F290" t="s">
        <v>4490</v>
      </c>
      <c r="H290" t="s">
        <v>4492</v>
      </c>
      <c r="I290" t="s">
        <v>3357</v>
      </c>
      <c r="J290" t="s">
        <v>3627</v>
      </c>
      <c r="K290">
        <v>7.5</v>
      </c>
      <c r="L290">
        <v>7.5</v>
      </c>
      <c r="O290" s="44"/>
      <c r="P290" s="73"/>
      <c r="Q290" t="s">
        <v>3628</v>
      </c>
      <c r="R290">
        <v>1</v>
      </c>
    </row>
    <row r="291" spans="1:18" x14ac:dyDescent="0.25">
      <c r="A291" t="s">
        <v>7696</v>
      </c>
      <c r="B291" t="s">
        <v>4489</v>
      </c>
      <c r="D291" t="s">
        <v>224</v>
      </c>
      <c r="E291" t="s">
        <v>3747</v>
      </c>
      <c r="F291" t="s">
        <v>4490</v>
      </c>
      <c r="H291" t="s">
        <v>4493</v>
      </c>
      <c r="I291" t="s">
        <v>3357</v>
      </c>
      <c r="J291" t="s">
        <v>3627</v>
      </c>
      <c r="K291">
        <v>7.5</v>
      </c>
      <c r="L291">
        <v>7.5</v>
      </c>
      <c r="O291" s="44"/>
      <c r="P291" s="73"/>
      <c r="Q291" t="s">
        <v>3628</v>
      </c>
      <c r="R291">
        <v>1</v>
      </c>
    </row>
    <row r="292" spans="1:18" x14ac:dyDescent="0.25">
      <c r="A292" t="s">
        <v>7696</v>
      </c>
      <c r="B292" t="s">
        <v>4489</v>
      </c>
      <c r="D292" t="s">
        <v>224</v>
      </c>
      <c r="E292" t="s">
        <v>3747</v>
      </c>
      <c r="F292" t="s">
        <v>4490</v>
      </c>
      <c r="H292" t="s">
        <v>4494</v>
      </c>
      <c r="I292" t="s">
        <v>3357</v>
      </c>
      <c r="J292" t="s">
        <v>3627</v>
      </c>
      <c r="K292">
        <v>7.5</v>
      </c>
      <c r="L292">
        <v>7.5</v>
      </c>
      <c r="O292" s="44"/>
      <c r="P292" s="73"/>
      <c r="Q292" t="s">
        <v>3628</v>
      </c>
      <c r="R292">
        <v>1</v>
      </c>
    </row>
    <row r="293" spans="1:18" x14ac:dyDescent="0.25">
      <c r="A293" t="s">
        <v>7696</v>
      </c>
      <c r="B293" t="s">
        <v>4489</v>
      </c>
      <c r="D293" t="s">
        <v>224</v>
      </c>
      <c r="E293" t="s">
        <v>3747</v>
      </c>
      <c r="F293" t="s">
        <v>4490</v>
      </c>
      <c r="H293" t="s">
        <v>4495</v>
      </c>
      <c r="I293" t="s">
        <v>3357</v>
      </c>
      <c r="J293" t="s">
        <v>3627</v>
      </c>
      <c r="K293">
        <v>7.5</v>
      </c>
      <c r="L293">
        <v>7.5</v>
      </c>
      <c r="O293" s="44"/>
      <c r="P293" s="73"/>
      <c r="Q293" t="s">
        <v>3628</v>
      </c>
      <c r="R293">
        <v>1</v>
      </c>
    </row>
    <row r="294" spans="1:18" x14ac:dyDescent="0.25">
      <c r="A294" t="s">
        <v>7696</v>
      </c>
      <c r="B294" t="s">
        <v>4489</v>
      </c>
      <c r="D294" t="s">
        <v>224</v>
      </c>
      <c r="E294" t="s">
        <v>3747</v>
      </c>
      <c r="F294" t="s">
        <v>4490</v>
      </c>
      <c r="H294" t="s">
        <v>4496</v>
      </c>
      <c r="I294" t="s">
        <v>3357</v>
      </c>
      <c r="J294" t="s">
        <v>3627</v>
      </c>
      <c r="K294">
        <v>7.5</v>
      </c>
      <c r="L294">
        <v>7.5</v>
      </c>
      <c r="O294" s="44"/>
      <c r="P294" s="73"/>
      <c r="Q294" t="s">
        <v>3628</v>
      </c>
      <c r="R294">
        <v>1</v>
      </c>
    </row>
    <row r="295" spans="1:18" x14ac:dyDescent="0.25">
      <c r="A295" t="s">
        <v>7696</v>
      </c>
      <c r="B295" t="s">
        <v>4489</v>
      </c>
      <c r="D295" t="s">
        <v>224</v>
      </c>
      <c r="E295" t="s">
        <v>3747</v>
      </c>
      <c r="F295" t="s">
        <v>4490</v>
      </c>
      <c r="H295" t="s">
        <v>4497</v>
      </c>
      <c r="I295" t="s">
        <v>3357</v>
      </c>
      <c r="J295" t="s">
        <v>3627</v>
      </c>
      <c r="K295">
        <v>7.5</v>
      </c>
      <c r="L295">
        <v>7.5</v>
      </c>
      <c r="O295" s="44"/>
      <c r="P295" s="73"/>
      <c r="Q295" t="s">
        <v>3628</v>
      </c>
      <c r="R295">
        <v>1</v>
      </c>
    </row>
    <row r="296" spans="1:18" x14ac:dyDescent="0.25">
      <c r="A296" t="s">
        <v>7696</v>
      </c>
      <c r="B296" t="s">
        <v>4501</v>
      </c>
      <c r="D296" t="s">
        <v>3346</v>
      </c>
      <c r="E296" t="s">
        <v>3347</v>
      </c>
      <c r="F296" t="s">
        <v>4502</v>
      </c>
      <c r="H296" t="s">
        <v>4503</v>
      </c>
      <c r="I296" t="s">
        <v>3365</v>
      </c>
      <c r="J296" t="s">
        <v>3395</v>
      </c>
      <c r="K296">
        <v>96.49</v>
      </c>
      <c r="L296">
        <v>96.49</v>
      </c>
      <c r="O296" s="44"/>
      <c r="P296" s="73"/>
      <c r="Q296" t="s">
        <v>3836</v>
      </c>
      <c r="R296">
        <v>1</v>
      </c>
    </row>
    <row r="297" spans="1:18" x14ac:dyDescent="0.25">
      <c r="A297" t="s">
        <v>7696</v>
      </c>
      <c r="B297" t="s">
        <v>4506</v>
      </c>
      <c r="D297" t="s">
        <v>3455</v>
      </c>
      <c r="E297" t="s">
        <v>766</v>
      </c>
      <c r="F297" t="s">
        <v>4507</v>
      </c>
      <c r="H297" t="s">
        <v>4508</v>
      </c>
      <c r="I297" t="s">
        <v>3365</v>
      </c>
      <c r="J297" t="s">
        <v>3434</v>
      </c>
      <c r="K297">
        <v>585</v>
      </c>
      <c r="L297">
        <v>533.12</v>
      </c>
      <c r="O297" s="44"/>
      <c r="P297" s="73"/>
      <c r="Q297" t="s">
        <v>3855</v>
      </c>
      <c r="R297">
        <v>1</v>
      </c>
    </row>
    <row r="298" spans="1:18" x14ac:dyDescent="0.25">
      <c r="A298" t="s">
        <v>7696</v>
      </c>
      <c r="B298" t="s">
        <v>1262</v>
      </c>
      <c r="D298" t="s">
        <v>3346</v>
      </c>
      <c r="E298" t="s">
        <v>3413</v>
      </c>
      <c r="F298" t="s">
        <v>4514</v>
      </c>
      <c r="I298" t="s">
        <v>3385</v>
      </c>
      <c r="J298" t="s">
        <v>3333</v>
      </c>
      <c r="K298">
        <v>1.92</v>
      </c>
      <c r="L298">
        <v>0.32</v>
      </c>
      <c r="O298" s="44"/>
      <c r="P298" s="73"/>
      <c r="Q298" t="s">
        <v>3386</v>
      </c>
      <c r="R298">
        <v>1</v>
      </c>
    </row>
    <row r="299" spans="1:18" x14ac:dyDescent="0.25">
      <c r="A299" t="s">
        <v>7696</v>
      </c>
      <c r="B299" t="s">
        <v>4516</v>
      </c>
      <c r="D299" t="s">
        <v>3346</v>
      </c>
      <c r="E299" t="s">
        <v>3413</v>
      </c>
      <c r="F299" t="s">
        <v>4517</v>
      </c>
      <c r="I299" t="s">
        <v>3385</v>
      </c>
      <c r="J299" t="s">
        <v>3333</v>
      </c>
      <c r="K299">
        <v>9.9</v>
      </c>
      <c r="L299">
        <v>3</v>
      </c>
      <c r="O299" s="44"/>
      <c r="P299" s="73"/>
      <c r="Q299" t="s">
        <v>3386</v>
      </c>
      <c r="R299">
        <v>1</v>
      </c>
    </row>
    <row r="300" spans="1:18" x14ac:dyDescent="0.25">
      <c r="A300" t="s">
        <v>7696</v>
      </c>
      <c r="B300" t="s">
        <v>1317</v>
      </c>
      <c r="D300" t="s">
        <v>3346</v>
      </c>
      <c r="E300" t="s">
        <v>3413</v>
      </c>
      <c r="F300" t="s">
        <v>4518</v>
      </c>
      <c r="I300" t="s">
        <v>3385</v>
      </c>
      <c r="J300" t="s">
        <v>3333</v>
      </c>
      <c r="K300">
        <v>1.82</v>
      </c>
      <c r="L300">
        <v>0.38</v>
      </c>
      <c r="O300" s="44"/>
      <c r="P300" s="73"/>
      <c r="Q300" t="s">
        <v>3386</v>
      </c>
      <c r="R300">
        <v>1</v>
      </c>
    </row>
    <row r="301" spans="1:18" x14ac:dyDescent="0.25">
      <c r="A301" t="s">
        <v>7696</v>
      </c>
      <c r="B301" t="s">
        <v>2578</v>
      </c>
      <c r="D301" t="s">
        <v>3346</v>
      </c>
      <c r="E301" t="s">
        <v>3413</v>
      </c>
      <c r="F301" t="s">
        <v>4519</v>
      </c>
      <c r="I301" t="s">
        <v>3385</v>
      </c>
      <c r="J301" t="s">
        <v>3333</v>
      </c>
      <c r="K301">
        <v>1.05</v>
      </c>
      <c r="L301">
        <v>1.05</v>
      </c>
      <c r="O301" s="44"/>
      <c r="P301" s="73"/>
      <c r="Q301" t="s">
        <v>3386</v>
      </c>
      <c r="R301">
        <v>1</v>
      </c>
    </row>
    <row r="302" spans="1:18" x14ac:dyDescent="0.25">
      <c r="A302" t="s">
        <v>7696</v>
      </c>
      <c r="B302" t="s">
        <v>4522</v>
      </c>
      <c r="D302" t="s">
        <v>3455</v>
      </c>
      <c r="E302" t="s">
        <v>3719</v>
      </c>
      <c r="F302" t="s">
        <v>4523</v>
      </c>
      <c r="H302" t="s">
        <v>4524</v>
      </c>
      <c r="I302" t="s">
        <v>3365</v>
      </c>
      <c r="J302" t="s">
        <v>3434</v>
      </c>
      <c r="K302">
        <v>212.5</v>
      </c>
      <c r="L302">
        <v>813</v>
      </c>
      <c r="O302" s="44"/>
      <c r="P302" s="73"/>
      <c r="Q302" t="s">
        <v>3855</v>
      </c>
      <c r="R302">
        <v>1</v>
      </c>
    </row>
    <row r="303" spans="1:18" x14ac:dyDescent="0.25">
      <c r="A303" t="s">
        <v>7696</v>
      </c>
      <c r="B303" t="s">
        <v>4528</v>
      </c>
      <c r="D303" t="s">
        <v>3360</v>
      </c>
      <c r="F303" t="s">
        <v>4529</v>
      </c>
      <c r="I303" t="s">
        <v>3385</v>
      </c>
      <c r="J303" t="s">
        <v>3333</v>
      </c>
      <c r="K303">
        <v>10</v>
      </c>
      <c r="L303">
        <v>14</v>
      </c>
      <c r="O303" s="44"/>
      <c r="P303" s="73"/>
      <c r="Q303" t="s">
        <v>3386</v>
      </c>
      <c r="R303">
        <v>1</v>
      </c>
    </row>
    <row r="304" spans="1:18" x14ac:dyDescent="0.25">
      <c r="A304" t="s">
        <v>7696</v>
      </c>
      <c r="B304" t="s">
        <v>4581</v>
      </c>
      <c r="D304" t="s">
        <v>130</v>
      </c>
      <c r="E304" t="s">
        <v>3341</v>
      </c>
      <c r="F304" t="s">
        <v>4582</v>
      </c>
      <c r="I304" t="s">
        <v>3385</v>
      </c>
      <c r="J304" t="s">
        <v>3333</v>
      </c>
      <c r="K304">
        <v>63.3</v>
      </c>
      <c r="L304">
        <v>28.58</v>
      </c>
      <c r="O304" s="44"/>
      <c r="P304" s="73"/>
      <c r="Q304" t="s">
        <v>3386</v>
      </c>
      <c r="R304">
        <v>1</v>
      </c>
    </row>
    <row r="305" spans="1:18" x14ac:dyDescent="0.25">
      <c r="A305" t="s">
        <v>7696</v>
      </c>
      <c r="B305" t="s">
        <v>4585</v>
      </c>
      <c r="D305" t="s">
        <v>3360</v>
      </c>
      <c r="F305" t="s">
        <v>4586</v>
      </c>
      <c r="I305" t="s">
        <v>3385</v>
      </c>
      <c r="J305" t="s">
        <v>3333</v>
      </c>
      <c r="K305">
        <v>32</v>
      </c>
      <c r="L305">
        <v>32</v>
      </c>
      <c r="O305" s="44"/>
      <c r="P305" s="73"/>
      <c r="Q305" t="s">
        <v>3386</v>
      </c>
      <c r="R305">
        <v>1</v>
      </c>
    </row>
    <row r="306" spans="1:18" x14ac:dyDescent="0.25">
      <c r="A306" t="s">
        <v>7696</v>
      </c>
      <c r="B306" t="s">
        <v>4587</v>
      </c>
      <c r="D306" t="s">
        <v>3360</v>
      </c>
      <c r="F306" t="s">
        <v>4588</v>
      </c>
      <c r="I306" t="s">
        <v>3385</v>
      </c>
      <c r="J306" t="s">
        <v>3333</v>
      </c>
      <c r="K306">
        <v>32</v>
      </c>
      <c r="L306">
        <v>32</v>
      </c>
      <c r="O306" s="44"/>
      <c r="P306" s="73"/>
      <c r="Q306" t="s">
        <v>3386</v>
      </c>
      <c r="R306">
        <v>1</v>
      </c>
    </row>
    <row r="307" spans="1:18" x14ac:dyDescent="0.25">
      <c r="A307" t="s">
        <v>7696</v>
      </c>
      <c r="B307" t="s">
        <v>4589</v>
      </c>
      <c r="D307" t="s">
        <v>3360</v>
      </c>
      <c r="F307" t="s">
        <v>4590</v>
      </c>
      <c r="I307" t="s">
        <v>3385</v>
      </c>
      <c r="J307" t="s">
        <v>3333</v>
      </c>
      <c r="K307">
        <v>24</v>
      </c>
      <c r="L307">
        <v>70.599999999999994</v>
      </c>
      <c r="O307" s="44"/>
      <c r="P307" s="73"/>
      <c r="Q307" t="s">
        <v>3386</v>
      </c>
      <c r="R307">
        <v>1</v>
      </c>
    </row>
    <row r="308" spans="1:18" x14ac:dyDescent="0.25">
      <c r="A308" t="s">
        <v>7696</v>
      </c>
      <c r="B308" t="s">
        <v>4591</v>
      </c>
      <c r="D308" t="s">
        <v>3360</v>
      </c>
      <c r="F308" t="s">
        <v>4592</v>
      </c>
      <c r="I308" t="s">
        <v>3385</v>
      </c>
      <c r="J308" t="s">
        <v>3333</v>
      </c>
      <c r="K308">
        <v>55</v>
      </c>
      <c r="L308">
        <v>95</v>
      </c>
      <c r="O308" s="44"/>
      <c r="P308" s="73"/>
      <c r="Q308" t="s">
        <v>3386</v>
      </c>
      <c r="R308">
        <v>1</v>
      </c>
    </row>
    <row r="309" spans="1:18" x14ac:dyDescent="0.25">
      <c r="A309" t="s">
        <v>7696</v>
      </c>
      <c r="B309" t="s">
        <v>4593</v>
      </c>
      <c r="D309" t="s">
        <v>3360</v>
      </c>
      <c r="F309" t="s">
        <v>4594</v>
      </c>
      <c r="I309" t="s">
        <v>3385</v>
      </c>
      <c r="J309" t="s">
        <v>3333</v>
      </c>
      <c r="K309">
        <v>41</v>
      </c>
      <c r="L309">
        <v>82</v>
      </c>
      <c r="O309" s="44"/>
      <c r="P309" s="73"/>
      <c r="Q309" t="s">
        <v>3386</v>
      </c>
      <c r="R309">
        <v>1</v>
      </c>
    </row>
    <row r="310" spans="1:18" x14ac:dyDescent="0.25">
      <c r="A310" t="s">
        <v>7696</v>
      </c>
      <c r="B310" t="s">
        <v>4595</v>
      </c>
      <c r="D310" t="s">
        <v>3360</v>
      </c>
      <c r="F310" t="s">
        <v>4596</v>
      </c>
      <c r="I310" t="s">
        <v>3385</v>
      </c>
      <c r="J310" t="s">
        <v>3333</v>
      </c>
      <c r="K310">
        <v>41</v>
      </c>
      <c r="L310">
        <v>82</v>
      </c>
      <c r="O310" s="44"/>
      <c r="P310" s="73"/>
      <c r="Q310" t="s">
        <v>3386</v>
      </c>
      <c r="R310">
        <v>1</v>
      </c>
    </row>
    <row r="311" spans="1:18" x14ac:dyDescent="0.25">
      <c r="A311" t="s">
        <v>7696</v>
      </c>
      <c r="B311" t="s">
        <v>517</v>
      </c>
      <c r="D311" t="s">
        <v>3360</v>
      </c>
      <c r="F311" t="s">
        <v>4597</v>
      </c>
      <c r="I311" t="s">
        <v>3385</v>
      </c>
      <c r="J311" t="s">
        <v>3333</v>
      </c>
      <c r="K311">
        <v>1.1000000000000001</v>
      </c>
      <c r="L311">
        <v>0.05</v>
      </c>
      <c r="O311" s="44"/>
      <c r="P311" s="73"/>
      <c r="Q311" t="s">
        <v>3386</v>
      </c>
      <c r="R311">
        <v>1</v>
      </c>
    </row>
    <row r="312" spans="1:18" x14ac:dyDescent="0.25">
      <c r="A312" t="s">
        <v>7696</v>
      </c>
      <c r="B312" t="s">
        <v>4598</v>
      </c>
      <c r="D312" t="s">
        <v>3360</v>
      </c>
      <c r="F312" t="s">
        <v>4599</v>
      </c>
      <c r="I312" t="s">
        <v>3385</v>
      </c>
      <c r="J312" t="s">
        <v>3333</v>
      </c>
      <c r="K312">
        <v>39</v>
      </c>
      <c r="L312">
        <v>39</v>
      </c>
      <c r="O312" s="44"/>
      <c r="P312" s="73"/>
      <c r="Q312" t="s">
        <v>3386</v>
      </c>
      <c r="R312">
        <v>1</v>
      </c>
    </row>
    <row r="313" spans="1:18" x14ac:dyDescent="0.25">
      <c r="A313" t="s">
        <v>7696</v>
      </c>
      <c r="B313" t="s">
        <v>4600</v>
      </c>
      <c r="D313" t="s">
        <v>3360</v>
      </c>
      <c r="F313" t="s">
        <v>4601</v>
      </c>
      <c r="I313" t="s">
        <v>3385</v>
      </c>
      <c r="J313" t="s">
        <v>3333</v>
      </c>
      <c r="K313">
        <v>40</v>
      </c>
      <c r="L313">
        <v>40</v>
      </c>
      <c r="O313" s="44"/>
      <c r="P313" s="73"/>
      <c r="Q313" t="s">
        <v>3386</v>
      </c>
      <c r="R313">
        <v>1</v>
      </c>
    </row>
    <row r="314" spans="1:18" x14ac:dyDescent="0.25">
      <c r="A314" t="s">
        <v>7696</v>
      </c>
      <c r="B314" t="s">
        <v>4602</v>
      </c>
      <c r="D314" t="s">
        <v>3360</v>
      </c>
      <c r="F314" t="s">
        <v>4603</v>
      </c>
      <c r="I314" t="s">
        <v>3385</v>
      </c>
      <c r="J314" t="s">
        <v>3333</v>
      </c>
      <c r="K314">
        <v>55.7</v>
      </c>
      <c r="L314">
        <v>55.7</v>
      </c>
      <c r="O314" s="44"/>
      <c r="P314" s="73"/>
      <c r="Q314" t="s">
        <v>3386</v>
      </c>
      <c r="R314">
        <v>1</v>
      </c>
    </row>
    <row r="315" spans="1:18" x14ac:dyDescent="0.25">
      <c r="A315" t="s">
        <v>7696</v>
      </c>
      <c r="B315" t="s">
        <v>4604</v>
      </c>
      <c r="D315" t="s">
        <v>3360</v>
      </c>
      <c r="F315" t="s">
        <v>4605</v>
      </c>
      <c r="I315" t="s">
        <v>3385</v>
      </c>
      <c r="J315" t="s">
        <v>3333</v>
      </c>
      <c r="K315">
        <v>54.6</v>
      </c>
      <c r="L315">
        <v>54.6</v>
      </c>
      <c r="O315" s="44"/>
      <c r="P315" s="73"/>
      <c r="Q315" t="s">
        <v>3386</v>
      </c>
      <c r="R315">
        <v>1</v>
      </c>
    </row>
    <row r="316" spans="1:18" x14ac:dyDescent="0.25">
      <c r="A316" t="s">
        <v>7696</v>
      </c>
      <c r="B316" t="s">
        <v>464</v>
      </c>
      <c r="D316" t="s">
        <v>224</v>
      </c>
      <c r="E316" t="s">
        <v>4003</v>
      </c>
      <c r="F316" t="s">
        <v>4616</v>
      </c>
      <c r="I316" t="s">
        <v>3385</v>
      </c>
      <c r="J316" t="s">
        <v>3333</v>
      </c>
      <c r="K316">
        <v>5</v>
      </c>
      <c r="L316">
        <v>1.19</v>
      </c>
      <c r="O316" s="44"/>
      <c r="P316" s="73"/>
      <c r="Q316" t="s">
        <v>3386</v>
      </c>
      <c r="R316">
        <v>1</v>
      </c>
    </row>
    <row r="317" spans="1:18" x14ac:dyDescent="0.25">
      <c r="A317" t="s">
        <v>7696</v>
      </c>
      <c r="B317" t="s">
        <v>4623</v>
      </c>
      <c r="D317" t="s">
        <v>3346</v>
      </c>
      <c r="E317" t="s">
        <v>3347</v>
      </c>
      <c r="F317" t="s">
        <v>4624</v>
      </c>
      <c r="H317" t="s">
        <v>4625</v>
      </c>
      <c r="I317" t="s">
        <v>3365</v>
      </c>
      <c r="J317" t="s">
        <v>3395</v>
      </c>
      <c r="K317">
        <v>96.65</v>
      </c>
      <c r="L317">
        <v>96.65</v>
      </c>
      <c r="O317" s="44"/>
      <c r="P317" s="73"/>
      <c r="Q317" t="s">
        <v>3836</v>
      </c>
      <c r="R317">
        <v>1</v>
      </c>
    </row>
    <row r="318" spans="1:18" x14ac:dyDescent="0.25">
      <c r="A318" t="s">
        <v>7696</v>
      </c>
      <c r="B318" t="s">
        <v>4626</v>
      </c>
      <c r="D318" t="s">
        <v>3346</v>
      </c>
      <c r="E318" t="s">
        <v>3347</v>
      </c>
      <c r="F318" t="s">
        <v>4627</v>
      </c>
      <c r="H318" t="s">
        <v>4628</v>
      </c>
      <c r="I318" t="s">
        <v>3350</v>
      </c>
      <c r="J318" t="s">
        <v>3351</v>
      </c>
      <c r="K318">
        <v>42.42</v>
      </c>
      <c r="L318">
        <v>42.42</v>
      </c>
      <c r="O318" s="44"/>
      <c r="P318" s="73"/>
      <c r="Q318" t="s">
        <v>3836</v>
      </c>
      <c r="R318">
        <v>1</v>
      </c>
    </row>
    <row r="319" spans="1:18" x14ac:dyDescent="0.25">
      <c r="A319" t="s">
        <v>7696</v>
      </c>
      <c r="B319" t="s">
        <v>4629</v>
      </c>
      <c r="D319" t="s">
        <v>3455</v>
      </c>
      <c r="E319" t="s">
        <v>766</v>
      </c>
      <c r="F319" t="s">
        <v>4630</v>
      </c>
      <c r="H319" t="s">
        <v>4631</v>
      </c>
      <c r="I319" t="s">
        <v>3365</v>
      </c>
      <c r="J319" t="s">
        <v>3395</v>
      </c>
      <c r="K319">
        <v>204.2</v>
      </c>
      <c r="L319">
        <v>190.9</v>
      </c>
      <c r="O319" s="44"/>
      <c r="P319" s="73"/>
      <c r="Q319" t="s">
        <v>3836</v>
      </c>
      <c r="R319">
        <v>1</v>
      </c>
    </row>
    <row r="320" spans="1:18" x14ac:dyDescent="0.25">
      <c r="A320" t="s">
        <v>7696</v>
      </c>
      <c r="B320" t="s">
        <v>4632</v>
      </c>
      <c r="D320" t="s">
        <v>3455</v>
      </c>
      <c r="E320" t="s">
        <v>766</v>
      </c>
      <c r="F320" t="s">
        <v>4633</v>
      </c>
      <c r="H320" t="s">
        <v>4634</v>
      </c>
      <c r="I320" t="s">
        <v>3365</v>
      </c>
      <c r="J320" t="s">
        <v>3395</v>
      </c>
      <c r="K320">
        <v>202.7</v>
      </c>
      <c r="L320">
        <v>191.1</v>
      </c>
      <c r="O320" s="44"/>
      <c r="P320" s="73"/>
      <c r="Q320" t="s">
        <v>3836</v>
      </c>
      <c r="R320">
        <v>1</v>
      </c>
    </row>
    <row r="321" spans="1:18" x14ac:dyDescent="0.25">
      <c r="A321" t="s">
        <v>7696</v>
      </c>
      <c r="B321" t="s">
        <v>4635</v>
      </c>
      <c r="D321" t="s">
        <v>3455</v>
      </c>
      <c r="E321" t="s">
        <v>766</v>
      </c>
      <c r="F321" t="s">
        <v>4636</v>
      </c>
      <c r="H321" t="s">
        <v>4637</v>
      </c>
      <c r="I321" t="s">
        <v>3365</v>
      </c>
      <c r="J321" t="s">
        <v>3395</v>
      </c>
      <c r="K321" t="s">
        <v>5315</v>
      </c>
      <c r="L321">
        <v>190.4</v>
      </c>
      <c r="O321" s="44"/>
      <c r="P321" s="73"/>
      <c r="Q321" t="s">
        <v>3836</v>
      </c>
      <c r="R321">
        <v>1</v>
      </c>
    </row>
    <row r="322" spans="1:18" x14ac:dyDescent="0.25">
      <c r="A322" t="s">
        <v>7696</v>
      </c>
      <c r="B322" t="s">
        <v>4638</v>
      </c>
      <c r="D322" t="s">
        <v>3455</v>
      </c>
      <c r="E322" t="s">
        <v>766</v>
      </c>
      <c r="F322" t="s">
        <v>4639</v>
      </c>
      <c r="H322" t="s">
        <v>4640</v>
      </c>
      <c r="I322" t="s">
        <v>3365</v>
      </c>
      <c r="J322" t="s">
        <v>3395</v>
      </c>
      <c r="K322">
        <v>204.29</v>
      </c>
      <c r="L322">
        <v>191.8</v>
      </c>
      <c r="O322" s="44"/>
      <c r="P322" s="73"/>
      <c r="Q322" t="s">
        <v>3836</v>
      </c>
      <c r="R322">
        <v>1</v>
      </c>
    </row>
    <row r="323" spans="1:18" x14ac:dyDescent="0.25">
      <c r="A323" t="s">
        <v>7696</v>
      </c>
      <c r="B323" t="s">
        <v>4641</v>
      </c>
      <c r="D323" t="s">
        <v>3455</v>
      </c>
      <c r="E323" t="s">
        <v>766</v>
      </c>
      <c r="F323" t="s">
        <v>4642</v>
      </c>
      <c r="H323" t="s">
        <v>4643</v>
      </c>
      <c r="I323" t="s">
        <v>3350</v>
      </c>
      <c r="J323" t="s">
        <v>3351</v>
      </c>
      <c r="K323">
        <v>49.4</v>
      </c>
      <c r="L323">
        <v>194.59</v>
      </c>
      <c r="O323" s="44"/>
      <c r="P323" s="73"/>
      <c r="Q323" t="s">
        <v>3836</v>
      </c>
      <c r="R323">
        <v>1</v>
      </c>
    </row>
    <row r="324" spans="1:18" x14ac:dyDescent="0.25">
      <c r="A324" t="s">
        <v>7696</v>
      </c>
      <c r="B324" t="s">
        <v>4641</v>
      </c>
      <c r="D324" t="s">
        <v>3455</v>
      </c>
      <c r="E324" t="s">
        <v>766</v>
      </c>
      <c r="F324" t="s">
        <v>4642</v>
      </c>
      <c r="H324" t="s">
        <v>4644</v>
      </c>
      <c r="I324" t="s">
        <v>3350</v>
      </c>
      <c r="J324" t="s">
        <v>3351</v>
      </c>
      <c r="K324">
        <v>49.4</v>
      </c>
      <c r="L324">
        <v>194.59</v>
      </c>
      <c r="O324" s="44"/>
      <c r="P324" s="73"/>
      <c r="Q324" t="s">
        <v>3836</v>
      </c>
      <c r="R324">
        <v>1</v>
      </c>
    </row>
    <row r="325" spans="1:18" x14ac:dyDescent="0.25">
      <c r="A325" t="s">
        <v>7696</v>
      </c>
      <c r="B325" t="s">
        <v>4645</v>
      </c>
      <c r="D325" t="s">
        <v>224</v>
      </c>
      <c r="E325" t="s">
        <v>3472</v>
      </c>
      <c r="F325" t="s">
        <v>4646</v>
      </c>
      <c r="I325" t="s">
        <v>3385</v>
      </c>
      <c r="J325" t="s">
        <v>3333</v>
      </c>
      <c r="K325">
        <v>69</v>
      </c>
      <c r="L325">
        <v>60</v>
      </c>
      <c r="O325" s="44"/>
      <c r="P325" s="73"/>
      <c r="Q325" t="s">
        <v>3386</v>
      </c>
      <c r="R325">
        <v>1</v>
      </c>
    </row>
    <row r="326" spans="1:18" x14ac:dyDescent="0.25">
      <c r="A326" t="s">
        <v>7696</v>
      </c>
      <c r="B326" t="s">
        <v>4647</v>
      </c>
      <c r="D326" t="s">
        <v>224</v>
      </c>
      <c r="E326" t="s">
        <v>3472</v>
      </c>
      <c r="F326" t="s">
        <v>4648</v>
      </c>
      <c r="I326" t="s">
        <v>3385</v>
      </c>
      <c r="J326" t="s">
        <v>3333</v>
      </c>
      <c r="K326">
        <v>68.5</v>
      </c>
      <c r="L326">
        <v>60</v>
      </c>
      <c r="O326" s="44"/>
      <c r="P326" s="73"/>
      <c r="Q326" t="s">
        <v>3386</v>
      </c>
      <c r="R326">
        <v>1</v>
      </c>
    </row>
    <row r="327" spans="1:18" x14ac:dyDescent="0.25">
      <c r="A327" t="s">
        <v>7696</v>
      </c>
      <c r="B327" t="s">
        <v>4651</v>
      </c>
      <c r="D327" t="s">
        <v>3337</v>
      </c>
      <c r="E327" t="s">
        <v>3338</v>
      </c>
      <c r="F327" t="s">
        <v>4652</v>
      </c>
      <c r="I327" t="s">
        <v>3385</v>
      </c>
      <c r="J327" t="s">
        <v>3333</v>
      </c>
      <c r="K327">
        <v>1.25</v>
      </c>
      <c r="L327">
        <v>0</v>
      </c>
      <c r="O327" s="44"/>
      <c r="P327" s="73"/>
      <c r="Q327" t="s">
        <v>3386</v>
      </c>
      <c r="R327">
        <v>1</v>
      </c>
    </row>
    <row r="328" spans="1:18" x14ac:dyDescent="0.25">
      <c r="A328" t="s">
        <v>7696</v>
      </c>
      <c r="B328" t="s">
        <v>4655</v>
      </c>
      <c r="D328" t="s">
        <v>3392</v>
      </c>
      <c r="E328" t="s">
        <v>1896</v>
      </c>
      <c r="F328" t="s">
        <v>4656</v>
      </c>
      <c r="H328" t="s">
        <v>4657</v>
      </c>
      <c r="I328" t="s">
        <v>3357</v>
      </c>
      <c r="J328" t="s">
        <v>3434</v>
      </c>
      <c r="K328" t="s">
        <v>5315</v>
      </c>
      <c r="L328" t="s">
        <v>5315</v>
      </c>
      <c r="O328" s="44"/>
      <c r="P328" s="73"/>
      <c r="Q328" t="s">
        <v>3359</v>
      </c>
      <c r="R328">
        <v>1</v>
      </c>
    </row>
    <row r="329" spans="1:18" x14ac:dyDescent="0.25">
      <c r="A329" t="s">
        <v>7696</v>
      </c>
      <c r="B329" t="s">
        <v>4658</v>
      </c>
      <c r="D329" t="s">
        <v>3392</v>
      </c>
      <c r="E329" t="s">
        <v>1896</v>
      </c>
      <c r="F329" t="s">
        <v>4659</v>
      </c>
      <c r="H329" t="s">
        <v>4657</v>
      </c>
      <c r="I329" t="s">
        <v>3357</v>
      </c>
      <c r="J329" t="s">
        <v>3434</v>
      </c>
      <c r="K329">
        <v>22.3</v>
      </c>
      <c r="L329">
        <v>15.31</v>
      </c>
      <c r="O329" s="44"/>
      <c r="P329" s="73"/>
      <c r="Q329" t="s">
        <v>3359</v>
      </c>
      <c r="R329">
        <v>1</v>
      </c>
    </row>
    <row r="330" spans="1:18" x14ac:dyDescent="0.25">
      <c r="A330" t="s">
        <v>7696</v>
      </c>
      <c r="B330" t="s">
        <v>1324</v>
      </c>
      <c r="D330" t="s">
        <v>3334</v>
      </c>
      <c r="E330" t="s">
        <v>3475</v>
      </c>
      <c r="F330" t="s">
        <v>4669</v>
      </c>
      <c r="I330" t="s">
        <v>3385</v>
      </c>
      <c r="J330" t="s">
        <v>3333</v>
      </c>
      <c r="K330">
        <v>17</v>
      </c>
      <c r="L330">
        <v>0</v>
      </c>
      <c r="O330" s="44"/>
      <c r="P330" s="73"/>
      <c r="Q330" t="s">
        <v>3386</v>
      </c>
      <c r="R330">
        <v>1</v>
      </c>
    </row>
    <row r="331" spans="1:18" x14ac:dyDescent="0.25">
      <c r="A331" t="s">
        <v>7696</v>
      </c>
      <c r="B331" t="s">
        <v>4671</v>
      </c>
      <c r="D331" t="s">
        <v>3360</v>
      </c>
      <c r="F331" t="s">
        <v>4672</v>
      </c>
      <c r="H331" t="s">
        <v>4673</v>
      </c>
      <c r="I331" t="s">
        <v>3350</v>
      </c>
      <c r="J331" t="s">
        <v>3627</v>
      </c>
      <c r="K331">
        <v>44</v>
      </c>
      <c r="L331">
        <v>44</v>
      </c>
      <c r="O331" s="44"/>
      <c r="P331" s="73"/>
      <c r="Q331" t="s">
        <v>3628</v>
      </c>
      <c r="R331">
        <v>1</v>
      </c>
    </row>
    <row r="332" spans="1:18" x14ac:dyDescent="0.25">
      <c r="A332" t="s">
        <v>7696</v>
      </c>
      <c r="B332" t="s">
        <v>4671</v>
      </c>
      <c r="D332" t="s">
        <v>3360</v>
      </c>
      <c r="F332" t="s">
        <v>4672</v>
      </c>
      <c r="H332" t="s">
        <v>4674</v>
      </c>
      <c r="I332" t="s">
        <v>3350</v>
      </c>
      <c r="J332" t="s">
        <v>3627</v>
      </c>
      <c r="K332">
        <v>44</v>
      </c>
      <c r="L332">
        <v>44</v>
      </c>
      <c r="O332" s="44"/>
      <c r="P332" s="73"/>
      <c r="Q332" t="s">
        <v>3628</v>
      </c>
      <c r="R332">
        <v>1</v>
      </c>
    </row>
    <row r="333" spans="1:18" x14ac:dyDescent="0.25">
      <c r="A333" t="s">
        <v>7696</v>
      </c>
      <c r="B333" t="s">
        <v>4671</v>
      </c>
      <c r="D333" t="s">
        <v>3360</v>
      </c>
      <c r="F333" t="s">
        <v>4672</v>
      </c>
      <c r="H333" t="s">
        <v>4675</v>
      </c>
      <c r="I333" t="s">
        <v>3350</v>
      </c>
      <c r="J333" t="s">
        <v>3627</v>
      </c>
      <c r="K333">
        <v>44</v>
      </c>
      <c r="L333">
        <v>44</v>
      </c>
      <c r="O333" s="44"/>
      <c r="P333" s="73"/>
      <c r="Q333" t="s">
        <v>3628</v>
      </c>
      <c r="R333">
        <v>1</v>
      </c>
    </row>
    <row r="334" spans="1:18" x14ac:dyDescent="0.25">
      <c r="A334" t="s">
        <v>7696</v>
      </c>
      <c r="B334" t="s">
        <v>4671</v>
      </c>
      <c r="D334" t="s">
        <v>3360</v>
      </c>
      <c r="F334" t="s">
        <v>4672</v>
      </c>
      <c r="H334" t="s">
        <v>4676</v>
      </c>
      <c r="I334" t="s">
        <v>3350</v>
      </c>
      <c r="J334" t="s">
        <v>3627</v>
      </c>
      <c r="K334">
        <v>44</v>
      </c>
      <c r="L334">
        <v>44</v>
      </c>
      <c r="O334" s="44"/>
      <c r="P334" s="73"/>
      <c r="Q334" t="s">
        <v>3628</v>
      </c>
      <c r="R334">
        <v>1</v>
      </c>
    </row>
    <row r="335" spans="1:18" x14ac:dyDescent="0.25">
      <c r="A335" t="s">
        <v>7696</v>
      </c>
      <c r="B335" t="s">
        <v>4671</v>
      </c>
      <c r="D335" t="s">
        <v>3360</v>
      </c>
      <c r="F335" t="s">
        <v>4672</v>
      </c>
      <c r="H335" t="s">
        <v>4677</v>
      </c>
      <c r="I335" t="s">
        <v>3350</v>
      </c>
      <c r="J335" t="s">
        <v>3627</v>
      </c>
      <c r="K335">
        <v>44</v>
      </c>
      <c r="L335">
        <v>44</v>
      </c>
      <c r="O335" s="44"/>
      <c r="P335" s="73"/>
      <c r="Q335" t="s">
        <v>3628</v>
      </c>
      <c r="R335">
        <v>1</v>
      </c>
    </row>
    <row r="336" spans="1:18" x14ac:dyDescent="0.25">
      <c r="A336" t="s">
        <v>7696</v>
      </c>
      <c r="B336" t="s">
        <v>4671</v>
      </c>
      <c r="D336" t="s">
        <v>3360</v>
      </c>
      <c r="F336" t="s">
        <v>4672</v>
      </c>
      <c r="H336" t="s">
        <v>4678</v>
      </c>
      <c r="I336" t="s">
        <v>3350</v>
      </c>
      <c r="J336" t="s">
        <v>3627</v>
      </c>
      <c r="K336">
        <v>44</v>
      </c>
      <c r="L336">
        <v>44</v>
      </c>
      <c r="O336" s="44"/>
      <c r="P336" s="73"/>
      <c r="Q336" t="s">
        <v>3628</v>
      </c>
      <c r="R336">
        <v>1</v>
      </c>
    </row>
    <row r="337" spans="1:18" x14ac:dyDescent="0.25">
      <c r="A337" t="s">
        <v>7696</v>
      </c>
      <c r="B337" t="s">
        <v>4671</v>
      </c>
      <c r="D337" t="s">
        <v>3360</v>
      </c>
      <c r="F337" t="s">
        <v>4672</v>
      </c>
      <c r="H337" t="s">
        <v>4679</v>
      </c>
      <c r="I337" t="s">
        <v>3350</v>
      </c>
      <c r="J337" t="s">
        <v>3627</v>
      </c>
      <c r="K337">
        <v>44</v>
      </c>
      <c r="L337">
        <v>44</v>
      </c>
      <c r="O337" s="44"/>
      <c r="P337" s="73"/>
      <c r="Q337" t="s">
        <v>3628</v>
      </c>
      <c r="R337">
        <v>1</v>
      </c>
    </row>
    <row r="338" spans="1:18" x14ac:dyDescent="0.25">
      <c r="A338" t="s">
        <v>7696</v>
      </c>
      <c r="B338" t="s">
        <v>4671</v>
      </c>
      <c r="D338" t="s">
        <v>3360</v>
      </c>
      <c r="F338" t="s">
        <v>4672</v>
      </c>
      <c r="H338" t="s">
        <v>4680</v>
      </c>
      <c r="I338" t="s">
        <v>3350</v>
      </c>
      <c r="J338" t="s">
        <v>3627</v>
      </c>
      <c r="K338">
        <v>44</v>
      </c>
      <c r="L338">
        <v>44</v>
      </c>
      <c r="O338" s="44"/>
      <c r="P338" s="73"/>
      <c r="Q338" t="s">
        <v>3628</v>
      </c>
      <c r="R338">
        <v>1</v>
      </c>
    </row>
    <row r="339" spans="1:18" x14ac:dyDescent="0.25">
      <c r="A339" t="s">
        <v>7696</v>
      </c>
      <c r="B339" t="s">
        <v>4671</v>
      </c>
      <c r="D339" t="s">
        <v>3360</v>
      </c>
      <c r="F339" t="s">
        <v>4672</v>
      </c>
      <c r="H339" t="s">
        <v>4681</v>
      </c>
      <c r="I339" t="s">
        <v>3350</v>
      </c>
      <c r="J339" t="s">
        <v>3627</v>
      </c>
      <c r="K339">
        <v>44</v>
      </c>
      <c r="L339">
        <v>44</v>
      </c>
      <c r="O339" s="44"/>
      <c r="P339" s="73"/>
      <c r="Q339" t="s">
        <v>3628</v>
      </c>
      <c r="R339">
        <v>1</v>
      </c>
    </row>
    <row r="340" spans="1:18" x14ac:dyDescent="0.25">
      <c r="A340" t="s">
        <v>7696</v>
      </c>
      <c r="B340" t="s">
        <v>4671</v>
      </c>
      <c r="D340" t="s">
        <v>3360</v>
      </c>
      <c r="F340" t="s">
        <v>4672</v>
      </c>
      <c r="H340" t="s">
        <v>4682</v>
      </c>
      <c r="I340" t="s">
        <v>3350</v>
      </c>
      <c r="J340" t="s">
        <v>3627</v>
      </c>
      <c r="K340">
        <v>44</v>
      </c>
      <c r="L340">
        <v>44</v>
      </c>
      <c r="O340" s="44"/>
      <c r="P340" s="73"/>
      <c r="Q340" t="s">
        <v>3628</v>
      </c>
      <c r="R340">
        <v>1</v>
      </c>
    </row>
    <row r="341" spans="1:18" x14ac:dyDescent="0.25">
      <c r="A341" t="s">
        <v>7696</v>
      </c>
      <c r="B341" t="s">
        <v>4671</v>
      </c>
      <c r="D341" t="s">
        <v>3360</v>
      </c>
      <c r="F341" t="s">
        <v>4672</v>
      </c>
      <c r="H341" t="s">
        <v>4683</v>
      </c>
      <c r="I341" t="s">
        <v>3350</v>
      </c>
      <c r="J341" t="s">
        <v>3627</v>
      </c>
      <c r="K341">
        <v>44</v>
      </c>
      <c r="L341">
        <v>44</v>
      </c>
      <c r="O341" s="44"/>
      <c r="P341" s="73"/>
      <c r="Q341" t="s">
        <v>3628</v>
      </c>
      <c r="R341">
        <v>1</v>
      </c>
    </row>
    <row r="342" spans="1:18" x14ac:dyDescent="0.25">
      <c r="A342" t="s">
        <v>7696</v>
      </c>
      <c r="B342" t="s">
        <v>4671</v>
      </c>
      <c r="D342" t="s">
        <v>3360</v>
      </c>
      <c r="F342" t="s">
        <v>4672</v>
      </c>
      <c r="H342" t="s">
        <v>4684</v>
      </c>
      <c r="I342" t="s">
        <v>3350</v>
      </c>
      <c r="J342" t="s">
        <v>3627</v>
      </c>
      <c r="K342">
        <v>44</v>
      </c>
      <c r="L342">
        <v>44</v>
      </c>
      <c r="O342" s="44"/>
      <c r="P342" s="73"/>
      <c r="Q342" t="s">
        <v>3628</v>
      </c>
      <c r="R342">
        <v>1</v>
      </c>
    </row>
    <row r="343" spans="1:18" x14ac:dyDescent="0.25">
      <c r="A343" t="s">
        <v>7696</v>
      </c>
      <c r="B343" t="s">
        <v>4671</v>
      </c>
      <c r="D343" t="s">
        <v>3360</v>
      </c>
      <c r="F343" t="s">
        <v>4672</v>
      </c>
      <c r="H343" t="s">
        <v>4685</v>
      </c>
      <c r="I343" t="s">
        <v>3350</v>
      </c>
      <c r="J343" t="s">
        <v>3627</v>
      </c>
      <c r="K343">
        <v>44</v>
      </c>
      <c r="L343">
        <v>44</v>
      </c>
      <c r="O343" s="44"/>
      <c r="P343" s="73"/>
      <c r="Q343" t="s">
        <v>3628</v>
      </c>
      <c r="R343">
        <v>1</v>
      </c>
    </row>
    <row r="344" spans="1:18" x14ac:dyDescent="0.25">
      <c r="A344" t="s">
        <v>7696</v>
      </c>
      <c r="B344" t="s">
        <v>4671</v>
      </c>
      <c r="D344" t="s">
        <v>3360</v>
      </c>
      <c r="F344" t="s">
        <v>4672</v>
      </c>
      <c r="H344" t="s">
        <v>4686</v>
      </c>
      <c r="I344" t="s">
        <v>3350</v>
      </c>
      <c r="J344" t="s">
        <v>3627</v>
      </c>
      <c r="K344">
        <v>44</v>
      </c>
      <c r="L344">
        <v>44</v>
      </c>
      <c r="O344" s="44"/>
      <c r="P344" s="73"/>
      <c r="Q344" t="s">
        <v>3628</v>
      </c>
      <c r="R344">
        <v>1</v>
      </c>
    </row>
    <row r="345" spans="1:18" x14ac:dyDescent="0.25">
      <c r="A345" t="s">
        <v>7696</v>
      </c>
      <c r="B345" t="s">
        <v>4671</v>
      </c>
      <c r="D345" t="s">
        <v>3360</v>
      </c>
      <c r="F345" t="s">
        <v>4672</v>
      </c>
      <c r="H345" t="s">
        <v>4687</v>
      </c>
      <c r="I345" t="s">
        <v>3350</v>
      </c>
      <c r="J345" t="s">
        <v>3627</v>
      </c>
      <c r="K345">
        <v>44</v>
      </c>
      <c r="L345">
        <v>44</v>
      </c>
      <c r="O345" s="44"/>
      <c r="P345" s="73"/>
      <c r="Q345" t="s">
        <v>3628</v>
      </c>
      <c r="R345">
        <v>1</v>
      </c>
    </row>
    <row r="346" spans="1:18" x14ac:dyDescent="0.25">
      <c r="A346" t="s">
        <v>7696</v>
      </c>
      <c r="B346" t="s">
        <v>4671</v>
      </c>
      <c r="D346" t="s">
        <v>3360</v>
      </c>
      <c r="F346" t="s">
        <v>4672</v>
      </c>
      <c r="H346" t="s">
        <v>4688</v>
      </c>
      <c r="I346" t="s">
        <v>3350</v>
      </c>
      <c r="J346" t="s">
        <v>3627</v>
      </c>
      <c r="K346">
        <v>44</v>
      </c>
      <c r="L346">
        <v>44</v>
      </c>
      <c r="O346" s="44"/>
      <c r="P346" s="73"/>
      <c r="Q346" t="s">
        <v>3628</v>
      </c>
      <c r="R346">
        <v>1</v>
      </c>
    </row>
    <row r="347" spans="1:18" x14ac:dyDescent="0.25">
      <c r="A347" t="s">
        <v>7696</v>
      </c>
      <c r="B347" t="s">
        <v>490</v>
      </c>
      <c r="D347" t="s">
        <v>3360</v>
      </c>
      <c r="F347" t="s">
        <v>4707</v>
      </c>
      <c r="I347" t="s">
        <v>3385</v>
      </c>
      <c r="J347" t="s">
        <v>3333</v>
      </c>
      <c r="K347">
        <v>14</v>
      </c>
      <c r="L347">
        <v>3.39</v>
      </c>
      <c r="O347" s="44"/>
      <c r="P347" s="73"/>
      <c r="Q347" t="s">
        <v>3386</v>
      </c>
      <c r="R347">
        <v>1</v>
      </c>
    </row>
    <row r="348" spans="1:18" x14ac:dyDescent="0.25">
      <c r="A348" t="s">
        <v>7696</v>
      </c>
      <c r="B348" t="s">
        <v>210</v>
      </c>
      <c r="D348" t="s">
        <v>224</v>
      </c>
      <c r="E348" t="s">
        <v>3481</v>
      </c>
      <c r="F348" t="s">
        <v>4708</v>
      </c>
      <c r="I348" t="s">
        <v>3385</v>
      </c>
      <c r="J348" t="s">
        <v>3333</v>
      </c>
      <c r="K348">
        <v>1.7</v>
      </c>
      <c r="L348">
        <v>1.08</v>
      </c>
      <c r="O348" s="44"/>
      <c r="P348" s="73"/>
      <c r="Q348" t="s">
        <v>3386</v>
      </c>
      <c r="R348">
        <v>1</v>
      </c>
    </row>
    <row r="349" spans="1:18" x14ac:dyDescent="0.25">
      <c r="A349" t="s">
        <v>7696</v>
      </c>
      <c r="B349" t="s">
        <v>4717</v>
      </c>
      <c r="D349" t="s">
        <v>3360</v>
      </c>
      <c r="F349" t="s">
        <v>4718</v>
      </c>
      <c r="H349" t="s">
        <v>4719</v>
      </c>
      <c r="I349" t="s">
        <v>3365</v>
      </c>
      <c r="J349" t="s">
        <v>3434</v>
      </c>
      <c r="K349">
        <v>272</v>
      </c>
      <c r="L349">
        <v>586.02</v>
      </c>
      <c r="O349" s="44"/>
      <c r="P349" s="73"/>
      <c r="Q349" t="s">
        <v>3855</v>
      </c>
      <c r="R349">
        <v>1</v>
      </c>
    </row>
    <row r="350" spans="1:18" x14ac:dyDescent="0.25">
      <c r="A350" t="s">
        <v>7696</v>
      </c>
      <c r="B350" t="s">
        <v>4641</v>
      </c>
      <c r="D350" t="s">
        <v>3455</v>
      </c>
      <c r="E350" t="s">
        <v>766</v>
      </c>
      <c r="F350" t="s">
        <v>4642</v>
      </c>
      <c r="H350" t="s">
        <v>4720</v>
      </c>
      <c r="I350" t="s">
        <v>3350</v>
      </c>
      <c r="J350" t="s">
        <v>3351</v>
      </c>
      <c r="K350">
        <v>49.4</v>
      </c>
      <c r="L350">
        <v>194.59</v>
      </c>
      <c r="O350" s="44"/>
      <c r="P350" s="73"/>
      <c r="Q350" t="s">
        <v>3836</v>
      </c>
      <c r="R350">
        <v>1</v>
      </c>
    </row>
    <row r="351" spans="1:18" x14ac:dyDescent="0.25">
      <c r="A351" t="s">
        <v>7696</v>
      </c>
      <c r="B351" t="s">
        <v>4641</v>
      </c>
      <c r="D351" t="s">
        <v>3455</v>
      </c>
      <c r="E351" t="s">
        <v>766</v>
      </c>
      <c r="F351" t="s">
        <v>4642</v>
      </c>
      <c r="H351" t="s">
        <v>4721</v>
      </c>
      <c r="I351" t="s">
        <v>3350</v>
      </c>
      <c r="J351" t="s">
        <v>3351</v>
      </c>
      <c r="K351">
        <v>49.4</v>
      </c>
      <c r="L351">
        <v>194.59</v>
      </c>
      <c r="O351" s="44"/>
      <c r="P351" s="73"/>
      <c r="Q351" t="s">
        <v>3836</v>
      </c>
      <c r="R351">
        <v>1</v>
      </c>
    </row>
    <row r="352" spans="1:18" x14ac:dyDescent="0.25">
      <c r="A352" t="s">
        <v>7696</v>
      </c>
      <c r="B352" t="s">
        <v>4722</v>
      </c>
      <c r="D352" t="s">
        <v>3346</v>
      </c>
      <c r="E352" t="s">
        <v>3347</v>
      </c>
      <c r="F352" t="s">
        <v>4723</v>
      </c>
      <c r="H352" t="s">
        <v>4724</v>
      </c>
      <c r="I352" t="s">
        <v>3350</v>
      </c>
      <c r="J352" t="s">
        <v>3351</v>
      </c>
      <c r="K352">
        <v>49.4</v>
      </c>
      <c r="L352">
        <v>49.4</v>
      </c>
      <c r="O352" s="44"/>
      <c r="P352" s="73"/>
      <c r="Q352" t="s">
        <v>3836</v>
      </c>
      <c r="R352">
        <v>1</v>
      </c>
    </row>
    <row r="353" spans="1:18" x14ac:dyDescent="0.25">
      <c r="A353" t="s">
        <v>7696</v>
      </c>
      <c r="B353" t="s">
        <v>4725</v>
      </c>
      <c r="D353" t="s">
        <v>3346</v>
      </c>
      <c r="E353" t="s">
        <v>3347</v>
      </c>
      <c r="F353" t="s">
        <v>4726</v>
      </c>
      <c r="H353" t="s">
        <v>4727</v>
      </c>
      <c r="I353" t="s">
        <v>3350</v>
      </c>
      <c r="J353" t="s">
        <v>3351</v>
      </c>
      <c r="K353">
        <v>49.4</v>
      </c>
      <c r="L353">
        <v>48</v>
      </c>
      <c r="O353" s="44"/>
      <c r="P353" s="73"/>
      <c r="Q353" t="s">
        <v>3836</v>
      </c>
      <c r="R353">
        <v>1</v>
      </c>
    </row>
    <row r="354" spans="1:18" x14ac:dyDescent="0.25">
      <c r="A354" t="s">
        <v>7696</v>
      </c>
      <c r="B354" t="s">
        <v>4728</v>
      </c>
      <c r="D354" t="s">
        <v>3346</v>
      </c>
      <c r="E354" t="s">
        <v>3347</v>
      </c>
      <c r="F354" t="s">
        <v>4729</v>
      </c>
      <c r="H354" t="s">
        <v>4730</v>
      </c>
      <c r="I354" t="s">
        <v>3350</v>
      </c>
      <c r="J354" t="s">
        <v>3351</v>
      </c>
      <c r="K354">
        <v>49.4</v>
      </c>
      <c r="L354">
        <v>48</v>
      </c>
      <c r="O354" s="44"/>
      <c r="P354" s="73"/>
      <c r="Q354" t="s">
        <v>3836</v>
      </c>
      <c r="R354">
        <v>1</v>
      </c>
    </row>
    <row r="355" spans="1:18" x14ac:dyDescent="0.25">
      <c r="A355" t="s">
        <v>7696</v>
      </c>
      <c r="B355" t="s">
        <v>4731</v>
      </c>
      <c r="D355" t="s">
        <v>3346</v>
      </c>
      <c r="E355" t="s">
        <v>3347</v>
      </c>
      <c r="F355" t="s">
        <v>4732</v>
      </c>
      <c r="H355" t="s">
        <v>4733</v>
      </c>
      <c r="I355" t="s">
        <v>3350</v>
      </c>
      <c r="J355" t="s">
        <v>3351</v>
      </c>
      <c r="K355">
        <v>49.4</v>
      </c>
      <c r="L355">
        <v>49.4</v>
      </c>
      <c r="O355" s="44"/>
      <c r="P355" s="73"/>
      <c r="Q355" t="s">
        <v>3836</v>
      </c>
      <c r="R355">
        <v>1</v>
      </c>
    </row>
    <row r="356" spans="1:18" x14ac:dyDescent="0.25">
      <c r="A356" t="s">
        <v>7696</v>
      </c>
      <c r="B356" t="s">
        <v>4734</v>
      </c>
      <c r="D356" t="s">
        <v>3334</v>
      </c>
      <c r="E356" t="s">
        <v>4525</v>
      </c>
      <c r="F356" t="s">
        <v>4735</v>
      </c>
      <c r="H356" t="s">
        <v>4736</v>
      </c>
      <c r="I356" t="s">
        <v>3365</v>
      </c>
      <c r="J356" t="s">
        <v>3351</v>
      </c>
      <c r="K356">
        <v>49</v>
      </c>
      <c r="L356">
        <v>49</v>
      </c>
      <c r="O356" s="44"/>
      <c r="P356" s="73"/>
      <c r="Q356" t="s">
        <v>3836</v>
      </c>
      <c r="R356">
        <v>1</v>
      </c>
    </row>
    <row r="357" spans="1:18" x14ac:dyDescent="0.25">
      <c r="A357" t="s">
        <v>7696</v>
      </c>
      <c r="B357" t="s">
        <v>4737</v>
      </c>
      <c r="D357" t="s">
        <v>224</v>
      </c>
      <c r="E357" t="s">
        <v>3354</v>
      </c>
      <c r="F357" t="s">
        <v>4738</v>
      </c>
      <c r="H357" t="s">
        <v>4739</v>
      </c>
      <c r="I357" t="s">
        <v>3350</v>
      </c>
      <c r="J357" t="s">
        <v>3351</v>
      </c>
      <c r="K357">
        <v>47.6</v>
      </c>
      <c r="L357">
        <v>47.6</v>
      </c>
      <c r="O357" s="44"/>
      <c r="P357" s="73"/>
      <c r="Q357" t="s">
        <v>3836</v>
      </c>
      <c r="R357">
        <v>1</v>
      </c>
    </row>
    <row r="358" spans="1:18" x14ac:dyDescent="0.25">
      <c r="A358" t="s">
        <v>7696</v>
      </c>
      <c r="B358" t="s">
        <v>4740</v>
      </c>
      <c r="D358" t="s">
        <v>79</v>
      </c>
      <c r="E358" t="s">
        <v>3343</v>
      </c>
      <c r="F358" t="s">
        <v>4741</v>
      </c>
      <c r="H358" t="s">
        <v>4742</v>
      </c>
      <c r="I358" t="s">
        <v>3357</v>
      </c>
      <c r="J358" t="s">
        <v>3395</v>
      </c>
      <c r="K358">
        <v>48.08</v>
      </c>
      <c r="L358">
        <v>38.6</v>
      </c>
      <c r="O358" s="44"/>
      <c r="P358" s="73"/>
      <c r="Q358" t="s">
        <v>3836</v>
      </c>
      <c r="R358">
        <v>1</v>
      </c>
    </row>
    <row r="359" spans="1:18" x14ac:dyDescent="0.25">
      <c r="A359" t="s">
        <v>7696</v>
      </c>
      <c r="B359" t="s">
        <v>4744</v>
      </c>
      <c r="D359" t="s">
        <v>3360</v>
      </c>
      <c r="F359" t="s">
        <v>4745</v>
      </c>
      <c r="H359" t="s">
        <v>4746</v>
      </c>
      <c r="I359" t="s">
        <v>3357</v>
      </c>
      <c r="J359" t="s">
        <v>3395</v>
      </c>
      <c r="K359">
        <v>39</v>
      </c>
      <c r="L359">
        <v>22.68</v>
      </c>
      <c r="O359" s="44"/>
      <c r="P359" s="73"/>
      <c r="Q359" t="s">
        <v>3359</v>
      </c>
      <c r="R359">
        <v>1</v>
      </c>
    </row>
    <row r="360" spans="1:18" x14ac:dyDescent="0.25">
      <c r="A360" t="s">
        <v>7696</v>
      </c>
      <c r="B360" t="s">
        <v>4747</v>
      </c>
      <c r="D360" t="s">
        <v>3360</v>
      </c>
      <c r="F360" t="s">
        <v>4748</v>
      </c>
      <c r="I360" t="s">
        <v>3385</v>
      </c>
      <c r="J360" t="s">
        <v>3333</v>
      </c>
      <c r="K360">
        <v>34</v>
      </c>
      <c r="L360">
        <v>46</v>
      </c>
      <c r="O360" s="44"/>
      <c r="P360" s="73"/>
      <c r="Q360" t="s">
        <v>3386</v>
      </c>
      <c r="R360">
        <v>1</v>
      </c>
    </row>
    <row r="361" spans="1:18" x14ac:dyDescent="0.25">
      <c r="A361" t="s">
        <v>7696</v>
      </c>
      <c r="B361" t="s">
        <v>4749</v>
      </c>
      <c r="D361" t="s">
        <v>3392</v>
      </c>
      <c r="E361" t="s">
        <v>1896</v>
      </c>
      <c r="F361" t="s">
        <v>4750</v>
      </c>
      <c r="H361" t="s">
        <v>4751</v>
      </c>
      <c r="I361" t="s">
        <v>3357</v>
      </c>
      <c r="J361" t="s">
        <v>3395</v>
      </c>
      <c r="K361">
        <v>25</v>
      </c>
      <c r="L361">
        <v>1.74</v>
      </c>
      <c r="O361" s="44"/>
      <c r="P361" s="73"/>
      <c r="Q361" t="s">
        <v>3359</v>
      </c>
      <c r="R361">
        <v>1</v>
      </c>
    </row>
    <row r="362" spans="1:18" x14ac:dyDescent="0.25">
      <c r="A362" t="s">
        <v>7696</v>
      </c>
      <c r="B362" t="s">
        <v>4749</v>
      </c>
      <c r="D362" t="s">
        <v>3392</v>
      </c>
      <c r="E362" t="s">
        <v>1896</v>
      </c>
      <c r="F362" t="s">
        <v>4750</v>
      </c>
      <c r="H362" t="s">
        <v>4752</v>
      </c>
      <c r="I362" t="s">
        <v>3357</v>
      </c>
      <c r="J362" t="s">
        <v>3395</v>
      </c>
      <c r="K362">
        <v>25</v>
      </c>
      <c r="L362">
        <v>1.74</v>
      </c>
      <c r="O362" s="44"/>
      <c r="P362" s="73"/>
      <c r="Q362" t="s">
        <v>3359</v>
      </c>
      <c r="R362">
        <v>1</v>
      </c>
    </row>
    <row r="363" spans="1:18" x14ac:dyDescent="0.25">
      <c r="A363" t="s">
        <v>7696</v>
      </c>
      <c r="B363" t="s">
        <v>4749</v>
      </c>
      <c r="D363" t="s">
        <v>3392</v>
      </c>
      <c r="E363" t="s">
        <v>1896</v>
      </c>
      <c r="F363" t="s">
        <v>4750</v>
      </c>
      <c r="H363" t="s">
        <v>4753</v>
      </c>
      <c r="I363" t="s">
        <v>3357</v>
      </c>
      <c r="J363" t="s">
        <v>3395</v>
      </c>
      <c r="K363">
        <v>25</v>
      </c>
      <c r="L363">
        <v>1.74</v>
      </c>
      <c r="O363" s="44"/>
      <c r="P363" s="73"/>
      <c r="Q363" t="s">
        <v>3359</v>
      </c>
      <c r="R363">
        <v>1</v>
      </c>
    </row>
    <row r="364" spans="1:18" x14ac:dyDescent="0.25">
      <c r="A364" t="s">
        <v>7696</v>
      </c>
      <c r="B364" t="s">
        <v>4763</v>
      </c>
      <c r="D364" t="s">
        <v>3360</v>
      </c>
      <c r="F364" t="s">
        <v>4764</v>
      </c>
      <c r="H364" t="s">
        <v>4765</v>
      </c>
      <c r="I364" t="s">
        <v>3357</v>
      </c>
      <c r="J364" t="s">
        <v>3395</v>
      </c>
      <c r="K364" t="s">
        <v>5315</v>
      </c>
      <c r="L364" t="s">
        <v>5315</v>
      </c>
      <c r="O364" s="44"/>
      <c r="P364" s="73"/>
      <c r="Q364" t="s">
        <v>3359</v>
      </c>
      <c r="R364">
        <v>1</v>
      </c>
    </row>
    <row r="365" spans="1:18" x14ac:dyDescent="0.25">
      <c r="A365" t="s">
        <v>7696</v>
      </c>
      <c r="B365" t="s">
        <v>4769</v>
      </c>
      <c r="D365" t="s">
        <v>3334</v>
      </c>
      <c r="E365" t="s">
        <v>3335</v>
      </c>
      <c r="F365" t="s">
        <v>4770</v>
      </c>
      <c r="H365" t="s">
        <v>4771</v>
      </c>
      <c r="I365" t="s">
        <v>3357</v>
      </c>
      <c r="J365" t="s">
        <v>3351</v>
      </c>
      <c r="K365" t="s">
        <v>5315</v>
      </c>
      <c r="L365" t="s">
        <v>5315</v>
      </c>
      <c r="O365" s="44"/>
      <c r="P365" s="73"/>
      <c r="Q365" t="s">
        <v>3359</v>
      </c>
      <c r="R365">
        <v>1</v>
      </c>
    </row>
    <row r="366" spans="1:18" x14ac:dyDescent="0.25">
      <c r="A366" t="s">
        <v>7696</v>
      </c>
      <c r="B366" t="s">
        <v>1297</v>
      </c>
      <c r="D366" t="s">
        <v>3334</v>
      </c>
      <c r="E366" t="s">
        <v>3335</v>
      </c>
      <c r="F366" t="s">
        <v>4772</v>
      </c>
      <c r="I366" t="s">
        <v>3385</v>
      </c>
      <c r="J366" t="s">
        <v>3333</v>
      </c>
      <c r="K366">
        <v>2.19</v>
      </c>
      <c r="L366">
        <v>0.62</v>
      </c>
      <c r="O366" s="44"/>
      <c r="P366" s="73"/>
      <c r="Q366" t="s">
        <v>3386</v>
      </c>
      <c r="R366">
        <v>1</v>
      </c>
    </row>
    <row r="367" spans="1:18" x14ac:dyDescent="0.25">
      <c r="A367" t="s">
        <v>7696</v>
      </c>
      <c r="B367" t="s">
        <v>4775</v>
      </c>
      <c r="D367" t="s">
        <v>3346</v>
      </c>
      <c r="E367" t="s">
        <v>3413</v>
      </c>
      <c r="F367" t="s">
        <v>4776</v>
      </c>
      <c r="H367" t="s">
        <v>4777</v>
      </c>
      <c r="I367" t="s">
        <v>3365</v>
      </c>
      <c r="J367" t="s">
        <v>3434</v>
      </c>
      <c r="K367">
        <v>555</v>
      </c>
      <c r="L367">
        <v>555</v>
      </c>
      <c r="O367" s="44"/>
      <c r="P367" s="73"/>
      <c r="Q367" t="s">
        <v>3855</v>
      </c>
      <c r="R367">
        <v>1</v>
      </c>
    </row>
    <row r="368" spans="1:18" x14ac:dyDescent="0.25">
      <c r="A368" t="s">
        <v>7696</v>
      </c>
      <c r="B368" t="s">
        <v>4778</v>
      </c>
      <c r="D368" t="s">
        <v>3346</v>
      </c>
      <c r="E368" t="s">
        <v>3413</v>
      </c>
      <c r="F368" t="s">
        <v>4779</v>
      </c>
      <c r="H368" t="s">
        <v>4780</v>
      </c>
      <c r="I368" t="s">
        <v>3365</v>
      </c>
      <c r="J368" t="s">
        <v>3434</v>
      </c>
      <c r="K368">
        <v>202</v>
      </c>
      <c r="L368">
        <v>555</v>
      </c>
      <c r="O368" s="44"/>
      <c r="P368" s="73"/>
      <c r="Q368" t="s">
        <v>3855</v>
      </c>
      <c r="R368">
        <v>1</v>
      </c>
    </row>
    <row r="369" spans="1:18" x14ac:dyDescent="0.25">
      <c r="A369" t="s">
        <v>7696</v>
      </c>
      <c r="B369" t="s">
        <v>4781</v>
      </c>
      <c r="D369" t="s">
        <v>3346</v>
      </c>
      <c r="E369" t="s">
        <v>3413</v>
      </c>
      <c r="F369" t="s">
        <v>4782</v>
      </c>
      <c r="I369" t="s">
        <v>3357</v>
      </c>
      <c r="J369" t="s">
        <v>3333</v>
      </c>
      <c r="K369">
        <v>10.6</v>
      </c>
      <c r="L369">
        <v>0.09</v>
      </c>
      <c r="O369" s="44"/>
      <c r="P369" s="73"/>
      <c r="Q369" t="s">
        <v>3359</v>
      </c>
      <c r="R369">
        <v>1</v>
      </c>
    </row>
    <row r="370" spans="1:18" x14ac:dyDescent="0.25">
      <c r="A370" t="s">
        <v>7696</v>
      </c>
      <c r="B370" t="s">
        <v>4822</v>
      </c>
      <c r="D370" t="s">
        <v>3392</v>
      </c>
      <c r="E370" t="s">
        <v>1896</v>
      </c>
      <c r="F370" t="s">
        <v>4823</v>
      </c>
      <c r="H370" t="s">
        <v>4824</v>
      </c>
      <c r="I370" t="s">
        <v>3365</v>
      </c>
      <c r="J370" t="s">
        <v>3434</v>
      </c>
      <c r="K370">
        <v>575</v>
      </c>
      <c r="L370">
        <v>565.61</v>
      </c>
      <c r="O370" s="44"/>
      <c r="P370" s="73"/>
      <c r="Q370" t="s">
        <v>3855</v>
      </c>
      <c r="R370">
        <v>1</v>
      </c>
    </row>
    <row r="371" spans="1:18" x14ac:dyDescent="0.25">
      <c r="A371" t="s">
        <v>7696</v>
      </c>
      <c r="B371" t="s">
        <v>4847</v>
      </c>
      <c r="D371" t="s">
        <v>3360</v>
      </c>
      <c r="F371" t="s">
        <v>4848</v>
      </c>
      <c r="H371" t="s">
        <v>4849</v>
      </c>
      <c r="I371" t="s">
        <v>3357</v>
      </c>
      <c r="J371" t="s">
        <v>4850</v>
      </c>
      <c r="K371">
        <v>19</v>
      </c>
      <c r="L371">
        <v>3.96</v>
      </c>
      <c r="O371" s="44"/>
      <c r="P371" s="73"/>
      <c r="Q371" t="s">
        <v>3359</v>
      </c>
      <c r="R371">
        <v>1</v>
      </c>
    </row>
    <row r="372" spans="1:18" x14ac:dyDescent="0.25">
      <c r="A372" t="s">
        <v>7696</v>
      </c>
      <c r="B372" t="s">
        <v>4847</v>
      </c>
      <c r="D372" t="s">
        <v>3360</v>
      </c>
      <c r="F372" t="s">
        <v>4848</v>
      </c>
      <c r="H372" t="s">
        <v>4851</v>
      </c>
      <c r="I372" t="s">
        <v>3357</v>
      </c>
      <c r="J372" t="s">
        <v>4850</v>
      </c>
      <c r="K372">
        <v>19</v>
      </c>
      <c r="L372">
        <v>3.96</v>
      </c>
      <c r="O372" s="44"/>
      <c r="P372" s="73"/>
      <c r="Q372" t="s">
        <v>3359</v>
      </c>
      <c r="R372">
        <v>1</v>
      </c>
    </row>
    <row r="373" spans="1:18" x14ac:dyDescent="0.25">
      <c r="A373" t="s">
        <v>7696</v>
      </c>
      <c r="B373" t="s">
        <v>4853</v>
      </c>
      <c r="D373" t="s">
        <v>3392</v>
      </c>
      <c r="E373" t="s">
        <v>1896</v>
      </c>
      <c r="F373" t="s">
        <v>4854</v>
      </c>
      <c r="H373" t="s">
        <v>4855</v>
      </c>
      <c r="I373" t="s">
        <v>3456</v>
      </c>
      <c r="J373" t="s">
        <v>3351</v>
      </c>
      <c r="K373">
        <v>111.3</v>
      </c>
      <c r="L373">
        <v>111.3</v>
      </c>
      <c r="O373" s="44"/>
      <c r="P373" s="73"/>
      <c r="Q373" t="s">
        <v>3836</v>
      </c>
      <c r="R373">
        <v>1</v>
      </c>
    </row>
    <row r="374" spans="1:18" x14ac:dyDescent="0.25">
      <c r="A374" t="s">
        <v>7696</v>
      </c>
      <c r="B374" t="s">
        <v>4856</v>
      </c>
      <c r="D374" t="s">
        <v>3392</v>
      </c>
      <c r="E374" t="s">
        <v>1896</v>
      </c>
      <c r="F374" t="s">
        <v>4857</v>
      </c>
      <c r="H374" t="s">
        <v>4858</v>
      </c>
      <c r="I374" t="s">
        <v>3456</v>
      </c>
      <c r="J374" t="s">
        <v>3351</v>
      </c>
      <c r="K374">
        <v>112.7</v>
      </c>
      <c r="L374">
        <v>112.7</v>
      </c>
      <c r="O374" s="44"/>
      <c r="P374" s="73"/>
      <c r="Q374" t="s">
        <v>3836</v>
      </c>
      <c r="R374">
        <v>1</v>
      </c>
    </row>
    <row r="375" spans="1:18" x14ac:dyDescent="0.25">
      <c r="A375" t="s">
        <v>7696</v>
      </c>
      <c r="B375" t="s">
        <v>4859</v>
      </c>
      <c r="D375" t="s">
        <v>3392</v>
      </c>
      <c r="E375" t="s">
        <v>1896</v>
      </c>
      <c r="F375" t="s">
        <v>4860</v>
      </c>
      <c r="H375" t="s">
        <v>4861</v>
      </c>
      <c r="I375" t="s">
        <v>3456</v>
      </c>
      <c r="J375" t="s">
        <v>3351</v>
      </c>
      <c r="K375">
        <v>112</v>
      </c>
      <c r="L375">
        <v>112</v>
      </c>
      <c r="O375" s="44"/>
      <c r="P375" s="73"/>
      <c r="Q375" t="s">
        <v>3836</v>
      </c>
      <c r="R375">
        <v>1</v>
      </c>
    </row>
    <row r="376" spans="1:18" x14ac:dyDescent="0.25">
      <c r="A376" t="s">
        <v>7696</v>
      </c>
      <c r="B376" t="s">
        <v>4862</v>
      </c>
      <c r="D376" t="s">
        <v>3346</v>
      </c>
      <c r="E376" t="s">
        <v>3413</v>
      </c>
      <c r="F376" t="s">
        <v>4863</v>
      </c>
      <c r="H376" t="s">
        <v>4864</v>
      </c>
      <c r="I376" t="s">
        <v>3350</v>
      </c>
      <c r="J376" t="s">
        <v>3351</v>
      </c>
      <c r="K376">
        <v>36</v>
      </c>
      <c r="L376">
        <v>36</v>
      </c>
      <c r="O376" s="44"/>
      <c r="P376" s="73"/>
      <c r="Q376" t="s">
        <v>3836</v>
      </c>
      <c r="R376">
        <v>1</v>
      </c>
    </row>
    <row r="377" spans="1:18" x14ac:dyDescent="0.25">
      <c r="A377" t="s">
        <v>7696</v>
      </c>
      <c r="B377" t="s">
        <v>4862</v>
      </c>
      <c r="D377" t="s">
        <v>3346</v>
      </c>
      <c r="E377" t="s">
        <v>3413</v>
      </c>
      <c r="F377" t="s">
        <v>4863</v>
      </c>
      <c r="H377" t="s">
        <v>4865</v>
      </c>
      <c r="I377" t="s">
        <v>3350</v>
      </c>
      <c r="J377" t="s">
        <v>3351</v>
      </c>
      <c r="K377">
        <v>36</v>
      </c>
      <c r="L377">
        <v>36</v>
      </c>
      <c r="O377" s="44"/>
      <c r="P377" s="73"/>
      <c r="Q377" t="s">
        <v>3836</v>
      </c>
      <c r="R377">
        <v>1</v>
      </c>
    </row>
    <row r="378" spans="1:18" x14ac:dyDescent="0.25">
      <c r="A378" t="s">
        <v>7696</v>
      </c>
      <c r="B378" t="s">
        <v>4862</v>
      </c>
      <c r="D378" t="s">
        <v>3346</v>
      </c>
      <c r="E378" t="s">
        <v>3413</v>
      </c>
      <c r="F378" t="s">
        <v>4863</v>
      </c>
      <c r="H378" t="s">
        <v>4866</v>
      </c>
      <c r="I378" t="s">
        <v>3350</v>
      </c>
      <c r="J378" t="s">
        <v>3351</v>
      </c>
      <c r="K378">
        <v>36</v>
      </c>
      <c r="L378">
        <v>36</v>
      </c>
      <c r="O378" s="44"/>
      <c r="P378" s="73"/>
      <c r="Q378" t="s">
        <v>3836</v>
      </c>
      <c r="R378">
        <v>1</v>
      </c>
    </row>
    <row r="379" spans="1:18" x14ac:dyDescent="0.25">
      <c r="A379" t="s">
        <v>7696</v>
      </c>
      <c r="B379" t="s">
        <v>4862</v>
      </c>
      <c r="D379" t="s">
        <v>3346</v>
      </c>
      <c r="E379" t="s">
        <v>3413</v>
      </c>
      <c r="F379" t="s">
        <v>4863</v>
      </c>
      <c r="H379" t="s">
        <v>4867</v>
      </c>
      <c r="I379" t="s">
        <v>3350</v>
      </c>
      <c r="J379" t="s">
        <v>3351</v>
      </c>
      <c r="K379">
        <v>36</v>
      </c>
      <c r="L379">
        <v>36</v>
      </c>
      <c r="O379" s="44"/>
      <c r="P379" s="73"/>
      <c r="Q379" t="s">
        <v>3836</v>
      </c>
      <c r="R379">
        <v>1</v>
      </c>
    </row>
    <row r="380" spans="1:18" x14ac:dyDescent="0.25">
      <c r="A380" t="s">
        <v>7696</v>
      </c>
      <c r="B380" t="s">
        <v>4868</v>
      </c>
      <c r="D380" t="s">
        <v>3346</v>
      </c>
      <c r="E380" t="s">
        <v>3413</v>
      </c>
      <c r="F380" t="s">
        <v>4869</v>
      </c>
      <c r="H380" t="s">
        <v>4870</v>
      </c>
      <c r="I380" t="s">
        <v>3350</v>
      </c>
      <c r="J380" t="s">
        <v>3351</v>
      </c>
      <c r="K380">
        <v>10.8</v>
      </c>
      <c r="L380">
        <v>36</v>
      </c>
      <c r="O380" s="44"/>
      <c r="P380" s="73"/>
      <c r="Q380" t="s">
        <v>3836</v>
      </c>
      <c r="R380">
        <v>1</v>
      </c>
    </row>
    <row r="381" spans="1:18" x14ac:dyDescent="0.25">
      <c r="A381" t="s">
        <v>7696</v>
      </c>
      <c r="B381" t="s">
        <v>4871</v>
      </c>
      <c r="D381" t="s">
        <v>130</v>
      </c>
      <c r="E381" t="s">
        <v>3542</v>
      </c>
      <c r="F381" t="s">
        <v>4872</v>
      </c>
      <c r="H381" t="s">
        <v>4873</v>
      </c>
      <c r="I381" t="s">
        <v>3357</v>
      </c>
      <c r="J381" t="s">
        <v>3358</v>
      </c>
      <c r="K381">
        <v>48.3</v>
      </c>
      <c r="L381">
        <v>48.08</v>
      </c>
      <c r="O381" s="44"/>
      <c r="P381" s="73"/>
      <c r="Q381" t="s">
        <v>3359</v>
      </c>
      <c r="R381">
        <v>1</v>
      </c>
    </row>
    <row r="382" spans="1:18" x14ac:dyDescent="0.25">
      <c r="A382" t="s">
        <v>7696</v>
      </c>
      <c r="B382" t="s">
        <v>4868</v>
      </c>
      <c r="D382" t="s">
        <v>3346</v>
      </c>
      <c r="E382" t="s">
        <v>3413</v>
      </c>
      <c r="F382" t="s">
        <v>4869</v>
      </c>
      <c r="H382" t="s">
        <v>4875</v>
      </c>
      <c r="I382" t="s">
        <v>3350</v>
      </c>
      <c r="J382" t="s">
        <v>3351</v>
      </c>
      <c r="K382">
        <v>10.8</v>
      </c>
      <c r="L382">
        <v>36</v>
      </c>
      <c r="O382" s="44"/>
      <c r="P382" s="73"/>
      <c r="Q382" t="s">
        <v>3836</v>
      </c>
      <c r="R382">
        <v>1</v>
      </c>
    </row>
    <row r="383" spans="1:18" x14ac:dyDescent="0.25">
      <c r="A383" t="s">
        <v>7696</v>
      </c>
      <c r="B383" t="s">
        <v>4868</v>
      </c>
      <c r="D383" t="s">
        <v>3346</v>
      </c>
      <c r="E383" t="s">
        <v>3413</v>
      </c>
      <c r="F383" t="s">
        <v>4869</v>
      </c>
      <c r="H383" t="s">
        <v>4876</v>
      </c>
      <c r="I383" t="s">
        <v>3350</v>
      </c>
      <c r="J383" t="s">
        <v>3351</v>
      </c>
      <c r="K383">
        <v>10.8</v>
      </c>
      <c r="L383">
        <v>36</v>
      </c>
      <c r="O383" s="44"/>
      <c r="P383" s="73"/>
      <c r="Q383" t="s">
        <v>3836</v>
      </c>
      <c r="R383">
        <v>1</v>
      </c>
    </row>
    <row r="384" spans="1:18" x14ac:dyDescent="0.25">
      <c r="A384" t="s">
        <v>7696</v>
      </c>
      <c r="B384" t="s">
        <v>4882</v>
      </c>
      <c r="D384" t="s">
        <v>3360</v>
      </c>
      <c r="F384" t="s">
        <v>4883</v>
      </c>
      <c r="I384" t="s">
        <v>3385</v>
      </c>
      <c r="J384" t="s">
        <v>3333</v>
      </c>
      <c r="K384">
        <v>53</v>
      </c>
      <c r="L384">
        <v>37.65</v>
      </c>
      <c r="O384" s="44"/>
      <c r="P384" s="73"/>
      <c r="Q384" t="s">
        <v>3828</v>
      </c>
      <c r="R384">
        <v>1</v>
      </c>
    </row>
    <row r="385" spans="1:18" x14ac:dyDescent="0.25">
      <c r="A385" t="s">
        <v>7696</v>
      </c>
      <c r="B385" t="s">
        <v>4868</v>
      </c>
      <c r="D385" t="s">
        <v>3346</v>
      </c>
      <c r="E385" t="s">
        <v>3413</v>
      </c>
      <c r="F385" t="s">
        <v>4869</v>
      </c>
      <c r="H385" t="s">
        <v>4886</v>
      </c>
      <c r="I385" t="s">
        <v>3350</v>
      </c>
      <c r="J385" t="s">
        <v>3351</v>
      </c>
      <c r="K385">
        <v>10.8</v>
      </c>
      <c r="L385">
        <v>36</v>
      </c>
      <c r="O385" s="44"/>
      <c r="P385" s="73"/>
      <c r="Q385" t="s">
        <v>3836</v>
      </c>
      <c r="R385">
        <v>1</v>
      </c>
    </row>
    <row r="386" spans="1:18" x14ac:dyDescent="0.25">
      <c r="A386" t="s">
        <v>7696</v>
      </c>
      <c r="B386" t="s">
        <v>4889</v>
      </c>
      <c r="D386" t="s">
        <v>3334</v>
      </c>
      <c r="F386" t="s">
        <v>4890</v>
      </c>
      <c r="I386" t="s">
        <v>3385</v>
      </c>
      <c r="J386" t="s">
        <v>3333</v>
      </c>
      <c r="K386">
        <v>1</v>
      </c>
      <c r="L386">
        <v>0.12</v>
      </c>
      <c r="O386" s="44"/>
      <c r="P386" s="73"/>
      <c r="Q386" t="s">
        <v>3386</v>
      </c>
      <c r="R386">
        <v>1</v>
      </c>
    </row>
    <row r="387" spans="1:18" x14ac:dyDescent="0.25">
      <c r="A387" t="s">
        <v>7696</v>
      </c>
      <c r="B387" t="s">
        <v>4891</v>
      </c>
      <c r="D387" t="s">
        <v>3334</v>
      </c>
      <c r="F387" t="s">
        <v>4892</v>
      </c>
      <c r="H387" t="s">
        <v>4893</v>
      </c>
      <c r="I387" t="s">
        <v>3357</v>
      </c>
      <c r="J387" t="s">
        <v>3351</v>
      </c>
      <c r="K387">
        <v>27.8</v>
      </c>
      <c r="L387">
        <v>15.94</v>
      </c>
      <c r="O387" s="44"/>
      <c r="P387" s="73"/>
      <c r="Q387" t="s">
        <v>3359</v>
      </c>
      <c r="R387">
        <v>1</v>
      </c>
    </row>
    <row r="388" spans="1:18" x14ac:dyDescent="0.25">
      <c r="A388" t="s">
        <v>7696</v>
      </c>
      <c r="B388" t="s">
        <v>4894</v>
      </c>
      <c r="D388" t="s">
        <v>3334</v>
      </c>
      <c r="E388" t="s">
        <v>3420</v>
      </c>
      <c r="F388" t="s">
        <v>4895</v>
      </c>
      <c r="H388" t="s">
        <v>4896</v>
      </c>
      <c r="I388" t="s">
        <v>3357</v>
      </c>
      <c r="J388" t="s">
        <v>3351</v>
      </c>
      <c r="K388">
        <v>48.5</v>
      </c>
      <c r="L388">
        <v>32.479999999999997</v>
      </c>
      <c r="O388" s="44"/>
      <c r="P388" s="73"/>
      <c r="Q388" t="s">
        <v>3359</v>
      </c>
      <c r="R388">
        <v>1</v>
      </c>
    </row>
    <row r="389" spans="1:18" x14ac:dyDescent="0.25">
      <c r="A389" t="s">
        <v>7696</v>
      </c>
      <c r="B389" t="s">
        <v>4897</v>
      </c>
      <c r="D389" t="s">
        <v>3334</v>
      </c>
      <c r="E389" t="s">
        <v>3420</v>
      </c>
      <c r="F389" t="s">
        <v>4898</v>
      </c>
      <c r="H389" t="s">
        <v>4899</v>
      </c>
      <c r="I389" t="s">
        <v>3357</v>
      </c>
      <c r="J389" t="s">
        <v>3351</v>
      </c>
      <c r="K389">
        <v>49.5</v>
      </c>
      <c r="L389">
        <v>45.25</v>
      </c>
      <c r="O389" s="44"/>
      <c r="P389" s="73"/>
      <c r="Q389" t="s">
        <v>3359</v>
      </c>
      <c r="R389">
        <v>1</v>
      </c>
    </row>
    <row r="390" spans="1:18" x14ac:dyDescent="0.25">
      <c r="A390" t="s">
        <v>7696</v>
      </c>
      <c r="B390" t="s">
        <v>438</v>
      </c>
      <c r="D390" t="s">
        <v>3360</v>
      </c>
      <c r="F390" t="s">
        <v>4905</v>
      </c>
      <c r="I390" t="s">
        <v>3385</v>
      </c>
      <c r="J390" t="s">
        <v>3333</v>
      </c>
      <c r="K390">
        <v>7.1</v>
      </c>
      <c r="L390">
        <v>1.53</v>
      </c>
      <c r="O390" s="44"/>
      <c r="P390" s="73"/>
      <c r="Q390" t="s">
        <v>3386</v>
      </c>
      <c r="R390">
        <v>1</v>
      </c>
    </row>
    <row r="391" spans="1:18" x14ac:dyDescent="0.25">
      <c r="A391" t="s">
        <v>7696</v>
      </c>
      <c r="B391" t="s">
        <v>546</v>
      </c>
      <c r="D391" t="s">
        <v>3360</v>
      </c>
      <c r="F391" t="s">
        <v>546</v>
      </c>
      <c r="I391" t="s">
        <v>3385</v>
      </c>
      <c r="J391" t="s">
        <v>3333</v>
      </c>
      <c r="K391">
        <v>3</v>
      </c>
      <c r="L391">
        <v>0</v>
      </c>
      <c r="O391" s="44"/>
      <c r="P391" s="73"/>
      <c r="Q391" t="s">
        <v>3386</v>
      </c>
      <c r="R391">
        <v>1</v>
      </c>
    </row>
    <row r="392" spans="1:18" x14ac:dyDescent="0.25">
      <c r="A392" t="s">
        <v>7696</v>
      </c>
      <c r="B392" t="s">
        <v>4920</v>
      </c>
      <c r="D392" t="s">
        <v>3455</v>
      </c>
      <c r="E392" t="s">
        <v>37</v>
      </c>
      <c r="F392" t="s">
        <v>4921</v>
      </c>
      <c r="H392" t="s">
        <v>4922</v>
      </c>
      <c r="I392" t="s">
        <v>3357</v>
      </c>
      <c r="J392" t="s">
        <v>3351</v>
      </c>
      <c r="K392">
        <v>6.9</v>
      </c>
      <c r="L392">
        <v>0.75</v>
      </c>
      <c r="O392" s="44"/>
      <c r="P392" s="73"/>
      <c r="Q392" t="s">
        <v>3359</v>
      </c>
      <c r="R392">
        <v>1</v>
      </c>
    </row>
    <row r="393" spans="1:18" x14ac:dyDescent="0.25">
      <c r="A393" t="s">
        <v>7696</v>
      </c>
      <c r="B393" t="s">
        <v>4923</v>
      </c>
      <c r="D393" t="s">
        <v>3466</v>
      </c>
      <c r="E393" t="s">
        <v>3467</v>
      </c>
      <c r="F393" t="s">
        <v>4924</v>
      </c>
      <c r="I393" t="s">
        <v>3385</v>
      </c>
      <c r="J393" t="s">
        <v>3333</v>
      </c>
      <c r="K393">
        <v>91</v>
      </c>
      <c r="L393">
        <v>91</v>
      </c>
      <c r="O393" s="44"/>
      <c r="P393" s="73"/>
      <c r="Q393" t="s">
        <v>3386</v>
      </c>
      <c r="R393">
        <v>1</v>
      </c>
    </row>
    <row r="394" spans="1:18" x14ac:dyDescent="0.25">
      <c r="A394" t="s">
        <v>7696</v>
      </c>
      <c r="B394" t="s">
        <v>4925</v>
      </c>
      <c r="D394" t="s">
        <v>3455</v>
      </c>
      <c r="E394" t="s">
        <v>37</v>
      </c>
      <c r="F394" t="s">
        <v>4926</v>
      </c>
      <c r="H394" t="s">
        <v>4927</v>
      </c>
      <c r="I394" t="s">
        <v>3357</v>
      </c>
      <c r="J394" t="s">
        <v>4928</v>
      </c>
      <c r="K394">
        <v>4.5999999999999996</v>
      </c>
      <c r="L394">
        <v>0.01</v>
      </c>
      <c r="O394" s="44"/>
      <c r="P394" s="73"/>
      <c r="Q394" t="s">
        <v>3359</v>
      </c>
      <c r="R394">
        <v>1</v>
      </c>
    </row>
    <row r="395" spans="1:18" x14ac:dyDescent="0.25">
      <c r="A395" t="s">
        <v>7696</v>
      </c>
      <c r="B395" t="s">
        <v>4929</v>
      </c>
      <c r="D395" t="s">
        <v>3346</v>
      </c>
      <c r="E395" t="s">
        <v>3413</v>
      </c>
      <c r="F395" t="s">
        <v>4930</v>
      </c>
      <c r="H395" t="s">
        <v>4931</v>
      </c>
      <c r="I395" t="s">
        <v>3350</v>
      </c>
      <c r="J395" t="s">
        <v>3351</v>
      </c>
      <c r="K395">
        <v>41.4</v>
      </c>
      <c r="L395">
        <v>36</v>
      </c>
      <c r="O395" s="44"/>
      <c r="P395" s="73"/>
      <c r="Q395" t="s">
        <v>3836</v>
      </c>
      <c r="R395">
        <v>1</v>
      </c>
    </row>
    <row r="396" spans="1:18" x14ac:dyDescent="0.25">
      <c r="A396" t="s">
        <v>7696</v>
      </c>
      <c r="B396" t="s">
        <v>4933</v>
      </c>
      <c r="D396" t="s">
        <v>3455</v>
      </c>
      <c r="E396" t="s">
        <v>3719</v>
      </c>
      <c r="F396" t="s">
        <v>4934</v>
      </c>
      <c r="H396" t="s">
        <v>4935</v>
      </c>
      <c r="I396" t="s">
        <v>3357</v>
      </c>
      <c r="J396" t="s">
        <v>3366</v>
      </c>
      <c r="K396">
        <v>62.5</v>
      </c>
      <c r="L396">
        <v>7.0000000000000007E-2</v>
      </c>
      <c r="O396" s="44"/>
      <c r="P396" s="73"/>
      <c r="Q396" t="s">
        <v>3359</v>
      </c>
      <c r="R396">
        <v>1</v>
      </c>
    </row>
    <row r="397" spans="1:18" x14ac:dyDescent="0.25">
      <c r="A397" t="s">
        <v>7696</v>
      </c>
      <c r="B397" t="s">
        <v>4933</v>
      </c>
      <c r="D397" t="s">
        <v>3455</v>
      </c>
      <c r="E397" t="s">
        <v>3719</v>
      </c>
      <c r="F397" t="s">
        <v>4934</v>
      </c>
      <c r="H397" t="s">
        <v>4936</v>
      </c>
      <c r="I397" t="s">
        <v>3357</v>
      </c>
      <c r="J397" t="s">
        <v>3366</v>
      </c>
      <c r="K397">
        <v>62.5</v>
      </c>
      <c r="L397">
        <v>7.0000000000000007E-2</v>
      </c>
      <c r="O397" s="44"/>
      <c r="P397" s="73"/>
      <c r="Q397" t="s">
        <v>3359</v>
      </c>
      <c r="R397">
        <v>1</v>
      </c>
    </row>
    <row r="398" spans="1:18" x14ac:dyDescent="0.25">
      <c r="A398" t="s">
        <v>7696</v>
      </c>
      <c r="B398" t="s">
        <v>322</v>
      </c>
      <c r="D398" t="s">
        <v>130</v>
      </c>
      <c r="F398" t="s">
        <v>4937</v>
      </c>
      <c r="I398" t="s">
        <v>3385</v>
      </c>
      <c r="J398" t="s">
        <v>3333</v>
      </c>
      <c r="K398">
        <v>0.56000000000000005</v>
      </c>
      <c r="L398">
        <v>0.15</v>
      </c>
      <c r="O398" s="44"/>
      <c r="P398" s="73"/>
      <c r="Q398" t="s">
        <v>3386</v>
      </c>
      <c r="R398">
        <v>1</v>
      </c>
    </row>
    <row r="399" spans="1:18" x14ac:dyDescent="0.25">
      <c r="A399" t="s">
        <v>7696</v>
      </c>
      <c r="B399" t="s">
        <v>331</v>
      </c>
      <c r="D399" t="s">
        <v>130</v>
      </c>
      <c r="F399" t="s">
        <v>4938</v>
      </c>
      <c r="I399" t="s">
        <v>3385</v>
      </c>
      <c r="J399" t="s">
        <v>3333</v>
      </c>
      <c r="K399">
        <v>0.42</v>
      </c>
      <c r="L399">
        <v>0.05</v>
      </c>
      <c r="O399" s="44"/>
      <c r="P399" s="73"/>
      <c r="Q399" t="s">
        <v>3386</v>
      </c>
      <c r="R399">
        <v>1</v>
      </c>
    </row>
    <row r="400" spans="1:18" x14ac:dyDescent="0.25">
      <c r="A400" t="s">
        <v>7696</v>
      </c>
      <c r="B400" t="s">
        <v>325</v>
      </c>
      <c r="D400" t="s">
        <v>130</v>
      </c>
      <c r="E400" t="s">
        <v>3542</v>
      </c>
      <c r="F400" t="s">
        <v>4939</v>
      </c>
      <c r="I400" t="s">
        <v>3385</v>
      </c>
      <c r="J400" t="s">
        <v>3333</v>
      </c>
      <c r="K400">
        <v>1.84</v>
      </c>
      <c r="L400">
        <v>0.42</v>
      </c>
      <c r="O400" s="44"/>
      <c r="P400" s="73"/>
      <c r="Q400" t="s">
        <v>3386</v>
      </c>
      <c r="R400">
        <v>1</v>
      </c>
    </row>
    <row r="401" spans="1:18" x14ac:dyDescent="0.25">
      <c r="A401" t="s">
        <v>7696</v>
      </c>
      <c r="B401" t="s">
        <v>4929</v>
      </c>
      <c r="D401" t="s">
        <v>3346</v>
      </c>
      <c r="E401" t="s">
        <v>3413</v>
      </c>
      <c r="F401" t="s">
        <v>4930</v>
      </c>
      <c r="H401" t="s">
        <v>4943</v>
      </c>
      <c r="I401" t="s">
        <v>3350</v>
      </c>
      <c r="J401" t="s">
        <v>3351</v>
      </c>
      <c r="K401">
        <v>41.4</v>
      </c>
      <c r="L401">
        <v>36</v>
      </c>
      <c r="O401" s="44"/>
      <c r="P401" s="73"/>
      <c r="Q401" t="s">
        <v>3836</v>
      </c>
      <c r="R401">
        <v>1</v>
      </c>
    </row>
    <row r="402" spans="1:18" x14ac:dyDescent="0.25">
      <c r="A402" t="s">
        <v>7696</v>
      </c>
      <c r="B402" t="s">
        <v>4929</v>
      </c>
      <c r="D402" t="s">
        <v>3346</v>
      </c>
      <c r="E402" t="s">
        <v>3413</v>
      </c>
      <c r="F402" t="s">
        <v>4930</v>
      </c>
      <c r="H402" t="s">
        <v>4944</v>
      </c>
      <c r="I402" t="s">
        <v>3350</v>
      </c>
      <c r="J402" t="s">
        <v>3351</v>
      </c>
      <c r="K402">
        <v>41.4</v>
      </c>
      <c r="L402">
        <v>36</v>
      </c>
      <c r="O402" s="44"/>
      <c r="P402" s="73"/>
      <c r="Q402" t="s">
        <v>3836</v>
      </c>
      <c r="R402">
        <v>1</v>
      </c>
    </row>
    <row r="403" spans="1:18" x14ac:dyDescent="0.25">
      <c r="A403" t="s">
        <v>7696</v>
      </c>
      <c r="B403" t="s">
        <v>4929</v>
      </c>
      <c r="D403" t="s">
        <v>3346</v>
      </c>
      <c r="E403" t="s">
        <v>3413</v>
      </c>
      <c r="F403" t="s">
        <v>4930</v>
      </c>
      <c r="H403" t="s">
        <v>4945</v>
      </c>
      <c r="I403" t="s">
        <v>3350</v>
      </c>
      <c r="J403" t="s">
        <v>3351</v>
      </c>
      <c r="K403">
        <v>41.4</v>
      </c>
      <c r="L403">
        <v>36</v>
      </c>
      <c r="O403" s="44"/>
      <c r="P403" s="73"/>
      <c r="Q403" t="s">
        <v>3836</v>
      </c>
      <c r="R403">
        <v>1</v>
      </c>
    </row>
    <row r="404" spans="1:18" x14ac:dyDescent="0.25">
      <c r="A404" t="s">
        <v>7696</v>
      </c>
      <c r="B404" t="s">
        <v>4951</v>
      </c>
      <c r="D404" t="s">
        <v>3334</v>
      </c>
      <c r="E404" t="s">
        <v>3335</v>
      </c>
      <c r="F404" t="s">
        <v>4952</v>
      </c>
      <c r="H404" t="s">
        <v>4953</v>
      </c>
      <c r="I404" t="s">
        <v>3357</v>
      </c>
      <c r="J404" t="s">
        <v>3395</v>
      </c>
      <c r="K404">
        <v>80</v>
      </c>
      <c r="L404">
        <v>77.989999999999995</v>
      </c>
      <c r="O404" s="44"/>
      <c r="P404" s="73"/>
      <c r="Q404" t="s">
        <v>3359</v>
      </c>
      <c r="R404">
        <v>1</v>
      </c>
    </row>
    <row r="405" spans="1:18" x14ac:dyDescent="0.25">
      <c r="A405" t="s">
        <v>7696</v>
      </c>
      <c r="B405" t="s">
        <v>4275</v>
      </c>
      <c r="D405" t="s">
        <v>130</v>
      </c>
      <c r="E405" t="s">
        <v>3341</v>
      </c>
      <c r="F405" t="s">
        <v>4276</v>
      </c>
      <c r="H405" t="s">
        <v>4954</v>
      </c>
      <c r="I405" t="s">
        <v>3365</v>
      </c>
      <c r="J405" t="s">
        <v>3351</v>
      </c>
      <c r="K405">
        <v>48.5</v>
      </c>
      <c r="L405">
        <v>96</v>
      </c>
      <c r="O405" s="44"/>
      <c r="P405" s="73"/>
      <c r="Q405" t="s">
        <v>3836</v>
      </c>
      <c r="R405">
        <v>1</v>
      </c>
    </row>
    <row r="406" spans="1:18" x14ac:dyDescent="0.25">
      <c r="A406" t="s">
        <v>7696</v>
      </c>
      <c r="B406" t="s">
        <v>4955</v>
      </c>
      <c r="D406" t="s">
        <v>3334</v>
      </c>
      <c r="E406" t="s">
        <v>3335</v>
      </c>
      <c r="F406" t="s">
        <v>4956</v>
      </c>
      <c r="H406" t="s">
        <v>4957</v>
      </c>
      <c r="I406" t="s">
        <v>3357</v>
      </c>
      <c r="J406" t="s">
        <v>3395</v>
      </c>
      <c r="K406">
        <v>80</v>
      </c>
      <c r="L406">
        <v>80</v>
      </c>
      <c r="O406" s="44"/>
      <c r="P406" s="73"/>
      <c r="Q406" t="s">
        <v>3359</v>
      </c>
      <c r="R406">
        <v>1</v>
      </c>
    </row>
    <row r="407" spans="1:18" x14ac:dyDescent="0.25">
      <c r="A407" t="s">
        <v>7696</v>
      </c>
      <c r="B407" t="s">
        <v>4958</v>
      </c>
      <c r="D407" t="s">
        <v>3346</v>
      </c>
      <c r="E407" t="s">
        <v>3347</v>
      </c>
      <c r="F407" t="s">
        <v>4959</v>
      </c>
      <c r="H407" t="s">
        <v>4960</v>
      </c>
      <c r="I407" t="s">
        <v>3350</v>
      </c>
      <c r="J407" t="s">
        <v>3351</v>
      </c>
      <c r="K407">
        <v>5.75</v>
      </c>
      <c r="L407">
        <v>5.75</v>
      </c>
      <c r="O407" s="44"/>
      <c r="P407" s="73"/>
      <c r="Q407" t="s">
        <v>3836</v>
      </c>
      <c r="R407">
        <v>1</v>
      </c>
    </row>
    <row r="408" spans="1:18" x14ac:dyDescent="0.25">
      <c r="A408" t="s">
        <v>7696</v>
      </c>
      <c r="B408" t="s">
        <v>4961</v>
      </c>
      <c r="D408" t="s">
        <v>3360</v>
      </c>
      <c r="F408" t="s">
        <v>4962</v>
      </c>
      <c r="H408" t="s">
        <v>4963</v>
      </c>
      <c r="I408" t="s">
        <v>3357</v>
      </c>
      <c r="J408" t="s">
        <v>3351</v>
      </c>
      <c r="K408">
        <v>17</v>
      </c>
      <c r="L408">
        <v>10.27</v>
      </c>
      <c r="O408" s="44"/>
      <c r="P408" s="73"/>
      <c r="Q408" t="s">
        <v>3359</v>
      </c>
      <c r="R408">
        <v>1</v>
      </c>
    </row>
    <row r="409" spans="1:18" x14ac:dyDescent="0.25">
      <c r="A409" t="s">
        <v>7696</v>
      </c>
      <c r="B409" t="s">
        <v>4961</v>
      </c>
      <c r="D409" t="s">
        <v>3360</v>
      </c>
      <c r="F409" t="s">
        <v>4962</v>
      </c>
      <c r="H409" t="s">
        <v>4964</v>
      </c>
      <c r="I409" t="s">
        <v>3357</v>
      </c>
      <c r="J409" t="s">
        <v>3351</v>
      </c>
      <c r="K409">
        <v>17</v>
      </c>
      <c r="L409">
        <v>10.27</v>
      </c>
      <c r="O409" s="44"/>
      <c r="P409" s="73"/>
      <c r="Q409" t="s">
        <v>3359</v>
      </c>
      <c r="R409">
        <v>1</v>
      </c>
    </row>
    <row r="410" spans="1:18" x14ac:dyDescent="0.25">
      <c r="A410" t="s">
        <v>7696</v>
      </c>
      <c r="B410" t="s">
        <v>228</v>
      </c>
      <c r="D410" t="s">
        <v>3360</v>
      </c>
      <c r="F410" t="s">
        <v>4965</v>
      </c>
      <c r="I410" t="s">
        <v>3385</v>
      </c>
      <c r="J410" t="s">
        <v>3333</v>
      </c>
      <c r="K410">
        <v>1.7</v>
      </c>
      <c r="L410">
        <v>0.22</v>
      </c>
      <c r="O410" s="44"/>
      <c r="P410" s="73"/>
      <c r="Q410" t="s">
        <v>3386</v>
      </c>
      <c r="R410">
        <v>1</v>
      </c>
    </row>
    <row r="411" spans="1:18" x14ac:dyDescent="0.25">
      <c r="A411" t="s">
        <v>7696</v>
      </c>
      <c r="B411" t="s">
        <v>4968</v>
      </c>
      <c r="D411" t="s">
        <v>3334</v>
      </c>
      <c r="E411" t="s">
        <v>3335</v>
      </c>
      <c r="F411" t="s">
        <v>4969</v>
      </c>
      <c r="H411" t="s">
        <v>4970</v>
      </c>
      <c r="I411" t="s">
        <v>3357</v>
      </c>
      <c r="J411" t="s">
        <v>3351</v>
      </c>
      <c r="K411">
        <v>22.7</v>
      </c>
      <c r="L411">
        <v>37.590000000000003</v>
      </c>
      <c r="O411" s="44"/>
      <c r="P411" s="73"/>
      <c r="Q411" t="s">
        <v>3359</v>
      </c>
      <c r="R411">
        <v>1</v>
      </c>
    </row>
    <row r="412" spans="1:18" x14ac:dyDescent="0.25">
      <c r="A412" t="s">
        <v>7696</v>
      </c>
      <c r="B412" t="s">
        <v>4968</v>
      </c>
      <c r="D412" t="s">
        <v>3334</v>
      </c>
      <c r="E412" t="s">
        <v>3335</v>
      </c>
      <c r="F412" t="s">
        <v>4969</v>
      </c>
      <c r="H412" t="s">
        <v>4971</v>
      </c>
      <c r="I412" t="s">
        <v>3357</v>
      </c>
      <c r="J412" t="s">
        <v>3351</v>
      </c>
      <c r="K412">
        <v>22.7</v>
      </c>
      <c r="L412">
        <v>37.590000000000003</v>
      </c>
      <c r="O412" s="44"/>
      <c r="P412" s="73"/>
      <c r="Q412" t="s">
        <v>3359</v>
      </c>
      <c r="R412">
        <v>1</v>
      </c>
    </row>
    <row r="413" spans="1:18" x14ac:dyDescent="0.25">
      <c r="A413" t="s">
        <v>7696</v>
      </c>
      <c r="B413" t="s">
        <v>236</v>
      </c>
      <c r="D413" t="s">
        <v>3360</v>
      </c>
      <c r="F413" t="s">
        <v>4975</v>
      </c>
      <c r="I413" t="s">
        <v>3385</v>
      </c>
      <c r="J413" t="s">
        <v>3333</v>
      </c>
      <c r="K413">
        <v>2</v>
      </c>
      <c r="L413">
        <v>0.25</v>
      </c>
      <c r="O413" s="44"/>
      <c r="P413" s="73"/>
      <c r="Q413" t="s">
        <v>3386</v>
      </c>
      <c r="R413">
        <v>1</v>
      </c>
    </row>
    <row r="414" spans="1:18" x14ac:dyDescent="0.25">
      <c r="A414" t="s">
        <v>7696</v>
      </c>
      <c r="B414" t="s">
        <v>4977</v>
      </c>
      <c r="D414" t="s">
        <v>3455</v>
      </c>
      <c r="E414" t="s">
        <v>3719</v>
      </c>
      <c r="F414" t="s">
        <v>4978</v>
      </c>
      <c r="H414" t="s">
        <v>4979</v>
      </c>
      <c r="I414" t="s">
        <v>3357</v>
      </c>
      <c r="J414" t="s">
        <v>3358</v>
      </c>
      <c r="K414">
        <v>114.8</v>
      </c>
      <c r="L414">
        <v>8.61</v>
      </c>
      <c r="O414" s="44"/>
      <c r="P414" s="73"/>
      <c r="Q414" t="s">
        <v>3359</v>
      </c>
      <c r="R414">
        <v>1</v>
      </c>
    </row>
    <row r="415" spans="1:18" x14ac:dyDescent="0.25">
      <c r="A415" t="s">
        <v>7696</v>
      </c>
      <c r="B415" t="s">
        <v>4980</v>
      </c>
      <c r="D415" t="s">
        <v>3360</v>
      </c>
      <c r="F415" t="s">
        <v>4981</v>
      </c>
      <c r="I415" t="s">
        <v>3385</v>
      </c>
      <c r="J415" t="s">
        <v>3333</v>
      </c>
      <c r="K415">
        <v>31</v>
      </c>
      <c r="L415">
        <v>62</v>
      </c>
      <c r="O415" s="44"/>
      <c r="P415" s="73"/>
      <c r="Q415" t="s">
        <v>3386</v>
      </c>
      <c r="R415">
        <v>1</v>
      </c>
    </row>
    <row r="416" spans="1:18" x14ac:dyDescent="0.25">
      <c r="A416" t="s">
        <v>7696</v>
      </c>
      <c r="B416" t="s">
        <v>2415</v>
      </c>
      <c r="D416" t="s">
        <v>3360</v>
      </c>
      <c r="F416" t="s">
        <v>4982</v>
      </c>
      <c r="I416" t="s">
        <v>3385</v>
      </c>
      <c r="J416" t="s">
        <v>3333</v>
      </c>
      <c r="K416">
        <v>2.83</v>
      </c>
      <c r="L416">
        <v>0</v>
      </c>
      <c r="O416" s="44"/>
      <c r="P416" s="73"/>
      <c r="Q416" t="s">
        <v>3386</v>
      </c>
      <c r="R416">
        <v>1</v>
      </c>
    </row>
    <row r="417" spans="1:18" x14ac:dyDescent="0.25">
      <c r="A417" t="s">
        <v>7696</v>
      </c>
      <c r="B417" t="s">
        <v>4995</v>
      </c>
      <c r="D417" t="s">
        <v>3360</v>
      </c>
      <c r="F417" t="s">
        <v>4996</v>
      </c>
      <c r="H417" t="s">
        <v>4997</v>
      </c>
      <c r="I417" t="s">
        <v>3357</v>
      </c>
      <c r="J417" t="s">
        <v>3351</v>
      </c>
      <c r="K417">
        <v>11.2</v>
      </c>
      <c r="L417">
        <v>2.13</v>
      </c>
      <c r="O417" s="44"/>
      <c r="P417" s="73"/>
      <c r="Q417" t="s">
        <v>3359</v>
      </c>
      <c r="R417">
        <v>1</v>
      </c>
    </row>
    <row r="418" spans="1:18" x14ac:dyDescent="0.25">
      <c r="A418" t="s">
        <v>7696</v>
      </c>
      <c r="B418" t="s">
        <v>4995</v>
      </c>
      <c r="D418" t="s">
        <v>3360</v>
      </c>
      <c r="F418" t="s">
        <v>4996</v>
      </c>
      <c r="H418" t="s">
        <v>4998</v>
      </c>
      <c r="I418" t="s">
        <v>3357</v>
      </c>
      <c r="J418" t="s">
        <v>3351</v>
      </c>
      <c r="K418">
        <v>11.2</v>
      </c>
      <c r="L418">
        <v>2.13</v>
      </c>
      <c r="O418" s="44"/>
      <c r="P418" s="73"/>
      <c r="Q418" t="s">
        <v>3359</v>
      </c>
      <c r="R418">
        <v>1</v>
      </c>
    </row>
    <row r="419" spans="1:18" x14ac:dyDescent="0.25">
      <c r="A419" t="s">
        <v>7696</v>
      </c>
      <c r="B419" t="s">
        <v>5002</v>
      </c>
      <c r="D419" t="s">
        <v>3455</v>
      </c>
      <c r="E419" t="s">
        <v>3719</v>
      </c>
      <c r="F419" t="s">
        <v>5003</v>
      </c>
      <c r="H419" t="s">
        <v>5004</v>
      </c>
      <c r="I419" t="s">
        <v>3357</v>
      </c>
      <c r="J419" t="s">
        <v>4850</v>
      </c>
      <c r="K419">
        <v>19</v>
      </c>
      <c r="L419">
        <v>10.210000000000001</v>
      </c>
      <c r="O419" s="44"/>
      <c r="P419" s="73"/>
      <c r="Q419" t="s">
        <v>3359</v>
      </c>
      <c r="R419">
        <v>1</v>
      </c>
    </row>
    <row r="420" spans="1:18" x14ac:dyDescent="0.25">
      <c r="A420" t="s">
        <v>7696</v>
      </c>
      <c r="B420" t="s">
        <v>5005</v>
      </c>
      <c r="D420" t="s">
        <v>3455</v>
      </c>
      <c r="E420" t="s">
        <v>3719</v>
      </c>
      <c r="F420" t="s">
        <v>5006</v>
      </c>
      <c r="H420" t="s">
        <v>5007</v>
      </c>
      <c r="I420" t="s">
        <v>3357</v>
      </c>
      <c r="J420" t="s">
        <v>3351</v>
      </c>
      <c r="K420">
        <v>49.85</v>
      </c>
      <c r="L420">
        <v>0.31</v>
      </c>
      <c r="O420" s="44"/>
      <c r="P420" s="73"/>
      <c r="Q420" t="s">
        <v>3359</v>
      </c>
      <c r="R420">
        <v>1</v>
      </c>
    </row>
    <row r="421" spans="1:18" x14ac:dyDescent="0.25">
      <c r="A421" t="s">
        <v>7696</v>
      </c>
      <c r="B421" t="s">
        <v>5005</v>
      </c>
      <c r="D421" t="s">
        <v>3455</v>
      </c>
      <c r="E421" t="s">
        <v>3719</v>
      </c>
      <c r="F421" t="s">
        <v>5006</v>
      </c>
      <c r="H421" t="s">
        <v>5008</v>
      </c>
      <c r="I421" t="s">
        <v>3357</v>
      </c>
      <c r="J421" t="s">
        <v>3351</v>
      </c>
      <c r="K421">
        <v>49.85</v>
      </c>
      <c r="L421">
        <v>0.31</v>
      </c>
      <c r="O421" s="44"/>
      <c r="P421" s="73"/>
      <c r="Q421" t="s">
        <v>3359</v>
      </c>
      <c r="R421">
        <v>1</v>
      </c>
    </row>
    <row r="422" spans="1:18" x14ac:dyDescent="0.25">
      <c r="A422" t="s">
        <v>7696</v>
      </c>
      <c r="B422" t="s">
        <v>5005</v>
      </c>
      <c r="D422" t="s">
        <v>3455</v>
      </c>
      <c r="E422" t="s">
        <v>3719</v>
      </c>
      <c r="F422" t="s">
        <v>5006</v>
      </c>
      <c r="H422" t="s">
        <v>5009</v>
      </c>
      <c r="I422" t="s">
        <v>3357</v>
      </c>
      <c r="J422" t="s">
        <v>3351</v>
      </c>
      <c r="K422">
        <v>49.85</v>
      </c>
      <c r="L422">
        <v>0.31</v>
      </c>
      <c r="O422" s="44"/>
      <c r="P422" s="73"/>
      <c r="Q422" t="s">
        <v>3359</v>
      </c>
      <c r="R422">
        <v>1</v>
      </c>
    </row>
    <row r="423" spans="1:18" x14ac:dyDescent="0.25">
      <c r="A423" t="s">
        <v>7696</v>
      </c>
      <c r="B423" t="s">
        <v>5010</v>
      </c>
      <c r="D423" t="s">
        <v>3360</v>
      </c>
      <c r="F423" t="s">
        <v>5011</v>
      </c>
      <c r="I423" t="s">
        <v>3357</v>
      </c>
      <c r="J423" t="s">
        <v>3333</v>
      </c>
      <c r="K423">
        <v>38</v>
      </c>
      <c r="L423">
        <v>34.36</v>
      </c>
      <c r="O423" s="44"/>
      <c r="P423" s="73"/>
      <c r="Q423" t="s">
        <v>3359</v>
      </c>
      <c r="R423">
        <v>1</v>
      </c>
    </row>
    <row r="424" spans="1:18" x14ac:dyDescent="0.25">
      <c r="A424" t="s">
        <v>7696</v>
      </c>
      <c r="B424" t="s">
        <v>5022</v>
      </c>
      <c r="D424" t="s">
        <v>3346</v>
      </c>
      <c r="E424" t="s">
        <v>3347</v>
      </c>
      <c r="F424" t="s">
        <v>5023</v>
      </c>
      <c r="H424" t="s">
        <v>5024</v>
      </c>
      <c r="I424" t="s">
        <v>3350</v>
      </c>
      <c r="J424" t="s">
        <v>3351</v>
      </c>
      <c r="K424">
        <v>5.75</v>
      </c>
      <c r="L424">
        <v>5.75</v>
      </c>
      <c r="O424" s="44"/>
      <c r="P424" s="73"/>
      <c r="Q424" t="s">
        <v>3836</v>
      </c>
      <c r="R424">
        <v>1</v>
      </c>
    </row>
    <row r="425" spans="1:18" x14ac:dyDescent="0.25">
      <c r="A425" t="s">
        <v>7696</v>
      </c>
      <c r="B425" t="s">
        <v>2572</v>
      </c>
      <c r="D425" t="s">
        <v>3346</v>
      </c>
      <c r="E425" t="s">
        <v>3413</v>
      </c>
      <c r="F425" t="s">
        <v>5025</v>
      </c>
      <c r="I425" t="s">
        <v>3385</v>
      </c>
      <c r="J425" t="s">
        <v>3333</v>
      </c>
      <c r="K425">
        <v>7.94</v>
      </c>
      <c r="L425">
        <v>7.94</v>
      </c>
      <c r="O425" s="44"/>
      <c r="P425" s="73"/>
      <c r="Q425" t="s">
        <v>3386</v>
      </c>
      <c r="R425">
        <v>1</v>
      </c>
    </row>
    <row r="426" spans="1:18" x14ac:dyDescent="0.25">
      <c r="A426" t="s">
        <v>7696</v>
      </c>
      <c r="B426" t="s">
        <v>5026</v>
      </c>
      <c r="D426" t="s">
        <v>3346</v>
      </c>
      <c r="E426" t="s">
        <v>3413</v>
      </c>
      <c r="F426" t="s">
        <v>5027</v>
      </c>
      <c r="I426" t="s">
        <v>3385</v>
      </c>
      <c r="J426" t="s">
        <v>3333</v>
      </c>
      <c r="K426">
        <v>5.9</v>
      </c>
      <c r="L426">
        <v>3.57</v>
      </c>
      <c r="O426" s="44"/>
      <c r="P426" s="73"/>
      <c r="Q426" t="s">
        <v>3386</v>
      </c>
      <c r="R426">
        <v>1</v>
      </c>
    </row>
    <row r="427" spans="1:18" x14ac:dyDescent="0.25">
      <c r="A427" t="s">
        <v>7696</v>
      </c>
      <c r="B427" t="s">
        <v>5033</v>
      </c>
      <c r="D427" t="s">
        <v>79</v>
      </c>
      <c r="E427" t="s">
        <v>3330</v>
      </c>
      <c r="F427" t="s">
        <v>5034</v>
      </c>
      <c r="H427" t="s">
        <v>5035</v>
      </c>
      <c r="I427" t="s">
        <v>3357</v>
      </c>
      <c r="J427" t="s">
        <v>3351</v>
      </c>
      <c r="K427">
        <v>34.47</v>
      </c>
      <c r="L427">
        <v>0.73</v>
      </c>
      <c r="O427" s="44"/>
      <c r="P427" s="73"/>
      <c r="Q427" t="s">
        <v>3359</v>
      </c>
      <c r="R427">
        <v>1</v>
      </c>
    </row>
    <row r="428" spans="1:18" x14ac:dyDescent="0.25">
      <c r="A428" t="s">
        <v>7696</v>
      </c>
      <c r="B428" t="s">
        <v>5043</v>
      </c>
      <c r="D428" t="s">
        <v>79</v>
      </c>
      <c r="E428" t="s">
        <v>3343</v>
      </c>
      <c r="F428" t="s">
        <v>5044</v>
      </c>
      <c r="H428" t="s">
        <v>5045</v>
      </c>
      <c r="I428" t="s">
        <v>3357</v>
      </c>
      <c r="J428" t="s">
        <v>3351</v>
      </c>
      <c r="K428">
        <v>52.4</v>
      </c>
      <c r="L428">
        <v>49.11</v>
      </c>
      <c r="O428" s="44"/>
      <c r="P428" s="73"/>
      <c r="Q428" t="s">
        <v>3359</v>
      </c>
      <c r="R428">
        <v>1</v>
      </c>
    </row>
    <row r="429" spans="1:18" x14ac:dyDescent="0.25">
      <c r="A429" t="s">
        <v>7696</v>
      </c>
      <c r="B429" t="s">
        <v>5043</v>
      </c>
      <c r="D429" t="s">
        <v>79</v>
      </c>
      <c r="E429" t="s">
        <v>3343</v>
      </c>
      <c r="F429" t="s">
        <v>5044</v>
      </c>
      <c r="H429" t="s">
        <v>5046</v>
      </c>
      <c r="I429" t="s">
        <v>3357</v>
      </c>
      <c r="J429" t="s">
        <v>3351</v>
      </c>
      <c r="K429">
        <v>52.4</v>
      </c>
      <c r="L429">
        <v>49.11</v>
      </c>
      <c r="O429" s="44"/>
      <c r="P429" s="73"/>
      <c r="Q429" t="s">
        <v>3359</v>
      </c>
      <c r="R429">
        <v>1</v>
      </c>
    </row>
    <row r="430" spans="1:18" x14ac:dyDescent="0.25">
      <c r="A430" t="s">
        <v>7696</v>
      </c>
      <c r="B430" t="s">
        <v>5047</v>
      </c>
      <c r="D430" t="s">
        <v>3455</v>
      </c>
      <c r="E430" t="s">
        <v>3570</v>
      </c>
      <c r="F430" t="s">
        <v>5048</v>
      </c>
      <c r="H430" t="s">
        <v>5049</v>
      </c>
      <c r="I430" t="s">
        <v>3357</v>
      </c>
      <c r="J430" t="s">
        <v>3434</v>
      </c>
      <c r="K430">
        <v>120</v>
      </c>
      <c r="L430">
        <v>110</v>
      </c>
      <c r="O430" s="44"/>
      <c r="P430" s="73"/>
      <c r="Q430" t="s">
        <v>3855</v>
      </c>
      <c r="R430">
        <v>1</v>
      </c>
    </row>
    <row r="431" spans="1:18" x14ac:dyDescent="0.25">
      <c r="A431" t="s">
        <v>7696</v>
      </c>
      <c r="B431" t="s">
        <v>5050</v>
      </c>
      <c r="D431" t="s">
        <v>3334</v>
      </c>
      <c r="E431" t="s">
        <v>4525</v>
      </c>
      <c r="F431" t="s">
        <v>5051</v>
      </c>
      <c r="I431" t="s">
        <v>3385</v>
      </c>
      <c r="J431" t="s">
        <v>3333</v>
      </c>
      <c r="K431">
        <v>36.799999999999997</v>
      </c>
      <c r="L431">
        <v>6.88</v>
      </c>
      <c r="O431" s="44"/>
      <c r="P431" s="73"/>
      <c r="Q431" t="s">
        <v>3386</v>
      </c>
      <c r="R431">
        <v>1</v>
      </c>
    </row>
    <row r="432" spans="1:18" x14ac:dyDescent="0.25">
      <c r="A432" t="s">
        <v>7696</v>
      </c>
      <c r="B432" t="s">
        <v>5055</v>
      </c>
      <c r="D432" t="s">
        <v>3455</v>
      </c>
      <c r="E432" t="s">
        <v>3686</v>
      </c>
      <c r="F432" t="s">
        <v>5056</v>
      </c>
      <c r="H432" t="s">
        <v>5057</v>
      </c>
      <c r="I432" t="s">
        <v>3357</v>
      </c>
      <c r="J432" t="s">
        <v>3351</v>
      </c>
      <c r="K432">
        <v>7</v>
      </c>
      <c r="L432">
        <v>6</v>
      </c>
      <c r="O432" s="44"/>
      <c r="P432" s="73"/>
      <c r="Q432" t="s">
        <v>3836</v>
      </c>
      <c r="R432">
        <v>1</v>
      </c>
    </row>
    <row r="433" spans="1:18" x14ac:dyDescent="0.25">
      <c r="A433" t="s">
        <v>7696</v>
      </c>
      <c r="B433" t="s">
        <v>5068</v>
      </c>
      <c r="D433" t="s">
        <v>3346</v>
      </c>
      <c r="E433" t="s">
        <v>3347</v>
      </c>
      <c r="F433" t="s">
        <v>5069</v>
      </c>
      <c r="I433" t="s">
        <v>3385</v>
      </c>
      <c r="J433" t="s">
        <v>3333</v>
      </c>
      <c r="K433">
        <v>4.0999999999999996</v>
      </c>
      <c r="L433">
        <v>4.0999999999999996</v>
      </c>
      <c r="O433" s="44"/>
      <c r="P433" s="73"/>
      <c r="Q433" t="s">
        <v>3386</v>
      </c>
      <c r="R433">
        <v>1</v>
      </c>
    </row>
    <row r="434" spans="1:18" x14ac:dyDescent="0.25">
      <c r="A434" t="s">
        <v>7696</v>
      </c>
      <c r="B434" t="s">
        <v>5070</v>
      </c>
      <c r="D434" t="s">
        <v>3346</v>
      </c>
      <c r="E434" t="s">
        <v>3347</v>
      </c>
      <c r="F434" t="s">
        <v>5071</v>
      </c>
      <c r="I434" t="s">
        <v>3385</v>
      </c>
      <c r="J434" t="s">
        <v>3333</v>
      </c>
      <c r="K434">
        <v>5.0999999999999996</v>
      </c>
      <c r="L434">
        <v>3.4</v>
      </c>
      <c r="O434" s="44"/>
      <c r="P434" s="73"/>
      <c r="Q434" t="s">
        <v>3386</v>
      </c>
      <c r="R434">
        <v>1</v>
      </c>
    </row>
    <row r="435" spans="1:18" x14ac:dyDescent="0.25">
      <c r="A435" t="s">
        <v>7696</v>
      </c>
      <c r="B435" t="s">
        <v>5083</v>
      </c>
      <c r="D435" t="s">
        <v>3360</v>
      </c>
      <c r="I435" t="s">
        <v>3385</v>
      </c>
      <c r="J435" t="s">
        <v>3333</v>
      </c>
      <c r="K435">
        <v>0.63</v>
      </c>
      <c r="L435">
        <v>0</v>
      </c>
      <c r="O435" s="44"/>
      <c r="P435" s="73"/>
      <c r="Q435" t="s">
        <v>3386</v>
      </c>
      <c r="R435">
        <v>1</v>
      </c>
    </row>
    <row r="436" spans="1:18" x14ac:dyDescent="0.25">
      <c r="A436" t="s">
        <v>7696</v>
      </c>
      <c r="B436" t="s">
        <v>299</v>
      </c>
      <c r="D436" t="s">
        <v>3360</v>
      </c>
      <c r="F436" t="s">
        <v>5084</v>
      </c>
      <c r="I436" t="s">
        <v>3385</v>
      </c>
      <c r="J436" t="s">
        <v>3333</v>
      </c>
      <c r="K436">
        <v>0.6</v>
      </c>
      <c r="L436">
        <v>0.31</v>
      </c>
      <c r="O436" s="44"/>
      <c r="P436" s="73"/>
      <c r="Q436" t="s">
        <v>3386</v>
      </c>
      <c r="R436">
        <v>1</v>
      </c>
    </row>
    <row r="437" spans="1:18" x14ac:dyDescent="0.25">
      <c r="A437" t="s">
        <v>7696</v>
      </c>
      <c r="B437" t="s">
        <v>231</v>
      </c>
      <c r="D437" t="s">
        <v>3360</v>
      </c>
      <c r="F437" t="s">
        <v>231</v>
      </c>
      <c r="I437" t="s">
        <v>3385</v>
      </c>
      <c r="J437" t="s">
        <v>3333</v>
      </c>
      <c r="K437">
        <v>1.3</v>
      </c>
      <c r="L437">
        <v>0.06</v>
      </c>
      <c r="O437" s="44"/>
      <c r="P437" s="73"/>
      <c r="Q437" t="s">
        <v>3386</v>
      </c>
      <c r="R437">
        <v>1</v>
      </c>
    </row>
    <row r="438" spans="1:18" x14ac:dyDescent="0.25">
      <c r="A438" t="s">
        <v>7696</v>
      </c>
      <c r="B438" t="s">
        <v>5055</v>
      </c>
      <c r="D438" t="s">
        <v>3455</v>
      </c>
      <c r="E438" t="s">
        <v>3686</v>
      </c>
      <c r="F438" t="s">
        <v>5056</v>
      </c>
      <c r="H438" t="s">
        <v>5085</v>
      </c>
      <c r="I438" t="s">
        <v>3357</v>
      </c>
      <c r="J438" t="s">
        <v>3351</v>
      </c>
      <c r="K438">
        <v>7</v>
      </c>
      <c r="L438">
        <v>6</v>
      </c>
      <c r="O438" s="44"/>
      <c r="P438" s="73"/>
      <c r="Q438" t="s">
        <v>3836</v>
      </c>
      <c r="R438">
        <v>1</v>
      </c>
    </row>
    <row r="439" spans="1:18" x14ac:dyDescent="0.25">
      <c r="A439" t="s">
        <v>7696</v>
      </c>
      <c r="B439" t="s">
        <v>5086</v>
      </c>
      <c r="D439" t="s">
        <v>3360</v>
      </c>
      <c r="F439" t="s">
        <v>5087</v>
      </c>
      <c r="H439" t="s">
        <v>5088</v>
      </c>
      <c r="I439" t="s">
        <v>3357</v>
      </c>
      <c r="J439" t="s">
        <v>3395</v>
      </c>
      <c r="K439">
        <v>248</v>
      </c>
      <c r="L439">
        <v>232.23</v>
      </c>
      <c r="O439" s="44"/>
      <c r="P439" s="73"/>
      <c r="Q439" t="s">
        <v>3836</v>
      </c>
      <c r="R439">
        <v>1</v>
      </c>
    </row>
    <row r="440" spans="1:18" x14ac:dyDescent="0.25">
      <c r="A440" t="s">
        <v>7696</v>
      </c>
      <c r="B440" t="s">
        <v>5086</v>
      </c>
      <c r="D440" t="s">
        <v>3360</v>
      </c>
      <c r="F440" t="s">
        <v>5087</v>
      </c>
      <c r="H440" t="s">
        <v>5089</v>
      </c>
      <c r="I440" t="s">
        <v>3357</v>
      </c>
      <c r="J440" t="s">
        <v>3395</v>
      </c>
      <c r="K440">
        <v>248</v>
      </c>
      <c r="L440">
        <v>232.23</v>
      </c>
      <c r="O440" s="44"/>
      <c r="P440" s="73"/>
      <c r="Q440" t="s">
        <v>3836</v>
      </c>
      <c r="R440">
        <v>1</v>
      </c>
    </row>
    <row r="441" spans="1:18" x14ac:dyDescent="0.25">
      <c r="A441" t="s">
        <v>7696</v>
      </c>
      <c r="B441" t="s">
        <v>5086</v>
      </c>
      <c r="D441" t="s">
        <v>3360</v>
      </c>
      <c r="F441" t="s">
        <v>5087</v>
      </c>
      <c r="H441" t="s">
        <v>5090</v>
      </c>
      <c r="I441" t="s">
        <v>3357</v>
      </c>
      <c r="J441" t="s">
        <v>3395</v>
      </c>
      <c r="K441">
        <v>248</v>
      </c>
      <c r="L441">
        <v>232.23</v>
      </c>
      <c r="O441" s="44"/>
      <c r="P441" s="73"/>
      <c r="Q441" t="s">
        <v>3836</v>
      </c>
      <c r="R441">
        <v>1</v>
      </c>
    </row>
    <row r="442" spans="1:18" x14ac:dyDescent="0.25">
      <c r="A442" t="s">
        <v>7696</v>
      </c>
      <c r="B442" t="s">
        <v>5091</v>
      </c>
      <c r="D442" t="s">
        <v>3334</v>
      </c>
      <c r="E442" t="s">
        <v>3335</v>
      </c>
      <c r="F442" t="s">
        <v>5092</v>
      </c>
      <c r="H442" t="s">
        <v>5093</v>
      </c>
      <c r="I442" t="s">
        <v>3357</v>
      </c>
      <c r="J442" t="s">
        <v>3395</v>
      </c>
      <c r="K442">
        <v>80</v>
      </c>
      <c r="L442">
        <v>80</v>
      </c>
      <c r="O442" s="44"/>
      <c r="P442" s="73"/>
      <c r="Q442" t="s">
        <v>3836</v>
      </c>
      <c r="R442">
        <v>1</v>
      </c>
    </row>
    <row r="443" spans="1:18" x14ac:dyDescent="0.25">
      <c r="A443" t="s">
        <v>7696</v>
      </c>
      <c r="B443" t="s">
        <v>5097</v>
      </c>
      <c r="D443" t="s">
        <v>3334</v>
      </c>
      <c r="E443" t="s">
        <v>3335</v>
      </c>
      <c r="F443" t="s">
        <v>5098</v>
      </c>
      <c r="I443" t="s">
        <v>3385</v>
      </c>
      <c r="J443" t="s">
        <v>3333</v>
      </c>
      <c r="K443">
        <v>39.1</v>
      </c>
      <c r="L443">
        <v>20.260000000000002</v>
      </c>
      <c r="O443" s="44"/>
      <c r="P443" s="73"/>
      <c r="Q443" t="s">
        <v>3386</v>
      </c>
      <c r="R443">
        <v>1</v>
      </c>
    </row>
    <row r="444" spans="1:18" x14ac:dyDescent="0.25">
      <c r="A444" t="s">
        <v>7696</v>
      </c>
      <c r="B444" t="s">
        <v>5101</v>
      </c>
      <c r="D444" t="s">
        <v>224</v>
      </c>
      <c r="E444" t="s">
        <v>3747</v>
      </c>
      <c r="F444" t="s">
        <v>5102</v>
      </c>
      <c r="I444" t="s">
        <v>3385</v>
      </c>
      <c r="J444" t="s">
        <v>3333</v>
      </c>
      <c r="K444">
        <v>60</v>
      </c>
      <c r="L444">
        <v>60</v>
      </c>
      <c r="O444" s="44"/>
      <c r="P444" s="73"/>
      <c r="Q444" t="s">
        <v>3386</v>
      </c>
      <c r="R444">
        <v>1</v>
      </c>
    </row>
    <row r="445" spans="1:18" x14ac:dyDescent="0.25">
      <c r="A445" t="s">
        <v>7696</v>
      </c>
      <c r="B445" t="s">
        <v>5116</v>
      </c>
      <c r="D445" t="s">
        <v>3334</v>
      </c>
      <c r="E445" t="s">
        <v>3335</v>
      </c>
      <c r="F445" t="s">
        <v>5117</v>
      </c>
      <c r="H445" t="s">
        <v>5118</v>
      </c>
      <c r="I445" t="s">
        <v>3357</v>
      </c>
      <c r="K445" t="s">
        <v>5315</v>
      </c>
      <c r="L445">
        <v>80</v>
      </c>
      <c r="O445" s="44"/>
      <c r="P445" s="73"/>
      <c r="Q445" t="s">
        <v>3836</v>
      </c>
      <c r="R445">
        <v>1</v>
      </c>
    </row>
    <row r="446" spans="1:18" x14ac:dyDescent="0.25">
      <c r="A446" t="s">
        <v>7696</v>
      </c>
      <c r="B446" t="s">
        <v>5119</v>
      </c>
      <c r="D446" t="s">
        <v>130</v>
      </c>
      <c r="E446" t="s">
        <v>3542</v>
      </c>
      <c r="F446" t="s">
        <v>5120</v>
      </c>
      <c r="I446" t="s">
        <v>3385</v>
      </c>
      <c r="K446">
        <v>2.5</v>
      </c>
      <c r="L446">
        <v>0.62</v>
      </c>
      <c r="O446" s="44"/>
      <c r="P446" s="73"/>
      <c r="Q446" t="s">
        <v>3386</v>
      </c>
      <c r="R446">
        <v>1</v>
      </c>
    </row>
    <row r="447" spans="1:18" x14ac:dyDescent="0.25">
      <c r="A447" t="s">
        <v>7696</v>
      </c>
      <c r="B447" t="s">
        <v>5122</v>
      </c>
      <c r="D447" t="s">
        <v>3334</v>
      </c>
      <c r="E447" t="s">
        <v>3335</v>
      </c>
      <c r="F447" t="s">
        <v>5123</v>
      </c>
      <c r="H447" t="s">
        <v>5124</v>
      </c>
      <c r="I447" t="s">
        <v>3357</v>
      </c>
      <c r="K447">
        <v>78</v>
      </c>
      <c r="L447">
        <v>72.34</v>
      </c>
      <c r="O447" s="44"/>
      <c r="P447" s="73"/>
      <c r="Q447" t="s">
        <v>3836</v>
      </c>
      <c r="R447">
        <v>1</v>
      </c>
    </row>
    <row r="448" spans="1:18" x14ac:dyDescent="0.25">
      <c r="A448" t="s">
        <v>7696</v>
      </c>
      <c r="B448" t="s">
        <v>5125</v>
      </c>
      <c r="D448" t="s">
        <v>3334</v>
      </c>
      <c r="E448" t="s">
        <v>3335</v>
      </c>
      <c r="F448" t="s">
        <v>5126</v>
      </c>
      <c r="H448" t="s">
        <v>5127</v>
      </c>
      <c r="I448" t="s">
        <v>3357</v>
      </c>
      <c r="K448">
        <v>78.11</v>
      </c>
      <c r="L448">
        <v>72.819999999999993</v>
      </c>
      <c r="O448" s="44"/>
      <c r="P448" s="73"/>
      <c r="Q448" t="s">
        <v>3836</v>
      </c>
      <c r="R448">
        <v>1</v>
      </c>
    </row>
    <row r="449" spans="1:19" x14ac:dyDescent="0.25">
      <c r="A449" t="s">
        <v>7696</v>
      </c>
      <c r="B449" t="s">
        <v>5129</v>
      </c>
      <c r="D449" t="s">
        <v>3334</v>
      </c>
      <c r="E449" t="s">
        <v>3335</v>
      </c>
      <c r="F449" t="s">
        <v>5130</v>
      </c>
      <c r="H449" t="s">
        <v>5131</v>
      </c>
      <c r="I449" t="s">
        <v>3357</v>
      </c>
      <c r="K449">
        <v>81.41</v>
      </c>
      <c r="L449">
        <v>75.760000000000005</v>
      </c>
      <c r="O449" s="44"/>
      <c r="P449" s="73"/>
      <c r="Q449" t="s">
        <v>3836</v>
      </c>
      <c r="R449">
        <v>1</v>
      </c>
    </row>
    <row r="450" spans="1:19" x14ac:dyDescent="0.25">
      <c r="A450" t="s">
        <v>7696</v>
      </c>
      <c r="B450" t="s">
        <v>5132</v>
      </c>
      <c r="D450" t="s">
        <v>3334</v>
      </c>
      <c r="E450" t="s">
        <v>3335</v>
      </c>
      <c r="F450" t="s">
        <v>5133</v>
      </c>
      <c r="H450" t="s">
        <v>5134</v>
      </c>
      <c r="I450" t="s">
        <v>3357</v>
      </c>
      <c r="K450">
        <v>81.44</v>
      </c>
      <c r="L450">
        <v>81.44</v>
      </c>
      <c r="O450" s="44"/>
      <c r="P450" s="73"/>
      <c r="Q450" t="s">
        <v>3836</v>
      </c>
      <c r="R450">
        <v>1</v>
      </c>
    </row>
    <row r="451" spans="1:19" x14ac:dyDescent="0.25">
      <c r="A451" t="s">
        <v>7696</v>
      </c>
      <c r="B451" t="s">
        <v>5135</v>
      </c>
      <c r="D451" t="s">
        <v>3360</v>
      </c>
      <c r="F451" t="s">
        <v>5136</v>
      </c>
      <c r="H451" t="s">
        <v>5137</v>
      </c>
      <c r="I451" t="s">
        <v>3357</v>
      </c>
      <c r="K451">
        <v>46.05</v>
      </c>
      <c r="L451">
        <v>46.05</v>
      </c>
      <c r="O451" s="44"/>
      <c r="P451" s="73"/>
      <c r="Q451" t="s">
        <v>3836</v>
      </c>
      <c r="R451">
        <v>1</v>
      </c>
    </row>
    <row r="452" spans="1:19" x14ac:dyDescent="0.25">
      <c r="A452" t="s">
        <v>5138</v>
      </c>
      <c r="B452" t="s">
        <v>5173</v>
      </c>
      <c r="D452" t="s">
        <v>5139</v>
      </c>
      <c r="F452" t="s">
        <v>5140</v>
      </c>
      <c r="H452" t="s">
        <v>5141</v>
      </c>
      <c r="I452" t="s">
        <v>3768</v>
      </c>
      <c r="K452" t="s">
        <v>5315</v>
      </c>
      <c r="L452" t="s">
        <v>5315</v>
      </c>
      <c r="O452" s="44"/>
      <c r="P452" s="73"/>
      <c r="Q452" t="s">
        <v>3770</v>
      </c>
      <c r="R452">
        <v>1</v>
      </c>
    </row>
    <row r="453" spans="1:19" x14ac:dyDescent="0.25">
      <c r="A453" t="s">
        <v>5138</v>
      </c>
      <c r="B453" t="s">
        <v>5173</v>
      </c>
      <c r="D453" t="s">
        <v>5139</v>
      </c>
      <c r="F453" t="s">
        <v>5142</v>
      </c>
      <c r="H453" t="s">
        <v>5143</v>
      </c>
      <c r="I453" t="s">
        <v>3768</v>
      </c>
      <c r="K453" t="s">
        <v>5315</v>
      </c>
      <c r="L453" t="s">
        <v>5315</v>
      </c>
      <c r="O453" s="44"/>
      <c r="P453" s="73"/>
      <c r="Q453" t="s">
        <v>3770</v>
      </c>
      <c r="R453">
        <v>1</v>
      </c>
    </row>
    <row r="454" spans="1:19" x14ac:dyDescent="0.25">
      <c r="A454" t="s">
        <v>5138</v>
      </c>
      <c r="B454" t="s">
        <v>5173</v>
      </c>
      <c r="D454" t="s">
        <v>5139</v>
      </c>
      <c r="F454" t="s">
        <v>5144</v>
      </c>
      <c r="H454" t="s">
        <v>5145</v>
      </c>
      <c r="I454" t="s">
        <v>3768</v>
      </c>
      <c r="K454" t="s">
        <v>5315</v>
      </c>
      <c r="L454" t="s">
        <v>5315</v>
      </c>
      <c r="O454" s="44"/>
      <c r="P454" s="73"/>
      <c r="Q454" t="s">
        <v>3770</v>
      </c>
      <c r="R454">
        <v>1</v>
      </c>
    </row>
    <row r="455" spans="1:19" x14ac:dyDescent="0.25">
      <c r="A455" t="s">
        <v>5138</v>
      </c>
      <c r="B455" t="s">
        <v>5172</v>
      </c>
      <c r="D455" t="s">
        <v>5139</v>
      </c>
      <c r="F455" t="s">
        <v>5146</v>
      </c>
      <c r="I455" t="s">
        <v>3385</v>
      </c>
      <c r="K455" t="s">
        <v>5315</v>
      </c>
      <c r="L455" t="s">
        <v>5315</v>
      </c>
      <c r="O455" s="44"/>
      <c r="P455" s="73"/>
      <c r="Q455" t="s">
        <v>3386</v>
      </c>
      <c r="R455">
        <v>1</v>
      </c>
    </row>
    <row r="456" spans="1:19" x14ac:dyDescent="0.25">
      <c r="A456" t="s">
        <v>7696</v>
      </c>
      <c r="B456" t="s">
        <v>5438</v>
      </c>
      <c r="D456" t="s">
        <v>3346</v>
      </c>
      <c r="E456" t="s">
        <v>3347</v>
      </c>
      <c r="F456" t="s">
        <v>5147</v>
      </c>
      <c r="H456" t="s">
        <v>5148</v>
      </c>
      <c r="I456" t="s">
        <v>3456</v>
      </c>
      <c r="K456">
        <v>65.81</v>
      </c>
      <c r="L456">
        <v>65</v>
      </c>
      <c r="O456" s="44"/>
      <c r="P456" s="73"/>
      <c r="Q456" t="s">
        <v>3352</v>
      </c>
      <c r="R456">
        <v>1</v>
      </c>
    </row>
    <row r="457" spans="1:19" x14ac:dyDescent="0.25">
      <c r="A457" t="s">
        <v>5149</v>
      </c>
      <c r="B457" t="s">
        <v>5174</v>
      </c>
      <c r="D457" t="s">
        <v>3334</v>
      </c>
      <c r="F457" t="s">
        <v>5150</v>
      </c>
      <c r="I457" t="s">
        <v>3456</v>
      </c>
      <c r="K457" t="s">
        <v>5315</v>
      </c>
      <c r="L457" t="s">
        <v>5315</v>
      </c>
      <c r="M457">
        <v>262</v>
      </c>
      <c r="O457" s="44"/>
      <c r="P457" s="73"/>
      <c r="Q457" t="s">
        <v>3836</v>
      </c>
      <c r="R457">
        <v>1</v>
      </c>
    </row>
    <row r="458" spans="1:19" x14ac:dyDescent="0.25">
      <c r="A458" t="s">
        <v>5155</v>
      </c>
      <c r="B458" t="s">
        <v>5175</v>
      </c>
      <c r="D458" t="s">
        <v>3346</v>
      </c>
      <c r="E458" t="s">
        <v>3347</v>
      </c>
      <c r="F458" t="s">
        <v>5152</v>
      </c>
      <c r="I458" t="s">
        <v>3456</v>
      </c>
      <c r="K458" t="s">
        <v>5315</v>
      </c>
      <c r="L458" t="s">
        <v>5315</v>
      </c>
      <c r="M458">
        <v>640</v>
      </c>
      <c r="O458" s="44"/>
      <c r="P458" s="73"/>
      <c r="Q458" t="s">
        <v>3855</v>
      </c>
      <c r="R458">
        <v>1</v>
      </c>
    </row>
    <row r="459" spans="1:19" x14ac:dyDescent="0.25">
      <c r="A459" t="s">
        <v>5155</v>
      </c>
      <c r="B459" t="s">
        <v>5176</v>
      </c>
      <c r="D459" t="s">
        <v>3346</v>
      </c>
      <c r="E459" t="s">
        <v>3347</v>
      </c>
      <c r="F459" t="s">
        <v>5153</v>
      </c>
      <c r="I459" t="s">
        <v>3456</v>
      </c>
      <c r="K459" t="s">
        <v>5315</v>
      </c>
      <c r="L459" t="s">
        <v>5315</v>
      </c>
      <c r="M459">
        <v>644</v>
      </c>
      <c r="O459" s="44"/>
      <c r="P459" s="73"/>
      <c r="Q459" t="s">
        <v>3855</v>
      </c>
      <c r="R459">
        <v>1</v>
      </c>
    </row>
    <row r="460" spans="1:19" x14ac:dyDescent="0.25">
      <c r="A460" t="s">
        <v>5155</v>
      </c>
      <c r="B460" t="s">
        <v>5177</v>
      </c>
      <c r="D460" t="s">
        <v>3346</v>
      </c>
      <c r="F460" t="s">
        <v>5154</v>
      </c>
      <c r="I460" t="s">
        <v>3456</v>
      </c>
      <c r="K460" t="s">
        <v>5315</v>
      </c>
      <c r="L460" t="s">
        <v>5315</v>
      </c>
      <c r="M460">
        <v>98</v>
      </c>
      <c r="O460" s="44"/>
      <c r="P460" s="73"/>
      <c r="Q460" t="s">
        <v>3836</v>
      </c>
      <c r="R460">
        <v>1</v>
      </c>
    </row>
    <row r="461" spans="1:19" x14ac:dyDescent="0.25">
      <c r="A461" t="s">
        <v>5155</v>
      </c>
      <c r="B461" t="s">
        <v>5178</v>
      </c>
      <c r="D461" t="s">
        <v>3392</v>
      </c>
      <c r="E461" t="s">
        <v>1896</v>
      </c>
      <c r="F461" t="s">
        <v>5156</v>
      </c>
      <c r="I461" t="s">
        <v>3456</v>
      </c>
      <c r="K461" t="s">
        <v>5315</v>
      </c>
      <c r="L461" t="s">
        <v>5315</v>
      </c>
      <c r="M461">
        <v>500</v>
      </c>
      <c r="O461" s="44"/>
      <c r="P461" s="73"/>
      <c r="Q461" t="s">
        <v>3836</v>
      </c>
      <c r="R461">
        <v>1</v>
      </c>
    </row>
    <row r="462" spans="1:19" x14ac:dyDescent="0.25">
      <c r="A462" t="s">
        <v>5298</v>
      </c>
      <c r="B462" t="s">
        <v>28</v>
      </c>
      <c r="C462" t="s">
        <v>26</v>
      </c>
      <c r="F462" t="s">
        <v>27</v>
      </c>
      <c r="G462" t="s">
        <v>29</v>
      </c>
      <c r="K462">
        <v>2</v>
      </c>
      <c r="L462">
        <v>0.05</v>
      </c>
      <c r="M462" s="44">
        <v>1.74</v>
      </c>
      <c r="N462" s="44">
        <v>0.24</v>
      </c>
      <c r="O462">
        <v>1</v>
      </c>
      <c r="P462">
        <v>0.24</v>
      </c>
      <c r="Q462" t="s">
        <v>36</v>
      </c>
      <c r="S462">
        <v>1</v>
      </c>
    </row>
    <row r="463" spans="1:19" x14ac:dyDescent="0.25">
      <c r="A463" t="s">
        <v>5298</v>
      </c>
      <c r="C463" t="s">
        <v>38</v>
      </c>
      <c r="F463" t="s">
        <v>39</v>
      </c>
      <c r="G463" t="s">
        <v>29</v>
      </c>
      <c r="K463" t="s">
        <v>5315</v>
      </c>
      <c r="L463" t="s">
        <v>5315</v>
      </c>
      <c r="M463" s="44">
        <v>0.55000000000000004</v>
      </c>
      <c r="N463" s="44">
        <v>7.0000000000000007E-2</v>
      </c>
      <c r="O463">
        <v>1</v>
      </c>
      <c r="P463">
        <v>7.0000000000000007E-2</v>
      </c>
      <c r="Q463" t="s">
        <v>36</v>
      </c>
      <c r="S463">
        <v>1</v>
      </c>
    </row>
    <row r="464" spans="1:19" x14ac:dyDescent="0.25">
      <c r="A464" t="s">
        <v>5298</v>
      </c>
      <c r="B464" t="s">
        <v>44</v>
      </c>
      <c r="C464" t="s">
        <v>42</v>
      </c>
      <c r="F464" t="s">
        <v>43</v>
      </c>
      <c r="G464" t="s">
        <v>29</v>
      </c>
      <c r="K464">
        <v>0.85</v>
      </c>
      <c r="L464">
        <v>0</v>
      </c>
      <c r="M464" s="44">
        <v>0.84799999999999998</v>
      </c>
      <c r="N464" s="44">
        <v>5.7469999999999999</v>
      </c>
      <c r="O464">
        <v>1</v>
      </c>
      <c r="P464">
        <v>5.7469999999999999</v>
      </c>
      <c r="Q464" t="s">
        <v>36</v>
      </c>
      <c r="S464">
        <v>1</v>
      </c>
    </row>
    <row r="465" spans="1:19" x14ac:dyDescent="0.25">
      <c r="A465" t="s">
        <v>5298</v>
      </c>
      <c r="C465" t="s">
        <v>48</v>
      </c>
      <c r="F465" t="s">
        <v>49</v>
      </c>
      <c r="G465" t="s">
        <v>29</v>
      </c>
      <c r="K465" t="s">
        <v>5315</v>
      </c>
      <c r="L465" t="s">
        <v>5315</v>
      </c>
      <c r="M465" s="44">
        <v>1.5</v>
      </c>
      <c r="N465" s="44">
        <v>7.7850000000000001</v>
      </c>
      <c r="O465">
        <v>1</v>
      </c>
      <c r="P465">
        <v>7.7850000000000001</v>
      </c>
      <c r="Q465" t="s">
        <v>36</v>
      </c>
      <c r="S465">
        <v>1</v>
      </c>
    </row>
    <row r="466" spans="1:19" x14ac:dyDescent="0.25">
      <c r="A466" t="s">
        <v>5298</v>
      </c>
      <c r="C466" t="s">
        <v>50</v>
      </c>
      <c r="F466" t="s">
        <v>51</v>
      </c>
      <c r="G466" t="s">
        <v>29</v>
      </c>
      <c r="K466" t="s">
        <v>5315</v>
      </c>
      <c r="L466" t="s">
        <v>5315</v>
      </c>
      <c r="M466" s="44">
        <v>4.2</v>
      </c>
      <c r="N466" s="44">
        <v>25.952000000000002</v>
      </c>
      <c r="O466">
        <v>1</v>
      </c>
      <c r="P466">
        <v>25.952000000000002</v>
      </c>
      <c r="Q466" t="s">
        <v>36</v>
      </c>
      <c r="S466">
        <v>1</v>
      </c>
    </row>
    <row r="467" spans="1:19" x14ac:dyDescent="0.25">
      <c r="A467" t="s">
        <v>5298</v>
      </c>
      <c r="B467" t="s">
        <v>56</v>
      </c>
      <c r="C467" t="s">
        <v>54</v>
      </c>
      <c r="F467" t="s">
        <v>55</v>
      </c>
      <c r="G467" t="s">
        <v>29</v>
      </c>
      <c r="K467" t="s">
        <v>5315</v>
      </c>
      <c r="L467" t="s">
        <v>5315</v>
      </c>
      <c r="M467" s="44">
        <v>13.2</v>
      </c>
      <c r="N467" s="44">
        <v>44.406999999999996</v>
      </c>
      <c r="O467">
        <v>1</v>
      </c>
      <c r="P467">
        <v>44.406999999999996</v>
      </c>
      <c r="Q467" t="s">
        <v>36</v>
      </c>
      <c r="S467">
        <v>1</v>
      </c>
    </row>
    <row r="468" spans="1:19" x14ac:dyDescent="0.25">
      <c r="A468" t="s">
        <v>5298</v>
      </c>
      <c r="B468" t="s">
        <v>61</v>
      </c>
      <c r="C468" t="s">
        <v>59</v>
      </c>
      <c r="F468" t="s">
        <v>60</v>
      </c>
      <c r="G468" t="s">
        <v>29</v>
      </c>
      <c r="K468">
        <v>1.5</v>
      </c>
      <c r="L468">
        <v>0</v>
      </c>
      <c r="M468" s="44">
        <v>1.5</v>
      </c>
      <c r="N468" s="44">
        <v>11.2</v>
      </c>
      <c r="O468">
        <v>1</v>
      </c>
      <c r="P468">
        <v>11.2</v>
      </c>
      <c r="Q468" t="s">
        <v>36</v>
      </c>
      <c r="S468">
        <v>1</v>
      </c>
    </row>
    <row r="469" spans="1:19" x14ac:dyDescent="0.25">
      <c r="A469" t="s">
        <v>5298</v>
      </c>
      <c r="C469" t="s">
        <v>65</v>
      </c>
      <c r="F469" t="s">
        <v>66</v>
      </c>
      <c r="G469" t="s">
        <v>29</v>
      </c>
      <c r="K469" t="s">
        <v>5315</v>
      </c>
      <c r="L469" t="s">
        <v>5315</v>
      </c>
      <c r="M469" s="44">
        <v>0.08</v>
      </c>
      <c r="N469" s="44">
        <v>0.6</v>
      </c>
      <c r="O469">
        <v>1</v>
      </c>
      <c r="P469">
        <v>0.6</v>
      </c>
      <c r="Q469" t="s">
        <v>36</v>
      </c>
      <c r="S469">
        <v>1</v>
      </c>
    </row>
    <row r="470" spans="1:19" x14ac:dyDescent="0.25">
      <c r="A470" t="s">
        <v>5298</v>
      </c>
      <c r="C470" t="s">
        <v>69</v>
      </c>
      <c r="F470" t="s">
        <v>70</v>
      </c>
      <c r="G470" t="s">
        <v>29</v>
      </c>
      <c r="K470" t="s">
        <v>5315</v>
      </c>
      <c r="L470" t="s">
        <v>5315</v>
      </c>
      <c r="M470" s="44">
        <v>0.3</v>
      </c>
      <c r="N470" s="44">
        <v>1.3</v>
      </c>
      <c r="O470">
        <v>1</v>
      </c>
      <c r="P470">
        <v>1.3</v>
      </c>
      <c r="Q470" t="s">
        <v>36</v>
      </c>
      <c r="S470">
        <v>1</v>
      </c>
    </row>
    <row r="471" spans="1:19" x14ac:dyDescent="0.25">
      <c r="A471" t="s">
        <v>5298</v>
      </c>
      <c r="B471" t="s">
        <v>74</v>
      </c>
      <c r="C471" t="s">
        <v>72</v>
      </c>
      <c r="F471" t="s">
        <v>73</v>
      </c>
      <c r="G471" t="s">
        <v>29</v>
      </c>
      <c r="K471">
        <v>1.42</v>
      </c>
      <c r="L471">
        <v>1.03</v>
      </c>
      <c r="M471" s="44">
        <v>1.42</v>
      </c>
      <c r="N471" s="44">
        <v>12.439</v>
      </c>
      <c r="O471">
        <v>1</v>
      </c>
      <c r="P471">
        <v>12.439</v>
      </c>
      <c r="Q471" t="s">
        <v>36</v>
      </c>
      <c r="S471">
        <v>1</v>
      </c>
    </row>
    <row r="472" spans="1:19" x14ac:dyDescent="0.25">
      <c r="A472" t="s">
        <v>5298</v>
      </c>
      <c r="B472" t="s">
        <v>78</v>
      </c>
      <c r="C472" t="s">
        <v>76</v>
      </c>
      <c r="F472" t="s">
        <v>77</v>
      </c>
      <c r="G472" t="s">
        <v>29</v>
      </c>
      <c r="K472">
        <v>2</v>
      </c>
      <c r="L472">
        <v>1.67</v>
      </c>
      <c r="M472" s="44">
        <v>1.84</v>
      </c>
      <c r="N472" s="44">
        <v>12.95</v>
      </c>
      <c r="O472">
        <v>1</v>
      </c>
      <c r="P472">
        <v>12.95</v>
      </c>
      <c r="Q472" t="s">
        <v>36</v>
      </c>
      <c r="S472">
        <v>1</v>
      </c>
    </row>
    <row r="473" spans="1:19" x14ac:dyDescent="0.25">
      <c r="A473" t="s">
        <v>5298</v>
      </c>
      <c r="B473" t="s">
        <v>83</v>
      </c>
      <c r="C473" t="s">
        <v>81</v>
      </c>
      <c r="F473" t="s">
        <v>82</v>
      </c>
      <c r="G473" t="s">
        <v>29</v>
      </c>
      <c r="K473">
        <v>0.6</v>
      </c>
      <c r="L473">
        <v>0.21</v>
      </c>
      <c r="M473" s="44">
        <v>0.6</v>
      </c>
      <c r="N473" s="44">
        <v>1.4</v>
      </c>
      <c r="O473">
        <v>1</v>
      </c>
      <c r="P473">
        <v>1.4</v>
      </c>
      <c r="Q473" t="s">
        <v>36</v>
      </c>
      <c r="S473">
        <v>1</v>
      </c>
    </row>
    <row r="474" spans="1:19" x14ac:dyDescent="0.25">
      <c r="A474" t="s">
        <v>5298</v>
      </c>
      <c r="B474" t="s">
        <v>86</v>
      </c>
      <c r="C474" t="s">
        <v>84</v>
      </c>
      <c r="F474" t="s">
        <v>85</v>
      </c>
      <c r="G474" t="s">
        <v>29</v>
      </c>
      <c r="K474">
        <v>8</v>
      </c>
      <c r="L474">
        <v>7.09</v>
      </c>
      <c r="M474" s="44">
        <v>8</v>
      </c>
      <c r="N474" s="44">
        <v>56.1</v>
      </c>
      <c r="O474">
        <v>1</v>
      </c>
      <c r="P474">
        <v>56.1</v>
      </c>
      <c r="Q474" t="s">
        <v>36</v>
      </c>
      <c r="S474">
        <v>1</v>
      </c>
    </row>
    <row r="475" spans="1:19" x14ac:dyDescent="0.25">
      <c r="A475" t="s">
        <v>5298</v>
      </c>
      <c r="B475" t="s">
        <v>89</v>
      </c>
      <c r="C475" t="s">
        <v>87</v>
      </c>
      <c r="F475" t="s">
        <v>88</v>
      </c>
      <c r="G475" t="s">
        <v>29</v>
      </c>
      <c r="K475">
        <v>4.5999999999999996</v>
      </c>
      <c r="L475">
        <v>15.4</v>
      </c>
      <c r="M475" s="44">
        <v>18.96</v>
      </c>
      <c r="N475" s="44">
        <v>132.87</v>
      </c>
      <c r="O475">
        <v>1</v>
      </c>
      <c r="P475">
        <v>132.87</v>
      </c>
      <c r="Q475" t="s">
        <v>36</v>
      </c>
      <c r="S475">
        <v>1</v>
      </c>
    </row>
    <row r="476" spans="1:19" x14ac:dyDescent="0.25">
      <c r="A476" t="s">
        <v>5298</v>
      </c>
      <c r="B476" t="s">
        <v>94</v>
      </c>
      <c r="C476" t="s">
        <v>92</v>
      </c>
      <c r="F476" t="s">
        <v>93</v>
      </c>
      <c r="G476" t="s">
        <v>29</v>
      </c>
      <c r="K476">
        <v>28.8</v>
      </c>
      <c r="L476">
        <v>15.4</v>
      </c>
      <c r="M476" s="44">
        <v>28.8</v>
      </c>
      <c r="N476" s="44">
        <v>113.67400000000001</v>
      </c>
      <c r="O476">
        <v>1</v>
      </c>
      <c r="P476">
        <v>113.67400000000001</v>
      </c>
      <c r="Q476" t="s">
        <v>36</v>
      </c>
      <c r="S476">
        <v>1</v>
      </c>
    </row>
    <row r="477" spans="1:19" x14ac:dyDescent="0.25">
      <c r="A477" t="s">
        <v>5298</v>
      </c>
      <c r="B477" t="s">
        <v>110</v>
      </c>
      <c r="C477" t="s">
        <v>108</v>
      </c>
      <c r="F477" t="s">
        <v>109</v>
      </c>
      <c r="G477" t="s">
        <v>29</v>
      </c>
      <c r="K477">
        <v>31</v>
      </c>
      <c r="L477">
        <v>28.19</v>
      </c>
      <c r="M477" s="44">
        <v>31</v>
      </c>
      <c r="N477" s="44">
        <v>212.55500000000001</v>
      </c>
      <c r="O477">
        <v>1</v>
      </c>
      <c r="P477">
        <v>212.55500000000001</v>
      </c>
      <c r="Q477" t="s">
        <v>36</v>
      </c>
      <c r="S477">
        <v>1</v>
      </c>
    </row>
    <row r="478" spans="1:19" x14ac:dyDescent="0.25">
      <c r="A478" t="s">
        <v>5298</v>
      </c>
      <c r="B478" t="s">
        <v>126</v>
      </c>
      <c r="C478" t="s">
        <v>124</v>
      </c>
      <c r="F478" t="s">
        <v>125</v>
      </c>
      <c r="G478" t="s">
        <v>29</v>
      </c>
      <c r="K478" t="s">
        <v>5315</v>
      </c>
      <c r="L478" t="s">
        <v>5315</v>
      </c>
      <c r="M478" s="44">
        <v>12</v>
      </c>
      <c r="N478" s="44">
        <v>27.908999999999999</v>
      </c>
      <c r="O478">
        <v>1</v>
      </c>
      <c r="P478">
        <v>27.908999999999999</v>
      </c>
      <c r="Q478" t="s">
        <v>36</v>
      </c>
      <c r="S478">
        <v>1</v>
      </c>
    </row>
    <row r="479" spans="1:19" x14ac:dyDescent="0.25">
      <c r="A479" t="s">
        <v>5298</v>
      </c>
      <c r="B479" t="s">
        <v>129</v>
      </c>
      <c r="C479" t="s">
        <v>127</v>
      </c>
      <c r="F479" t="s">
        <v>128</v>
      </c>
      <c r="G479" t="s">
        <v>29</v>
      </c>
      <c r="K479" t="s">
        <v>5315</v>
      </c>
      <c r="L479" t="s">
        <v>5315</v>
      </c>
      <c r="M479" s="44">
        <v>25</v>
      </c>
      <c r="N479" s="44">
        <v>169.97399999999999</v>
      </c>
      <c r="O479">
        <v>1</v>
      </c>
      <c r="P479">
        <v>169.97399999999999</v>
      </c>
      <c r="Q479" t="s">
        <v>36</v>
      </c>
      <c r="S479">
        <v>1</v>
      </c>
    </row>
    <row r="480" spans="1:19" x14ac:dyDescent="0.25">
      <c r="A480" t="s">
        <v>5298</v>
      </c>
      <c r="B480" t="s">
        <v>133</v>
      </c>
      <c r="C480" t="s">
        <v>131</v>
      </c>
      <c r="F480" t="s">
        <v>132</v>
      </c>
      <c r="G480" t="s">
        <v>29</v>
      </c>
      <c r="K480">
        <v>18.75</v>
      </c>
      <c r="L480">
        <v>13.95</v>
      </c>
      <c r="M480" s="44">
        <v>17.25</v>
      </c>
      <c r="N480" s="44">
        <v>102.661</v>
      </c>
      <c r="O480">
        <v>1</v>
      </c>
      <c r="P480">
        <v>102.661</v>
      </c>
      <c r="Q480" t="s">
        <v>36</v>
      </c>
      <c r="S480">
        <v>1</v>
      </c>
    </row>
    <row r="481" spans="1:19" x14ac:dyDescent="0.25">
      <c r="A481" t="s">
        <v>5298</v>
      </c>
      <c r="B481" t="s">
        <v>136</v>
      </c>
      <c r="C481" t="s">
        <v>134</v>
      </c>
      <c r="F481" t="s">
        <v>135</v>
      </c>
      <c r="G481" t="s">
        <v>29</v>
      </c>
      <c r="K481">
        <v>25.5</v>
      </c>
      <c r="L481">
        <v>23.33</v>
      </c>
      <c r="M481" s="44">
        <v>25</v>
      </c>
      <c r="N481" s="44">
        <v>175</v>
      </c>
      <c r="O481">
        <v>1</v>
      </c>
      <c r="P481">
        <v>175</v>
      </c>
      <c r="Q481" t="s">
        <v>36</v>
      </c>
      <c r="S481">
        <v>1</v>
      </c>
    </row>
    <row r="482" spans="1:19" x14ac:dyDescent="0.25">
      <c r="A482" t="s">
        <v>5298</v>
      </c>
      <c r="C482" t="s">
        <v>138</v>
      </c>
      <c r="F482" t="s">
        <v>139</v>
      </c>
      <c r="G482" t="s">
        <v>29</v>
      </c>
      <c r="K482" t="s">
        <v>5315</v>
      </c>
      <c r="L482" t="s">
        <v>5315</v>
      </c>
      <c r="M482" s="44">
        <v>32</v>
      </c>
      <c r="N482" s="44">
        <v>166.01900000000001</v>
      </c>
      <c r="O482">
        <v>1</v>
      </c>
      <c r="P482">
        <v>166.01900000000001</v>
      </c>
      <c r="Q482" t="s">
        <v>36</v>
      </c>
      <c r="S482">
        <v>1</v>
      </c>
    </row>
    <row r="483" spans="1:19" x14ac:dyDescent="0.25">
      <c r="A483" t="s">
        <v>5298</v>
      </c>
      <c r="B483" t="s">
        <v>144</v>
      </c>
      <c r="C483" t="s">
        <v>142</v>
      </c>
      <c r="F483" t="s">
        <v>143</v>
      </c>
      <c r="G483" t="s">
        <v>29</v>
      </c>
      <c r="K483">
        <v>18</v>
      </c>
      <c r="L483">
        <v>15.85</v>
      </c>
      <c r="M483" s="44">
        <v>22</v>
      </c>
      <c r="N483" s="44">
        <v>127.398</v>
      </c>
      <c r="O483">
        <v>1</v>
      </c>
      <c r="P483">
        <v>127.398</v>
      </c>
      <c r="Q483" t="s">
        <v>36</v>
      </c>
      <c r="S483">
        <v>1</v>
      </c>
    </row>
    <row r="484" spans="1:19" x14ac:dyDescent="0.25">
      <c r="A484" t="s">
        <v>5298</v>
      </c>
      <c r="B484" t="s">
        <v>147</v>
      </c>
      <c r="C484" t="s">
        <v>145</v>
      </c>
      <c r="F484" t="s">
        <v>146</v>
      </c>
      <c r="G484" t="s">
        <v>29</v>
      </c>
      <c r="K484">
        <v>24.3</v>
      </c>
      <c r="L484">
        <v>19.04</v>
      </c>
      <c r="M484" s="44">
        <v>26.5</v>
      </c>
      <c r="N484" s="44">
        <v>170.28200000000001</v>
      </c>
      <c r="O484">
        <v>1</v>
      </c>
      <c r="P484">
        <v>170.28200000000001</v>
      </c>
      <c r="Q484" t="s">
        <v>36</v>
      </c>
      <c r="S484">
        <v>1</v>
      </c>
    </row>
    <row r="485" spans="1:19" x14ac:dyDescent="0.25">
      <c r="A485" t="s">
        <v>5298</v>
      </c>
      <c r="B485" t="s">
        <v>150</v>
      </c>
      <c r="C485" t="s">
        <v>148</v>
      </c>
      <c r="F485" t="s">
        <v>149</v>
      </c>
      <c r="G485" t="s">
        <v>29</v>
      </c>
      <c r="K485">
        <v>24.4</v>
      </c>
      <c r="L485">
        <v>18.47</v>
      </c>
      <c r="M485" s="44">
        <v>25</v>
      </c>
      <c r="N485" s="44">
        <v>168.09700000000001</v>
      </c>
      <c r="O485">
        <v>1</v>
      </c>
      <c r="P485">
        <v>168.09700000000001</v>
      </c>
      <c r="Q485" t="s">
        <v>36</v>
      </c>
      <c r="S485">
        <v>1</v>
      </c>
    </row>
    <row r="486" spans="1:19" x14ac:dyDescent="0.25">
      <c r="A486" t="s">
        <v>5298</v>
      </c>
      <c r="B486" t="s">
        <v>153</v>
      </c>
      <c r="C486" t="s">
        <v>151</v>
      </c>
      <c r="F486" t="s">
        <v>152</v>
      </c>
      <c r="G486" t="s">
        <v>29</v>
      </c>
      <c r="K486" t="s">
        <v>5315</v>
      </c>
      <c r="L486" t="s">
        <v>5315</v>
      </c>
      <c r="M486" s="44">
        <v>21</v>
      </c>
      <c r="N486" s="44">
        <v>142.518</v>
      </c>
      <c r="O486">
        <v>1</v>
      </c>
      <c r="P486">
        <v>142.518</v>
      </c>
      <c r="Q486" t="s">
        <v>36</v>
      </c>
      <c r="S486">
        <v>1</v>
      </c>
    </row>
    <row r="487" spans="1:19" x14ac:dyDescent="0.25">
      <c r="A487" t="s">
        <v>5298</v>
      </c>
      <c r="B487" t="s">
        <v>156</v>
      </c>
      <c r="C487" t="s">
        <v>154</v>
      </c>
      <c r="F487" t="s">
        <v>155</v>
      </c>
      <c r="G487" t="s">
        <v>29</v>
      </c>
      <c r="K487">
        <v>50</v>
      </c>
      <c r="L487">
        <v>41.18</v>
      </c>
      <c r="M487" s="44">
        <v>54.9</v>
      </c>
      <c r="N487" s="44">
        <v>388.822</v>
      </c>
      <c r="O487">
        <v>1</v>
      </c>
      <c r="P487">
        <v>388.822</v>
      </c>
      <c r="Q487" t="s">
        <v>36</v>
      </c>
      <c r="S487">
        <v>1</v>
      </c>
    </row>
    <row r="488" spans="1:19" x14ac:dyDescent="0.25">
      <c r="A488" t="s">
        <v>5298</v>
      </c>
      <c r="B488" t="s">
        <v>159</v>
      </c>
      <c r="C488" t="s">
        <v>157</v>
      </c>
      <c r="F488" t="s">
        <v>158</v>
      </c>
      <c r="G488" t="s">
        <v>29</v>
      </c>
      <c r="K488">
        <v>29.07</v>
      </c>
      <c r="L488">
        <v>24.29</v>
      </c>
      <c r="M488" s="44">
        <v>26.5</v>
      </c>
      <c r="N488" s="44">
        <v>141</v>
      </c>
      <c r="O488">
        <v>1</v>
      </c>
      <c r="P488">
        <v>141</v>
      </c>
      <c r="Q488" t="s">
        <v>36</v>
      </c>
      <c r="S488">
        <v>1</v>
      </c>
    </row>
    <row r="489" spans="1:19" x14ac:dyDescent="0.25">
      <c r="A489" t="s">
        <v>5298</v>
      </c>
      <c r="C489" t="s">
        <v>161</v>
      </c>
      <c r="F489" t="s">
        <v>162</v>
      </c>
      <c r="G489" t="s">
        <v>29</v>
      </c>
      <c r="K489" t="s">
        <v>5315</v>
      </c>
      <c r="L489" t="s">
        <v>5315</v>
      </c>
      <c r="M489" s="44">
        <v>0</v>
      </c>
      <c r="N489" s="44">
        <v>100</v>
      </c>
      <c r="O489">
        <v>1</v>
      </c>
      <c r="P489">
        <v>100</v>
      </c>
      <c r="Q489" t="s">
        <v>36</v>
      </c>
      <c r="S489">
        <v>1</v>
      </c>
    </row>
    <row r="490" spans="1:19" x14ac:dyDescent="0.25">
      <c r="A490" t="s">
        <v>5298</v>
      </c>
      <c r="B490" t="s">
        <v>168</v>
      </c>
      <c r="C490" t="s">
        <v>166</v>
      </c>
      <c r="F490" t="s">
        <v>167</v>
      </c>
      <c r="G490" t="s">
        <v>29</v>
      </c>
      <c r="K490">
        <v>46.64</v>
      </c>
      <c r="L490">
        <v>33.049999999999997</v>
      </c>
      <c r="M490" s="44">
        <v>44</v>
      </c>
      <c r="N490" s="44">
        <v>234.76553999999999</v>
      </c>
      <c r="O490">
        <v>1</v>
      </c>
      <c r="P490">
        <v>234.76553999999999</v>
      </c>
      <c r="Q490" t="s">
        <v>36</v>
      </c>
      <c r="S490">
        <v>1</v>
      </c>
    </row>
    <row r="491" spans="1:19" x14ac:dyDescent="0.25">
      <c r="A491" t="s">
        <v>5298</v>
      </c>
      <c r="B491" t="s">
        <v>173</v>
      </c>
      <c r="C491" t="s">
        <v>171</v>
      </c>
      <c r="F491" t="s">
        <v>172</v>
      </c>
      <c r="G491" t="s">
        <v>29</v>
      </c>
      <c r="K491">
        <v>10.5</v>
      </c>
      <c r="L491">
        <v>8.93</v>
      </c>
      <c r="M491" s="44">
        <v>9</v>
      </c>
      <c r="N491" s="44">
        <v>72</v>
      </c>
      <c r="O491">
        <v>1</v>
      </c>
      <c r="P491">
        <v>72</v>
      </c>
      <c r="Q491" t="s">
        <v>36</v>
      </c>
      <c r="S491">
        <v>1</v>
      </c>
    </row>
    <row r="492" spans="1:19" x14ac:dyDescent="0.25">
      <c r="A492" t="s">
        <v>5298</v>
      </c>
      <c r="B492" t="s">
        <v>179</v>
      </c>
      <c r="C492" t="s">
        <v>177</v>
      </c>
      <c r="F492" t="s">
        <v>178</v>
      </c>
      <c r="G492" t="s">
        <v>29</v>
      </c>
      <c r="K492">
        <v>10.8</v>
      </c>
      <c r="L492">
        <v>9.64</v>
      </c>
      <c r="M492" s="44">
        <v>9</v>
      </c>
      <c r="N492" s="44">
        <v>72</v>
      </c>
      <c r="O492">
        <v>1</v>
      </c>
      <c r="P492">
        <v>72</v>
      </c>
      <c r="Q492" t="s">
        <v>36</v>
      </c>
      <c r="S492">
        <v>1</v>
      </c>
    </row>
    <row r="493" spans="1:19" x14ac:dyDescent="0.25">
      <c r="A493" t="s">
        <v>5298</v>
      </c>
      <c r="B493" t="s">
        <v>183</v>
      </c>
      <c r="C493" t="s">
        <v>181</v>
      </c>
      <c r="F493" t="s">
        <v>182</v>
      </c>
      <c r="G493" t="s">
        <v>29</v>
      </c>
      <c r="K493">
        <v>45</v>
      </c>
      <c r="L493">
        <v>45</v>
      </c>
      <c r="M493" s="44">
        <v>44.5</v>
      </c>
      <c r="N493" s="44">
        <v>315</v>
      </c>
      <c r="O493">
        <v>1</v>
      </c>
      <c r="P493">
        <v>315</v>
      </c>
      <c r="Q493" t="s">
        <v>36</v>
      </c>
      <c r="S493">
        <v>1</v>
      </c>
    </row>
    <row r="494" spans="1:19" x14ac:dyDescent="0.25">
      <c r="A494" t="s">
        <v>5298</v>
      </c>
      <c r="C494" t="s">
        <v>184</v>
      </c>
      <c r="F494" t="s">
        <v>185</v>
      </c>
      <c r="G494" t="s">
        <v>29</v>
      </c>
      <c r="K494" t="s">
        <v>5315</v>
      </c>
      <c r="L494" t="s">
        <v>5315</v>
      </c>
      <c r="M494" s="44">
        <v>0.75</v>
      </c>
      <c r="N494" s="44">
        <v>5.585</v>
      </c>
      <c r="O494">
        <v>1</v>
      </c>
      <c r="P494">
        <v>5.585</v>
      </c>
      <c r="Q494" t="s">
        <v>36</v>
      </c>
      <c r="S494">
        <v>1</v>
      </c>
    </row>
    <row r="495" spans="1:19" x14ac:dyDescent="0.25">
      <c r="A495" t="s">
        <v>5298</v>
      </c>
      <c r="B495" t="s">
        <v>118</v>
      </c>
      <c r="C495" t="s">
        <v>186</v>
      </c>
      <c r="F495" t="s">
        <v>187</v>
      </c>
      <c r="G495" t="s">
        <v>29</v>
      </c>
      <c r="K495">
        <v>27.15</v>
      </c>
      <c r="L495">
        <v>19.52</v>
      </c>
      <c r="M495" s="44">
        <v>58</v>
      </c>
      <c r="N495" s="44">
        <v>346</v>
      </c>
      <c r="O495">
        <v>1</v>
      </c>
      <c r="P495">
        <v>346</v>
      </c>
      <c r="Q495" t="s">
        <v>36</v>
      </c>
      <c r="S495">
        <v>1</v>
      </c>
    </row>
    <row r="496" spans="1:19" x14ac:dyDescent="0.25">
      <c r="A496" t="s">
        <v>5298</v>
      </c>
      <c r="B496" t="s">
        <v>190</v>
      </c>
      <c r="C496" t="s">
        <v>188</v>
      </c>
      <c r="F496" t="s">
        <v>189</v>
      </c>
      <c r="G496" t="s">
        <v>29</v>
      </c>
      <c r="K496" t="s">
        <v>5315</v>
      </c>
      <c r="L496" t="s">
        <v>5315</v>
      </c>
      <c r="M496" s="44">
        <v>0.69</v>
      </c>
      <c r="N496" s="44">
        <v>3.5</v>
      </c>
      <c r="O496">
        <v>1</v>
      </c>
      <c r="P496">
        <v>3.5</v>
      </c>
      <c r="Q496" t="s">
        <v>191</v>
      </c>
      <c r="S496">
        <v>1</v>
      </c>
    </row>
    <row r="497" spans="1:19" x14ac:dyDescent="0.25">
      <c r="A497" t="s">
        <v>5298</v>
      </c>
      <c r="C497" t="s">
        <v>192</v>
      </c>
      <c r="F497" t="s">
        <v>193</v>
      </c>
      <c r="G497" t="s">
        <v>29</v>
      </c>
      <c r="K497" t="s">
        <v>5315</v>
      </c>
      <c r="L497" t="s">
        <v>5315</v>
      </c>
      <c r="M497" s="44">
        <v>0.7</v>
      </c>
      <c r="N497" s="44">
        <v>3.137</v>
      </c>
      <c r="O497">
        <v>1</v>
      </c>
      <c r="P497">
        <v>3.137</v>
      </c>
      <c r="Q497" t="s">
        <v>191</v>
      </c>
      <c r="S497">
        <v>1</v>
      </c>
    </row>
    <row r="498" spans="1:19" x14ac:dyDescent="0.25">
      <c r="A498" t="s">
        <v>5298</v>
      </c>
      <c r="B498" t="s">
        <v>196</v>
      </c>
      <c r="C498" t="s">
        <v>194</v>
      </c>
      <c r="F498" t="s">
        <v>195</v>
      </c>
      <c r="G498" t="s">
        <v>29</v>
      </c>
      <c r="K498">
        <v>22</v>
      </c>
      <c r="L498">
        <v>16</v>
      </c>
      <c r="M498" s="44">
        <v>250</v>
      </c>
      <c r="N498" s="44">
        <v>2080</v>
      </c>
      <c r="O498">
        <v>1</v>
      </c>
      <c r="P498">
        <v>2080</v>
      </c>
      <c r="Q498" t="s">
        <v>191</v>
      </c>
      <c r="S498">
        <v>1</v>
      </c>
    </row>
    <row r="499" spans="1:19" x14ac:dyDescent="0.25">
      <c r="A499" t="s">
        <v>5298</v>
      </c>
      <c r="C499" t="s">
        <v>198</v>
      </c>
      <c r="F499" t="s">
        <v>199</v>
      </c>
      <c r="G499" t="s">
        <v>29</v>
      </c>
      <c r="K499" t="s">
        <v>5315</v>
      </c>
      <c r="L499" t="s">
        <v>5315</v>
      </c>
      <c r="M499" s="44">
        <v>175</v>
      </c>
      <c r="N499" s="44">
        <v>1533</v>
      </c>
      <c r="O499">
        <v>1</v>
      </c>
      <c r="P499">
        <v>1533</v>
      </c>
      <c r="Q499" t="s">
        <v>191</v>
      </c>
      <c r="S499">
        <v>1</v>
      </c>
    </row>
    <row r="500" spans="1:19" x14ac:dyDescent="0.25">
      <c r="A500" t="s">
        <v>5298</v>
      </c>
      <c r="B500" t="s">
        <v>202</v>
      </c>
      <c r="C500" t="s">
        <v>200</v>
      </c>
      <c r="F500" t="s">
        <v>201</v>
      </c>
      <c r="G500" t="s">
        <v>29</v>
      </c>
      <c r="K500">
        <v>10</v>
      </c>
      <c r="L500">
        <v>6.05</v>
      </c>
      <c r="M500" s="44">
        <v>7.5</v>
      </c>
      <c r="N500" s="44">
        <v>52.82</v>
      </c>
      <c r="O500">
        <v>1</v>
      </c>
      <c r="P500">
        <v>52.82</v>
      </c>
      <c r="Q500" t="s">
        <v>191</v>
      </c>
      <c r="S500">
        <v>1</v>
      </c>
    </row>
    <row r="501" spans="1:19" x14ac:dyDescent="0.25">
      <c r="A501" t="s">
        <v>5298</v>
      </c>
      <c r="B501" t="s">
        <v>207</v>
      </c>
      <c r="C501" t="s">
        <v>205</v>
      </c>
      <c r="F501" t="s">
        <v>206</v>
      </c>
      <c r="G501" t="s">
        <v>29</v>
      </c>
      <c r="K501">
        <v>14</v>
      </c>
      <c r="L501">
        <v>8.4700000000000006</v>
      </c>
      <c r="M501" s="44">
        <v>14</v>
      </c>
      <c r="N501" s="44">
        <v>98.51</v>
      </c>
      <c r="O501">
        <v>1</v>
      </c>
      <c r="P501">
        <v>98.51</v>
      </c>
      <c r="Q501" t="s">
        <v>191</v>
      </c>
      <c r="S501">
        <v>1</v>
      </c>
    </row>
    <row r="502" spans="1:19" x14ac:dyDescent="0.25">
      <c r="A502" t="s">
        <v>5298</v>
      </c>
      <c r="B502" t="s">
        <v>210</v>
      </c>
      <c r="C502" t="s">
        <v>208</v>
      </c>
      <c r="F502" t="s">
        <v>209</v>
      </c>
      <c r="G502" t="s">
        <v>29</v>
      </c>
      <c r="K502">
        <v>1.7</v>
      </c>
      <c r="L502">
        <v>1.08</v>
      </c>
      <c r="M502" s="44">
        <v>0.1</v>
      </c>
      <c r="N502" s="44">
        <v>0.28599999999999998</v>
      </c>
      <c r="O502">
        <v>1</v>
      </c>
      <c r="P502">
        <v>0.28599999999999998</v>
      </c>
      <c r="Q502" t="s">
        <v>213</v>
      </c>
      <c r="S502">
        <v>1</v>
      </c>
    </row>
    <row r="503" spans="1:19" x14ac:dyDescent="0.25">
      <c r="A503" t="s">
        <v>5298</v>
      </c>
      <c r="B503" t="s">
        <v>216</v>
      </c>
      <c r="C503" t="s">
        <v>214</v>
      </c>
      <c r="F503" t="s">
        <v>215</v>
      </c>
      <c r="G503" t="s">
        <v>29</v>
      </c>
      <c r="K503">
        <v>1.6</v>
      </c>
      <c r="L503">
        <v>0</v>
      </c>
      <c r="M503" s="44">
        <v>2.5000000000000001E-2</v>
      </c>
      <c r="N503" s="44">
        <v>7.8E-2</v>
      </c>
      <c r="O503">
        <v>1</v>
      </c>
      <c r="P503">
        <v>7.8E-2</v>
      </c>
      <c r="Q503" t="s">
        <v>213</v>
      </c>
      <c r="S503">
        <v>1</v>
      </c>
    </row>
    <row r="504" spans="1:19" x14ac:dyDescent="0.25">
      <c r="A504" t="s">
        <v>5298</v>
      </c>
      <c r="B504" t="s">
        <v>221</v>
      </c>
      <c r="C504" t="s">
        <v>219</v>
      </c>
      <c r="F504" t="s">
        <v>220</v>
      </c>
      <c r="G504" t="s">
        <v>29</v>
      </c>
      <c r="K504">
        <v>0.5</v>
      </c>
      <c r="L504">
        <v>0.01</v>
      </c>
      <c r="M504" s="44">
        <v>0.1</v>
      </c>
      <c r="N504" s="44">
        <v>0.311</v>
      </c>
      <c r="O504">
        <v>1</v>
      </c>
      <c r="P504">
        <v>0.311</v>
      </c>
      <c r="Q504" t="s">
        <v>213</v>
      </c>
      <c r="S504">
        <v>1</v>
      </c>
    </row>
    <row r="505" spans="1:19" x14ac:dyDescent="0.25">
      <c r="A505" t="s">
        <v>5298</v>
      </c>
      <c r="B505" t="s">
        <v>210</v>
      </c>
      <c r="C505" t="s">
        <v>222</v>
      </c>
      <c r="F505" t="s">
        <v>223</v>
      </c>
      <c r="G505" t="s">
        <v>29</v>
      </c>
      <c r="K505">
        <v>1.7</v>
      </c>
      <c r="L505">
        <v>1.08</v>
      </c>
      <c r="M505" s="44">
        <v>7.4999999999999997E-2</v>
      </c>
      <c r="N505" s="44">
        <v>1.9E-2</v>
      </c>
      <c r="O505">
        <v>1</v>
      </c>
      <c r="P505">
        <v>1.9E-2</v>
      </c>
      <c r="Q505" t="s">
        <v>213</v>
      </c>
      <c r="S505">
        <v>1</v>
      </c>
    </row>
    <row r="506" spans="1:19" x14ac:dyDescent="0.25">
      <c r="A506" t="s">
        <v>5298</v>
      </c>
      <c r="B506" t="s">
        <v>228</v>
      </c>
      <c r="C506" t="s">
        <v>226</v>
      </c>
      <c r="F506" t="s">
        <v>227</v>
      </c>
      <c r="G506" t="s">
        <v>29</v>
      </c>
      <c r="K506">
        <v>1.7</v>
      </c>
      <c r="L506">
        <v>0.22</v>
      </c>
      <c r="M506" s="44">
        <v>1.4999999999999999E-2</v>
      </c>
      <c r="N506" s="44">
        <v>0.11799999999999999</v>
      </c>
      <c r="O506">
        <v>1</v>
      </c>
      <c r="P506">
        <v>0.11799999999999999</v>
      </c>
      <c r="Q506" t="s">
        <v>213</v>
      </c>
      <c r="S506">
        <v>1</v>
      </c>
    </row>
    <row r="507" spans="1:19" x14ac:dyDescent="0.25">
      <c r="A507" t="s">
        <v>5298</v>
      </c>
      <c r="B507" t="s">
        <v>231</v>
      </c>
      <c r="C507" t="s">
        <v>229</v>
      </c>
      <c r="F507" t="s">
        <v>230</v>
      </c>
      <c r="G507" t="s">
        <v>29</v>
      </c>
      <c r="K507">
        <v>1.3</v>
      </c>
      <c r="L507">
        <v>0.06</v>
      </c>
      <c r="M507" s="44">
        <v>0.15</v>
      </c>
      <c r="N507" s="44">
        <v>0.748</v>
      </c>
      <c r="O507">
        <v>1</v>
      </c>
      <c r="P507">
        <v>0.748</v>
      </c>
      <c r="Q507" t="s">
        <v>213</v>
      </c>
      <c r="S507">
        <v>1</v>
      </c>
    </row>
    <row r="508" spans="1:19" x14ac:dyDescent="0.25">
      <c r="A508" t="s">
        <v>5298</v>
      </c>
      <c r="C508" t="s">
        <v>232</v>
      </c>
      <c r="F508" t="s">
        <v>233</v>
      </c>
      <c r="G508" t="s">
        <v>29</v>
      </c>
      <c r="K508" t="s">
        <v>5315</v>
      </c>
      <c r="L508" t="s">
        <v>5315</v>
      </c>
      <c r="M508" s="44">
        <v>0.27500000000000002</v>
      </c>
      <c r="N508" s="44">
        <v>0.28100000000000003</v>
      </c>
      <c r="O508">
        <v>1</v>
      </c>
      <c r="P508">
        <v>0.28100000000000003</v>
      </c>
      <c r="Q508" t="s">
        <v>213</v>
      </c>
      <c r="S508">
        <v>1</v>
      </c>
    </row>
    <row r="509" spans="1:19" x14ac:dyDescent="0.25">
      <c r="A509" t="s">
        <v>5298</v>
      </c>
      <c r="B509" t="s">
        <v>236</v>
      </c>
      <c r="C509" t="s">
        <v>234</v>
      </c>
      <c r="F509" t="s">
        <v>235</v>
      </c>
      <c r="G509" t="s">
        <v>29</v>
      </c>
      <c r="K509">
        <v>2</v>
      </c>
      <c r="L509">
        <v>0.25</v>
      </c>
      <c r="M509" s="44">
        <v>0.7</v>
      </c>
      <c r="N509" s="44">
        <v>0.96099999999999997</v>
      </c>
      <c r="O509">
        <v>1</v>
      </c>
      <c r="P509">
        <v>0.96099999999999997</v>
      </c>
      <c r="Q509" t="s">
        <v>213</v>
      </c>
      <c r="S509">
        <v>1</v>
      </c>
    </row>
    <row r="510" spans="1:19" x14ac:dyDescent="0.25">
      <c r="A510" t="s">
        <v>5298</v>
      </c>
      <c r="B510" t="s">
        <v>241</v>
      </c>
      <c r="C510" t="s">
        <v>239</v>
      </c>
      <c r="F510" t="s">
        <v>240</v>
      </c>
      <c r="G510" t="s">
        <v>29</v>
      </c>
      <c r="K510">
        <v>14.3</v>
      </c>
      <c r="L510">
        <v>0.4</v>
      </c>
      <c r="M510" s="44">
        <v>10.8</v>
      </c>
      <c r="N510" s="44">
        <v>41.988</v>
      </c>
      <c r="O510">
        <v>1</v>
      </c>
      <c r="P510">
        <v>41.988</v>
      </c>
      <c r="Q510" t="s">
        <v>213</v>
      </c>
      <c r="S510">
        <v>1</v>
      </c>
    </row>
    <row r="511" spans="1:19" x14ac:dyDescent="0.25">
      <c r="A511" t="s">
        <v>5298</v>
      </c>
      <c r="B511" t="s">
        <v>245</v>
      </c>
      <c r="C511" t="s">
        <v>243</v>
      </c>
      <c r="F511" t="s">
        <v>244</v>
      </c>
      <c r="G511" t="s">
        <v>29</v>
      </c>
      <c r="K511">
        <v>3.6</v>
      </c>
      <c r="L511">
        <v>2.35</v>
      </c>
      <c r="M511" s="44">
        <v>3.6</v>
      </c>
      <c r="N511" s="44">
        <v>13.077</v>
      </c>
      <c r="O511">
        <v>1</v>
      </c>
      <c r="P511">
        <v>13.077</v>
      </c>
      <c r="Q511" t="s">
        <v>213</v>
      </c>
      <c r="S511">
        <v>1</v>
      </c>
    </row>
    <row r="512" spans="1:19" x14ac:dyDescent="0.25">
      <c r="A512" t="s">
        <v>5298</v>
      </c>
      <c r="B512" t="s">
        <v>250</v>
      </c>
      <c r="C512" t="s">
        <v>248</v>
      </c>
      <c r="F512" t="s">
        <v>249</v>
      </c>
      <c r="G512" t="s">
        <v>29</v>
      </c>
      <c r="K512">
        <v>32.5</v>
      </c>
      <c r="L512">
        <v>0</v>
      </c>
      <c r="M512" s="44">
        <v>26</v>
      </c>
      <c r="N512" s="44">
        <v>55.131</v>
      </c>
      <c r="O512">
        <v>1</v>
      </c>
      <c r="P512">
        <v>55.131</v>
      </c>
      <c r="Q512" t="s">
        <v>213</v>
      </c>
      <c r="S512">
        <v>1</v>
      </c>
    </row>
    <row r="513" spans="1:19" x14ac:dyDescent="0.25">
      <c r="A513" t="s">
        <v>5298</v>
      </c>
      <c r="B513" t="s">
        <v>236</v>
      </c>
      <c r="C513" t="s">
        <v>251</v>
      </c>
      <c r="F513" t="s">
        <v>252</v>
      </c>
      <c r="G513" t="s">
        <v>29</v>
      </c>
      <c r="K513">
        <v>2</v>
      </c>
      <c r="L513">
        <v>0.25</v>
      </c>
      <c r="M513" s="44">
        <v>0.23</v>
      </c>
      <c r="N513" s="44">
        <v>0.61399999999999999</v>
      </c>
      <c r="O513">
        <v>1</v>
      </c>
      <c r="P513">
        <v>0.61399999999999999</v>
      </c>
      <c r="Q513" t="s">
        <v>213</v>
      </c>
      <c r="S513">
        <v>1</v>
      </c>
    </row>
    <row r="514" spans="1:19" x14ac:dyDescent="0.25">
      <c r="A514" t="s">
        <v>5298</v>
      </c>
      <c r="C514" t="s">
        <v>254</v>
      </c>
      <c r="F514" t="s">
        <v>255</v>
      </c>
      <c r="G514" t="s">
        <v>29</v>
      </c>
      <c r="K514" t="s">
        <v>5315</v>
      </c>
      <c r="L514" t="s">
        <v>5315</v>
      </c>
      <c r="M514" s="44">
        <v>0.1</v>
      </c>
      <c r="N514" s="44">
        <v>0.19</v>
      </c>
      <c r="O514">
        <v>1</v>
      </c>
      <c r="P514">
        <v>0.19</v>
      </c>
      <c r="Q514" t="s">
        <v>213</v>
      </c>
      <c r="S514">
        <v>1</v>
      </c>
    </row>
    <row r="515" spans="1:19" x14ac:dyDescent="0.25">
      <c r="A515" t="s">
        <v>5298</v>
      </c>
      <c r="B515" t="s">
        <v>228</v>
      </c>
      <c r="C515" t="s">
        <v>256</v>
      </c>
      <c r="F515" t="s">
        <v>257</v>
      </c>
      <c r="G515" t="s">
        <v>29</v>
      </c>
      <c r="K515">
        <v>1.7</v>
      </c>
      <c r="L515">
        <v>0.22</v>
      </c>
      <c r="M515" s="44">
        <v>0.3</v>
      </c>
      <c r="N515" s="44">
        <v>1.0209999999999999</v>
      </c>
      <c r="O515">
        <v>1</v>
      </c>
      <c r="P515">
        <v>1.0209999999999999</v>
      </c>
      <c r="Q515" t="s">
        <v>213</v>
      </c>
      <c r="S515">
        <v>1</v>
      </c>
    </row>
    <row r="516" spans="1:19" x14ac:dyDescent="0.25">
      <c r="A516" t="s">
        <v>5298</v>
      </c>
      <c r="C516" t="s">
        <v>258</v>
      </c>
      <c r="F516" t="s">
        <v>259</v>
      </c>
      <c r="G516" t="s">
        <v>29</v>
      </c>
      <c r="K516" t="s">
        <v>5315</v>
      </c>
      <c r="L516" t="s">
        <v>5315</v>
      </c>
      <c r="M516" s="44">
        <v>0.3</v>
      </c>
      <c r="N516" s="44">
        <v>0.47099999999999997</v>
      </c>
      <c r="O516">
        <v>1</v>
      </c>
      <c r="P516">
        <v>0.47099999999999997</v>
      </c>
      <c r="Q516" t="s">
        <v>213</v>
      </c>
      <c r="S516">
        <v>1</v>
      </c>
    </row>
    <row r="517" spans="1:19" x14ac:dyDescent="0.25">
      <c r="A517" t="s">
        <v>5298</v>
      </c>
      <c r="B517" t="s">
        <v>262</v>
      </c>
      <c r="C517" t="s">
        <v>260</v>
      </c>
      <c r="F517" t="s">
        <v>261</v>
      </c>
      <c r="G517" t="s">
        <v>29</v>
      </c>
      <c r="K517">
        <v>0.9</v>
      </c>
      <c r="L517">
        <v>0</v>
      </c>
      <c r="M517" s="44">
        <v>0.9</v>
      </c>
      <c r="N517" s="44">
        <v>1.1819999999999999</v>
      </c>
      <c r="O517">
        <v>1</v>
      </c>
      <c r="P517">
        <v>1.1819999999999999</v>
      </c>
      <c r="Q517" t="s">
        <v>213</v>
      </c>
      <c r="S517">
        <v>1</v>
      </c>
    </row>
    <row r="518" spans="1:19" x14ac:dyDescent="0.25">
      <c r="A518" t="s">
        <v>5298</v>
      </c>
      <c r="C518" t="s">
        <v>266</v>
      </c>
      <c r="F518" t="s">
        <v>267</v>
      </c>
      <c r="G518" t="s">
        <v>29</v>
      </c>
      <c r="K518" t="s">
        <v>5315</v>
      </c>
      <c r="L518" t="s">
        <v>5315</v>
      </c>
      <c r="M518" s="44">
        <v>0.48</v>
      </c>
      <c r="N518" s="44">
        <v>1.486</v>
      </c>
      <c r="O518">
        <v>1</v>
      </c>
      <c r="P518">
        <v>1.486</v>
      </c>
      <c r="Q518" t="s">
        <v>213</v>
      </c>
      <c r="S518">
        <v>1</v>
      </c>
    </row>
    <row r="519" spans="1:19" x14ac:dyDescent="0.25">
      <c r="A519" t="s">
        <v>5298</v>
      </c>
      <c r="C519" t="s">
        <v>270</v>
      </c>
      <c r="F519" t="s">
        <v>271</v>
      </c>
      <c r="G519" t="s">
        <v>29</v>
      </c>
      <c r="K519" t="s">
        <v>5315</v>
      </c>
      <c r="L519" t="s">
        <v>5315</v>
      </c>
      <c r="M519" s="44">
        <v>0.04</v>
      </c>
      <c r="N519" s="44">
        <v>0.01</v>
      </c>
      <c r="O519">
        <v>1</v>
      </c>
      <c r="P519">
        <v>0.01</v>
      </c>
      <c r="Q519" t="s">
        <v>213</v>
      </c>
      <c r="S519">
        <v>1</v>
      </c>
    </row>
    <row r="520" spans="1:19" x14ac:dyDescent="0.25">
      <c r="A520" t="s">
        <v>5298</v>
      </c>
      <c r="B520" t="s">
        <v>274</v>
      </c>
      <c r="C520" t="s">
        <v>272</v>
      </c>
      <c r="F520" t="s">
        <v>273</v>
      </c>
      <c r="G520" t="s">
        <v>29</v>
      </c>
      <c r="K520" t="s">
        <v>5315</v>
      </c>
      <c r="L520" t="s">
        <v>5315</v>
      </c>
      <c r="M520" s="44">
        <v>2</v>
      </c>
      <c r="N520" s="44">
        <v>5.52</v>
      </c>
      <c r="O520">
        <v>1</v>
      </c>
      <c r="P520">
        <v>5.52</v>
      </c>
      <c r="Q520" t="s">
        <v>213</v>
      </c>
      <c r="S520">
        <v>1</v>
      </c>
    </row>
    <row r="521" spans="1:19" x14ac:dyDescent="0.25">
      <c r="A521" t="s">
        <v>5298</v>
      </c>
      <c r="C521" t="s">
        <v>276</v>
      </c>
      <c r="F521" t="s">
        <v>277</v>
      </c>
      <c r="G521" t="s">
        <v>29</v>
      </c>
      <c r="K521" t="s">
        <v>5315</v>
      </c>
      <c r="L521" t="s">
        <v>5315</v>
      </c>
      <c r="M521" s="44">
        <v>0.1</v>
      </c>
      <c r="N521" s="44">
        <v>1.4E-2</v>
      </c>
      <c r="O521">
        <v>1</v>
      </c>
      <c r="P521">
        <v>1.4E-2</v>
      </c>
      <c r="Q521" t="s">
        <v>213</v>
      </c>
      <c r="S521">
        <v>1</v>
      </c>
    </row>
    <row r="522" spans="1:19" x14ac:dyDescent="0.25">
      <c r="A522" t="s">
        <v>5298</v>
      </c>
      <c r="C522" t="s">
        <v>278</v>
      </c>
      <c r="F522" t="s">
        <v>279</v>
      </c>
      <c r="G522" t="s">
        <v>29</v>
      </c>
      <c r="K522" t="s">
        <v>5315</v>
      </c>
      <c r="L522" t="s">
        <v>5315</v>
      </c>
      <c r="M522" s="44">
        <v>8.5000000000000006E-2</v>
      </c>
      <c r="N522" s="44">
        <v>0.08</v>
      </c>
      <c r="O522">
        <v>1</v>
      </c>
      <c r="P522">
        <v>0.08</v>
      </c>
      <c r="Q522" t="s">
        <v>213</v>
      </c>
      <c r="S522">
        <v>1</v>
      </c>
    </row>
    <row r="523" spans="1:19" x14ac:dyDescent="0.25">
      <c r="A523" t="s">
        <v>5298</v>
      </c>
      <c r="B523" t="s">
        <v>228</v>
      </c>
      <c r="C523" t="s">
        <v>280</v>
      </c>
      <c r="F523" t="s">
        <v>281</v>
      </c>
      <c r="G523" t="s">
        <v>29</v>
      </c>
      <c r="K523">
        <v>1.7</v>
      </c>
      <c r="L523">
        <v>0.22</v>
      </c>
      <c r="M523" s="44">
        <v>2.5000000000000001E-3</v>
      </c>
      <c r="N523" s="44">
        <v>6.0000000000000001E-3</v>
      </c>
      <c r="O523">
        <v>1</v>
      </c>
      <c r="P523">
        <v>6.0000000000000001E-3</v>
      </c>
      <c r="Q523" t="s">
        <v>213</v>
      </c>
      <c r="S523">
        <v>1</v>
      </c>
    </row>
    <row r="524" spans="1:19" x14ac:dyDescent="0.25">
      <c r="A524" t="s">
        <v>5298</v>
      </c>
      <c r="B524" t="s">
        <v>284</v>
      </c>
      <c r="C524" t="s">
        <v>282</v>
      </c>
      <c r="F524" t="s">
        <v>283</v>
      </c>
      <c r="G524" t="s">
        <v>29</v>
      </c>
      <c r="K524">
        <v>24</v>
      </c>
      <c r="L524">
        <v>4.9400000000000004</v>
      </c>
      <c r="M524" s="44">
        <v>24</v>
      </c>
      <c r="N524" s="44">
        <v>5.66</v>
      </c>
      <c r="O524">
        <v>1</v>
      </c>
      <c r="P524">
        <v>5.66</v>
      </c>
      <c r="Q524" t="s">
        <v>213</v>
      </c>
      <c r="S524">
        <v>1</v>
      </c>
    </row>
    <row r="525" spans="1:19" x14ac:dyDescent="0.25">
      <c r="A525" t="s">
        <v>5298</v>
      </c>
      <c r="C525" t="s">
        <v>288</v>
      </c>
      <c r="F525" t="s">
        <v>289</v>
      </c>
      <c r="G525" t="s">
        <v>29</v>
      </c>
      <c r="K525" t="s">
        <v>5315</v>
      </c>
      <c r="L525" t="s">
        <v>5315</v>
      </c>
      <c r="M525" s="44">
        <v>1.04</v>
      </c>
      <c r="N525" s="44">
        <v>5.2</v>
      </c>
      <c r="O525">
        <v>1</v>
      </c>
      <c r="P525">
        <v>5.2</v>
      </c>
      <c r="Q525" t="s">
        <v>213</v>
      </c>
      <c r="S525">
        <v>1</v>
      </c>
    </row>
    <row r="526" spans="1:19" x14ac:dyDescent="0.25">
      <c r="A526" t="s">
        <v>5298</v>
      </c>
      <c r="B526" t="s">
        <v>295</v>
      </c>
      <c r="C526" t="s">
        <v>293</v>
      </c>
      <c r="F526" t="s">
        <v>294</v>
      </c>
      <c r="G526" t="s">
        <v>29</v>
      </c>
      <c r="K526">
        <v>5.5</v>
      </c>
      <c r="L526">
        <v>0</v>
      </c>
      <c r="M526" s="44">
        <v>5.5</v>
      </c>
      <c r="N526" s="44">
        <v>13.26</v>
      </c>
      <c r="O526">
        <v>1</v>
      </c>
      <c r="P526">
        <v>13.26</v>
      </c>
      <c r="Q526" t="s">
        <v>213</v>
      </c>
      <c r="S526">
        <v>1</v>
      </c>
    </row>
    <row r="527" spans="1:19" x14ac:dyDescent="0.25">
      <c r="A527" t="s">
        <v>5298</v>
      </c>
      <c r="B527" t="s">
        <v>299</v>
      </c>
      <c r="C527" t="s">
        <v>297</v>
      </c>
      <c r="F527" t="s">
        <v>298</v>
      </c>
      <c r="G527" t="s">
        <v>29</v>
      </c>
      <c r="K527">
        <v>0.6</v>
      </c>
      <c r="L527">
        <v>0.31</v>
      </c>
      <c r="M527" s="44">
        <v>0.65</v>
      </c>
      <c r="N527" s="44">
        <v>3.5</v>
      </c>
      <c r="O527">
        <v>1</v>
      </c>
      <c r="P527">
        <v>3.5</v>
      </c>
      <c r="Q527" t="s">
        <v>213</v>
      </c>
      <c r="S527">
        <v>1</v>
      </c>
    </row>
    <row r="528" spans="1:19" x14ac:dyDescent="0.25">
      <c r="A528" t="s">
        <v>5298</v>
      </c>
      <c r="C528" t="s">
        <v>301</v>
      </c>
      <c r="F528" t="s">
        <v>302</v>
      </c>
      <c r="G528" t="s">
        <v>29</v>
      </c>
      <c r="K528" t="s">
        <v>5315</v>
      </c>
      <c r="L528" t="s">
        <v>5315</v>
      </c>
      <c r="M528" s="44">
        <v>0.3</v>
      </c>
      <c r="N528" s="44">
        <v>1.1000000000000001</v>
      </c>
      <c r="O528">
        <v>1</v>
      </c>
      <c r="P528">
        <v>1.1000000000000001</v>
      </c>
      <c r="Q528" t="s">
        <v>213</v>
      </c>
      <c r="S528">
        <v>1</v>
      </c>
    </row>
    <row r="529" spans="1:19" x14ac:dyDescent="0.25">
      <c r="A529" t="s">
        <v>5298</v>
      </c>
      <c r="C529" t="s">
        <v>303</v>
      </c>
      <c r="F529" t="s">
        <v>304</v>
      </c>
      <c r="G529" t="s">
        <v>29</v>
      </c>
      <c r="K529" t="s">
        <v>5315</v>
      </c>
      <c r="L529" t="s">
        <v>5315</v>
      </c>
      <c r="M529" s="44">
        <v>0.2</v>
      </c>
      <c r="N529" s="44">
        <v>0.8</v>
      </c>
      <c r="O529">
        <v>1</v>
      </c>
      <c r="P529">
        <v>0.8</v>
      </c>
      <c r="Q529" t="s">
        <v>213</v>
      </c>
      <c r="S529">
        <v>1</v>
      </c>
    </row>
    <row r="530" spans="1:19" x14ac:dyDescent="0.25">
      <c r="A530" t="s">
        <v>5298</v>
      </c>
      <c r="C530" t="s">
        <v>305</v>
      </c>
      <c r="F530" t="s">
        <v>306</v>
      </c>
      <c r="G530" t="s">
        <v>29</v>
      </c>
      <c r="K530" t="s">
        <v>5315</v>
      </c>
      <c r="L530" t="s">
        <v>5315</v>
      </c>
      <c r="M530" s="44">
        <v>0.35599999999999998</v>
      </c>
      <c r="N530" s="44">
        <v>1.446</v>
      </c>
      <c r="O530">
        <v>1</v>
      </c>
      <c r="P530">
        <v>1.446</v>
      </c>
      <c r="Q530" t="s">
        <v>213</v>
      </c>
      <c r="S530">
        <v>1</v>
      </c>
    </row>
    <row r="531" spans="1:19" x14ac:dyDescent="0.25">
      <c r="A531" t="s">
        <v>5298</v>
      </c>
      <c r="B531" t="s">
        <v>311</v>
      </c>
      <c r="C531" t="s">
        <v>309</v>
      </c>
      <c r="F531" t="s">
        <v>310</v>
      </c>
      <c r="G531" t="s">
        <v>29</v>
      </c>
      <c r="K531">
        <v>1.49</v>
      </c>
      <c r="L531">
        <v>0</v>
      </c>
      <c r="M531" s="44">
        <v>1.4950000000000001</v>
      </c>
      <c r="N531" s="44">
        <v>4.25</v>
      </c>
      <c r="O531">
        <v>1</v>
      </c>
      <c r="P531">
        <v>4.25</v>
      </c>
      <c r="Q531" t="s">
        <v>213</v>
      </c>
      <c r="S531">
        <v>1</v>
      </c>
    </row>
    <row r="532" spans="1:19" x14ac:dyDescent="0.25">
      <c r="A532" t="s">
        <v>5298</v>
      </c>
      <c r="B532" t="s">
        <v>314</v>
      </c>
      <c r="C532" t="s">
        <v>312</v>
      </c>
      <c r="F532" t="s">
        <v>313</v>
      </c>
      <c r="G532" t="s">
        <v>29</v>
      </c>
      <c r="K532">
        <v>0.98</v>
      </c>
      <c r="L532">
        <v>0.11</v>
      </c>
      <c r="M532" s="44">
        <v>0.97499999999999998</v>
      </c>
      <c r="N532" s="44">
        <v>3.4</v>
      </c>
      <c r="O532">
        <v>1</v>
      </c>
      <c r="P532">
        <v>3.4</v>
      </c>
      <c r="Q532" t="s">
        <v>213</v>
      </c>
      <c r="S532">
        <v>1</v>
      </c>
    </row>
    <row r="533" spans="1:19" x14ac:dyDescent="0.25">
      <c r="A533" t="s">
        <v>5298</v>
      </c>
      <c r="B533" t="s">
        <v>317</v>
      </c>
      <c r="C533" t="s">
        <v>315</v>
      </c>
      <c r="F533" t="s">
        <v>316</v>
      </c>
      <c r="G533" t="s">
        <v>29</v>
      </c>
      <c r="K533">
        <v>0.52</v>
      </c>
      <c r="L533">
        <v>0</v>
      </c>
      <c r="M533" s="44">
        <v>0.52</v>
      </c>
      <c r="N533" s="44">
        <v>2.29</v>
      </c>
      <c r="O533">
        <v>1</v>
      </c>
      <c r="P533">
        <v>2.29</v>
      </c>
      <c r="Q533" t="s">
        <v>213</v>
      </c>
      <c r="S533">
        <v>1</v>
      </c>
    </row>
    <row r="534" spans="1:19" x14ac:dyDescent="0.25">
      <c r="A534" t="s">
        <v>5298</v>
      </c>
      <c r="C534" t="s">
        <v>318</v>
      </c>
      <c r="F534" t="s">
        <v>319</v>
      </c>
      <c r="G534" t="s">
        <v>29</v>
      </c>
      <c r="K534" t="s">
        <v>5315</v>
      </c>
      <c r="L534" t="s">
        <v>5315</v>
      </c>
      <c r="M534" s="44">
        <v>0.995</v>
      </c>
      <c r="N534" s="44">
        <v>2.4500000000000002</v>
      </c>
      <c r="O534">
        <v>1</v>
      </c>
      <c r="P534">
        <v>2.4500000000000002</v>
      </c>
      <c r="Q534" t="s">
        <v>213</v>
      </c>
      <c r="S534">
        <v>1</v>
      </c>
    </row>
    <row r="535" spans="1:19" x14ac:dyDescent="0.25">
      <c r="A535" t="s">
        <v>5298</v>
      </c>
      <c r="B535" t="s">
        <v>322</v>
      </c>
      <c r="C535" t="s">
        <v>320</v>
      </c>
      <c r="F535" t="s">
        <v>321</v>
      </c>
      <c r="G535" t="s">
        <v>29</v>
      </c>
      <c r="K535">
        <v>0.56000000000000005</v>
      </c>
      <c r="L535">
        <v>0.15</v>
      </c>
      <c r="M535" s="44">
        <v>0.56299999999999994</v>
      </c>
      <c r="N535" s="44">
        <v>2.379848</v>
      </c>
      <c r="O535">
        <v>1</v>
      </c>
      <c r="P535">
        <v>2.379848</v>
      </c>
      <c r="Q535" t="s">
        <v>213</v>
      </c>
      <c r="S535">
        <v>1</v>
      </c>
    </row>
    <row r="536" spans="1:19" x14ac:dyDescent="0.25">
      <c r="A536" t="s">
        <v>5298</v>
      </c>
      <c r="B536" t="s">
        <v>325</v>
      </c>
      <c r="C536" t="s">
        <v>323</v>
      </c>
      <c r="F536" t="s">
        <v>324</v>
      </c>
      <c r="G536" t="s">
        <v>29</v>
      </c>
      <c r="K536">
        <v>1.84</v>
      </c>
      <c r="L536">
        <v>0.42</v>
      </c>
      <c r="M536" s="44">
        <v>1.835</v>
      </c>
      <c r="N536" s="44">
        <v>7.0077870000000004</v>
      </c>
      <c r="O536">
        <v>1</v>
      </c>
      <c r="P536">
        <v>7.0077870000000004</v>
      </c>
      <c r="Q536" t="s">
        <v>213</v>
      </c>
      <c r="S536">
        <v>1</v>
      </c>
    </row>
    <row r="537" spans="1:19" x14ac:dyDescent="0.25">
      <c r="A537" t="s">
        <v>5298</v>
      </c>
      <c r="B537" t="s">
        <v>328</v>
      </c>
      <c r="C537" t="s">
        <v>326</v>
      </c>
      <c r="F537" t="s">
        <v>327</v>
      </c>
      <c r="G537" t="s">
        <v>29</v>
      </c>
      <c r="K537">
        <v>0.92</v>
      </c>
      <c r="L537">
        <v>0.19</v>
      </c>
      <c r="M537" s="44">
        <v>0.91600000000000004</v>
      </c>
      <c r="N537" s="44">
        <v>2.8777699999999999</v>
      </c>
      <c r="O537">
        <v>1</v>
      </c>
      <c r="P537">
        <v>2.8777699999999999</v>
      </c>
      <c r="Q537" t="s">
        <v>213</v>
      </c>
      <c r="S537">
        <v>1</v>
      </c>
    </row>
    <row r="538" spans="1:19" x14ac:dyDescent="0.25">
      <c r="A538" t="s">
        <v>5298</v>
      </c>
      <c r="B538" t="s">
        <v>331</v>
      </c>
      <c r="C538" t="s">
        <v>329</v>
      </c>
      <c r="F538" t="s">
        <v>330</v>
      </c>
      <c r="G538" t="s">
        <v>29</v>
      </c>
      <c r="K538">
        <v>0.42</v>
      </c>
      <c r="L538">
        <v>0.05</v>
      </c>
      <c r="M538" s="44">
        <v>0.42399999999999999</v>
      </c>
      <c r="N538" s="44">
        <v>1.0049920000000001</v>
      </c>
      <c r="O538">
        <v>1</v>
      </c>
      <c r="P538">
        <v>1.0049920000000001</v>
      </c>
      <c r="Q538" t="s">
        <v>213</v>
      </c>
      <c r="S538">
        <v>1</v>
      </c>
    </row>
    <row r="539" spans="1:19" x14ac:dyDescent="0.25">
      <c r="A539" t="s">
        <v>5298</v>
      </c>
      <c r="B539" t="s">
        <v>334</v>
      </c>
      <c r="C539" t="s">
        <v>332</v>
      </c>
      <c r="F539" t="s">
        <v>333</v>
      </c>
      <c r="G539" t="s">
        <v>29</v>
      </c>
      <c r="K539">
        <v>6.4</v>
      </c>
      <c r="L539">
        <v>4.57</v>
      </c>
      <c r="M539" s="44">
        <v>6.4</v>
      </c>
      <c r="N539" s="44">
        <v>0</v>
      </c>
      <c r="O539">
        <v>1</v>
      </c>
      <c r="P539">
        <v>0</v>
      </c>
      <c r="Q539" t="s">
        <v>213</v>
      </c>
      <c r="S539">
        <v>1</v>
      </c>
    </row>
    <row r="540" spans="1:19" x14ac:dyDescent="0.25">
      <c r="A540" t="s">
        <v>5298</v>
      </c>
      <c r="B540" t="s">
        <v>337</v>
      </c>
      <c r="C540" t="s">
        <v>335</v>
      </c>
      <c r="F540" t="s">
        <v>336</v>
      </c>
      <c r="G540" t="s">
        <v>29</v>
      </c>
      <c r="K540">
        <v>1.5</v>
      </c>
      <c r="L540">
        <v>0.99</v>
      </c>
      <c r="M540" s="44">
        <v>3.2</v>
      </c>
      <c r="N540" s="44">
        <v>17.028057610000001</v>
      </c>
      <c r="O540">
        <v>1</v>
      </c>
      <c r="P540">
        <v>17.028057610000001</v>
      </c>
      <c r="Q540" t="s">
        <v>213</v>
      </c>
      <c r="S540">
        <v>1</v>
      </c>
    </row>
    <row r="541" spans="1:19" x14ac:dyDescent="0.25">
      <c r="A541" t="s">
        <v>5298</v>
      </c>
      <c r="B541" t="s">
        <v>340</v>
      </c>
      <c r="C541" t="s">
        <v>338</v>
      </c>
      <c r="F541" t="s">
        <v>339</v>
      </c>
      <c r="G541" t="s">
        <v>29</v>
      </c>
      <c r="K541">
        <v>1</v>
      </c>
      <c r="L541">
        <v>0.56000000000000005</v>
      </c>
      <c r="M541" s="44">
        <v>1</v>
      </c>
      <c r="N541" s="44">
        <v>4.6034898499999999</v>
      </c>
      <c r="O541">
        <v>1</v>
      </c>
      <c r="P541">
        <v>4.6034898499999999</v>
      </c>
      <c r="Q541" t="s">
        <v>213</v>
      </c>
      <c r="S541">
        <v>1</v>
      </c>
    </row>
    <row r="542" spans="1:19" x14ac:dyDescent="0.25">
      <c r="A542" t="s">
        <v>5298</v>
      </c>
      <c r="B542" t="s">
        <v>343</v>
      </c>
      <c r="C542" t="s">
        <v>341</v>
      </c>
      <c r="F542" t="s">
        <v>342</v>
      </c>
      <c r="G542" t="s">
        <v>29</v>
      </c>
      <c r="K542">
        <v>2</v>
      </c>
      <c r="L542">
        <v>0.46</v>
      </c>
      <c r="M542" s="44">
        <v>2</v>
      </c>
      <c r="N542" s="44">
        <v>6.9773347570000004</v>
      </c>
      <c r="O542">
        <v>1</v>
      </c>
      <c r="P542">
        <v>6.9773347570000004</v>
      </c>
      <c r="Q542" t="s">
        <v>213</v>
      </c>
      <c r="S542">
        <v>1</v>
      </c>
    </row>
    <row r="543" spans="1:19" x14ac:dyDescent="0.25">
      <c r="A543" t="s">
        <v>5298</v>
      </c>
      <c r="B543" t="s">
        <v>346</v>
      </c>
      <c r="C543" t="s">
        <v>344</v>
      </c>
      <c r="F543" t="s">
        <v>345</v>
      </c>
      <c r="G543" t="s">
        <v>29</v>
      </c>
      <c r="K543">
        <v>2</v>
      </c>
      <c r="L543">
        <v>0.15</v>
      </c>
      <c r="M543" s="44">
        <v>1.8</v>
      </c>
      <c r="N543" s="44">
        <v>8.7549479239999997</v>
      </c>
      <c r="O543">
        <v>1</v>
      </c>
      <c r="P543">
        <v>8.7549479239999997</v>
      </c>
      <c r="Q543" t="s">
        <v>213</v>
      </c>
      <c r="S543">
        <v>1</v>
      </c>
    </row>
    <row r="544" spans="1:19" x14ac:dyDescent="0.25">
      <c r="A544" t="s">
        <v>5298</v>
      </c>
      <c r="B544" t="s">
        <v>349</v>
      </c>
      <c r="C544" t="s">
        <v>347</v>
      </c>
      <c r="F544" t="s">
        <v>348</v>
      </c>
      <c r="G544" t="s">
        <v>29</v>
      </c>
      <c r="K544" t="s">
        <v>5315</v>
      </c>
      <c r="L544" t="s">
        <v>5315</v>
      </c>
      <c r="M544" s="44">
        <v>9.1999999999999993</v>
      </c>
      <c r="N544" s="44">
        <v>38.761951449999998</v>
      </c>
      <c r="O544">
        <v>1</v>
      </c>
      <c r="P544">
        <v>38.761951449999998</v>
      </c>
      <c r="Q544" t="s">
        <v>213</v>
      </c>
      <c r="S544">
        <v>1</v>
      </c>
    </row>
    <row r="545" spans="1:19" x14ac:dyDescent="0.25">
      <c r="A545" t="s">
        <v>5298</v>
      </c>
      <c r="B545" t="s">
        <v>352</v>
      </c>
      <c r="C545" t="s">
        <v>350</v>
      </c>
      <c r="F545" t="s">
        <v>351</v>
      </c>
      <c r="G545" t="s">
        <v>29</v>
      </c>
      <c r="K545">
        <v>7</v>
      </c>
      <c r="L545">
        <v>3.05</v>
      </c>
      <c r="M545" s="44">
        <v>5.7</v>
      </c>
      <c r="N545" s="44">
        <v>25.369751229999999</v>
      </c>
      <c r="O545">
        <v>1</v>
      </c>
      <c r="P545">
        <v>25.369751229999999</v>
      </c>
      <c r="Q545" t="s">
        <v>213</v>
      </c>
      <c r="S545">
        <v>1</v>
      </c>
    </row>
    <row r="546" spans="1:19" x14ac:dyDescent="0.25">
      <c r="A546" t="s">
        <v>5298</v>
      </c>
      <c r="B546" t="s">
        <v>355</v>
      </c>
      <c r="C546" t="s">
        <v>353</v>
      </c>
      <c r="F546" t="s">
        <v>354</v>
      </c>
      <c r="G546" t="s">
        <v>29</v>
      </c>
      <c r="K546" t="s">
        <v>5315</v>
      </c>
      <c r="L546" t="s">
        <v>5315</v>
      </c>
      <c r="M546" s="44">
        <v>20</v>
      </c>
      <c r="N546" s="44">
        <v>67.340707010000003</v>
      </c>
      <c r="O546">
        <v>1</v>
      </c>
      <c r="P546">
        <v>67.340707010000003</v>
      </c>
      <c r="Q546" t="s">
        <v>213</v>
      </c>
      <c r="S546">
        <v>1</v>
      </c>
    </row>
    <row r="547" spans="1:19" x14ac:dyDescent="0.25">
      <c r="A547" t="s">
        <v>5298</v>
      </c>
      <c r="B547" t="s">
        <v>358</v>
      </c>
      <c r="C547" t="s">
        <v>356</v>
      </c>
      <c r="F547" t="s">
        <v>357</v>
      </c>
      <c r="G547" t="s">
        <v>29</v>
      </c>
      <c r="K547">
        <v>6.4</v>
      </c>
      <c r="L547">
        <v>0</v>
      </c>
      <c r="M547" s="44">
        <v>6.4</v>
      </c>
      <c r="N547" s="44">
        <v>23.734423700000001</v>
      </c>
      <c r="O547">
        <v>1</v>
      </c>
      <c r="P547">
        <v>23.734423700000001</v>
      </c>
      <c r="Q547" t="s">
        <v>213</v>
      </c>
      <c r="S547">
        <v>1</v>
      </c>
    </row>
    <row r="548" spans="1:19" x14ac:dyDescent="0.25">
      <c r="A548" t="s">
        <v>5298</v>
      </c>
      <c r="B548" t="s">
        <v>362</v>
      </c>
      <c r="C548" t="s">
        <v>360</v>
      </c>
      <c r="F548" t="s">
        <v>361</v>
      </c>
      <c r="G548" t="s">
        <v>29</v>
      </c>
      <c r="K548">
        <v>13.5</v>
      </c>
      <c r="L548">
        <v>13.5</v>
      </c>
      <c r="M548" s="44">
        <v>11</v>
      </c>
      <c r="N548" s="44">
        <v>65.071255399999998</v>
      </c>
      <c r="O548">
        <v>1</v>
      </c>
      <c r="P548">
        <v>65.071255399999998</v>
      </c>
      <c r="Q548" t="s">
        <v>213</v>
      </c>
      <c r="S548">
        <v>1</v>
      </c>
    </row>
    <row r="549" spans="1:19" x14ac:dyDescent="0.25">
      <c r="A549" t="s">
        <v>5298</v>
      </c>
      <c r="B549" t="s">
        <v>365</v>
      </c>
      <c r="C549" t="s">
        <v>363</v>
      </c>
      <c r="F549" t="s">
        <v>364</v>
      </c>
      <c r="G549" t="s">
        <v>29</v>
      </c>
      <c r="K549">
        <v>14.5</v>
      </c>
      <c r="L549">
        <v>14.5</v>
      </c>
      <c r="M549" s="44">
        <v>14</v>
      </c>
      <c r="N549" s="44">
        <v>82.819896</v>
      </c>
      <c r="O549">
        <v>1</v>
      </c>
      <c r="P549">
        <v>82.819896</v>
      </c>
      <c r="Q549" t="s">
        <v>213</v>
      </c>
      <c r="S549">
        <v>1</v>
      </c>
    </row>
    <row r="550" spans="1:19" x14ac:dyDescent="0.25">
      <c r="A550" t="s">
        <v>5298</v>
      </c>
      <c r="C550" t="s">
        <v>366</v>
      </c>
      <c r="F550" t="s">
        <v>367</v>
      </c>
      <c r="G550" t="s">
        <v>29</v>
      </c>
      <c r="K550" t="s">
        <v>5315</v>
      </c>
      <c r="L550" t="s">
        <v>5315</v>
      </c>
      <c r="M550" s="44">
        <v>0.09</v>
      </c>
      <c r="N550" s="44">
        <v>0.4</v>
      </c>
      <c r="O550">
        <v>1</v>
      </c>
      <c r="P550">
        <v>0.4</v>
      </c>
      <c r="Q550" t="s">
        <v>213</v>
      </c>
      <c r="S550">
        <v>1</v>
      </c>
    </row>
    <row r="551" spans="1:19" x14ac:dyDescent="0.25">
      <c r="A551" t="s">
        <v>5298</v>
      </c>
      <c r="B551" t="s">
        <v>370</v>
      </c>
      <c r="C551" t="s">
        <v>368</v>
      </c>
      <c r="F551" t="s">
        <v>369</v>
      </c>
      <c r="G551" t="s">
        <v>29</v>
      </c>
      <c r="K551">
        <v>3.2</v>
      </c>
      <c r="L551">
        <v>0.48</v>
      </c>
      <c r="M551" s="44">
        <v>3.2</v>
      </c>
      <c r="N551" s="44">
        <v>11.134277669999999</v>
      </c>
      <c r="O551">
        <v>1</v>
      </c>
      <c r="P551">
        <v>11.134277669999999</v>
      </c>
      <c r="Q551" t="s">
        <v>213</v>
      </c>
      <c r="S551">
        <v>1</v>
      </c>
    </row>
    <row r="552" spans="1:19" x14ac:dyDescent="0.25">
      <c r="A552" t="s">
        <v>5298</v>
      </c>
      <c r="B552" t="s">
        <v>373</v>
      </c>
      <c r="C552" t="s">
        <v>371</v>
      </c>
      <c r="F552" t="s">
        <v>372</v>
      </c>
      <c r="G552" t="s">
        <v>29</v>
      </c>
      <c r="K552" t="s">
        <v>5315</v>
      </c>
      <c r="L552" t="s">
        <v>5315</v>
      </c>
      <c r="M552" s="44">
        <v>0.4</v>
      </c>
      <c r="N552" s="44">
        <v>1.6276160099999999</v>
      </c>
      <c r="O552">
        <v>1</v>
      </c>
      <c r="P552">
        <v>1.6276160099999999</v>
      </c>
      <c r="Q552" t="s">
        <v>213</v>
      </c>
      <c r="S552">
        <v>1</v>
      </c>
    </row>
    <row r="553" spans="1:19" x14ac:dyDescent="0.25">
      <c r="A553" t="s">
        <v>5298</v>
      </c>
      <c r="B553" t="s">
        <v>376</v>
      </c>
      <c r="C553" t="s">
        <v>374</v>
      </c>
      <c r="F553" t="s">
        <v>375</v>
      </c>
      <c r="G553" t="s">
        <v>29</v>
      </c>
      <c r="K553">
        <v>0.9</v>
      </c>
      <c r="L553">
        <v>0.23</v>
      </c>
      <c r="M553" s="44">
        <v>0.9</v>
      </c>
      <c r="N553" s="44">
        <v>3.3779997009999998</v>
      </c>
      <c r="O553">
        <v>1</v>
      </c>
      <c r="P553">
        <v>3.3779997009999998</v>
      </c>
      <c r="Q553" t="s">
        <v>213</v>
      </c>
      <c r="S553">
        <v>1</v>
      </c>
    </row>
    <row r="554" spans="1:19" x14ac:dyDescent="0.25">
      <c r="A554" t="s">
        <v>5298</v>
      </c>
      <c r="B554" t="s">
        <v>379</v>
      </c>
      <c r="C554" t="s">
        <v>377</v>
      </c>
      <c r="F554" t="s">
        <v>378</v>
      </c>
      <c r="G554" t="s">
        <v>29</v>
      </c>
      <c r="K554">
        <v>4.9000000000000004</v>
      </c>
      <c r="L554">
        <v>0.89</v>
      </c>
      <c r="M554" s="44">
        <v>4.8</v>
      </c>
      <c r="N554" s="44">
        <v>28.630044250000001</v>
      </c>
      <c r="O554">
        <v>1</v>
      </c>
      <c r="P554">
        <v>28.630044250000001</v>
      </c>
      <c r="Q554" t="s">
        <v>213</v>
      </c>
      <c r="S554">
        <v>1</v>
      </c>
    </row>
    <row r="555" spans="1:19" x14ac:dyDescent="0.25">
      <c r="A555" t="s">
        <v>5298</v>
      </c>
      <c r="B555" t="s">
        <v>382</v>
      </c>
      <c r="C555" t="s">
        <v>380</v>
      </c>
      <c r="F555" t="s">
        <v>381</v>
      </c>
      <c r="G555" t="s">
        <v>29</v>
      </c>
      <c r="K555">
        <v>11.5</v>
      </c>
      <c r="L555">
        <v>0.56000000000000005</v>
      </c>
      <c r="M555" s="44">
        <v>11.5</v>
      </c>
      <c r="N555" s="44">
        <v>53.9328492</v>
      </c>
      <c r="O555">
        <v>1</v>
      </c>
      <c r="P555">
        <v>53.9328492</v>
      </c>
      <c r="Q555" t="s">
        <v>213</v>
      </c>
      <c r="S555">
        <v>1</v>
      </c>
    </row>
    <row r="556" spans="1:19" x14ac:dyDescent="0.25">
      <c r="A556" t="s">
        <v>5298</v>
      </c>
      <c r="B556" t="s">
        <v>385</v>
      </c>
      <c r="C556" t="s">
        <v>383</v>
      </c>
      <c r="F556" t="s">
        <v>384</v>
      </c>
      <c r="G556" t="s">
        <v>29</v>
      </c>
      <c r="K556">
        <v>8.5</v>
      </c>
      <c r="L556">
        <v>1.81</v>
      </c>
      <c r="M556" s="44">
        <v>8.5</v>
      </c>
      <c r="N556" s="44">
        <v>34.370760400000002</v>
      </c>
      <c r="O556">
        <v>1</v>
      </c>
      <c r="P556">
        <v>34.370760400000002</v>
      </c>
      <c r="Q556" t="s">
        <v>213</v>
      </c>
      <c r="S556">
        <v>1</v>
      </c>
    </row>
    <row r="557" spans="1:19" x14ac:dyDescent="0.25">
      <c r="A557" t="s">
        <v>5298</v>
      </c>
      <c r="B557" t="s">
        <v>388</v>
      </c>
      <c r="C557" t="s">
        <v>386</v>
      </c>
      <c r="F557" t="s">
        <v>387</v>
      </c>
      <c r="G557" t="s">
        <v>29</v>
      </c>
      <c r="K557">
        <v>7</v>
      </c>
      <c r="L557">
        <v>1.95</v>
      </c>
      <c r="M557" s="44">
        <v>7</v>
      </c>
      <c r="N557" s="44">
        <v>46.377717349999998</v>
      </c>
      <c r="O557">
        <v>1</v>
      </c>
      <c r="P557">
        <v>46.377717349999998</v>
      </c>
      <c r="Q557" t="s">
        <v>213</v>
      </c>
      <c r="S557">
        <v>1</v>
      </c>
    </row>
    <row r="558" spans="1:19" x14ac:dyDescent="0.25">
      <c r="A558" t="s">
        <v>5298</v>
      </c>
      <c r="B558" t="s">
        <v>385</v>
      </c>
      <c r="C558" t="s">
        <v>389</v>
      </c>
      <c r="F558" t="s">
        <v>390</v>
      </c>
      <c r="G558" t="s">
        <v>29</v>
      </c>
      <c r="K558">
        <v>8.5</v>
      </c>
      <c r="L558">
        <v>1.81</v>
      </c>
      <c r="M558" s="44">
        <v>8.5</v>
      </c>
      <c r="N558" s="44">
        <v>46.736491129999997</v>
      </c>
      <c r="O558">
        <v>1</v>
      </c>
      <c r="P558">
        <v>46.736491129999997</v>
      </c>
      <c r="Q558" t="s">
        <v>213</v>
      </c>
      <c r="S558">
        <v>1</v>
      </c>
    </row>
    <row r="559" spans="1:19" x14ac:dyDescent="0.25">
      <c r="A559" t="s">
        <v>5298</v>
      </c>
      <c r="B559" t="s">
        <v>393</v>
      </c>
      <c r="C559" t="s">
        <v>391</v>
      </c>
      <c r="F559" t="s">
        <v>392</v>
      </c>
      <c r="G559" t="s">
        <v>29</v>
      </c>
      <c r="K559">
        <v>4.2</v>
      </c>
      <c r="L559">
        <v>0</v>
      </c>
      <c r="M559" s="44">
        <v>4.2</v>
      </c>
      <c r="N559" s="44">
        <v>14.548033950000001</v>
      </c>
      <c r="O559">
        <v>1</v>
      </c>
      <c r="P559">
        <v>14.548033950000001</v>
      </c>
      <c r="Q559" t="s">
        <v>213</v>
      </c>
      <c r="S559">
        <v>1</v>
      </c>
    </row>
    <row r="560" spans="1:19" x14ac:dyDescent="0.25">
      <c r="A560" t="s">
        <v>5298</v>
      </c>
      <c r="B560" t="s">
        <v>396</v>
      </c>
      <c r="C560" t="s">
        <v>394</v>
      </c>
      <c r="F560" t="s">
        <v>395</v>
      </c>
      <c r="G560" t="s">
        <v>29</v>
      </c>
      <c r="K560" t="s">
        <v>5315</v>
      </c>
      <c r="L560" t="s">
        <v>5315</v>
      </c>
      <c r="M560" s="44">
        <v>7</v>
      </c>
      <c r="N560" s="44">
        <v>10.122477399999999</v>
      </c>
      <c r="O560">
        <v>1</v>
      </c>
      <c r="P560">
        <v>10.122477399999999</v>
      </c>
      <c r="Q560" t="s">
        <v>213</v>
      </c>
      <c r="S560">
        <v>1</v>
      </c>
    </row>
    <row r="561" spans="1:19" x14ac:dyDescent="0.25">
      <c r="A561" t="s">
        <v>5298</v>
      </c>
      <c r="C561" t="s">
        <v>397</v>
      </c>
      <c r="F561" t="s">
        <v>398</v>
      </c>
      <c r="G561" t="s">
        <v>29</v>
      </c>
      <c r="K561" t="s">
        <v>5315</v>
      </c>
      <c r="L561" t="s">
        <v>5315</v>
      </c>
      <c r="M561" s="44">
        <v>0.09</v>
      </c>
      <c r="N561" s="44">
        <v>0.4</v>
      </c>
      <c r="O561">
        <v>1</v>
      </c>
      <c r="P561">
        <v>0.4</v>
      </c>
      <c r="Q561" t="s">
        <v>213</v>
      </c>
      <c r="S561">
        <v>1</v>
      </c>
    </row>
    <row r="562" spans="1:19" x14ac:dyDescent="0.25">
      <c r="A562" t="s">
        <v>5298</v>
      </c>
      <c r="B562" t="s">
        <v>401</v>
      </c>
      <c r="C562" t="s">
        <v>399</v>
      </c>
      <c r="F562" t="s">
        <v>400</v>
      </c>
      <c r="G562" t="s">
        <v>29</v>
      </c>
      <c r="K562" t="s">
        <v>5315</v>
      </c>
      <c r="L562" t="s">
        <v>5315</v>
      </c>
      <c r="M562" s="44">
        <v>4.4000000000000004</v>
      </c>
      <c r="N562" s="44">
        <v>49.455237269999998</v>
      </c>
      <c r="O562">
        <v>1</v>
      </c>
      <c r="P562">
        <v>49.455237269999998</v>
      </c>
      <c r="Q562" t="s">
        <v>213</v>
      </c>
      <c r="S562">
        <v>1</v>
      </c>
    </row>
    <row r="563" spans="1:19" x14ac:dyDescent="0.25">
      <c r="A563" t="s">
        <v>5298</v>
      </c>
      <c r="B563" t="s">
        <v>404</v>
      </c>
      <c r="C563" t="s">
        <v>402</v>
      </c>
      <c r="F563" t="s">
        <v>403</v>
      </c>
      <c r="G563" t="s">
        <v>29</v>
      </c>
      <c r="K563">
        <v>6.5</v>
      </c>
      <c r="L563">
        <v>2.88</v>
      </c>
      <c r="M563" s="44">
        <v>5.8</v>
      </c>
      <c r="N563" s="44">
        <v>40.097887759999999</v>
      </c>
      <c r="O563">
        <v>1</v>
      </c>
      <c r="P563">
        <v>40.097887759999999</v>
      </c>
      <c r="Q563" t="s">
        <v>213</v>
      </c>
      <c r="S563">
        <v>1</v>
      </c>
    </row>
    <row r="564" spans="1:19" x14ac:dyDescent="0.25">
      <c r="A564" t="s">
        <v>5298</v>
      </c>
      <c r="B564" t="s">
        <v>407</v>
      </c>
      <c r="C564" t="s">
        <v>405</v>
      </c>
      <c r="F564" t="s">
        <v>406</v>
      </c>
      <c r="G564" t="s">
        <v>29</v>
      </c>
      <c r="K564">
        <v>3.5</v>
      </c>
      <c r="L564">
        <v>3.36</v>
      </c>
      <c r="M564" s="44">
        <v>3.5</v>
      </c>
      <c r="N564" s="44">
        <v>11.104859490000001</v>
      </c>
      <c r="O564">
        <v>1</v>
      </c>
      <c r="P564">
        <v>11.104859490000001</v>
      </c>
      <c r="Q564" t="s">
        <v>213</v>
      </c>
      <c r="S564">
        <v>1</v>
      </c>
    </row>
    <row r="565" spans="1:19" x14ac:dyDescent="0.25">
      <c r="A565" t="s">
        <v>5298</v>
      </c>
      <c r="B565" t="s">
        <v>410</v>
      </c>
      <c r="C565" t="s">
        <v>408</v>
      </c>
      <c r="F565" t="s">
        <v>409</v>
      </c>
      <c r="G565" t="s">
        <v>29</v>
      </c>
      <c r="K565">
        <v>2</v>
      </c>
      <c r="L565">
        <v>0.82</v>
      </c>
      <c r="M565" s="44">
        <v>2</v>
      </c>
      <c r="N565" s="44">
        <v>11.95716833</v>
      </c>
      <c r="O565">
        <v>1</v>
      </c>
      <c r="P565">
        <v>11.95716833</v>
      </c>
      <c r="Q565" t="s">
        <v>213</v>
      </c>
      <c r="S565">
        <v>1</v>
      </c>
    </row>
    <row r="566" spans="1:19" x14ac:dyDescent="0.25">
      <c r="A566" t="s">
        <v>5298</v>
      </c>
      <c r="B566" t="s">
        <v>413</v>
      </c>
      <c r="C566" t="s">
        <v>411</v>
      </c>
      <c r="F566" t="s">
        <v>412</v>
      </c>
      <c r="G566" t="s">
        <v>29</v>
      </c>
      <c r="K566">
        <v>12</v>
      </c>
      <c r="L566">
        <v>12</v>
      </c>
      <c r="M566" s="44">
        <v>12</v>
      </c>
      <c r="N566" s="44">
        <v>85.257429239999993</v>
      </c>
      <c r="O566">
        <v>1</v>
      </c>
      <c r="P566">
        <v>85.257429239999993</v>
      </c>
      <c r="Q566" t="s">
        <v>213</v>
      </c>
      <c r="S566">
        <v>1</v>
      </c>
    </row>
    <row r="567" spans="1:19" x14ac:dyDescent="0.25">
      <c r="A567" t="s">
        <v>5298</v>
      </c>
      <c r="B567" t="s">
        <v>416</v>
      </c>
      <c r="C567" t="s">
        <v>414</v>
      </c>
      <c r="F567" t="s">
        <v>415</v>
      </c>
      <c r="G567" t="s">
        <v>29</v>
      </c>
      <c r="K567">
        <v>22</v>
      </c>
      <c r="L567">
        <v>22</v>
      </c>
      <c r="M567" s="44">
        <v>22</v>
      </c>
      <c r="N567" s="44">
        <v>77.494437919999996</v>
      </c>
      <c r="O567">
        <v>1</v>
      </c>
      <c r="P567">
        <v>77.494437919999996</v>
      </c>
      <c r="Q567" t="s">
        <v>213</v>
      </c>
      <c r="S567">
        <v>1</v>
      </c>
    </row>
    <row r="568" spans="1:19" x14ac:dyDescent="0.25">
      <c r="A568" t="s">
        <v>5298</v>
      </c>
      <c r="B568" t="s">
        <v>419</v>
      </c>
      <c r="C568" t="s">
        <v>417</v>
      </c>
      <c r="F568" t="s">
        <v>418</v>
      </c>
      <c r="G568" t="s">
        <v>29</v>
      </c>
      <c r="K568">
        <v>14</v>
      </c>
      <c r="L568">
        <v>14</v>
      </c>
      <c r="M568" s="44">
        <v>14.5</v>
      </c>
      <c r="N568" s="44">
        <v>102.29418769999999</v>
      </c>
      <c r="O568">
        <v>1</v>
      </c>
      <c r="P568">
        <v>102.29418769999999</v>
      </c>
      <c r="Q568" t="s">
        <v>213</v>
      </c>
      <c r="S568">
        <v>1</v>
      </c>
    </row>
    <row r="569" spans="1:19" x14ac:dyDescent="0.25">
      <c r="A569" t="s">
        <v>5298</v>
      </c>
      <c r="B569" t="s">
        <v>424</v>
      </c>
      <c r="C569" t="s">
        <v>422</v>
      </c>
      <c r="F569" t="s">
        <v>423</v>
      </c>
      <c r="G569" t="s">
        <v>29</v>
      </c>
      <c r="K569">
        <v>18.5</v>
      </c>
      <c r="L569">
        <v>2.65</v>
      </c>
      <c r="M569" s="44">
        <v>18.5</v>
      </c>
      <c r="N569" s="44">
        <v>87.322833079999995</v>
      </c>
      <c r="O569">
        <v>1</v>
      </c>
      <c r="P569">
        <v>87.322833079999995</v>
      </c>
      <c r="Q569" t="s">
        <v>213</v>
      </c>
      <c r="S569">
        <v>1</v>
      </c>
    </row>
    <row r="570" spans="1:19" x14ac:dyDescent="0.25">
      <c r="A570" t="s">
        <v>5298</v>
      </c>
      <c r="B570" t="s">
        <v>427</v>
      </c>
      <c r="C570" t="s">
        <v>425</v>
      </c>
      <c r="F570" t="s">
        <v>426</v>
      </c>
      <c r="G570" t="s">
        <v>29</v>
      </c>
      <c r="K570">
        <v>8.4</v>
      </c>
      <c r="L570">
        <v>8.4</v>
      </c>
      <c r="M570" s="44">
        <v>7</v>
      </c>
      <c r="N570" s="44">
        <v>33.625521030000002</v>
      </c>
      <c r="O570">
        <v>1</v>
      </c>
      <c r="P570">
        <v>33.625521030000002</v>
      </c>
      <c r="Q570" t="s">
        <v>213</v>
      </c>
      <c r="S570">
        <v>1</v>
      </c>
    </row>
    <row r="571" spans="1:19" x14ac:dyDescent="0.25">
      <c r="A571" t="s">
        <v>5298</v>
      </c>
      <c r="B571" t="s">
        <v>430</v>
      </c>
      <c r="C571" t="s">
        <v>428</v>
      </c>
      <c r="F571" t="s">
        <v>429</v>
      </c>
      <c r="G571" t="s">
        <v>29</v>
      </c>
      <c r="K571">
        <v>13</v>
      </c>
      <c r="L571">
        <v>4.25</v>
      </c>
      <c r="M571" s="44">
        <v>13</v>
      </c>
      <c r="N571" s="44">
        <v>60.217418070000001</v>
      </c>
      <c r="O571">
        <v>1</v>
      </c>
      <c r="P571">
        <v>60.217418070000001</v>
      </c>
      <c r="Q571" t="s">
        <v>213</v>
      </c>
      <c r="S571">
        <v>1</v>
      </c>
    </row>
    <row r="572" spans="1:19" x14ac:dyDescent="0.25">
      <c r="A572" t="s">
        <v>5298</v>
      </c>
      <c r="C572" t="s">
        <v>431</v>
      </c>
      <c r="F572" t="s">
        <v>432</v>
      </c>
      <c r="G572" t="s">
        <v>29</v>
      </c>
      <c r="K572" t="s">
        <v>5315</v>
      </c>
      <c r="L572" t="s">
        <v>5315</v>
      </c>
      <c r="M572" s="44">
        <v>0.09</v>
      </c>
      <c r="N572" s="44">
        <v>0.4</v>
      </c>
      <c r="O572">
        <v>1</v>
      </c>
      <c r="P572">
        <v>0.4</v>
      </c>
      <c r="Q572" t="s">
        <v>213</v>
      </c>
      <c r="S572">
        <v>1</v>
      </c>
    </row>
    <row r="573" spans="1:19" x14ac:dyDescent="0.25">
      <c r="A573" t="s">
        <v>5298</v>
      </c>
      <c r="B573" t="s">
        <v>435</v>
      </c>
      <c r="C573" t="s">
        <v>433</v>
      </c>
      <c r="F573" t="s">
        <v>434</v>
      </c>
      <c r="G573" t="s">
        <v>29</v>
      </c>
      <c r="K573">
        <v>8</v>
      </c>
      <c r="L573">
        <v>1.36</v>
      </c>
      <c r="M573" s="44">
        <v>8</v>
      </c>
      <c r="N573" s="44">
        <v>52.755567450000001</v>
      </c>
      <c r="O573">
        <v>1</v>
      </c>
      <c r="P573">
        <v>52.755567450000001</v>
      </c>
      <c r="Q573" t="s">
        <v>213</v>
      </c>
      <c r="S573">
        <v>1</v>
      </c>
    </row>
    <row r="574" spans="1:19" x14ac:dyDescent="0.25">
      <c r="A574" t="s">
        <v>5298</v>
      </c>
      <c r="B574" t="s">
        <v>438</v>
      </c>
      <c r="C574" t="s">
        <v>436</v>
      </c>
      <c r="F574" t="s">
        <v>437</v>
      </c>
      <c r="G574" t="s">
        <v>29</v>
      </c>
      <c r="K574">
        <v>7.1</v>
      </c>
      <c r="L574">
        <v>1.53</v>
      </c>
      <c r="M574" s="44">
        <v>7</v>
      </c>
      <c r="N574" s="44">
        <v>47.694916300000003</v>
      </c>
      <c r="O574">
        <v>1</v>
      </c>
      <c r="P574">
        <v>47.694916300000003</v>
      </c>
      <c r="Q574" t="s">
        <v>213</v>
      </c>
      <c r="S574">
        <v>1</v>
      </c>
    </row>
    <row r="575" spans="1:19" x14ac:dyDescent="0.25">
      <c r="A575" t="s">
        <v>5298</v>
      </c>
      <c r="B575" t="s">
        <v>441</v>
      </c>
      <c r="C575" t="s">
        <v>439</v>
      </c>
      <c r="F575" t="s">
        <v>440</v>
      </c>
      <c r="G575" t="s">
        <v>29</v>
      </c>
      <c r="K575">
        <v>9.1</v>
      </c>
      <c r="L575">
        <v>3.92</v>
      </c>
      <c r="M575" s="44">
        <v>9</v>
      </c>
      <c r="N575" s="44">
        <v>38.406406230000002</v>
      </c>
      <c r="O575">
        <v>1</v>
      </c>
      <c r="P575">
        <v>38.406406230000002</v>
      </c>
      <c r="Q575" t="s">
        <v>213</v>
      </c>
      <c r="S575">
        <v>1</v>
      </c>
    </row>
    <row r="576" spans="1:19" x14ac:dyDescent="0.25">
      <c r="A576" t="s">
        <v>5298</v>
      </c>
      <c r="B576" t="s">
        <v>444</v>
      </c>
      <c r="C576" t="s">
        <v>442</v>
      </c>
      <c r="F576" t="s">
        <v>443</v>
      </c>
      <c r="G576" t="s">
        <v>29</v>
      </c>
      <c r="K576">
        <v>1</v>
      </c>
      <c r="L576">
        <v>0.45</v>
      </c>
      <c r="M576" s="44">
        <v>0.9</v>
      </c>
      <c r="N576" s="44">
        <v>6.1655406619999997</v>
      </c>
      <c r="O576">
        <v>1</v>
      </c>
      <c r="P576">
        <v>6.1655406619999997</v>
      </c>
      <c r="Q576" t="s">
        <v>213</v>
      </c>
      <c r="S576">
        <v>1</v>
      </c>
    </row>
    <row r="577" spans="1:19" x14ac:dyDescent="0.25">
      <c r="A577" t="s">
        <v>5298</v>
      </c>
      <c r="B577" t="s">
        <v>447</v>
      </c>
      <c r="C577" t="s">
        <v>445</v>
      </c>
      <c r="F577" t="s">
        <v>446</v>
      </c>
      <c r="G577" t="s">
        <v>29</v>
      </c>
      <c r="K577">
        <v>1.3</v>
      </c>
      <c r="L577">
        <v>1.3</v>
      </c>
      <c r="M577" s="44">
        <v>1.3</v>
      </c>
      <c r="N577" s="44">
        <v>7.2218254780000004</v>
      </c>
      <c r="O577">
        <v>1</v>
      </c>
      <c r="P577">
        <v>7.2218254780000004</v>
      </c>
      <c r="Q577" t="s">
        <v>213</v>
      </c>
      <c r="S577">
        <v>1</v>
      </c>
    </row>
    <row r="578" spans="1:19" x14ac:dyDescent="0.25">
      <c r="A578" t="s">
        <v>5298</v>
      </c>
      <c r="B578" t="s">
        <v>450</v>
      </c>
      <c r="C578" t="s">
        <v>448</v>
      </c>
      <c r="F578" t="s">
        <v>449</v>
      </c>
      <c r="G578" t="s">
        <v>29</v>
      </c>
      <c r="K578">
        <v>1.5</v>
      </c>
      <c r="L578">
        <v>0.11</v>
      </c>
      <c r="M578" s="44">
        <v>1.5</v>
      </c>
      <c r="N578" s="44">
        <v>4.9738637170000004</v>
      </c>
      <c r="O578">
        <v>1</v>
      </c>
      <c r="P578">
        <v>4.9738637170000004</v>
      </c>
      <c r="Q578" t="s">
        <v>213</v>
      </c>
      <c r="S578">
        <v>1</v>
      </c>
    </row>
    <row r="579" spans="1:19" x14ac:dyDescent="0.25">
      <c r="A579" t="s">
        <v>5298</v>
      </c>
      <c r="B579" t="s">
        <v>453</v>
      </c>
      <c r="C579" t="s">
        <v>451</v>
      </c>
      <c r="F579" t="s">
        <v>452</v>
      </c>
      <c r="G579" t="s">
        <v>29</v>
      </c>
      <c r="K579">
        <v>12</v>
      </c>
      <c r="L579">
        <v>0.13</v>
      </c>
      <c r="M579" s="44">
        <v>11.5</v>
      </c>
      <c r="N579" s="44">
        <v>37.969291779999999</v>
      </c>
      <c r="O579">
        <v>1</v>
      </c>
      <c r="P579">
        <v>37.969291779999999</v>
      </c>
      <c r="Q579" t="s">
        <v>213</v>
      </c>
      <c r="S579">
        <v>1</v>
      </c>
    </row>
    <row r="580" spans="1:19" x14ac:dyDescent="0.25">
      <c r="A580" t="s">
        <v>5298</v>
      </c>
      <c r="B580" t="s">
        <v>365</v>
      </c>
      <c r="C580" t="s">
        <v>454</v>
      </c>
      <c r="F580" t="s">
        <v>455</v>
      </c>
      <c r="G580" t="s">
        <v>29</v>
      </c>
      <c r="K580">
        <v>14.5</v>
      </c>
      <c r="L580">
        <v>14.5</v>
      </c>
      <c r="M580" s="44">
        <v>3.1</v>
      </c>
      <c r="N580" s="44">
        <v>2.2800984770000001</v>
      </c>
      <c r="O580">
        <v>1</v>
      </c>
      <c r="P580">
        <v>2.2800984770000001</v>
      </c>
      <c r="Q580" t="s">
        <v>213</v>
      </c>
      <c r="S580">
        <v>1</v>
      </c>
    </row>
    <row r="581" spans="1:19" x14ac:dyDescent="0.25">
      <c r="A581" t="s">
        <v>5298</v>
      </c>
      <c r="B581" t="s">
        <v>458</v>
      </c>
      <c r="C581" t="s">
        <v>456</v>
      </c>
      <c r="F581" t="s">
        <v>457</v>
      </c>
      <c r="G581" t="s">
        <v>29</v>
      </c>
      <c r="K581">
        <v>13</v>
      </c>
      <c r="L581">
        <v>13</v>
      </c>
      <c r="M581" s="44">
        <v>25.4</v>
      </c>
      <c r="N581" s="44">
        <v>19.39033281</v>
      </c>
      <c r="O581">
        <v>1</v>
      </c>
      <c r="P581">
        <v>19.39033281</v>
      </c>
      <c r="Q581" t="s">
        <v>213</v>
      </c>
      <c r="S581">
        <v>1</v>
      </c>
    </row>
    <row r="582" spans="1:19" x14ac:dyDescent="0.25">
      <c r="A582" t="s">
        <v>5298</v>
      </c>
      <c r="B582" t="s">
        <v>461</v>
      </c>
      <c r="C582" t="s">
        <v>459</v>
      </c>
      <c r="F582" t="s">
        <v>460</v>
      </c>
      <c r="G582" t="s">
        <v>29</v>
      </c>
      <c r="K582">
        <v>56.9</v>
      </c>
      <c r="L582">
        <v>56.9</v>
      </c>
      <c r="M582" s="44">
        <v>11</v>
      </c>
      <c r="N582" s="44">
        <v>31.9</v>
      </c>
      <c r="O582">
        <v>1</v>
      </c>
      <c r="P582">
        <v>31.9</v>
      </c>
      <c r="Q582" t="s">
        <v>213</v>
      </c>
      <c r="S582">
        <v>1</v>
      </c>
    </row>
    <row r="583" spans="1:19" x14ac:dyDescent="0.25">
      <c r="A583" t="s">
        <v>5298</v>
      </c>
      <c r="B583" t="s">
        <v>464</v>
      </c>
      <c r="C583" t="s">
        <v>462</v>
      </c>
      <c r="F583" t="s">
        <v>463</v>
      </c>
      <c r="G583" t="s">
        <v>29</v>
      </c>
      <c r="K583">
        <v>5</v>
      </c>
      <c r="L583">
        <v>1.19</v>
      </c>
      <c r="M583" s="44">
        <v>2.7959999999999998</v>
      </c>
      <c r="N583" s="44">
        <v>6.3239999999999998</v>
      </c>
      <c r="O583">
        <v>1</v>
      </c>
      <c r="P583">
        <v>6.3239999999999998</v>
      </c>
      <c r="Q583" t="s">
        <v>213</v>
      </c>
      <c r="S583">
        <v>1</v>
      </c>
    </row>
    <row r="584" spans="1:19" x14ac:dyDescent="0.25">
      <c r="A584" t="s">
        <v>5298</v>
      </c>
      <c r="B584" t="s">
        <v>467</v>
      </c>
      <c r="C584" t="s">
        <v>465</v>
      </c>
      <c r="F584" t="s">
        <v>466</v>
      </c>
      <c r="G584" t="s">
        <v>29</v>
      </c>
      <c r="K584">
        <v>12.5</v>
      </c>
      <c r="L584">
        <v>5.43</v>
      </c>
      <c r="M584" s="44">
        <v>11.9</v>
      </c>
      <c r="N584" s="44">
        <v>32.82</v>
      </c>
      <c r="O584">
        <v>1</v>
      </c>
      <c r="P584">
        <v>32.82</v>
      </c>
      <c r="Q584" t="s">
        <v>213</v>
      </c>
      <c r="S584">
        <v>1</v>
      </c>
    </row>
    <row r="585" spans="1:19" x14ac:dyDescent="0.25">
      <c r="A585" t="s">
        <v>5298</v>
      </c>
      <c r="B585" t="s">
        <v>470</v>
      </c>
      <c r="C585" t="s">
        <v>468</v>
      </c>
      <c r="F585" t="s">
        <v>469</v>
      </c>
      <c r="G585" t="s">
        <v>29</v>
      </c>
      <c r="K585">
        <v>14.8</v>
      </c>
      <c r="L585">
        <v>0</v>
      </c>
      <c r="M585" s="44">
        <v>6.1</v>
      </c>
      <c r="N585" s="44">
        <v>8.2110000000000003</v>
      </c>
      <c r="O585">
        <v>1</v>
      </c>
      <c r="P585">
        <v>8.2110000000000003</v>
      </c>
      <c r="Q585" t="s">
        <v>213</v>
      </c>
      <c r="S585">
        <v>1</v>
      </c>
    </row>
    <row r="586" spans="1:19" x14ac:dyDescent="0.25">
      <c r="A586" t="s">
        <v>5298</v>
      </c>
      <c r="B586" t="s">
        <v>470</v>
      </c>
      <c r="C586" t="s">
        <v>471</v>
      </c>
      <c r="F586" t="s">
        <v>472</v>
      </c>
      <c r="G586" t="s">
        <v>29</v>
      </c>
      <c r="K586">
        <v>14.8</v>
      </c>
      <c r="L586">
        <v>0</v>
      </c>
      <c r="M586" s="44">
        <v>8.6999999999999993</v>
      </c>
      <c r="N586" s="44">
        <v>8.5210000000000008</v>
      </c>
      <c r="O586">
        <v>1</v>
      </c>
      <c r="P586">
        <v>8.5210000000000008</v>
      </c>
      <c r="Q586" t="s">
        <v>213</v>
      </c>
      <c r="S586">
        <v>1</v>
      </c>
    </row>
    <row r="587" spans="1:19" x14ac:dyDescent="0.25">
      <c r="A587" t="s">
        <v>5298</v>
      </c>
      <c r="B587" t="s">
        <v>475</v>
      </c>
      <c r="C587" t="s">
        <v>473</v>
      </c>
      <c r="F587" t="s">
        <v>474</v>
      </c>
      <c r="G587" t="s">
        <v>29</v>
      </c>
      <c r="K587">
        <v>11</v>
      </c>
      <c r="L587">
        <v>11</v>
      </c>
      <c r="M587" s="44">
        <v>2.6</v>
      </c>
      <c r="N587" s="44">
        <v>8.7010000000000005</v>
      </c>
      <c r="O587">
        <v>1</v>
      </c>
      <c r="P587">
        <v>8.7010000000000005</v>
      </c>
      <c r="Q587" t="s">
        <v>213</v>
      </c>
      <c r="S587">
        <v>1</v>
      </c>
    </row>
    <row r="588" spans="1:19" x14ac:dyDescent="0.25">
      <c r="A588" t="s">
        <v>5298</v>
      </c>
      <c r="B588" t="s">
        <v>478</v>
      </c>
      <c r="C588" t="s">
        <v>476</v>
      </c>
      <c r="F588" t="s">
        <v>477</v>
      </c>
      <c r="G588" t="s">
        <v>29</v>
      </c>
      <c r="K588">
        <v>1</v>
      </c>
      <c r="L588">
        <v>0.05</v>
      </c>
      <c r="M588" s="44">
        <v>0.4</v>
      </c>
      <c r="N588" s="44">
        <v>0.19600000000000001</v>
      </c>
      <c r="O588">
        <v>1</v>
      </c>
      <c r="P588">
        <v>0.19600000000000001</v>
      </c>
      <c r="Q588" t="s">
        <v>213</v>
      </c>
      <c r="S588">
        <v>1</v>
      </c>
    </row>
    <row r="589" spans="1:19" x14ac:dyDescent="0.25">
      <c r="A589" t="s">
        <v>5298</v>
      </c>
      <c r="B589" t="s">
        <v>228</v>
      </c>
      <c r="C589" t="s">
        <v>479</v>
      </c>
      <c r="F589" t="s">
        <v>480</v>
      </c>
      <c r="G589" t="s">
        <v>29</v>
      </c>
      <c r="K589">
        <v>1.7</v>
      </c>
      <c r="L589">
        <v>0.22</v>
      </c>
      <c r="M589" s="44">
        <v>0.99</v>
      </c>
      <c r="N589" s="44">
        <v>1.0429999999999999</v>
      </c>
      <c r="O589">
        <v>1</v>
      </c>
      <c r="P589">
        <v>1.0429999999999999</v>
      </c>
      <c r="Q589" t="s">
        <v>213</v>
      </c>
      <c r="S589">
        <v>1</v>
      </c>
    </row>
    <row r="590" spans="1:19" x14ac:dyDescent="0.25">
      <c r="A590" t="s">
        <v>5298</v>
      </c>
      <c r="B590" t="s">
        <v>236</v>
      </c>
      <c r="C590" t="s">
        <v>486</v>
      </c>
      <c r="F590" t="s">
        <v>487</v>
      </c>
      <c r="G590" t="s">
        <v>29</v>
      </c>
      <c r="K590">
        <v>2</v>
      </c>
      <c r="L590">
        <v>0.25</v>
      </c>
      <c r="M590" s="44">
        <v>0.45500000000000002</v>
      </c>
      <c r="N590" s="44">
        <v>2.2999999999999998</v>
      </c>
      <c r="O590">
        <v>1</v>
      </c>
      <c r="P590">
        <v>2.2999999999999998</v>
      </c>
      <c r="Q590" t="s">
        <v>213</v>
      </c>
      <c r="S590">
        <v>1</v>
      </c>
    </row>
    <row r="591" spans="1:19" x14ac:dyDescent="0.25">
      <c r="A591" t="s">
        <v>5298</v>
      </c>
      <c r="B591" t="s">
        <v>490</v>
      </c>
      <c r="C591" t="s">
        <v>488</v>
      </c>
      <c r="F591" t="s">
        <v>489</v>
      </c>
      <c r="G591" t="s">
        <v>29</v>
      </c>
      <c r="K591">
        <v>14</v>
      </c>
      <c r="L591">
        <v>3.39</v>
      </c>
      <c r="M591" s="44">
        <v>16</v>
      </c>
      <c r="N591" s="44">
        <v>33.966999999999999</v>
      </c>
      <c r="O591">
        <v>1</v>
      </c>
      <c r="P591">
        <v>33.966999999999999</v>
      </c>
      <c r="Q591" t="s">
        <v>213</v>
      </c>
      <c r="S591">
        <v>1</v>
      </c>
    </row>
    <row r="592" spans="1:19" x14ac:dyDescent="0.25">
      <c r="A592" t="s">
        <v>5298</v>
      </c>
      <c r="B592" t="s">
        <v>493</v>
      </c>
      <c r="C592" t="s">
        <v>491</v>
      </c>
      <c r="F592" t="s">
        <v>492</v>
      </c>
      <c r="G592" t="s">
        <v>29</v>
      </c>
      <c r="K592">
        <v>2.5</v>
      </c>
      <c r="L592">
        <v>0.75</v>
      </c>
      <c r="M592" s="44">
        <v>1</v>
      </c>
      <c r="N592" s="44">
        <v>1.3879999999999999</v>
      </c>
      <c r="O592">
        <v>1</v>
      </c>
      <c r="P592">
        <v>1.3879999999999999</v>
      </c>
      <c r="Q592" t="s">
        <v>213</v>
      </c>
      <c r="S592">
        <v>1</v>
      </c>
    </row>
    <row r="593" spans="1:19" x14ac:dyDescent="0.25">
      <c r="A593" t="s">
        <v>5298</v>
      </c>
      <c r="B593" t="s">
        <v>228</v>
      </c>
      <c r="C593" t="s">
        <v>494</v>
      </c>
      <c r="F593" t="s">
        <v>495</v>
      </c>
      <c r="G593" t="s">
        <v>29</v>
      </c>
      <c r="K593">
        <v>1.7</v>
      </c>
      <c r="L593">
        <v>0.22</v>
      </c>
      <c r="M593" s="44">
        <v>0.99</v>
      </c>
      <c r="N593" s="44">
        <v>2.6880000000000002</v>
      </c>
      <c r="O593">
        <v>1</v>
      </c>
      <c r="P593">
        <v>2.6880000000000002</v>
      </c>
      <c r="Q593" t="s">
        <v>213</v>
      </c>
      <c r="S593">
        <v>1</v>
      </c>
    </row>
    <row r="594" spans="1:19" x14ac:dyDescent="0.25">
      <c r="A594" t="s">
        <v>5298</v>
      </c>
      <c r="B594" t="s">
        <v>509</v>
      </c>
      <c r="C594" t="s">
        <v>507</v>
      </c>
      <c r="F594" t="s">
        <v>508</v>
      </c>
      <c r="G594" t="s">
        <v>29</v>
      </c>
      <c r="K594" t="s">
        <v>5315</v>
      </c>
      <c r="L594" t="s">
        <v>5315</v>
      </c>
      <c r="M594" s="44">
        <v>2</v>
      </c>
      <c r="N594" s="44">
        <v>11.09</v>
      </c>
      <c r="O594">
        <v>1</v>
      </c>
      <c r="P594">
        <v>11.09</v>
      </c>
      <c r="Q594" t="s">
        <v>213</v>
      </c>
      <c r="S594">
        <v>1</v>
      </c>
    </row>
    <row r="595" spans="1:19" x14ac:dyDescent="0.25">
      <c r="A595" t="s">
        <v>5298</v>
      </c>
      <c r="B595" t="s">
        <v>512</v>
      </c>
      <c r="C595" t="s">
        <v>510</v>
      </c>
      <c r="F595" t="s">
        <v>511</v>
      </c>
      <c r="G595" t="s">
        <v>29</v>
      </c>
      <c r="K595">
        <v>5.75</v>
      </c>
      <c r="L595">
        <v>0</v>
      </c>
      <c r="M595" s="44">
        <v>7</v>
      </c>
      <c r="N595" s="44">
        <v>17.681000000000001</v>
      </c>
      <c r="O595">
        <v>1</v>
      </c>
      <c r="P595">
        <v>17.681000000000001</v>
      </c>
      <c r="Q595" t="s">
        <v>213</v>
      </c>
      <c r="S595">
        <v>1</v>
      </c>
    </row>
    <row r="596" spans="1:19" x14ac:dyDescent="0.25">
      <c r="A596" t="s">
        <v>5298</v>
      </c>
      <c r="B596" t="s">
        <v>512</v>
      </c>
      <c r="C596" t="s">
        <v>513</v>
      </c>
      <c r="F596" t="s">
        <v>514</v>
      </c>
      <c r="G596" t="s">
        <v>29</v>
      </c>
      <c r="K596">
        <v>5.75</v>
      </c>
      <c r="L596">
        <v>0</v>
      </c>
      <c r="M596" s="44">
        <v>2</v>
      </c>
      <c r="N596" s="44">
        <v>6.0439999999999996</v>
      </c>
      <c r="O596">
        <v>1</v>
      </c>
      <c r="P596">
        <v>6.0439999999999996</v>
      </c>
      <c r="Q596" t="s">
        <v>213</v>
      </c>
      <c r="S596">
        <v>1</v>
      </c>
    </row>
    <row r="597" spans="1:19" x14ac:dyDescent="0.25">
      <c r="A597" t="s">
        <v>5298</v>
      </c>
      <c r="B597" t="s">
        <v>517</v>
      </c>
      <c r="C597" t="s">
        <v>515</v>
      </c>
      <c r="F597" t="s">
        <v>516</v>
      </c>
      <c r="G597" t="s">
        <v>29</v>
      </c>
      <c r="K597">
        <v>1.1000000000000001</v>
      </c>
      <c r="L597">
        <v>0.05</v>
      </c>
      <c r="M597" s="44">
        <v>0.6</v>
      </c>
      <c r="N597" s="44">
        <v>2.141</v>
      </c>
      <c r="O597">
        <v>1</v>
      </c>
      <c r="P597">
        <v>2.141</v>
      </c>
      <c r="Q597" t="s">
        <v>213</v>
      </c>
      <c r="S597">
        <v>1</v>
      </c>
    </row>
    <row r="598" spans="1:19" x14ac:dyDescent="0.25">
      <c r="A598" t="s">
        <v>5298</v>
      </c>
      <c r="B598" t="s">
        <v>520</v>
      </c>
      <c r="C598" t="s">
        <v>518</v>
      </c>
      <c r="F598" t="s">
        <v>519</v>
      </c>
      <c r="G598" t="s">
        <v>29</v>
      </c>
      <c r="K598">
        <v>0.99</v>
      </c>
      <c r="L598">
        <v>0</v>
      </c>
      <c r="M598" s="44">
        <v>0.995</v>
      </c>
      <c r="N598" s="44">
        <v>1.85</v>
      </c>
      <c r="O598">
        <v>1</v>
      </c>
      <c r="P598">
        <v>1.85</v>
      </c>
      <c r="Q598" t="s">
        <v>213</v>
      </c>
      <c r="S598">
        <v>1</v>
      </c>
    </row>
    <row r="599" spans="1:19" x14ac:dyDescent="0.25">
      <c r="A599" t="s">
        <v>5298</v>
      </c>
      <c r="B599" t="s">
        <v>517</v>
      </c>
      <c r="C599" t="s">
        <v>521</v>
      </c>
      <c r="F599" t="s">
        <v>522</v>
      </c>
      <c r="G599" t="s">
        <v>29</v>
      </c>
      <c r="K599">
        <v>1.1000000000000001</v>
      </c>
      <c r="L599">
        <v>0.05</v>
      </c>
      <c r="M599" s="44">
        <v>1.1000000000000001</v>
      </c>
      <c r="N599" s="44">
        <v>2.9</v>
      </c>
      <c r="O599">
        <v>1</v>
      </c>
      <c r="P599">
        <v>2.9</v>
      </c>
      <c r="Q599" t="s">
        <v>213</v>
      </c>
      <c r="S599">
        <v>1</v>
      </c>
    </row>
    <row r="600" spans="1:19" x14ac:dyDescent="0.25">
      <c r="A600" t="s">
        <v>5298</v>
      </c>
      <c r="B600" t="s">
        <v>525</v>
      </c>
      <c r="C600" t="s">
        <v>523</v>
      </c>
      <c r="F600" t="s">
        <v>524</v>
      </c>
      <c r="G600" t="s">
        <v>29</v>
      </c>
      <c r="K600">
        <v>26</v>
      </c>
      <c r="L600">
        <v>26</v>
      </c>
      <c r="M600" s="44">
        <v>42.6</v>
      </c>
      <c r="N600" s="44">
        <v>188.38717399999999</v>
      </c>
      <c r="O600">
        <v>1</v>
      </c>
      <c r="P600">
        <v>188.38717399999999</v>
      </c>
      <c r="Q600" t="s">
        <v>213</v>
      </c>
      <c r="S600">
        <v>1</v>
      </c>
    </row>
    <row r="601" spans="1:19" x14ac:dyDescent="0.25">
      <c r="A601" t="s">
        <v>5298</v>
      </c>
      <c r="B601" t="s">
        <v>529</v>
      </c>
      <c r="C601" t="s">
        <v>527</v>
      </c>
      <c r="F601" t="s">
        <v>528</v>
      </c>
      <c r="G601" t="s">
        <v>29</v>
      </c>
      <c r="K601">
        <v>5.8</v>
      </c>
      <c r="L601">
        <v>0</v>
      </c>
      <c r="M601" s="44">
        <v>5</v>
      </c>
      <c r="N601" s="44">
        <v>8.8040000000000003</v>
      </c>
      <c r="O601">
        <v>1</v>
      </c>
      <c r="P601">
        <v>8.8040000000000003</v>
      </c>
      <c r="Q601" t="s">
        <v>213</v>
      </c>
      <c r="S601">
        <v>1</v>
      </c>
    </row>
    <row r="602" spans="1:19" x14ac:dyDescent="0.25">
      <c r="A602" t="s">
        <v>5298</v>
      </c>
      <c r="B602" t="s">
        <v>493</v>
      </c>
      <c r="C602" t="s">
        <v>530</v>
      </c>
      <c r="F602" t="s">
        <v>531</v>
      </c>
      <c r="G602" t="s">
        <v>29</v>
      </c>
      <c r="K602">
        <v>2.5</v>
      </c>
      <c r="L602">
        <v>0.75</v>
      </c>
      <c r="M602" s="44">
        <v>0.45</v>
      </c>
      <c r="N602" s="44">
        <v>3.3860000000000001</v>
      </c>
      <c r="O602">
        <v>1</v>
      </c>
      <c r="P602">
        <v>3.3860000000000001</v>
      </c>
      <c r="Q602" t="s">
        <v>213</v>
      </c>
      <c r="S602">
        <v>1</v>
      </c>
    </row>
    <row r="603" spans="1:19" x14ac:dyDescent="0.25">
      <c r="A603" t="s">
        <v>5298</v>
      </c>
      <c r="B603" t="s">
        <v>534</v>
      </c>
      <c r="C603" t="s">
        <v>532</v>
      </c>
      <c r="F603" t="s">
        <v>533</v>
      </c>
      <c r="G603" t="s">
        <v>29</v>
      </c>
      <c r="K603" t="s">
        <v>5315</v>
      </c>
      <c r="L603">
        <v>16</v>
      </c>
      <c r="M603" s="44">
        <v>24.6</v>
      </c>
      <c r="N603" s="44">
        <v>93</v>
      </c>
      <c r="O603">
        <v>1</v>
      </c>
      <c r="P603">
        <v>93</v>
      </c>
      <c r="Q603" t="s">
        <v>213</v>
      </c>
      <c r="S603">
        <v>1</v>
      </c>
    </row>
    <row r="604" spans="1:19" x14ac:dyDescent="0.25">
      <c r="A604" t="s">
        <v>5298</v>
      </c>
      <c r="B604" t="s">
        <v>539</v>
      </c>
      <c r="C604" t="s">
        <v>537</v>
      </c>
      <c r="F604" t="s">
        <v>538</v>
      </c>
      <c r="G604" t="s">
        <v>29</v>
      </c>
      <c r="K604" t="s">
        <v>5315</v>
      </c>
      <c r="L604" t="s">
        <v>5315</v>
      </c>
      <c r="M604" s="44">
        <v>0.8</v>
      </c>
      <c r="N604" s="44">
        <v>0.79500000000000004</v>
      </c>
      <c r="O604">
        <v>1</v>
      </c>
      <c r="P604">
        <v>0.79500000000000004</v>
      </c>
      <c r="Q604" t="s">
        <v>213</v>
      </c>
      <c r="S604">
        <v>1</v>
      </c>
    </row>
    <row r="605" spans="1:19" x14ac:dyDescent="0.25">
      <c r="A605" t="s">
        <v>5298</v>
      </c>
      <c r="B605" t="s">
        <v>546</v>
      </c>
      <c r="C605" t="s">
        <v>544</v>
      </c>
      <c r="F605" t="s">
        <v>545</v>
      </c>
      <c r="G605" t="s">
        <v>29</v>
      </c>
      <c r="K605">
        <v>3</v>
      </c>
      <c r="L605">
        <v>0</v>
      </c>
      <c r="M605" s="44">
        <v>3</v>
      </c>
      <c r="N605" s="44">
        <v>5.5640000000000001</v>
      </c>
      <c r="O605">
        <v>1</v>
      </c>
      <c r="P605">
        <v>5.5640000000000001</v>
      </c>
      <c r="Q605" t="s">
        <v>213</v>
      </c>
      <c r="S605">
        <v>1</v>
      </c>
    </row>
    <row r="606" spans="1:19" x14ac:dyDescent="0.25">
      <c r="A606" t="s">
        <v>5298</v>
      </c>
      <c r="B606" t="s">
        <v>512</v>
      </c>
      <c r="C606" t="s">
        <v>547</v>
      </c>
      <c r="F606" t="s">
        <v>548</v>
      </c>
      <c r="G606" t="s">
        <v>29</v>
      </c>
      <c r="K606">
        <v>5.75</v>
      </c>
      <c r="L606">
        <v>0</v>
      </c>
      <c r="M606" s="44">
        <v>5</v>
      </c>
      <c r="N606" s="44">
        <v>14.826000000000001</v>
      </c>
      <c r="O606">
        <v>1</v>
      </c>
      <c r="P606">
        <v>14.826000000000001</v>
      </c>
      <c r="Q606" t="s">
        <v>213</v>
      </c>
      <c r="S606">
        <v>1</v>
      </c>
    </row>
    <row r="607" spans="1:19" x14ac:dyDescent="0.25">
      <c r="A607" t="s">
        <v>5298</v>
      </c>
      <c r="B607" t="s">
        <v>231</v>
      </c>
      <c r="C607" t="s">
        <v>549</v>
      </c>
      <c r="F607" t="s">
        <v>550</v>
      </c>
      <c r="G607" t="s">
        <v>29</v>
      </c>
      <c r="K607">
        <v>1.3</v>
      </c>
      <c r="L607">
        <v>0.06</v>
      </c>
      <c r="M607" s="44">
        <v>1.1000000000000001</v>
      </c>
      <c r="N607" s="44">
        <v>2.25</v>
      </c>
      <c r="O607">
        <v>1</v>
      </c>
      <c r="P607">
        <v>2.25</v>
      </c>
      <c r="Q607" t="s">
        <v>213</v>
      </c>
      <c r="S607">
        <v>1</v>
      </c>
    </row>
    <row r="608" spans="1:19" x14ac:dyDescent="0.25">
      <c r="A608" t="s">
        <v>5298</v>
      </c>
      <c r="B608" t="s">
        <v>553</v>
      </c>
      <c r="C608" t="s">
        <v>551</v>
      </c>
      <c r="F608" t="s">
        <v>552</v>
      </c>
      <c r="G608" t="s">
        <v>29</v>
      </c>
      <c r="K608" t="s">
        <v>5315</v>
      </c>
      <c r="L608" t="s">
        <v>5315</v>
      </c>
      <c r="M608" s="44">
        <v>1.1000000000000001</v>
      </c>
      <c r="N608" s="44">
        <v>1.6879999999999999</v>
      </c>
      <c r="O608">
        <v>1</v>
      </c>
      <c r="P608">
        <v>1.6879999999999999</v>
      </c>
      <c r="Q608" t="s">
        <v>213</v>
      </c>
      <c r="S608">
        <v>1</v>
      </c>
    </row>
    <row r="609" spans="1:19" x14ac:dyDescent="0.25">
      <c r="A609" t="s">
        <v>5298</v>
      </c>
      <c r="B609" t="s">
        <v>295</v>
      </c>
      <c r="C609" t="s">
        <v>554</v>
      </c>
      <c r="F609" t="s">
        <v>555</v>
      </c>
      <c r="G609" t="s">
        <v>29</v>
      </c>
      <c r="K609">
        <v>5.5</v>
      </c>
      <c r="L609">
        <v>0</v>
      </c>
      <c r="M609" s="44">
        <v>5.4450000000000003</v>
      </c>
      <c r="N609" s="44">
        <v>16</v>
      </c>
      <c r="O609">
        <v>1</v>
      </c>
      <c r="P609">
        <v>16</v>
      </c>
      <c r="Q609" t="s">
        <v>213</v>
      </c>
      <c r="S609">
        <v>1</v>
      </c>
    </row>
    <row r="610" spans="1:19" x14ac:dyDescent="0.25">
      <c r="A610" t="s">
        <v>5298</v>
      </c>
      <c r="B610" t="s">
        <v>558</v>
      </c>
      <c r="C610" t="s">
        <v>556</v>
      </c>
      <c r="F610" t="s">
        <v>557</v>
      </c>
      <c r="G610" t="s">
        <v>29</v>
      </c>
      <c r="K610" t="s">
        <v>5315</v>
      </c>
      <c r="L610" t="s">
        <v>5315</v>
      </c>
      <c r="M610" s="44">
        <v>3</v>
      </c>
      <c r="N610" s="44">
        <v>4.2320000000000002</v>
      </c>
      <c r="O610">
        <v>1</v>
      </c>
      <c r="P610">
        <v>4.2320000000000002</v>
      </c>
      <c r="Q610" t="s">
        <v>213</v>
      </c>
      <c r="S610">
        <v>1</v>
      </c>
    </row>
    <row r="611" spans="1:19" x14ac:dyDescent="0.25">
      <c r="A611" t="s">
        <v>5298</v>
      </c>
      <c r="B611" t="s">
        <v>561</v>
      </c>
      <c r="C611" t="s">
        <v>559</v>
      </c>
      <c r="F611" t="s">
        <v>560</v>
      </c>
      <c r="G611" t="s">
        <v>29</v>
      </c>
      <c r="K611">
        <v>16.2</v>
      </c>
      <c r="L611">
        <v>10.28</v>
      </c>
      <c r="M611" s="44">
        <v>16.2</v>
      </c>
      <c r="N611" s="44">
        <v>78.197000000000003</v>
      </c>
      <c r="O611">
        <v>1</v>
      </c>
      <c r="P611">
        <v>78.197000000000003</v>
      </c>
      <c r="Q611" t="s">
        <v>213</v>
      </c>
      <c r="S611">
        <v>1</v>
      </c>
    </row>
    <row r="612" spans="1:19" x14ac:dyDescent="0.25">
      <c r="A612" t="s">
        <v>5298</v>
      </c>
      <c r="B612" t="s">
        <v>566</v>
      </c>
      <c r="C612" t="s">
        <v>564</v>
      </c>
      <c r="F612" t="s">
        <v>565</v>
      </c>
      <c r="G612" t="s">
        <v>29</v>
      </c>
      <c r="K612">
        <v>2</v>
      </c>
      <c r="L612">
        <v>0</v>
      </c>
      <c r="M612" s="44">
        <v>2</v>
      </c>
      <c r="N612" s="44">
        <v>2.9180000000000001</v>
      </c>
      <c r="O612">
        <v>1</v>
      </c>
      <c r="P612">
        <v>2.9180000000000001</v>
      </c>
      <c r="Q612" t="s">
        <v>213</v>
      </c>
      <c r="S612">
        <v>1</v>
      </c>
    </row>
    <row r="613" spans="1:19" x14ac:dyDescent="0.25">
      <c r="A613" t="s">
        <v>5298</v>
      </c>
      <c r="B613" t="s">
        <v>228</v>
      </c>
      <c r="C613" t="s">
        <v>567</v>
      </c>
      <c r="F613" t="s">
        <v>568</v>
      </c>
      <c r="G613" t="s">
        <v>29</v>
      </c>
      <c r="K613">
        <v>1.7</v>
      </c>
      <c r="L613">
        <v>0.22</v>
      </c>
      <c r="M613" s="44">
        <v>0.15</v>
      </c>
      <c r="N613" s="44">
        <v>1.054</v>
      </c>
      <c r="O613">
        <v>1</v>
      </c>
      <c r="P613">
        <v>1.054</v>
      </c>
      <c r="Q613" t="s">
        <v>213</v>
      </c>
      <c r="S613">
        <v>1</v>
      </c>
    </row>
    <row r="614" spans="1:19" x14ac:dyDescent="0.25">
      <c r="A614" t="s">
        <v>5298</v>
      </c>
      <c r="C614" t="s">
        <v>569</v>
      </c>
      <c r="F614" t="s">
        <v>570</v>
      </c>
      <c r="G614" t="s">
        <v>29</v>
      </c>
      <c r="K614" t="s">
        <v>5315</v>
      </c>
      <c r="L614" t="s">
        <v>5315</v>
      </c>
      <c r="M614" s="44">
        <v>0.112</v>
      </c>
      <c r="N614" s="44">
        <v>0.6</v>
      </c>
      <c r="O614">
        <v>1</v>
      </c>
      <c r="P614">
        <v>0.6</v>
      </c>
      <c r="Q614" t="s">
        <v>213</v>
      </c>
      <c r="S614">
        <v>1</v>
      </c>
    </row>
    <row r="615" spans="1:19" x14ac:dyDescent="0.25">
      <c r="A615" t="s">
        <v>5298</v>
      </c>
      <c r="B615" t="s">
        <v>573</v>
      </c>
      <c r="C615" t="s">
        <v>571</v>
      </c>
      <c r="F615" t="s">
        <v>572</v>
      </c>
      <c r="G615" t="s">
        <v>29</v>
      </c>
      <c r="K615">
        <v>1.63</v>
      </c>
      <c r="L615">
        <v>0.09</v>
      </c>
      <c r="M615" s="44">
        <v>1.625</v>
      </c>
      <c r="N615" s="44">
        <v>8</v>
      </c>
      <c r="O615">
        <v>1</v>
      </c>
      <c r="P615">
        <v>8</v>
      </c>
      <c r="Q615" t="s">
        <v>213</v>
      </c>
      <c r="S615">
        <v>1</v>
      </c>
    </row>
    <row r="616" spans="1:19" x14ac:dyDescent="0.25">
      <c r="A616" t="s">
        <v>5298</v>
      </c>
      <c r="C616" t="s">
        <v>574</v>
      </c>
      <c r="F616" t="s">
        <v>575</v>
      </c>
      <c r="G616" t="s">
        <v>29</v>
      </c>
      <c r="K616" t="s">
        <v>5315</v>
      </c>
      <c r="L616" t="s">
        <v>5315</v>
      </c>
      <c r="M616" s="44">
        <v>0.98</v>
      </c>
      <c r="N616" s="44">
        <v>5</v>
      </c>
      <c r="O616">
        <v>1</v>
      </c>
      <c r="P616">
        <v>5</v>
      </c>
      <c r="Q616" t="s">
        <v>213</v>
      </c>
      <c r="S616">
        <v>1</v>
      </c>
    </row>
    <row r="617" spans="1:19" x14ac:dyDescent="0.25">
      <c r="A617" t="s">
        <v>5298</v>
      </c>
      <c r="B617" t="s">
        <v>578</v>
      </c>
      <c r="C617" t="s">
        <v>576</v>
      </c>
      <c r="F617" t="s">
        <v>577</v>
      </c>
      <c r="G617" t="s">
        <v>29</v>
      </c>
      <c r="K617">
        <v>5</v>
      </c>
      <c r="L617">
        <v>0</v>
      </c>
      <c r="M617" s="44">
        <v>4.8</v>
      </c>
      <c r="N617" s="44">
        <v>8</v>
      </c>
      <c r="O617">
        <v>1</v>
      </c>
      <c r="P617">
        <v>8</v>
      </c>
      <c r="Q617" t="s">
        <v>213</v>
      </c>
      <c r="S617">
        <v>1</v>
      </c>
    </row>
    <row r="618" spans="1:19" x14ac:dyDescent="0.25">
      <c r="A618" t="s">
        <v>5298</v>
      </c>
      <c r="B618" t="s">
        <v>475</v>
      </c>
      <c r="C618" t="s">
        <v>579</v>
      </c>
      <c r="F618" t="s">
        <v>580</v>
      </c>
      <c r="G618" t="s">
        <v>29</v>
      </c>
      <c r="K618">
        <v>11</v>
      </c>
      <c r="L618">
        <v>11</v>
      </c>
      <c r="M618" s="44">
        <v>22</v>
      </c>
      <c r="N618" s="44">
        <v>99.3</v>
      </c>
      <c r="O618">
        <v>1</v>
      </c>
      <c r="P618">
        <v>99.3</v>
      </c>
      <c r="Q618" t="s">
        <v>213</v>
      </c>
      <c r="S618">
        <v>1</v>
      </c>
    </row>
    <row r="619" spans="1:19" x14ac:dyDescent="0.25">
      <c r="A619" t="s">
        <v>5298</v>
      </c>
      <c r="C619" t="s">
        <v>581</v>
      </c>
      <c r="F619" t="s">
        <v>582</v>
      </c>
      <c r="G619" t="s">
        <v>29</v>
      </c>
      <c r="K619" t="s">
        <v>5315</v>
      </c>
      <c r="L619" t="s">
        <v>5315</v>
      </c>
      <c r="M619" s="44">
        <v>0.6</v>
      </c>
      <c r="N619" s="44">
        <v>3</v>
      </c>
      <c r="O619">
        <v>1</v>
      </c>
      <c r="P619">
        <v>3</v>
      </c>
      <c r="Q619" t="s">
        <v>213</v>
      </c>
      <c r="S619">
        <v>1</v>
      </c>
    </row>
    <row r="620" spans="1:19" x14ac:dyDescent="0.25">
      <c r="A620" t="s">
        <v>5298</v>
      </c>
      <c r="B620" t="s">
        <v>210</v>
      </c>
      <c r="C620" t="s">
        <v>583</v>
      </c>
      <c r="F620" t="s">
        <v>584</v>
      </c>
      <c r="G620" t="s">
        <v>29</v>
      </c>
      <c r="K620">
        <v>1.7</v>
      </c>
      <c r="L620">
        <v>1.08</v>
      </c>
      <c r="M620" s="44">
        <v>0.85</v>
      </c>
      <c r="N620" s="44">
        <v>3.2029999999999998</v>
      </c>
      <c r="O620">
        <v>1</v>
      </c>
      <c r="P620">
        <v>3.2029999999999998</v>
      </c>
      <c r="Q620" t="s">
        <v>213</v>
      </c>
      <c r="S620">
        <v>1</v>
      </c>
    </row>
    <row r="621" spans="1:19" x14ac:dyDescent="0.25">
      <c r="A621" t="s">
        <v>5298</v>
      </c>
      <c r="C621" t="s">
        <v>585</v>
      </c>
      <c r="F621" t="s">
        <v>586</v>
      </c>
      <c r="G621" t="s">
        <v>29</v>
      </c>
      <c r="K621" t="s">
        <v>5315</v>
      </c>
      <c r="L621" t="s">
        <v>5315</v>
      </c>
      <c r="M621" s="44">
        <v>0.52</v>
      </c>
      <c r="N621" s="44">
        <v>2.5960000000000001</v>
      </c>
      <c r="O621">
        <v>1</v>
      </c>
      <c r="P621">
        <v>2.5960000000000001</v>
      </c>
      <c r="Q621" t="s">
        <v>213</v>
      </c>
      <c r="S621">
        <v>1</v>
      </c>
    </row>
    <row r="622" spans="1:19" x14ac:dyDescent="0.25">
      <c r="A622" t="s">
        <v>5298</v>
      </c>
      <c r="C622" t="s">
        <v>587</v>
      </c>
      <c r="F622" t="s">
        <v>588</v>
      </c>
      <c r="G622" t="s">
        <v>29</v>
      </c>
      <c r="K622" t="s">
        <v>5315</v>
      </c>
      <c r="L622" t="s">
        <v>5315</v>
      </c>
      <c r="M622" s="44">
        <v>0.33</v>
      </c>
      <c r="N622" s="44">
        <v>0.1</v>
      </c>
      <c r="O622">
        <v>1</v>
      </c>
      <c r="P622">
        <v>0.1</v>
      </c>
      <c r="Q622" t="s">
        <v>213</v>
      </c>
      <c r="S622">
        <v>1</v>
      </c>
    </row>
    <row r="623" spans="1:19" x14ac:dyDescent="0.25">
      <c r="A623" t="s">
        <v>5298</v>
      </c>
      <c r="B623" t="s">
        <v>591</v>
      </c>
      <c r="C623" t="s">
        <v>589</v>
      </c>
      <c r="F623" t="s">
        <v>590</v>
      </c>
      <c r="G623" t="s">
        <v>29</v>
      </c>
      <c r="K623">
        <v>1.5</v>
      </c>
      <c r="L623">
        <v>0.01</v>
      </c>
      <c r="M623" s="44">
        <v>0.5</v>
      </c>
      <c r="N623" s="44">
        <v>1.3160000000000001</v>
      </c>
      <c r="O623">
        <v>1</v>
      </c>
      <c r="P623">
        <v>1.3160000000000001</v>
      </c>
      <c r="Q623" t="s">
        <v>213</v>
      </c>
      <c r="S623">
        <v>1</v>
      </c>
    </row>
    <row r="624" spans="1:19" x14ac:dyDescent="0.25">
      <c r="A624" t="s">
        <v>5298</v>
      </c>
      <c r="B624" t="s">
        <v>591</v>
      </c>
      <c r="C624" t="s">
        <v>592</v>
      </c>
      <c r="F624" t="s">
        <v>593</v>
      </c>
      <c r="G624" t="s">
        <v>29</v>
      </c>
      <c r="K624">
        <v>1.5</v>
      </c>
      <c r="L624">
        <v>0.01</v>
      </c>
      <c r="M624" s="44">
        <v>1.5</v>
      </c>
      <c r="N624" s="44">
        <v>3.9470000000000001</v>
      </c>
      <c r="O624">
        <v>1</v>
      </c>
      <c r="P624">
        <v>3.9470000000000001</v>
      </c>
      <c r="Q624" t="s">
        <v>213</v>
      </c>
      <c r="S624">
        <v>1</v>
      </c>
    </row>
    <row r="625" spans="1:19" x14ac:dyDescent="0.25">
      <c r="A625" t="s">
        <v>5298</v>
      </c>
      <c r="B625" t="s">
        <v>596</v>
      </c>
      <c r="C625" t="s">
        <v>594</v>
      </c>
      <c r="F625" t="s">
        <v>595</v>
      </c>
      <c r="G625" t="s">
        <v>29</v>
      </c>
      <c r="K625">
        <v>1.7</v>
      </c>
      <c r="L625">
        <v>0.81</v>
      </c>
      <c r="M625" s="44">
        <v>1.1000000000000001</v>
      </c>
      <c r="N625" s="44">
        <v>9.6359999999999992</v>
      </c>
      <c r="O625">
        <v>1</v>
      </c>
      <c r="P625">
        <v>9.6359999999999992</v>
      </c>
      <c r="Q625" t="s">
        <v>213</v>
      </c>
      <c r="S625">
        <v>1</v>
      </c>
    </row>
    <row r="626" spans="1:19" x14ac:dyDescent="0.25">
      <c r="A626" t="s">
        <v>5298</v>
      </c>
      <c r="B626" t="s">
        <v>596</v>
      </c>
      <c r="C626" t="s">
        <v>597</v>
      </c>
      <c r="F626" t="s">
        <v>598</v>
      </c>
      <c r="G626" t="s">
        <v>29</v>
      </c>
      <c r="K626">
        <v>1.7</v>
      </c>
      <c r="L626">
        <v>0.81</v>
      </c>
      <c r="M626" s="44">
        <v>0.5</v>
      </c>
      <c r="N626" s="44">
        <v>4.38</v>
      </c>
      <c r="O626">
        <v>1</v>
      </c>
      <c r="P626">
        <v>4.38</v>
      </c>
      <c r="Q626" t="s">
        <v>213</v>
      </c>
      <c r="S626">
        <v>1</v>
      </c>
    </row>
    <row r="627" spans="1:19" x14ac:dyDescent="0.25">
      <c r="A627" t="s">
        <v>5298</v>
      </c>
      <c r="C627" t="s">
        <v>599</v>
      </c>
      <c r="F627" t="s">
        <v>600</v>
      </c>
      <c r="G627" t="s">
        <v>29</v>
      </c>
      <c r="K627" t="s">
        <v>5315</v>
      </c>
      <c r="L627" t="s">
        <v>5315</v>
      </c>
      <c r="M627" s="44">
        <v>3.7499999999999999E-2</v>
      </c>
      <c r="N627" s="44">
        <v>0.16600000000000001</v>
      </c>
      <c r="O627">
        <v>1</v>
      </c>
      <c r="P627">
        <v>0.16600000000000001</v>
      </c>
      <c r="Q627" t="s">
        <v>213</v>
      </c>
      <c r="S627">
        <v>1</v>
      </c>
    </row>
    <row r="628" spans="1:19" x14ac:dyDescent="0.25">
      <c r="A628" t="s">
        <v>5298</v>
      </c>
      <c r="B628" t="s">
        <v>603</v>
      </c>
      <c r="C628" t="s">
        <v>601</v>
      </c>
      <c r="F628" t="s">
        <v>602</v>
      </c>
      <c r="G628" t="s">
        <v>29</v>
      </c>
      <c r="K628">
        <v>11</v>
      </c>
      <c r="L628">
        <v>11</v>
      </c>
      <c r="M628" s="44">
        <v>23</v>
      </c>
      <c r="N628" s="44">
        <v>106</v>
      </c>
      <c r="O628">
        <v>1</v>
      </c>
      <c r="P628">
        <v>106</v>
      </c>
      <c r="Q628" t="s">
        <v>213</v>
      </c>
      <c r="S628">
        <v>1</v>
      </c>
    </row>
    <row r="629" spans="1:19" x14ac:dyDescent="0.25">
      <c r="A629" t="s">
        <v>5298</v>
      </c>
      <c r="C629" t="s">
        <v>604</v>
      </c>
      <c r="F629" t="s">
        <v>605</v>
      </c>
      <c r="G629" t="s">
        <v>29</v>
      </c>
      <c r="K629" t="s">
        <v>5315</v>
      </c>
      <c r="L629" t="s">
        <v>5315</v>
      </c>
      <c r="M629" s="44">
        <v>0.4</v>
      </c>
      <c r="N629" s="44">
        <v>1.9970000000000001</v>
      </c>
      <c r="O629">
        <v>1</v>
      </c>
      <c r="P629">
        <v>1.9970000000000001</v>
      </c>
      <c r="Q629" t="s">
        <v>213</v>
      </c>
      <c r="S629">
        <v>1</v>
      </c>
    </row>
    <row r="630" spans="1:19" x14ac:dyDescent="0.25">
      <c r="A630" t="s">
        <v>5298</v>
      </c>
      <c r="C630" t="s">
        <v>606</v>
      </c>
      <c r="F630" t="s">
        <v>607</v>
      </c>
      <c r="G630" t="s">
        <v>29</v>
      </c>
      <c r="K630" t="s">
        <v>5315</v>
      </c>
      <c r="L630" t="s">
        <v>5315</v>
      </c>
      <c r="M630" s="44">
        <v>0.6</v>
      </c>
      <c r="N630" s="44">
        <v>2.996</v>
      </c>
      <c r="O630">
        <v>1</v>
      </c>
      <c r="P630">
        <v>2.996</v>
      </c>
      <c r="Q630" t="s">
        <v>213</v>
      </c>
      <c r="S630">
        <v>1</v>
      </c>
    </row>
    <row r="631" spans="1:19" x14ac:dyDescent="0.25">
      <c r="A631" t="s">
        <v>5298</v>
      </c>
      <c r="B631" t="s">
        <v>228</v>
      </c>
      <c r="C631" t="s">
        <v>608</v>
      </c>
      <c r="F631" t="s">
        <v>609</v>
      </c>
      <c r="G631" t="s">
        <v>29</v>
      </c>
      <c r="K631">
        <v>1.7</v>
      </c>
      <c r="L631">
        <v>0.22</v>
      </c>
      <c r="M631" s="44">
        <v>0.39500000000000002</v>
      </c>
      <c r="N631" s="44">
        <v>2</v>
      </c>
      <c r="O631">
        <v>1</v>
      </c>
      <c r="P631">
        <v>2</v>
      </c>
      <c r="Q631" t="s">
        <v>213</v>
      </c>
      <c r="S631">
        <v>1</v>
      </c>
    </row>
    <row r="632" spans="1:19" x14ac:dyDescent="0.25">
      <c r="A632" t="s">
        <v>5298</v>
      </c>
      <c r="C632" t="s">
        <v>610</v>
      </c>
      <c r="F632" t="s">
        <v>611</v>
      </c>
      <c r="G632" t="s">
        <v>29</v>
      </c>
      <c r="K632" t="s">
        <v>5315</v>
      </c>
      <c r="L632" t="s">
        <v>5315</v>
      </c>
      <c r="M632" s="44">
        <v>0.32</v>
      </c>
      <c r="N632" s="44">
        <v>1.62</v>
      </c>
      <c r="O632">
        <v>1</v>
      </c>
      <c r="P632">
        <v>1.62</v>
      </c>
      <c r="Q632" t="s">
        <v>213</v>
      </c>
      <c r="S632">
        <v>1</v>
      </c>
    </row>
    <row r="633" spans="1:19" x14ac:dyDescent="0.25">
      <c r="A633" t="s">
        <v>5298</v>
      </c>
      <c r="C633" t="s">
        <v>612</v>
      </c>
      <c r="F633" t="s">
        <v>613</v>
      </c>
      <c r="G633" t="s">
        <v>29</v>
      </c>
      <c r="K633" t="s">
        <v>5315</v>
      </c>
      <c r="L633" t="s">
        <v>5315</v>
      </c>
      <c r="M633" s="44">
        <v>7.1999999999999998E-3</v>
      </c>
      <c r="N633" s="44">
        <v>2E-3</v>
      </c>
      <c r="O633">
        <v>1</v>
      </c>
      <c r="P633">
        <v>2E-3</v>
      </c>
      <c r="Q633" t="s">
        <v>616</v>
      </c>
      <c r="S633">
        <v>1</v>
      </c>
    </row>
    <row r="634" spans="1:19" x14ac:dyDescent="0.25">
      <c r="A634" t="s">
        <v>5298</v>
      </c>
      <c r="C634" t="s">
        <v>617</v>
      </c>
      <c r="F634" t="s">
        <v>618</v>
      </c>
      <c r="G634" t="s">
        <v>29</v>
      </c>
      <c r="K634" t="s">
        <v>5315</v>
      </c>
      <c r="L634" t="s">
        <v>5315</v>
      </c>
      <c r="M634" s="44">
        <v>0.999</v>
      </c>
      <c r="N634" s="44">
        <v>1.3986000000000001</v>
      </c>
      <c r="O634">
        <v>0.84</v>
      </c>
      <c r="P634">
        <v>1.1748240000000001</v>
      </c>
      <c r="Q634" t="s">
        <v>616</v>
      </c>
      <c r="S634">
        <v>1</v>
      </c>
    </row>
    <row r="635" spans="1:19" x14ac:dyDescent="0.25">
      <c r="A635" t="s">
        <v>5298</v>
      </c>
      <c r="B635" t="s">
        <v>622</v>
      </c>
      <c r="C635" t="s">
        <v>620</v>
      </c>
      <c r="F635" t="s">
        <v>621</v>
      </c>
      <c r="G635" t="s">
        <v>29</v>
      </c>
      <c r="K635">
        <v>1.5</v>
      </c>
      <c r="L635">
        <v>0</v>
      </c>
      <c r="M635" s="44">
        <v>1.5</v>
      </c>
      <c r="N635" s="44">
        <v>2.1</v>
      </c>
      <c r="O635">
        <v>1</v>
      </c>
      <c r="P635">
        <v>2.1</v>
      </c>
      <c r="Q635" t="s">
        <v>616</v>
      </c>
      <c r="S635">
        <v>1</v>
      </c>
    </row>
    <row r="636" spans="1:19" x14ac:dyDescent="0.25">
      <c r="A636" t="s">
        <v>5298</v>
      </c>
      <c r="C636" t="s">
        <v>624</v>
      </c>
      <c r="F636" t="s">
        <v>625</v>
      </c>
      <c r="G636" t="s">
        <v>29</v>
      </c>
      <c r="K636" t="s">
        <v>5315</v>
      </c>
      <c r="L636" t="s">
        <v>5315</v>
      </c>
      <c r="M636" s="44">
        <v>0.25</v>
      </c>
      <c r="N636" s="44">
        <v>0.35</v>
      </c>
      <c r="O636">
        <v>0.84</v>
      </c>
      <c r="P636">
        <v>0.29399999999999998</v>
      </c>
      <c r="Q636" t="s">
        <v>616</v>
      </c>
      <c r="S636">
        <v>1</v>
      </c>
    </row>
    <row r="637" spans="1:19" x14ac:dyDescent="0.25">
      <c r="A637" t="s">
        <v>5298</v>
      </c>
      <c r="C637" t="s">
        <v>626</v>
      </c>
      <c r="F637" t="s">
        <v>627</v>
      </c>
      <c r="G637" t="s">
        <v>29</v>
      </c>
      <c r="K637" t="s">
        <v>5315</v>
      </c>
      <c r="L637" t="s">
        <v>5315</v>
      </c>
      <c r="M637" s="44">
        <v>0.5</v>
      </c>
      <c r="N637" s="44">
        <v>0.7</v>
      </c>
      <c r="O637">
        <v>0.84</v>
      </c>
      <c r="P637">
        <v>0.58799999999999997</v>
      </c>
      <c r="Q637" t="s">
        <v>616</v>
      </c>
      <c r="S637">
        <v>1</v>
      </c>
    </row>
    <row r="638" spans="1:19" x14ac:dyDescent="0.25">
      <c r="A638" t="s">
        <v>5298</v>
      </c>
      <c r="B638" t="s">
        <v>630</v>
      </c>
      <c r="C638" t="s">
        <v>628</v>
      </c>
      <c r="F638" t="s">
        <v>629</v>
      </c>
      <c r="G638" t="s">
        <v>29</v>
      </c>
      <c r="K638">
        <v>1.38</v>
      </c>
      <c r="L638">
        <v>0.19</v>
      </c>
      <c r="M638" s="44">
        <v>1.4</v>
      </c>
      <c r="N638" s="44">
        <v>19.600000000000001</v>
      </c>
      <c r="O638">
        <v>1</v>
      </c>
      <c r="P638">
        <v>19.600000000000001</v>
      </c>
      <c r="Q638" t="s">
        <v>616</v>
      </c>
      <c r="S638">
        <v>1</v>
      </c>
    </row>
    <row r="639" spans="1:19" x14ac:dyDescent="0.25">
      <c r="A639" t="s">
        <v>5298</v>
      </c>
      <c r="B639" t="s">
        <v>633</v>
      </c>
      <c r="C639" t="s">
        <v>631</v>
      </c>
      <c r="F639" t="s">
        <v>632</v>
      </c>
      <c r="G639" t="s">
        <v>29</v>
      </c>
      <c r="K639">
        <v>14.99</v>
      </c>
      <c r="L639">
        <v>2.1</v>
      </c>
      <c r="M639" s="44">
        <v>15</v>
      </c>
      <c r="N639" s="44">
        <v>32.92</v>
      </c>
      <c r="O639">
        <v>1</v>
      </c>
      <c r="P639">
        <v>32.92</v>
      </c>
      <c r="Q639" t="s">
        <v>616</v>
      </c>
      <c r="S639">
        <v>1</v>
      </c>
    </row>
    <row r="640" spans="1:19" x14ac:dyDescent="0.25">
      <c r="A640" t="s">
        <v>5298</v>
      </c>
      <c r="B640" t="s">
        <v>636</v>
      </c>
      <c r="C640" t="s">
        <v>634</v>
      </c>
      <c r="F640" t="s">
        <v>635</v>
      </c>
      <c r="G640" t="s">
        <v>29</v>
      </c>
      <c r="K640">
        <v>20</v>
      </c>
      <c r="L640">
        <v>2.8</v>
      </c>
      <c r="M640" s="44">
        <v>20</v>
      </c>
      <c r="N640" s="44">
        <v>48.16</v>
      </c>
      <c r="O640">
        <v>1</v>
      </c>
      <c r="P640">
        <v>48.16</v>
      </c>
      <c r="Q640" t="s">
        <v>616</v>
      </c>
      <c r="S640">
        <v>1</v>
      </c>
    </row>
    <row r="641" spans="1:19" x14ac:dyDescent="0.25">
      <c r="A641" t="s">
        <v>5298</v>
      </c>
      <c r="B641" t="s">
        <v>640</v>
      </c>
      <c r="C641" t="s">
        <v>638</v>
      </c>
      <c r="F641" t="s">
        <v>639</v>
      </c>
      <c r="G641" t="s">
        <v>29</v>
      </c>
      <c r="K641">
        <v>1.98</v>
      </c>
      <c r="L641">
        <v>0.28000000000000003</v>
      </c>
      <c r="M641" s="44">
        <v>2</v>
      </c>
      <c r="N641" s="44">
        <v>4.6399999999999997</v>
      </c>
      <c r="O641">
        <v>1</v>
      </c>
      <c r="P641">
        <v>4.6399999999999997</v>
      </c>
      <c r="Q641" t="s">
        <v>616</v>
      </c>
      <c r="S641">
        <v>1</v>
      </c>
    </row>
    <row r="642" spans="1:19" x14ac:dyDescent="0.25">
      <c r="A642" t="s">
        <v>5298</v>
      </c>
      <c r="B642" t="s">
        <v>643</v>
      </c>
      <c r="C642" t="s">
        <v>641</v>
      </c>
      <c r="F642" t="s">
        <v>642</v>
      </c>
      <c r="G642" t="s">
        <v>29</v>
      </c>
      <c r="K642">
        <v>1.5</v>
      </c>
      <c r="L642">
        <v>0</v>
      </c>
      <c r="M642" s="44">
        <v>1.5</v>
      </c>
      <c r="N642" s="44">
        <v>2.8220000000000001</v>
      </c>
      <c r="O642">
        <v>1</v>
      </c>
      <c r="P642">
        <v>2.8220000000000001</v>
      </c>
      <c r="Q642" t="s">
        <v>616</v>
      </c>
      <c r="S642">
        <v>1</v>
      </c>
    </row>
    <row r="643" spans="1:19" x14ac:dyDescent="0.25">
      <c r="A643" t="s">
        <v>5298</v>
      </c>
      <c r="C643" t="s">
        <v>644</v>
      </c>
      <c r="F643" t="s">
        <v>645</v>
      </c>
      <c r="G643" t="s">
        <v>29</v>
      </c>
      <c r="K643" t="s">
        <v>5315</v>
      </c>
      <c r="L643" t="s">
        <v>5315</v>
      </c>
      <c r="M643" s="44">
        <v>2</v>
      </c>
      <c r="N643" s="44">
        <v>3.75318</v>
      </c>
      <c r="O643">
        <v>0.84</v>
      </c>
      <c r="P643">
        <v>3.1526711999999999</v>
      </c>
      <c r="Q643" t="s">
        <v>616</v>
      </c>
      <c r="S643">
        <v>1</v>
      </c>
    </row>
    <row r="644" spans="1:19" x14ac:dyDescent="0.25">
      <c r="A644" t="s">
        <v>5298</v>
      </c>
      <c r="C644" t="s">
        <v>646</v>
      </c>
      <c r="F644" t="s">
        <v>647</v>
      </c>
      <c r="G644" t="s">
        <v>29</v>
      </c>
      <c r="K644" t="s">
        <v>5315</v>
      </c>
      <c r="L644" t="s">
        <v>5315</v>
      </c>
      <c r="M644" s="44">
        <v>1.75</v>
      </c>
      <c r="N644" s="44">
        <v>3.4306019999999999</v>
      </c>
      <c r="O644">
        <v>0.84</v>
      </c>
      <c r="P644">
        <v>2.88170568</v>
      </c>
      <c r="Q644" t="s">
        <v>616</v>
      </c>
      <c r="S644">
        <v>1</v>
      </c>
    </row>
    <row r="645" spans="1:19" x14ac:dyDescent="0.25">
      <c r="A645" t="s">
        <v>5298</v>
      </c>
      <c r="C645" t="s">
        <v>648</v>
      </c>
      <c r="F645" t="s">
        <v>649</v>
      </c>
      <c r="G645" t="s">
        <v>29</v>
      </c>
      <c r="K645" t="s">
        <v>5315</v>
      </c>
      <c r="L645" t="s">
        <v>5315</v>
      </c>
      <c r="M645" s="44">
        <v>1.52</v>
      </c>
      <c r="N645" s="44">
        <v>2.9020709999999998</v>
      </c>
      <c r="O645">
        <v>0.84</v>
      </c>
      <c r="P645">
        <v>2.4377396399999998</v>
      </c>
      <c r="Q645" t="s">
        <v>616</v>
      </c>
      <c r="S645">
        <v>1</v>
      </c>
    </row>
    <row r="646" spans="1:19" x14ac:dyDescent="0.25">
      <c r="A646" t="s">
        <v>5298</v>
      </c>
      <c r="B646" t="s">
        <v>653</v>
      </c>
      <c r="C646" t="s">
        <v>651</v>
      </c>
      <c r="F646" t="s">
        <v>652</v>
      </c>
      <c r="G646" t="s">
        <v>29</v>
      </c>
      <c r="K646">
        <v>5</v>
      </c>
      <c r="L646">
        <v>0.7</v>
      </c>
      <c r="M646" s="44">
        <v>5</v>
      </c>
      <c r="N646" s="44">
        <v>9</v>
      </c>
      <c r="O646">
        <v>1</v>
      </c>
      <c r="P646">
        <v>9</v>
      </c>
      <c r="Q646" t="s">
        <v>616</v>
      </c>
      <c r="S646">
        <v>1</v>
      </c>
    </row>
    <row r="647" spans="1:19" x14ac:dyDescent="0.25">
      <c r="A647" t="s">
        <v>5298</v>
      </c>
      <c r="C647" t="s">
        <v>654</v>
      </c>
      <c r="F647" t="s">
        <v>655</v>
      </c>
      <c r="G647" t="s">
        <v>29</v>
      </c>
      <c r="K647" t="s">
        <v>5315</v>
      </c>
      <c r="L647" t="s">
        <v>5315</v>
      </c>
      <c r="M647" s="44">
        <v>0.5</v>
      </c>
      <c r="N647" s="44">
        <v>0.92888099999999996</v>
      </c>
      <c r="O647">
        <v>0.84</v>
      </c>
      <c r="P647">
        <v>0.78026003999999993</v>
      </c>
      <c r="Q647" t="s">
        <v>616</v>
      </c>
      <c r="S647">
        <v>1</v>
      </c>
    </row>
    <row r="648" spans="1:19" x14ac:dyDescent="0.25">
      <c r="A648" t="s">
        <v>5298</v>
      </c>
      <c r="C648" t="s">
        <v>656</v>
      </c>
      <c r="F648" t="s">
        <v>657</v>
      </c>
      <c r="G648" t="s">
        <v>29</v>
      </c>
      <c r="K648" t="s">
        <v>5315</v>
      </c>
      <c r="L648" t="s">
        <v>5315</v>
      </c>
      <c r="M648" s="44">
        <v>2</v>
      </c>
      <c r="N648" s="44">
        <v>4.6669999999999998</v>
      </c>
      <c r="O648">
        <v>0.84</v>
      </c>
      <c r="P648">
        <v>3.9202799999999995</v>
      </c>
      <c r="Q648" t="s">
        <v>616</v>
      </c>
      <c r="S648">
        <v>1</v>
      </c>
    </row>
    <row r="649" spans="1:19" x14ac:dyDescent="0.25">
      <c r="A649" t="s">
        <v>5298</v>
      </c>
      <c r="C649" t="s">
        <v>658</v>
      </c>
      <c r="F649" t="s">
        <v>659</v>
      </c>
      <c r="G649" t="s">
        <v>29</v>
      </c>
      <c r="K649" t="s">
        <v>5315</v>
      </c>
      <c r="L649" t="s">
        <v>5315</v>
      </c>
      <c r="M649" s="44">
        <v>2</v>
      </c>
      <c r="N649" s="44">
        <v>4.6219999999999999</v>
      </c>
      <c r="O649">
        <v>0.84</v>
      </c>
      <c r="P649">
        <v>3.8824799999999997</v>
      </c>
      <c r="Q649" t="s">
        <v>616</v>
      </c>
      <c r="S649">
        <v>1</v>
      </c>
    </row>
    <row r="650" spans="1:19" x14ac:dyDescent="0.25">
      <c r="A650" t="s">
        <v>5298</v>
      </c>
      <c r="C650" t="s">
        <v>660</v>
      </c>
      <c r="F650" t="s">
        <v>661</v>
      </c>
      <c r="G650" t="s">
        <v>29</v>
      </c>
      <c r="K650" t="s">
        <v>5315</v>
      </c>
      <c r="L650" t="s">
        <v>5315</v>
      </c>
      <c r="M650" s="44">
        <v>0.5</v>
      </c>
      <c r="N650" s="44">
        <v>1.04156</v>
      </c>
      <c r="O650">
        <v>0.84</v>
      </c>
      <c r="P650">
        <v>0.87491039999999998</v>
      </c>
      <c r="Q650" t="s">
        <v>616</v>
      </c>
      <c r="S650">
        <v>1</v>
      </c>
    </row>
    <row r="651" spans="1:19" x14ac:dyDescent="0.25">
      <c r="A651" t="s">
        <v>5298</v>
      </c>
      <c r="C651" t="s">
        <v>662</v>
      </c>
      <c r="F651" t="s">
        <v>663</v>
      </c>
      <c r="G651" t="s">
        <v>29</v>
      </c>
      <c r="K651" t="s">
        <v>5315</v>
      </c>
      <c r="L651" t="s">
        <v>5315</v>
      </c>
      <c r="M651" s="44">
        <v>0.11</v>
      </c>
      <c r="N651" s="44">
        <v>0</v>
      </c>
      <c r="O651">
        <v>1</v>
      </c>
      <c r="P651">
        <v>0</v>
      </c>
      <c r="Q651" t="s">
        <v>616</v>
      </c>
      <c r="S651">
        <v>1</v>
      </c>
    </row>
    <row r="652" spans="1:19" x14ac:dyDescent="0.25">
      <c r="A652" t="s">
        <v>5298</v>
      </c>
      <c r="C652" t="s">
        <v>666</v>
      </c>
      <c r="F652" t="s">
        <v>667</v>
      </c>
      <c r="G652" t="s">
        <v>29</v>
      </c>
      <c r="K652" t="s">
        <v>5315</v>
      </c>
      <c r="L652" t="s">
        <v>5315</v>
      </c>
      <c r="M652" s="44">
        <v>2</v>
      </c>
      <c r="N652" s="44">
        <v>2.9826172080000002</v>
      </c>
      <c r="O652">
        <v>1</v>
      </c>
      <c r="P652">
        <v>2.9826172080000002</v>
      </c>
      <c r="Q652" t="s">
        <v>616</v>
      </c>
      <c r="S652">
        <v>1</v>
      </c>
    </row>
    <row r="653" spans="1:19" x14ac:dyDescent="0.25">
      <c r="A653" t="s">
        <v>5298</v>
      </c>
      <c r="B653" t="s">
        <v>670</v>
      </c>
      <c r="C653" t="s">
        <v>668</v>
      </c>
      <c r="F653" t="s">
        <v>669</v>
      </c>
      <c r="G653" t="s">
        <v>29</v>
      </c>
      <c r="K653">
        <v>15</v>
      </c>
      <c r="L653">
        <v>2.1</v>
      </c>
      <c r="M653" s="44">
        <v>15</v>
      </c>
      <c r="N653" s="44">
        <v>30.211927970000001</v>
      </c>
      <c r="O653">
        <v>1</v>
      </c>
      <c r="P653">
        <v>30.211927970000001</v>
      </c>
      <c r="Q653" t="s">
        <v>616</v>
      </c>
      <c r="S653">
        <v>1</v>
      </c>
    </row>
    <row r="654" spans="1:19" x14ac:dyDescent="0.25">
      <c r="A654" t="s">
        <v>5298</v>
      </c>
      <c r="B654" t="s">
        <v>673</v>
      </c>
      <c r="C654" t="s">
        <v>671</v>
      </c>
      <c r="F654" t="s">
        <v>672</v>
      </c>
      <c r="G654" t="s">
        <v>29</v>
      </c>
      <c r="K654">
        <v>15</v>
      </c>
      <c r="L654">
        <v>2.1</v>
      </c>
      <c r="M654" s="44">
        <v>15</v>
      </c>
      <c r="N654" s="44">
        <v>30.141318649999999</v>
      </c>
      <c r="O654">
        <v>1</v>
      </c>
      <c r="P654">
        <v>30.141318649999999</v>
      </c>
      <c r="Q654" t="s">
        <v>616</v>
      </c>
      <c r="S654">
        <v>1</v>
      </c>
    </row>
    <row r="655" spans="1:19" x14ac:dyDescent="0.25">
      <c r="A655" t="s">
        <v>5298</v>
      </c>
      <c r="B655" t="s">
        <v>676</v>
      </c>
      <c r="C655" t="s">
        <v>674</v>
      </c>
      <c r="F655" t="s">
        <v>675</v>
      </c>
      <c r="G655" t="s">
        <v>29</v>
      </c>
      <c r="K655">
        <v>20</v>
      </c>
      <c r="L655">
        <v>2.8</v>
      </c>
      <c r="M655" s="44">
        <v>20</v>
      </c>
      <c r="N655" s="44">
        <v>40.266502459999998</v>
      </c>
      <c r="O655">
        <v>1</v>
      </c>
      <c r="P655">
        <v>40.266502459999998</v>
      </c>
      <c r="Q655" t="s">
        <v>616</v>
      </c>
      <c r="S655">
        <v>1</v>
      </c>
    </row>
    <row r="656" spans="1:19" x14ac:dyDescent="0.25">
      <c r="A656" t="s">
        <v>5298</v>
      </c>
      <c r="B656" t="s">
        <v>679</v>
      </c>
      <c r="C656" t="s">
        <v>677</v>
      </c>
      <c r="F656" t="s">
        <v>678</v>
      </c>
      <c r="G656" t="s">
        <v>29</v>
      </c>
      <c r="K656">
        <v>20</v>
      </c>
      <c r="L656">
        <v>2.8</v>
      </c>
      <c r="M656" s="44">
        <v>20</v>
      </c>
      <c r="N656" s="44">
        <v>43.461742630000003</v>
      </c>
      <c r="O656">
        <v>1</v>
      </c>
      <c r="P656">
        <v>43.461742630000003</v>
      </c>
      <c r="Q656" t="s">
        <v>616</v>
      </c>
      <c r="S656">
        <v>1</v>
      </c>
    </row>
    <row r="657" spans="1:19" x14ac:dyDescent="0.25">
      <c r="A657" t="s">
        <v>5298</v>
      </c>
      <c r="B657" t="s">
        <v>682</v>
      </c>
      <c r="C657" t="s">
        <v>680</v>
      </c>
      <c r="F657" t="s">
        <v>681</v>
      </c>
      <c r="G657" t="s">
        <v>29</v>
      </c>
      <c r="K657">
        <v>20</v>
      </c>
      <c r="L657">
        <v>2.8</v>
      </c>
      <c r="M657" s="44">
        <v>20</v>
      </c>
      <c r="N657" s="44">
        <v>43.76602244</v>
      </c>
      <c r="O657">
        <v>1</v>
      </c>
      <c r="P657">
        <v>43.76602244</v>
      </c>
      <c r="Q657" t="s">
        <v>616</v>
      </c>
      <c r="S657">
        <v>1</v>
      </c>
    </row>
    <row r="658" spans="1:19" x14ac:dyDescent="0.25">
      <c r="A658" t="s">
        <v>5298</v>
      </c>
      <c r="B658" t="s">
        <v>685</v>
      </c>
      <c r="C658" t="s">
        <v>683</v>
      </c>
      <c r="F658" t="s">
        <v>684</v>
      </c>
      <c r="G658" t="s">
        <v>29</v>
      </c>
      <c r="K658">
        <v>10</v>
      </c>
      <c r="L658">
        <v>1.4</v>
      </c>
      <c r="M658" s="44">
        <v>10</v>
      </c>
      <c r="N658" s="44">
        <v>21.728584619999999</v>
      </c>
      <c r="O658">
        <v>1</v>
      </c>
      <c r="P658">
        <v>21.728584619999999</v>
      </c>
      <c r="Q658" t="s">
        <v>616</v>
      </c>
      <c r="S658">
        <v>1</v>
      </c>
    </row>
    <row r="659" spans="1:19" x14ac:dyDescent="0.25">
      <c r="A659" t="s">
        <v>5298</v>
      </c>
      <c r="B659" t="s">
        <v>688</v>
      </c>
      <c r="C659" t="s">
        <v>686</v>
      </c>
      <c r="F659" t="s">
        <v>687</v>
      </c>
      <c r="G659" t="s">
        <v>29</v>
      </c>
      <c r="K659">
        <v>20</v>
      </c>
      <c r="L659">
        <v>2.8</v>
      </c>
      <c r="M659" s="44">
        <v>20</v>
      </c>
      <c r="N659" s="44">
        <v>45.58605902</v>
      </c>
      <c r="O659">
        <v>1</v>
      </c>
      <c r="P659">
        <v>45.58605902</v>
      </c>
      <c r="Q659" t="s">
        <v>616</v>
      </c>
      <c r="S659">
        <v>1</v>
      </c>
    </row>
    <row r="660" spans="1:19" x14ac:dyDescent="0.25">
      <c r="A660" t="s">
        <v>5298</v>
      </c>
      <c r="B660" t="s">
        <v>691</v>
      </c>
      <c r="C660" t="s">
        <v>689</v>
      </c>
      <c r="F660" t="s">
        <v>690</v>
      </c>
      <c r="G660" t="s">
        <v>29</v>
      </c>
      <c r="K660">
        <v>10</v>
      </c>
      <c r="L660">
        <v>1.4</v>
      </c>
      <c r="M660" s="44">
        <v>10</v>
      </c>
      <c r="N660" s="44">
        <v>22.43061934</v>
      </c>
      <c r="O660">
        <v>1</v>
      </c>
      <c r="P660">
        <v>22.43061934</v>
      </c>
      <c r="Q660" t="s">
        <v>616</v>
      </c>
      <c r="S660">
        <v>1</v>
      </c>
    </row>
    <row r="661" spans="1:19" x14ac:dyDescent="0.25">
      <c r="A661" t="s">
        <v>5298</v>
      </c>
      <c r="B661" t="s">
        <v>694</v>
      </c>
      <c r="C661" t="s">
        <v>692</v>
      </c>
      <c r="F661" t="s">
        <v>693</v>
      </c>
      <c r="G661" t="s">
        <v>29</v>
      </c>
      <c r="K661">
        <v>20</v>
      </c>
      <c r="L661">
        <v>2.8</v>
      </c>
      <c r="M661" s="44">
        <v>20</v>
      </c>
      <c r="N661" s="44">
        <v>52.015699669999997</v>
      </c>
      <c r="O661">
        <v>1</v>
      </c>
      <c r="P661">
        <v>52.015699669999997</v>
      </c>
      <c r="Q661" t="s">
        <v>616</v>
      </c>
      <c r="S661">
        <v>1</v>
      </c>
    </row>
    <row r="662" spans="1:19" x14ac:dyDescent="0.25">
      <c r="A662" t="s">
        <v>5298</v>
      </c>
      <c r="C662" t="s">
        <v>695</v>
      </c>
      <c r="F662" t="s">
        <v>696</v>
      </c>
      <c r="G662" t="s">
        <v>29</v>
      </c>
      <c r="K662" t="s">
        <v>5315</v>
      </c>
      <c r="L662" t="s">
        <v>5315</v>
      </c>
      <c r="M662" s="44">
        <v>2.1</v>
      </c>
      <c r="N662" s="44">
        <v>5.5735970000000004</v>
      </c>
      <c r="O662">
        <v>0.84</v>
      </c>
      <c r="P662">
        <v>4.68182148</v>
      </c>
      <c r="Q662" t="s">
        <v>616</v>
      </c>
      <c r="S662">
        <v>1</v>
      </c>
    </row>
    <row r="663" spans="1:19" x14ac:dyDescent="0.25">
      <c r="A663" t="s">
        <v>5298</v>
      </c>
      <c r="C663" t="s">
        <v>697</v>
      </c>
      <c r="F663" t="s">
        <v>698</v>
      </c>
      <c r="G663" t="s">
        <v>29</v>
      </c>
      <c r="K663" t="s">
        <v>5315</v>
      </c>
      <c r="L663" t="s">
        <v>5315</v>
      </c>
      <c r="M663" s="44">
        <v>1.88</v>
      </c>
      <c r="N663" s="44">
        <v>4.6013260999999996</v>
      </c>
      <c r="O663">
        <v>0.84</v>
      </c>
      <c r="P663">
        <v>3.8651139239999996</v>
      </c>
      <c r="Q663" t="s">
        <v>616</v>
      </c>
      <c r="S663">
        <v>1</v>
      </c>
    </row>
    <row r="664" spans="1:19" x14ac:dyDescent="0.25">
      <c r="A664" t="s">
        <v>5298</v>
      </c>
      <c r="C664" t="s">
        <v>699</v>
      </c>
      <c r="F664" t="s">
        <v>700</v>
      </c>
      <c r="G664" t="s">
        <v>29</v>
      </c>
      <c r="K664" t="s">
        <v>5315</v>
      </c>
      <c r="L664" t="s">
        <v>5315</v>
      </c>
      <c r="M664" s="44">
        <v>20</v>
      </c>
      <c r="N664" s="44">
        <v>54.947000000000003</v>
      </c>
      <c r="O664">
        <v>0.84</v>
      </c>
      <c r="P664">
        <v>46.155479999999997</v>
      </c>
      <c r="Q664" t="s">
        <v>616</v>
      </c>
      <c r="S664">
        <v>1</v>
      </c>
    </row>
    <row r="665" spans="1:19" x14ac:dyDescent="0.25">
      <c r="A665" t="s">
        <v>5298</v>
      </c>
      <c r="B665" t="s">
        <v>703</v>
      </c>
      <c r="C665" t="s">
        <v>701</v>
      </c>
      <c r="F665" t="s">
        <v>702</v>
      </c>
      <c r="G665" t="s">
        <v>29</v>
      </c>
      <c r="K665">
        <v>11.4</v>
      </c>
      <c r="L665">
        <v>1.6</v>
      </c>
      <c r="M665" s="44">
        <v>11.4</v>
      </c>
      <c r="N665" s="44">
        <v>29.7</v>
      </c>
      <c r="O665">
        <v>1</v>
      </c>
      <c r="P665">
        <v>29.7</v>
      </c>
      <c r="Q665" t="s">
        <v>616</v>
      </c>
      <c r="S665">
        <v>1</v>
      </c>
    </row>
    <row r="666" spans="1:19" x14ac:dyDescent="0.25">
      <c r="A666" t="s">
        <v>5298</v>
      </c>
      <c r="B666" t="s">
        <v>707</v>
      </c>
      <c r="C666" t="s">
        <v>705</v>
      </c>
      <c r="F666" t="s">
        <v>706</v>
      </c>
      <c r="G666" t="s">
        <v>29</v>
      </c>
      <c r="K666">
        <v>10</v>
      </c>
      <c r="L666">
        <v>0</v>
      </c>
      <c r="M666" s="44">
        <v>10</v>
      </c>
      <c r="N666" s="44">
        <v>25.91</v>
      </c>
      <c r="O666">
        <v>1</v>
      </c>
      <c r="P666">
        <v>25.91</v>
      </c>
      <c r="Q666" t="s">
        <v>616</v>
      </c>
      <c r="S666">
        <v>1</v>
      </c>
    </row>
    <row r="667" spans="1:19" x14ac:dyDescent="0.25">
      <c r="A667" t="s">
        <v>5298</v>
      </c>
      <c r="B667" t="s">
        <v>707</v>
      </c>
      <c r="C667" t="s">
        <v>708</v>
      </c>
      <c r="F667" t="s">
        <v>709</v>
      </c>
      <c r="G667" t="s">
        <v>29</v>
      </c>
      <c r="K667">
        <v>10</v>
      </c>
      <c r="L667">
        <v>0</v>
      </c>
      <c r="M667" s="44">
        <v>20</v>
      </c>
      <c r="N667" s="44">
        <v>51.36</v>
      </c>
      <c r="O667">
        <v>1</v>
      </c>
      <c r="P667">
        <v>51.36</v>
      </c>
      <c r="Q667" t="s">
        <v>616</v>
      </c>
      <c r="S667">
        <v>1</v>
      </c>
    </row>
    <row r="668" spans="1:19" x14ac:dyDescent="0.25">
      <c r="A668" t="s">
        <v>5298</v>
      </c>
      <c r="B668" t="s">
        <v>713</v>
      </c>
      <c r="C668" t="s">
        <v>711</v>
      </c>
      <c r="F668" t="s">
        <v>712</v>
      </c>
      <c r="G668" t="s">
        <v>29</v>
      </c>
      <c r="K668">
        <v>7.9</v>
      </c>
      <c r="L668">
        <v>0</v>
      </c>
      <c r="M668" s="44">
        <v>7.9</v>
      </c>
      <c r="N668" s="44">
        <v>19.71</v>
      </c>
      <c r="O668">
        <v>1</v>
      </c>
      <c r="P668">
        <v>19.71</v>
      </c>
      <c r="Q668" t="s">
        <v>616</v>
      </c>
      <c r="S668">
        <v>1</v>
      </c>
    </row>
    <row r="669" spans="1:19" x14ac:dyDescent="0.25">
      <c r="A669" t="s">
        <v>5298</v>
      </c>
      <c r="B669" t="s">
        <v>716</v>
      </c>
      <c r="C669" t="s">
        <v>714</v>
      </c>
      <c r="F669" t="s">
        <v>715</v>
      </c>
      <c r="G669" t="s">
        <v>29</v>
      </c>
      <c r="K669">
        <v>10</v>
      </c>
      <c r="L669">
        <v>0</v>
      </c>
      <c r="M669" s="44">
        <v>10</v>
      </c>
      <c r="N669" s="44">
        <v>25.91</v>
      </c>
      <c r="O669">
        <v>1</v>
      </c>
      <c r="P669">
        <v>25.91</v>
      </c>
      <c r="Q669" t="s">
        <v>616</v>
      </c>
      <c r="S669">
        <v>1</v>
      </c>
    </row>
    <row r="670" spans="1:19" x14ac:dyDescent="0.25">
      <c r="A670" t="s">
        <v>5298</v>
      </c>
      <c r="B670" t="s">
        <v>719</v>
      </c>
      <c r="C670" t="s">
        <v>717</v>
      </c>
      <c r="F670" t="s">
        <v>718</v>
      </c>
      <c r="G670" t="s">
        <v>29</v>
      </c>
      <c r="K670">
        <v>7.9</v>
      </c>
      <c r="L670">
        <v>0</v>
      </c>
      <c r="M670" s="44">
        <v>7.9</v>
      </c>
      <c r="N670" s="44">
        <v>19.71</v>
      </c>
      <c r="O670">
        <v>1</v>
      </c>
      <c r="P670">
        <v>19.71</v>
      </c>
      <c r="Q670" t="s">
        <v>616</v>
      </c>
      <c r="S670">
        <v>1</v>
      </c>
    </row>
    <row r="671" spans="1:19" x14ac:dyDescent="0.25">
      <c r="A671" t="s">
        <v>5298</v>
      </c>
      <c r="C671" t="s">
        <v>720</v>
      </c>
      <c r="F671" t="s">
        <v>721</v>
      </c>
      <c r="G671" t="s">
        <v>29</v>
      </c>
      <c r="K671" t="s">
        <v>5315</v>
      </c>
      <c r="L671" t="s">
        <v>5315</v>
      </c>
      <c r="M671" s="44">
        <v>1.25</v>
      </c>
      <c r="N671" s="44">
        <v>3.048143</v>
      </c>
      <c r="O671">
        <v>0.84</v>
      </c>
      <c r="P671">
        <v>2.56044012</v>
      </c>
      <c r="Q671" t="s">
        <v>616</v>
      </c>
      <c r="S671">
        <v>1</v>
      </c>
    </row>
    <row r="672" spans="1:19" x14ac:dyDescent="0.25">
      <c r="A672" t="s">
        <v>5298</v>
      </c>
      <c r="C672" t="s">
        <v>723</v>
      </c>
      <c r="F672" t="s">
        <v>724</v>
      </c>
      <c r="G672" t="s">
        <v>29</v>
      </c>
      <c r="K672" t="s">
        <v>5315</v>
      </c>
      <c r="L672" t="s">
        <v>5315</v>
      </c>
      <c r="M672" s="44">
        <v>2.2999999999999998</v>
      </c>
      <c r="N672" s="44">
        <v>5.4480468000000002</v>
      </c>
      <c r="O672">
        <v>0.84</v>
      </c>
      <c r="P672">
        <v>4.5763593120000001</v>
      </c>
      <c r="Q672" t="s">
        <v>616</v>
      </c>
      <c r="S672">
        <v>1</v>
      </c>
    </row>
    <row r="673" spans="1:19" x14ac:dyDescent="0.25">
      <c r="A673" t="s">
        <v>5298</v>
      </c>
      <c r="C673" t="s">
        <v>725</v>
      </c>
      <c r="F673" t="s">
        <v>726</v>
      </c>
      <c r="G673" t="s">
        <v>29</v>
      </c>
      <c r="K673" t="s">
        <v>5315</v>
      </c>
      <c r="L673" t="s">
        <v>5315</v>
      </c>
      <c r="M673" s="44">
        <v>0.75</v>
      </c>
      <c r="N673" s="44">
        <v>1.772597</v>
      </c>
      <c r="O673">
        <v>0.84</v>
      </c>
      <c r="P673">
        <v>1.4889814799999999</v>
      </c>
      <c r="Q673" t="s">
        <v>616</v>
      </c>
      <c r="S673">
        <v>1</v>
      </c>
    </row>
    <row r="674" spans="1:19" x14ac:dyDescent="0.25">
      <c r="A674" t="s">
        <v>5298</v>
      </c>
      <c r="C674" t="s">
        <v>727</v>
      </c>
      <c r="F674" t="s">
        <v>728</v>
      </c>
      <c r="G674" t="s">
        <v>29</v>
      </c>
      <c r="K674" t="s">
        <v>5315</v>
      </c>
      <c r="L674" t="s">
        <v>5315</v>
      </c>
      <c r="M674" s="44">
        <v>0.5</v>
      </c>
      <c r="N674" s="44">
        <v>1.0837509999999999</v>
      </c>
      <c r="O674">
        <v>0.84</v>
      </c>
      <c r="P674">
        <v>0.91035083999999988</v>
      </c>
      <c r="Q674" t="s">
        <v>616</v>
      </c>
      <c r="S674">
        <v>1</v>
      </c>
    </row>
    <row r="675" spans="1:19" x14ac:dyDescent="0.25">
      <c r="A675" t="s">
        <v>5298</v>
      </c>
      <c r="B675" t="s">
        <v>731</v>
      </c>
      <c r="C675" t="s">
        <v>729</v>
      </c>
      <c r="F675" t="s">
        <v>730</v>
      </c>
      <c r="G675" t="s">
        <v>29</v>
      </c>
      <c r="K675">
        <v>1.5</v>
      </c>
      <c r="L675">
        <v>0.21</v>
      </c>
      <c r="M675" s="44">
        <v>1.5</v>
      </c>
      <c r="N675" s="44">
        <v>2.0979999999999999</v>
      </c>
      <c r="O675">
        <v>1</v>
      </c>
      <c r="P675">
        <v>2.0979999999999999</v>
      </c>
      <c r="Q675" t="s">
        <v>616</v>
      </c>
      <c r="S675">
        <v>1</v>
      </c>
    </row>
    <row r="676" spans="1:19" x14ac:dyDescent="0.25">
      <c r="A676" t="s">
        <v>5298</v>
      </c>
      <c r="B676" t="s">
        <v>734</v>
      </c>
      <c r="C676" t="s">
        <v>732</v>
      </c>
      <c r="F676" t="s">
        <v>733</v>
      </c>
      <c r="G676" t="s">
        <v>29</v>
      </c>
      <c r="K676">
        <v>1.5</v>
      </c>
      <c r="L676">
        <v>0.21</v>
      </c>
      <c r="M676" s="44">
        <v>1.5</v>
      </c>
      <c r="N676" s="44">
        <v>2.1</v>
      </c>
      <c r="O676">
        <v>1</v>
      </c>
      <c r="P676">
        <v>2.1</v>
      </c>
      <c r="Q676" t="s">
        <v>616</v>
      </c>
      <c r="S676">
        <v>1</v>
      </c>
    </row>
    <row r="677" spans="1:19" x14ac:dyDescent="0.25">
      <c r="A677" t="s">
        <v>5298</v>
      </c>
      <c r="B677" t="s">
        <v>737</v>
      </c>
      <c r="C677" t="s">
        <v>735</v>
      </c>
      <c r="F677" t="s">
        <v>736</v>
      </c>
      <c r="G677" t="s">
        <v>29</v>
      </c>
      <c r="K677">
        <v>12</v>
      </c>
      <c r="L677">
        <v>1.68</v>
      </c>
      <c r="M677" s="44">
        <v>12</v>
      </c>
      <c r="N677" s="44">
        <v>28</v>
      </c>
      <c r="O677">
        <v>1</v>
      </c>
      <c r="P677">
        <v>28</v>
      </c>
      <c r="Q677" t="s">
        <v>616</v>
      </c>
      <c r="S677">
        <v>1</v>
      </c>
    </row>
    <row r="678" spans="1:19" x14ac:dyDescent="0.25">
      <c r="A678" t="s">
        <v>5298</v>
      </c>
      <c r="C678" t="s">
        <v>738</v>
      </c>
      <c r="F678" t="s">
        <v>739</v>
      </c>
      <c r="G678" t="s">
        <v>29</v>
      </c>
      <c r="K678" t="s">
        <v>5315</v>
      </c>
      <c r="L678" t="s">
        <v>5315</v>
      </c>
      <c r="M678" s="44">
        <v>1.5</v>
      </c>
      <c r="N678" s="44">
        <v>2.1</v>
      </c>
      <c r="O678">
        <v>1</v>
      </c>
      <c r="P678">
        <v>2.1</v>
      </c>
      <c r="Q678" t="s">
        <v>616</v>
      </c>
      <c r="S678">
        <v>1</v>
      </c>
    </row>
    <row r="679" spans="1:19" x14ac:dyDescent="0.25">
      <c r="A679" t="s">
        <v>5298</v>
      </c>
      <c r="C679" t="s">
        <v>740</v>
      </c>
      <c r="F679" t="s">
        <v>741</v>
      </c>
      <c r="G679" t="s">
        <v>29</v>
      </c>
      <c r="K679" t="s">
        <v>5315</v>
      </c>
      <c r="L679" t="s">
        <v>5315</v>
      </c>
      <c r="M679" s="44">
        <v>1.5</v>
      </c>
      <c r="N679" s="44">
        <v>2.1</v>
      </c>
      <c r="O679">
        <v>1</v>
      </c>
      <c r="P679">
        <v>2.1</v>
      </c>
      <c r="Q679" t="s">
        <v>616</v>
      </c>
      <c r="S679">
        <v>1</v>
      </c>
    </row>
    <row r="680" spans="1:19" x14ac:dyDescent="0.25">
      <c r="A680" t="s">
        <v>5298</v>
      </c>
      <c r="B680" t="s">
        <v>744</v>
      </c>
      <c r="C680" t="s">
        <v>742</v>
      </c>
      <c r="F680" t="s">
        <v>743</v>
      </c>
      <c r="G680" t="s">
        <v>29</v>
      </c>
      <c r="K680">
        <v>1.5</v>
      </c>
      <c r="L680">
        <v>0</v>
      </c>
      <c r="M680" s="44">
        <v>1.5</v>
      </c>
      <c r="N680" s="44">
        <v>2.1</v>
      </c>
      <c r="O680">
        <v>1</v>
      </c>
      <c r="P680">
        <v>2.1</v>
      </c>
      <c r="Q680" t="s">
        <v>616</v>
      </c>
      <c r="S680">
        <v>1</v>
      </c>
    </row>
    <row r="681" spans="1:19" x14ac:dyDescent="0.25">
      <c r="A681" t="s">
        <v>5298</v>
      </c>
      <c r="B681" t="s">
        <v>747</v>
      </c>
      <c r="C681" t="s">
        <v>745</v>
      </c>
      <c r="F681" t="s">
        <v>746</v>
      </c>
      <c r="G681" t="s">
        <v>29</v>
      </c>
      <c r="K681">
        <v>1.5</v>
      </c>
      <c r="L681">
        <v>0</v>
      </c>
      <c r="M681" s="44">
        <v>1.5</v>
      </c>
      <c r="N681" s="44">
        <v>2.1</v>
      </c>
      <c r="O681">
        <v>1</v>
      </c>
      <c r="P681">
        <v>2.1</v>
      </c>
      <c r="Q681" t="s">
        <v>616</v>
      </c>
      <c r="S681">
        <v>1</v>
      </c>
    </row>
    <row r="682" spans="1:19" x14ac:dyDescent="0.25">
      <c r="A682" t="s">
        <v>5298</v>
      </c>
      <c r="C682" t="s">
        <v>748</v>
      </c>
      <c r="F682" t="s">
        <v>749</v>
      </c>
      <c r="G682" t="s">
        <v>29</v>
      </c>
      <c r="K682" t="s">
        <v>5315</v>
      </c>
      <c r="L682" t="s">
        <v>5315</v>
      </c>
      <c r="M682" s="44">
        <v>0.75</v>
      </c>
      <c r="N682" s="44">
        <v>1.1000000000000001</v>
      </c>
      <c r="O682">
        <v>1</v>
      </c>
      <c r="P682">
        <v>1.1000000000000001</v>
      </c>
      <c r="Q682" t="s">
        <v>616</v>
      </c>
      <c r="S682">
        <v>1</v>
      </c>
    </row>
    <row r="683" spans="1:19" x14ac:dyDescent="0.25">
      <c r="A683" t="s">
        <v>5298</v>
      </c>
      <c r="B683" t="s">
        <v>752</v>
      </c>
      <c r="C683" t="s">
        <v>750</v>
      </c>
      <c r="F683" t="s">
        <v>751</v>
      </c>
      <c r="G683" t="s">
        <v>29</v>
      </c>
      <c r="K683">
        <v>1.5</v>
      </c>
      <c r="L683">
        <v>0</v>
      </c>
      <c r="M683" s="44">
        <v>1.5</v>
      </c>
      <c r="N683" s="44">
        <v>2.1</v>
      </c>
      <c r="O683">
        <v>1</v>
      </c>
      <c r="P683">
        <v>2.1</v>
      </c>
      <c r="Q683" t="s">
        <v>616</v>
      </c>
      <c r="S683">
        <v>1</v>
      </c>
    </row>
    <row r="684" spans="1:19" x14ac:dyDescent="0.25">
      <c r="A684" t="s">
        <v>5298</v>
      </c>
      <c r="B684" t="s">
        <v>755</v>
      </c>
      <c r="C684" t="s">
        <v>753</v>
      </c>
      <c r="F684" t="s">
        <v>754</v>
      </c>
      <c r="G684" t="s">
        <v>29</v>
      </c>
      <c r="K684">
        <v>165</v>
      </c>
      <c r="L684">
        <v>23.1</v>
      </c>
      <c r="M684" s="44">
        <v>150</v>
      </c>
      <c r="N684" s="44">
        <v>305</v>
      </c>
      <c r="O684">
        <v>1</v>
      </c>
      <c r="P684">
        <v>305</v>
      </c>
      <c r="Q684" t="s">
        <v>616</v>
      </c>
      <c r="S684">
        <v>1</v>
      </c>
    </row>
    <row r="685" spans="1:19" x14ac:dyDescent="0.25">
      <c r="A685" t="s">
        <v>5298</v>
      </c>
      <c r="B685" t="s">
        <v>762</v>
      </c>
      <c r="C685" t="s">
        <v>760</v>
      </c>
      <c r="F685" t="s">
        <v>761</v>
      </c>
      <c r="G685" t="s">
        <v>29</v>
      </c>
      <c r="K685">
        <v>1.5</v>
      </c>
      <c r="L685">
        <v>0.21</v>
      </c>
      <c r="M685" s="44">
        <v>1.5</v>
      </c>
      <c r="N685" s="44">
        <v>2.0979999999999999</v>
      </c>
      <c r="O685">
        <v>1</v>
      </c>
      <c r="P685">
        <v>2.0979999999999999</v>
      </c>
      <c r="Q685" t="s">
        <v>616</v>
      </c>
      <c r="S685">
        <v>1</v>
      </c>
    </row>
    <row r="686" spans="1:19" x14ac:dyDescent="0.25">
      <c r="A686" t="s">
        <v>5298</v>
      </c>
      <c r="B686" t="s">
        <v>765</v>
      </c>
      <c r="C686" t="s">
        <v>763</v>
      </c>
      <c r="F686" t="s">
        <v>764</v>
      </c>
      <c r="G686" t="s">
        <v>29</v>
      </c>
      <c r="K686">
        <v>1.5</v>
      </c>
      <c r="L686">
        <v>0</v>
      </c>
      <c r="M686" s="44">
        <v>1.5</v>
      </c>
      <c r="N686" s="44">
        <v>2.1</v>
      </c>
      <c r="O686">
        <v>1</v>
      </c>
      <c r="P686">
        <v>2.1</v>
      </c>
      <c r="Q686" t="s">
        <v>616</v>
      </c>
      <c r="S686">
        <v>1</v>
      </c>
    </row>
    <row r="687" spans="1:19" x14ac:dyDescent="0.25">
      <c r="A687" t="s">
        <v>5298</v>
      </c>
      <c r="C687" t="s">
        <v>767</v>
      </c>
      <c r="F687" t="s">
        <v>768</v>
      </c>
      <c r="G687" t="s">
        <v>29</v>
      </c>
      <c r="K687" t="s">
        <v>5315</v>
      </c>
      <c r="L687" t="s">
        <v>5315</v>
      </c>
      <c r="M687" s="44">
        <v>0.25</v>
      </c>
      <c r="N687" s="44">
        <v>0.4</v>
      </c>
      <c r="O687">
        <v>1</v>
      </c>
      <c r="P687">
        <v>0.4</v>
      </c>
      <c r="Q687" t="s">
        <v>616</v>
      </c>
      <c r="S687">
        <v>1</v>
      </c>
    </row>
    <row r="688" spans="1:19" x14ac:dyDescent="0.25">
      <c r="A688" t="s">
        <v>5298</v>
      </c>
      <c r="C688" t="s">
        <v>769</v>
      </c>
      <c r="F688" t="s">
        <v>770</v>
      </c>
      <c r="G688" t="s">
        <v>29</v>
      </c>
      <c r="K688" t="s">
        <v>5315</v>
      </c>
      <c r="L688" t="s">
        <v>5315</v>
      </c>
      <c r="M688" s="44">
        <v>0.999</v>
      </c>
      <c r="N688" s="44">
        <v>1.4</v>
      </c>
      <c r="O688">
        <v>1</v>
      </c>
      <c r="P688">
        <v>1.4</v>
      </c>
      <c r="Q688" t="s">
        <v>616</v>
      </c>
      <c r="S688">
        <v>1</v>
      </c>
    </row>
    <row r="689" spans="1:19" x14ac:dyDescent="0.25">
      <c r="A689" t="s">
        <v>5298</v>
      </c>
      <c r="C689" t="s">
        <v>771</v>
      </c>
      <c r="F689" t="s">
        <v>772</v>
      </c>
      <c r="G689" t="s">
        <v>29</v>
      </c>
      <c r="K689" t="s">
        <v>5315</v>
      </c>
      <c r="L689" t="s">
        <v>5315</v>
      </c>
      <c r="M689" s="44">
        <v>0.999</v>
      </c>
      <c r="N689" s="44">
        <v>1.4</v>
      </c>
      <c r="O689">
        <v>1</v>
      </c>
      <c r="P689">
        <v>1.4</v>
      </c>
      <c r="Q689" t="s">
        <v>616</v>
      </c>
      <c r="S689">
        <v>1</v>
      </c>
    </row>
    <row r="690" spans="1:19" x14ac:dyDescent="0.25">
      <c r="A690" t="s">
        <v>5298</v>
      </c>
      <c r="C690" t="s">
        <v>773</v>
      </c>
      <c r="F690" t="s">
        <v>774</v>
      </c>
      <c r="G690" t="s">
        <v>29</v>
      </c>
      <c r="K690" t="s">
        <v>5315</v>
      </c>
      <c r="L690" t="s">
        <v>5315</v>
      </c>
      <c r="M690" s="44">
        <v>0.999</v>
      </c>
      <c r="N690" s="44">
        <v>1.4</v>
      </c>
      <c r="O690">
        <v>1</v>
      </c>
      <c r="P690">
        <v>1.4</v>
      </c>
      <c r="Q690" t="s">
        <v>616</v>
      </c>
      <c r="S690">
        <v>1</v>
      </c>
    </row>
    <row r="691" spans="1:19" x14ac:dyDescent="0.25">
      <c r="A691" t="s">
        <v>5298</v>
      </c>
      <c r="C691" t="s">
        <v>775</v>
      </c>
      <c r="F691" t="s">
        <v>776</v>
      </c>
      <c r="G691" t="s">
        <v>29</v>
      </c>
      <c r="K691" t="s">
        <v>5315</v>
      </c>
      <c r="L691" t="s">
        <v>5315</v>
      </c>
      <c r="M691" s="44">
        <v>0.999</v>
      </c>
      <c r="N691" s="44">
        <v>1.4</v>
      </c>
      <c r="O691">
        <v>1</v>
      </c>
      <c r="P691">
        <v>1.4</v>
      </c>
      <c r="Q691" t="s">
        <v>616</v>
      </c>
      <c r="S691">
        <v>1</v>
      </c>
    </row>
    <row r="692" spans="1:19" x14ac:dyDescent="0.25">
      <c r="A692" t="s">
        <v>5298</v>
      </c>
      <c r="B692" t="s">
        <v>779</v>
      </c>
      <c r="C692" t="s">
        <v>777</v>
      </c>
      <c r="F692" t="s">
        <v>778</v>
      </c>
      <c r="G692" t="s">
        <v>29</v>
      </c>
      <c r="K692">
        <v>1.25</v>
      </c>
      <c r="L692">
        <v>7.0000000000000007E-2</v>
      </c>
      <c r="M692" s="44">
        <v>1.25</v>
      </c>
      <c r="N692" s="44">
        <v>1.8</v>
      </c>
      <c r="O692">
        <v>1</v>
      </c>
      <c r="P692">
        <v>1.8</v>
      </c>
      <c r="Q692" t="s">
        <v>616</v>
      </c>
      <c r="S692">
        <v>1</v>
      </c>
    </row>
    <row r="693" spans="1:19" x14ac:dyDescent="0.25">
      <c r="A693" t="s">
        <v>5298</v>
      </c>
      <c r="B693" t="s">
        <v>783</v>
      </c>
      <c r="C693" t="s">
        <v>781</v>
      </c>
      <c r="F693" t="s">
        <v>782</v>
      </c>
      <c r="G693" t="s">
        <v>29</v>
      </c>
      <c r="K693">
        <v>1.5</v>
      </c>
      <c r="L693">
        <v>0</v>
      </c>
      <c r="M693" s="44">
        <v>1.5</v>
      </c>
      <c r="N693" s="44">
        <v>2.1</v>
      </c>
      <c r="O693">
        <v>1</v>
      </c>
      <c r="P693">
        <v>2.1</v>
      </c>
      <c r="Q693" t="s">
        <v>616</v>
      </c>
      <c r="S693">
        <v>1</v>
      </c>
    </row>
    <row r="694" spans="1:19" x14ac:dyDescent="0.25">
      <c r="A694" t="s">
        <v>5298</v>
      </c>
      <c r="C694" t="s">
        <v>784</v>
      </c>
      <c r="F694" t="s">
        <v>785</v>
      </c>
      <c r="G694" t="s">
        <v>29</v>
      </c>
      <c r="K694" t="s">
        <v>5315</v>
      </c>
      <c r="L694" t="s">
        <v>5315</v>
      </c>
      <c r="M694" s="44">
        <v>0.75</v>
      </c>
      <c r="N694" s="44">
        <v>1.1000000000000001</v>
      </c>
      <c r="O694">
        <v>1</v>
      </c>
      <c r="P694">
        <v>1.1000000000000001</v>
      </c>
      <c r="Q694" t="s">
        <v>616</v>
      </c>
      <c r="S694">
        <v>1</v>
      </c>
    </row>
    <row r="695" spans="1:19" x14ac:dyDescent="0.25">
      <c r="A695" t="s">
        <v>5298</v>
      </c>
      <c r="C695" t="s">
        <v>786</v>
      </c>
      <c r="F695" t="s">
        <v>787</v>
      </c>
      <c r="G695" t="s">
        <v>29</v>
      </c>
      <c r="K695" t="s">
        <v>5315</v>
      </c>
      <c r="L695" t="s">
        <v>5315</v>
      </c>
      <c r="M695" s="44">
        <v>0.999</v>
      </c>
      <c r="N695" s="44">
        <v>1.4</v>
      </c>
      <c r="O695">
        <v>1</v>
      </c>
      <c r="P695">
        <v>1.4</v>
      </c>
      <c r="Q695" t="s">
        <v>616</v>
      </c>
      <c r="S695">
        <v>1</v>
      </c>
    </row>
    <row r="696" spans="1:19" x14ac:dyDescent="0.25">
      <c r="A696" t="s">
        <v>5298</v>
      </c>
      <c r="C696" t="s">
        <v>788</v>
      </c>
      <c r="F696" t="s">
        <v>789</v>
      </c>
      <c r="G696" t="s">
        <v>29</v>
      </c>
      <c r="K696" t="s">
        <v>5315</v>
      </c>
      <c r="L696" t="s">
        <v>5315</v>
      </c>
      <c r="M696" s="44">
        <v>0.999</v>
      </c>
      <c r="N696" s="44">
        <v>1.4</v>
      </c>
      <c r="O696">
        <v>1</v>
      </c>
      <c r="P696">
        <v>1.4</v>
      </c>
      <c r="Q696" t="s">
        <v>616</v>
      </c>
      <c r="S696">
        <v>1</v>
      </c>
    </row>
    <row r="697" spans="1:19" x14ac:dyDescent="0.25">
      <c r="A697" t="s">
        <v>5298</v>
      </c>
      <c r="C697" t="s">
        <v>790</v>
      </c>
      <c r="F697" t="s">
        <v>791</v>
      </c>
      <c r="G697" t="s">
        <v>29</v>
      </c>
      <c r="K697" t="s">
        <v>5315</v>
      </c>
      <c r="L697" t="s">
        <v>5315</v>
      </c>
      <c r="M697" s="44">
        <v>0.25</v>
      </c>
      <c r="N697" s="44">
        <v>0.7</v>
      </c>
      <c r="O697">
        <v>1</v>
      </c>
      <c r="P697">
        <v>0.7</v>
      </c>
      <c r="Q697" t="s">
        <v>616</v>
      </c>
      <c r="S697">
        <v>1</v>
      </c>
    </row>
    <row r="698" spans="1:19" x14ac:dyDescent="0.25">
      <c r="A698" t="s">
        <v>5298</v>
      </c>
      <c r="C698" t="s">
        <v>792</v>
      </c>
      <c r="F698" t="s">
        <v>793</v>
      </c>
      <c r="G698" t="s">
        <v>29</v>
      </c>
      <c r="K698" t="s">
        <v>5315</v>
      </c>
      <c r="L698" t="s">
        <v>5315</v>
      </c>
      <c r="M698" s="44">
        <v>0.5</v>
      </c>
      <c r="N698" s="44">
        <v>0.7</v>
      </c>
      <c r="O698">
        <v>1</v>
      </c>
      <c r="P698">
        <v>0.7</v>
      </c>
      <c r="Q698" t="s">
        <v>616</v>
      </c>
      <c r="S698">
        <v>1</v>
      </c>
    </row>
    <row r="699" spans="1:19" x14ac:dyDescent="0.25">
      <c r="A699" t="s">
        <v>5298</v>
      </c>
      <c r="C699" t="s">
        <v>795</v>
      </c>
      <c r="F699" t="s">
        <v>796</v>
      </c>
      <c r="G699" t="s">
        <v>29</v>
      </c>
      <c r="K699" t="s">
        <v>5315</v>
      </c>
      <c r="L699" t="s">
        <v>5315</v>
      </c>
      <c r="M699" s="44">
        <v>0.25</v>
      </c>
      <c r="N699" s="44">
        <v>0.35</v>
      </c>
      <c r="O699">
        <v>1</v>
      </c>
      <c r="P699">
        <v>0.35</v>
      </c>
      <c r="Q699" t="s">
        <v>616</v>
      </c>
      <c r="S699">
        <v>1</v>
      </c>
    </row>
    <row r="700" spans="1:19" x14ac:dyDescent="0.25">
      <c r="A700" t="s">
        <v>5298</v>
      </c>
      <c r="C700" t="s">
        <v>797</v>
      </c>
      <c r="F700" t="s">
        <v>798</v>
      </c>
      <c r="G700" t="s">
        <v>29</v>
      </c>
      <c r="K700" t="s">
        <v>5315</v>
      </c>
      <c r="L700" t="s">
        <v>5315</v>
      </c>
      <c r="M700" s="44">
        <v>0.75</v>
      </c>
      <c r="N700" s="44">
        <v>1.1000000000000001</v>
      </c>
      <c r="O700">
        <v>1</v>
      </c>
      <c r="P700">
        <v>1.1000000000000001</v>
      </c>
      <c r="Q700" t="s">
        <v>616</v>
      </c>
      <c r="S700">
        <v>1</v>
      </c>
    </row>
    <row r="701" spans="1:19" x14ac:dyDescent="0.25">
      <c r="A701" t="s">
        <v>5298</v>
      </c>
      <c r="B701" t="s">
        <v>801</v>
      </c>
      <c r="C701" t="s">
        <v>799</v>
      </c>
      <c r="F701" t="s">
        <v>800</v>
      </c>
      <c r="G701" t="s">
        <v>29</v>
      </c>
      <c r="K701">
        <v>1.23</v>
      </c>
      <c r="L701">
        <v>0</v>
      </c>
      <c r="M701" s="44">
        <v>1.25</v>
      </c>
      <c r="N701" s="44">
        <v>1.8</v>
      </c>
      <c r="O701">
        <v>1</v>
      </c>
      <c r="P701">
        <v>1.8</v>
      </c>
      <c r="Q701" t="s">
        <v>616</v>
      </c>
      <c r="S701">
        <v>1</v>
      </c>
    </row>
    <row r="702" spans="1:19" x14ac:dyDescent="0.25">
      <c r="A702" t="s">
        <v>5298</v>
      </c>
      <c r="B702" t="s">
        <v>804</v>
      </c>
      <c r="C702" t="s">
        <v>802</v>
      </c>
      <c r="F702" t="s">
        <v>803</v>
      </c>
      <c r="G702" t="s">
        <v>29</v>
      </c>
      <c r="K702" t="s">
        <v>5315</v>
      </c>
      <c r="L702">
        <v>0</v>
      </c>
      <c r="M702" s="44">
        <v>20</v>
      </c>
      <c r="N702" s="44">
        <v>48.222999999999999</v>
      </c>
      <c r="O702">
        <v>1</v>
      </c>
      <c r="P702">
        <v>48.222999999999999</v>
      </c>
      <c r="Q702" t="s">
        <v>616</v>
      </c>
      <c r="S702">
        <v>1</v>
      </c>
    </row>
    <row r="703" spans="1:19" x14ac:dyDescent="0.25">
      <c r="A703" t="s">
        <v>5298</v>
      </c>
      <c r="B703" t="s">
        <v>807</v>
      </c>
      <c r="C703" t="s">
        <v>805</v>
      </c>
      <c r="F703" t="s">
        <v>806</v>
      </c>
      <c r="G703" t="s">
        <v>29</v>
      </c>
      <c r="K703">
        <v>1.5</v>
      </c>
      <c r="L703">
        <v>0</v>
      </c>
      <c r="M703" s="44">
        <v>1.5</v>
      </c>
      <c r="N703" s="44">
        <v>2.1</v>
      </c>
      <c r="O703">
        <v>1</v>
      </c>
      <c r="P703">
        <v>2.1</v>
      </c>
      <c r="Q703" t="s">
        <v>616</v>
      </c>
      <c r="S703">
        <v>1</v>
      </c>
    </row>
    <row r="704" spans="1:19" x14ac:dyDescent="0.25">
      <c r="A704" t="s">
        <v>5298</v>
      </c>
      <c r="B704" t="s">
        <v>812</v>
      </c>
      <c r="C704" t="s">
        <v>810</v>
      </c>
      <c r="F704" t="s">
        <v>811</v>
      </c>
      <c r="G704" t="s">
        <v>29</v>
      </c>
      <c r="K704">
        <v>18</v>
      </c>
      <c r="L704">
        <v>0</v>
      </c>
      <c r="M704" s="44">
        <v>18</v>
      </c>
      <c r="N704" s="44">
        <v>36</v>
      </c>
      <c r="O704">
        <v>1</v>
      </c>
      <c r="P704">
        <v>36</v>
      </c>
      <c r="Q704" t="s">
        <v>616</v>
      </c>
      <c r="S704">
        <v>1</v>
      </c>
    </row>
    <row r="705" spans="1:19" x14ac:dyDescent="0.25">
      <c r="A705" t="s">
        <v>5298</v>
      </c>
      <c r="B705" t="s">
        <v>815</v>
      </c>
      <c r="C705" t="s">
        <v>813</v>
      </c>
      <c r="F705" t="s">
        <v>814</v>
      </c>
      <c r="G705" t="s">
        <v>29</v>
      </c>
      <c r="K705">
        <v>20</v>
      </c>
      <c r="L705">
        <v>2.8</v>
      </c>
      <c r="M705" s="44">
        <v>20</v>
      </c>
      <c r="N705" s="44">
        <v>33</v>
      </c>
      <c r="O705">
        <v>1</v>
      </c>
      <c r="P705">
        <v>33</v>
      </c>
      <c r="Q705" t="s">
        <v>616</v>
      </c>
      <c r="S705">
        <v>1</v>
      </c>
    </row>
    <row r="706" spans="1:19" x14ac:dyDescent="0.25">
      <c r="A706" t="s">
        <v>5298</v>
      </c>
      <c r="B706" t="s">
        <v>818</v>
      </c>
      <c r="C706" t="s">
        <v>816</v>
      </c>
      <c r="F706" t="s">
        <v>817</v>
      </c>
      <c r="G706" t="s">
        <v>29</v>
      </c>
      <c r="K706">
        <v>50</v>
      </c>
      <c r="L706">
        <v>7</v>
      </c>
      <c r="M706" s="44">
        <v>50</v>
      </c>
      <c r="N706" s="44">
        <v>113</v>
      </c>
      <c r="O706">
        <v>1</v>
      </c>
      <c r="P706">
        <v>113</v>
      </c>
      <c r="Q706" t="s">
        <v>616</v>
      </c>
      <c r="S706">
        <v>1</v>
      </c>
    </row>
    <row r="707" spans="1:19" x14ac:dyDescent="0.25">
      <c r="A707" t="s">
        <v>5298</v>
      </c>
      <c r="B707" t="s">
        <v>821</v>
      </c>
      <c r="C707" t="s">
        <v>819</v>
      </c>
      <c r="F707" t="s">
        <v>820</v>
      </c>
      <c r="G707" t="s">
        <v>29</v>
      </c>
      <c r="K707" t="s">
        <v>5315</v>
      </c>
      <c r="L707">
        <v>9.24</v>
      </c>
      <c r="M707" s="44">
        <v>66</v>
      </c>
      <c r="N707" s="44">
        <v>140</v>
      </c>
      <c r="O707">
        <v>1</v>
      </c>
      <c r="P707">
        <v>140</v>
      </c>
      <c r="Q707" t="s">
        <v>616</v>
      </c>
      <c r="S707">
        <v>1</v>
      </c>
    </row>
    <row r="708" spans="1:19" x14ac:dyDescent="0.25">
      <c r="A708" t="s">
        <v>5298</v>
      </c>
      <c r="B708" t="s">
        <v>824</v>
      </c>
      <c r="C708" t="s">
        <v>822</v>
      </c>
      <c r="F708" t="s">
        <v>823</v>
      </c>
      <c r="G708" t="s">
        <v>29</v>
      </c>
      <c r="K708">
        <v>241.5</v>
      </c>
      <c r="L708">
        <v>33.81</v>
      </c>
      <c r="M708" s="44">
        <v>241.5</v>
      </c>
      <c r="N708" s="44">
        <v>621</v>
      </c>
      <c r="O708">
        <v>1</v>
      </c>
      <c r="P708">
        <v>621</v>
      </c>
      <c r="Q708" t="s">
        <v>616</v>
      </c>
      <c r="S708">
        <v>1</v>
      </c>
    </row>
    <row r="709" spans="1:19" x14ac:dyDescent="0.25">
      <c r="A709" t="s">
        <v>5298</v>
      </c>
      <c r="B709" t="s">
        <v>827</v>
      </c>
      <c r="C709" t="s">
        <v>825</v>
      </c>
      <c r="F709" t="s">
        <v>826</v>
      </c>
      <c r="G709" t="s">
        <v>29</v>
      </c>
      <c r="K709">
        <v>20</v>
      </c>
      <c r="L709">
        <v>2.8</v>
      </c>
      <c r="M709" s="44">
        <v>20</v>
      </c>
      <c r="N709" s="44">
        <v>33</v>
      </c>
      <c r="O709">
        <v>1</v>
      </c>
      <c r="P709">
        <v>33</v>
      </c>
      <c r="Q709" t="s">
        <v>616</v>
      </c>
      <c r="S709">
        <v>1</v>
      </c>
    </row>
    <row r="710" spans="1:19" x14ac:dyDescent="0.25">
      <c r="A710" t="s">
        <v>5298</v>
      </c>
      <c r="B710" t="s">
        <v>830</v>
      </c>
      <c r="C710" t="s">
        <v>828</v>
      </c>
      <c r="F710" t="s">
        <v>829</v>
      </c>
      <c r="G710" t="s">
        <v>29</v>
      </c>
      <c r="K710">
        <v>6</v>
      </c>
      <c r="L710">
        <v>0</v>
      </c>
      <c r="M710" s="44">
        <v>6</v>
      </c>
      <c r="N710" s="44">
        <v>10</v>
      </c>
      <c r="O710">
        <v>1</v>
      </c>
      <c r="P710">
        <v>10</v>
      </c>
      <c r="Q710" t="s">
        <v>616</v>
      </c>
      <c r="S710">
        <v>1</v>
      </c>
    </row>
    <row r="711" spans="1:19" x14ac:dyDescent="0.25">
      <c r="A711" t="s">
        <v>5298</v>
      </c>
      <c r="B711" t="s">
        <v>833</v>
      </c>
      <c r="C711" t="s">
        <v>831</v>
      </c>
      <c r="F711" t="s">
        <v>832</v>
      </c>
      <c r="G711" t="s">
        <v>29</v>
      </c>
      <c r="K711">
        <v>48</v>
      </c>
      <c r="L711">
        <v>6.72</v>
      </c>
      <c r="M711" s="44">
        <v>48</v>
      </c>
      <c r="N711" s="44">
        <v>100</v>
      </c>
      <c r="O711">
        <v>1</v>
      </c>
      <c r="P711">
        <v>100</v>
      </c>
      <c r="Q711" t="s">
        <v>616</v>
      </c>
      <c r="S711">
        <v>1</v>
      </c>
    </row>
    <row r="712" spans="1:19" x14ac:dyDescent="0.25">
      <c r="A712" t="s">
        <v>5298</v>
      </c>
      <c r="B712" t="s">
        <v>840</v>
      </c>
      <c r="C712" t="s">
        <v>838</v>
      </c>
      <c r="F712" t="s">
        <v>839</v>
      </c>
      <c r="G712" t="s">
        <v>29</v>
      </c>
      <c r="K712">
        <v>20</v>
      </c>
      <c r="L712">
        <v>2.8</v>
      </c>
      <c r="M712" s="44">
        <v>20</v>
      </c>
      <c r="N712" s="44">
        <v>33</v>
      </c>
      <c r="O712">
        <v>1</v>
      </c>
      <c r="P712">
        <v>33</v>
      </c>
      <c r="Q712" t="s">
        <v>616</v>
      </c>
      <c r="S712">
        <v>1</v>
      </c>
    </row>
    <row r="713" spans="1:19" x14ac:dyDescent="0.25">
      <c r="A713" t="s">
        <v>5298</v>
      </c>
      <c r="B713" t="s">
        <v>843</v>
      </c>
      <c r="C713" t="s">
        <v>841</v>
      </c>
      <c r="F713" t="s">
        <v>842</v>
      </c>
      <c r="G713" t="s">
        <v>29</v>
      </c>
      <c r="K713">
        <v>129.80000000000001</v>
      </c>
      <c r="L713">
        <v>35</v>
      </c>
      <c r="M713" s="44">
        <v>300</v>
      </c>
      <c r="N713" s="44">
        <v>619</v>
      </c>
      <c r="O713">
        <v>1</v>
      </c>
      <c r="P713">
        <v>619</v>
      </c>
      <c r="Q713" t="s">
        <v>616</v>
      </c>
      <c r="S713">
        <v>1</v>
      </c>
    </row>
    <row r="714" spans="1:19" x14ac:dyDescent="0.25">
      <c r="A714" t="s">
        <v>5298</v>
      </c>
      <c r="B714" t="s">
        <v>849</v>
      </c>
      <c r="C714" t="s">
        <v>847</v>
      </c>
      <c r="F714" t="s">
        <v>848</v>
      </c>
      <c r="G714" t="s">
        <v>29</v>
      </c>
      <c r="K714">
        <v>40</v>
      </c>
      <c r="L714">
        <v>5.6</v>
      </c>
      <c r="M714" s="44">
        <v>40</v>
      </c>
      <c r="N714" s="44">
        <v>112</v>
      </c>
      <c r="O714">
        <v>1</v>
      </c>
      <c r="P714">
        <v>112</v>
      </c>
      <c r="Q714" t="s">
        <v>616</v>
      </c>
      <c r="S714">
        <v>1</v>
      </c>
    </row>
    <row r="715" spans="1:19" x14ac:dyDescent="0.25">
      <c r="A715" t="s">
        <v>5298</v>
      </c>
      <c r="B715" t="s">
        <v>852</v>
      </c>
      <c r="C715" t="s">
        <v>850</v>
      </c>
      <c r="F715" t="s">
        <v>851</v>
      </c>
      <c r="G715" t="s">
        <v>29</v>
      </c>
      <c r="K715">
        <v>1</v>
      </c>
      <c r="L715">
        <v>0.14000000000000001</v>
      </c>
      <c r="M715" s="44">
        <v>1</v>
      </c>
      <c r="N715" s="44">
        <v>1.4</v>
      </c>
      <c r="O715">
        <v>1</v>
      </c>
      <c r="P715">
        <v>1.4</v>
      </c>
      <c r="Q715" t="s">
        <v>616</v>
      </c>
      <c r="S715">
        <v>1</v>
      </c>
    </row>
    <row r="716" spans="1:19" x14ac:dyDescent="0.25">
      <c r="A716" t="s">
        <v>5298</v>
      </c>
      <c r="B716" t="s">
        <v>855</v>
      </c>
      <c r="C716" t="s">
        <v>853</v>
      </c>
      <c r="F716" t="s">
        <v>854</v>
      </c>
      <c r="G716" t="s">
        <v>29</v>
      </c>
      <c r="K716">
        <v>19</v>
      </c>
      <c r="L716">
        <v>0</v>
      </c>
      <c r="M716" s="44">
        <v>19</v>
      </c>
      <c r="N716" s="44">
        <v>30</v>
      </c>
      <c r="O716">
        <v>1</v>
      </c>
      <c r="P716">
        <v>30</v>
      </c>
      <c r="Q716" t="s">
        <v>616</v>
      </c>
      <c r="S716">
        <v>1</v>
      </c>
    </row>
    <row r="717" spans="1:19" x14ac:dyDescent="0.25">
      <c r="A717" t="s">
        <v>5298</v>
      </c>
      <c r="B717" t="s">
        <v>858</v>
      </c>
      <c r="C717" t="s">
        <v>856</v>
      </c>
      <c r="F717" t="s">
        <v>857</v>
      </c>
      <c r="G717" t="s">
        <v>29</v>
      </c>
      <c r="K717">
        <v>20</v>
      </c>
      <c r="L717">
        <v>0</v>
      </c>
      <c r="M717" s="44">
        <v>20</v>
      </c>
      <c r="N717" s="44">
        <v>32</v>
      </c>
      <c r="O717">
        <v>1</v>
      </c>
      <c r="P717">
        <v>32</v>
      </c>
      <c r="Q717" t="s">
        <v>616</v>
      </c>
      <c r="S717">
        <v>1</v>
      </c>
    </row>
    <row r="718" spans="1:19" x14ac:dyDescent="0.25">
      <c r="A718" t="s">
        <v>5298</v>
      </c>
      <c r="B718" t="s">
        <v>861</v>
      </c>
      <c r="C718" t="s">
        <v>859</v>
      </c>
      <c r="F718" t="s">
        <v>860</v>
      </c>
      <c r="G718" t="s">
        <v>29</v>
      </c>
      <c r="K718">
        <v>1.5</v>
      </c>
      <c r="L718">
        <v>0.21</v>
      </c>
      <c r="M718" s="44">
        <v>1.5</v>
      </c>
      <c r="N718" s="44">
        <v>2.1</v>
      </c>
      <c r="O718">
        <v>1</v>
      </c>
      <c r="P718">
        <v>2.1</v>
      </c>
      <c r="Q718" t="s">
        <v>616</v>
      </c>
      <c r="S718">
        <v>1</v>
      </c>
    </row>
    <row r="719" spans="1:19" x14ac:dyDescent="0.25">
      <c r="A719" t="s">
        <v>5298</v>
      </c>
      <c r="B719" t="s">
        <v>864</v>
      </c>
      <c r="C719" t="s">
        <v>862</v>
      </c>
      <c r="F719" t="s">
        <v>863</v>
      </c>
      <c r="G719" t="s">
        <v>29</v>
      </c>
      <c r="K719">
        <v>20</v>
      </c>
      <c r="L719">
        <v>2.8</v>
      </c>
      <c r="M719" s="44">
        <v>20</v>
      </c>
      <c r="N719" s="44">
        <v>33</v>
      </c>
      <c r="O719">
        <v>1</v>
      </c>
      <c r="P719">
        <v>33</v>
      </c>
      <c r="Q719" t="s">
        <v>616</v>
      </c>
      <c r="S719">
        <v>1</v>
      </c>
    </row>
    <row r="720" spans="1:19" x14ac:dyDescent="0.25">
      <c r="A720" t="s">
        <v>5298</v>
      </c>
      <c r="B720" t="s">
        <v>867</v>
      </c>
      <c r="C720" t="s">
        <v>865</v>
      </c>
      <c r="F720" t="s">
        <v>866</v>
      </c>
      <c r="G720" t="s">
        <v>29</v>
      </c>
      <c r="K720">
        <v>10</v>
      </c>
      <c r="L720">
        <v>1.4</v>
      </c>
      <c r="M720" s="44">
        <v>10</v>
      </c>
      <c r="N720" s="44">
        <v>23</v>
      </c>
      <c r="O720">
        <v>1</v>
      </c>
      <c r="P720">
        <v>23</v>
      </c>
      <c r="Q720" t="s">
        <v>616</v>
      </c>
      <c r="S720">
        <v>1</v>
      </c>
    </row>
    <row r="721" spans="1:19" x14ac:dyDescent="0.25">
      <c r="A721" t="s">
        <v>5298</v>
      </c>
      <c r="B721" t="s">
        <v>870</v>
      </c>
      <c r="C721" t="s">
        <v>868</v>
      </c>
      <c r="F721" t="s">
        <v>869</v>
      </c>
      <c r="G721" t="s">
        <v>29</v>
      </c>
      <c r="K721">
        <v>210</v>
      </c>
      <c r="L721">
        <v>29.4</v>
      </c>
      <c r="M721" s="44">
        <v>210</v>
      </c>
      <c r="N721" s="44">
        <v>587.35819600000002</v>
      </c>
      <c r="O721">
        <v>1</v>
      </c>
      <c r="P721">
        <v>587.35819600000002</v>
      </c>
      <c r="Q721" t="s">
        <v>616</v>
      </c>
      <c r="S721">
        <v>1</v>
      </c>
    </row>
    <row r="722" spans="1:19" x14ac:dyDescent="0.25">
      <c r="A722" t="s">
        <v>5298</v>
      </c>
      <c r="B722" t="s">
        <v>873</v>
      </c>
      <c r="C722" t="s">
        <v>871</v>
      </c>
      <c r="F722" t="s">
        <v>872</v>
      </c>
      <c r="G722" t="s">
        <v>29</v>
      </c>
      <c r="K722">
        <v>550</v>
      </c>
      <c r="L722">
        <v>77</v>
      </c>
      <c r="M722" s="44">
        <v>550</v>
      </c>
      <c r="N722" s="44">
        <v>1275.125773</v>
      </c>
      <c r="O722">
        <v>1</v>
      </c>
      <c r="P722">
        <v>1275.125773</v>
      </c>
      <c r="Q722" t="s">
        <v>616</v>
      </c>
      <c r="S722">
        <v>1</v>
      </c>
    </row>
    <row r="723" spans="1:19" x14ac:dyDescent="0.25">
      <c r="A723" t="s">
        <v>5298</v>
      </c>
      <c r="B723" t="s">
        <v>876</v>
      </c>
      <c r="C723" t="s">
        <v>874</v>
      </c>
      <c r="F723" t="s">
        <v>875</v>
      </c>
      <c r="G723" t="s">
        <v>29</v>
      </c>
      <c r="K723">
        <v>290</v>
      </c>
      <c r="L723">
        <v>0</v>
      </c>
      <c r="M723" s="44">
        <v>290</v>
      </c>
      <c r="N723" s="44">
        <v>688</v>
      </c>
      <c r="O723">
        <v>1</v>
      </c>
      <c r="P723">
        <v>688</v>
      </c>
      <c r="Q723" t="s">
        <v>616</v>
      </c>
      <c r="S723">
        <v>1</v>
      </c>
    </row>
    <row r="724" spans="1:19" x14ac:dyDescent="0.25">
      <c r="A724" t="s">
        <v>5298</v>
      </c>
      <c r="B724" t="s">
        <v>880</v>
      </c>
      <c r="C724" t="s">
        <v>878</v>
      </c>
      <c r="F724" t="s">
        <v>879</v>
      </c>
      <c r="G724" t="s">
        <v>29</v>
      </c>
      <c r="K724">
        <v>1.5</v>
      </c>
      <c r="L724">
        <v>0.21</v>
      </c>
      <c r="M724" s="44">
        <v>1.5</v>
      </c>
      <c r="N724" s="44">
        <v>2.1</v>
      </c>
      <c r="O724">
        <v>1</v>
      </c>
      <c r="P724">
        <v>2.1</v>
      </c>
      <c r="Q724" t="s">
        <v>616</v>
      </c>
      <c r="S724">
        <v>1</v>
      </c>
    </row>
    <row r="725" spans="1:19" x14ac:dyDescent="0.25">
      <c r="A725" t="s">
        <v>5298</v>
      </c>
      <c r="B725" t="s">
        <v>884</v>
      </c>
      <c r="C725" t="s">
        <v>882</v>
      </c>
      <c r="F725" t="s">
        <v>883</v>
      </c>
      <c r="G725" t="s">
        <v>29</v>
      </c>
      <c r="K725">
        <v>155</v>
      </c>
      <c r="L725">
        <v>21.7</v>
      </c>
      <c r="M725" s="44">
        <v>150</v>
      </c>
      <c r="N725" s="44">
        <v>303</v>
      </c>
      <c r="O725">
        <v>1</v>
      </c>
      <c r="P725">
        <v>303</v>
      </c>
      <c r="Q725" t="s">
        <v>616</v>
      </c>
      <c r="S725">
        <v>1</v>
      </c>
    </row>
    <row r="726" spans="1:19" x14ac:dyDescent="0.25">
      <c r="A726" t="s">
        <v>5298</v>
      </c>
      <c r="C726" t="s">
        <v>885</v>
      </c>
      <c r="F726" t="s">
        <v>886</v>
      </c>
      <c r="G726" t="s">
        <v>29</v>
      </c>
      <c r="K726" t="s">
        <v>5315</v>
      </c>
      <c r="L726" t="s">
        <v>5315</v>
      </c>
      <c r="M726" s="44">
        <v>40</v>
      </c>
      <c r="N726" s="44">
        <v>104</v>
      </c>
      <c r="O726">
        <v>0.84</v>
      </c>
      <c r="P726">
        <v>87.36</v>
      </c>
      <c r="Q726" t="s">
        <v>616</v>
      </c>
      <c r="S726">
        <v>1</v>
      </c>
    </row>
    <row r="727" spans="1:19" x14ac:dyDescent="0.25">
      <c r="A727" t="s">
        <v>5298</v>
      </c>
      <c r="B727" t="s">
        <v>889</v>
      </c>
      <c r="C727" t="s">
        <v>887</v>
      </c>
      <c r="F727" t="s">
        <v>888</v>
      </c>
      <c r="G727" t="s">
        <v>29</v>
      </c>
      <c r="K727">
        <v>100</v>
      </c>
      <c r="L727">
        <v>14</v>
      </c>
      <c r="M727" s="44">
        <v>100</v>
      </c>
      <c r="N727" s="44">
        <v>244.41</v>
      </c>
      <c r="O727">
        <v>1</v>
      </c>
      <c r="P727">
        <v>244.41</v>
      </c>
      <c r="Q727" t="s">
        <v>616</v>
      </c>
      <c r="S727">
        <v>1</v>
      </c>
    </row>
    <row r="728" spans="1:19" x14ac:dyDescent="0.25">
      <c r="A728" t="s">
        <v>5298</v>
      </c>
      <c r="B728" t="s">
        <v>892</v>
      </c>
      <c r="C728" t="s">
        <v>890</v>
      </c>
      <c r="F728" t="s">
        <v>891</v>
      </c>
      <c r="G728" t="s">
        <v>29</v>
      </c>
      <c r="K728">
        <v>20</v>
      </c>
      <c r="L728">
        <v>2.8</v>
      </c>
      <c r="M728" s="44">
        <v>20</v>
      </c>
      <c r="N728" s="44">
        <v>46.9</v>
      </c>
      <c r="O728">
        <v>1</v>
      </c>
      <c r="P728">
        <v>46.9</v>
      </c>
      <c r="Q728" t="s">
        <v>616</v>
      </c>
      <c r="S728">
        <v>1</v>
      </c>
    </row>
    <row r="729" spans="1:19" x14ac:dyDescent="0.25">
      <c r="A729" t="s">
        <v>5298</v>
      </c>
      <c r="C729" t="s">
        <v>893</v>
      </c>
      <c r="F729" t="s">
        <v>894</v>
      </c>
      <c r="G729" t="s">
        <v>29</v>
      </c>
      <c r="K729" t="s">
        <v>5315</v>
      </c>
      <c r="L729" t="s">
        <v>5315</v>
      </c>
      <c r="M729" s="44">
        <v>20</v>
      </c>
      <c r="N729" s="44">
        <v>47</v>
      </c>
      <c r="O729">
        <v>1</v>
      </c>
      <c r="P729">
        <v>47</v>
      </c>
      <c r="Q729" t="s">
        <v>616</v>
      </c>
      <c r="S729">
        <v>1</v>
      </c>
    </row>
    <row r="730" spans="1:19" x14ac:dyDescent="0.25">
      <c r="A730" t="s">
        <v>5298</v>
      </c>
      <c r="B730" t="s">
        <v>897</v>
      </c>
      <c r="C730" t="s">
        <v>895</v>
      </c>
      <c r="F730" t="s">
        <v>896</v>
      </c>
      <c r="G730" t="s">
        <v>29</v>
      </c>
      <c r="K730">
        <v>60</v>
      </c>
      <c r="L730">
        <v>8.4</v>
      </c>
      <c r="M730" s="44">
        <v>60</v>
      </c>
      <c r="N730" s="44">
        <v>136</v>
      </c>
      <c r="O730">
        <v>1</v>
      </c>
      <c r="P730">
        <v>136</v>
      </c>
      <c r="Q730" t="s">
        <v>616</v>
      </c>
      <c r="S730">
        <v>1</v>
      </c>
    </row>
    <row r="731" spans="1:19" x14ac:dyDescent="0.25">
      <c r="A731" t="s">
        <v>5298</v>
      </c>
      <c r="B731" t="s">
        <v>900</v>
      </c>
      <c r="C731" t="s">
        <v>898</v>
      </c>
      <c r="F731" t="s">
        <v>899</v>
      </c>
      <c r="G731" t="s">
        <v>29</v>
      </c>
      <c r="K731">
        <v>19.75</v>
      </c>
      <c r="L731">
        <v>2.77</v>
      </c>
      <c r="M731" s="44">
        <v>19.75</v>
      </c>
      <c r="N731" s="44">
        <v>44</v>
      </c>
      <c r="O731">
        <v>1</v>
      </c>
      <c r="P731">
        <v>44</v>
      </c>
      <c r="Q731" t="s">
        <v>616</v>
      </c>
      <c r="S731">
        <v>1</v>
      </c>
    </row>
    <row r="732" spans="1:19" x14ac:dyDescent="0.25">
      <c r="A732" t="s">
        <v>5298</v>
      </c>
      <c r="C732" t="s">
        <v>901</v>
      </c>
      <c r="F732" t="s">
        <v>902</v>
      </c>
      <c r="G732" t="s">
        <v>29</v>
      </c>
      <c r="K732" t="s">
        <v>5315</v>
      </c>
      <c r="L732" t="s">
        <v>5315</v>
      </c>
      <c r="M732" s="44">
        <v>50</v>
      </c>
      <c r="N732" s="44">
        <v>119.34</v>
      </c>
      <c r="O732">
        <v>0.84</v>
      </c>
      <c r="P732">
        <v>100.2456</v>
      </c>
      <c r="Q732" t="s">
        <v>616</v>
      </c>
      <c r="S732">
        <v>1</v>
      </c>
    </row>
    <row r="733" spans="1:19" x14ac:dyDescent="0.25">
      <c r="A733" t="s">
        <v>5298</v>
      </c>
      <c r="B733" t="s">
        <v>909</v>
      </c>
      <c r="C733" t="s">
        <v>907</v>
      </c>
      <c r="F733" t="s">
        <v>908</v>
      </c>
      <c r="G733" t="s">
        <v>29</v>
      </c>
      <c r="K733">
        <v>100</v>
      </c>
      <c r="L733">
        <v>14</v>
      </c>
      <c r="M733" s="44">
        <v>100</v>
      </c>
      <c r="N733" s="44">
        <v>298.14</v>
      </c>
      <c r="O733">
        <v>1</v>
      </c>
      <c r="P733">
        <v>298.14</v>
      </c>
      <c r="Q733" t="s">
        <v>616</v>
      </c>
      <c r="S733">
        <v>1</v>
      </c>
    </row>
    <row r="734" spans="1:19" x14ac:dyDescent="0.25">
      <c r="A734" t="s">
        <v>5298</v>
      </c>
      <c r="C734" t="s">
        <v>910</v>
      </c>
      <c r="F734" t="s">
        <v>911</v>
      </c>
      <c r="G734" t="s">
        <v>29</v>
      </c>
      <c r="K734" t="s">
        <v>5315</v>
      </c>
      <c r="L734" t="s">
        <v>5315</v>
      </c>
      <c r="M734" s="44">
        <v>150</v>
      </c>
      <c r="N734" s="44">
        <v>380.71</v>
      </c>
      <c r="O734">
        <v>0.84</v>
      </c>
      <c r="P734">
        <v>319.79639999999995</v>
      </c>
      <c r="Q734" t="s">
        <v>616</v>
      </c>
      <c r="S734">
        <v>1</v>
      </c>
    </row>
    <row r="735" spans="1:19" x14ac:dyDescent="0.25">
      <c r="A735" t="s">
        <v>5298</v>
      </c>
      <c r="C735" t="s">
        <v>912</v>
      </c>
      <c r="F735" t="s">
        <v>913</v>
      </c>
      <c r="G735" t="s">
        <v>29</v>
      </c>
      <c r="K735" t="s">
        <v>5315</v>
      </c>
      <c r="L735" t="s">
        <v>5315</v>
      </c>
      <c r="M735" s="44">
        <v>12</v>
      </c>
      <c r="N735" s="44">
        <v>28</v>
      </c>
      <c r="O735">
        <v>0.84</v>
      </c>
      <c r="P735">
        <v>23.52</v>
      </c>
      <c r="Q735" t="s">
        <v>616</v>
      </c>
      <c r="S735">
        <v>1</v>
      </c>
    </row>
    <row r="736" spans="1:19" x14ac:dyDescent="0.25">
      <c r="A736" t="s">
        <v>5298</v>
      </c>
      <c r="B736" t="s">
        <v>916</v>
      </c>
      <c r="C736" t="s">
        <v>914</v>
      </c>
      <c r="F736" t="s">
        <v>915</v>
      </c>
      <c r="G736" t="s">
        <v>29</v>
      </c>
      <c r="K736">
        <v>20</v>
      </c>
      <c r="L736">
        <v>2.8</v>
      </c>
      <c r="M736" s="44">
        <v>20</v>
      </c>
      <c r="N736" s="44">
        <v>53</v>
      </c>
      <c r="O736">
        <v>1</v>
      </c>
      <c r="P736">
        <v>53</v>
      </c>
      <c r="Q736" t="s">
        <v>616</v>
      </c>
      <c r="S736">
        <v>1</v>
      </c>
    </row>
    <row r="737" spans="1:19" x14ac:dyDescent="0.25">
      <c r="A737" t="s">
        <v>5298</v>
      </c>
      <c r="B737" t="s">
        <v>919</v>
      </c>
      <c r="C737" t="s">
        <v>917</v>
      </c>
      <c r="F737" t="s">
        <v>918</v>
      </c>
      <c r="G737" t="s">
        <v>29</v>
      </c>
      <c r="K737">
        <v>20</v>
      </c>
      <c r="L737">
        <v>0</v>
      </c>
      <c r="M737" s="44">
        <v>20</v>
      </c>
      <c r="N737" s="44">
        <v>47.73</v>
      </c>
      <c r="O737">
        <v>1</v>
      </c>
      <c r="P737">
        <v>47.73</v>
      </c>
      <c r="Q737" t="s">
        <v>616</v>
      </c>
      <c r="S737">
        <v>1</v>
      </c>
    </row>
    <row r="738" spans="1:19" x14ac:dyDescent="0.25">
      <c r="A738" t="s">
        <v>5298</v>
      </c>
      <c r="B738" t="s">
        <v>922</v>
      </c>
      <c r="C738" t="s">
        <v>920</v>
      </c>
      <c r="F738" t="s">
        <v>921</v>
      </c>
      <c r="G738" t="s">
        <v>29</v>
      </c>
      <c r="K738">
        <v>20</v>
      </c>
      <c r="L738">
        <v>0</v>
      </c>
      <c r="M738" s="44">
        <v>20</v>
      </c>
      <c r="N738" s="44">
        <v>48</v>
      </c>
      <c r="O738">
        <v>1</v>
      </c>
      <c r="P738">
        <v>48</v>
      </c>
      <c r="Q738" t="s">
        <v>616</v>
      </c>
      <c r="S738">
        <v>1</v>
      </c>
    </row>
    <row r="739" spans="1:19" x14ac:dyDescent="0.25">
      <c r="A739" t="s">
        <v>5298</v>
      </c>
      <c r="B739" t="s">
        <v>925</v>
      </c>
      <c r="C739" t="s">
        <v>923</v>
      </c>
      <c r="F739" t="s">
        <v>924</v>
      </c>
      <c r="G739" t="s">
        <v>29</v>
      </c>
      <c r="K739">
        <v>20</v>
      </c>
      <c r="L739">
        <v>2.8</v>
      </c>
      <c r="M739" s="44">
        <v>20</v>
      </c>
      <c r="N739" s="44">
        <v>47</v>
      </c>
      <c r="O739">
        <v>1</v>
      </c>
      <c r="P739">
        <v>47</v>
      </c>
      <c r="Q739" t="s">
        <v>616</v>
      </c>
      <c r="S739">
        <v>1</v>
      </c>
    </row>
    <row r="740" spans="1:19" x14ac:dyDescent="0.25">
      <c r="A740" t="s">
        <v>5298</v>
      </c>
      <c r="B740" t="s">
        <v>928</v>
      </c>
      <c r="C740" t="s">
        <v>926</v>
      </c>
      <c r="F740" t="s">
        <v>927</v>
      </c>
      <c r="G740" t="s">
        <v>29</v>
      </c>
      <c r="K740">
        <v>20</v>
      </c>
      <c r="L740">
        <v>0</v>
      </c>
      <c r="M740" s="44">
        <v>20</v>
      </c>
      <c r="N740" s="44">
        <v>49.76</v>
      </c>
      <c r="O740">
        <v>1</v>
      </c>
      <c r="P740">
        <v>49.76</v>
      </c>
      <c r="Q740" t="s">
        <v>616</v>
      </c>
      <c r="S740">
        <v>1</v>
      </c>
    </row>
    <row r="741" spans="1:19" x14ac:dyDescent="0.25">
      <c r="A741" t="s">
        <v>5298</v>
      </c>
      <c r="B741" t="s">
        <v>932</v>
      </c>
      <c r="C741" t="s">
        <v>930</v>
      </c>
      <c r="F741" t="s">
        <v>931</v>
      </c>
      <c r="G741" t="s">
        <v>29</v>
      </c>
      <c r="K741">
        <v>20</v>
      </c>
      <c r="L741">
        <v>2.8</v>
      </c>
      <c r="M741" s="44">
        <v>19.760000000000002</v>
      </c>
      <c r="N741" s="44">
        <v>49.7</v>
      </c>
      <c r="O741">
        <v>1</v>
      </c>
      <c r="P741">
        <v>49.7</v>
      </c>
      <c r="Q741" t="s">
        <v>616</v>
      </c>
      <c r="S741">
        <v>1</v>
      </c>
    </row>
    <row r="742" spans="1:19" x14ac:dyDescent="0.25">
      <c r="A742" t="s">
        <v>5298</v>
      </c>
      <c r="B742" t="s">
        <v>935</v>
      </c>
      <c r="C742" t="s">
        <v>933</v>
      </c>
      <c r="F742" t="s">
        <v>934</v>
      </c>
      <c r="G742" t="s">
        <v>29</v>
      </c>
      <c r="K742">
        <v>19</v>
      </c>
      <c r="L742">
        <v>2.66</v>
      </c>
      <c r="M742" s="44">
        <v>19</v>
      </c>
      <c r="N742" s="44">
        <v>40.6</v>
      </c>
      <c r="O742">
        <v>1</v>
      </c>
      <c r="P742">
        <v>40.6</v>
      </c>
      <c r="Q742" t="s">
        <v>616</v>
      </c>
      <c r="S742">
        <v>1</v>
      </c>
    </row>
    <row r="743" spans="1:19" x14ac:dyDescent="0.25">
      <c r="A743" t="s">
        <v>5298</v>
      </c>
      <c r="B743" t="s">
        <v>938</v>
      </c>
      <c r="C743" t="s">
        <v>936</v>
      </c>
      <c r="F743" t="s">
        <v>937</v>
      </c>
      <c r="G743" t="s">
        <v>29</v>
      </c>
      <c r="K743">
        <v>20</v>
      </c>
      <c r="L743">
        <v>2.8</v>
      </c>
      <c r="M743" s="44">
        <v>19.98</v>
      </c>
      <c r="N743" s="44">
        <v>52.57</v>
      </c>
      <c r="O743">
        <v>1</v>
      </c>
      <c r="P743">
        <v>52.57</v>
      </c>
      <c r="Q743" t="s">
        <v>616</v>
      </c>
      <c r="S743">
        <v>1</v>
      </c>
    </row>
    <row r="744" spans="1:19" x14ac:dyDescent="0.25">
      <c r="A744" t="s">
        <v>5298</v>
      </c>
      <c r="B744" t="s">
        <v>941</v>
      </c>
      <c r="C744" t="s">
        <v>939</v>
      </c>
      <c r="F744" t="s">
        <v>940</v>
      </c>
      <c r="G744" t="s">
        <v>29</v>
      </c>
      <c r="K744" t="s">
        <v>5315</v>
      </c>
      <c r="L744">
        <v>2.1</v>
      </c>
      <c r="M744" s="44">
        <v>15</v>
      </c>
      <c r="N744" s="44">
        <v>32.630000000000003</v>
      </c>
      <c r="O744">
        <v>1</v>
      </c>
      <c r="P744">
        <v>32.630000000000003</v>
      </c>
      <c r="Q744" t="s">
        <v>616</v>
      </c>
      <c r="S744">
        <v>1</v>
      </c>
    </row>
    <row r="745" spans="1:19" x14ac:dyDescent="0.25">
      <c r="A745" t="s">
        <v>5298</v>
      </c>
      <c r="B745" t="s">
        <v>944</v>
      </c>
      <c r="C745" t="s">
        <v>942</v>
      </c>
      <c r="F745" t="s">
        <v>943</v>
      </c>
      <c r="G745" t="s">
        <v>29</v>
      </c>
      <c r="K745">
        <v>20</v>
      </c>
      <c r="L745">
        <v>2.8</v>
      </c>
      <c r="M745" s="44">
        <v>20</v>
      </c>
      <c r="N745" s="44">
        <v>51.88</v>
      </c>
      <c r="O745">
        <v>1</v>
      </c>
      <c r="P745">
        <v>51.88</v>
      </c>
      <c r="Q745" t="s">
        <v>616</v>
      </c>
      <c r="S745">
        <v>1</v>
      </c>
    </row>
    <row r="746" spans="1:19" x14ac:dyDescent="0.25">
      <c r="A746" t="s">
        <v>5298</v>
      </c>
      <c r="B746" t="s">
        <v>947</v>
      </c>
      <c r="C746" t="s">
        <v>945</v>
      </c>
      <c r="F746" t="s">
        <v>946</v>
      </c>
      <c r="G746" t="s">
        <v>29</v>
      </c>
      <c r="K746">
        <v>1</v>
      </c>
      <c r="L746">
        <v>0</v>
      </c>
      <c r="M746" s="44">
        <v>1</v>
      </c>
      <c r="N746" s="44">
        <v>1.4</v>
      </c>
      <c r="O746">
        <v>1</v>
      </c>
      <c r="P746">
        <v>1.4</v>
      </c>
      <c r="Q746" t="s">
        <v>616</v>
      </c>
      <c r="S746">
        <v>1</v>
      </c>
    </row>
    <row r="747" spans="1:19" x14ac:dyDescent="0.25">
      <c r="A747" t="s">
        <v>5298</v>
      </c>
      <c r="B747" t="s">
        <v>950</v>
      </c>
      <c r="C747" t="s">
        <v>948</v>
      </c>
      <c r="F747" t="s">
        <v>949</v>
      </c>
      <c r="G747" t="s">
        <v>29</v>
      </c>
      <c r="K747">
        <v>1</v>
      </c>
      <c r="L747">
        <v>0</v>
      </c>
      <c r="M747" s="44">
        <v>1</v>
      </c>
      <c r="N747" s="44">
        <v>1.4</v>
      </c>
      <c r="O747">
        <v>1</v>
      </c>
      <c r="P747">
        <v>1.4</v>
      </c>
      <c r="Q747" t="s">
        <v>616</v>
      </c>
      <c r="S747">
        <v>1</v>
      </c>
    </row>
    <row r="748" spans="1:19" x14ac:dyDescent="0.25">
      <c r="A748" t="s">
        <v>5298</v>
      </c>
      <c r="B748" t="s">
        <v>953</v>
      </c>
      <c r="C748" t="s">
        <v>951</v>
      </c>
      <c r="F748" t="s">
        <v>952</v>
      </c>
      <c r="G748" t="s">
        <v>29</v>
      </c>
      <c r="K748">
        <v>1.5</v>
      </c>
      <c r="L748">
        <v>0.21</v>
      </c>
      <c r="M748" s="44">
        <v>1.5</v>
      </c>
      <c r="N748" s="44">
        <v>2.1</v>
      </c>
      <c r="O748">
        <v>1</v>
      </c>
      <c r="P748">
        <v>2.1</v>
      </c>
      <c r="Q748" t="s">
        <v>616</v>
      </c>
      <c r="S748">
        <v>1</v>
      </c>
    </row>
    <row r="749" spans="1:19" x14ac:dyDescent="0.25">
      <c r="A749" t="s">
        <v>5298</v>
      </c>
      <c r="B749" t="s">
        <v>956</v>
      </c>
      <c r="C749" t="s">
        <v>954</v>
      </c>
      <c r="F749" t="s">
        <v>955</v>
      </c>
      <c r="G749" t="s">
        <v>29</v>
      </c>
      <c r="K749">
        <v>1.5</v>
      </c>
      <c r="L749">
        <v>0</v>
      </c>
      <c r="M749" s="44">
        <v>1.5</v>
      </c>
      <c r="N749" s="44">
        <v>2.1</v>
      </c>
      <c r="O749">
        <v>1</v>
      </c>
      <c r="P749">
        <v>2.1</v>
      </c>
      <c r="Q749" t="s">
        <v>616</v>
      </c>
      <c r="S749">
        <v>1</v>
      </c>
    </row>
    <row r="750" spans="1:19" x14ac:dyDescent="0.25">
      <c r="A750" t="s">
        <v>5298</v>
      </c>
      <c r="B750" t="s">
        <v>959</v>
      </c>
      <c r="C750" t="s">
        <v>957</v>
      </c>
      <c r="F750" t="s">
        <v>958</v>
      </c>
      <c r="G750" t="s">
        <v>29</v>
      </c>
      <c r="K750">
        <v>1.5</v>
      </c>
      <c r="L750">
        <v>0</v>
      </c>
      <c r="M750" s="44">
        <v>1.5</v>
      </c>
      <c r="N750" s="44">
        <v>2.1</v>
      </c>
      <c r="O750">
        <v>1</v>
      </c>
      <c r="P750">
        <v>2.1</v>
      </c>
      <c r="Q750" t="s">
        <v>616</v>
      </c>
      <c r="S750">
        <v>1</v>
      </c>
    </row>
    <row r="751" spans="1:19" x14ac:dyDescent="0.25">
      <c r="A751" t="s">
        <v>5298</v>
      </c>
      <c r="C751" t="s">
        <v>960</v>
      </c>
      <c r="F751" t="s">
        <v>961</v>
      </c>
      <c r="G751" t="s">
        <v>29</v>
      </c>
      <c r="K751" t="s">
        <v>5315</v>
      </c>
      <c r="L751" t="s">
        <v>5315</v>
      </c>
      <c r="M751" s="44">
        <v>0.75</v>
      </c>
      <c r="N751" s="44">
        <v>1.1000000000000001</v>
      </c>
      <c r="O751">
        <v>1</v>
      </c>
      <c r="P751">
        <v>1.1000000000000001</v>
      </c>
      <c r="Q751" t="s">
        <v>616</v>
      </c>
      <c r="S751">
        <v>1</v>
      </c>
    </row>
    <row r="752" spans="1:19" x14ac:dyDescent="0.25">
      <c r="A752" t="s">
        <v>5298</v>
      </c>
      <c r="B752" t="s">
        <v>964</v>
      </c>
      <c r="C752" t="s">
        <v>962</v>
      </c>
      <c r="F752" t="s">
        <v>963</v>
      </c>
      <c r="G752" t="s">
        <v>29</v>
      </c>
      <c r="K752">
        <v>1.5</v>
      </c>
      <c r="L752">
        <v>0</v>
      </c>
      <c r="M752" s="44">
        <v>1.5</v>
      </c>
      <c r="N752" s="44">
        <v>2.1</v>
      </c>
      <c r="O752">
        <v>1</v>
      </c>
      <c r="P752">
        <v>2.1</v>
      </c>
      <c r="Q752" t="s">
        <v>616</v>
      </c>
      <c r="S752">
        <v>1</v>
      </c>
    </row>
    <row r="753" spans="1:19" x14ac:dyDescent="0.25">
      <c r="A753" t="s">
        <v>5298</v>
      </c>
      <c r="B753" t="s">
        <v>967</v>
      </c>
      <c r="C753" t="s">
        <v>965</v>
      </c>
      <c r="F753" t="s">
        <v>966</v>
      </c>
      <c r="G753" t="s">
        <v>29</v>
      </c>
      <c r="K753">
        <v>1.5</v>
      </c>
      <c r="L753">
        <v>0</v>
      </c>
      <c r="M753" s="44">
        <v>1.5</v>
      </c>
      <c r="N753" s="44">
        <v>2.1</v>
      </c>
      <c r="O753">
        <v>1</v>
      </c>
      <c r="P753">
        <v>2.1</v>
      </c>
      <c r="Q753" t="s">
        <v>616</v>
      </c>
      <c r="S753">
        <v>1</v>
      </c>
    </row>
    <row r="754" spans="1:19" x14ac:dyDescent="0.25">
      <c r="A754" t="s">
        <v>5298</v>
      </c>
      <c r="C754" t="s">
        <v>968</v>
      </c>
      <c r="F754" t="s">
        <v>969</v>
      </c>
      <c r="G754" t="s">
        <v>29</v>
      </c>
      <c r="K754" t="s">
        <v>5315</v>
      </c>
      <c r="L754" t="s">
        <v>5315</v>
      </c>
      <c r="M754" s="44">
        <v>0.999</v>
      </c>
      <c r="N754" s="44">
        <v>1.3986000000000001</v>
      </c>
      <c r="O754">
        <v>1</v>
      </c>
      <c r="P754">
        <v>1.3986000000000001</v>
      </c>
      <c r="Q754" t="s">
        <v>616</v>
      </c>
      <c r="S754">
        <v>1</v>
      </c>
    </row>
    <row r="755" spans="1:19" x14ac:dyDescent="0.25">
      <c r="A755" t="s">
        <v>5298</v>
      </c>
      <c r="B755" t="s">
        <v>972</v>
      </c>
      <c r="C755" t="s">
        <v>970</v>
      </c>
      <c r="F755" t="s">
        <v>971</v>
      </c>
      <c r="G755" t="s">
        <v>29</v>
      </c>
      <c r="K755">
        <v>1.5</v>
      </c>
      <c r="L755">
        <v>0</v>
      </c>
      <c r="M755" s="44">
        <v>1.5</v>
      </c>
      <c r="N755" s="44">
        <v>2.1</v>
      </c>
      <c r="O755">
        <v>1</v>
      </c>
      <c r="P755">
        <v>2.1</v>
      </c>
      <c r="Q755" t="s">
        <v>616</v>
      </c>
      <c r="S755">
        <v>1</v>
      </c>
    </row>
    <row r="756" spans="1:19" x14ac:dyDescent="0.25">
      <c r="A756" t="s">
        <v>5298</v>
      </c>
      <c r="B756" t="s">
        <v>975</v>
      </c>
      <c r="C756" t="s">
        <v>973</v>
      </c>
      <c r="F756" t="s">
        <v>974</v>
      </c>
      <c r="G756" t="s">
        <v>29</v>
      </c>
      <c r="K756">
        <v>140</v>
      </c>
      <c r="L756">
        <v>35</v>
      </c>
      <c r="M756" s="44">
        <v>250</v>
      </c>
      <c r="N756" s="44">
        <v>524</v>
      </c>
      <c r="O756">
        <v>1</v>
      </c>
      <c r="P756">
        <v>524</v>
      </c>
      <c r="Q756" t="s">
        <v>616</v>
      </c>
      <c r="S756">
        <v>1</v>
      </c>
    </row>
    <row r="757" spans="1:19" x14ac:dyDescent="0.25">
      <c r="A757" t="s">
        <v>5298</v>
      </c>
      <c r="B757" t="s">
        <v>980</v>
      </c>
      <c r="C757" t="s">
        <v>978</v>
      </c>
      <c r="F757" t="s">
        <v>979</v>
      </c>
      <c r="G757" t="s">
        <v>29</v>
      </c>
      <c r="K757" t="s">
        <v>5315</v>
      </c>
      <c r="L757">
        <v>17.64</v>
      </c>
      <c r="M757" s="44">
        <v>114.46</v>
      </c>
      <c r="N757" s="44">
        <v>294.88</v>
      </c>
      <c r="O757">
        <v>1</v>
      </c>
      <c r="P757">
        <v>294.88</v>
      </c>
      <c r="Q757" t="s">
        <v>616</v>
      </c>
      <c r="S757">
        <v>1</v>
      </c>
    </row>
    <row r="758" spans="1:19" x14ac:dyDescent="0.25">
      <c r="A758" t="s">
        <v>5298</v>
      </c>
      <c r="B758" t="s">
        <v>985</v>
      </c>
      <c r="C758" t="s">
        <v>983</v>
      </c>
      <c r="F758" t="s">
        <v>984</v>
      </c>
      <c r="G758" t="s">
        <v>29</v>
      </c>
      <c r="K758" t="s">
        <v>5315</v>
      </c>
      <c r="L758">
        <v>18.62</v>
      </c>
      <c r="M758" s="44">
        <v>126.1</v>
      </c>
      <c r="N758" s="44">
        <v>325.92</v>
      </c>
      <c r="O758">
        <v>1</v>
      </c>
      <c r="P758">
        <v>325.92</v>
      </c>
      <c r="Q758" t="s">
        <v>616</v>
      </c>
      <c r="S758">
        <v>1</v>
      </c>
    </row>
    <row r="759" spans="1:19" x14ac:dyDescent="0.25">
      <c r="A759" t="s">
        <v>5298</v>
      </c>
      <c r="B759" t="s">
        <v>988</v>
      </c>
      <c r="C759" t="s">
        <v>986</v>
      </c>
      <c r="F759" t="s">
        <v>987</v>
      </c>
      <c r="G759" t="s">
        <v>29</v>
      </c>
      <c r="K759">
        <v>275</v>
      </c>
      <c r="L759">
        <v>38.5</v>
      </c>
      <c r="M759" s="44">
        <v>250</v>
      </c>
      <c r="N759" s="44">
        <v>617.24</v>
      </c>
      <c r="O759">
        <v>1</v>
      </c>
      <c r="P759">
        <v>617.24</v>
      </c>
      <c r="Q759" t="s">
        <v>616</v>
      </c>
      <c r="S759">
        <v>1</v>
      </c>
    </row>
    <row r="760" spans="1:19" x14ac:dyDescent="0.25">
      <c r="A760" t="s">
        <v>5298</v>
      </c>
      <c r="C760" t="s">
        <v>990</v>
      </c>
      <c r="F760" t="s">
        <v>991</v>
      </c>
      <c r="G760" t="s">
        <v>29</v>
      </c>
      <c r="K760" t="s">
        <v>5315</v>
      </c>
      <c r="L760" t="s">
        <v>5315</v>
      </c>
      <c r="M760" s="44">
        <v>48.9</v>
      </c>
      <c r="N760" s="44">
        <v>13.071</v>
      </c>
      <c r="O760">
        <v>1</v>
      </c>
      <c r="P760">
        <v>13.071</v>
      </c>
      <c r="Q760" t="s">
        <v>992</v>
      </c>
      <c r="S760">
        <v>1</v>
      </c>
    </row>
    <row r="761" spans="1:19" x14ac:dyDescent="0.25">
      <c r="A761" t="s">
        <v>5298</v>
      </c>
      <c r="C761" t="s">
        <v>993</v>
      </c>
      <c r="F761" t="s">
        <v>994</v>
      </c>
      <c r="G761" t="s">
        <v>29</v>
      </c>
      <c r="K761" t="s">
        <v>5315</v>
      </c>
      <c r="L761" t="s">
        <v>5315</v>
      </c>
      <c r="M761" s="44">
        <v>0.01</v>
      </c>
      <c r="N761" s="44">
        <v>8.9999999999999993E-3</v>
      </c>
      <c r="O761">
        <v>1</v>
      </c>
      <c r="P761">
        <v>8.9999999999999993E-3</v>
      </c>
      <c r="Q761" t="s">
        <v>992</v>
      </c>
      <c r="S761">
        <v>1</v>
      </c>
    </row>
    <row r="762" spans="1:19" x14ac:dyDescent="0.25">
      <c r="A762" t="s">
        <v>5298</v>
      </c>
      <c r="C762" t="s">
        <v>995</v>
      </c>
      <c r="F762" t="s">
        <v>996</v>
      </c>
      <c r="G762" t="s">
        <v>29</v>
      </c>
      <c r="K762" t="s">
        <v>5315</v>
      </c>
      <c r="L762" t="s">
        <v>5315</v>
      </c>
      <c r="M762" s="44">
        <v>4.05</v>
      </c>
      <c r="N762" s="44">
        <v>10.603</v>
      </c>
      <c r="O762">
        <v>1</v>
      </c>
      <c r="P762">
        <v>10.603</v>
      </c>
      <c r="Q762" t="s">
        <v>992</v>
      </c>
      <c r="S762">
        <v>1</v>
      </c>
    </row>
    <row r="763" spans="1:19" x14ac:dyDescent="0.25">
      <c r="A763" t="s">
        <v>5298</v>
      </c>
      <c r="C763" t="s">
        <v>997</v>
      </c>
      <c r="F763" t="s">
        <v>998</v>
      </c>
      <c r="G763" t="s">
        <v>29</v>
      </c>
      <c r="K763" t="s">
        <v>5315</v>
      </c>
      <c r="L763" t="s">
        <v>5315</v>
      </c>
      <c r="M763" s="44">
        <v>2.1</v>
      </c>
      <c r="N763" s="44">
        <v>0.53700000000000003</v>
      </c>
      <c r="O763">
        <v>1</v>
      </c>
      <c r="P763">
        <v>0.53700000000000003</v>
      </c>
      <c r="Q763" t="s">
        <v>992</v>
      </c>
      <c r="S763">
        <v>1</v>
      </c>
    </row>
    <row r="764" spans="1:19" x14ac:dyDescent="0.25">
      <c r="A764" t="s">
        <v>5298</v>
      </c>
      <c r="C764" t="s">
        <v>999</v>
      </c>
      <c r="F764" t="s">
        <v>1000</v>
      </c>
      <c r="G764" t="s">
        <v>29</v>
      </c>
      <c r="K764" t="s">
        <v>5315</v>
      </c>
      <c r="L764" t="s">
        <v>5315</v>
      </c>
      <c r="M764" s="44">
        <v>19</v>
      </c>
      <c r="N764" s="44">
        <v>31.553999999999998</v>
      </c>
      <c r="O764">
        <v>1</v>
      </c>
      <c r="P764">
        <v>31.553999999999998</v>
      </c>
      <c r="Q764" t="s">
        <v>992</v>
      </c>
      <c r="S764">
        <v>1</v>
      </c>
    </row>
    <row r="765" spans="1:19" x14ac:dyDescent="0.25">
      <c r="A765" t="s">
        <v>5298</v>
      </c>
      <c r="C765" t="s">
        <v>1001</v>
      </c>
      <c r="F765" t="s">
        <v>1002</v>
      </c>
      <c r="G765" t="s">
        <v>29</v>
      </c>
      <c r="K765" t="s">
        <v>5315</v>
      </c>
      <c r="L765" t="s">
        <v>5315</v>
      </c>
      <c r="M765" s="44">
        <v>28</v>
      </c>
      <c r="N765" s="44">
        <v>16.759</v>
      </c>
      <c r="O765">
        <v>1</v>
      </c>
      <c r="P765">
        <v>16.759</v>
      </c>
      <c r="Q765" t="s">
        <v>992</v>
      </c>
      <c r="S765">
        <v>1</v>
      </c>
    </row>
    <row r="766" spans="1:19" x14ac:dyDescent="0.25">
      <c r="A766" t="s">
        <v>5298</v>
      </c>
      <c r="B766" t="s">
        <v>1005</v>
      </c>
      <c r="C766" t="s">
        <v>1003</v>
      </c>
      <c r="F766" t="s">
        <v>1004</v>
      </c>
      <c r="G766" t="s">
        <v>29</v>
      </c>
      <c r="K766">
        <v>19.8</v>
      </c>
      <c r="L766">
        <v>2.97</v>
      </c>
      <c r="M766" s="44">
        <v>19.8</v>
      </c>
      <c r="N766" s="44">
        <v>68.930000000000007</v>
      </c>
      <c r="O766">
        <v>1</v>
      </c>
      <c r="P766">
        <v>68.930000000000007</v>
      </c>
      <c r="Q766" t="s">
        <v>992</v>
      </c>
      <c r="S766">
        <v>1</v>
      </c>
    </row>
    <row r="767" spans="1:19" x14ac:dyDescent="0.25">
      <c r="A767" t="s">
        <v>5298</v>
      </c>
      <c r="C767" t="s">
        <v>1006</v>
      </c>
      <c r="F767" t="s">
        <v>1007</v>
      </c>
      <c r="G767" t="s">
        <v>29</v>
      </c>
      <c r="K767" t="s">
        <v>5315</v>
      </c>
      <c r="L767" t="s">
        <v>5315</v>
      </c>
      <c r="M767" s="44">
        <v>20</v>
      </c>
      <c r="N767" s="44">
        <v>53.13</v>
      </c>
      <c r="O767">
        <v>0.84</v>
      </c>
      <c r="P767">
        <v>44.629199999999997</v>
      </c>
      <c r="Q767" t="s">
        <v>992</v>
      </c>
      <c r="S767">
        <v>1</v>
      </c>
    </row>
    <row r="768" spans="1:19" x14ac:dyDescent="0.25">
      <c r="A768" t="s">
        <v>5298</v>
      </c>
      <c r="C768" t="s">
        <v>1008</v>
      </c>
      <c r="F768" t="s">
        <v>1009</v>
      </c>
      <c r="G768" t="s">
        <v>29</v>
      </c>
      <c r="K768" t="s">
        <v>5315</v>
      </c>
      <c r="L768" t="s">
        <v>5315</v>
      </c>
      <c r="M768" s="44">
        <v>19</v>
      </c>
      <c r="N768" s="44">
        <v>28.122</v>
      </c>
      <c r="O768">
        <v>1</v>
      </c>
      <c r="P768">
        <v>28.122</v>
      </c>
      <c r="Q768" t="s">
        <v>992</v>
      </c>
      <c r="S768">
        <v>1</v>
      </c>
    </row>
    <row r="769" spans="1:19" x14ac:dyDescent="0.25">
      <c r="A769" t="s">
        <v>5298</v>
      </c>
      <c r="B769" t="s">
        <v>1012</v>
      </c>
      <c r="C769" t="s">
        <v>1010</v>
      </c>
      <c r="F769" t="s">
        <v>1011</v>
      </c>
      <c r="G769" t="s">
        <v>29</v>
      </c>
      <c r="K769" t="s">
        <v>5315</v>
      </c>
      <c r="L769" t="s">
        <v>5315</v>
      </c>
      <c r="M769" s="44">
        <v>10</v>
      </c>
      <c r="N769" s="44">
        <v>21.831</v>
      </c>
      <c r="O769">
        <v>1</v>
      </c>
      <c r="P769">
        <v>21.831</v>
      </c>
      <c r="Q769" t="s">
        <v>992</v>
      </c>
      <c r="S769">
        <v>1</v>
      </c>
    </row>
    <row r="770" spans="1:19" x14ac:dyDescent="0.25">
      <c r="A770" t="s">
        <v>5298</v>
      </c>
      <c r="C770" t="s">
        <v>1013</v>
      </c>
      <c r="F770" t="s">
        <v>1014</v>
      </c>
      <c r="G770" t="s">
        <v>29</v>
      </c>
      <c r="K770" t="s">
        <v>5315</v>
      </c>
      <c r="L770" t="s">
        <v>5315</v>
      </c>
      <c r="M770" s="44">
        <v>43.1</v>
      </c>
      <c r="N770" s="44">
        <v>80.995000000000005</v>
      </c>
      <c r="O770">
        <v>1</v>
      </c>
      <c r="P770">
        <v>80.995000000000005</v>
      </c>
      <c r="Q770" t="s">
        <v>992</v>
      </c>
      <c r="S770">
        <v>1</v>
      </c>
    </row>
    <row r="771" spans="1:19" x14ac:dyDescent="0.25">
      <c r="A771" t="s">
        <v>5298</v>
      </c>
      <c r="C771" t="s">
        <v>1015</v>
      </c>
      <c r="F771" t="s">
        <v>1016</v>
      </c>
      <c r="G771" t="s">
        <v>29</v>
      </c>
      <c r="K771" t="s">
        <v>5315</v>
      </c>
      <c r="L771" t="s">
        <v>5315</v>
      </c>
      <c r="M771" s="44">
        <v>15</v>
      </c>
      <c r="N771" s="44">
        <v>21.327000000000002</v>
      </c>
      <c r="O771">
        <v>1</v>
      </c>
      <c r="P771">
        <v>21.327000000000002</v>
      </c>
      <c r="Q771" t="s">
        <v>992</v>
      </c>
      <c r="S771">
        <v>1</v>
      </c>
    </row>
    <row r="772" spans="1:19" x14ac:dyDescent="0.25">
      <c r="A772" t="s">
        <v>5298</v>
      </c>
      <c r="C772" t="s">
        <v>1017</v>
      </c>
      <c r="F772" t="s">
        <v>1018</v>
      </c>
      <c r="G772" t="s">
        <v>29</v>
      </c>
      <c r="K772" t="s">
        <v>5315</v>
      </c>
      <c r="L772" t="s">
        <v>5315</v>
      </c>
      <c r="M772" s="44">
        <v>144.1</v>
      </c>
      <c r="N772" s="44">
        <v>194.70400000000001</v>
      </c>
      <c r="O772">
        <v>1</v>
      </c>
      <c r="P772">
        <v>194.70400000000001</v>
      </c>
      <c r="Q772" t="s">
        <v>992</v>
      </c>
      <c r="S772">
        <v>1</v>
      </c>
    </row>
    <row r="773" spans="1:19" x14ac:dyDescent="0.25">
      <c r="A773" t="s">
        <v>5298</v>
      </c>
      <c r="C773" t="s">
        <v>1019</v>
      </c>
      <c r="F773" t="s">
        <v>1020</v>
      </c>
      <c r="G773" t="s">
        <v>29</v>
      </c>
      <c r="K773" t="s">
        <v>5315</v>
      </c>
      <c r="L773" t="s">
        <v>5315</v>
      </c>
      <c r="M773" s="44">
        <v>10.8</v>
      </c>
      <c r="N773" s="44">
        <v>24.593</v>
      </c>
      <c r="O773">
        <v>1</v>
      </c>
      <c r="P773">
        <v>24.593</v>
      </c>
      <c r="Q773" t="s">
        <v>992</v>
      </c>
      <c r="S773">
        <v>1</v>
      </c>
    </row>
    <row r="774" spans="1:19" x14ac:dyDescent="0.25">
      <c r="A774" t="s">
        <v>5298</v>
      </c>
      <c r="C774" t="s">
        <v>1021</v>
      </c>
      <c r="F774" t="s">
        <v>1022</v>
      </c>
      <c r="G774" t="s">
        <v>29</v>
      </c>
      <c r="K774" t="s">
        <v>5315</v>
      </c>
      <c r="L774" t="s">
        <v>5315</v>
      </c>
      <c r="M774" s="44">
        <v>5.9</v>
      </c>
      <c r="N774" s="44">
        <v>11.209</v>
      </c>
      <c r="O774">
        <v>1</v>
      </c>
      <c r="P774">
        <v>11.209</v>
      </c>
      <c r="Q774" t="s">
        <v>992</v>
      </c>
      <c r="S774">
        <v>1</v>
      </c>
    </row>
    <row r="775" spans="1:19" x14ac:dyDescent="0.25">
      <c r="A775" t="s">
        <v>5298</v>
      </c>
      <c r="B775" t="s">
        <v>1012</v>
      </c>
      <c r="C775" t="s">
        <v>1023</v>
      </c>
      <c r="F775" t="s">
        <v>1024</v>
      </c>
      <c r="G775" t="s">
        <v>29</v>
      </c>
      <c r="K775" t="s">
        <v>5315</v>
      </c>
      <c r="L775" t="s">
        <v>5315</v>
      </c>
      <c r="M775" s="44">
        <v>0.7</v>
      </c>
      <c r="N775" s="44">
        <v>18.687000000000001</v>
      </c>
      <c r="O775">
        <v>1</v>
      </c>
      <c r="P775">
        <v>18.687000000000001</v>
      </c>
      <c r="Q775" t="s">
        <v>992</v>
      </c>
      <c r="S775">
        <v>1</v>
      </c>
    </row>
    <row r="776" spans="1:19" x14ac:dyDescent="0.25">
      <c r="A776" t="s">
        <v>5298</v>
      </c>
      <c r="B776" t="s">
        <v>1012</v>
      </c>
      <c r="C776" t="s">
        <v>1025</v>
      </c>
      <c r="F776" t="s">
        <v>1026</v>
      </c>
      <c r="G776" t="s">
        <v>29</v>
      </c>
      <c r="K776" t="s">
        <v>5315</v>
      </c>
      <c r="L776" t="s">
        <v>5315</v>
      </c>
      <c r="M776" s="44">
        <v>6.5</v>
      </c>
      <c r="N776" s="44">
        <v>32.728000000000002</v>
      </c>
      <c r="O776">
        <v>1</v>
      </c>
      <c r="P776">
        <v>32.728000000000002</v>
      </c>
      <c r="Q776" t="s">
        <v>992</v>
      </c>
      <c r="S776">
        <v>1</v>
      </c>
    </row>
    <row r="777" spans="1:19" x14ac:dyDescent="0.25">
      <c r="A777" t="s">
        <v>5298</v>
      </c>
      <c r="B777" t="s">
        <v>1012</v>
      </c>
      <c r="C777" t="s">
        <v>1027</v>
      </c>
      <c r="F777" t="s">
        <v>1028</v>
      </c>
      <c r="G777" t="s">
        <v>29</v>
      </c>
      <c r="K777" t="s">
        <v>5315</v>
      </c>
      <c r="L777" t="s">
        <v>5315</v>
      </c>
      <c r="M777" s="44">
        <v>1.5</v>
      </c>
      <c r="N777" s="44">
        <v>1.516</v>
      </c>
      <c r="O777">
        <v>1</v>
      </c>
      <c r="P777">
        <v>1.516</v>
      </c>
      <c r="Q777" t="s">
        <v>992</v>
      </c>
      <c r="S777">
        <v>1</v>
      </c>
    </row>
    <row r="778" spans="1:19" x14ac:dyDescent="0.25">
      <c r="A778" t="s">
        <v>5298</v>
      </c>
      <c r="C778" t="s">
        <v>1029</v>
      </c>
      <c r="F778" t="s">
        <v>1030</v>
      </c>
      <c r="G778" t="s">
        <v>29</v>
      </c>
      <c r="K778" t="s">
        <v>5315</v>
      </c>
      <c r="L778" t="s">
        <v>5315</v>
      </c>
      <c r="M778" s="44">
        <v>54</v>
      </c>
      <c r="N778" s="44">
        <v>92.998000000000005</v>
      </c>
      <c r="O778">
        <v>1</v>
      </c>
      <c r="P778">
        <v>92.998000000000005</v>
      </c>
      <c r="Q778" t="s">
        <v>992</v>
      </c>
      <c r="S778">
        <v>1</v>
      </c>
    </row>
    <row r="779" spans="1:19" x14ac:dyDescent="0.25">
      <c r="A779" t="s">
        <v>5298</v>
      </c>
      <c r="B779" t="s">
        <v>1033</v>
      </c>
      <c r="C779" t="s">
        <v>1031</v>
      </c>
      <c r="F779" t="s">
        <v>1032</v>
      </c>
      <c r="G779" t="s">
        <v>29</v>
      </c>
      <c r="K779">
        <v>18.399999999999999</v>
      </c>
      <c r="L779">
        <v>2.76</v>
      </c>
      <c r="M779" s="44">
        <v>34</v>
      </c>
      <c r="N779" s="44">
        <v>24.576000000000001</v>
      </c>
      <c r="O779">
        <v>1</v>
      </c>
      <c r="P779">
        <v>24.576000000000001</v>
      </c>
      <c r="Q779" t="s">
        <v>992</v>
      </c>
      <c r="S779">
        <v>1</v>
      </c>
    </row>
    <row r="780" spans="1:19" x14ac:dyDescent="0.25">
      <c r="A780" t="s">
        <v>5298</v>
      </c>
      <c r="C780" t="s">
        <v>1034</v>
      </c>
      <c r="F780" t="s">
        <v>1035</v>
      </c>
      <c r="G780" t="s">
        <v>29</v>
      </c>
      <c r="K780" t="s">
        <v>5315</v>
      </c>
      <c r="L780" t="s">
        <v>5315</v>
      </c>
      <c r="M780" s="44">
        <v>27</v>
      </c>
      <c r="N780" s="44">
        <v>13.464</v>
      </c>
      <c r="O780">
        <v>1</v>
      </c>
      <c r="P780">
        <v>13.464</v>
      </c>
      <c r="Q780" t="s">
        <v>992</v>
      </c>
      <c r="S780">
        <v>1</v>
      </c>
    </row>
    <row r="781" spans="1:19" x14ac:dyDescent="0.25">
      <c r="A781" t="s">
        <v>5298</v>
      </c>
      <c r="C781" t="s">
        <v>1036</v>
      </c>
      <c r="F781" t="s">
        <v>1037</v>
      </c>
      <c r="G781" t="s">
        <v>29</v>
      </c>
      <c r="K781" t="s">
        <v>5315</v>
      </c>
      <c r="L781" t="s">
        <v>5315</v>
      </c>
      <c r="M781" s="44">
        <v>22</v>
      </c>
      <c r="N781" s="44">
        <v>36.404000000000003</v>
      </c>
      <c r="O781">
        <v>1</v>
      </c>
      <c r="P781">
        <v>36.404000000000003</v>
      </c>
      <c r="Q781" t="s">
        <v>992</v>
      </c>
      <c r="S781">
        <v>1</v>
      </c>
    </row>
    <row r="782" spans="1:19" x14ac:dyDescent="0.25">
      <c r="A782" t="s">
        <v>5298</v>
      </c>
      <c r="C782" t="s">
        <v>1038</v>
      </c>
      <c r="F782" t="s">
        <v>1039</v>
      </c>
      <c r="G782" t="s">
        <v>29</v>
      </c>
      <c r="K782" t="s">
        <v>5315</v>
      </c>
      <c r="L782" t="s">
        <v>5315</v>
      </c>
      <c r="M782" s="44">
        <v>5.76</v>
      </c>
      <c r="N782" s="44">
        <v>4.1459999999999999</v>
      </c>
      <c r="O782">
        <v>1</v>
      </c>
      <c r="P782">
        <v>4.1459999999999999</v>
      </c>
      <c r="Q782" t="s">
        <v>992</v>
      </c>
      <c r="S782">
        <v>1</v>
      </c>
    </row>
    <row r="783" spans="1:19" x14ac:dyDescent="0.25">
      <c r="A783" t="s">
        <v>5298</v>
      </c>
      <c r="C783" t="s">
        <v>1040</v>
      </c>
      <c r="F783" t="s">
        <v>1041</v>
      </c>
      <c r="G783" t="s">
        <v>29</v>
      </c>
      <c r="K783" t="s">
        <v>5315</v>
      </c>
      <c r="L783" t="s">
        <v>5315</v>
      </c>
      <c r="M783" s="44">
        <v>6.5000000000000002E-2</v>
      </c>
      <c r="N783" s="44">
        <v>4.5999999999999999E-2</v>
      </c>
      <c r="O783">
        <v>1</v>
      </c>
      <c r="P783">
        <v>4.5999999999999999E-2</v>
      </c>
      <c r="Q783" t="s">
        <v>992</v>
      </c>
      <c r="S783">
        <v>1</v>
      </c>
    </row>
    <row r="784" spans="1:19" x14ac:dyDescent="0.25">
      <c r="A784" t="s">
        <v>5298</v>
      </c>
      <c r="C784" t="s">
        <v>1042</v>
      </c>
      <c r="F784" t="s">
        <v>1043</v>
      </c>
      <c r="G784" t="s">
        <v>29</v>
      </c>
      <c r="K784" t="s">
        <v>5315</v>
      </c>
      <c r="L784" t="s">
        <v>5315</v>
      </c>
      <c r="M784" s="44">
        <v>0.71499999999999997</v>
      </c>
      <c r="N784" s="44">
        <v>4.0830000000000002</v>
      </c>
      <c r="O784">
        <v>1</v>
      </c>
      <c r="P784">
        <v>4.0830000000000002</v>
      </c>
      <c r="Q784" t="s">
        <v>992</v>
      </c>
      <c r="S784">
        <v>1</v>
      </c>
    </row>
    <row r="785" spans="1:19" x14ac:dyDescent="0.25">
      <c r="A785" t="s">
        <v>5298</v>
      </c>
      <c r="C785" t="s">
        <v>1044</v>
      </c>
      <c r="F785" t="s">
        <v>1045</v>
      </c>
      <c r="G785" t="s">
        <v>29</v>
      </c>
      <c r="K785" t="s">
        <v>5315</v>
      </c>
      <c r="L785" t="s">
        <v>5315</v>
      </c>
      <c r="M785" s="44">
        <v>1.69</v>
      </c>
      <c r="N785" s="44">
        <v>1.169</v>
      </c>
      <c r="O785">
        <v>1</v>
      </c>
      <c r="P785">
        <v>1.169</v>
      </c>
      <c r="Q785" t="s">
        <v>992</v>
      </c>
      <c r="S785">
        <v>1</v>
      </c>
    </row>
    <row r="786" spans="1:19" x14ac:dyDescent="0.25">
      <c r="A786" t="s">
        <v>5298</v>
      </c>
      <c r="C786" t="s">
        <v>1046</v>
      </c>
      <c r="F786" t="s">
        <v>1047</v>
      </c>
      <c r="G786" t="s">
        <v>29</v>
      </c>
      <c r="K786" t="s">
        <v>5315</v>
      </c>
      <c r="L786" t="s">
        <v>5315</v>
      </c>
      <c r="M786" s="44">
        <v>2.7</v>
      </c>
      <c r="N786" s="44">
        <v>1.2989999999999999</v>
      </c>
      <c r="O786">
        <v>1</v>
      </c>
      <c r="P786">
        <v>1.2989999999999999</v>
      </c>
      <c r="Q786" t="s">
        <v>992</v>
      </c>
      <c r="S786">
        <v>1</v>
      </c>
    </row>
    <row r="787" spans="1:19" x14ac:dyDescent="0.25">
      <c r="A787" t="s">
        <v>5298</v>
      </c>
      <c r="C787" t="s">
        <v>1048</v>
      </c>
      <c r="F787" t="s">
        <v>1049</v>
      </c>
      <c r="G787" t="s">
        <v>29</v>
      </c>
      <c r="K787" t="s">
        <v>5315</v>
      </c>
      <c r="L787" t="s">
        <v>5315</v>
      </c>
      <c r="M787" s="44">
        <v>150</v>
      </c>
      <c r="N787" s="44">
        <v>445</v>
      </c>
      <c r="O787">
        <v>1</v>
      </c>
      <c r="P787">
        <v>445</v>
      </c>
      <c r="Q787" t="s">
        <v>992</v>
      </c>
      <c r="S787">
        <v>1</v>
      </c>
    </row>
    <row r="788" spans="1:19" x14ac:dyDescent="0.25">
      <c r="A788" t="s">
        <v>5298</v>
      </c>
      <c r="C788" t="s">
        <v>1055</v>
      </c>
      <c r="F788" t="s">
        <v>1056</v>
      </c>
      <c r="G788" t="s">
        <v>29</v>
      </c>
      <c r="K788" t="s">
        <v>5315</v>
      </c>
      <c r="L788" t="s">
        <v>5315</v>
      </c>
      <c r="M788" s="44">
        <v>150</v>
      </c>
      <c r="N788" s="44">
        <v>445</v>
      </c>
      <c r="O788">
        <v>1</v>
      </c>
      <c r="P788">
        <v>445</v>
      </c>
      <c r="Q788" t="s">
        <v>992</v>
      </c>
      <c r="S788">
        <v>1</v>
      </c>
    </row>
    <row r="789" spans="1:19" x14ac:dyDescent="0.25">
      <c r="A789" t="s">
        <v>5298</v>
      </c>
      <c r="C789" t="s">
        <v>1057</v>
      </c>
      <c r="F789" t="s">
        <v>1058</v>
      </c>
      <c r="G789" t="s">
        <v>29</v>
      </c>
      <c r="K789" t="s">
        <v>5315</v>
      </c>
      <c r="L789" t="s">
        <v>5315</v>
      </c>
      <c r="M789" s="44">
        <v>150</v>
      </c>
      <c r="N789" s="44">
        <v>485</v>
      </c>
      <c r="O789">
        <v>1</v>
      </c>
      <c r="P789">
        <v>485</v>
      </c>
      <c r="Q789" t="s">
        <v>992</v>
      </c>
      <c r="S789">
        <v>1</v>
      </c>
    </row>
    <row r="790" spans="1:19" x14ac:dyDescent="0.25">
      <c r="A790" t="s">
        <v>5298</v>
      </c>
      <c r="B790" t="s">
        <v>1063</v>
      </c>
      <c r="C790" t="s">
        <v>1061</v>
      </c>
      <c r="F790" t="s">
        <v>1062</v>
      </c>
      <c r="G790" t="s">
        <v>29</v>
      </c>
      <c r="K790">
        <v>102.5</v>
      </c>
      <c r="L790">
        <v>15.38</v>
      </c>
      <c r="M790" s="44">
        <v>100</v>
      </c>
      <c r="N790" s="44">
        <v>341</v>
      </c>
      <c r="O790">
        <v>1</v>
      </c>
      <c r="P790">
        <v>341</v>
      </c>
      <c r="Q790" t="s">
        <v>992</v>
      </c>
      <c r="S790">
        <v>1</v>
      </c>
    </row>
    <row r="791" spans="1:19" x14ac:dyDescent="0.25">
      <c r="A791" t="s">
        <v>5298</v>
      </c>
      <c r="B791" t="s">
        <v>1066</v>
      </c>
      <c r="C791" t="s">
        <v>1064</v>
      </c>
      <c r="F791" t="s">
        <v>1065</v>
      </c>
      <c r="G791" t="s">
        <v>29</v>
      </c>
      <c r="K791">
        <v>78.2</v>
      </c>
      <c r="L791">
        <v>11.73</v>
      </c>
      <c r="M791" s="44">
        <v>78.2</v>
      </c>
      <c r="N791" s="44">
        <v>211</v>
      </c>
      <c r="O791">
        <v>1</v>
      </c>
      <c r="P791">
        <v>211</v>
      </c>
      <c r="Q791" t="s">
        <v>992</v>
      </c>
      <c r="S791">
        <v>1</v>
      </c>
    </row>
    <row r="792" spans="1:19" x14ac:dyDescent="0.25">
      <c r="A792" t="s">
        <v>5298</v>
      </c>
      <c r="B792" t="s">
        <v>1069</v>
      </c>
      <c r="C792" t="s">
        <v>1067</v>
      </c>
      <c r="F792" t="s">
        <v>1068</v>
      </c>
      <c r="G792" t="s">
        <v>29</v>
      </c>
      <c r="K792">
        <v>24</v>
      </c>
      <c r="L792">
        <v>15.3</v>
      </c>
      <c r="M792" s="44">
        <v>102</v>
      </c>
      <c r="N792" s="44">
        <v>285.94099999999997</v>
      </c>
      <c r="O792">
        <v>1</v>
      </c>
      <c r="P792">
        <v>285.94099999999997</v>
      </c>
      <c r="Q792" t="s">
        <v>992</v>
      </c>
      <c r="S792">
        <v>1</v>
      </c>
    </row>
    <row r="793" spans="1:19" x14ac:dyDescent="0.25">
      <c r="A793" t="s">
        <v>5298</v>
      </c>
      <c r="B793" t="s">
        <v>1072</v>
      </c>
      <c r="C793" t="s">
        <v>1070</v>
      </c>
      <c r="F793" t="s">
        <v>1071</v>
      </c>
      <c r="G793" t="s">
        <v>29</v>
      </c>
      <c r="K793">
        <v>36.799999999999997</v>
      </c>
      <c r="L793">
        <v>5.52</v>
      </c>
      <c r="M793" s="44">
        <v>36.799999999999997</v>
      </c>
      <c r="N793" s="44">
        <v>129</v>
      </c>
      <c r="O793">
        <v>1</v>
      </c>
      <c r="P793">
        <v>129</v>
      </c>
      <c r="Q793" t="s">
        <v>992</v>
      </c>
      <c r="S793">
        <v>1</v>
      </c>
    </row>
    <row r="794" spans="1:19" x14ac:dyDescent="0.25">
      <c r="A794" t="s">
        <v>5298</v>
      </c>
      <c r="C794" t="s">
        <v>1073</v>
      </c>
      <c r="F794" t="s">
        <v>1074</v>
      </c>
      <c r="G794" t="s">
        <v>29</v>
      </c>
      <c r="K794" t="s">
        <v>5315</v>
      </c>
      <c r="L794" t="s">
        <v>5315</v>
      </c>
      <c r="M794" s="44">
        <v>90</v>
      </c>
      <c r="N794" s="44">
        <v>277</v>
      </c>
      <c r="O794">
        <v>1</v>
      </c>
      <c r="P794">
        <v>277</v>
      </c>
      <c r="Q794" t="s">
        <v>992</v>
      </c>
      <c r="S794">
        <v>1</v>
      </c>
    </row>
    <row r="795" spans="1:19" x14ac:dyDescent="0.25">
      <c r="A795" t="s">
        <v>5298</v>
      </c>
      <c r="B795" t="s">
        <v>1083</v>
      </c>
      <c r="C795" t="s">
        <v>1081</v>
      </c>
      <c r="F795" t="s">
        <v>1082</v>
      </c>
      <c r="G795" t="s">
        <v>29</v>
      </c>
      <c r="K795">
        <v>102</v>
      </c>
      <c r="L795">
        <v>15.3</v>
      </c>
      <c r="M795" s="44">
        <v>103.2</v>
      </c>
      <c r="N795" s="44">
        <v>303</v>
      </c>
      <c r="O795">
        <v>1</v>
      </c>
      <c r="P795">
        <v>303</v>
      </c>
      <c r="Q795" t="s">
        <v>992</v>
      </c>
      <c r="S795">
        <v>1</v>
      </c>
    </row>
    <row r="796" spans="1:19" x14ac:dyDescent="0.25">
      <c r="A796" t="s">
        <v>5298</v>
      </c>
      <c r="C796" t="s">
        <v>1084</v>
      </c>
      <c r="F796" t="s">
        <v>1085</v>
      </c>
      <c r="G796" t="s">
        <v>29</v>
      </c>
      <c r="K796" t="s">
        <v>5315</v>
      </c>
      <c r="L796" t="s">
        <v>5315</v>
      </c>
      <c r="M796" s="44">
        <v>90</v>
      </c>
      <c r="N796" s="44">
        <v>263.25799999999998</v>
      </c>
      <c r="O796">
        <v>1</v>
      </c>
      <c r="P796">
        <v>263.25799999999998</v>
      </c>
      <c r="Q796" t="s">
        <v>992</v>
      </c>
      <c r="S796">
        <v>1</v>
      </c>
    </row>
    <row r="797" spans="1:19" x14ac:dyDescent="0.25">
      <c r="A797" t="s">
        <v>5298</v>
      </c>
      <c r="C797" t="s">
        <v>1088</v>
      </c>
      <c r="F797" t="s">
        <v>1089</v>
      </c>
      <c r="G797" t="s">
        <v>29</v>
      </c>
      <c r="K797" t="s">
        <v>5315</v>
      </c>
      <c r="L797" t="s">
        <v>5315</v>
      </c>
      <c r="M797" s="44">
        <v>85</v>
      </c>
      <c r="N797" s="44">
        <v>265</v>
      </c>
      <c r="O797">
        <v>1</v>
      </c>
      <c r="P797">
        <v>265</v>
      </c>
      <c r="Q797" t="s">
        <v>992</v>
      </c>
      <c r="S797">
        <v>1</v>
      </c>
    </row>
    <row r="798" spans="1:19" x14ac:dyDescent="0.25">
      <c r="A798" t="s">
        <v>5298</v>
      </c>
      <c r="C798" t="s">
        <v>1090</v>
      </c>
      <c r="F798" t="s">
        <v>1091</v>
      </c>
      <c r="G798" t="s">
        <v>29</v>
      </c>
      <c r="K798" t="s">
        <v>5315</v>
      </c>
      <c r="L798" t="s">
        <v>5315</v>
      </c>
      <c r="M798" s="44">
        <v>102.9</v>
      </c>
      <c r="N798" s="44">
        <v>240</v>
      </c>
      <c r="O798">
        <v>1</v>
      </c>
      <c r="P798">
        <v>240</v>
      </c>
      <c r="Q798" t="s">
        <v>992</v>
      </c>
      <c r="S798">
        <v>1</v>
      </c>
    </row>
    <row r="799" spans="1:19" x14ac:dyDescent="0.25">
      <c r="A799" t="s">
        <v>5298</v>
      </c>
      <c r="B799" t="s">
        <v>1095</v>
      </c>
      <c r="C799" t="s">
        <v>1093</v>
      </c>
      <c r="F799" t="s">
        <v>1094</v>
      </c>
      <c r="G799" t="s">
        <v>29</v>
      </c>
      <c r="K799">
        <v>150</v>
      </c>
      <c r="L799">
        <v>22.5</v>
      </c>
      <c r="M799" s="44">
        <v>150</v>
      </c>
      <c r="N799" s="44">
        <v>426.36818499999998</v>
      </c>
      <c r="O799">
        <v>1</v>
      </c>
      <c r="P799">
        <v>426.36818499999998</v>
      </c>
      <c r="Q799" t="s">
        <v>992</v>
      </c>
      <c r="S799">
        <v>1</v>
      </c>
    </row>
    <row r="800" spans="1:19" x14ac:dyDescent="0.25">
      <c r="A800" t="s">
        <v>5298</v>
      </c>
      <c r="B800" t="s">
        <v>1098</v>
      </c>
      <c r="C800" t="s">
        <v>1096</v>
      </c>
      <c r="F800" t="s">
        <v>1097</v>
      </c>
      <c r="G800" t="s">
        <v>29</v>
      </c>
      <c r="K800">
        <v>38</v>
      </c>
      <c r="L800">
        <v>5.7</v>
      </c>
      <c r="M800" s="44">
        <v>43</v>
      </c>
      <c r="N800" s="44">
        <v>108</v>
      </c>
      <c r="O800">
        <v>1</v>
      </c>
      <c r="P800">
        <v>108</v>
      </c>
      <c r="Q800" t="s">
        <v>992</v>
      </c>
      <c r="S800">
        <v>1</v>
      </c>
    </row>
    <row r="801" spans="1:19" x14ac:dyDescent="0.25">
      <c r="A801" t="s">
        <v>5298</v>
      </c>
      <c r="B801" t="s">
        <v>1101</v>
      </c>
      <c r="C801" t="s">
        <v>1099</v>
      </c>
      <c r="F801" t="s">
        <v>1100</v>
      </c>
      <c r="G801" t="s">
        <v>29</v>
      </c>
      <c r="K801">
        <v>150</v>
      </c>
      <c r="L801">
        <v>22.5</v>
      </c>
      <c r="M801" s="44">
        <v>75</v>
      </c>
      <c r="N801" s="44">
        <v>225</v>
      </c>
      <c r="O801">
        <v>1</v>
      </c>
      <c r="P801">
        <v>225</v>
      </c>
      <c r="Q801" t="s">
        <v>992</v>
      </c>
      <c r="S801">
        <v>1</v>
      </c>
    </row>
    <row r="802" spans="1:19" x14ac:dyDescent="0.25">
      <c r="A802" t="s">
        <v>5298</v>
      </c>
      <c r="B802" t="s">
        <v>1107</v>
      </c>
      <c r="C802" t="s">
        <v>1105</v>
      </c>
      <c r="F802" t="s">
        <v>1106</v>
      </c>
      <c r="G802" t="s">
        <v>29</v>
      </c>
      <c r="K802">
        <v>78.2</v>
      </c>
      <c r="L802">
        <v>11.73</v>
      </c>
      <c r="M802" s="44">
        <v>78.2</v>
      </c>
      <c r="N802" s="44">
        <v>201</v>
      </c>
      <c r="O802">
        <v>1</v>
      </c>
      <c r="P802">
        <v>201</v>
      </c>
      <c r="Q802" t="s">
        <v>992</v>
      </c>
      <c r="S802">
        <v>1</v>
      </c>
    </row>
    <row r="803" spans="1:19" x14ac:dyDescent="0.25">
      <c r="A803" t="s">
        <v>5298</v>
      </c>
      <c r="B803" t="s">
        <v>1110</v>
      </c>
      <c r="C803" t="s">
        <v>1108</v>
      </c>
      <c r="F803" t="s">
        <v>1109</v>
      </c>
      <c r="G803" t="s">
        <v>29</v>
      </c>
      <c r="K803">
        <v>160</v>
      </c>
      <c r="L803">
        <v>24</v>
      </c>
      <c r="M803" s="44">
        <v>162</v>
      </c>
      <c r="N803" s="44">
        <v>419.37422500000002</v>
      </c>
      <c r="O803">
        <v>1</v>
      </c>
      <c r="P803">
        <v>419.37422500000002</v>
      </c>
      <c r="Q803" t="s">
        <v>992</v>
      </c>
      <c r="S803">
        <v>1</v>
      </c>
    </row>
    <row r="804" spans="1:19" x14ac:dyDescent="0.25">
      <c r="A804" t="s">
        <v>5298</v>
      </c>
      <c r="B804" t="s">
        <v>1113</v>
      </c>
      <c r="C804" t="s">
        <v>1111</v>
      </c>
      <c r="F804" t="s">
        <v>1112</v>
      </c>
      <c r="G804" t="s">
        <v>29</v>
      </c>
      <c r="K804">
        <v>100</v>
      </c>
      <c r="L804">
        <v>15</v>
      </c>
      <c r="M804" s="44">
        <v>100</v>
      </c>
      <c r="N804" s="44">
        <v>269</v>
      </c>
      <c r="O804">
        <v>1</v>
      </c>
      <c r="P804">
        <v>269</v>
      </c>
      <c r="Q804" t="s">
        <v>992</v>
      </c>
      <c r="S804">
        <v>1</v>
      </c>
    </row>
    <row r="805" spans="1:19" x14ac:dyDescent="0.25">
      <c r="A805" t="s">
        <v>5298</v>
      </c>
      <c r="B805" t="s">
        <v>1104</v>
      </c>
      <c r="C805" t="s">
        <v>1114</v>
      </c>
      <c r="F805" t="s">
        <v>1115</v>
      </c>
      <c r="G805" t="s">
        <v>29</v>
      </c>
      <c r="K805">
        <v>18</v>
      </c>
      <c r="L805">
        <v>2.7</v>
      </c>
      <c r="M805" s="44">
        <v>18</v>
      </c>
      <c r="N805" s="44">
        <v>62.02</v>
      </c>
      <c r="O805">
        <v>1</v>
      </c>
      <c r="P805">
        <v>62.02</v>
      </c>
      <c r="Q805" t="s">
        <v>992</v>
      </c>
      <c r="S805">
        <v>1</v>
      </c>
    </row>
    <row r="806" spans="1:19" x14ac:dyDescent="0.25">
      <c r="A806" t="s">
        <v>5298</v>
      </c>
      <c r="B806" t="s">
        <v>1118</v>
      </c>
      <c r="C806" t="s">
        <v>1116</v>
      </c>
      <c r="F806" t="s">
        <v>1117</v>
      </c>
      <c r="G806" t="s">
        <v>29</v>
      </c>
      <c r="K806" t="s">
        <v>5315</v>
      </c>
      <c r="L806">
        <v>2.99</v>
      </c>
      <c r="M806" s="44">
        <v>19.954999999999998</v>
      </c>
      <c r="N806" s="44">
        <v>46.41</v>
      </c>
      <c r="O806">
        <v>1</v>
      </c>
      <c r="P806">
        <v>46.41</v>
      </c>
      <c r="Q806" t="s">
        <v>992</v>
      </c>
      <c r="S806">
        <v>1</v>
      </c>
    </row>
    <row r="807" spans="1:19" x14ac:dyDescent="0.25">
      <c r="A807" t="s">
        <v>5298</v>
      </c>
      <c r="C807" t="s">
        <v>1119</v>
      </c>
      <c r="F807" t="s">
        <v>1120</v>
      </c>
      <c r="G807" t="s">
        <v>29</v>
      </c>
      <c r="K807" t="s">
        <v>5315</v>
      </c>
      <c r="L807" t="s">
        <v>5315</v>
      </c>
      <c r="M807" s="44">
        <v>20</v>
      </c>
      <c r="N807" s="44">
        <v>43.76</v>
      </c>
      <c r="O807">
        <v>0.84</v>
      </c>
      <c r="P807">
        <v>36.758399999999995</v>
      </c>
      <c r="Q807" t="s">
        <v>992</v>
      </c>
      <c r="S807">
        <v>1</v>
      </c>
    </row>
    <row r="808" spans="1:19" x14ac:dyDescent="0.25">
      <c r="A808" t="s">
        <v>5298</v>
      </c>
      <c r="B808" t="s">
        <v>1123</v>
      </c>
      <c r="C808" t="s">
        <v>1121</v>
      </c>
      <c r="F808" t="s">
        <v>1122</v>
      </c>
      <c r="G808" t="s">
        <v>29</v>
      </c>
      <c r="K808">
        <v>9</v>
      </c>
      <c r="L808">
        <v>1.35</v>
      </c>
      <c r="M808" s="44">
        <v>8.7100000000000009</v>
      </c>
      <c r="N808" s="44">
        <v>15.41</v>
      </c>
      <c r="O808">
        <v>1</v>
      </c>
      <c r="P808">
        <v>15.41</v>
      </c>
      <c r="Q808" t="s">
        <v>992</v>
      </c>
      <c r="S808">
        <v>1</v>
      </c>
    </row>
    <row r="809" spans="1:19" x14ac:dyDescent="0.25">
      <c r="A809" t="s">
        <v>5298</v>
      </c>
      <c r="B809" t="s">
        <v>1126</v>
      </c>
      <c r="C809" t="s">
        <v>1124</v>
      </c>
      <c r="F809" t="s">
        <v>1125</v>
      </c>
      <c r="G809" t="s">
        <v>1127</v>
      </c>
      <c r="K809">
        <v>0.18</v>
      </c>
      <c r="L809">
        <v>0.17</v>
      </c>
      <c r="M809" s="44">
        <v>7.4999999999999997E-2</v>
      </c>
      <c r="N809" s="44">
        <v>0.11</v>
      </c>
      <c r="O809">
        <v>1</v>
      </c>
      <c r="P809">
        <v>0.11</v>
      </c>
      <c r="Q809" t="s">
        <v>36</v>
      </c>
      <c r="S809">
        <v>1</v>
      </c>
    </row>
    <row r="810" spans="1:19" x14ac:dyDescent="0.25">
      <c r="A810" t="s">
        <v>5298</v>
      </c>
      <c r="B810" t="s">
        <v>1130</v>
      </c>
      <c r="C810" t="s">
        <v>1128</v>
      </c>
      <c r="F810" t="s">
        <v>1129</v>
      </c>
      <c r="G810" t="s">
        <v>1127</v>
      </c>
      <c r="K810" t="s">
        <v>5315</v>
      </c>
      <c r="L810" t="s">
        <v>5315</v>
      </c>
      <c r="M810" s="44">
        <v>3.9</v>
      </c>
      <c r="N810" s="44">
        <v>5.84</v>
      </c>
      <c r="O810">
        <v>1</v>
      </c>
      <c r="P810">
        <v>5.84</v>
      </c>
      <c r="Q810" t="s">
        <v>36</v>
      </c>
      <c r="S810">
        <v>1</v>
      </c>
    </row>
    <row r="811" spans="1:19" x14ac:dyDescent="0.25">
      <c r="A811" t="s">
        <v>5298</v>
      </c>
      <c r="B811" t="s">
        <v>1134</v>
      </c>
      <c r="C811" t="s">
        <v>1132</v>
      </c>
      <c r="F811" t="s">
        <v>1133</v>
      </c>
      <c r="G811" t="s">
        <v>1127</v>
      </c>
      <c r="K811">
        <v>0.57999999999999996</v>
      </c>
      <c r="L811">
        <v>0</v>
      </c>
      <c r="M811" s="44">
        <v>8</v>
      </c>
      <c r="N811" s="44">
        <v>42.09</v>
      </c>
      <c r="O811">
        <v>1</v>
      </c>
      <c r="P811">
        <v>42.09</v>
      </c>
      <c r="Q811" t="s">
        <v>36</v>
      </c>
      <c r="S811">
        <v>1</v>
      </c>
    </row>
    <row r="812" spans="1:19" x14ac:dyDescent="0.25">
      <c r="A812" t="s">
        <v>5298</v>
      </c>
      <c r="C812" t="s">
        <v>1135</v>
      </c>
      <c r="F812" t="s">
        <v>1136</v>
      </c>
      <c r="G812" t="s">
        <v>1127</v>
      </c>
      <c r="K812" t="s">
        <v>5315</v>
      </c>
      <c r="L812" t="s">
        <v>5315</v>
      </c>
      <c r="M812" s="44">
        <v>0.1</v>
      </c>
      <c r="N812" s="44">
        <v>0.11</v>
      </c>
      <c r="O812">
        <v>1</v>
      </c>
      <c r="P812">
        <v>0.11</v>
      </c>
      <c r="Q812" t="s">
        <v>36</v>
      </c>
      <c r="S812">
        <v>1</v>
      </c>
    </row>
    <row r="813" spans="1:19" x14ac:dyDescent="0.25">
      <c r="A813" t="s">
        <v>5298</v>
      </c>
      <c r="B813" t="s">
        <v>1139</v>
      </c>
      <c r="C813" t="s">
        <v>1137</v>
      </c>
      <c r="F813" t="s">
        <v>1138</v>
      </c>
      <c r="G813" t="s">
        <v>1127</v>
      </c>
      <c r="K813">
        <v>47</v>
      </c>
      <c r="L813">
        <v>33.06</v>
      </c>
      <c r="M813" s="44">
        <v>50</v>
      </c>
      <c r="N813" s="44">
        <v>378.65</v>
      </c>
      <c r="O813">
        <v>1</v>
      </c>
      <c r="P813">
        <v>378.65</v>
      </c>
      <c r="Q813" t="s">
        <v>36</v>
      </c>
      <c r="S813">
        <v>1</v>
      </c>
    </row>
    <row r="814" spans="1:19" x14ac:dyDescent="0.25">
      <c r="A814" t="s">
        <v>5298</v>
      </c>
      <c r="C814" t="s">
        <v>1140</v>
      </c>
      <c r="F814" t="s">
        <v>1141</v>
      </c>
      <c r="G814" t="s">
        <v>1127</v>
      </c>
      <c r="K814" t="s">
        <v>5315</v>
      </c>
      <c r="L814" t="s">
        <v>5315</v>
      </c>
      <c r="M814" s="44">
        <v>0.57999999999999996</v>
      </c>
      <c r="N814" s="44">
        <v>1.1399999999999999</v>
      </c>
      <c r="O814">
        <v>1</v>
      </c>
      <c r="P814">
        <v>1.1399999999999999</v>
      </c>
      <c r="Q814" t="s">
        <v>36</v>
      </c>
      <c r="S814">
        <v>1</v>
      </c>
    </row>
    <row r="815" spans="1:19" x14ac:dyDescent="0.25">
      <c r="A815" t="s">
        <v>5298</v>
      </c>
      <c r="B815" t="s">
        <v>1144</v>
      </c>
      <c r="C815" t="s">
        <v>1142</v>
      </c>
      <c r="F815" t="s">
        <v>1143</v>
      </c>
      <c r="G815" t="s">
        <v>1127</v>
      </c>
      <c r="K815" t="s">
        <v>5315</v>
      </c>
      <c r="L815" t="s">
        <v>5315</v>
      </c>
      <c r="M815" s="44">
        <v>3.77</v>
      </c>
      <c r="N815" s="44">
        <v>17</v>
      </c>
      <c r="O815">
        <v>1</v>
      </c>
      <c r="P815">
        <v>17</v>
      </c>
      <c r="Q815" t="s">
        <v>36</v>
      </c>
      <c r="S815">
        <v>1</v>
      </c>
    </row>
    <row r="816" spans="1:19" x14ac:dyDescent="0.25">
      <c r="A816" t="s">
        <v>5298</v>
      </c>
      <c r="B816" t="s">
        <v>1148</v>
      </c>
      <c r="C816" t="s">
        <v>1146</v>
      </c>
      <c r="F816" t="s">
        <v>1147</v>
      </c>
      <c r="G816" t="s">
        <v>1127</v>
      </c>
      <c r="K816" t="s">
        <v>5315</v>
      </c>
      <c r="L816" t="s">
        <v>5315</v>
      </c>
      <c r="M816" s="44">
        <v>2.4900000000000002</v>
      </c>
      <c r="N816" s="44">
        <v>11</v>
      </c>
      <c r="O816">
        <v>1</v>
      </c>
      <c r="P816">
        <v>11</v>
      </c>
      <c r="Q816" t="s">
        <v>36</v>
      </c>
      <c r="S816">
        <v>1</v>
      </c>
    </row>
    <row r="817" spans="1:19" x14ac:dyDescent="0.25">
      <c r="A817" t="s">
        <v>5298</v>
      </c>
      <c r="B817" t="s">
        <v>1152</v>
      </c>
      <c r="C817" t="s">
        <v>1150</v>
      </c>
      <c r="F817" t="s">
        <v>1151</v>
      </c>
      <c r="G817" t="s">
        <v>1127</v>
      </c>
      <c r="K817">
        <v>2.84</v>
      </c>
      <c r="L817">
        <v>2.84</v>
      </c>
      <c r="M817" s="44">
        <v>2.84</v>
      </c>
      <c r="N817" s="44">
        <v>19</v>
      </c>
      <c r="O817">
        <v>1</v>
      </c>
      <c r="P817">
        <v>19</v>
      </c>
      <c r="Q817" t="s">
        <v>36</v>
      </c>
      <c r="S817">
        <v>1</v>
      </c>
    </row>
    <row r="818" spans="1:19" x14ac:dyDescent="0.25">
      <c r="A818" t="s">
        <v>5298</v>
      </c>
      <c r="B818" t="s">
        <v>1155</v>
      </c>
      <c r="C818" t="s">
        <v>1153</v>
      </c>
      <c r="F818" t="s">
        <v>1154</v>
      </c>
      <c r="G818" t="s">
        <v>1127</v>
      </c>
      <c r="K818" t="s">
        <v>5315</v>
      </c>
      <c r="L818" t="s">
        <v>5315</v>
      </c>
      <c r="M818" s="44">
        <v>1.5</v>
      </c>
      <c r="N818" s="44">
        <v>9.1999999999999993</v>
      </c>
      <c r="O818">
        <v>1</v>
      </c>
      <c r="P818">
        <v>9.1999999999999993</v>
      </c>
      <c r="Q818" t="s">
        <v>36</v>
      </c>
      <c r="S818">
        <v>1</v>
      </c>
    </row>
    <row r="819" spans="1:19" x14ac:dyDescent="0.25">
      <c r="A819" t="s">
        <v>5298</v>
      </c>
      <c r="B819" t="s">
        <v>1158</v>
      </c>
      <c r="C819" t="s">
        <v>1156</v>
      </c>
      <c r="F819" t="s">
        <v>1157</v>
      </c>
      <c r="G819" t="s">
        <v>1127</v>
      </c>
      <c r="K819" t="s">
        <v>5315</v>
      </c>
      <c r="L819" t="s">
        <v>5315</v>
      </c>
      <c r="M819" s="44">
        <v>1.1000000000000001</v>
      </c>
      <c r="N819" s="44">
        <v>6.57</v>
      </c>
      <c r="O819">
        <v>1</v>
      </c>
      <c r="P819">
        <v>6.57</v>
      </c>
      <c r="Q819" t="s">
        <v>36</v>
      </c>
      <c r="S819">
        <v>1</v>
      </c>
    </row>
    <row r="820" spans="1:19" x14ac:dyDescent="0.25">
      <c r="A820" t="s">
        <v>5298</v>
      </c>
      <c r="C820" t="s">
        <v>1159</v>
      </c>
      <c r="F820" t="s">
        <v>1160</v>
      </c>
      <c r="G820" t="s">
        <v>1127</v>
      </c>
      <c r="K820" t="s">
        <v>5315</v>
      </c>
      <c r="L820" t="s">
        <v>5315</v>
      </c>
      <c r="M820" s="44">
        <v>12</v>
      </c>
      <c r="N820" s="44">
        <v>0.01</v>
      </c>
      <c r="O820">
        <v>1</v>
      </c>
      <c r="P820">
        <v>0.01</v>
      </c>
      <c r="Q820" t="s">
        <v>36</v>
      </c>
      <c r="S820">
        <v>1</v>
      </c>
    </row>
    <row r="821" spans="1:19" x14ac:dyDescent="0.25">
      <c r="A821" t="s">
        <v>5298</v>
      </c>
      <c r="B821" t="s">
        <v>1165</v>
      </c>
      <c r="C821" t="s">
        <v>1163</v>
      </c>
      <c r="F821" t="s">
        <v>1164</v>
      </c>
      <c r="G821" t="s">
        <v>1127</v>
      </c>
      <c r="K821" t="s">
        <v>5315</v>
      </c>
      <c r="L821" t="s">
        <v>5315</v>
      </c>
      <c r="M821" s="44">
        <v>49.9</v>
      </c>
      <c r="N821" s="44">
        <v>354.05</v>
      </c>
      <c r="O821">
        <v>1</v>
      </c>
      <c r="P821">
        <v>354.05</v>
      </c>
      <c r="Q821" t="s">
        <v>36</v>
      </c>
      <c r="S821">
        <v>1</v>
      </c>
    </row>
    <row r="822" spans="1:19" x14ac:dyDescent="0.25">
      <c r="A822" t="s">
        <v>5298</v>
      </c>
      <c r="C822" t="s">
        <v>1167</v>
      </c>
      <c r="F822" t="s">
        <v>1168</v>
      </c>
      <c r="G822" t="s">
        <v>1127</v>
      </c>
      <c r="K822" t="s">
        <v>5315</v>
      </c>
      <c r="L822" t="s">
        <v>5315</v>
      </c>
      <c r="M822" s="44">
        <v>52</v>
      </c>
      <c r="N822" s="44">
        <v>297.7</v>
      </c>
      <c r="O822">
        <v>1</v>
      </c>
      <c r="P822">
        <v>297.7</v>
      </c>
      <c r="Q822" t="s">
        <v>191</v>
      </c>
      <c r="S822">
        <v>1</v>
      </c>
    </row>
    <row r="823" spans="1:19" x14ac:dyDescent="0.25">
      <c r="A823" t="s">
        <v>5298</v>
      </c>
      <c r="B823" t="s">
        <v>1165</v>
      </c>
      <c r="C823" t="s">
        <v>1181</v>
      </c>
      <c r="F823" t="s">
        <v>1182</v>
      </c>
      <c r="G823" t="s">
        <v>1127</v>
      </c>
      <c r="K823" t="s">
        <v>5315</v>
      </c>
      <c r="L823" t="s">
        <v>5315</v>
      </c>
      <c r="M823" s="44">
        <v>37</v>
      </c>
      <c r="N823" s="44">
        <v>222.88</v>
      </c>
      <c r="O823">
        <v>1</v>
      </c>
      <c r="P823">
        <v>222.88</v>
      </c>
      <c r="Q823" t="s">
        <v>191</v>
      </c>
      <c r="S823">
        <v>1</v>
      </c>
    </row>
    <row r="824" spans="1:19" x14ac:dyDescent="0.25">
      <c r="A824" t="s">
        <v>5298</v>
      </c>
      <c r="B824" t="s">
        <v>1189</v>
      </c>
      <c r="C824" t="s">
        <v>1187</v>
      </c>
      <c r="F824" t="s">
        <v>1188</v>
      </c>
      <c r="G824" t="s">
        <v>1127</v>
      </c>
      <c r="K824">
        <v>13.4</v>
      </c>
      <c r="L824">
        <v>7.84</v>
      </c>
      <c r="M824" s="44">
        <v>10.5</v>
      </c>
      <c r="N824" s="44">
        <v>82.88</v>
      </c>
      <c r="O824">
        <v>1</v>
      </c>
      <c r="P824">
        <v>82.88</v>
      </c>
      <c r="Q824" t="s">
        <v>191</v>
      </c>
      <c r="S824">
        <v>1</v>
      </c>
    </row>
    <row r="825" spans="1:19" x14ac:dyDescent="0.25">
      <c r="A825" t="s">
        <v>5298</v>
      </c>
      <c r="B825" t="s">
        <v>1194</v>
      </c>
      <c r="C825" t="s">
        <v>1192</v>
      </c>
      <c r="F825" t="s">
        <v>1193</v>
      </c>
      <c r="G825" t="s">
        <v>1127</v>
      </c>
      <c r="K825">
        <v>24</v>
      </c>
      <c r="L825">
        <v>72</v>
      </c>
      <c r="M825" s="44">
        <v>75</v>
      </c>
      <c r="N825" s="44">
        <v>373.26</v>
      </c>
      <c r="O825">
        <v>1</v>
      </c>
      <c r="P825">
        <v>373.26</v>
      </c>
      <c r="Q825" t="s">
        <v>191</v>
      </c>
      <c r="S825">
        <v>1</v>
      </c>
    </row>
    <row r="826" spans="1:19" x14ac:dyDescent="0.25">
      <c r="A826" t="s">
        <v>5298</v>
      </c>
      <c r="B826" t="s">
        <v>1165</v>
      </c>
      <c r="C826" t="s">
        <v>1199</v>
      </c>
      <c r="F826" t="s">
        <v>1200</v>
      </c>
      <c r="G826" t="s">
        <v>1127</v>
      </c>
      <c r="K826" t="s">
        <v>5315</v>
      </c>
      <c r="L826" t="s">
        <v>5315</v>
      </c>
      <c r="M826" s="44">
        <v>36</v>
      </c>
      <c r="N826" s="44">
        <v>261.58083959999999</v>
      </c>
      <c r="O826">
        <v>1</v>
      </c>
      <c r="P826">
        <v>261.58083959999999</v>
      </c>
      <c r="Q826" t="s">
        <v>191</v>
      </c>
      <c r="S826">
        <v>1</v>
      </c>
    </row>
    <row r="827" spans="1:19" x14ac:dyDescent="0.25">
      <c r="A827" t="s">
        <v>5298</v>
      </c>
      <c r="B827" t="s">
        <v>1203</v>
      </c>
      <c r="C827" t="s">
        <v>1201</v>
      </c>
      <c r="F827" t="s">
        <v>1202</v>
      </c>
      <c r="G827" t="s">
        <v>1127</v>
      </c>
      <c r="K827">
        <v>32.200000000000003</v>
      </c>
      <c r="L827">
        <v>92.2</v>
      </c>
      <c r="M827" s="44">
        <v>204</v>
      </c>
      <c r="N827" s="44">
        <v>1217.9184749999999</v>
      </c>
      <c r="O827">
        <v>1</v>
      </c>
      <c r="P827">
        <v>1217.9184749999999</v>
      </c>
      <c r="Q827" t="s">
        <v>191</v>
      </c>
      <c r="S827">
        <v>1</v>
      </c>
    </row>
    <row r="828" spans="1:19" x14ac:dyDescent="0.25">
      <c r="A828" t="s">
        <v>5298</v>
      </c>
      <c r="B828" t="s">
        <v>1165</v>
      </c>
      <c r="C828" t="s">
        <v>1205</v>
      </c>
      <c r="F828" t="s">
        <v>1206</v>
      </c>
      <c r="G828" t="s">
        <v>1127</v>
      </c>
      <c r="K828" t="s">
        <v>5315</v>
      </c>
      <c r="L828" t="s">
        <v>5315</v>
      </c>
      <c r="M828" s="44">
        <v>63</v>
      </c>
      <c r="N828" s="44">
        <v>385.76</v>
      </c>
      <c r="O828">
        <v>1</v>
      </c>
      <c r="P828">
        <v>385.76</v>
      </c>
      <c r="Q828" t="s">
        <v>191</v>
      </c>
      <c r="S828">
        <v>1</v>
      </c>
    </row>
    <row r="829" spans="1:19" x14ac:dyDescent="0.25">
      <c r="A829" t="s">
        <v>5298</v>
      </c>
      <c r="B829" t="s">
        <v>1178</v>
      </c>
      <c r="C829" t="s">
        <v>1207</v>
      </c>
      <c r="F829" t="s">
        <v>1208</v>
      </c>
      <c r="G829" t="s">
        <v>1127</v>
      </c>
      <c r="K829">
        <v>60</v>
      </c>
      <c r="L829">
        <v>51.24</v>
      </c>
      <c r="M829" s="44">
        <v>50</v>
      </c>
      <c r="N829" s="44">
        <v>394.2</v>
      </c>
      <c r="O829">
        <v>1</v>
      </c>
      <c r="P829">
        <v>394.2</v>
      </c>
      <c r="Q829" t="s">
        <v>191</v>
      </c>
      <c r="S829">
        <v>1</v>
      </c>
    </row>
    <row r="830" spans="1:19" x14ac:dyDescent="0.25">
      <c r="A830" t="s">
        <v>5298</v>
      </c>
      <c r="C830" t="s">
        <v>1213</v>
      </c>
      <c r="F830" t="s">
        <v>1214</v>
      </c>
      <c r="G830" t="s">
        <v>1127</v>
      </c>
      <c r="K830" t="s">
        <v>5315</v>
      </c>
      <c r="L830" t="s">
        <v>5315</v>
      </c>
      <c r="M830" s="44">
        <v>33.177999999999997</v>
      </c>
      <c r="N830" s="44">
        <v>95.00418071</v>
      </c>
      <c r="O830">
        <v>1</v>
      </c>
      <c r="P830">
        <v>95.00418071</v>
      </c>
      <c r="Q830" t="s">
        <v>191</v>
      </c>
      <c r="S830">
        <v>1</v>
      </c>
    </row>
    <row r="831" spans="1:19" x14ac:dyDescent="0.25">
      <c r="A831" t="s">
        <v>5298</v>
      </c>
      <c r="B831" t="s">
        <v>1211</v>
      </c>
      <c r="C831" t="s">
        <v>1215</v>
      </c>
      <c r="F831" t="s">
        <v>1216</v>
      </c>
      <c r="G831" t="s">
        <v>1127</v>
      </c>
      <c r="K831">
        <v>55</v>
      </c>
      <c r="L831">
        <v>85</v>
      </c>
      <c r="M831" s="44">
        <v>225</v>
      </c>
      <c r="N831" s="44">
        <v>1971</v>
      </c>
      <c r="O831">
        <v>1</v>
      </c>
      <c r="P831">
        <v>1971</v>
      </c>
      <c r="Q831" t="s">
        <v>191</v>
      </c>
      <c r="S831">
        <v>1</v>
      </c>
    </row>
    <row r="832" spans="1:19" x14ac:dyDescent="0.25">
      <c r="A832" t="s">
        <v>5298</v>
      </c>
      <c r="B832" t="s">
        <v>1219</v>
      </c>
      <c r="C832" t="s">
        <v>1217</v>
      </c>
      <c r="F832" t="s">
        <v>1218</v>
      </c>
      <c r="G832" t="s">
        <v>1127</v>
      </c>
      <c r="K832">
        <v>13.4</v>
      </c>
      <c r="L832">
        <v>7.56</v>
      </c>
      <c r="M832" s="44">
        <v>0</v>
      </c>
      <c r="N832" s="44">
        <v>12.38805234</v>
      </c>
      <c r="O832">
        <v>1</v>
      </c>
      <c r="P832">
        <v>12.38805234</v>
      </c>
      <c r="Q832" t="s">
        <v>213</v>
      </c>
      <c r="S832">
        <v>1</v>
      </c>
    </row>
    <row r="833" spans="1:19" x14ac:dyDescent="0.25">
      <c r="A833" t="s">
        <v>5298</v>
      </c>
      <c r="B833" t="s">
        <v>1222</v>
      </c>
      <c r="C833" t="s">
        <v>1220</v>
      </c>
      <c r="F833" t="s">
        <v>1221</v>
      </c>
      <c r="G833" t="s">
        <v>1127</v>
      </c>
      <c r="K833">
        <v>15.8</v>
      </c>
      <c r="L833">
        <v>8.34</v>
      </c>
      <c r="M833" s="44">
        <v>0</v>
      </c>
      <c r="N833" s="44">
        <v>18.25398272</v>
      </c>
      <c r="O833">
        <v>1</v>
      </c>
      <c r="P833">
        <v>18.25398272</v>
      </c>
      <c r="Q833" t="s">
        <v>213</v>
      </c>
      <c r="S833">
        <v>1</v>
      </c>
    </row>
    <row r="834" spans="1:19" x14ac:dyDescent="0.25">
      <c r="A834" t="s">
        <v>5298</v>
      </c>
      <c r="B834" t="s">
        <v>1222</v>
      </c>
      <c r="C834" t="s">
        <v>1223</v>
      </c>
      <c r="F834" t="s">
        <v>1224</v>
      </c>
      <c r="G834" t="s">
        <v>1127</v>
      </c>
      <c r="K834">
        <v>15.8</v>
      </c>
      <c r="L834">
        <v>8.34</v>
      </c>
      <c r="M834" s="44">
        <v>0</v>
      </c>
      <c r="N834" s="44">
        <v>18.51009728</v>
      </c>
      <c r="O834">
        <v>1</v>
      </c>
      <c r="P834">
        <v>18.51009728</v>
      </c>
      <c r="Q834" t="s">
        <v>213</v>
      </c>
      <c r="S834">
        <v>1</v>
      </c>
    </row>
    <row r="835" spans="1:19" x14ac:dyDescent="0.25">
      <c r="A835" t="s">
        <v>5298</v>
      </c>
      <c r="B835" t="s">
        <v>1219</v>
      </c>
      <c r="C835" t="s">
        <v>1225</v>
      </c>
      <c r="F835" t="s">
        <v>1226</v>
      </c>
      <c r="G835" t="s">
        <v>1127</v>
      </c>
      <c r="K835">
        <v>13.4</v>
      </c>
      <c r="L835">
        <v>7.56</v>
      </c>
      <c r="M835" s="44">
        <v>0</v>
      </c>
      <c r="N835" s="44">
        <v>7.6663766539999996</v>
      </c>
      <c r="O835">
        <v>1</v>
      </c>
      <c r="P835">
        <v>7.6663766539999996</v>
      </c>
      <c r="Q835" t="s">
        <v>213</v>
      </c>
      <c r="S835">
        <v>1</v>
      </c>
    </row>
    <row r="836" spans="1:19" x14ac:dyDescent="0.25">
      <c r="A836" t="s">
        <v>5298</v>
      </c>
      <c r="B836" t="s">
        <v>1219</v>
      </c>
      <c r="C836" t="s">
        <v>1227</v>
      </c>
      <c r="F836" t="s">
        <v>1228</v>
      </c>
      <c r="G836" t="s">
        <v>1127</v>
      </c>
      <c r="K836">
        <v>13.4</v>
      </c>
      <c r="L836">
        <v>7.56</v>
      </c>
      <c r="M836" s="44">
        <v>0</v>
      </c>
      <c r="N836" s="44">
        <v>2.707771004</v>
      </c>
      <c r="O836">
        <v>1</v>
      </c>
      <c r="P836">
        <v>2.707771004</v>
      </c>
      <c r="Q836" t="s">
        <v>213</v>
      </c>
      <c r="S836">
        <v>1</v>
      </c>
    </row>
    <row r="837" spans="1:19" x14ac:dyDescent="0.25">
      <c r="A837" t="s">
        <v>5298</v>
      </c>
      <c r="B837" t="s">
        <v>1231</v>
      </c>
      <c r="C837" t="s">
        <v>1229</v>
      </c>
      <c r="F837" t="s">
        <v>1230</v>
      </c>
      <c r="G837" t="s">
        <v>1127</v>
      </c>
      <c r="K837">
        <v>11</v>
      </c>
      <c r="L837">
        <v>0</v>
      </c>
      <c r="M837" s="44">
        <v>0</v>
      </c>
      <c r="N837" s="44">
        <v>0</v>
      </c>
      <c r="O837">
        <v>1</v>
      </c>
      <c r="P837">
        <v>0</v>
      </c>
      <c r="Q837" t="s">
        <v>213</v>
      </c>
      <c r="S837">
        <v>1</v>
      </c>
    </row>
    <row r="838" spans="1:19" x14ac:dyDescent="0.25">
      <c r="A838" t="s">
        <v>5298</v>
      </c>
      <c r="B838" t="s">
        <v>1234</v>
      </c>
      <c r="C838" t="s">
        <v>1232</v>
      </c>
      <c r="F838" t="s">
        <v>1233</v>
      </c>
      <c r="G838" t="s">
        <v>1127</v>
      </c>
      <c r="K838">
        <v>2.56</v>
      </c>
      <c r="L838">
        <v>0.22</v>
      </c>
      <c r="M838" s="44">
        <v>0</v>
      </c>
      <c r="N838" s="44">
        <v>1.968163044</v>
      </c>
      <c r="O838">
        <v>1</v>
      </c>
      <c r="P838">
        <v>1.968163044</v>
      </c>
      <c r="Q838" t="s">
        <v>213</v>
      </c>
      <c r="S838">
        <v>1</v>
      </c>
    </row>
    <row r="839" spans="1:19" x14ac:dyDescent="0.25">
      <c r="A839" t="s">
        <v>5298</v>
      </c>
      <c r="B839" t="s">
        <v>1237</v>
      </c>
      <c r="C839" t="s">
        <v>1235</v>
      </c>
      <c r="F839" t="s">
        <v>1236</v>
      </c>
      <c r="G839" t="s">
        <v>1127</v>
      </c>
      <c r="K839">
        <v>2.25</v>
      </c>
      <c r="L839">
        <v>0.38</v>
      </c>
      <c r="M839" s="44">
        <v>0</v>
      </c>
      <c r="N839" s="44">
        <v>8.7025500000000005</v>
      </c>
      <c r="O839">
        <v>1</v>
      </c>
      <c r="P839">
        <v>8.7025500000000005</v>
      </c>
      <c r="Q839" t="s">
        <v>213</v>
      </c>
      <c r="S839">
        <v>1</v>
      </c>
    </row>
    <row r="840" spans="1:19" x14ac:dyDescent="0.25">
      <c r="A840" t="s">
        <v>5298</v>
      </c>
      <c r="B840" t="s">
        <v>1240</v>
      </c>
      <c r="C840" t="s">
        <v>1238</v>
      </c>
      <c r="F840" t="s">
        <v>1239</v>
      </c>
      <c r="G840" t="s">
        <v>1127</v>
      </c>
      <c r="K840" t="s">
        <v>5315</v>
      </c>
      <c r="L840" t="s">
        <v>5315</v>
      </c>
      <c r="M840" s="44">
        <v>0</v>
      </c>
      <c r="N840" s="44">
        <v>5.343998182</v>
      </c>
      <c r="O840">
        <v>1</v>
      </c>
      <c r="P840">
        <v>5.343998182</v>
      </c>
      <c r="Q840" t="s">
        <v>213</v>
      </c>
      <c r="S840">
        <v>1</v>
      </c>
    </row>
    <row r="841" spans="1:19" x14ac:dyDescent="0.25">
      <c r="A841" t="s">
        <v>5298</v>
      </c>
      <c r="B841" t="s">
        <v>1243</v>
      </c>
      <c r="C841" t="s">
        <v>1241</v>
      </c>
      <c r="F841" t="s">
        <v>1242</v>
      </c>
      <c r="G841" t="s">
        <v>1127</v>
      </c>
      <c r="K841" t="s">
        <v>5315</v>
      </c>
      <c r="L841" t="s">
        <v>5315</v>
      </c>
      <c r="M841" s="44">
        <v>0</v>
      </c>
      <c r="N841" s="44">
        <v>14.250661819999999</v>
      </c>
      <c r="O841">
        <v>1</v>
      </c>
      <c r="P841">
        <v>14.250661819999999</v>
      </c>
      <c r="Q841" t="s">
        <v>213</v>
      </c>
      <c r="S841">
        <v>1</v>
      </c>
    </row>
    <row r="842" spans="1:19" x14ac:dyDescent="0.25">
      <c r="A842" t="s">
        <v>5298</v>
      </c>
      <c r="B842" t="s">
        <v>1246</v>
      </c>
      <c r="C842" t="s">
        <v>1244</v>
      </c>
      <c r="F842" t="s">
        <v>1245</v>
      </c>
      <c r="G842" t="s">
        <v>1127</v>
      </c>
      <c r="K842">
        <v>25.6</v>
      </c>
      <c r="L842">
        <v>17.989999999999998</v>
      </c>
      <c r="M842" s="44">
        <v>0</v>
      </c>
      <c r="N842" s="44">
        <v>109.89789</v>
      </c>
      <c r="O842">
        <v>1</v>
      </c>
      <c r="P842">
        <v>109.89789</v>
      </c>
      <c r="Q842" t="s">
        <v>213</v>
      </c>
      <c r="S842">
        <v>1</v>
      </c>
    </row>
    <row r="843" spans="1:19" x14ac:dyDescent="0.25">
      <c r="A843" t="s">
        <v>5298</v>
      </c>
      <c r="B843" t="s">
        <v>1249</v>
      </c>
      <c r="C843" t="s">
        <v>1247</v>
      </c>
      <c r="F843" t="s">
        <v>1248</v>
      </c>
      <c r="G843" t="s">
        <v>1127</v>
      </c>
      <c r="K843">
        <v>3</v>
      </c>
      <c r="L843">
        <v>1.28</v>
      </c>
      <c r="M843" s="44">
        <v>0</v>
      </c>
      <c r="N843" s="44">
        <v>2.22418</v>
      </c>
      <c r="O843">
        <v>1</v>
      </c>
      <c r="P843">
        <v>2.22418</v>
      </c>
      <c r="Q843" t="s">
        <v>213</v>
      </c>
      <c r="S843">
        <v>1</v>
      </c>
    </row>
    <row r="844" spans="1:19" x14ac:dyDescent="0.25">
      <c r="A844" t="s">
        <v>5298</v>
      </c>
      <c r="B844" t="s">
        <v>1234</v>
      </c>
      <c r="C844" t="s">
        <v>1250</v>
      </c>
      <c r="F844" t="s">
        <v>1251</v>
      </c>
      <c r="G844" t="s">
        <v>1127</v>
      </c>
      <c r="K844">
        <v>2.56</v>
      </c>
      <c r="L844">
        <v>0.22</v>
      </c>
      <c r="M844" s="44">
        <v>0</v>
      </c>
      <c r="N844" s="44">
        <v>0.33358695700000002</v>
      </c>
      <c r="O844">
        <v>1</v>
      </c>
      <c r="P844">
        <v>0.33358695700000002</v>
      </c>
      <c r="Q844" t="s">
        <v>213</v>
      </c>
      <c r="S844">
        <v>1</v>
      </c>
    </row>
    <row r="845" spans="1:19" x14ac:dyDescent="0.25">
      <c r="A845" t="s">
        <v>5298</v>
      </c>
      <c r="B845" t="s">
        <v>1254</v>
      </c>
      <c r="C845" t="s">
        <v>1252</v>
      </c>
      <c r="F845" t="s">
        <v>1253</v>
      </c>
      <c r="G845" t="s">
        <v>1127</v>
      </c>
      <c r="K845">
        <v>1.25</v>
      </c>
      <c r="L845">
        <v>0</v>
      </c>
      <c r="M845" s="44">
        <v>0</v>
      </c>
      <c r="N845" s="44">
        <v>0</v>
      </c>
      <c r="O845">
        <v>1</v>
      </c>
      <c r="P845">
        <v>0</v>
      </c>
      <c r="Q845" t="s">
        <v>213</v>
      </c>
      <c r="S845">
        <v>1</v>
      </c>
    </row>
    <row r="846" spans="1:19" x14ac:dyDescent="0.25">
      <c r="A846" t="s">
        <v>5298</v>
      </c>
      <c r="B846" t="s">
        <v>1257</v>
      </c>
      <c r="C846" t="s">
        <v>1255</v>
      </c>
      <c r="F846" t="s">
        <v>1256</v>
      </c>
      <c r="G846" t="s">
        <v>1127</v>
      </c>
      <c r="K846">
        <v>3.93</v>
      </c>
      <c r="L846">
        <v>1.06</v>
      </c>
      <c r="M846" s="44">
        <v>0</v>
      </c>
      <c r="N846" s="44">
        <v>1.4128926319999999</v>
      </c>
      <c r="O846">
        <v>1</v>
      </c>
      <c r="P846">
        <v>1.4128926319999999</v>
      </c>
      <c r="Q846" t="s">
        <v>213</v>
      </c>
      <c r="S846">
        <v>1</v>
      </c>
    </row>
    <row r="847" spans="1:19" x14ac:dyDescent="0.25">
      <c r="A847" t="s">
        <v>5298</v>
      </c>
      <c r="B847" t="s">
        <v>1257</v>
      </c>
      <c r="C847" t="s">
        <v>1258</v>
      </c>
      <c r="F847" t="s">
        <v>1259</v>
      </c>
      <c r="G847" t="s">
        <v>1127</v>
      </c>
      <c r="K847">
        <v>3.93</v>
      </c>
      <c r="L847">
        <v>1.06</v>
      </c>
      <c r="M847" s="44">
        <v>0</v>
      </c>
      <c r="N847" s="44">
        <v>5.2983473679999999</v>
      </c>
      <c r="O847">
        <v>1</v>
      </c>
      <c r="P847">
        <v>5.2983473679999999</v>
      </c>
      <c r="Q847" t="s">
        <v>213</v>
      </c>
      <c r="S847">
        <v>1</v>
      </c>
    </row>
    <row r="848" spans="1:19" x14ac:dyDescent="0.25">
      <c r="A848" t="s">
        <v>5298</v>
      </c>
      <c r="B848" t="s">
        <v>1262</v>
      </c>
      <c r="C848" t="s">
        <v>1260</v>
      </c>
      <c r="F848" t="s">
        <v>1261</v>
      </c>
      <c r="G848" t="s">
        <v>1127</v>
      </c>
      <c r="K848">
        <v>1.92</v>
      </c>
      <c r="L848">
        <v>0.32</v>
      </c>
      <c r="M848" s="44">
        <v>0</v>
      </c>
      <c r="N848" s="44">
        <v>1.100125714</v>
      </c>
      <c r="O848">
        <v>1</v>
      </c>
      <c r="P848">
        <v>1.100125714</v>
      </c>
      <c r="Q848" t="s">
        <v>213</v>
      </c>
      <c r="S848">
        <v>1</v>
      </c>
    </row>
    <row r="849" spans="1:19" x14ac:dyDescent="0.25">
      <c r="A849" t="s">
        <v>5298</v>
      </c>
      <c r="B849" t="s">
        <v>1262</v>
      </c>
      <c r="C849" t="s">
        <v>1263</v>
      </c>
      <c r="F849" t="s">
        <v>1264</v>
      </c>
      <c r="G849" t="s">
        <v>1127</v>
      </c>
      <c r="K849">
        <v>1.92</v>
      </c>
      <c r="L849">
        <v>0.32</v>
      </c>
      <c r="M849" s="44">
        <v>0</v>
      </c>
      <c r="N849" s="44">
        <v>0.58673371399999996</v>
      </c>
      <c r="O849">
        <v>1</v>
      </c>
      <c r="P849">
        <v>0.58673371399999996</v>
      </c>
      <c r="Q849" t="s">
        <v>213</v>
      </c>
      <c r="S849">
        <v>1</v>
      </c>
    </row>
    <row r="850" spans="1:19" x14ac:dyDescent="0.25">
      <c r="A850" t="s">
        <v>5298</v>
      </c>
      <c r="B850" t="s">
        <v>1267</v>
      </c>
      <c r="C850" t="s">
        <v>1265</v>
      </c>
      <c r="F850" t="s">
        <v>1266</v>
      </c>
      <c r="G850" t="s">
        <v>1127</v>
      </c>
      <c r="K850">
        <v>10.9</v>
      </c>
      <c r="L850">
        <v>0.8</v>
      </c>
      <c r="M850" s="44">
        <v>0</v>
      </c>
      <c r="N850" s="44">
        <v>19.249960000000002</v>
      </c>
      <c r="O850">
        <v>1</v>
      </c>
      <c r="P850">
        <v>19.249960000000002</v>
      </c>
      <c r="Q850" t="s">
        <v>213</v>
      </c>
      <c r="S850">
        <v>1</v>
      </c>
    </row>
    <row r="851" spans="1:19" x14ac:dyDescent="0.25">
      <c r="A851" t="s">
        <v>5298</v>
      </c>
      <c r="B851" t="s">
        <v>1270</v>
      </c>
      <c r="C851" t="s">
        <v>1268</v>
      </c>
      <c r="F851" t="s">
        <v>1269</v>
      </c>
      <c r="G851" t="s">
        <v>1127</v>
      </c>
      <c r="K851" t="s">
        <v>5315</v>
      </c>
      <c r="L851" t="s">
        <v>5315</v>
      </c>
      <c r="M851" s="44">
        <v>0</v>
      </c>
      <c r="N851" s="44">
        <v>15.87</v>
      </c>
      <c r="O851">
        <v>1</v>
      </c>
      <c r="P851">
        <v>15.87</v>
      </c>
      <c r="Q851" t="s">
        <v>213</v>
      </c>
      <c r="S851">
        <v>1</v>
      </c>
    </row>
    <row r="852" spans="1:19" x14ac:dyDescent="0.25">
      <c r="A852" t="s">
        <v>5298</v>
      </c>
      <c r="B852" t="s">
        <v>1273</v>
      </c>
      <c r="C852" t="s">
        <v>1271</v>
      </c>
      <c r="F852" t="s">
        <v>1272</v>
      </c>
      <c r="G852" t="s">
        <v>1127</v>
      </c>
      <c r="K852">
        <v>11.94</v>
      </c>
      <c r="L852">
        <v>3.46</v>
      </c>
      <c r="M852" s="44">
        <v>0</v>
      </c>
      <c r="N852" s="44">
        <v>21.444590000000002</v>
      </c>
      <c r="O852">
        <v>1</v>
      </c>
      <c r="P852">
        <v>21.444590000000002</v>
      </c>
      <c r="Q852" t="s">
        <v>213</v>
      </c>
      <c r="S852">
        <v>1</v>
      </c>
    </row>
    <row r="853" spans="1:19" x14ac:dyDescent="0.25">
      <c r="A853" t="s">
        <v>5298</v>
      </c>
      <c r="B853" t="s">
        <v>1276</v>
      </c>
      <c r="C853" t="s">
        <v>1274</v>
      </c>
      <c r="F853" t="s">
        <v>1275</v>
      </c>
      <c r="G853" t="s">
        <v>1127</v>
      </c>
      <c r="K853">
        <v>6.95</v>
      </c>
      <c r="L853">
        <v>0.3</v>
      </c>
      <c r="M853" s="44">
        <v>0</v>
      </c>
      <c r="N853" s="44">
        <v>2.068703492</v>
      </c>
      <c r="O853">
        <v>1</v>
      </c>
      <c r="P853">
        <v>2.068703492</v>
      </c>
      <c r="Q853" t="s">
        <v>213</v>
      </c>
      <c r="S853">
        <v>1</v>
      </c>
    </row>
    <row r="854" spans="1:19" x14ac:dyDescent="0.25">
      <c r="A854" t="s">
        <v>5298</v>
      </c>
      <c r="B854" t="s">
        <v>1276</v>
      </c>
      <c r="C854" t="s">
        <v>1277</v>
      </c>
      <c r="F854" t="s">
        <v>1278</v>
      </c>
      <c r="G854" t="s">
        <v>1127</v>
      </c>
      <c r="K854">
        <v>6.95</v>
      </c>
      <c r="L854">
        <v>0.3</v>
      </c>
      <c r="M854" s="44">
        <v>0</v>
      </c>
      <c r="N854" s="44">
        <v>2.0040565080000001</v>
      </c>
      <c r="O854">
        <v>1</v>
      </c>
      <c r="P854">
        <v>2.0040565080000001</v>
      </c>
      <c r="Q854" t="s">
        <v>213</v>
      </c>
      <c r="S854">
        <v>1</v>
      </c>
    </row>
    <row r="855" spans="1:19" x14ac:dyDescent="0.25">
      <c r="A855" t="s">
        <v>5298</v>
      </c>
      <c r="B855" t="s">
        <v>1262</v>
      </c>
      <c r="C855" t="s">
        <v>1279</v>
      </c>
      <c r="F855" t="s">
        <v>224</v>
      </c>
      <c r="G855" t="s">
        <v>1127</v>
      </c>
      <c r="K855">
        <v>1.92</v>
      </c>
      <c r="L855">
        <v>0.32</v>
      </c>
      <c r="M855" s="44">
        <v>0</v>
      </c>
      <c r="N855" s="44">
        <v>0.88010057100000005</v>
      </c>
      <c r="O855">
        <v>1</v>
      </c>
      <c r="P855">
        <v>0.88010057100000005</v>
      </c>
      <c r="Q855" t="s">
        <v>213</v>
      </c>
      <c r="S855">
        <v>1</v>
      </c>
    </row>
    <row r="856" spans="1:19" x14ac:dyDescent="0.25">
      <c r="A856" t="s">
        <v>5298</v>
      </c>
      <c r="B856" t="s">
        <v>1282</v>
      </c>
      <c r="C856" t="s">
        <v>1280</v>
      </c>
      <c r="F856" t="s">
        <v>1281</v>
      </c>
      <c r="G856" t="s">
        <v>1127</v>
      </c>
      <c r="K856">
        <v>2.5</v>
      </c>
      <c r="L856">
        <v>0</v>
      </c>
      <c r="M856" s="44">
        <v>0</v>
      </c>
      <c r="N856" s="44">
        <v>7.0944399999999996</v>
      </c>
      <c r="O856">
        <v>1</v>
      </c>
      <c r="P856">
        <v>7.0944399999999996</v>
      </c>
      <c r="Q856" t="s">
        <v>213</v>
      </c>
      <c r="S856">
        <v>1</v>
      </c>
    </row>
    <row r="857" spans="1:19" x14ac:dyDescent="0.25">
      <c r="A857" t="s">
        <v>5298</v>
      </c>
      <c r="B857" t="s">
        <v>1189</v>
      </c>
      <c r="C857" t="s">
        <v>1283</v>
      </c>
      <c r="F857" t="s">
        <v>1284</v>
      </c>
      <c r="G857" t="s">
        <v>1127</v>
      </c>
      <c r="K857">
        <v>13.4</v>
      </c>
      <c r="L857">
        <v>7.84</v>
      </c>
      <c r="M857" s="44">
        <v>0.35</v>
      </c>
      <c r="N857" s="44">
        <v>1.8</v>
      </c>
      <c r="O857">
        <v>1</v>
      </c>
      <c r="P857">
        <v>1.8</v>
      </c>
      <c r="Q857" t="s">
        <v>213</v>
      </c>
      <c r="S857">
        <v>1</v>
      </c>
    </row>
    <row r="858" spans="1:19" x14ac:dyDescent="0.25">
      <c r="A858" t="s">
        <v>5298</v>
      </c>
      <c r="B858" t="s">
        <v>1189</v>
      </c>
      <c r="C858" t="s">
        <v>1285</v>
      </c>
      <c r="F858" t="s">
        <v>1286</v>
      </c>
      <c r="G858" t="s">
        <v>1127</v>
      </c>
      <c r="K858">
        <v>13.4</v>
      </c>
      <c r="L858">
        <v>7.84</v>
      </c>
      <c r="M858" s="44">
        <v>0.94799999999999995</v>
      </c>
      <c r="N858" s="44">
        <v>1.57</v>
      </c>
      <c r="O858">
        <v>1</v>
      </c>
      <c r="P858">
        <v>1.57</v>
      </c>
      <c r="Q858" t="s">
        <v>213</v>
      </c>
      <c r="S858">
        <v>1</v>
      </c>
    </row>
    <row r="859" spans="1:19" x14ac:dyDescent="0.25">
      <c r="A859" t="s">
        <v>5298</v>
      </c>
      <c r="B859" t="s">
        <v>1289</v>
      </c>
      <c r="C859" t="s">
        <v>1287</v>
      </c>
      <c r="F859" t="s">
        <v>1288</v>
      </c>
      <c r="G859" t="s">
        <v>1127</v>
      </c>
      <c r="K859">
        <v>14</v>
      </c>
      <c r="L859">
        <v>0.6</v>
      </c>
      <c r="M859" s="44">
        <v>3.5000000000000003E-2</v>
      </c>
      <c r="N859" s="44">
        <v>0</v>
      </c>
      <c r="O859">
        <v>1</v>
      </c>
      <c r="P859">
        <v>0</v>
      </c>
      <c r="Q859" t="s">
        <v>213</v>
      </c>
      <c r="S859">
        <v>1</v>
      </c>
    </row>
    <row r="860" spans="1:19" x14ac:dyDescent="0.25">
      <c r="A860" t="s">
        <v>5298</v>
      </c>
      <c r="B860" t="s">
        <v>1292</v>
      </c>
      <c r="C860" t="s">
        <v>1290</v>
      </c>
      <c r="F860" t="s">
        <v>1291</v>
      </c>
      <c r="G860" t="s">
        <v>1127</v>
      </c>
      <c r="K860">
        <v>0.18</v>
      </c>
      <c r="L860">
        <v>0.09</v>
      </c>
      <c r="M860" s="44">
        <v>0.17799999999999999</v>
      </c>
      <c r="N860" s="44">
        <v>0.4</v>
      </c>
      <c r="O860">
        <v>1</v>
      </c>
      <c r="P860">
        <v>0.4</v>
      </c>
      <c r="Q860" t="s">
        <v>213</v>
      </c>
      <c r="S860">
        <v>1</v>
      </c>
    </row>
    <row r="861" spans="1:19" x14ac:dyDescent="0.25">
      <c r="A861" t="s">
        <v>5298</v>
      </c>
      <c r="C861" t="s">
        <v>1293</v>
      </c>
      <c r="F861" t="s">
        <v>1294</v>
      </c>
      <c r="G861" t="s">
        <v>1127</v>
      </c>
      <c r="K861" t="s">
        <v>5315</v>
      </c>
      <c r="L861" t="s">
        <v>5315</v>
      </c>
      <c r="M861" s="44">
        <v>0.125</v>
      </c>
      <c r="N861" s="44">
        <v>0.72</v>
      </c>
      <c r="O861">
        <v>1</v>
      </c>
      <c r="P861">
        <v>0.72</v>
      </c>
      <c r="Q861" t="s">
        <v>213</v>
      </c>
      <c r="S861">
        <v>1</v>
      </c>
    </row>
    <row r="862" spans="1:19" x14ac:dyDescent="0.25">
      <c r="A862" t="s">
        <v>5298</v>
      </c>
      <c r="B862" t="s">
        <v>1305</v>
      </c>
      <c r="C862" t="s">
        <v>1303</v>
      </c>
      <c r="F862" t="s">
        <v>1304</v>
      </c>
      <c r="G862" t="s">
        <v>1127</v>
      </c>
      <c r="K862" t="s">
        <v>5315</v>
      </c>
      <c r="L862" t="s">
        <v>5315</v>
      </c>
      <c r="M862" s="44">
        <v>4.9749999999999996</v>
      </c>
      <c r="N862" s="44">
        <v>16.510000000000002</v>
      </c>
      <c r="O862">
        <v>1</v>
      </c>
      <c r="P862">
        <v>16.510000000000002</v>
      </c>
      <c r="Q862" t="s">
        <v>213</v>
      </c>
      <c r="S862">
        <v>1</v>
      </c>
    </row>
    <row r="863" spans="1:19" x14ac:dyDescent="0.25">
      <c r="A863" t="s">
        <v>5298</v>
      </c>
      <c r="B863" t="s">
        <v>1308</v>
      </c>
      <c r="C863" t="s">
        <v>1306</v>
      </c>
      <c r="F863" t="s">
        <v>1307</v>
      </c>
      <c r="G863" t="s">
        <v>1127</v>
      </c>
      <c r="K863">
        <v>12.3</v>
      </c>
      <c r="L863">
        <v>2.73</v>
      </c>
      <c r="M863" s="44">
        <v>0.35</v>
      </c>
      <c r="N863" s="44">
        <v>1.17</v>
      </c>
      <c r="O863">
        <v>1</v>
      </c>
      <c r="P863">
        <v>1.17</v>
      </c>
      <c r="Q863" t="s">
        <v>213</v>
      </c>
      <c r="S863">
        <v>1</v>
      </c>
    </row>
    <row r="864" spans="1:19" x14ac:dyDescent="0.25">
      <c r="A864" t="s">
        <v>5298</v>
      </c>
      <c r="C864" t="s">
        <v>1309</v>
      </c>
      <c r="F864" t="s">
        <v>1310</v>
      </c>
      <c r="G864" t="s">
        <v>1127</v>
      </c>
      <c r="K864" t="s">
        <v>5315</v>
      </c>
      <c r="L864" t="s">
        <v>5315</v>
      </c>
      <c r="M864" s="44">
        <v>0.155</v>
      </c>
      <c r="N864" s="44">
        <v>0.46</v>
      </c>
      <c r="O864">
        <v>1</v>
      </c>
      <c r="P864">
        <v>0.46</v>
      </c>
      <c r="Q864" t="s">
        <v>213</v>
      </c>
      <c r="S864">
        <v>1</v>
      </c>
    </row>
    <row r="865" spans="1:19" x14ac:dyDescent="0.25">
      <c r="A865" t="s">
        <v>5298</v>
      </c>
      <c r="C865" t="s">
        <v>1311</v>
      </c>
      <c r="F865" t="s">
        <v>1312</v>
      </c>
      <c r="G865" t="s">
        <v>1127</v>
      </c>
      <c r="K865" t="s">
        <v>5315</v>
      </c>
      <c r="L865" t="s">
        <v>5315</v>
      </c>
      <c r="M865" s="44">
        <v>2.5000000000000001E-2</v>
      </c>
      <c r="N865" s="44">
        <v>0</v>
      </c>
      <c r="O865">
        <v>1</v>
      </c>
      <c r="P865">
        <v>0</v>
      </c>
      <c r="Q865" t="s">
        <v>213</v>
      </c>
      <c r="S865">
        <v>1</v>
      </c>
    </row>
    <row r="866" spans="1:19" x14ac:dyDescent="0.25">
      <c r="A866" t="s">
        <v>5298</v>
      </c>
      <c r="B866" t="s">
        <v>1308</v>
      </c>
      <c r="C866" t="s">
        <v>1313</v>
      </c>
      <c r="F866" t="s">
        <v>1314</v>
      </c>
      <c r="G866" t="s">
        <v>1127</v>
      </c>
      <c r="K866">
        <v>12.3</v>
      </c>
      <c r="L866">
        <v>2.73</v>
      </c>
      <c r="M866" s="44">
        <v>11.95</v>
      </c>
      <c r="N866" s="44">
        <v>41.21</v>
      </c>
      <c r="O866">
        <v>1</v>
      </c>
      <c r="P866">
        <v>41.21</v>
      </c>
      <c r="Q866" t="s">
        <v>213</v>
      </c>
      <c r="S866">
        <v>1</v>
      </c>
    </row>
    <row r="867" spans="1:19" x14ac:dyDescent="0.25">
      <c r="A867" t="s">
        <v>5298</v>
      </c>
      <c r="B867" t="s">
        <v>1317</v>
      </c>
      <c r="C867" t="s">
        <v>1315</v>
      </c>
      <c r="F867" t="s">
        <v>1316</v>
      </c>
      <c r="G867" t="s">
        <v>1127</v>
      </c>
      <c r="K867">
        <v>1.82</v>
      </c>
      <c r="L867">
        <v>0.38</v>
      </c>
      <c r="M867" s="44">
        <v>0.2</v>
      </c>
      <c r="N867" s="44">
        <v>1.05</v>
      </c>
      <c r="O867">
        <v>1</v>
      </c>
      <c r="P867">
        <v>1.05</v>
      </c>
      <c r="Q867" t="s">
        <v>213</v>
      </c>
      <c r="S867">
        <v>1</v>
      </c>
    </row>
    <row r="868" spans="1:19" x14ac:dyDescent="0.25">
      <c r="A868" t="s">
        <v>5298</v>
      </c>
      <c r="C868" t="s">
        <v>1318</v>
      </c>
      <c r="F868" t="s">
        <v>1319</v>
      </c>
      <c r="G868" t="s">
        <v>1127</v>
      </c>
      <c r="K868" t="s">
        <v>5315</v>
      </c>
      <c r="L868" t="s">
        <v>5315</v>
      </c>
      <c r="M868" s="44">
        <v>0.52</v>
      </c>
      <c r="N868" s="44">
        <v>0.73</v>
      </c>
      <c r="O868">
        <v>1</v>
      </c>
      <c r="P868">
        <v>0.73</v>
      </c>
      <c r="Q868" t="s">
        <v>213</v>
      </c>
      <c r="S868">
        <v>1</v>
      </c>
    </row>
    <row r="869" spans="1:19" x14ac:dyDescent="0.25">
      <c r="A869" t="s">
        <v>5298</v>
      </c>
      <c r="B869" t="s">
        <v>1317</v>
      </c>
      <c r="C869" t="s">
        <v>1320</v>
      </c>
      <c r="F869" t="s">
        <v>1321</v>
      </c>
      <c r="G869" t="s">
        <v>1127</v>
      </c>
      <c r="K869">
        <v>1.82</v>
      </c>
      <c r="L869">
        <v>0.38</v>
      </c>
      <c r="M869" s="44">
        <v>0.35</v>
      </c>
      <c r="N869" s="44">
        <v>1.56</v>
      </c>
      <c r="O869">
        <v>1</v>
      </c>
      <c r="P869">
        <v>1.56</v>
      </c>
      <c r="Q869" t="s">
        <v>213</v>
      </c>
      <c r="S869">
        <v>1</v>
      </c>
    </row>
    <row r="870" spans="1:19" x14ac:dyDescent="0.25">
      <c r="A870" t="s">
        <v>5298</v>
      </c>
      <c r="B870" t="s">
        <v>1324</v>
      </c>
      <c r="C870" t="s">
        <v>1322</v>
      </c>
      <c r="F870" t="s">
        <v>1323</v>
      </c>
      <c r="G870" t="s">
        <v>1127</v>
      </c>
      <c r="K870">
        <v>17</v>
      </c>
      <c r="L870">
        <v>0</v>
      </c>
      <c r="M870" s="44">
        <v>17</v>
      </c>
      <c r="N870" s="44">
        <v>54.7</v>
      </c>
      <c r="O870">
        <v>1</v>
      </c>
      <c r="P870">
        <v>54.7</v>
      </c>
      <c r="Q870" t="s">
        <v>213</v>
      </c>
      <c r="S870">
        <v>1</v>
      </c>
    </row>
    <row r="871" spans="1:19" x14ac:dyDescent="0.25">
      <c r="A871" t="s">
        <v>5298</v>
      </c>
      <c r="B871" t="s">
        <v>1327</v>
      </c>
      <c r="C871" t="s">
        <v>1325</v>
      </c>
      <c r="F871" t="s">
        <v>1326</v>
      </c>
      <c r="G871" t="s">
        <v>1127</v>
      </c>
      <c r="K871">
        <v>0.4</v>
      </c>
      <c r="L871">
        <v>0.05</v>
      </c>
      <c r="M871" s="44">
        <v>0.13</v>
      </c>
      <c r="N871" s="44">
        <v>0.63</v>
      </c>
      <c r="O871">
        <v>1</v>
      </c>
      <c r="P871">
        <v>0.63</v>
      </c>
      <c r="Q871" t="s">
        <v>213</v>
      </c>
      <c r="S871">
        <v>1</v>
      </c>
    </row>
    <row r="872" spans="1:19" x14ac:dyDescent="0.25">
      <c r="A872" t="s">
        <v>5298</v>
      </c>
      <c r="C872" t="s">
        <v>1328</v>
      </c>
      <c r="F872" t="s">
        <v>1329</v>
      </c>
      <c r="G872" t="s">
        <v>1127</v>
      </c>
      <c r="K872" t="s">
        <v>5315</v>
      </c>
      <c r="L872" t="s">
        <v>5315</v>
      </c>
      <c r="M872" s="44">
        <v>0.25</v>
      </c>
      <c r="N872" s="44">
        <v>0.44</v>
      </c>
      <c r="O872">
        <v>1</v>
      </c>
      <c r="P872">
        <v>0.44</v>
      </c>
      <c r="Q872" t="s">
        <v>213</v>
      </c>
      <c r="S872">
        <v>1</v>
      </c>
    </row>
    <row r="873" spans="1:19" x14ac:dyDescent="0.25">
      <c r="A873" t="s">
        <v>5298</v>
      </c>
      <c r="B873" t="s">
        <v>1332</v>
      </c>
      <c r="C873" t="s">
        <v>1330</v>
      </c>
      <c r="F873" t="s">
        <v>1331</v>
      </c>
      <c r="G873" t="s">
        <v>1127</v>
      </c>
      <c r="K873">
        <v>0.2</v>
      </c>
      <c r="L873">
        <v>0</v>
      </c>
      <c r="M873" s="44">
        <v>0.19500000000000001</v>
      </c>
      <c r="N873" s="44">
        <v>0.02</v>
      </c>
      <c r="O873">
        <v>1</v>
      </c>
      <c r="P873">
        <v>0.02</v>
      </c>
      <c r="Q873" t="s">
        <v>213</v>
      </c>
      <c r="S873">
        <v>1</v>
      </c>
    </row>
    <row r="874" spans="1:19" x14ac:dyDescent="0.25">
      <c r="A874" t="s">
        <v>5298</v>
      </c>
      <c r="B874" t="s">
        <v>1297</v>
      </c>
      <c r="C874" t="s">
        <v>1333</v>
      </c>
      <c r="F874" t="s">
        <v>1334</v>
      </c>
      <c r="G874" t="s">
        <v>1127</v>
      </c>
      <c r="K874">
        <v>2.19</v>
      </c>
      <c r="L874">
        <v>0.62</v>
      </c>
      <c r="M874" s="44">
        <v>0.93500000000000005</v>
      </c>
      <c r="N874" s="44">
        <v>0</v>
      </c>
      <c r="O874">
        <v>1</v>
      </c>
      <c r="P874">
        <v>0</v>
      </c>
      <c r="Q874" t="s">
        <v>213</v>
      </c>
      <c r="S874">
        <v>1</v>
      </c>
    </row>
    <row r="875" spans="1:19" x14ac:dyDescent="0.25">
      <c r="A875" t="s">
        <v>5298</v>
      </c>
      <c r="B875" t="s">
        <v>1189</v>
      </c>
      <c r="C875" t="s">
        <v>1335</v>
      </c>
      <c r="F875" t="s">
        <v>1336</v>
      </c>
      <c r="G875" t="s">
        <v>1127</v>
      </c>
      <c r="K875">
        <v>13.4</v>
      </c>
      <c r="L875">
        <v>7.84</v>
      </c>
      <c r="M875" s="44">
        <v>0.1</v>
      </c>
      <c r="N875" s="44">
        <v>0</v>
      </c>
      <c r="O875">
        <v>1</v>
      </c>
      <c r="P875">
        <v>0</v>
      </c>
      <c r="Q875" t="s">
        <v>213</v>
      </c>
      <c r="S875">
        <v>1</v>
      </c>
    </row>
    <row r="876" spans="1:19" x14ac:dyDescent="0.25">
      <c r="A876" t="s">
        <v>5298</v>
      </c>
      <c r="B876" t="s">
        <v>1340</v>
      </c>
      <c r="C876" t="s">
        <v>1338</v>
      </c>
      <c r="F876" t="s">
        <v>1339</v>
      </c>
      <c r="G876" t="s">
        <v>1127</v>
      </c>
      <c r="K876">
        <v>1.65</v>
      </c>
      <c r="L876">
        <v>0</v>
      </c>
      <c r="M876" s="44">
        <v>0.15</v>
      </c>
      <c r="N876" s="44">
        <v>0</v>
      </c>
      <c r="O876">
        <v>1</v>
      </c>
      <c r="P876">
        <v>0</v>
      </c>
      <c r="Q876" t="s">
        <v>213</v>
      </c>
      <c r="S876">
        <v>1</v>
      </c>
    </row>
    <row r="877" spans="1:19" x14ac:dyDescent="0.25">
      <c r="A877" t="s">
        <v>5298</v>
      </c>
      <c r="C877" t="s">
        <v>1341</v>
      </c>
      <c r="F877" t="s">
        <v>1342</v>
      </c>
      <c r="G877" t="s">
        <v>1127</v>
      </c>
      <c r="K877" t="s">
        <v>5315</v>
      </c>
      <c r="L877" t="s">
        <v>5315</v>
      </c>
      <c r="M877" s="44">
        <v>7.4999999999999997E-2</v>
      </c>
      <c r="N877" s="44">
        <v>0</v>
      </c>
      <c r="O877">
        <v>1</v>
      </c>
      <c r="P877">
        <v>0</v>
      </c>
      <c r="Q877" t="s">
        <v>213</v>
      </c>
      <c r="S877">
        <v>1</v>
      </c>
    </row>
    <row r="878" spans="1:19" x14ac:dyDescent="0.25">
      <c r="A878" t="s">
        <v>5298</v>
      </c>
      <c r="B878" t="s">
        <v>1345</v>
      </c>
      <c r="C878" t="s">
        <v>1343</v>
      </c>
      <c r="F878" t="s">
        <v>1344</v>
      </c>
      <c r="G878" t="s">
        <v>1127</v>
      </c>
      <c r="K878">
        <v>0.4</v>
      </c>
      <c r="L878">
        <v>0</v>
      </c>
      <c r="M878" s="44">
        <v>0.4</v>
      </c>
      <c r="N878" s="44">
        <v>0.78</v>
      </c>
      <c r="O878">
        <v>1</v>
      </c>
      <c r="P878">
        <v>0.78</v>
      </c>
      <c r="Q878" t="s">
        <v>213</v>
      </c>
      <c r="S878">
        <v>1</v>
      </c>
    </row>
    <row r="879" spans="1:19" x14ac:dyDescent="0.25">
      <c r="A879" t="s">
        <v>5298</v>
      </c>
      <c r="C879" t="s">
        <v>1346</v>
      </c>
      <c r="F879" t="s">
        <v>1347</v>
      </c>
      <c r="G879" t="s">
        <v>1127</v>
      </c>
      <c r="K879" t="s">
        <v>5315</v>
      </c>
      <c r="L879" t="s">
        <v>5315</v>
      </c>
      <c r="M879" s="44">
        <v>0.05</v>
      </c>
      <c r="N879" s="44">
        <v>0</v>
      </c>
      <c r="O879">
        <v>1</v>
      </c>
      <c r="P879">
        <v>0</v>
      </c>
      <c r="Q879" t="s">
        <v>213</v>
      </c>
      <c r="S879">
        <v>1</v>
      </c>
    </row>
    <row r="880" spans="1:19" x14ac:dyDescent="0.25">
      <c r="A880" t="s">
        <v>5298</v>
      </c>
      <c r="B880" t="s">
        <v>1317</v>
      </c>
      <c r="C880" t="s">
        <v>1350</v>
      </c>
      <c r="F880" t="s">
        <v>1351</v>
      </c>
      <c r="G880" t="s">
        <v>1127</v>
      </c>
      <c r="K880">
        <v>1.82</v>
      </c>
      <c r="L880">
        <v>0.38</v>
      </c>
      <c r="M880" s="44">
        <v>0.224</v>
      </c>
      <c r="N880" s="44">
        <v>0.05</v>
      </c>
      <c r="O880">
        <v>1</v>
      </c>
      <c r="P880">
        <v>0.05</v>
      </c>
      <c r="Q880" t="s">
        <v>213</v>
      </c>
      <c r="S880">
        <v>1</v>
      </c>
    </row>
    <row r="881" spans="1:19" x14ac:dyDescent="0.25">
      <c r="A881" t="s">
        <v>5298</v>
      </c>
      <c r="B881" t="s">
        <v>1340</v>
      </c>
      <c r="C881" t="s">
        <v>1352</v>
      </c>
      <c r="F881" t="s">
        <v>1353</v>
      </c>
      <c r="G881" t="s">
        <v>1127</v>
      </c>
      <c r="K881">
        <v>1.65</v>
      </c>
      <c r="L881">
        <v>0</v>
      </c>
      <c r="M881" s="44">
        <v>1</v>
      </c>
      <c r="N881" s="44">
        <v>1.1399999999999999</v>
      </c>
      <c r="O881">
        <v>1</v>
      </c>
      <c r="P881">
        <v>1.1399999999999999</v>
      </c>
      <c r="Q881" t="s">
        <v>213</v>
      </c>
      <c r="S881">
        <v>1</v>
      </c>
    </row>
    <row r="882" spans="1:19" x14ac:dyDescent="0.25">
      <c r="A882" t="s">
        <v>5298</v>
      </c>
      <c r="C882" t="s">
        <v>1354</v>
      </c>
      <c r="F882" t="s">
        <v>1355</v>
      </c>
      <c r="G882" t="s">
        <v>1127</v>
      </c>
      <c r="K882" t="s">
        <v>5315</v>
      </c>
      <c r="L882" t="s">
        <v>5315</v>
      </c>
      <c r="M882" s="44">
        <v>0.25</v>
      </c>
      <c r="N882" s="44">
        <v>1.56</v>
      </c>
      <c r="O882">
        <v>1</v>
      </c>
      <c r="P882">
        <v>1.56</v>
      </c>
      <c r="Q882" t="s">
        <v>213</v>
      </c>
      <c r="S882">
        <v>1</v>
      </c>
    </row>
    <row r="883" spans="1:19" x14ac:dyDescent="0.25">
      <c r="A883" t="s">
        <v>5298</v>
      </c>
      <c r="C883" t="s">
        <v>1356</v>
      </c>
      <c r="F883" t="s">
        <v>1357</v>
      </c>
      <c r="G883" t="s">
        <v>1127</v>
      </c>
      <c r="K883" t="s">
        <v>5315</v>
      </c>
      <c r="L883" t="s">
        <v>5315</v>
      </c>
      <c r="M883" s="44">
        <v>0.32500000000000001</v>
      </c>
      <c r="N883" s="44">
        <v>1.9</v>
      </c>
      <c r="O883">
        <v>0.84</v>
      </c>
      <c r="P883">
        <v>1.5959999999999999</v>
      </c>
      <c r="Q883" t="s">
        <v>213</v>
      </c>
      <c r="S883">
        <v>1</v>
      </c>
    </row>
    <row r="884" spans="1:19" x14ac:dyDescent="0.25">
      <c r="A884" t="s">
        <v>5298</v>
      </c>
      <c r="C884" t="s">
        <v>1358</v>
      </c>
      <c r="F884" t="s">
        <v>1359</v>
      </c>
      <c r="G884" t="s">
        <v>1127</v>
      </c>
      <c r="K884" t="s">
        <v>5315</v>
      </c>
      <c r="L884" t="s">
        <v>5315</v>
      </c>
      <c r="M884" s="44">
        <v>0.86</v>
      </c>
      <c r="N884" s="44">
        <v>3.2</v>
      </c>
      <c r="O884">
        <v>1</v>
      </c>
      <c r="P884">
        <v>3.2</v>
      </c>
      <c r="Q884" t="s">
        <v>213</v>
      </c>
      <c r="S884">
        <v>1</v>
      </c>
    </row>
    <row r="885" spans="1:19" x14ac:dyDescent="0.25">
      <c r="A885" t="s">
        <v>5298</v>
      </c>
      <c r="C885" t="s">
        <v>1360</v>
      </c>
      <c r="F885" t="s">
        <v>1361</v>
      </c>
      <c r="G885" t="s">
        <v>1127</v>
      </c>
      <c r="K885" t="s">
        <v>5315</v>
      </c>
      <c r="L885" t="s">
        <v>5315</v>
      </c>
      <c r="M885" s="44">
        <v>0.86499999999999999</v>
      </c>
      <c r="N885" s="44">
        <v>1.4</v>
      </c>
      <c r="O885">
        <v>1</v>
      </c>
      <c r="P885">
        <v>1.4</v>
      </c>
      <c r="Q885" t="s">
        <v>213</v>
      </c>
      <c r="S885">
        <v>1</v>
      </c>
    </row>
    <row r="886" spans="1:19" x14ac:dyDescent="0.25">
      <c r="A886" t="s">
        <v>5298</v>
      </c>
      <c r="B886" t="s">
        <v>1126</v>
      </c>
      <c r="C886" t="s">
        <v>1362</v>
      </c>
      <c r="F886" t="s">
        <v>1363</v>
      </c>
      <c r="G886" t="s">
        <v>1127</v>
      </c>
      <c r="K886">
        <v>0.18</v>
      </c>
      <c r="L886">
        <v>0.17</v>
      </c>
      <c r="M886" s="44">
        <v>1.4</v>
      </c>
      <c r="N886" s="44">
        <v>0.78</v>
      </c>
      <c r="O886">
        <v>1</v>
      </c>
      <c r="P886">
        <v>0.78</v>
      </c>
      <c r="Q886" t="s">
        <v>213</v>
      </c>
      <c r="S886">
        <v>1</v>
      </c>
    </row>
    <row r="887" spans="1:19" x14ac:dyDescent="0.25">
      <c r="A887" t="s">
        <v>5298</v>
      </c>
      <c r="C887" t="s">
        <v>1364</v>
      </c>
      <c r="F887" t="s">
        <v>1365</v>
      </c>
      <c r="G887" t="s">
        <v>1127</v>
      </c>
      <c r="K887" t="s">
        <v>5315</v>
      </c>
      <c r="L887" t="s">
        <v>5315</v>
      </c>
      <c r="M887" s="44">
        <v>0.28999999999999998</v>
      </c>
      <c r="N887" s="44">
        <v>0.85</v>
      </c>
      <c r="O887">
        <v>1</v>
      </c>
      <c r="P887">
        <v>0.85</v>
      </c>
      <c r="Q887" t="s">
        <v>213</v>
      </c>
      <c r="S887">
        <v>1</v>
      </c>
    </row>
    <row r="888" spans="1:19" x14ac:dyDescent="0.25">
      <c r="A888" t="s">
        <v>5298</v>
      </c>
      <c r="B888" t="s">
        <v>1368</v>
      </c>
      <c r="C888" t="s">
        <v>1366</v>
      </c>
      <c r="F888" t="s">
        <v>1367</v>
      </c>
      <c r="G888" t="s">
        <v>1127</v>
      </c>
      <c r="K888">
        <v>0.8</v>
      </c>
      <c r="L888">
        <v>0.8</v>
      </c>
      <c r="M888" s="44">
        <v>0.71699999999999997</v>
      </c>
      <c r="N888" s="44">
        <v>0.43</v>
      </c>
      <c r="O888">
        <v>1</v>
      </c>
      <c r="P888">
        <v>0.43</v>
      </c>
      <c r="Q888" t="s">
        <v>213</v>
      </c>
      <c r="S888">
        <v>1</v>
      </c>
    </row>
    <row r="889" spans="1:19" x14ac:dyDescent="0.25">
      <c r="A889" t="s">
        <v>5298</v>
      </c>
      <c r="C889" t="s">
        <v>1369</v>
      </c>
      <c r="F889" t="s">
        <v>1370</v>
      </c>
      <c r="G889" t="s">
        <v>1127</v>
      </c>
      <c r="K889" t="s">
        <v>5315</v>
      </c>
      <c r="L889" t="s">
        <v>5315</v>
      </c>
      <c r="M889" s="44">
        <v>0.75</v>
      </c>
      <c r="N889" s="44">
        <v>1.87</v>
      </c>
      <c r="O889">
        <v>1</v>
      </c>
      <c r="P889">
        <v>1.87</v>
      </c>
      <c r="Q889" t="s">
        <v>213</v>
      </c>
      <c r="S889">
        <v>1</v>
      </c>
    </row>
    <row r="890" spans="1:19" x14ac:dyDescent="0.25">
      <c r="A890" t="s">
        <v>5298</v>
      </c>
      <c r="C890" t="s">
        <v>1371</v>
      </c>
      <c r="F890" t="s">
        <v>1372</v>
      </c>
      <c r="G890" t="s">
        <v>1127</v>
      </c>
      <c r="K890" t="s">
        <v>5315</v>
      </c>
      <c r="L890" t="s">
        <v>5315</v>
      </c>
      <c r="M890" s="44">
        <v>0.25</v>
      </c>
      <c r="N890" s="44">
        <v>1.2</v>
      </c>
      <c r="O890">
        <v>1</v>
      </c>
      <c r="P890">
        <v>1.2</v>
      </c>
      <c r="Q890" t="s">
        <v>213</v>
      </c>
      <c r="S890">
        <v>1</v>
      </c>
    </row>
    <row r="891" spans="1:19" x14ac:dyDescent="0.25">
      <c r="A891" t="s">
        <v>5298</v>
      </c>
      <c r="B891" t="s">
        <v>1300</v>
      </c>
      <c r="C891" t="s">
        <v>1373</v>
      </c>
      <c r="F891" t="s">
        <v>1374</v>
      </c>
      <c r="G891" t="s">
        <v>1127</v>
      </c>
      <c r="K891">
        <v>1</v>
      </c>
      <c r="L891">
        <v>0.69</v>
      </c>
      <c r="M891" s="44">
        <v>1</v>
      </c>
      <c r="N891" s="44">
        <v>7.4</v>
      </c>
      <c r="O891">
        <v>1</v>
      </c>
      <c r="P891">
        <v>7.4</v>
      </c>
      <c r="Q891" t="s">
        <v>213</v>
      </c>
      <c r="S891">
        <v>1</v>
      </c>
    </row>
    <row r="892" spans="1:19" x14ac:dyDescent="0.25">
      <c r="A892" t="s">
        <v>5298</v>
      </c>
      <c r="C892" t="s">
        <v>1375</v>
      </c>
      <c r="F892" t="s">
        <v>1376</v>
      </c>
      <c r="G892" t="s">
        <v>1127</v>
      </c>
      <c r="K892" t="s">
        <v>5315</v>
      </c>
      <c r="L892" t="s">
        <v>5315</v>
      </c>
      <c r="M892" s="44">
        <v>1</v>
      </c>
      <c r="N892" s="44">
        <v>2.25</v>
      </c>
      <c r="O892">
        <v>1</v>
      </c>
      <c r="P892">
        <v>2.25</v>
      </c>
      <c r="Q892" t="s">
        <v>213</v>
      </c>
      <c r="S892">
        <v>1</v>
      </c>
    </row>
    <row r="893" spans="1:19" x14ac:dyDescent="0.25">
      <c r="A893" t="s">
        <v>5298</v>
      </c>
      <c r="C893" t="s">
        <v>1377</v>
      </c>
      <c r="F893" t="s">
        <v>1378</v>
      </c>
      <c r="G893" t="s">
        <v>1127</v>
      </c>
      <c r="K893" t="s">
        <v>5315</v>
      </c>
      <c r="L893" t="s">
        <v>5315</v>
      </c>
      <c r="M893" s="44">
        <v>1.25</v>
      </c>
      <c r="N893" s="44">
        <v>6</v>
      </c>
      <c r="O893">
        <v>1</v>
      </c>
      <c r="P893">
        <v>6</v>
      </c>
      <c r="Q893" t="s">
        <v>213</v>
      </c>
      <c r="S893">
        <v>1</v>
      </c>
    </row>
    <row r="894" spans="1:19" x14ac:dyDescent="0.25">
      <c r="A894" t="s">
        <v>5298</v>
      </c>
      <c r="B894" t="s">
        <v>1381</v>
      </c>
      <c r="C894" t="s">
        <v>1379</v>
      </c>
      <c r="F894" t="s">
        <v>1380</v>
      </c>
      <c r="G894" t="s">
        <v>1127</v>
      </c>
      <c r="K894">
        <v>1</v>
      </c>
      <c r="L894">
        <v>0.14000000000000001</v>
      </c>
      <c r="M894" s="44">
        <v>0</v>
      </c>
      <c r="N894" s="44">
        <v>0.14000000000000001</v>
      </c>
      <c r="O894">
        <v>1</v>
      </c>
      <c r="P894">
        <v>0.14000000000000001</v>
      </c>
      <c r="Q894" t="s">
        <v>616</v>
      </c>
      <c r="S894">
        <v>1</v>
      </c>
    </row>
    <row r="895" spans="1:19" x14ac:dyDescent="0.25">
      <c r="A895" t="s">
        <v>5298</v>
      </c>
      <c r="B895" t="s">
        <v>1385</v>
      </c>
      <c r="C895" t="s">
        <v>1383</v>
      </c>
      <c r="F895" t="s">
        <v>1384</v>
      </c>
      <c r="G895" t="s">
        <v>1127</v>
      </c>
      <c r="K895">
        <v>1</v>
      </c>
      <c r="L895">
        <v>0.14000000000000001</v>
      </c>
      <c r="M895" s="44">
        <v>0</v>
      </c>
      <c r="N895" s="44">
        <v>0.14000000000000001</v>
      </c>
      <c r="O895">
        <v>1</v>
      </c>
      <c r="P895">
        <v>0.14000000000000001</v>
      </c>
      <c r="Q895" t="s">
        <v>616</v>
      </c>
      <c r="S895">
        <v>1</v>
      </c>
    </row>
    <row r="896" spans="1:19" x14ac:dyDescent="0.25">
      <c r="A896" t="s">
        <v>5298</v>
      </c>
      <c r="B896" t="s">
        <v>1388</v>
      </c>
      <c r="C896" t="s">
        <v>1386</v>
      </c>
      <c r="F896" t="s">
        <v>1387</v>
      </c>
      <c r="G896" t="s">
        <v>1127</v>
      </c>
      <c r="K896">
        <v>2.5</v>
      </c>
      <c r="L896">
        <v>0.35</v>
      </c>
      <c r="M896" s="44">
        <v>0</v>
      </c>
      <c r="N896" s="44">
        <v>0.4</v>
      </c>
      <c r="O896">
        <v>1</v>
      </c>
      <c r="P896">
        <v>0.4</v>
      </c>
      <c r="Q896" t="s">
        <v>616</v>
      </c>
      <c r="S896">
        <v>1</v>
      </c>
    </row>
    <row r="897" spans="1:19" x14ac:dyDescent="0.25">
      <c r="A897" t="s">
        <v>5298</v>
      </c>
      <c r="B897" t="s">
        <v>1391</v>
      </c>
      <c r="C897" t="s">
        <v>1389</v>
      </c>
      <c r="F897" t="s">
        <v>1390</v>
      </c>
      <c r="G897" t="s">
        <v>1127</v>
      </c>
      <c r="K897">
        <v>5.5</v>
      </c>
      <c r="L897">
        <v>0.77</v>
      </c>
      <c r="M897" s="44">
        <v>0</v>
      </c>
      <c r="N897" s="44">
        <v>0.36</v>
      </c>
      <c r="O897">
        <v>1</v>
      </c>
      <c r="P897">
        <v>0.36</v>
      </c>
      <c r="Q897" t="s">
        <v>616</v>
      </c>
      <c r="S897">
        <v>1</v>
      </c>
    </row>
    <row r="898" spans="1:19" x14ac:dyDescent="0.25">
      <c r="A898" t="s">
        <v>5298</v>
      </c>
      <c r="B898" t="s">
        <v>1394</v>
      </c>
      <c r="C898" t="s">
        <v>1392</v>
      </c>
      <c r="F898" t="s">
        <v>1393</v>
      </c>
      <c r="G898" t="s">
        <v>1127</v>
      </c>
      <c r="K898">
        <v>2.5</v>
      </c>
      <c r="L898">
        <v>0.35</v>
      </c>
      <c r="M898" s="44">
        <v>0</v>
      </c>
      <c r="N898" s="44">
        <v>0.4</v>
      </c>
      <c r="O898">
        <v>1</v>
      </c>
      <c r="P898">
        <v>0.4</v>
      </c>
      <c r="Q898" t="s">
        <v>616</v>
      </c>
      <c r="S898">
        <v>1</v>
      </c>
    </row>
    <row r="899" spans="1:19" x14ac:dyDescent="0.25">
      <c r="A899" t="s">
        <v>5298</v>
      </c>
      <c r="B899" t="s">
        <v>1397</v>
      </c>
      <c r="C899" t="s">
        <v>1395</v>
      </c>
      <c r="F899" t="s">
        <v>1396</v>
      </c>
      <c r="G899" t="s">
        <v>1127</v>
      </c>
      <c r="K899">
        <v>12</v>
      </c>
      <c r="L899">
        <v>0</v>
      </c>
      <c r="M899" s="44">
        <v>0</v>
      </c>
      <c r="N899" s="44">
        <v>0.36</v>
      </c>
      <c r="O899">
        <v>1</v>
      </c>
      <c r="P899">
        <v>0.36</v>
      </c>
      <c r="Q899" t="s">
        <v>616</v>
      </c>
      <c r="S899">
        <v>1</v>
      </c>
    </row>
    <row r="900" spans="1:19" x14ac:dyDescent="0.25">
      <c r="A900" t="s">
        <v>5298</v>
      </c>
      <c r="B900" t="s">
        <v>1400</v>
      </c>
      <c r="C900" t="s">
        <v>1398</v>
      </c>
      <c r="F900" t="s">
        <v>1399</v>
      </c>
      <c r="G900" t="s">
        <v>1127</v>
      </c>
      <c r="K900">
        <v>9</v>
      </c>
      <c r="L900">
        <v>0</v>
      </c>
      <c r="M900" s="44">
        <v>0</v>
      </c>
      <c r="N900" s="44">
        <v>0.18</v>
      </c>
      <c r="O900">
        <v>1</v>
      </c>
      <c r="P900">
        <v>0.18</v>
      </c>
      <c r="Q900" t="s">
        <v>616</v>
      </c>
      <c r="S900">
        <v>1</v>
      </c>
    </row>
    <row r="901" spans="1:19" x14ac:dyDescent="0.25">
      <c r="A901" t="s">
        <v>5298</v>
      </c>
      <c r="B901" t="s">
        <v>1403</v>
      </c>
      <c r="C901" t="s">
        <v>1401</v>
      </c>
      <c r="F901" t="s">
        <v>1402</v>
      </c>
      <c r="G901" t="s">
        <v>1127</v>
      </c>
      <c r="K901">
        <v>1.5</v>
      </c>
      <c r="L901">
        <v>0.21</v>
      </c>
      <c r="M901" s="44">
        <v>0</v>
      </c>
      <c r="N901" s="44">
        <v>0.27</v>
      </c>
      <c r="O901">
        <v>1</v>
      </c>
      <c r="P901">
        <v>0.27</v>
      </c>
      <c r="Q901" t="s">
        <v>616</v>
      </c>
      <c r="S901">
        <v>1</v>
      </c>
    </row>
    <row r="902" spans="1:19" x14ac:dyDescent="0.25">
      <c r="A902" t="s">
        <v>5298</v>
      </c>
      <c r="B902" t="s">
        <v>1406</v>
      </c>
      <c r="C902" t="s">
        <v>1404</v>
      </c>
      <c r="F902" t="s">
        <v>1405</v>
      </c>
      <c r="G902" t="s">
        <v>1127</v>
      </c>
      <c r="K902">
        <v>3.5</v>
      </c>
      <c r="L902">
        <v>0.49</v>
      </c>
      <c r="M902" s="44">
        <v>0</v>
      </c>
      <c r="N902" s="44">
        <v>0.56000000000000005</v>
      </c>
      <c r="O902">
        <v>1</v>
      </c>
      <c r="P902">
        <v>0.56000000000000005</v>
      </c>
      <c r="Q902" t="s">
        <v>616</v>
      </c>
      <c r="S902">
        <v>1</v>
      </c>
    </row>
    <row r="903" spans="1:19" x14ac:dyDescent="0.25">
      <c r="A903" t="s">
        <v>5298</v>
      </c>
      <c r="C903" t="s">
        <v>1407</v>
      </c>
      <c r="F903" t="s">
        <v>1408</v>
      </c>
      <c r="G903" t="s">
        <v>1127</v>
      </c>
      <c r="K903" t="s">
        <v>5315</v>
      </c>
      <c r="L903" t="s">
        <v>5315</v>
      </c>
      <c r="M903" s="44">
        <v>0</v>
      </c>
      <c r="N903" s="44">
        <v>0.09</v>
      </c>
      <c r="O903">
        <v>1</v>
      </c>
      <c r="P903">
        <v>0.09</v>
      </c>
      <c r="Q903" t="s">
        <v>616</v>
      </c>
      <c r="S903">
        <v>1</v>
      </c>
    </row>
    <row r="904" spans="1:19" x14ac:dyDescent="0.25">
      <c r="A904" t="s">
        <v>5298</v>
      </c>
      <c r="B904" t="s">
        <v>1411</v>
      </c>
      <c r="C904" t="s">
        <v>1409</v>
      </c>
      <c r="F904" t="s">
        <v>1410</v>
      </c>
      <c r="G904" t="s">
        <v>1127</v>
      </c>
      <c r="K904">
        <v>3.5</v>
      </c>
      <c r="L904">
        <v>0.49</v>
      </c>
      <c r="M904" s="44">
        <v>0</v>
      </c>
      <c r="N904" s="44">
        <v>0.56000000000000005</v>
      </c>
      <c r="O904">
        <v>1</v>
      </c>
      <c r="P904">
        <v>0.56000000000000005</v>
      </c>
      <c r="Q904" t="s">
        <v>616</v>
      </c>
      <c r="S904">
        <v>1</v>
      </c>
    </row>
    <row r="905" spans="1:19" x14ac:dyDescent="0.25">
      <c r="A905" t="s">
        <v>5298</v>
      </c>
      <c r="B905" t="s">
        <v>1414</v>
      </c>
      <c r="C905" t="s">
        <v>1412</v>
      </c>
      <c r="F905" t="s">
        <v>1413</v>
      </c>
      <c r="G905" t="s">
        <v>1127</v>
      </c>
      <c r="K905">
        <v>3</v>
      </c>
      <c r="L905">
        <v>0.42</v>
      </c>
      <c r="M905" s="44">
        <v>0</v>
      </c>
      <c r="N905" s="44">
        <v>0.53</v>
      </c>
      <c r="O905">
        <v>1</v>
      </c>
      <c r="P905">
        <v>0.53</v>
      </c>
      <c r="Q905" t="s">
        <v>616</v>
      </c>
      <c r="S905">
        <v>1</v>
      </c>
    </row>
    <row r="906" spans="1:19" x14ac:dyDescent="0.25">
      <c r="A906" t="s">
        <v>5298</v>
      </c>
      <c r="B906" t="s">
        <v>1417</v>
      </c>
      <c r="C906" t="s">
        <v>1415</v>
      </c>
      <c r="F906" t="s">
        <v>1416</v>
      </c>
      <c r="G906" t="s">
        <v>1127</v>
      </c>
      <c r="K906">
        <v>1.5</v>
      </c>
      <c r="L906">
        <v>0.21</v>
      </c>
      <c r="M906" s="44">
        <v>0</v>
      </c>
      <c r="N906" s="44">
        <v>0.24</v>
      </c>
      <c r="O906">
        <v>1</v>
      </c>
      <c r="P906">
        <v>0.24</v>
      </c>
      <c r="Q906" t="s">
        <v>616</v>
      </c>
      <c r="S906">
        <v>1</v>
      </c>
    </row>
    <row r="907" spans="1:19" x14ac:dyDescent="0.25">
      <c r="A907" t="s">
        <v>5298</v>
      </c>
      <c r="B907" t="s">
        <v>1420</v>
      </c>
      <c r="C907" t="s">
        <v>1418</v>
      </c>
      <c r="F907" t="s">
        <v>1419</v>
      </c>
      <c r="G907" t="s">
        <v>1127</v>
      </c>
      <c r="K907">
        <v>3.5</v>
      </c>
      <c r="L907">
        <v>0.49</v>
      </c>
      <c r="M907" s="44">
        <v>0</v>
      </c>
      <c r="N907" s="44">
        <v>0.56000000000000005</v>
      </c>
      <c r="O907">
        <v>1</v>
      </c>
      <c r="P907">
        <v>0.56000000000000005</v>
      </c>
      <c r="Q907" t="s">
        <v>616</v>
      </c>
      <c r="S907">
        <v>1</v>
      </c>
    </row>
    <row r="908" spans="1:19" x14ac:dyDescent="0.25">
      <c r="A908" t="s">
        <v>5298</v>
      </c>
      <c r="B908" t="s">
        <v>1423</v>
      </c>
      <c r="C908" t="s">
        <v>1421</v>
      </c>
      <c r="F908" t="s">
        <v>1422</v>
      </c>
      <c r="G908" t="s">
        <v>1127</v>
      </c>
      <c r="K908">
        <v>1.5</v>
      </c>
      <c r="L908">
        <v>0.21</v>
      </c>
      <c r="M908" s="44">
        <v>0</v>
      </c>
      <c r="N908" s="44">
        <v>0.32</v>
      </c>
      <c r="O908">
        <v>1</v>
      </c>
      <c r="P908">
        <v>0.32</v>
      </c>
      <c r="Q908" t="s">
        <v>616</v>
      </c>
      <c r="S908">
        <v>1</v>
      </c>
    </row>
    <row r="909" spans="1:19" x14ac:dyDescent="0.25">
      <c r="A909" t="s">
        <v>5298</v>
      </c>
      <c r="B909" t="s">
        <v>1426</v>
      </c>
      <c r="C909" t="s">
        <v>1424</v>
      </c>
      <c r="F909" t="s">
        <v>1425</v>
      </c>
      <c r="G909" t="s">
        <v>1127</v>
      </c>
      <c r="K909">
        <v>2</v>
      </c>
      <c r="L909">
        <v>0.28000000000000003</v>
      </c>
      <c r="M909" s="44">
        <v>0</v>
      </c>
      <c r="N909" s="44">
        <v>0.36</v>
      </c>
      <c r="O909">
        <v>1</v>
      </c>
      <c r="P909">
        <v>0.36</v>
      </c>
      <c r="Q909" t="s">
        <v>616</v>
      </c>
      <c r="S909">
        <v>1</v>
      </c>
    </row>
    <row r="910" spans="1:19" x14ac:dyDescent="0.25">
      <c r="A910" t="s">
        <v>5298</v>
      </c>
      <c r="B910" t="s">
        <v>1429</v>
      </c>
      <c r="C910" t="s">
        <v>1427</v>
      </c>
      <c r="F910" t="s">
        <v>1428</v>
      </c>
      <c r="G910" t="s">
        <v>1127</v>
      </c>
      <c r="K910">
        <v>2.5</v>
      </c>
      <c r="L910">
        <v>0.35</v>
      </c>
      <c r="M910" s="44">
        <v>0</v>
      </c>
      <c r="N910" s="44">
        <v>0.45</v>
      </c>
      <c r="O910">
        <v>1</v>
      </c>
      <c r="P910">
        <v>0.45</v>
      </c>
      <c r="Q910" t="s">
        <v>616</v>
      </c>
      <c r="S910">
        <v>1</v>
      </c>
    </row>
    <row r="911" spans="1:19" x14ac:dyDescent="0.25">
      <c r="A911" t="s">
        <v>5298</v>
      </c>
      <c r="B911" t="s">
        <v>1432</v>
      </c>
      <c r="C911" t="s">
        <v>1430</v>
      </c>
      <c r="F911" t="s">
        <v>1431</v>
      </c>
      <c r="G911" t="s">
        <v>1127</v>
      </c>
      <c r="K911">
        <v>6</v>
      </c>
      <c r="L911">
        <v>0.84</v>
      </c>
      <c r="M911" s="44">
        <v>0</v>
      </c>
      <c r="N911" s="44">
        <v>0.97</v>
      </c>
      <c r="O911">
        <v>1</v>
      </c>
      <c r="P911">
        <v>0.97</v>
      </c>
      <c r="Q911" t="s">
        <v>616</v>
      </c>
      <c r="S911">
        <v>1</v>
      </c>
    </row>
    <row r="912" spans="1:19" x14ac:dyDescent="0.25">
      <c r="A912" t="s">
        <v>5298</v>
      </c>
      <c r="B912" t="s">
        <v>1435</v>
      </c>
      <c r="C912" t="s">
        <v>1433</v>
      </c>
      <c r="F912" t="s">
        <v>1434</v>
      </c>
      <c r="G912" t="s">
        <v>1127</v>
      </c>
      <c r="K912">
        <v>2</v>
      </c>
      <c r="L912">
        <v>0.28000000000000003</v>
      </c>
      <c r="M912" s="44">
        <v>0</v>
      </c>
      <c r="N912" s="44">
        <v>0.34</v>
      </c>
      <c r="O912">
        <v>1</v>
      </c>
      <c r="P912">
        <v>0.34</v>
      </c>
      <c r="Q912" t="s">
        <v>616</v>
      </c>
      <c r="S912">
        <v>1</v>
      </c>
    </row>
    <row r="913" spans="1:19" x14ac:dyDescent="0.25">
      <c r="A913" t="s">
        <v>5298</v>
      </c>
      <c r="B913" t="s">
        <v>1438</v>
      </c>
      <c r="C913" t="s">
        <v>1436</v>
      </c>
      <c r="F913" t="s">
        <v>1437</v>
      </c>
      <c r="G913" t="s">
        <v>1127</v>
      </c>
      <c r="K913">
        <v>3.5</v>
      </c>
      <c r="L913">
        <v>0.49</v>
      </c>
      <c r="M913" s="44">
        <v>0</v>
      </c>
      <c r="N913" s="44">
        <v>0.56000000000000005</v>
      </c>
      <c r="O913">
        <v>1</v>
      </c>
      <c r="P913">
        <v>0.56000000000000005</v>
      </c>
      <c r="Q913" t="s">
        <v>616</v>
      </c>
      <c r="S913">
        <v>1</v>
      </c>
    </row>
    <row r="914" spans="1:19" x14ac:dyDescent="0.25">
      <c r="A914" t="s">
        <v>5298</v>
      </c>
      <c r="B914" t="s">
        <v>1441</v>
      </c>
      <c r="C914" t="s">
        <v>1439</v>
      </c>
      <c r="F914" t="s">
        <v>1440</v>
      </c>
      <c r="G914" t="s">
        <v>1127</v>
      </c>
      <c r="K914">
        <v>1.5</v>
      </c>
      <c r="L914">
        <v>0.21</v>
      </c>
      <c r="M914" s="44">
        <v>0</v>
      </c>
      <c r="N914" s="44">
        <v>0.27</v>
      </c>
      <c r="O914">
        <v>1</v>
      </c>
      <c r="P914">
        <v>0.27</v>
      </c>
      <c r="Q914" t="s">
        <v>616</v>
      </c>
      <c r="S914">
        <v>1</v>
      </c>
    </row>
    <row r="915" spans="1:19" x14ac:dyDescent="0.25">
      <c r="A915" t="s">
        <v>5298</v>
      </c>
      <c r="B915" t="s">
        <v>1444</v>
      </c>
      <c r="C915" t="s">
        <v>1442</v>
      </c>
      <c r="F915" t="s">
        <v>1443</v>
      </c>
      <c r="G915" t="s">
        <v>1127</v>
      </c>
      <c r="K915">
        <v>1</v>
      </c>
      <c r="L915">
        <v>0.14000000000000001</v>
      </c>
      <c r="M915" s="44">
        <v>0</v>
      </c>
      <c r="N915" s="44">
        <v>0.18</v>
      </c>
      <c r="O915">
        <v>1</v>
      </c>
      <c r="P915">
        <v>0.18</v>
      </c>
      <c r="Q915" t="s">
        <v>616</v>
      </c>
      <c r="S915">
        <v>1</v>
      </c>
    </row>
    <row r="916" spans="1:19" x14ac:dyDescent="0.25">
      <c r="A916" t="s">
        <v>5298</v>
      </c>
      <c r="B916" t="s">
        <v>1447</v>
      </c>
      <c r="C916" t="s">
        <v>1445</v>
      </c>
      <c r="F916" t="s">
        <v>1446</v>
      </c>
      <c r="G916" t="s">
        <v>1127</v>
      </c>
      <c r="K916">
        <v>5</v>
      </c>
      <c r="L916">
        <v>0</v>
      </c>
      <c r="M916" s="44">
        <v>0</v>
      </c>
      <c r="N916" s="44">
        <v>0.9</v>
      </c>
      <c r="O916">
        <v>1</v>
      </c>
      <c r="P916">
        <v>0.9</v>
      </c>
      <c r="Q916" t="s">
        <v>616</v>
      </c>
      <c r="S916">
        <v>1</v>
      </c>
    </row>
    <row r="917" spans="1:19" x14ac:dyDescent="0.25">
      <c r="A917" t="s">
        <v>5298</v>
      </c>
      <c r="B917" t="s">
        <v>1450</v>
      </c>
      <c r="C917" t="s">
        <v>1448</v>
      </c>
      <c r="F917" t="s">
        <v>1449</v>
      </c>
      <c r="G917" t="s">
        <v>1127</v>
      </c>
      <c r="K917">
        <v>8</v>
      </c>
      <c r="L917">
        <v>1.1200000000000001</v>
      </c>
      <c r="M917" s="44">
        <v>0</v>
      </c>
      <c r="N917" s="44">
        <v>1.27</v>
      </c>
      <c r="O917">
        <v>1</v>
      </c>
      <c r="P917">
        <v>1.27</v>
      </c>
      <c r="Q917" t="s">
        <v>616</v>
      </c>
      <c r="S917">
        <v>1</v>
      </c>
    </row>
    <row r="918" spans="1:19" x14ac:dyDescent="0.25">
      <c r="A918" t="s">
        <v>5298</v>
      </c>
      <c r="B918" t="s">
        <v>1453</v>
      </c>
      <c r="C918" t="s">
        <v>1451</v>
      </c>
      <c r="F918" t="s">
        <v>1452</v>
      </c>
      <c r="G918" t="s">
        <v>1127</v>
      </c>
      <c r="K918">
        <v>5</v>
      </c>
      <c r="L918">
        <v>0</v>
      </c>
      <c r="M918" s="44">
        <v>0</v>
      </c>
      <c r="N918" s="44">
        <v>0.74</v>
      </c>
      <c r="O918">
        <v>1</v>
      </c>
      <c r="P918">
        <v>0.74</v>
      </c>
      <c r="Q918" t="s">
        <v>616</v>
      </c>
      <c r="S918">
        <v>1</v>
      </c>
    </row>
    <row r="919" spans="1:19" x14ac:dyDescent="0.25">
      <c r="A919" t="s">
        <v>5298</v>
      </c>
      <c r="C919" t="s">
        <v>1454</v>
      </c>
      <c r="F919" t="s">
        <v>1455</v>
      </c>
      <c r="G919" t="s">
        <v>1127</v>
      </c>
      <c r="K919" t="s">
        <v>5315</v>
      </c>
      <c r="L919" t="s">
        <v>5315</v>
      </c>
      <c r="M919" s="44">
        <v>1.2999999999999999E-3</v>
      </c>
      <c r="N919" s="44">
        <v>0</v>
      </c>
      <c r="O919">
        <v>1</v>
      </c>
      <c r="P919">
        <v>0</v>
      </c>
      <c r="Q919" t="s">
        <v>616</v>
      </c>
      <c r="S919">
        <v>1</v>
      </c>
    </row>
    <row r="920" spans="1:19" x14ac:dyDescent="0.25">
      <c r="A920" t="s">
        <v>5298</v>
      </c>
      <c r="C920" t="s">
        <v>1456</v>
      </c>
      <c r="F920" t="s">
        <v>1457</v>
      </c>
      <c r="G920" t="s">
        <v>1127</v>
      </c>
      <c r="K920" t="s">
        <v>5315</v>
      </c>
      <c r="L920" t="s">
        <v>5315</v>
      </c>
      <c r="M920" s="44">
        <v>7.2999999999999995E-2</v>
      </c>
      <c r="N920" s="44">
        <v>0</v>
      </c>
      <c r="O920">
        <v>1</v>
      </c>
      <c r="P920">
        <v>0</v>
      </c>
      <c r="Q920" t="s">
        <v>616</v>
      </c>
      <c r="S920">
        <v>1</v>
      </c>
    </row>
    <row r="921" spans="1:19" x14ac:dyDescent="0.25">
      <c r="A921" t="s">
        <v>5298</v>
      </c>
      <c r="B921" t="s">
        <v>1460</v>
      </c>
      <c r="C921" t="s">
        <v>1458</v>
      </c>
      <c r="F921" t="s">
        <v>1459</v>
      </c>
      <c r="G921" t="s">
        <v>1127</v>
      </c>
      <c r="K921" t="s">
        <v>5315</v>
      </c>
      <c r="L921">
        <v>0</v>
      </c>
      <c r="M921" s="44">
        <v>21</v>
      </c>
      <c r="N921" s="44">
        <v>49.67</v>
      </c>
      <c r="O921">
        <v>1</v>
      </c>
      <c r="P921">
        <v>49.67</v>
      </c>
      <c r="Q921" t="s">
        <v>616</v>
      </c>
      <c r="S921">
        <v>1</v>
      </c>
    </row>
    <row r="922" spans="1:19" x14ac:dyDescent="0.25">
      <c r="A922" t="s">
        <v>5298</v>
      </c>
      <c r="B922" t="s">
        <v>1463</v>
      </c>
      <c r="C922" t="s">
        <v>1461</v>
      </c>
      <c r="F922" t="s">
        <v>1462</v>
      </c>
      <c r="G922" t="s">
        <v>1127</v>
      </c>
      <c r="K922">
        <v>156.9</v>
      </c>
      <c r="L922">
        <v>42</v>
      </c>
      <c r="M922" s="44">
        <v>250</v>
      </c>
      <c r="N922" s="44">
        <v>571</v>
      </c>
      <c r="O922">
        <v>1</v>
      </c>
      <c r="P922">
        <v>571</v>
      </c>
      <c r="Q922" t="s">
        <v>616</v>
      </c>
      <c r="S922">
        <v>1</v>
      </c>
    </row>
    <row r="923" spans="1:19" x14ac:dyDescent="0.25">
      <c r="A923" t="s">
        <v>5298</v>
      </c>
      <c r="B923" t="s">
        <v>1466</v>
      </c>
      <c r="C923" t="s">
        <v>1464</v>
      </c>
      <c r="F923" t="s">
        <v>1465</v>
      </c>
      <c r="G923" t="s">
        <v>1127</v>
      </c>
      <c r="K923">
        <v>148.1</v>
      </c>
      <c r="L923">
        <v>41.47</v>
      </c>
      <c r="M923" s="44">
        <v>300</v>
      </c>
      <c r="N923" s="44">
        <v>673</v>
      </c>
      <c r="O923">
        <v>1</v>
      </c>
      <c r="P923">
        <v>673</v>
      </c>
      <c r="Q923" t="s">
        <v>616</v>
      </c>
      <c r="S923">
        <v>1</v>
      </c>
    </row>
    <row r="924" spans="1:19" x14ac:dyDescent="0.25">
      <c r="A924" t="s">
        <v>5298</v>
      </c>
      <c r="B924" t="s">
        <v>1469</v>
      </c>
      <c r="C924" t="s">
        <v>1467</v>
      </c>
      <c r="F924" t="s">
        <v>1468</v>
      </c>
      <c r="G924" t="s">
        <v>1127</v>
      </c>
      <c r="K924">
        <v>5</v>
      </c>
      <c r="L924">
        <v>0.7</v>
      </c>
      <c r="M924" s="44">
        <v>5</v>
      </c>
      <c r="N924" s="44">
        <v>11.4</v>
      </c>
      <c r="O924">
        <v>1</v>
      </c>
      <c r="P924">
        <v>11.4</v>
      </c>
      <c r="Q924" t="s">
        <v>616</v>
      </c>
      <c r="S924">
        <v>1</v>
      </c>
    </row>
    <row r="925" spans="1:19" x14ac:dyDescent="0.25">
      <c r="A925" t="s">
        <v>5298</v>
      </c>
      <c r="B925" t="s">
        <v>1472</v>
      </c>
      <c r="C925" t="s">
        <v>1470</v>
      </c>
      <c r="F925" t="s">
        <v>1471</v>
      </c>
      <c r="G925" t="s">
        <v>1127</v>
      </c>
      <c r="K925">
        <v>20</v>
      </c>
      <c r="L925">
        <v>2.8</v>
      </c>
      <c r="M925" s="44">
        <v>20</v>
      </c>
      <c r="N925" s="44">
        <v>47.3</v>
      </c>
      <c r="O925">
        <v>1</v>
      </c>
      <c r="P925">
        <v>47.3</v>
      </c>
      <c r="Q925" t="s">
        <v>616</v>
      </c>
      <c r="S925">
        <v>1</v>
      </c>
    </row>
    <row r="926" spans="1:19" x14ac:dyDescent="0.25">
      <c r="A926" t="s">
        <v>5298</v>
      </c>
      <c r="B926" t="s">
        <v>1475</v>
      </c>
      <c r="C926" t="s">
        <v>1473</v>
      </c>
      <c r="F926" t="s">
        <v>1474</v>
      </c>
      <c r="G926" t="s">
        <v>1127</v>
      </c>
      <c r="K926">
        <v>17.5</v>
      </c>
      <c r="L926">
        <v>0</v>
      </c>
      <c r="M926" s="44">
        <v>17.5</v>
      </c>
      <c r="N926" s="44">
        <v>49.1</v>
      </c>
      <c r="O926">
        <v>1</v>
      </c>
      <c r="P926">
        <v>49.1</v>
      </c>
      <c r="Q926" t="s">
        <v>616</v>
      </c>
      <c r="S926">
        <v>1</v>
      </c>
    </row>
    <row r="927" spans="1:19" x14ac:dyDescent="0.25">
      <c r="A927" t="s">
        <v>5298</v>
      </c>
      <c r="B927" t="s">
        <v>1478</v>
      </c>
      <c r="C927" t="s">
        <v>1476</v>
      </c>
      <c r="F927" t="s">
        <v>1477</v>
      </c>
      <c r="G927" t="s">
        <v>1127</v>
      </c>
      <c r="K927">
        <v>20</v>
      </c>
      <c r="L927">
        <v>0</v>
      </c>
      <c r="M927" s="44">
        <v>20</v>
      </c>
      <c r="N927" s="44">
        <v>55.56</v>
      </c>
      <c r="O927">
        <v>1</v>
      </c>
      <c r="P927">
        <v>55.56</v>
      </c>
      <c r="Q927" t="s">
        <v>616</v>
      </c>
      <c r="S927">
        <v>1</v>
      </c>
    </row>
    <row r="928" spans="1:19" x14ac:dyDescent="0.25">
      <c r="A928" t="s">
        <v>5298</v>
      </c>
      <c r="B928" t="s">
        <v>1481</v>
      </c>
      <c r="C928" t="s">
        <v>1479</v>
      </c>
      <c r="F928" t="s">
        <v>1480</v>
      </c>
      <c r="G928" t="s">
        <v>1127</v>
      </c>
      <c r="K928">
        <v>0.99</v>
      </c>
      <c r="L928">
        <v>0</v>
      </c>
      <c r="M928" s="44">
        <v>1.4992780000000001</v>
      </c>
      <c r="N928" s="44">
        <v>1.5</v>
      </c>
      <c r="O928">
        <v>1</v>
      </c>
      <c r="P928">
        <v>1.5</v>
      </c>
      <c r="Q928" t="s">
        <v>616</v>
      </c>
      <c r="S928">
        <v>1</v>
      </c>
    </row>
    <row r="929" spans="1:19" x14ac:dyDescent="0.25">
      <c r="A929" t="s">
        <v>5298</v>
      </c>
      <c r="B929" t="s">
        <v>1486</v>
      </c>
      <c r="C929" t="s">
        <v>1484</v>
      </c>
      <c r="F929" t="s">
        <v>1485</v>
      </c>
      <c r="G929" t="s">
        <v>1127</v>
      </c>
      <c r="K929">
        <v>19.75</v>
      </c>
      <c r="L929">
        <v>2.77</v>
      </c>
      <c r="M929" s="44">
        <v>19.75</v>
      </c>
      <c r="N929" s="44">
        <v>39.619999999999997</v>
      </c>
      <c r="O929">
        <v>1</v>
      </c>
      <c r="P929">
        <v>39.619999999999997</v>
      </c>
      <c r="Q929" t="s">
        <v>616</v>
      </c>
      <c r="S929">
        <v>1</v>
      </c>
    </row>
    <row r="930" spans="1:19" x14ac:dyDescent="0.25">
      <c r="A930" t="s">
        <v>5298</v>
      </c>
      <c r="B930" t="s">
        <v>1489</v>
      </c>
      <c r="C930" t="s">
        <v>1487</v>
      </c>
      <c r="F930" t="s">
        <v>1488</v>
      </c>
      <c r="G930" t="s">
        <v>1127</v>
      </c>
      <c r="K930">
        <v>136.5</v>
      </c>
      <c r="L930">
        <v>35</v>
      </c>
      <c r="M930" s="44">
        <v>250</v>
      </c>
      <c r="N930" s="44">
        <v>613.20000000000005</v>
      </c>
      <c r="O930">
        <v>1</v>
      </c>
      <c r="P930">
        <v>613.20000000000005</v>
      </c>
      <c r="Q930" t="s">
        <v>616</v>
      </c>
      <c r="S930">
        <v>1</v>
      </c>
    </row>
    <row r="931" spans="1:19" x14ac:dyDescent="0.25">
      <c r="A931" t="s">
        <v>5298</v>
      </c>
      <c r="B931" t="s">
        <v>1492</v>
      </c>
      <c r="C931" t="s">
        <v>1490</v>
      </c>
      <c r="F931" t="s">
        <v>1491</v>
      </c>
      <c r="G931" t="s">
        <v>1127</v>
      </c>
      <c r="K931">
        <v>60</v>
      </c>
      <c r="L931">
        <v>8.4</v>
      </c>
      <c r="M931" s="44">
        <v>60</v>
      </c>
      <c r="N931" s="44">
        <v>173.4</v>
      </c>
      <c r="O931">
        <v>1</v>
      </c>
      <c r="P931">
        <v>173.4</v>
      </c>
      <c r="Q931" t="s">
        <v>616</v>
      </c>
      <c r="S931">
        <v>1</v>
      </c>
    </row>
    <row r="932" spans="1:19" x14ac:dyDescent="0.25">
      <c r="A932" t="s">
        <v>5298</v>
      </c>
      <c r="B932" t="s">
        <v>1495</v>
      </c>
      <c r="C932" t="s">
        <v>1493</v>
      </c>
      <c r="F932" t="s">
        <v>1494</v>
      </c>
      <c r="G932" t="s">
        <v>1127</v>
      </c>
      <c r="K932">
        <v>20</v>
      </c>
      <c r="L932">
        <v>2.8</v>
      </c>
      <c r="M932" s="44">
        <v>20</v>
      </c>
      <c r="N932" s="44">
        <v>53.5</v>
      </c>
      <c r="O932">
        <v>1</v>
      </c>
      <c r="P932">
        <v>53.5</v>
      </c>
      <c r="Q932" t="s">
        <v>616</v>
      </c>
      <c r="S932">
        <v>1</v>
      </c>
    </row>
    <row r="933" spans="1:19" x14ac:dyDescent="0.25">
      <c r="A933" t="s">
        <v>5298</v>
      </c>
      <c r="B933" t="s">
        <v>1498</v>
      </c>
      <c r="C933" t="s">
        <v>1496</v>
      </c>
      <c r="F933" t="s">
        <v>1497</v>
      </c>
      <c r="G933" t="s">
        <v>1127</v>
      </c>
      <c r="K933">
        <v>1.1599999999999999</v>
      </c>
      <c r="L933">
        <v>0</v>
      </c>
      <c r="M933" s="44">
        <v>1.1815</v>
      </c>
      <c r="N933" s="44">
        <v>2.04</v>
      </c>
      <c r="O933">
        <v>1</v>
      </c>
      <c r="P933">
        <v>2.04</v>
      </c>
      <c r="Q933" t="s">
        <v>616</v>
      </c>
      <c r="S933">
        <v>1</v>
      </c>
    </row>
    <row r="934" spans="1:19" x14ac:dyDescent="0.25">
      <c r="A934" t="s">
        <v>5298</v>
      </c>
      <c r="B934" t="s">
        <v>1501</v>
      </c>
      <c r="C934" t="s">
        <v>1499</v>
      </c>
      <c r="F934" t="s">
        <v>1500</v>
      </c>
      <c r="G934" t="s">
        <v>1127</v>
      </c>
      <c r="K934">
        <v>1.25</v>
      </c>
      <c r="L934">
        <v>0</v>
      </c>
      <c r="M934" s="44">
        <v>1.2599</v>
      </c>
      <c r="N934" s="44">
        <v>2.19</v>
      </c>
      <c r="O934">
        <v>1</v>
      </c>
      <c r="P934">
        <v>2.19</v>
      </c>
      <c r="Q934" t="s">
        <v>616</v>
      </c>
      <c r="S934">
        <v>1</v>
      </c>
    </row>
    <row r="935" spans="1:19" x14ac:dyDescent="0.25">
      <c r="A935" t="s">
        <v>5298</v>
      </c>
      <c r="B935" t="s">
        <v>1504</v>
      </c>
      <c r="C935" t="s">
        <v>1502</v>
      </c>
      <c r="F935" t="s">
        <v>1503</v>
      </c>
      <c r="G935" t="s">
        <v>1127</v>
      </c>
      <c r="K935">
        <v>1.5</v>
      </c>
      <c r="L935">
        <v>0</v>
      </c>
      <c r="M935" s="44">
        <v>1.5</v>
      </c>
      <c r="N935" s="44">
        <v>2.85</v>
      </c>
      <c r="O935">
        <v>1</v>
      </c>
      <c r="P935">
        <v>2.85</v>
      </c>
      <c r="Q935" t="s">
        <v>616</v>
      </c>
      <c r="S935">
        <v>1</v>
      </c>
    </row>
    <row r="936" spans="1:19" x14ac:dyDescent="0.25">
      <c r="A936" t="s">
        <v>5298</v>
      </c>
      <c r="B936" t="s">
        <v>1507</v>
      </c>
      <c r="C936" t="s">
        <v>1505</v>
      </c>
      <c r="F936" t="s">
        <v>1506</v>
      </c>
      <c r="G936" t="s">
        <v>1127</v>
      </c>
      <c r="K936">
        <v>1.5</v>
      </c>
      <c r="L936">
        <v>0</v>
      </c>
      <c r="M936" s="44">
        <v>1.5</v>
      </c>
      <c r="N936" s="44">
        <v>3</v>
      </c>
      <c r="O936">
        <v>1</v>
      </c>
      <c r="P936">
        <v>3</v>
      </c>
      <c r="Q936" t="s">
        <v>616</v>
      </c>
      <c r="S936">
        <v>1</v>
      </c>
    </row>
    <row r="937" spans="1:19" x14ac:dyDescent="0.25">
      <c r="A937" t="s">
        <v>5298</v>
      </c>
      <c r="B937" t="s">
        <v>1510</v>
      </c>
      <c r="C937" t="s">
        <v>1508</v>
      </c>
      <c r="F937" t="s">
        <v>1509</v>
      </c>
      <c r="G937" t="s">
        <v>1127</v>
      </c>
      <c r="K937">
        <v>2</v>
      </c>
      <c r="L937">
        <v>0</v>
      </c>
      <c r="M937" s="44">
        <v>2</v>
      </c>
      <c r="N937" s="44">
        <v>4.96</v>
      </c>
      <c r="O937">
        <v>1</v>
      </c>
      <c r="P937">
        <v>4.96</v>
      </c>
      <c r="Q937" t="s">
        <v>616</v>
      </c>
      <c r="S937">
        <v>1</v>
      </c>
    </row>
    <row r="938" spans="1:19" x14ac:dyDescent="0.25">
      <c r="A938" t="s">
        <v>5298</v>
      </c>
      <c r="B938" t="s">
        <v>1514</v>
      </c>
      <c r="C938" t="s">
        <v>1512</v>
      </c>
      <c r="F938" t="s">
        <v>1513</v>
      </c>
      <c r="G938" t="s">
        <v>1127</v>
      </c>
      <c r="K938">
        <v>2</v>
      </c>
      <c r="L938">
        <v>0</v>
      </c>
      <c r="M938" s="44">
        <v>2</v>
      </c>
      <c r="N938" s="44">
        <v>4.58</v>
      </c>
      <c r="O938">
        <v>1</v>
      </c>
      <c r="P938">
        <v>4.58</v>
      </c>
      <c r="Q938" t="s">
        <v>616</v>
      </c>
      <c r="S938">
        <v>1</v>
      </c>
    </row>
    <row r="939" spans="1:19" x14ac:dyDescent="0.25">
      <c r="A939" t="s">
        <v>5298</v>
      </c>
      <c r="B939" t="s">
        <v>1517</v>
      </c>
      <c r="C939" t="s">
        <v>1515</v>
      </c>
      <c r="F939" t="s">
        <v>1516</v>
      </c>
      <c r="G939" t="s">
        <v>1127</v>
      </c>
      <c r="K939">
        <v>2.4</v>
      </c>
      <c r="L939">
        <v>0.34</v>
      </c>
      <c r="M939" s="44">
        <v>2.35215</v>
      </c>
      <c r="N939" s="44">
        <v>5.29</v>
      </c>
      <c r="O939">
        <v>1</v>
      </c>
      <c r="P939">
        <v>5.29</v>
      </c>
      <c r="Q939" t="s">
        <v>616</v>
      </c>
      <c r="S939">
        <v>1</v>
      </c>
    </row>
    <row r="940" spans="1:19" x14ac:dyDescent="0.25">
      <c r="A940" t="s">
        <v>5298</v>
      </c>
      <c r="B940" t="s">
        <v>1520</v>
      </c>
      <c r="C940" t="s">
        <v>1518</v>
      </c>
      <c r="F940" t="s">
        <v>1519</v>
      </c>
      <c r="G940" t="s">
        <v>1127</v>
      </c>
      <c r="K940">
        <v>4</v>
      </c>
      <c r="L940">
        <v>0</v>
      </c>
      <c r="M940" s="44">
        <v>4.12</v>
      </c>
      <c r="N940" s="44">
        <v>9.4</v>
      </c>
      <c r="O940">
        <v>1</v>
      </c>
      <c r="P940">
        <v>9.4</v>
      </c>
      <c r="Q940" t="s">
        <v>616</v>
      </c>
      <c r="S940">
        <v>1</v>
      </c>
    </row>
    <row r="941" spans="1:19" x14ac:dyDescent="0.25">
      <c r="A941" t="s">
        <v>5298</v>
      </c>
      <c r="B941" t="s">
        <v>1523</v>
      </c>
      <c r="C941" t="s">
        <v>1521</v>
      </c>
      <c r="F941" t="s">
        <v>1522</v>
      </c>
      <c r="G941" t="s">
        <v>1127</v>
      </c>
      <c r="K941">
        <v>151.5</v>
      </c>
      <c r="L941">
        <v>43.4</v>
      </c>
      <c r="M941" s="44">
        <v>310</v>
      </c>
      <c r="N941" s="44">
        <v>778.24838690000001</v>
      </c>
      <c r="O941">
        <v>1</v>
      </c>
      <c r="P941">
        <v>778.24838690000001</v>
      </c>
      <c r="Q941" t="s">
        <v>616</v>
      </c>
      <c r="S941">
        <v>1</v>
      </c>
    </row>
    <row r="942" spans="1:19" x14ac:dyDescent="0.25">
      <c r="A942" t="s">
        <v>5298</v>
      </c>
      <c r="B942" t="s">
        <v>1526</v>
      </c>
      <c r="C942" t="s">
        <v>1524</v>
      </c>
      <c r="F942" t="s">
        <v>1525</v>
      </c>
      <c r="G942" t="s">
        <v>1127</v>
      </c>
      <c r="K942">
        <v>276</v>
      </c>
      <c r="L942">
        <v>38.64</v>
      </c>
      <c r="M942" s="44">
        <v>276</v>
      </c>
      <c r="N942" s="44">
        <v>717.99689880000005</v>
      </c>
      <c r="O942">
        <v>1</v>
      </c>
      <c r="P942">
        <v>717.99689880000005</v>
      </c>
      <c r="Q942" t="s">
        <v>616</v>
      </c>
      <c r="S942">
        <v>1</v>
      </c>
    </row>
    <row r="943" spans="1:19" x14ac:dyDescent="0.25">
      <c r="A943" t="s">
        <v>5298</v>
      </c>
      <c r="B943" t="s">
        <v>1529</v>
      </c>
      <c r="C943" t="s">
        <v>1527</v>
      </c>
      <c r="F943" t="s">
        <v>1528</v>
      </c>
      <c r="G943" t="s">
        <v>1127</v>
      </c>
      <c r="K943">
        <v>107.6</v>
      </c>
      <c r="L943">
        <v>15.06</v>
      </c>
      <c r="M943" s="44">
        <v>108</v>
      </c>
      <c r="N943" s="44">
        <v>275</v>
      </c>
      <c r="O943">
        <v>1</v>
      </c>
      <c r="P943">
        <v>275</v>
      </c>
      <c r="Q943" t="s">
        <v>616</v>
      </c>
      <c r="S943">
        <v>1</v>
      </c>
    </row>
    <row r="944" spans="1:19" x14ac:dyDescent="0.25">
      <c r="A944" t="s">
        <v>5298</v>
      </c>
      <c r="C944" t="s">
        <v>1530</v>
      </c>
      <c r="F944" t="s">
        <v>1531</v>
      </c>
      <c r="G944" t="s">
        <v>1127</v>
      </c>
      <c r="K944" t="s">
        <v>5315</v>
      </c>
      <c r="L944" t="s">
        <v>5315</v>
      </c>
      <c r="M944" s="44">
        <v>0.75</v>
      </c>
      <c r="N944" s="44">
        <v>1.31</v>
      </c>
      <c r="O944">
        <v>1</v>
      </c>
      <c r="P944">
        <v>1.31</v>
      </c>
      <c r="Q944" t="s">
        <v>616</v>
      </c>
      <c r="S944">
        <v>1</v>
      </c>
    </row>
    <row r="945" spans="1:19" x14ac:dyDescent="0.25">
      <c r="A945" t="s">
        <v>5298</v>
      </c>
      <c r="C945" t="s">
        <v>1532</v>
      </c>
      <c r="F945" t="s">
        <v>1533</v>
      </c>
      <c r="G945" t="s">
        <v>1127</v>
      </c>
      <c r="K945" t="s">
        <v>5315</v>
      </c>
      <c r="L945" t="s">
        <v>5315</v>
      </c>
      <c r="M945" s="44">
        <v>1.496</v>
      </c>
      <c r="N945" s="44">
        <v>4.42</v>
      </c>
      <c r="O945">
        <v>1</v>
      </c>
      <c r="P945">
        <v>4.42</v>
      </c>
      <c r="Q945" t="s">
        <v>616</v>
      </c>
      <c r="S945">
        <v>1</v>
      </c>
    </row>
    <row r="946" spans="1:19" x14ac:dyDescent="0.25">
      <c r="A946" t="s">
        <v>5298</v>
      </c>
      <c r="C946" t="s">
        <v>1534</v>
      </c>
      <c r="F946" t="s">
        <v>1535</v>
      </c>
      <c r="G946" t="s">
        <v>1127</v>
      </c>
      <c r="K946" t="s">
        <v>5315</v>
      </c>
      <c r="L946" t="s">
        <v>5315</v>
      </c>
      <c r="M946" s="44">
        <v>1.496</v>
      </c>
      <c r="N946" s="44">
        <v>3.58</v>
      </c>
      <c r="O946">
        <v>1</v>
      </c>
      <c r="P946">
        <v>3.58</v>
      </c>
      <c r="Q946" t="s">
        <v>616</v>
      </c>
      <c r="S946">
        <v>1</v>
      </c>
    </row>
    <row r="947" spans="1:19" x14ac:dyDescent="0.25">
      <c r="A947" t="s">
        <v>5298</v>
      </c>
      <c r="C947" t="s">
        <v>1536</v>
      </c>
      <c r="F947" t="s">
        <v>1537</v>
      </c>
      <c r="G947" t="s">
        <v>1127</v>
      </c>
      <c r="K947" t="s">
        <v>5315</v>
      </c>
      <c r="L947" t="s">
        <v>5315</v>
      </c>
      <c r="M947" s="44">
        <v>1.496</v>
      </c>
      <c r="N947" s="44">
        <v>4.4400000000000004</v>
      </c>
      <c r="O947">
        <v>1</v>
      </c>
      <c r="P947">
        <v>4.4400000000000004</v>
      </c>
      <c r="Q947" t="s">
        <v>616</v>
      </c>
      <c r="S947">
        <v>1</v>
      </c>
    </row>
    <row r="948" spans="1:19" x14ac:dyDescent="0.25">
      <c r="A948" t="s">
        <v>5298</v>
      </c>
      <c r="B948" t="s">
        <v>1540</v>
      </c>
      <c r="C948" t="s">
        <v>1538</v>
      </c>
      <c r="F948" t="s">
        <v>1539</v>
      </c>
      <c r="G948" t="s">
        <v>1127</v>
      </c>
      <c r="K948">
        <v>5</v>
      </c>
      <c r="L948">
        <v>0.7</v>
      </c>
      <c r="M948" s="44">
        <v>5</v>
      </c>
      <c r="N948" s="44">
        <v>13</v>
      </c>
      <c r="O948">
        <v>1</v>
      </c>
      <c r="P948">
        <v>13</v>
      </c>
      <c r="Q948" t="s">
        <v>616</v>
      </c>
      <c r="S948">
        <v>1</v>
      </c>
    </row>
    <row r="949" spans="1:19" x14ac:dyDescent="0.25">
      <c r="A949" t="s">
        <v>5298</v>
      </c>
      <c r="B949" t="s">
        <v>1543</v>
      </c>
      <c r="C949" t="s">
        <v>1541</v>
      </c>
      <c r="F949" t="s">
        <v>1542</v>
      </c>
      <c r="G949" t="s">
        <v>1127</v>
      </c>
      <c r="K949">
        <v>5</v>
      </c>
      <c r="L949">
        <v>0.7</v>
      </c>
      <c r="M949" s="44">
        <v>5</v>
      </c>
      <c r="N949" s="44">
        <v>10.29</v>
      </c>
      <c r="O949">
        <v>1</v>
      </c>
      <c r="P949">
        <v>10.29</v>
      </c>
      <c r="Q949" t="s">
        <v>616</v>
      </c>
      <c r="S949">
        <v>1</v>
      </c>
    </row>
    <row r="950" spans="1:19" x14ac:dyDescent="0.25">
      <c r="A950" t="s">
        <v>5298</v>
      </c>
      <c r="B950" t="s">
        <v>1546</v>
      </c>
      <c r="C950" t="s">
        <v>1544</v>
      </c>
      <c r="F950" t="s">
        <v>1545</v>
      </c>
      <c r="G950" t="s">
        <v>1127</v>
      </c>
      <c r="K950">
        <v>5</v>
      </c>
      <c r="L950">
        <v>0</v>
      </c>
      <c r="M950" s="44">
        <v>5</v>
      </c>
      <c r="N950" s="44">
        <v>10.29</v>
      </c>
      <c r="O950">
        <v>1</v>
      </c>
      <c r="P950">
        <v>10.29</v>
      </c>
      <c r="Q950" t="s">
        <v>616</v>
      </c>
      <c r="S950">
        <v>1</v>
      </c>
    </row>
    <row r="951" spans="1:19" x14ac:dyDescent="0.25">
      <c r="A951" t="s">
        <v>5298</v>
      </c>
      <c r="B951" t="s">
        <v>1549</v>
      </c>
      <c r="C951" t="s">
        <v>1547</v>
      </c>
      <c r="F951" t="s">
        <v>1548</v>
      </c>
      <c r="G951" t="s">
        <v>1127</v>
      </c>
      <c r="K951">
        <v>20</v>
      </c>
      <c r="L951">
        <v>0</v>
      </c>
      <c r="M951" s="44">
        <v>20</v>
      </c>
      <c r="N951" s="44">
        <v>41.23</v>
      </c>
      <c r="O951">
        <v>1</v>
      </c>
      <c r="P951">
        <v>41.23</v>
      </c>
      <c r="Q951" t="s">
        <v>616</v>
      </c>
      <c r="S951">
        <v>1</v>
      </c>
    </row>
    <row r="952" spans="1:19" x14ac:dyDescent="0.25">
      <c r="A952" t="s">
        <v>5298</v>
      </c>
      <c r="B952" t="s">
        <v>1552</v>
      </c>
      <c r="C952" t="s">
        <v>1550</v>
      </c>
      <c r="F952" t="s">
        <v>1551</v>
      </c>
      <c r="G952" t="s">
        <v>1127</v>
      </c>
      <c r="K952">
        <v>20</v>
      </c>
      <c r="L952">
        <v>0</v>
      </c>
      <c r="M952" s="44">
        <v>20</v>
      </c>
      <c r="N952" s="44">
        <v>41.23</v>
      </c>
      <c r="O952">
        <v>1</v>
      </c>
      <c r="P952">
        <v>41.23</v>
      </c>
      <c r="Q952" t="s">
        <v>616</v>
      </c>
      <c r="S952">
        <v>1</v>
      </c>
    </row>
    <row r="953" spans="1:19" x14ac:dyDescent="0.25">
      <c r="A953" t="s">
        <v>5298</v>
      </c>
      <c r="B953" t="s">
        <v>1555</v>
      </c>
      <c r="C953" t="s">
        <v>1553</v>
      </c>
      <c r="F953" t="s">
        <v>1554</v>
      </c>
      <c r="G953" t="s">
        <v>1127</v>
      </c>
      <c r="K953">
        <v>20</v>
      </c>
      <c r="L953">
        <v>0</v>
      </c>
      <c r="M953" s="44">
        <v>20</v>
      </c>
      <c r="N953" s="44">
        <v>41.23</v>
      </c>
      <c r="O953">
        <v>1</v>
      </c>
      <c r="P953">
        <v>41.23</v>
      </c>
      <c r="Q953" t="s">
        <v>616</v>
      </c>
      <c r="S953">
        <v>1</v>
      </c>
    </row>
    <row r="954" spans="1:19" x14ac:dyDescent="0.25">
      <c r="A954" t="s">
        <v>5298</v>
      </c>
      <c r="C954" t="s">
        <v>1556</v>
      </c>
      <c r="F954" t="s">
        <v>1557</v>
      </c>
      <c r="G954" t="s">
        <v>1127</v>
      </c>
      <c r="K954" t="s">
        <v>5315</v>
      </c>
      <c r="L954" t="s">
        <v>5315</v>
      </c>
      <c r="M954" s="44">
        <v>6.5</v>
      </c>
      <c r="N954" s="44">
        <v>30.92</v>
      </c>
      <c r="O954">
        <v>0.84</v>
      </c>
      <c r="P954">
        <v>25.972799999999999</v>
      </c>
      <c r="Q954" t="s">
        <v>616</v>
      </c>
      <c r="S954">
        <v>1</v>
      </c>
    </row>
    <row r="955" spans="1:19" x14ac:dyDescent="0.25">
      <c r="A955" t="s">
        <v>5298</v>
      </c>
      <c r="B955" t="s">
        <v>1560</v>
      </c>
      <c r="C955" t="s">
        <v>1558</v>
      </c>
      <c r="F955" t="s">
        <v>1559</v>
      </c>
      <c r="G955" t="s">
        <v>1127</v>
      </c>
      <c r="K955">
        <v>2</v>
      </c>
      <c r="L955">
        <v>0.28000000000000003</v>
      </c>
      <c r="M955" s="44">
        <v>2</v>
      </c>
      <c r="N955" s="44">
        <v>5.1100000000000003</v>
      </c>
      <c r="O955">
        <v>1</v>
      </c>
      <c r="P955">
        <v>5.1100000000000003</v>
      </c>
      <c r="Q955" t="s">
        <v>616</v>
      </c>
      <c r="S955">
        <v>1</v>
      </c>
    </row>
    <row r="956" spans="1:19" x14ac:dyDescent="0.25">
      <c r="A956" t="s">
        <v>5298</v>
      </c>
      <c r="B956" t="s">
        <v>1563</v>
      </c>
      <c r="C956" t="s">
        <v>1561</v>
      </c>
      <c r="F956" t="s">
        <v>1562</v>
      </c>
      <c r="G956" t="s">
        <v>1127</v>
      </c>
      <c r="K956">
        <v>2</v>
      </c>
      <c r="L956">
        <v>0.28000000000000003</v>
      </c>
      <c r="M956" s="44">
        <v>2</v>
      </c>
      <c r="N956" s="44">
        <v>5.1100000000000003</v>
      </c>
      <c r="O956">
        <v>1</v>
      </c>
      <c r="P956">
        <v>5.1100000000000003</v>
      </c>
      <c r="Q956" t="s">
        <v>616</v>
      </c>
      <c r="S956">
        <v>1</v>
      </c>
    </row>
    <row r="957" spans="1:19" x14ac:dyDescent="0.25">
      <c r="A957" t="s">
        <v>5298</v>
      </c>
      <c r="B957" t="s">
        <v>1566</v>
      </c>
      <c r="C957" t="s">
        <v>1564</v>
      </c>
      <c r="F957" t="s">
        <v>1565</v>
      </c>
      <c r="G957" t="s">
        <v>1127</v>
      </c>
      <c r="K957">
        <v>20</v>
      </c>
      <c r="L957">
        <v>2.8</v>
      </c>
      <c r="M957" s="44">
        <v>20</v>
      </c>
      <c r="N957" s="44">
        <v>51.87</v>
      </c>
      <c r="O957">
        <v>1</v>
      </c>
      <c r="P957">
        <v>51.87</v>
      </c>
      <c r="Q957" t="s">
        <v>616</v>
      </c>
      <c r="S957">
        <v>1</v>
      </c>
    </row>
    <row r="958" spans="1:19" x14ac:dyDescent="0.25">
      <c r="A958" t="s">
        <v>5298</v>
      </c>
      <c r="B958" t="s">
        <v>1569</v>
      </c>
      <c r="C958" t="s">
        <v>1567</v>
      </c>
      <c r="F958" t="s">
        <v>1568</v>
      </c>
      <c r="G958" t="s">
        <v>1127</v>
      </c>
      <c r="K958">
        <v>4</v>
      </c>
      <c r="L958">
        <v>0.56000000000000005</v>
      </c>
      <c r="M958" s="44">
        <v>4</v>
      </c>
      <c r="N958" s="44">
        <v>9.41</v>
      </c>
      <c r="O958">
        <v>1</v>
      </c>
      <c r="P958">
        <v>9.41</v>
      </c>
      <c r="Q958" t="s">
        <v>616</v>
      </c>
      <c r="S958">
        <v>1</v>
      </c>
    </row>
    <row r="959" spans="1:19" x14ac:dyDescent="0.25">
      <c r="A959" t="s">
        <v>5298</v>
      </c>
      <c r="B959" t="s">
        <v>1572</v>
      </c>
      <c r="C959" t="s">
        <v>1570</v>
      </c>
      <c r="F959" t="s">
        <v>1571</v>
      </c>
      <c r="G959" t="s">
        <v>1127</v>
      </c>
      <c r="K959">
        <v>14</v>
      </c>
      <c r="L959">
        <v>1.96</v>
      </c>
      <c r="M959" s="44">
        <v>14</v>
      </c>
      <c r="N959" s="44">
        <v>36.31</v>
      </c>
      <c r="O959">
        <v>1</v>
      </c>
      <c r="P959">
        <v>36.31</v>
      </c>
      <c r="Q959" t="s">
        <v>616</v>
      </c>
      <c r="S959">
        <v>1</v>
      </c>
    </row>
    <row r="960" spans="1:19" x14ac:dyDescent="0.25">
      <c r="A960" t="s">
        <v>5298</v>
      </c>
      <c r="B960" t="s">
        <v>1575</v>
      </c>
      <c r="C960" t="s">
        <v>1573</v>
      </c>
      <c r="F960" t="s">
        <v>1574</v>
      </c>
      <c r="G960" t="s">
        <v>1127</v>
      </c>
      <c r="K960">
        <v>10</v>
      </c>
      <c r="L960">
        <v>1.4</v>
      </c>
      <c r="M960" s="44">
        <v>10</v>
      </c>
      <c r="N960" s="44">
        <v>24.9</v>
      </c>
      <c r="O960">
        <v>1</v>
      </c>
      <c r="P960">
        <v>24.9</v>
      </c>
      <c r="Q960" t="s">
        <v>616</v>
      </c>
      <c r="S960">
        <v>1</v>
      </c>
    </row>
    <row r="961" spans="1:19" x14ac:dyDescent="0.25">
      <c r="A961" t="s">
        <v>5298</v>
      </c>
      <c r="B961" t="s">
        <v>1578</v>
      </c>
      <c r="C961" t="s">
        <v>1576</v>
      </c>
      <c r="F961" t="s">
        <v>1577</v>
      </c>
      <c r="G961" t="s">
        <v>1127</v>
      </c>
      <c r="K961">
        <v>125</v>
      </c>
      <c r="L961">
        <v>35</v>
      </c>
      <c r="M961" s="44">
        <v>250</v>
      </c>
      <c r="N961" s="44">
        <v>680</v>
      </c>
      <c r="O961">
        <v>1</v>
      </c>
      <c r="P961">
        <v>680</v>
      </c>
      <c r="Q961" t="s">
        <v>616</v>
      </c>
      <c r="S961">
        <v>1</v>
      </c>
    </row>
    <row r="962" spans="1:19" x14ac:dyDescent="0.25">
      <c r="A962" t="s">
        <v>5298</v>
      </c>
      <c r="C962" t="s">
        <v>1579</v>
      </c>
      <c r="F962" t="s">
        <v>1580</v>
      </c>
      <c r="G962" t="s">
        <v>1127</v>
      </c>
      <c r="K962" t="s">
        <v>5315</v>
      </c>
      <c r="L962" t="s">
        <v>5315</v>
      </c>
      <c r="M962" s="44">
        <v>1.496</v>
      </c>
      <c r="N962" s="44">
        <v>4.3899999999999997</v>
      </c>
      <c r="O962">
        <v>1</v>
      </c>
      <c r="P962">
        <v>4.3899999999999997</v>
      </c>
      <c r="Q962" t="s">
        <v>616</v>
      </c>
      <c r="S962">
        <v>1</v>
      </c>
    </row>
    <row r="963" spans="1:19" x14ac:dyDescent="0.25">
      <c r="A963" t="s">
        <v>5298</v>
      </c>
      <c r="C963" t="s">
        <v>1581</v>
      </c>
      <c r="F963" t="s">
        <v>1582</v>
      </c>
      <c r="G963" t="s">
        <v>1127</v>
      </c>
      <c r="K963" t="s">
        <v>5315</v>
      </c>
      <c r="L963" t="s">
        <v>5315</v>
      </c>
      <c r="M963" s="44">
        <v>1.492</v>
      </c>
      <c r="N963" s="44">
        <v>3.38</v>
      </c>
      <c r="O963">
        <v>1</v>
      </c>
      <c r="P963">
        <v>3.38</v>
      </c>
      <c r="Q963" t="s">
        <v>616</v>
      </c>
      <c r="S963">
        <v>1</v>
      </c>
    </row>
    <row r="964" spans="1:19" x14ac:dyDescent="0.25">
      <c r="A964" t="s">
        <v>5298</v>
      </c>
      <c r="C964" t="s">
        <v>1584</v>
      </c>
      <c r="F964" t="s">
        <v>1585</v>
      </c>
      <c r="G964" t="s">
        <v>1127</v>
      </c>
      <c r="K964" t="s">
        <v>5315</v>
      </c>
      <c r="L964" t="s">
        <v>5315</v>
      </c>
      <c r="M964" s="44">
        <v>0.25</v>
      </c>
      <c r="N964" s="44">
        <v>0.2</v>
      </c>
      <c r="O964">
        <v>1</v>
      </c>
      <c r="P964">
        <v>0.2</v>
      </c>
      <c r="Q964" t="s">
        <v>616</v>
      </c>
      <c r="S964">
        <v>1</v>
      </c>
    </row>
    <row r="965" spans="1:19" x14ac:dyDescent="0.25">
      <c r="A965" t="s">
        <v>5298</v>
      </c>
      <c r="B965" t="s">
        <v>1588</v>
      </c>
      <c r="C965" t="s">
        <v>1586</v>
      </c>
      <c r="F965" t="s">
        <v>1587</v>
      </c>
      <c r="G965" t="s">
        <v>1127</v>
      </c>
      <c r="K965">
        <v>3</v>
      </c>
      <c r="L965">
        <v>0.42</v>
      </c>
      <c r="M965" s="44">
        <v>3</v>
      </c>
      <c r="N965" s="44">
        <v>10.01</v>
      </c>
      <c r="O965">
        <v>1</v>
      </c>
      <c r="P965">
        <v>10.01</v>
      </c>
      <c r="Q965" t="s">
        <v>616</v>
      </c>
      <c r="S965">
        <v>1</v>
      </c>
    </row>
    <row r="966" spans="1:19" x14ac:dyDescent="0.25">
      <c r="A966" t="s">
        <v>5298</v>
      </c>
      <c r="C966" t="s">
        <v>1589</v>
      </c>
      <c r="F966" t="s">
        <v>1590</v>
      </c>
      <c r="G966" t="s">
        <v>1127</v>
      </c>
      <c r="K966" t="s">
        <v>5315</v>
      </c>
      <c r="L966" t="s">
        <v>5315</v>
      </c>
      <c r="M966" s="44">
        <v>1.5</v>
      </c>
      <c r="N966" s="44">
        <v>4.83</v>
      </c>
      <c r="O966">
        <v>0.84</v>
      </c>
      <c r="P966">
        <v>4.0571999999999999</v>
      </c>
      <c r="Q966" t="s">
        <v>616</v>
      </c>
      <c r="S966">
        <v>1</v>
      </c>
    </row>
    <row r="967" spans="1:19" x14ac:dyDescent="0.25">
      <c r="A967" t="s">
        <v>5298</v>
      </c>
      <c r="C967" t="s">
        <v>1591</v>
      </c>
      <c r="F967" t="s">
        <v>1592</v>
      </c>
      <c r="G967" t="s">
        <v>1127</v>
      </c>
      <c r="K967" t="s">
        <v>5315</v>
      </c>
      <c r="L967" t="s">
        <v>5315</v>
      </c>
      <c r="M967" s="44">
        <v>1.5</v>
      </c>
      <c r="N967" s="44">
        <v>3.2</v>
      </c>
      <c r="O967">
        <v>1</v>
      </c>
      <c r="P967">
        <v>3.2</v>
      </c>
      <c r="Q967" t="s">
        <v>616</v>
      </c>
      <c r="S967">
        <v>1</v>
      </c>
    </row>
    <row r="968" spans="1:19" x14ac:dyDescent="0.25">
      <c r="A968" t="s">
        <v>5298</v>
      </c>
      <c r="C968" t="s">
        <v>1593</v>
      </c>
      <c r="F968" t="s">
        <v>1594</v>
      </c>
      <c r="G968" t="s">
        <v>1127</v>
      </c>
      <c r="K968" t="s">
        <v>5315</v>
      </c>
      <c r="L968" t="s">
        <v>5315</v>
      </c>
      <c r="M968" s="44">
        <v>1.5</v>
      </c>
      <c r="N968" s="44">
        <v>3.2</v>
      </c>
      <c r="O968">
        <v>1</v>
      </c>
      <c r="P968">
        <v>3.2</v>
      </c>
      <c r="Q968" t="s">
        <v>616</v>
      </c>
      <c r="S968">
        <v>1</v>
      </c>
    </row>
    <row r="969" spans="1:19" x14ac:dyDescent="0.25">
      <c r="A969" t="s">
        <v>5298</v>
      </c>
      <c r="C969" t="s">
        <v>1595</v>
      </c>
      <c r="F969" t="s">
        <v>1596</v>
      </c>
      <c r="G969" t="s">
        <v>1127</v>
      </c>
      <c r="K969" t="s">
        <v>5315</v>
      </c>
      <c r="L969" t="s">
        <v>5315</v>
      </c>
      <c r="M969" s="44">
        <v>1</v>
      </c>
      <c r="N969" s="44">
        <v>3.07</v>
      </c>
      <c r="O969">
        <v>1</v>
      </c>
      <c r="P969">
        <v>3.07</v>
      </c>
      <c r="Q969" t="s">
        <v>616</v>
      </c>
      <c r="S969">
        <v>1</v>
      </c>
    </row>
    <row r="970" spans="1:19" x14ac:dyDescent="0.25">
      <c r="A970" t="s">
        <v>5298</v>
      </c>
      <c r="C970" t="s">
        <v>1597</v>
      </c>
      <c r="F970" t="s">
        <v>1598</v>
      </c>
      <c r="G970" t="s">
        <v>1127</v>
      </c>
      <c r="K970" t="s">
        <v>5315</v>
      </c>
      <c r="L970" t="s">
        <v>5315</v>
      </c>
      <c r="M970" s="44">
        <v>1</v>
      </c>
      <c r="N970" s="44">
        <v>3.07</v>
      </c>
      <c r="O970">
        <v>1</v>
      </c>
      <c r="P970">
        <v>3.07</v>
      </c>
      <c r="Q970" t="s">
        <v>616</v>
      </c>
      <c r="S970">
        <v>1</v>
      </c>
    </row>
    <row r="971" spans="1:19" x14ac:dyDescent="0.25">
      <c r="A971" t="s">
        <v>5298</v>
      </c>
      <c r="C971" t="s">
        <v>1599</v>
      </c>
      <c r="F971" t="s">
        <v>1600</v>
      </c>
      <c r="G971" t="s">
        <v>1127</v>
      </c>
      <c r="K971" t="s">
        <v>5315</v>
      </c>
      <c r="L971" t="s">
        <v>5315</v>
      </c>
      <c r="M971" s="44">
        <v>1.5</v>
      </c>
      <c r="N971" s="44">
        <v>4.5999999999999996</v>
      </c>
      <c r="O971">
        <v>1</v>
      </c>
      <c r="P971">
        <v>4.5999999999999996</v>
      </c>
      <c r="Q971" t="s">
        <v>616</v>
      </c>
      <c r="S971">
        <v>1</v>
      </c>
    </row>
    <row r="972" spans="1:19" x14ac:dyDescent="0.25">
      <c r="A972" t="s">
        <v>5298</v>
      </c>
      <c r="C972" t="s">
        <v>1601</v>
      </c>
      <c r="F972" t="s">
        <v>1602</v>
      </c>
      <c r="G972" t="s">
        <v>1127</v>
      </c>
      <c r="K972" t="s">
        <v>5315</v>
      </c>
      <c r="L972" t="s">
        <v>5315</v>
      </c>
      <c r="M972" s="44">
        <v>1.5</v>
      </c>
      <c r="N972" s="44">
        <v>4.5999999999999996</v>
      </c>
      <c r="O972">
        <v>1</v>
      </c>
      <c r="P972">
        <v>4.5999999999999996</v>
      </c>
      <c r="Q972" t="s">
        <v>616</v>
      </c>
      <c r="S972">
        <v>1</v>
      </c>
    </row>
    <row r="973" spans="1:19" x14ac:dyDescent="0.25">
      <c r="A973" t="s">
        <v>5298</v>
      </c>
      <c r="C973" t="s">
        <v>1603</v>
      </c>
      <c r="F973" t="s">
        <v>1604</v>
      </c>
      <c r="G973" t="s">
        <v>1127</v>
      </c>
      <c r="K973" t="s">
        <v>5315</v>
      </c>
      <c r="L973" t="s">
        <v>5315</v>
      </c>
      <c r="M973" s="44">
        <v>1.5</v>
      </c>
      <c r="N973" s="44">
        <v>4.5999999999999996</v>
      </c>
      <c r="O973">
        <v>1</v>
      </c>
      <c r="P973">
        <v>4.5999999999999996</v>
      </c>
      <c r="Q973" t="s">
        <v>616</v>
      </c>
      <c r="S973">
        <v>1</v>
      </c>
    </row>
    <row r="974" spans="1:19" x14ac:dyDescent="0.25">
      <c r="A974" t="s">
        <v>5298</v>
      </c>
      <c r="C974" t="s">
        <v>1605</v>
      </c>
      <c r="F974" t="s">
        <v>1606</v>
      </c>
      <c r="G974" t="s">
        <v>1127</v>
      </c>
      <c r="K974" t="s">
        <v>5315</v>
      </c>
      <c r="L974" t="s">
        <v>5315</v>
      </c>
      <c r="M974" s="44">
        <v>1</v>
      </c>
      <c r="N974" s="44">
        <v>3.07</v>
      </c>
      <c r="O974">
        <v>1</v>
      </c>
      <c r="P974">
        <v>3.07</v>
      </c>
      <c r="Q974" t="s">
        <v>616</v>
      </c>
      <c r="S974">
        <v>1</v>
      </c>
    </row>
    <row r="975" spans="1:19" x14ac:dyDescent="0.25">
      <c r="A975" t="s">
        <v>5298</v>
      </c>
      <c r="C975" t="s">
        <v>1607</v>
      </c>
      <c r="F975" t="s">
        <v>1608</v>
      </c>
      <c r="G975" t="s">
        <v>1127</v>
      </c>
      <c r="K975" t="s">
        <v>5315</v>
      </c>
      <c r="L975" t="s">
        <v>5315</v>
      </c>
      <c r="M975" s="44">
        <v>1.5</v>
      </c>
      <c r="N975" s="44">
        <v>4.5999999999999996</v>
      </c>
      <c r="O975">
        <v>1</v>
      </c>
      <c r="P975">
        <v>4.5999999999999996</v>
      </c>
      <c r="Q975" t="s">
        <v>616</v>
      </c>
      <c r="S975">
        <v>1</v>
      </c>
    </row>
    <row r="976" spans="1:19" x14ac:dyDescent="0.25">
      <c r="A976" t="s">
        <v>5298</v>
      </c>
      <c r="C976" t="s">
        <v>1609</v>
      </c>
      <c r="F976" t="s">
        <v>1610</v>
      </c>
      <c r="G976" t="s">
        <v>1127</v>
      </c>
      <c r="K976" t="s">
        <v>5315</v>
      </c>
      <c r="L976" t="s">
        <v>5315</v>
      </c>
      <c r="M976" s="44">
        <v>1.5</v>
      </c>
      <c r="N976" s="44">
        <v>4.5999999999999996</v>
      </c>
      <c r="O976">
        <v>1</v>
      </c>
      <c r="P976">
        <v>4.5999999999999996</v>
      </c>
      <c r="Q976" t="s">
        <v>616</v>
      </c>
      <c r="S976">
        <v>1</v>
      </c>
    </row>
    <row r="977" spans="1:19" x14ac:dyDescent="0.25">
      <c r="A977" t="s">
        <v>5298</v>
      </c>
      <c r="C977" t="s">
        <v>1611</v>
      </c>
      <c r="F977" t="s">
        <v>1612</v>
      </c>
      <c r="G977" t="s">
        <v>1127</v>
      </c>
      <c r="K977" t="s">
        <v>5315</v>
      </c>
      <c r="L977" t="s">
        <v>5315</v>
      </c>
      <c r="M977" s="44">
        <v>1</v>
      </c>
      <c r="N977" s="44">
        <v>3.07</v>
      </c>
      <c r="O977">
        <v>1</v>
      </c>
      <c r="P977">
        <v>3.07</v>
      </c>
      <c r="Q977" t="s">
        <v>616</v>
      </c>
      <c r="S977">
        <v>1</v>
      </c>
    </row>
    <row r="978" spans="1:19" x14ac:dyDescent="0.25">
      <c r="A978" t="s">
        <v>5298</v>
      </c>
      <c r="C978" t="s">
        <v>1613</v>
      </c>
      <c r="F978" t="s">
        <v>1614</v>
      </c>
      <c r="G978" t="s">
        <v>1127</v>
      </c>
      <c r="K978" t="s">
        <v>5315</v>
      </c>
      <c r="L978" t="s">
        <v>5315</v>
      </c>
      <c r="M978" s="44">
        <v>1.5</v>
      </c>
      <c r="N978" s="44">
        <v>4.5999999999999996</v>
      </c>
      <c r="O978">
        <v>1</v>
      </c>
      <c r="P978">
        <v>4.5999999999999996</v>
      </c>
      <c r="Q978" t="s">
        <v>616</v>
      </c>
      <c r="S978">
        <v>1</v>
      </c>
    </row>
    <row r="979" spans="1:19" x14ac:dyDescent="0.25">
      <c r="A979" t="s">
        <v>5298</v>
      </c>
      <c r="C979" t="s">
        <v>1615</v>
      </c>
      <c r="F979" t="s">
        <v>1616</v>
      </c>
      <c r="G979" t="s">
        <v>1127</v>
      </c>
      <c r="K979" t="s">
        <v>5315</v>
      </c>
      <c r="L979" t="s">
        <v>5315</v>
      </c>
      <c r="M979" s="44">
        <v>1.5</v>
      </c>
      <c r="N979" s="44">
        <v>4.5999999999999996</v>
      </c>
      <c r="O979">
        <v>1</v>
      </c>
      <c r="P979">
        <v>4.5999999999999996</v>
      </c>
      <c r="Q979" t="s">
        <v>616</v>
      </c>
      <c r="S979">
        <v>1</v>
      </c>
    </row>
    <row r="980" spans="1:19" x14ac:dyDescent="0.25">
      <c r="A980" t="s">
        <v>5298</v>
      </c>
      <c r="C980" t="s">
        <v>1617</v>
      </c>
      <c r="F980" t="s">
        <v>1618</v>
      </c>
      <c r="G980" t="s">
        <v>1127</v>
      </c>
      <c r="K980" t="s">
        <v>5315</v>
      </c>
      <c r="L980" t="s">
        <v>5315</v>
      </c>
      <c r="M980" s="44">
        <v>1</v>
      </c>
      <c r="N980" s="44">
        <v>3.07</v>
      </c>
      <c r="O980">
        <v>1</v>
      </c>
      <c r="P980">
        <v>3.07</v>
      </c>
      <c r="Q980" t="s">
        <v>616</v>
      </c>
      <c r="S980">
        <v>1</v>
      </c>
    </row>
    <row r="981" spans="1:19" x14ac:dyDescent="0.25">
      <c r="A981" t="s">
        <v>5298</v>
      </c>
      <c r="C981" t="s">
        <v>1619</v>
      </c>
      <c r="F981" t="s">
        <v>1620</v>
      </c>
      <c r="G981" t="s">
        <v>1127</v>
      </c>
      <c r="K981" t="s">
        <v>5315</v>
      </c>
      <c r="L981" t="s">
        <v>5315</v>
      </c>
      <c r="M981" s="44">
        <v>1.5</v>
      </c>
      <c r="N981" s="44">
        <v>4.5999999999999996</v>
      </c>
      <c r="O981">
        <v>1</v>
      </c>
      <c r="P981">
        <v>4.5999999999999996</v>
      </c>
      <c r="Q981" t="s">
        <v>616</v>
      </c>
      <c r="S981">
        <v>1</v>
      </c>
    </row>
    <row r="982" spans="1:19" x14ac:dyDescent="0.25">
      <c r="A982" t="s">
        <v>5298</v>
      </c>
      <c r="C982" t="s">
        <v>1621</v>
      </c>
      <c r="F982" t="s">
        <v>1622</v>
      </c>
      <c r="G982" t="s">
        <v>1127</v>
      </c>
      <c r="K982" t="s">
        <v>5315</v>
      </c>
      <c r="L982" t="s">
        <v>5315</v>
      </c>
      <c r="M982" s="44">
        <v>1.5</v>
      </c>
      <c r="N982" s="44">
        <v>4.5999999999999996</v>
      </c>
      <c r="O982">
        <v>1</v>
      </c>
      <c r="P982">
        <v>4.5999999999999996</v>
      </c>
      <c r="Q982" t="s">
        <v>616</v>
      </c>
      <c r="S982">
        <v>1</v>
      </c>
    </row>
    <row r="983" spans="1:19" x14ac:dyDescent="0.25">
      <c r="A983" t="s">
        <v>5298</v>
      </c>
      <c r="C983" t="s">
        <v>1623</v>
      </c>
      <c r="F983" t="s">
        <v>1624</v>
      </c>
      <c r="G983" t="s">
        <v>1127</v>
      </c>
      <c r="K983" t="s">
        <v>5315</v>
      </c>
      <c r="L983" t="s">
        <v>5315</v>
      </c>
      <c r="M983" s="44">
        <v>0.5</v>
      </c>
      <c r="N983" s="44">
        <v>1.53</v>
      </c>
      <c r="O983">
        <v>1</v>
      </c>
      <c r="P983">
        <v>1.53</v>
      </c>
      <c r="Q983" t="s">
        <v>616</v>
      </c>
      <c r="S983">
        <v>1</v>
      </c>
    </row>
    <row r="984" spans="1:19" x14ac:dyDescent="0.25">
      <c r="A984" t="s">
        <v>5298</v>
      </c>
      <c r="C984" t="s">
        <v>1625</v>
      </c>
      <c r="F984" t="s">
        <v>1626</v>
      </c>
      <c r="G984" t="s">
        <v>1127</v>
      </c>
      <c r="K984" t="s">
        <v>5315</v>
      </c>
      <c r="L984" t="s">
        <v>5315</v>
      </c>
      <c r="M984" s="44">
        <v>1.5</v>
      </c>
      <c r="N984" s="44">
        <v>3.86</v>
      </c>
      <c r="O984">
        <v>1</v>
      </c>
      <c r="P984">
        <v>3.86</v>
      </c>
      <c r="Q984" t="s">
        <v>616</v>
      </c>
      <c r="S984">
        <v>1</v>
      </c>
    </row>
    <row r="985" spans="1:19" x14ac:dyDescent="0.25">
      <c r="A985" t="s">
        <v>5298</v>
      </c>
      <c r="C985" t="s">
        <v>1627</v>
      </c>
      <c r="F985" t="s">
        <v>1628</v>
      </c>
      <c r="G985" t="s">
        <v>1127</v>
      </c>
      <c r="K985" t="s">
        <v>5315</v>
      </c>
      <c r="L985" t="s">
        <v>5315</v>
      </c>
      <c r="M985" s="44">
        <v>1.5</v>
      </c>
      <c r="N985" s="44">
        <v>3.86</v>
      </c>
      <c r="O985">
        <v>1</v>
      </c>
      <c r="P985">
        <v>3.86</v>
      </c>
      <c r="Q985" t="s">
        <v>616</v>
      </c>
      <c r="S985">
        <v>1</v>
      </c>
    </row>
    <row r="986" spans="1:19" x14ac:dyDescent="0.25">
      <c r="A986" t="s">
        <v>5298</v>
      </c>
      <c r="B986" t="s">
        <v>1397</v>
      </c>
      <c r="C986" t="s">
        <v>1629</v>
      </c>
      <c r="F986" t="s">
        <v>1630</v>
      </c>
      <c r="G986" t="s">
        <v>1127</v>
      </c>
      <c r="K986">
        <v>12</v>
      </c>
      <c r="L986">
        <v>0</v>
      </c>
      <c r="M986" s="44">
        <v>12</v>
      </c>
      <c r="N986" s="44">
        <v>33.06</v>
      </c>
      <c r="O986">
        <v>1</v>
      </c>
      <c r="P986">
        <v>33.06</v>
      </c>
      <c r="Q986" t="s">
        <v>616</v>
      </c>
      <c r="S986">
        <v>1</v>
      </c>
    </row>
    <row r="987" spans="1:19" x14ac:dyDescent="0.25">
      <c r="A987" t="s">
        <v>5298</v>
      </c>
      <c r="B987" t="s">
        <v>1400</v>
      </c>
      <c r="C987" t="s">
        <v>1631</v>
      </c>
      <c r="F987" t="s">
        <v>1632</v>
      </c>
      <c r="G987" t="s">
        <v>1127</v>
      </c>
      <c r="K987">
        <v>9</v>
      </c>
      <c r="L987">
        <v>0</v>
      </c>
      <c r="M987" s="44">
        <v>9</v>
      </c>
      <c r="N987" s="44">
        <v>24.82</v>
      </c>
      <c r="O987">
        <v>1</v>
      </c>
      <c r="P987">
        <v>24.82</v>
      </c>
      <c r="Q987" t="s">
        <v>616</v>
      </c>
      <c r="S987">
        <v>1</v>
      </c>
    </row>
    <row r="988" spans="1:19" x14ac:dyDescent="0.25">
      <c r="A988" t="s">
        <v>5298</v>
      </c>
      <c r="C988" t="s">
        <v>1633</v>
      </c>
      <c r="F988" t="s">
        <v>1634</v>
      </c>
      <c r="G988" t="s">
        <v>1127</v>
      </c>
      <c r="K988" t="s">
        <v>5315</v>
      </c>
      <c r="L988" t="s">
        <v>5315</v>
      </c>
      <c r="M988" s="44">
        <v>1.5</v>
      </c>
      <c r="N988" s="44">
        <v>3.87</v>
      </c>
      <c r="O988">
        <v>1</v>
      </c>
      <c r="P988">
        <v>3.87</v>
      </c>
      <c r="Q988" t="s">
        <v>616</v>
      </c>
      <c r="S988">
        <v>1</v>
      </c>
    </row>
    <row r="989" spans="1:19" x14ac:dyDescent="0.25">
      <c r="A989" t="s">
        <v>5298</v>
      </c>
      <c r="C989" t="s">
        <v>1635</v>
      </c>
      <c r="F989" t="s">
        <v>1636</v>
      </c>
      <c r="G989" t="s">
        <v>1127</v>
      </c>
      <c r="K989" t="s">
        <v>5315</v>
      </c>
      <c r="L989" t="s">
        <v>5315</v>
      </c>
      <c r="M989" s="44">
        <v>1</v>
      </c>
      <c r="N989" s="44">
        <v>2.31</v>
      </c>
      <c r="O989">
        <v>1</v>
      </c>
      <c r="P989">
        <v>2.31</v>
      </c>
      <c r="Q989" t="s">
        <v>616</v>
      </c>
      <c r="S989">
        <v>1</v>
      </c>
    </row>
    <row r="990" spans="1:19" x14ac:dyDescent="0.25">
      <c r="A990" t="s">
        <v>5298</v>
      </c>
      <c r="C990" t="s">
        <v>1637</v>
      </c>
      <c r="F990" t="s">
        <v>1638</v>
      </c>
      <c r="G990" t="s">
        <v>1127</v>
      </c>
      <c r="K990" t="s">
        <v>5315</v>
      </c>
      <c r="L990" t="s">
        <v>5315</v>
      </c>
      <c r="M990" s="44">
        <v>1.5</v>
      </c>
      <c r="N990" s="44">
        <v>3.87</v>
      </c>
      <c r="O990">
        <v>1</v>
      </c>
      <c r="P990">
        <v>3.87</v>
      </c>
      <c r="Q990" t="s">
        <v>616</v>
      </c>
      <c r="S990">
        <v>1</v>
      </c>
    </row>
    <row r="991" spans="1:19" x14ac:dyDescent="0.25">
      <c r="A991" t="s">
        <v>5298</v>
      </c>
      <c r="C991" t="s">
        <v>1639</v>
      </c>
      <c r="F991" t="s">
        <v>1640</v>
      </c>
      <c r="G991" t="s">
        <v>1127</v>
      </c>
      <c r="K991" t="s">
        <v>5315</v>
      </c>
      <c r="L991" t="s">
        <v>5315</v>
      </c>
      <c r="M991" s="44">
        <v>1.5</v>
      </c>
      <c r="N991" s="44">
        <v>3.87</v>
      </c>
      <c r="O991">
        <v>1</v>
      </c>
      <c r="P991">
        <v>3.87</v>
      </c>
      <c r="Q991" t="s">
        <v>616</v>
      </c>
      <c r="S991">
        <v>1</v>
      </c>
    </row>
    <row r="992" spans="1:19" x14ac:dyDescent="0.25">
      <c r="A992" t="s">
        <v>5298</v>
      </c>
      <c r="C992" t="s">
        <v>1641</v>
      </c>
      <c r="F992" t="s">
        <v>1642</v>
      </c>
      <c r="G992" t="s">
        <v>1127</v>
      </c>
      <c r="K992" t="s">
        <v>5315</v>
      </c>
      <c r="L992" t="s">
        <v>5315</v>
      </c>
      <c r="M992" s="44">
        <v>1.5</v>
      </c>
      <c r="N992" s="44">
        <v>3.97</v>
      </c>
      <c r="O992">
        <v>1</v>
      </c>
      <c r="P992">
        <v>3.97</v>
      </c>
      <c r="Q992" t="s">
        <v>616</v>
      </c>
      <c r="S992">
        <v>1</v>
      </c>
    </row>
    <row r="993" spans="1:19" x14ac:dyDescent="0.25">
      <c r="A993" t="s">
        <v>5298</v>
      </c>
      <c r="C993" t="s">
        <v>1643</v>
      </c>
      <c r="F993" t="s">
        <v>1644</v>
      </c>
      <c r="G993" t="s">
        <v>1127</v>
      </c>
      <c r="K993" t="s">
        <v>5315</v>
      </c>
      <c r="L993" t="s">
        <v>5315</v>
      </c>
      <c r="M993" s="44">
        <v>1.5</v>
      </c>
      <c r="N993" s="44">
        <v>3.97</v>
      </c>
      <c r="O993">
        <v>1</v>
      </c>
      <c r="P993">
        <v>3.97</v>
      </c>
      <c r="Q993" t="s">
        <v>616</v>
      </c>
      <c r="S993">
        <v>1</v>
      </c>
    </row>
    <row r="994" spans="1:19" x14ac:dyDescent="0.25">
      <c r="A994" t="s">
        <v>5298</v>
      </c>
      <c r="C994" t="s">
        <v>1645</v>
      </c>
      <c r="F994" t="s">
        <v>1646</v>
      </c>
      <c r="G994" t="s">
        <v>1127</v>
      </c>
      <c r="K994" t="s">
        <v>5315</v>
      </c>
      <c r="L994" t="s">
        <v>5315</v>
      </c>
      <c r="M994" s="44">
        <v>1.5</v>
      </c>
      <c r="N994" s="44">
        <v>3.97</v>
      </c>
      <c r="O994">
        <v>1</v>
      </c>
      <c r="P994">
        <v>3.97</v>
      </c>
      <c r="Q994" t="s">
        <v>616</v>
      </c>
      <c r="S994">
        <v>1</v>
      </c>
    </row>
    <row r="995" spans="1:19" x14ac:dyDescent="0.25">
      <c r="A995" t="s">
        <v>5298</v>
      </c>
      <c r="C995" t="s">
        <v>1647</v>
      </c>
      <c r="F995" t="s">
        <v>1648</v>
      </c>
      <c r="G995" t="s">
        <v>1127</v>
      </c>
      <c r="K995" t="s">
        <v>5315</v>
      </c>
      <c r="L995" t="s">
        <v>5315</v>
      </c>
      <c r="M995" s="44">
        <v>1</v>
      </c>
      <c r="N995" s="44">
        <v>2.02</v>
      </c>
      <c r="O995">
        <v>1</v>
      </c>
      <c r="P995">
        <v>2.02</v>
      </c>
      <c r="Q995" t="s">
        <v>616</v>
      </c>
      <c r="S995">
        <v>1</v>
      </c>
    </row>
    <row r="996" spans="1:19" x14ac:dyDescent="0.25">
      <c r="A996" t="s">
        <v>5298</v>
      </c>
      <c r="C996" t="s">
        <v>1649</v>
      </c>
      <c r="F996" t="s">
        <v>1650</v>
      </c>
      <c r="G996" t="s">
        <v>1127</v>
      </c>
      <c r="K996" t="s">
        <v>5315</v>
      </c>
      <c r="L996" t="s">
        <v>5315</v>
      </c>
      <c r="M996" s="44">
        <v>1</v>
      </c>
      <c r="N996" s="44">
        <v>2.02</v>
      </c>
      <c r="O996">
        <v>1</v>
      </c>
      <c r="P996">
        <v>2.02</v>
      </c>
      <c r="Q996" t="s">
        <v>616</v>
      </c>
      <c r="S996">
        <v>1</v>
      </c>
    </row>
    <row r="997" spans="1:19" x14ac:dyDescent="0.25">
      <c r="A997" t="s">
        <v>5298</v>
      </c>
      <c r="C997" t="s">
        <v>1651</v>
      </c>
      <c r="F997" t="s">
        <v>1652</v>
      </c>
      <c r="G997" t="s">
        <v>1127</v>
      </c>
      <c r="K997" t="s">
        <v>5315</v>
      </c>
      <c r="L997" t="s">
        <v>5315</v>
      </c>
      <c r="M997" s="44">
        <v>1.5</v>
      </c>
      <c r="N997" s="44">
        <v>3.02</v>
      </c>
      <c r="O997">
        <v>1</v>
      </c>
      <c r="P997">
        <v>3.02</v>
      </c>
      <c r="Q997" t="s">
        <v>616</v>
      </c>
      <c r="S997">
        <v>1</v>
      </c>
    </row>
    <row r="998" spans="1:19" x14ac:dyDescent="0.25">
      <c r="A998" t="s">
        <v>5298</v>
      </c>
      <c r="C998" t="s">
        <v>1653</v>
      </c>
      <c r="F998" t="s">
        <v>1654</v>
      </c>
      <c r="G998" t="s">
        <v>1127</v>
      </c>
      <c r="K998" t="s">
        <v>5315</v>
      </c>
      <c r="L998" t="s">
        <v>5315</v>
      </c>
      <c r="M998" s="44">
        <v>1.5</v>
      </c>
      <c r="N998" s="44">
        <v>3.02</v>
      </c>
      <c r="O998">
        <v>1</v>
      </c>
      <c r="P998">
        <v>3.02</v>
      </c>
      <c r="Q998" t="s">
        <v>616</v>
      </c>
      <c r="S998">
        <v>1</v>
      </c>
    </row>
    <row r="999" spans="1:19" x14ac:dyDescent="0.25">
      <c r="A999" t="s">
        <v>5298</v>
      </c>
      <c r="C999" t="s">
        <v>1655</v>
      </c>
      <c r="F999" t="s">
        <v>1656</v>
      </c>
      <c r="G999" t="s">
        <v>1127</v>
      </c>
      <c r="K999" t="s">
        <v>5315</v>
      </c>
      <c r="L999" t="s">
        <v>5315</v>
      </c>
      <c r="M999" s="44">
        <v>1.5</v>
      </c>
      <c r="N999" s="44">
        <v>3.02</v>
      </c>
      <c r="O999">
        <v>1</v>
      </c>
      <c r="P999">
        <v>3.02</v>
      </c>
      <c r="Q999" t="s">
        <v>616</v>
      </c>
      <c r="S999">
        <v>1</v>
      </c>
    </row>
    <row r="1000" spans="1:19" x14ac:dyDescent="0.25">
      <c r="A1000" t="s">
        <v>5298</v>
      </c>
      <c r="C1000" t="s">
        <v>1657</v>
      </c>
      <c r="F1000" t="s">
        <v>1658</v>
      </c>
      <c r="G1000" t="s">
        <v>1127</v>
      </c>
      <c r="K1000" t="s">
        <v>5315</v>
      </c>
      <c r="L1000" t="s">
        <v>5315</v>
      </c>
      <c r="M1000" s="44">
        <v>1</v>
      </c>
      <c r="N1000" s="44">
        <v>2.02</v>
      </c>
      <c r="O1000">
        <v>1</v>
      </c>
      <c r="P1000">
        <v>2.02</v>
      </c>
      <c r="Q1000" t="s">
        <v>616</v>
      </c>
      <c r="S1000">
        <v>1</v>
      </c>
    </row>
    <row r="1001" spans="1:19" x14ac:dyDescent="0.25">
      <c r="A1001" t="s">
        <v>5298</v>
      </c>
      <c r="C1001" t="s">
        <v>1659</v>
      </c>
      <c r="F1001" t="s">
        <v>1660</v>
      </c>
      <c r="G1001" t="s">
        <v>1127</v>
      </c>
      <c r="K1001" t="s">
        <v>5315</v>
      </c>
      <c r="L1001" t="s">
        <v>5315</v>
      </c>
      <c r="M1001" s="44">
        <v>1.5</v>
      </c>
      <c r="N1001" s="44">
        <v>3.02</v>
      </c>
      <c r="O1001">
        <v>1</v>
      </c>
      <c r="P1001">
        <v>3.02</v>
      </c>
      <c r="Q1001" t="s">
        <v>616</v>
      </c>
      <c r="S1001">
        <v>1</v>
      </c>
    </row>
    <row r="1002" spans="1:19" x14ac:dyDescent="0.25">
      <c r="A1002" t="s">
        <v>5298</v>
      </c>
      <c r="C1002" t="s">
        <v>1661</v>
      </c>
      <c r="F1002" t="s">
        <v>1662</v>
      </c>
      <c r="G1002" t="s">
        <v>1127</v>
      </c>
      <c r="K1002" t="s">
        <v>5315</v>
      </c>
      <c r="L1002" t="s">
        <v>5315</v>
      </c>
      <c r="M1002" s="44">
        <v>0.5</v>
      </c>
      <c r="N1002" s="44">
        <v>1.01</v>
      </c>
      <c r="O1002">
        <v>1</v>
      </c>
      <c r="P1002">
        <v>1.01</v>
      </c>
      <c r="Q1002" t="s">
        <v>616</v>
      </c>
      <c r="S1002">
        <v>1</v>
      </c>
    </row>
    <row r="1003" spans="1:19" x14ac:dyDescent="0.25">
      <c r="A1003" t="s">
        <v>5298</v>
      </c>
      <c r="C1003" t="s">
        <v>1663</v>
      </c>
      <c r="F1003" t="s">
        <v>1664</v>
      </c>
      <c r="G1003" t="s">
        <v>1127</v>
      </c>
      <c r="K1003" t="s">
        <v>5315</v>
      </c>
      <c r="L1003" t="s">
        <v>5315</v>
      </c>
      <c r="M1003" s="44">
        <v>1.5</v>
      </c>
      <c r="N1003" s="44">
        <v>3.02</v>
      </c>
      <c r="O1003">
        <v>1</v>
      </c>
      <c r="P1003">
        <v>3.02</v>
      </c>
      <c r="Q1003" t="s">
        <v>616</v>
      </c>
      <c r="S1003">
        <v>1</v>
      </c>
    </row>
    <row r="1004" spans="1:19" x14ac:dyDescent="0.25">
      <c r="A1004" t="s">
        <v>5298</v>
      </c>
      <c r="C1004" t="s">
        <v>1665</v>
      </c>
      <c r="F1004" t="s">
        <v>1666</v>
      </c>
      <c r="G1004" t="s">
        <v>1127</v>
      </c>
      <c r="K1004" t="s">
        <v>5315</v>
      </c>
      <c r="L1004" t="s">
        <v>5315</v>
      </c>
      <c r="M1004" s="44">
        <v>1</v>
      </c>
      <c r="N1004" s="44">
        <v>2.02</v>
      </c>
      <c r="O1004">
        <v>1</v>
      </c>
      <c r="P1004">
        <v>2.02</v>
      </c>
      <c r="Q1004" t="s">
        <v>616</v>
      </c>
      <c r="S1004">
        <v>1</v>
      </c>
    </row>
    <row r="1005" spans="1:19" x14ac:dyDescent="0.25">
      <c r="A1005" t="s">
        <v>5298</v>
      </c>
      <c r="C1005" t="s">
        <v>1667</v>
      </c>
      <c r="F1005" t="s">
        <v>1668</v>
      </c>
      <c r="G1005" t="s">
        <v>1127</v>
      </c>
      <c r="K1005" t="s">
        <v>5315</v>
      </c>
      <c r="L1005" t="s">
        <v>5315</v>
      </c>
      <c r="M1005" s="44">
        <v>1</v>
      </c>
      <c r="N1005" s="44">
        <v>2.02</v>
      </c>
      <c r="O1005">
        <v>1</v>
      </c>
      <c r="P1005">
        <v>2.02</v>
      </c>
      <c r="Q1005" t="s">
        <v>616</v>
      </c>
      <c r="S1005">
        <v>1</v>
      </c>
    </row>
    <row r="1006" spans="1:19" x14ac:dyDescent="0.25">
      <c r="A1006" t="s">
        <v>5298</v>
      </c>
      <c r="C1006" t="s">
        <v>1669</v>
      </c>
      <c r="F1006" t="s">
        <v>1670</v>
      </c>
      <c r="G1006" t="s">
        <v>1127</v>
      </c>
      <c r="K1006" t="s">
        <v>5315</v>
      </c>
      <c r="L1006" t="s">
        <v>5315</v>
      </c>
      <c r="M1006" s="44">
        <v>1.5</v>
      </c>
      <c r="N1006" s="44">
        <v>3.02</v>
      </c>
      <c r="O1006">
        <v>1</v>
      </c>
      <c r="P1006">
        <v>3.02</v>
      </c>
      <c r="Q1006" t="s">
        <v>616</v>
      </c>
      <c r="S1006">
        <v>1</v>
      </c>
    </row>
    <row r="1007" spans="1:19" x14ac:dyDescent="0.25">
      <c r="A1007" t="s">
        <v>5298</v>
      </c>
      <c r="C1007" t="s">
        <v>1671</v>
      </c>
      <c r="F1007" t="s">
        <v>1672</v>
      </c>
      <c r="G1007" t="s">
        <v>1127</v>
      </c>
      <c r="K1007" t="s">
        <v>5315</v>
      </c>
      <c r="L1007" t="s">
        <v>5315</v>
      </c>
      <c r="M1007" s="44">
        <v>1.5</v>
      </c>
      <c r="N1007" s="44">
        <v>3.02</v>
      </c>
      <c r="O1007">
        <v>1</v>
      </c>
      <c r="P1007">
        <v>3.02</v>
      </c>
      <c r="Q1007" t="s">
        <v>616</v>
      </c>
      <c r="S1007">
        <v>1</v>
      </c>
    </row>
    <row r="1008" spans="1:19" x14ac:dyDescent="0.25">
      <c r="A1008" t="s">
        <v>5298</v>
      </c>
      <c r="C1008" t="s">
        <v>1673</v>
      </c>
      <c r="F1008" t="s">
        <v>1674</v>
      </c>
      <c r="G1008" t="s">
        <v>1127</v>
      </c>
      <c r="K1008" t="s">
        <v>5315</v>
      </c>
      <c r="L1008" t="s">
        <v>5315</v>
      </c>
      <c r="M1008" s="44">
        <v>1.5</v>
      </c>
      <c r="N1008" s="44">
        <v>3.02</v>
      </c>
      <c r="O1008">
        <v>1</v>
      </c>
      <c r="P1008">
        <v>3.02</v>
      </c>
      <c r="Q1008" t="s">
        <v>616</v>
      </c>
      <c r="S1008">
        <v>1</v>
      </c>
    </row>
    <row r="1009" spans="1:19" x14ac:dyDescent="0.25">
      <c r="A1009" t="s">
        <v>5298</v>
      </c>
      <c r="C1009" t="s">
        <v>1675</v>
      </c>
      <c r="F1009" t="s">
        <v>1676</v>
      </c>
      <c r="G1009" t="s">
        <v>1127</v>
      </c>
      <c r="K1009" t="s">
        <v>5315</v>
      </c>
      <c r="L1009" t="s">
        <v>5315</v>
      </c>
      <c r="M1009" s="44">
        <v>1</v>
      </c>
      <c r="N1009" s="44">
        <v>2</v>
      </c>
      <c r="O1009">
        <v>1</v>
      </c>
      <c r="P1009">
        <v>2</v>
      </c>
      <c r="Q1009" t="s">
        <v>616</v>
      </c>
      <c r="S1009">
        <v>1</v>
      </c>
    </row>
    <row r="1010" spans="1:19" x14ac:dyDescent="0.25">
      <c r="A1010" t="s">
        <v>5298</v>
      </c>
      <c r="C1010" t="s">
        <v>1677</v>
      </c>
      <c r="F1010" t="s">
        <v>1678</v>
      </c>
      <c r="G1010" t="s">
        <v>1127</v>
      </c>
      <c r="K1010" t="s">
        <v>5315</v>
      </c>
      <c r="L1010" t="s">
        <v>5315</v>
      </c>
      <c r="M1010" s="44">
        <v>1</v>
      </c>
      <c r="N1010" s="44">
        <v>2</v>
      </c>
      <c r="O1010">
        <v>1</v>
      </c>
      <c r="P1010">
        <v>2</v>
      </c>
      <c r="Q1010" t="s">
        <v>616</v>
      </c>
      <c r="S1010">
        <v>1</v>
      </c>
    </row>
    <row r="1011" spans="1:19" x14ac:dyDescent="0.25">
      <c r="A1011" t="s">
        <v>5298</v>
      </c>
      <c r="C1011" t="s">
        <v>1679</v>
      </c>
      <c r="F1011" t="s">
        <v>1680</v>
      </c>
      <c r="G1011" t="s">
        <v>1127</v>
      </c>
      <c r="K1011" t="s">
        <v>5315</v>
      </c>
      <c r="L1011" t="s">
        <v>5315</v>
      </c>
      <c r="M1011" s="44">
        <v>1.5</v>
      </c>
      <c r="N1011" s="44">
        <v>3.06</v>
      </c>
      <c r="O1011">
        <v>1</v>
      </c>
      <c r="P1011">
        <v>3.06</v>
      </c>
      <c r="Q1011" t="s">
        <v>616</v>
      </c>
      <c r="S1011">
        <v>1</v>
      </c>
    </row>
    <row r="1012" spans="1:19" x14ac:dyDescent="0.25">
      <c r="A1012" t="s">
        <v>5298</v>
      </c>
      <c r="C1012" t="s">
        <v>1681</v>
      </c>
      <c r="F1012" t="s">
        <v>1682</v>
      </c>
      <c r="G1012" t="s">
        <v>1127</v>
      </c>
      <c r="K1012" t="s">
        <v>5315</v>
      </c>
      <c r="L1012" t="s">
        <v>5315</v>
      </c>
      <c r="M1012" s="44">
        <v>1</v>
      </c>
      <c r="N1012" s="44">
        <v>2.04</v>
      </c>
      <c r="O1012">
        <v>1</v>
      </c>
      <c r="P1012">
        <v>2.04</v>
      </c>
      <c r="Q1012" t="s">
        <v>616</v>
      </c>
      <c r="S1012">
        <v>1</v>
      </c>
    </row>
    <row r="1013" spans="1:19" x14ac:dyDescent="0.25">
      <c r="A1013" t="s">
        <v>5298</v>
      </c>
      <c r="C1013" t="s">
        <v>1683</v>
      </c>
      <c r="F1013" t="s">
        <v>1684</v>
      </c>
      <c r="G1013" t="s">
        <v>1127</v>
      </c>
      <c r="K1013" t="s">
        <v>5315</v>
      </c>
      <c r="L1013" t="s">
        <v>5315</v>
      </c>
      <c r="M1013" s="44">
        <v>1</v>
      </c>
      <c r="N1013" s="44">
        <v>2.04</v>
      </c>
      <c r="O1013">
        <v>1</v>
      </c>
      <c r="P1013">
        <v>2.04</v>
      </c>
      <c r="Q1013" t="s">
        <v>616</v>
      </c>
      <c r="S1013">
        <v>1</v>
      </c>
    </row>
    <row r="1014" spans="1:19" x14ac:dyDescent="0.25">
      <c r="A1014" t="s">
        <v>5298</v>
      </c>
      <c r="C1014" t="s">
        <v>1685</v>
      </c>
      <c r="F1014" t="s">
        <v>1686</v>
      </c>
      <c r="G1014" t="s">
        <v>1127</v>
      </c>
      <c r="K1014" t="s">
        <v>5315</v>
      </c>
      <c r="L1014" t="s">
        <v>5315</v>
      </c>
      <c r="M1014" s="44">
        <v>1.25</v>
      </c>
      <c r="N1014" s="44">
        <v>2.69</v>
      </c>
      <c r="O1014">
        <v>1</v>
      </c>
      <c r="P1014">
        <v>2.69</v>
      </c>
      <c r="Q1014" t="s">
        <v>616</v>
      </c>
      <c r="S1014">
        <v>1</v>
      </c>
    </row>
    <row r="1015" spans="1:19" x14ac:dyDescent="0.25">
      <c r="A1015" t="s">
        <v>5298</v>
      </c>
      <c r="C1015" t="s">
        <v>1687</v>
      </c>
      <c r="F1015" t="s">
        <v>1688</v>
      </c>
      <c r="G1015" t="s">
        <v>1127</v>
      </c>
      <c r="K1015" t="s">
        <v>5315</v>
      </c>
      <c r="L1015" t="s">
        <v>5315</v>
      </c>
      <c r="M1015" s="44">
        <v>0.28320000000000001</v>
      </c>
      <c r="N1015" s="44">
        <v>0.68</v>
      </c>
      <c r="O1015">
        <v>1</v>
      </c>
      <c r="P1015">
        <v>0.68</v>
      </c>
      <c r="Q1015" t="s">
        <v>616</v>
      </c>
      <c r="S1015">
        <v>1</v>
      </c>
    </row>
    <row r="1016" spans="1:19" x14ac:dyDescent="0.25">
      <c r="A1016" t="s">
        <v>5298</v>
      </c>
      <c r="C1016" t="s">
        <v>1689</v>
      </c>
      <c r="F1016" t="s">
        <v>1690</v>
      </c>
      <c r="G1016" t="s">
        <v>1127</v>
      </c>
      <c r="K1016" t="s">
        <v>5315</v>
      </c>
      <c r="L1016" t="s">
        <v>5315</v>
      </c>
      <c r="M1016" s="44">
        <v>1.5</v>
      </c>
      <c r="N1016" s="44">
        <v>3.02</v>
      </c>
      <c r="O1016">
        <v>1</v>
      </c>
      <c r="P1016">
        <v>3.02</v>
      </c>
      <c r="Q1016" t="s">
        <v>616</v>
      </c>
      <c r="S1016">
        <v>1</v>
      </c>
    </row>
    <row r="1017" spans="1:19" x14ac:dyDescent="0.25">
      <c r="A1017" t="s">
        <v>5298</v>
      </c>
      <c r="C1017" t="s">
        <v>1691</v>
      </c>
      <c r="F1017" t="s">
        <v>1692</v>
      </c>
      <c r="G1017" t="s">
        <v>1127</v>
      </c>
      <c r="K1017" t="s">
        <v>5315</v>
      </c>
      <c r="L1017" t="s">
        <v>5315</v>
      </c>
      <c r="M1017" s="44">
        <v>1.5</v>
      </c>
      <c r="N1017" s="44">
        <v>3.02</v>
      </c>
      <c r="O1017">
        <v>1</v>
      </c>
      <c r="P1017">
        <v>3.02</v>
      </c>
      <c r="Q1017" t="s">
        <v>616</v>
      </c>
      <c r="S1017">
        <v>1</v>
      </c>
    </row>
    <row r="1018" spans="1:19" x14ac:dyDescent="0.25">
      <c r="A1018" t="s">
        <v>5298</v>
      </c>
      <c r="B1018" t="s">
        <v>1695</v>
      </c>
      <c r="C1018" t="s">
        <v>1693</v>
      </c>
      <c r="F1018" t="s">
        <v>1694</v>
      </c>
      <c r="G1018" t="s">
        <v>1127</v>
      </c>
      <c r="K1018">
        <v>10</v>
      </c>
      <c r="L1018">
        <v>0</v>
      </c>
      <c r="M1018" s="44">
        <v>10</v>
      </c>
      <c r="N1018" s="44">
        <v>26.52</v>
      </c>
      <c r="O1018">
        <v>1</v>
      </c>
      <c r="P1018">
        <v>26.52</v>
      </c>
      <c r="Q1018" t="s">
        <v>616</v>
      </c>
      <c r="S1018">
        <v>1</v>
      </c>
    </row>
    <row r="1019" spans="1:19" x14ac:dyDescent="0.25">
      <c r="A1019" t="s">
        <v>5298</v>
      </c>
      <c r="B1019" t="s">
        <v>1698</v>
      </c>
      <c r="C1019" t="s">
        <v>1696</v>
      </c>
      <c r="F1019" t="s">
        <v>1697</v>
      </c>
      <c r="G1019" t="s">
        <v>1127</v>
      </c>
      <c r="K1019">
        <v>20</v>
      </c>
      <c r="L1019">
        <v>0</v>
      </c>
      <c r="M1019" s="44">
        <v>20</v>
      </c>
      <c r="N1019" s="44">
        <v>53.9</v>
      </c>
      <c r="O1019">
        <v>1</v>
      </c>
      <c r="P1019">
        <v>53.9</v>
      </c>
      <c r="Q1019" t="s">
        <v>616</v>
      </c>
      <c r="S1019">
        <v>1</v>
      </c>
    </row>
    <row r="1020" spans="1:19" x14ac:dyDescent="0.25">
      <c r="A1020" t="s">
        <v>5298</v>
      </c>
      <c r="C1020" t="s">
        <v>1699</v>
      </c>
      <c r="F1020" t="s">
        <v>1700</v>
      </c>
      <c r="G1020" t="s">
        <v>1127</v>
      </c>
      <c r="K1020" t="s">
        <v>5315</v>
      </c>
      <c r="L1020" t="s">
        <v>5315</v>
      </c>
      <c r="M1020" s="44">
        <v>3</v>
      </c>
      <c r="N1020" s="44">
        <v>7.07</v>
      </c>
      <c r="O1020">
        <v>0.84</v>
      </c>
      <c r="P1020">
        <v>5.9387999999999996</v>
      </c>
      <c r="Q1020" t="s">
        <v>616</v>
      </c>
      <c r="S1020">
        <v>1</v>
      </c>
    </row>
    <row r="1021" spans="1:19" x14ac:dyDescent="0.25">
      <c r="A1021" t="s">
        <v>5298</v>
      </c>
      <c r="B1021" t="s">
        <v>1703</v>
      </c>
      <c r="C1021" t="s">
        <v>1701</v>
      </c>
      <c r="F1021" t="s">
        <v>1702</v>
      </c>
      <c r="G1021" t="s">
        <v>1127</v>
      </c>
      <c r="K1021">
        <v>8</v>
      </c>
      <c r="L1021">
        <v>1.1200000000000001</v>
      </c>
      <c r="M1021" s="44">
        <v>8</v>
      </c>
      <c r="N1021" s="44">
        <v>21.65</v>
      </c>
      <c r="O1021">
        <v>1</v>
      </c>
      <c r="P1021">
        <v>21.65</v>
      </c>
      <c r="Q1021" t="s">
        <v>616</v>
      </c>
      <c r="S1021">
        <v>1</v>
      </c>
    </row>
    <row r="1022" spans="1:19" x14ac:dyDescent="0.25">
      <c r="A1022" t="s">
        <v>5298</v>
      </c>
      <c r="B1022" t="s">
        <v>1706</v>
      </c>
      <c r="C1022" t="s">
        <v>1704</v>
      </c>
      <c r="F1022" t="s">
        <v>1705</v>
      </c>
      <c r="G1022" t="s">
        <v>1127</v>
      </c>
      <c r="K1022">
        <v>20</v>
      </c>
      <c r="L1022">
        <v>2.8</v>
      </c>
      <c r="M1022" s="44">
        <v>20</v>
      </c>
      <c r="N1022" s="44">
        <v>52.38</v>
      </c>
      <c r="O1022">
        <v>1</v>
      </c>
      <c r="P1022">
        <v>52.38</v>
      </c>
      <c r="Q1022" t="s">
        <v>616</v>
      </c>
      <c r="S1022">
        <v>1</v>
      </c>
    </row>
    <row r="1023" spans="1:19" x14ac:dyDescent="0.25">
      <c r="A1023" t="s">
        <v>5298</v>
      </c>
      <c r="B1023" t="s">
        <v>1709</v>
      </c>
      <c r="C1023" t="s">
        <v>1707</v>
      </c>
      <c r="F1023" t="s">
        <v>1708</v>
      </c>
      <c r="G1023" t="s">
        <v>1127</v>
      </c>
      <c r="K1023">
        <v>20</v>
      </c>
      <c r="L1023">
        <v>0</v>
      </c>
      <c r="M1023" s="44">
        <v>20</v>
      </c>
      <c r="N1023" s="44">
        <v>50.25</v>
      </c>
      <c r="O1023">
        <v>1</v>
      </c>
      <c r="P1023">
        <v>50.25</v>
      </c>
      <c r="Q1023" t="s">
        <v>616</v>
      </c>
      <c r="S1023">
        <v>1</v>
      </c>
    </row>
    <row r="1024" spans="1:19" x14ac:dyDescent="0.25">
      <c r="A1024" t="s">
        <v>5298</v>
      </c>
      <c r="B1024" t="s">
        <v>1712</v>
      </c>
      <c r="C1024" t="s">
        <v>1710</v>
      </c>
      <c r="F1024" t="s">
        <v>1711</v>
      </c>
      <c r="G1024" t="s">
        <v>1127</v>
      </c>
      <c r="K1024">
        <v>2</v>
      </c>
      <c r="L1024">
        <v>0.28000000000000003</v>
      </c>
      <c r="M1024" s="44">
        <v>2</v>
      </c>
      <c r="N1024" s="44">
        <v>6.4672159999999996</v>
      </c>
      <c r="O1024">
        <v>1</v>
      </c>
      <c r="P1024">
        <v>6.4672159999999996</v>
      </c>
      <c r="Q1024" t="s">
        <v>616</v>
      </c>
      <c r="S1024">
        <v>1</v>
      </c>
    </row>
    <row r="1025" spans="1:19" x14ac:dyDescent="0.25">
      <c r="A1025" t="s">
        <v>5298</v>
      </c>
      <c r="B1025" t="s">
        <v>1715</v>
      </c>
      <c r="C1025" t="s">
        <v>1713</v>
      </c>
      <c r="F1025" t="s">
        <v>1714</v>
      </c>
      <c r="G1025" t="s">
        <v>1127</v>
      </c>
      <c r="K1025">
        <v>19</v>
      </c>
      <c r="L1025">
        <v>0</v>
      </c>
      <c r="M1025" s="44">
        <v>19</v>
      </c>
      <c r="N1025" s="44">
        <v>47.39</v>
      </c>
      <c r="O1025">
        <v>1</v>
      </c>
      <c r="P1025">
        <v>47.39</v>
      </c>
      <c r="Q1025" t="s">
        <v>616</v>
      </c>
      <c r="S1025">
        <v>1</v>
      </c>
    </row>
    <row r="1026" spans="1:19" x14ac:dyDescent="0.25">
      <c r="A1026" t="s">
        <v>5298</v>
      </c>
      <c r="C1026" t="s">
        <v>1716</v>
      </c>
      <c r="F1026" t="s">
        <v>1717</v>
      </c>
      <c r="G1026" t="s">
        <v>1127</v>
      </c>
      <c r="K1026" t="s">
        <v>5315</v>
      </c>
      <c r="L1026" t="s">
        <v>5315</v>
      </c>
      <c r="M1026" s="44">
        <v>1.5</v>
      </c>
      <c r="N1026" s="44">
        <v>3.02</v>
      </c>
      <c r="O1026">
        <v>1</v>
      </c>
      <c r="P1026">
        <v>3.02</v>
      </c>
      <c r="Q1026" t="s">
        <v>616</v>
      </c>
      <c r="S1026">
        <v>1</v>
      </c>
    </row>
    <row r="1027" spans="1:19" x14ac:dyDescent="0.25">
      <c r="A1027" t="s">
        <v>5298</v>
      </c>
      <c r="C1027" t="s">
        <v>1718</v>
      </c>
      <c r="F1027" t="s">
        <v>1719</v>
      </c>
      <c r="G1027" t="s">
        <v>1127</v>
      </c>
      <c r="K1027" t="s">
        <v>5315</v>
      </c>
      <c r="L1027" t="s">
        <v>5315</v>
      </c>
      <c r="M1027" s="44">
        <v>1.5</v>
      </c>
      <c r="N1027" s="44">
        <v>3.02</v>
      </c>
      <c r="O1027">
        <v>1</v>
      </c>
      <c r="P1027">
        <v>3.02</v>
      </c>
      <c r="Q1027" t="s">
        <v>616</v>
      </c>
      <c r="S1027">
        <v>1</v>
      </c>
    </row>
    <row r="1028" spans="1:19" x14ac:dyDescent="0.25">
      <c r="A1028" t="s">
        <v>5298</v>
      </c>
      <c r="C1028" t="s">
        <v>1720</v>
      </c>
      <c r="F1028" t="s">
        <v>1721</v>
      </c>
      <c r="G1028" t="s">
        <v>1127</v>
      </c>
      <c r="K1028" t="s">
        <v>5315</v>
      </c>
      <c r="L1028" t="s">
        <v>5315</v>
      </c>
      <c r="M1028" s="44">
        <v>1.5</v>
      </c>
      <c r="N1028" s="44">
        <v>3.02</v>
      </c>
      <c r="O1028">
        <v>1</v>
      </c>
      <c r="P1028">
        <v>3.02</v>
      </c>
      <c r="Q1028" t="s">
        <v>616</v>
      </c>
      <c r="S1028">
        <v>1</v>
      </c>
    </row>
    <row r="1029" spans="1:19" x14ac:dyDescent="0.25">
      <c r="A1029" t="s">
        <v>5298</v>
      </c>
      <c r="C1029" t="s">
        <v>1722</v>
      </c>
      <c r="F1029" t="s">
        <v>1723</v>
      </c>
      <c r="G1029" t="s">
        <v>1127</v>
      </c>
      <c r="K1029" t="s">
        <v>5315</v>
      </c>
      <c r="L1029" t="s">
        <v>5315</v>
      </c>
      <c r="M1029" s="44">
        <v>0.999</v>
      </c>
      <c r="N1029" s="44">
        <v>1.95</v>
      </c>
      <c r="O1029">
        <v>1</v>
      </c>
      <c r="P1029">
        <v>1.95</v>
      </c>
      <c r="Q1029" t="s">
        <v>616</v>
      </c>
      <c r="S1029">
        <v>1</v>
      </c>
    </row>
    <row r="1030" spans="1:19" x14ac:dyDescent="0.25">
      <c r="A1030" t="s">
        <v>5298</v>
      </c>
      <c r="B1030" t="s">
        <v>1726</v>
      </c>
      <c r="C1030" t="s">
        <v>1724</v>
      </c>
      <c r="F1030" t="s">
        <v>1725</v>
      </c>
      <c r="G1030" t="s">
        <v>1127</v>
      </c>
      <c r="K1030">
        <v>1.5</v>
      </c>
      <c r="L1030">
        <v>0</v>
      </c>
      <c r="M1030" s="44">
        <v>1.5</v>
      </c>
      <c r="N1030" s="44">
        <v>3.3</v>
      </c>
      <c r="O1030">
        <v>1</v>
      </c>
      <c r="P1030">
        <v>3.3</v>
      </c>
      <c r="Q1030" t="s">
        <v>616</v>
      </c>
      <c r="S1030">
        <v>1</v>
      </c>
    </row>
    <row r="1031" spans="1:19" x14ac:dyDescent="0.25">
      <c r="A1031" t="s">
        <v>5298</v>
      </c>
      <c r="B1031" t="s">
        <v>1729</v>
      </c>
      <c r="C1031" t="s">
        <v>1727</v>
      </c>
      <c r="F1031" t="s">
        <v>1728</v>
      </c>
      <c r="G1031" t="s">
        <v>1127</v>
      </c>
      <c r="K1031">
        <v>1</v>
      </c>
      <c r="L1031">
        <v>0</v>
      </c>
      <c r="M1031" s="44">
        <v>1.3</v>
      </c>
      <c r="N1031" s="44">
        <v>2.06</v>
      </c>
      <c r="O1031">
        <v>1</v>
      </c>
      <c r="P1031">
        <v>2.06</v>
      </c>
      <c r="Q1031" t="s">
        <v>616</v>
      </c>
      <c r="S1031">
        <v>1</v>
      </c>
    </row>
    <row r="1032" spans="1:19" x14ac:dyDescent="0.25">
      <c r="A1032" t="s">
        <v>5298</v>
      </c>
      <c r="B1032" t="s">
        <v>1732</v>
      </c>
      <c r="C1032" t="s">
        <v>1730</v>
      </c>
      <c r="F1032" t="s">
        <v>1731</v>
      </c>
      <c r="G1032" t="s">
        <v>1127</v>
      </c>
      <c r="K1032">
        <v>1.5</v>
      </c>
      <c r="L1032">
        <v>0</v>
      </c>
      <c r="M1032" s="44">
        <v>2</v>
      </c>
      <c r="N1032" s="44">
        <v>3.13</v>
      </c>
      <c r="O1032">
        <v>1</v>
      </c>
      <c r="P1032">
        <v>3.13</v>
      </c>
      <c r="Q1032" t="s">
        <v>616</v>
      </c>
      <c r="S1032">
        <v>1</v>
      </c>
    </row>
    <row r="1033" spans="1:19" x14ac:dyDescent="0.25">
      <c r="A1033" t="s">
        <v>5298</v>
      </c>
      <c r="C1033" t="s">
        <v>1733</v>
      </c>
      <c r="F1033" t="s">
        <v>1734</v>
      </c>
      <c r="G1033" t="s">
        <v>1127</v>
      </c>
      <c r="K1033" t="s">
        <v>5315</v>
      </c>
      <c r="L1033" t="s">
        <v>5315</v>
      </c>
      <c r="M1033" s="44">
        <v>1.5</v>
      </c>
      <c r="N1033" s="44">
        <v>4.0599999999999996</v>
      </c>
      <c r="O1033">
        <v>1</v>
      </c>
      <c r="P1033">
        <v>4.0599999999999996</v>
      </c>
      <c r="Q1033" t="s">
        <v>616</v>
      </c>
      <c r="S1033">
        <v>1</v>
      </c>
    </row>
    <row r="1034" spans="1:19" x14ac:dyDescent="0.25">
      <c r="A1034" t="s">
        <v>5298</v>
      </c>
      <c r="C1034" t="s">
        <v>1735</v>
      </c>
      <c r="F1034" t="s">
        <v>1736</v>
      </c>
      <c r="G1034" t="s">
        <v>1127</v>
      </c>
      <c r="K1034" t="s">
        <v>5315</v>
      </c>
      <c r="L1034" t="s">
        <v>5315</v>
      </c>
      <c r="M1034" s="44">
        <v>1</v>
      </c>
      <c r="N1034" s="44">
        <v>2.74</v>
      </c>
      <c r="O1034">
        <v>1</v>
      </c>
      <c r="P1034">
        <v>2.74</v>
      </c>
      <c r="Q1034" t="s">
        <v>616</v>
      </c>
      <c r="S1034">
        <v>1</v>
      </c>
    </row>
    <row r="1035" spans="1:19" x14ac:dyDescent="0.25">
      <c r="A1035" t="s">
        <v>5298</v>
      </c>
      <c r="C1035" t="s">
        <v>1737</v>
      </c>
      <c r="F1035" t="s">
        <v>1738</v>
      </c>
      <c r="G1035" t="s">
        <v>1127</v>
      </c>
      <c r="K1035" t="s">
        <v>5315</v>
      </c>
      <c r="L1035" t="s">
        <v>5315</v>
      </c>
      <c r="M1035" s="44">
        <v>1.5</v>
      </c>
      <c r="N1035" s="44">
        <v>3.97</v>
      </c>
      <c r="O1035">
        <v>1</v>
      </c>
      <c r="P1035">
        <v>3.97</v>
      </c>
      <c r="Q1035" t="s">
        <v>616</v>
      </c>
      <c r="S1035">
        <v>1</v>
      </c>
    </row>
    <row r="1036" spans="1:19" x14ac:dyDescent="0.25">
      <c r="A1036" t="s">
        <v>5298</v>
      </c>
      <c r="C1036" t="s">
        <v>1739</v>
      </c>
      <c r="F1036" t="s">
        <v>1740</v>
      </c>
      <c r="G1036" t="s">
        <v>1127</v>
      </c>
      <c r="K1036" t="s">
        <v>5315</v>
      </c>
      <c r="L1036" t="s">
        <v>5315</v>
      </c>
      <c r="M1036" s="44">
        <v>1.5</v>
      </c>
      <c r="N1036" s="44">
        <v>3.97</v>
      </c>
      <c r="O1036">
        <v>1</v>
      </c>
      <c r="P1036">
        <v>3.97</v>
      </c>
      <c r="Q1036" t="s">
        <v>616</v>
      </c>
      <c r="S1036">
        <v>1</v>
      </c>
    </row>
    <row r="1037" spans="1:19" x14ac:dyDescent="0.25">
      <c r="A1037" t="s">
        <v>5298</v>
      </c>
      <c r="C1037" t="s">
        <v>1741</v>
      </c>
      <c r="F1037" t="s">
        <v>1742</v>
      </c>
      <c r="G1037" t="s">
        <v>1127</v>
      </c>
      <c r="K1037" t="s">
        <v>5315</v>
      </c>
      <c r="L1037" t="s">
        <v>5315</v>
      </c>
      <c r="M1037" s="44">
        <v>1.5</v>
      </c>
      <c r="N1037" s="44">
        <v>3.97</v>
      </c>
      <c r="O1037">
        <v>1</v>
      </c>
      <c r="P1037">
        <v>3.97</v>
      </c>
      <c r="Q1037" t="s">
        <v>616</v>
      </c>
      <c r="S1037">
        <v>1</v>
      </c>
    </row>
    <row r="1038" spans="1:19" x14ac:dyDescent="0.25">
      <c r="A1038" t="s">
        <v>5298</v>
      </c>
      <c r="C1038" t="s">
        <v>1743</v>
      </c>
      <c r="F1038" t="s">
        <v>1744</v>
      </c>
      <c r="G1038" t="s">
        <v>1127</v>
      </c>
      <c r="K1038" t="s">
        <v>5315</v>
      </c>
      <c r="L1038" t="s">
        <v>5315</v>
      </c>
      <c r="M1038" s="44">
        <v>1.5</v>
      </c>
      <c r="N1038" s="44">
        <v>3.02</v>
      </c>
      <c r="O1038">
        <v>1</v>
      </c>
      <c r="P1038">
        <v>3.02</v>
      </c>
      <c r="Q1038" t="s">
        <v>616</v>
      </c>
      <c r="S1038">
        <v>1</v>
      </c>
    </row>
    <row r="1039" spans="1:19" x14ac:dyDescent="0.25">
      <c r="A1039" t="s">
        <v>5298</v>
      </c>
      <c r="C1039" t="s">
        <v>1745</v>
      </c>
      <c r="F1039" t="s">
        <v>1746</v>
      </c>
      <c r="G1039" t="s">
        <v>1127</v>
      </c>
      <c r="K1039" t="s">
        <v>5315</v>
      </c>
      <c r="L1039" t="s">
        <v>5315</v>
      </c>
      <c r="M1039" s="44">
        <v>1.5</v>
      </c>
      <c r="N1039" s="44">
        <v>3.02</v>
      </c>
      <c r="O1039">
        <v>1</v>
      </c>
      <c r="P1039">
        <v>3.02</v>
      </c>
      <c r="Q1039" t="s">
        <v>616</v>
      </c>
      <c r="S1039">
        <v>1</v>
      </c>
    </row>
    <row r="1040" spans="1:19" x14ac:dyDescent="0.25">
      <c r="A1040" t="s">
        <v>5298</v>
      </c>
      <c r="C1040" t="s">
        <v>1747</v>
      </c>
      <c r="F1040" t="s">
        <v>1748</v>
      </c>
      <c r="G1040" t="s">
        <v>1127</v>
      </c>
      <c r="K1040" t="s">
        <v>5315</v>
      </c>
      <c r="L1040" t="s">
        <v>5315</v>
      </c>
      <c r="M1040" s="44">
        <v>1.5</v>
      </c>
      <c r="N1040" s="44">
        <v>3.6</v>
      </c>
      <c r="O1040">
        <v>0.84</v>
      </c>
      <c r="P1040">
        <v>3.024</v>
      </c>
      <c r="Q1040" t="s">
        <v>616</v>
      </c>
      <c r="S1040">
        <v>1</v>
      </c>
    </row>
    <row r="1041" spans="1:19" x14ac:dyDescent="0.25">
      <c r="A1041" t="s">
        <v>5298</v>
      </c>
      <c r="C1041" t="s">
        <v>1749</v>
      </c>
      <c r="F1041" t="s">
        <v>1750</v>
      </c>
      <c r="G1041" t="s">
        <v>1127</v>
      </c>
      <c r="K1041" t="s">
        <v>5315</v>
      </c>
      <c r="L1041" t="s">
        <v>5315</v>
      </c>
      <c r="M1041" s="44">
        <v>1</v>
      </c>
      <c r="N1041" s="44">
        <v>2.57</v>
      </c>
      <c r="O1041">
        <v>1</v>
      </c>
      <c r="P1041">
        <v>2.57</v>
      </c>
      <c r="Q1041" t="s">
        <v>616</v>
      </c>
      <c r="S1041">
        <v>1</v>
      </c>
    </row>
    <row r="1042" spans="1:19" x14ac:dyDescent="0.25">
      <c r="A1042" t="s">
        <v>5298</v>
      </c>
      <c r="C1042" t="s">
        <v>1751</v>
      </c>
      <c r="F1042" t="s">
        <v>1752</v>
      </c>
      <c r="G1042" t="s">
        <v>1127</v>
      </c>
      <c r="K1042" t="s">
        <v>5315</v>
      </c>
      <c r="L1042" t="s">
        <v>5315</v>
      </c>
      <c r="M1042" s="44">
        <v>1.5</v>
      </c>
      <c r="N1042" s="44">
        <v>3.72</v>
      </c>
      <c r="O1042">
        <v>1</v>
      </c>
      <c r="P1042">
        <v>3.72</v>
      </c>
      <c r="Q1042" t="s">
        <v>616</v>
      </c>
      <c r="S1042">
        <v>1</v>
      </c>
    </row>
    <row r="1043" spans="1:19" x14ac:dyDescent="0.25">
      <c r="A1043" t="s">
        <v>5298</v>
      </c>
      <c r="C1043" t="s">
        <v>1753</v>
      </c>
      <c r="F1043" t="s">
        <v>1754</v>
      </c>
      <c r="G1043" t="s">
        <v>1127</v>
      </c>
      <c r="K1043" t="s">
        <v>5315</v>
      </c>
      <c r="L1043" t="s">
        <v>5315</v>
      </c>
      <c r="M1043" s="44">
        <v>1.5</v>
      </c>
      <c r="N1043" s="44">
        <v>3.24</v>
      </c>
      <c r="O1043">
        <v>0.84</v>
      </c>
      <c r="P1043">
        <v>2.7216</v>
      </c>
      <c r="Q1043" t="s">
        <v>616</v>
      </c>
      <c r="S1043">
        <v>1</v>
      </c>
    </row>
    <row r="1044" spans="1:19" x14ac:dyDescent="0.25">
      <c r="A1044" t="s">
        <v>5298</v>
      </c>
      <c r="C1044" t="s">
        <v>1755</v>
      </c>
      <c r="F1044" t="s">
        <v>1756</v>
      </c>
      <c r="G1044" t="s">
        <v>1127</v>
      </c>
      <c r="K1044" t="s">
        <v>5315</v>
      </c>
      <c r="L1044" t="s">
        <v>5315</v>
      </c>
      <c r="M1044" s="44">
        <v>1.5</v>
      </c>
      <c r="N1044" s="44">
        <v>3.24</v>
      </c>
      <c r="O1044">
        <v>0.84</v>
      </c>
      <c r="P1044">
        <v>2.7216</v>
      </c>
      <c r="Q1044" t="s">
        <v>616</v>
      </c>
      <c r="S1044">
        <v>1</v>
      </c>
    </row>
    <row r="1045" spans="1:19" x14ac:dyDescent="0.25">
      <c r="A1045" t="s">
        <v>5298</v>
      </c>
      <c r="C1045" t="s">
        <v>1757</v>
      </c>
      <c r="F1045" t="s">
        <v>1758</v>
      </c>
      <c r="G1045" t="s">
        <v>1127</v>
      </c>
      <c r="K1045" t="s">
        <v>5315</v>
      </c>
      <c r="L1045" t="s">
        <v>5315</v>
      </c>
      <c r="M1045" s="44">
        <v>1.5</v>
      </c>
      <c r="N1045" s="44">
        <v>4.1399999999999997</v>
      </c>
      <c r="O1045">
        <v>1</v>
      </c>
      <c r="P1045">
        <v>4.1399999999999997</v>
      </c>
      <c r="Q1045" t="s">
        <v>616</v>
      </c>
      <c r="S1045">
        <v>1</v>
      </c>
    </row>
    <row r="1046" spans="1:19" x14ac:dyDescent="0.25">
      <c r="A1046" t="s">
        <v>5298</v>
      </c>
      <c r="C1046" t="s">
        <v>1759</v>
      </c>
      <c r="F1046" t="s">
        <v>1760</v>
      </c>
      <c r="G1046" t="s">
        <v>1127</v>
      </c>
      <c r="K1046" t="s">
        <v>5315</v>
      </c>
      <c r="L1046" t="s">
        <v>5315</v>
      </c>
      <c r="M1046" s="44">
        <v>1.5</v>
      </c>
      <c r="N1046" s="44">
        <v>4.1399999999999997</v>
      </c>
      <c r="O1046">
        <v>1</v>
      </c>
      <c r="P1046">
        <v>4.1399999999999997</v>
      </c>
      <c r="Q1046" t="s">
        <v>616</v>
      </c>
      <c r="S1046">
        <v>1</v>
      </c>
    </row>
    <row r="1047" spans="1:19" x14ac:dyDescent="0.25">
      <c r="A1047" t="s">
        <v>5298</v>
      </c>
      <c r="C1047" t="s">
        <v>1761</v>
      </c>
      <c r="F1047" t="s">
        <v>1762</v>
      </c>
      <c r="G1047" t="s">
        <v>1127</v>
      </c>
      <c r="K1047" t="s">
        <v>5315</v>
      </c>
      <c r="L1047" t="s">
        <v>5315</v>
      </c>
      <c r="M1047" s="44">
        <v>1.5</v>
      </c>
      <c r="N1047" s="44">
        <v>4.5999999999999996</v>
      </c>
      <c r="O1047">
        <v>1</v>
      </c>
      <c r="P1047">
        <v>4.5999999999999996</v>
      </c>
      <c r="Q1047" t="s">
        <v>616</v>
      </c>
      <c r="S1047">
        <v>1</v>
      </c>
    </row>
    <row r="1048" spans="1:19" x14ac:dyDescent="0.25">
      <c r="A1048" t="s">
        <v>5298</v>
      </c>
      <c r="C1048" t="s">
        <v>1763</v>
      </c>
      <c r="F1048" t="s">
        <v>1764</v>
      </c>
      <c r="G1048" t="s">
        <v>1127</v>
      </c>
      <c r="K1048" t="s">
        <v>5315</v>
      </c>
      <c r="L1048" t="s">
        <v>5315</v>
      </c>
      <c r="M1048" s="44">
        <v>1.5</v>
      </c>
      <c r="N1048" s="44">
        <v>4.5999999999999996</v>
      </c>
      <c r="O1048">
        <v>1</v>
      </c>
      <c r="P1048">
        <v>4.5999999999999996</v>
      </c>
      <c r="Q1048" t="s">
        <v>616</v>
      </c>
      <c r="S1048">
        <v>1</v>
      </c>
    </row>
    <row r="1049" spans="1:19" x14ac:dyDescent="0.25">
      <c r="A1049" t="s">
        <v>5298</v>
      </c>
      <c r="C1049" t="s">
        <v>1765</v>
      </c>
      <c r="F1049" t="s">
        <v>1766</v>
      </c>
      <c r="G1049" t="s">
        <v>1127</v>
      </c>
      <c r="K1049" t="s">
        <v>5315</v>
      </c>
      <c r="L1049" t="s">
        <v>5315</v>
      </c>
      <c r="M1049" s="44">
        <v>1.5</v>
      </c>
      <c r="N1049" s="44">
        <v>4.5999999999999996</v>
      </c>
      <c r="O1049">
        <v>1</v>
      </c>
      <c r="P1049">
        <v>4.5999999999999996</v>
      </c>
      <c r="Q1049" t="s">
        <v>616</v>
      </c>
      <c r="S1049">
        <v>1</v>
      </c>
    </row>
    <row r="1050" spans="1:19" x14ac:dyDescent="0.25">
      <c r="A1050" t="s">
        <v>5298</v>
      </c>
      <c r="C1050" t="s">
        <v>1767</v>
      </c>
      <c r="F1050" t="s">
        <v>1768</v>
      </c>
      <c r="G1050" t="s">
        <v>1127</v>
      </c>
      <c r="K1050" t="s">
        <v>5315</v>
      </c>
      <c r="L1050" t="s">
        <v>5315</v>
      </c>
      <c r="M1050" s="44">
        <v>1.5</v>
      </c>
      <c r="N1050" s="44">
        <v>4.1399999999999997</v>
      </c>
      <c r="O1050">
        <v>1</v>
      </c>
      <c r="P1050">
        <v>4.1399999999999997</v>
      </c>
      <c r="Q1050" t="s">
        <v>616</v>
      </c>
      <c r="S1050">
        <v>1</v>
      </c>
    </row>
    <row r="1051" spans="1:19" x14ac:dyDescent="0.25">
      <c r="A1051" t="s">
        <v>5298</v>
      </c>
      <c r="C1051" t="s">
        <v>1769</v>
      </c>
      <c r="F1051" t="s">
        <v>1770</v>
      </c>
      <c r="G1051" t="s">
        <v>1127</v>
      </c>
      <c r="K1051" t="s">
        <v>5315</v>
      </c>
      <c r="L1051" t="s">
        <v>5315</v>
      </c>
      <c r="M1051" s="44">
        <v>1.5</v>
      </c>
      <c r="N1051" s="44">
        <v>3.6</v>
      </c>
      <c r="O1051">
        <v>1</v>
      </c>
      <c r="P1051">
        <v>3.6</v>
      </c>
      <c r="Q1051" t="s">
        <v>616</v>
      </c>
      <c r="S1051">
        <v>1</v>
      </c>
    </row>
    <row r="1052" spans="1:19" x14ac:dyDescent="0.25">
      <c r="A1052" t="s">
        <v>5298</v>
      </c>
      <c r="C1052" t="s">
        <v>1771</v>
      </c>
      <c r="F1052" t="s">
        <v>1772</v>
      </c>
      <c r="G1052" t="s">
        <v>1127</v>
      </c>
      <c r="K1052" t="s">
        <v>5315</v>
      </c>
      <c r="L1052" t="s">
        <v>5315</v>
      </c>
      <c r="M1052" s="44">
        <v>1.5</v>
      </c>
      <c r="N1052" s="44">
        <v>3.6</v>
      </c>
      <c r="O1052">
        <v>1</v>
      </c>
      <c r="P1052">
        <v>3.6</v>
      </c>
      <c r="Q1052" t="s">
        <v>616</v>
      </c>
      <c r="S1052">
        <v>1</v>
      </c>
    </row>
    <row r="1053" spans="1:19" x14ac:dyDescent="0.25">
      <c r="A1053" t="s">
        <v>5298</v>
      </c>
      <c r="C1053" t="s">
        <v>1773</v>
      </c>
      <c r="F1053" t="s">
        <v>1774</v>
      </c>
      <c r="G1053" t="s">
        <v>1127</v>
      </c>
      <c r="K1053" t="s">
        <v>5315</v>
      </c>
      <c r="L1053" t="s">
        <v>5315</v>
      </c>
      <c r="M1053" s="44">
        <v>1.5</v>
      </c>
      <c r="N1053" s="44">
        <v>3.41</v>
      </c>
      <c r="O1053">
        <v>0.84</v>
      </c>
      <c r="P1053">
        <v>2.8643999999999998</v>
      </c>
      <c r="Q1053" t="s">
        <v>616</v>
      </c>
      <c r="S1053">
        <v>1</v>
      </c>
    </row>
    <row r="1054" spans="1:19" x14ac:dyDescent="0.25">
      <c r="A1054" t="s">
        <v>5298</v>
      </c>
      <c r="C1054" t="s">
        <v>1775</v>
      </c>
      <c r="F1054" t="s">
        <v>1776</v>
      </c>
      <c r="G1054" t="s">
        <v>1127</v>
      </c>
      <c r="K1054" t="s">
        <v>5315</v>
      </c>
      <c r="L1054" t="s">
        <v>5315</v>
      </c>
      <c r="M1054" s="44">
        <v>1.5</v>
      </c>
      <c r="N1054" s="44">
        <v>3.41</v>
      </c>
      <c r="O1054">
        <v>0.84</v>
      </c>
      <c r="P1054">
        <v>2.8643999999999998</v>
      </c>
      <c r="Q1054" t="s">
        <v>616</v>
      </c>
      <c r="S1054">
        <v>1</v>
      </c>
    </row>
    <row r="1055" spans="1:19" x14ac:dyDescent="0.25">
      <c r="A1055" t="s">
        <v>5298</v>
      </c>
      <c r="C1055" t="s">
        <v>1777</v>
      </c>
      <c r="F1055" t="s">
        <v>1778</v>
      </c>
      <c r="G1055" t="s">
        <v>1127</v>
      </c>
      <c r="K1055" t="s">
        <v>5315</v>
      </c>
      <c r="L1055" t="s">
        <v>5315</v>
      </c>
      <c r="M1055" s="44">
        <v>1.5</v>
      </c>
      <c r="N1055" s="44">
        <v>4.7300000000000004</v>
      </c>
      <c r="O1055">
        <v>1</v>
      </c>
      <c r="P1055">
        <v>4.7300000000000004</v>
      </c>
      <c r="Q1055" t="s">
        <v>616</v>
      </c>
      <c r="S1055">
        <v>1</v>
      </c>
    </row>
    <row r="1056" spans="1:19" x14ac:dyDescent="0.25">
      <c r="A1056" t="s">
        <v>5298</v>
      </c>
      <c r="C1056" t="s">
        <v>1779</v>
      </c>
      <c r="F1056" t="s">
        <v>1780</v>
      </c>
      <c r="G1056" t="s">
        <v>1127</v>
      </c>
      <c r="K1056" t="s">
        <v>5315</v>
      </c>
      <c r="L1056" t="s">
        <v>5315</v>
      </c>
      <c r="M1056" s="44">
        <v>1.5</v>
      </c>
      <c r="N1056" s="44">
        <v>4.7300000000000004</v>
      </c>
      <c r="O1056">
        <v>1</v>
      </c>
      <c r="P1056">
        <v>4.7300000000000004</v>
      </c>
      <c r="Q1056" t="s">
        <v>616</v>
      </c>
      <c r="S1056">
        <v>1</v>
      </c>
    </row>
    <row r="1057" spans="1:19" x14ac:dyDescent="0.25">
      <c r="A1057" t="s">
        <v>5298</v>
      </c>
      <c r="B1057" t="s">
        <v>1783</v>
      </c>
      <c r="C1057" t="s">
        <v>1781</v>
      </c>
      <c r="F1057" t="s">
        <v>1782</v>
      </c>
      <c r="G1057" t="s">
        <v>1127</v>
      </c>
      <c r="K1057">
        <v>1.5</v>
      </c>
      <c r="L1057">
        <v>0</v>
      </c>
      <c r="M1057" s="44">
        <v>1.5</v>
      </c>
      <c r="N1057" s="44">
        <v>4.7300000000000004</v>
      </c>
      <c r="O1057">
        <v>1</v>
      </c>
      <c r="P1057">
        <v>4.7300000000000004</v>
      </c>
      <c r="Q1057" t="s">
        <v>616</v>
      </c>
      <c r="S1057">
        <v>1</v>
      </c>
    </row>
    <row r="1058" spans="1:19" x14ac:dyDescent="0.25">
      <c r="A1058" t="s">
        <v>5298</v>
      </c>
      <c r="C1058" t="s">
        <v>1784</v>
      </c>
      <c r="F1058" t="s">
        <v>1785</v>
      </c>
      <c r="G1058" t="s">
        <v>1127</v>
      </c>
      <c r="K1058" t="s">
        <v>5315</v>
      </c>
      <c r="L1058" t="s">
        <v>5315</v>
      </c>
      <c r="M1058" s="44">
        <v>3</v>
      </c>
      <c r="N1058" s="44">
        <v>6</v>
      </c>
      <c r="O1058">
        <v>0.84</v>
      </c>
      <c r="P1058">
        <v>5.04</v>
      </c>
      <c r="Q1058" t="s">
        <v>616</v>
      </c>
      <c r="S1058">
        <v>1</v>
      </c>
    </row>
    <row r="1059" spans="1:19" x14ac:dyDescent="0.25">
      <c r="A1059" t="s">
        <v>5298</v>
      </c>
      <c r="B1059" t="s">
        <v>1788</v>
      </c>
      <c r="C1059" t="s">
        <v>1786</v>
      </c>
      <c r="F1059" t="s">
        <v>1787</v>
      </c>
      <c r="G1059" t="s">
        <v>1127</v>
      </c>
      <c r="K1059">
        <v>10</v>
      </c>
      <c r="L1059">
        <v>1.4</v>
      </c>
      <c r="M1059" s="44">
        <v>10</v>
      </c>
      <c r="N1059" s="44">
        <v>27</v>
      </c>
      <c r="O1059">
        <v>1</v>
      </c>
      <c r="P1059">
        <v>27</v>
      </c>
      <c r="Q1059" t="s">
        <v>616</v>
      </c>
      <c r="S1059">
        <v>1</v>
      </c>
    </row>
    <row r="1060" spans="1:19" x14ac:dyDescent="0.25">
      <c r="A1060" t="s">
        <v>5298</v>
      </c>
      <c r="B1060" t="s">
        <v>1791</v>
      </c>
      <c r="C1060" t="s">
        <v>1789</v>
      </c>
      <c r="F1060" t="s">
        <v>1790</v>
      </c>
      <c r="G1060" t="s">
        <v>1127</v>
      </c>
      <c r="K1060">
        <v>3</v>
      </c>
      <c r="L1060">
        <v>0.42</v>
      </c>
      <c r="M1060" s="44">
        <v>3</v>
      </c>
      <c r="N1060" s="44">
        <v>8.98</v>
      </c>
      <c r="O1060">
        <v>1</v>
      </c>
      <c r="P1060">
        <v>8.98</v>
      </c>
      <c r="Q1060" t="s">
        <v>616</v>
      </c>
      <c r="S1060">
        <v>1</v>
      </c>
    </row>
    <row r="1061" spans="1:19" x14ac:dyDescent="0.25">
      <c r="A1061" t="s">
        <v>5298</v>
      </c>
      <c r="B1061" t="s">
        <v>1794</v>
      </c>
      <c r="C1061" t="s">
        <v>1792</v>
      </c>
      <c r="F1061" t="s">
        <v>1793</v>
      </c>
      <c r="G1061" t="s">
        <v>1127</v>
      </c>
      <c r="K1061">
        <v>20</v>
      </c>
      <c r="L1061">
        <v>2.8</v>
      </c>
      <c r="M1061" s="44">
        <v>20</v>
      </c>
      <c r="N1061" s="44">
        <v>54.43</v>
      </c>
      <c r="O1061">
        <v>1</v>
      </c>
      <c r="P1061">
        <v>54.43</v>
      </c>
      <c r="Q1061" t="s">
        <v>616</v>
      </c>
      <c r="S1061">
        <v>1</v>
      </c>
    </row>
    <row r="1062" spans="1:19" x14ac:dyDescent="0.25">
      <c r="A1062" t="s">
        <v>5298</v>
      </c>
      <c r="B1062" t="s">
        <v>1797</v>
      </c>
      <c r="C1062" t="s">
        <v>1795</v>
      </c>
      <c r="F1062" t="s">
        <v>1796</v>
      </c>
      <c r="G1062" t="s">
        <v>1127</v>
      </c>
      <c r="K1062">
        <v>18</v>
      </c>
      <c r="L1062">
        <v>2.52</v>
      </c>
      <c r="M1062" s="44">
        <v>17.986000000000001</v>
      </c>
      <c r="N1062" s="44">
        <v>55.69</v>
      </c>
      <c r="O1062">
        <v>1</v>
      </c>
      <c r="P1062">
        <v>55.69</v>
      </c>
      <c r="Q1062" t="s">
        <v>616</v>
      </c>
      <c r="S1062">
        <v>1</v>
      </c>
    </row>
    <row r="1063" spans="1:19" x14ac:dyDescent="0.25">
      <c r="A1063" t="s">
        <v>5298</v>
      </c>
      <c r="B1063" t="s">
        <v>1800</v>
      </c>
      <c r="C1063" t="s">
        <v>1798</v>
      </c>
      <c r="F1063" t="s">
        <v>1799</v>
      </c>
      <c r="G1063" t="s">
        <v>1127</v>
      </c>
      <c r="K1063">
        <v>5</v>
      </c>
      <c r="L1063">
        <v>0</v>
      </c>
      <c r="M1063" s="44">
        <v>5</v>
      </c>
      <c r="N1063" s="44">
        <v>11</v>
      </c>
      <c r="O1063">
        <v>1</v>
      </c>
      <c r="P1063">
        <v>11</v>
      </c>
      <c r="Q1063" t="s">
        <v>616</v>
      </c>
      <c r="S1063">
        <v>1</v>
      </c>
    </row>
    <row r="1064" spans="1:19" x14ac:dyDescent="0.25">
      <c r="A1064" t="s">
        <v>5298</v>
      </c>
      <c r="B1064" t="s">
        <v>1803</v>
      </c>
      <c r="C1064" t="s">
        <v>1801</v>
      </c>
      <c r="F1064" t="s">
        <v>1802</v>
      </c>
      <c r="G1064" t="s">
        <v>1127</v>
      </c>
      <c r="K1064">
        <v>20</v>
      </c>
      <c r="L1064">
        <v>2.8</v>
      </c>
      <c r="M1064" s="44">
        <v>20</v>
      </c>
      <c r="N1064" s="44">
        <v>54.17</v>
      </c>
      <c r="O1064">
        <v>1</v>
      </c>
      <c r="P1064">
        <v>54.17</v>
      </c>
      <c r="Q1064" t="s">
        <v>616</v>
      </c>
      <c r="S1064">
        <v>1</v>
      </c>
    </row>
    <row r="1065" spans="1:19" x14ac:dyDescent="0.25">
      <c r="A1065" t="s">
        <v>5298</v>
      </c>
      <c r="B1065" t="s">
        <v>1806</v>
      </c>
      <c r="C1065" t="s">
        <v>1804</v>
      </c>
      <c r="F1065" t="s">
        <v>1805</v>
      </c>
      <c r="G1065" t="s">
        <v>1127</v>
      </c>
      <c r="K1065">
        <v>20</v>
      </c>
      <c r="L1065">
        <v>0</v>
      </c>
      <c r="M1065" s="44">
        <v>20</v>
      </c>
      <c r="N1065" s="44">
        <v>61.84</v>
      </c>
      <c r="O1065">
        <v>1</v>
      </c>
      <c r="P1065">
        <v>61.84</v>
      </c>
      <c r="Q1065" t="s">
        <v>616</v>
      </c>
      <c r="S1065">
        <v>1</v>
      </c>
    </row>
    <row r="1066" spans="1:19" x14ac:dyDescent="0.25">
      <c r="A1066" t="s">
        <v>5298</v>
      </c>
      <c r="B1066" t="s">
        <v>1809</v>
      </c>
      <c r="C1066" t="s">
        <v>1807</v>
      </c>
      <c r="F1066" t="s">
        <v>1808</v>
      </c>
      <c r="G1066" t="s">
        <v>1127</v>
      </c>
      <c r="K1066">
        <v>16.66</v>
      </c>
      <c r="L1066">
        <v>2.33</v>
      </c>
      <c r="M1066" s="44">
        <v>16.66</v>
      </c>
      <c r="N1066" s="44">
        <v>47.89</v>
      </c>
      <c r="O1066">
        <v>1</v>
      </c>
      <c r="P1066">
        <v>47.89</v>
      </c>
      <c r="Q1066" t="s">
        <v>616</v>
      </c>
      <c r="S1066">
        <v>1</v>
      </c>
    </row>
    <row r="1067" spans="1:19" x14ac:dyDescent="0.25">
      <c r="A1067" t="s">
        <v>5298</v>
      </c>
      <c r="B1067" t="s">
        <v>1812</v>
      </c>
      <c r="C1067" t="s">
        <v>1810</v>
      </c>
      <c r="F1067" t="s">
        <v>1811</v>
      </c>
      <c r="G1067" t="s">
        <v>1127</v>
      </c>
      <c r="K1067">
        <v>5</v>
      </c>
      <c r="L1067">
        <v>0.7</v>
      </c>
      <c r="M1067" s="44">
        <v>5</v>
      </c>
      <c r="N1067" s="44">
        <v>11</v>
      </c>
      <c r="O1067">
        <v>1</v>
      </c>
      <c r="P1067">
        <v>11</v>
      </c>
      <c r="Q1067" t="s">
        <v>616</v>
      </c>
      <c r="S1067">
        <v>1</v>
      </c>
    </row>
    <row r="1068" spans="1:19" x14ac:dyDescent="0.25">
      <c r="A1068" t="s">
        <v>5298</v>
      </c>
      <c r="C1068" t="s">
        <v>1813</v>
      </c>
      <c r="F1068" t="s">
        <v>1814</v>
      </c>
      <c r="G1068" t="s">
        <v>1127</v>
      </c>
      <c r="K1068" t="s">
        <v>5315</v>
      </c>
      <c r="L1068" t="s">
        <v>5315</v>
      </c>
      <c r="M1068" s="44">
        <v>18</v>
      </c>
      <c r="N1068" s="44">
        <v>46.76</v>
      </c>
      <c r="O1068">
        <v>0.84</v>
      </c>
      <c r="P1068">
        <v>39.278399999999998</v>
      </c>
      <c r="Q1068" t="s">
        <v>616</v>
      </c>
      <c r="S1068">
        <v>1</v>
      </c>
    </row>
    <row r="1069" spans="1:19" x14ac:dyDescent="0.25">
      <c r="A1069" t="s">
        <v>5298</v>
      </c>
      <c r="B1069" t="s">
        <v>1817</v>
      </c>
      <c r="C1069" t="s">
        <v>1815</v>
      </c>
      <c r="F1069" t="s">
        <v>1816</v>
      </c>
      <c r="G1069" t="s">
        <v>1127</v>
      </c>
      <c r="K1069" t="s">
        <v>5315</v>
      </c>
      <c r="L1069">
        <v>2.8</v>
      </c>
      <c r="M1069" s="44">
        <v>20</v>
      </c>
      <c r="N1069" s="44">
        <v>63.41</v>
      </c>
      <c r="O1069">
        <v>1</v>
      </c>
      <c r="P1069">
        <v>63.41</v>
      </c>
      <c r="Q1069" t="s">
        <v>616</v>
      </c>
      <c r="S1069">
        <v>1</v>
      </c>
    </row>
    <row r="1070" spans="1:19" x14ac:dyDescent="0.25">
      <c r="A1070" t="s">
        <v>5298</v>
      </c>
      <c r="B1070" t="s">
        <v>1820</v>
      </c>
      <c r="C1070" t="s">
        <v>1818</v>
      </c>
      <c r="F1070" t="s">
        <v>1819</v>
      </c>
      <c r="G1070" t="s">
        <v>1127</v>
      </c>
      <c r="K1070">
        <v>20</v>
      </c>
      <c r="L1070">
        <v>2.8</v>
      </c>
      <c r="M1070" s="44">
        <v>20</v>
      </c>
      <c r="N1070" s="44">
        <v>49.4</v>
      </c>
      <c r="O1070">
        <v>1</v>
      </c>
      <c r="P1070">
        <v>49.4</v>
      </c>
      <c r="Q1070" t="s">
        <v>616</v>
      </c>
      <c r="S1070">
        <v>1</v>
      </c>
    </row>
    <row r="1071" spans="1:19" x14ac:dyDescent="0.25">
      <c r="A1071" t="s">
        <v>5298</v>
      </c>
      <c r="B1071" t="s">
        <v>1823</v>
      </c>
      <c r="C1071" t="s">
        <v>1821</v>
      </c>
      <c r="F1071" t="s">
        <v>1822</v>
      </c>
      <c r="G1071" t="s">
        <v>1127</v>
      </c>
      <c r="K1071">
        <v>20</v>
      </c>
      <c r="L1071">
        <v>2.8</v>
      </c>
      <c r="M1071" s="44">
        <v>20</v>
      </c>
      <c r="N1071" s="44">
        <v>59.25</v>
      </c>
      <c r="O1071">
        <v>1</v>
      </c>
      <c r="P1071">
        <v>59.25</v>
      </c>
      <c r="Q1071" t="s">
        <v>616</v>
      </c>
      <c r="S1071">
        <v>1</v>
      </c>
    </row>
    <row r="1072" spans="1:19" x14ac:dyDescent="0.25">
      <c r="A1072" t="s">
        <v>5298</v>
      </c>
      <c r="B1072" t="s">
        <v>1826</v>
      </c>
      <c r="C1072" t="s">
        <v>1824</v>
      </c>
      <c r="F1072" t="s">
        <v>1825</v>
      </c>
      <c r="G1072" t="s">
        <v>1127</v>
      </c>
      <c r="K1072">
        <v>20</v>
      </c>
      <c r="L1072">
        <v>0</v>
      </c>
      <c r="M1072" s="44">
        <v>20</v>
      </c>
      <c r="N1072" s="44">
        <v>43.99</v>
      </c>
      <c r="O1072">
        <v>1</v>
      </c>
      <c r="P1072">
        <v>43.99</v>
      </c>
      <c r="Q1072" t="s">
        <v>616</v>
      </c>
      <c r="S1072">
        <v>1</v>
      </c>
    </row>
    <row r="1073" spans="1:19" x14ac:dyDescent="0.25">
      <c r="A1073" t="s">
        <v>5298</v>
      </c>
      <c r="C1073" t="s">
        <v>1827</v>
      </c>
      <c r="F1073" t="s">
        <v>1828</v>
      </c>
      <c r="G1073" t="s">
        <v>1127</v>
      </c>
      <c r="K1073" t="s">
        <v>5315</v>
      </c>
      <c r="L1073" t="s">
        <v>5315</v>
      </c>
      <c r="M1073" s="44">
        <v>1.49</v>
      </c>
      <c r="N1073" s="44">
        <v>3.05</v>
      </c>
      <c r="O1073">
        <v>1</v>
      </c>
      <c r="P1073">
        <v>3.05</v>
      </c>
      <c r="Q1073" t="s">
        <v>616</v>
      </c>
      <c r="S1073">
        <v>1</v>
      </c>
    </row>
    <row r="1074" spans="1:19" x14ac:dyDescent="0.25">
      <c r="A1074" t="s">
        <v>5298</v>
      </c>
      <c r="C1074" t="s">
        <v>1829</v>
      </c>
      <c r="F1074" t="s">
        <v>1830</v>
      </c>
      <c r="G1074" t="s">
        <v>1127</v>
      </c>
      <c r="K1074" t="s">
        <v>5315</v>
      </c>
      <c r="L1074" t="s">
        <v>5315</v>
      </c>
      <c r="M1074" s="44">
        <v>1.49</v>
      </c>
      <c r="N1074" s="44">
        <v>2.99</v>
      </c>
      <c r="O1074">
        <v>1</v>
      </c>
      <c r="P1074">
        <v>2.99</v>
      </c>
      <c r="Q1074" t="s">
        <v>616</v>
      </c>
      <c r="S1074">
        <v>1</v>
      </c>
    </row>
    <row r="1075" spans="1:19" x14ac:dyDescent="0.25">
      <c r="A1075" t="s">
        <v>5298</v>
      </c>
      <c r="B1075" t="s">
        <v>1833</v>
      </c>
      <c r="C1075" t="s">
        <v>1831</v>
      </c>
      <c r="F1075" t="s">
        <v>1832</v>
      </c>
      <c r="G1075" t="s">
        <v>1127</v>
      </c>
      <c r="K1075">
        <v>1.75</v>
      </c>
      <c r="L1075">
        <v>0</v>
      </c>
      <c r="M1075" s="44">
        <v>1.75</v>
      </c>
      <c r="N1075" s="44">
        <v>3.44</v>
      </c>
      <c r="O1075">
        <v>1</v>
      </c>
      <c r="P1075">
        <v>3.44</v>
      </c>
      <c r="Q1075" t="s">
        <v>616</v>
      </c>
      <c r="S1075">
        <v>1</v>
      </c>
    </row>
    <row r="1076" spans="1:19" x14ac:dyDescent="0.25">
      <c r="A1076" t="s">
        <v>5298</v>
      </c>
      <c r="C1076" t="s">
        <v>1834</v>
      </c>
      <c r="F1076" t="s">
        <v>1778</v>
      </c>
      <c r="G1076" t="s">
        <v>1127</v>
      </c>
      <c r="K1076" t="s">
        <v>5315</v>
      </c>
      <c r="L1076" t="s">
        <v>5315</v>
      </c>
      <c r="M1076" s="44">
        <v>3.75</v>
      </c>
      <c r="N1076" s="44">
        <v>10.41</v>
      </c>
      <c r="O1076">
        <v>0.84</v>
      </c>
      <c r="P1076">
        <v>8.7444000000000006</v>
      </c>
      <c r="Q1076" t="s">
        <v>616</v>
      </c>
      <c r="S1076">
        <v>1</v>
      </c>
    </row>
    <row r="1077" spans="1:19" x14ac:dyDescent="0.25">
      <c r="A1077" t="s">
        <v>5298</v>
      </c>
      <c r="C1077" t="s">
        <v>1835</v>
      </c>
      <c r="F1077" t="s">
        <v>1836</v>
      </c>
      <c r="G1077" t="s">
        <v>1127</v>
      </c>
      <c r="K1077" t="s">
        <v>5315</v>
      </c>
      <c r="L1077" t="s">
        <v>5315</v>
      </c>
      <c r="M1077" s="44">
        <v>0.5</v>
      </c>
      <c r="N1077" s="44">
        <v>1.1000000000000001</v>
      </c>
      <c r="O1077">
        <v>0.84</v>
      </c>
      <c r="P1077">
        <v>0.92400000000000004</v>
      </c>
      <c r="Q1077" t="s">
        <v>616</v>
      </c>
      <c r="S1077">
        <v>1</v>
      </c>
    </row>
    <row r="1078" spans="1:19" x14ac:dyDescent="0.25">
      <c r="A1078" t="s">
        <v>5298</v>
      </c>
      <c r="C1078" t="s">
        <v>1837</v>
      </c>
      <c r="F1078" t="s">
        <v>1838</v>
      </c>
      <c r="G1078" t="s">
        <v>1127</v>
      </c>
      <c r="K1078" t="s">
        <v>5315</v>
      </c>
      <c r="L1078" t="s">
        <v>5315</v>
      </c>
      <c r="M1078" s="44">
        <v>0.5</v>
      </c>
      <c r="N1078" s="44">
        <v>1.0900000000000001</v>
      </c>
      <c r="O1078">
        <v>0.84</v>
      </c>
      <c r="P1078">
        <v>0.91560000000000008</v>
      </c>
      <c r="Q1078" t="s">
        <v>616</v>
      </c>
      <c r="S1078">
        <v>1</v>
      </c>
    </row>
    <row r="1079" spans="1:19" x14ac:dyDescent="0.25">
      <c r="A1079" t="s">
        <v>5298</v>
      </c>
      <c r="B1079" t="s">
        <v>1841</v>
      </c>
      <c r="C1079" t="s">
        <v>1839</v>
      </c>
      <c r="F1079" t="s">
        <v>1840</v>
      </c>
      <c r="G1079" t="s">
        <v>1127</v>
      </c>
      <c r="K1079">
        <v>1</v>
      </c>
      <c r="L1079">
        <v>0</v>
      </c>
      <c r="M1079" s="44">
        <v>1</v>
      </c>
      <c r="N1079" s="44">
        <v>1.93</v>
      </c>
      <c r="O1079">
        <v>1</v>
      </c>
      <c r="P1079">
        <v>1.93</v>
      </c>
      <c r="Q1079" t="s">
        <v>616</v>
      </c>
      <c r="S1079">
        <v>1</v>
      </c>
    </row>
    <row r="1080" spans="1:19" x14ac:dyDescent="0.25">
      <c r="A1080" t="s">
        <v>5298</v>
      </c>
      <c r="C1080" t="s">
        <v>1842</v>
      </c>
      <c r="F1080" t="s">
        <v>1843</v>
      </c>
      <c r="G1080" t="s">
        <v>1127</v>
      </c>
      <c r="K1080" t="s">
        <v>5315</v>
      </c>
      <c r="L1080" t="s">
        <v>5315</v>
      </c>
      <c r="M1080" s="44">
        <v>1.5</v>
      </c>
      <c r="N1080" s="44">
        <v>3.11</v>
      </c>
      <c r="O1080">
        <v>0.84</v>
      </c>
      <c r="P1080">
        <v>2.6123999999999996</v>
      </c>
      <c r="Q1080" t="s">
        <v>616</v>
      </c>
      <c r="S1080">
        <v>1</v>
      </c>
    </row>
    <row r="1081" spans="1:19" x14ac:dyDescent="0.25">
      <c r="A1081" t="s">
        <v>5298</v>
      </c>
      <c r="C1081" t="s">
        <v>1844</v>
      </c>
      <c r="F1081" t="s">
        <v>1845</v>
      </c>
      <c r="G1081" t="s">
        <v>1127</v>
      </c>
      <c r="K1081" t="s">
        <v>5315</v>
      </c>
      <c r="L1081" t="s">
        <v>5315</v>
      </c>
      <c r="M1081" s="44">
        <v>1</v>
      </c>
      <c r="N1081" s="44">
        <v>2.09</v>
      </c>
      <c r="O1081">
        <v>0.84</v>
      </c>
      <c r="P1081">
        <v>1.7555999999999998</v>
      </c>
      <c r="Q1081" t="s">
        <v>616</v>
      </c>
      <c r="S1081">
        <v>1</v>
      </c>
    </row>
    <row r="1082" spans="1:19" x14ac:dyDescent="0.25">
      <c r="A1082" t="s">
        <v>5298</v>
      </c>
      <c r="B1082" t="s">
        <v>1848</v>
      </c>
      <c r="C1082" t="s">
        <v>1846</v>
      </c>
      <c r="F1082" t="s">
        <v>1847</v>
      </c>
      <c r="G1082" t="s">
        <v>1127</v>
      </c>
      <c r="K1082">
        <v>0.9</v>
      </c>
      <c r="L1082">
        <v>0</v>
      </c>
      <c r="M1082" s="44">
        <v>0.9</v>
      </c>
      <c r="N1082" s="44">
        <v>1.82</v>
      </c>
      <c r="O1082">
        <v>1</v>
      </c>
      <c r="P1082">
        <v>1.82</v>
      </c>
      <c r="Q1082" t="s">
        <v>616</v>
      </c>
      <c r="S1082">
        <v>1</v>
      </c>
    </row>
    <row r="1083" spans="1:19" x14ac:dyDescent="0.25">
      <c r="A1083" t="s">
        <v>5298</v>
      </c>
      <c r="B1083" t="s">
        <v>1851</v>
      </c>
      <c r="C1083" t="s">
        <v>1849</v>
      </c>
      <c r="F1083" t="s">
        <v>1850</v>
      </c>
      <c r="G1083" t="s">
        <v>1127</v>
      </c>
      <c r="K1083">
        <v>1.5</v>
      </c>
      <c r="L1083">
        <v>0.21</v>
      </c>
      <c r="M1083" s="44">
        <v>1.5</v>
      </c>
      <c r="N1083" s="44">
        <v>2.81</v>
      </c>
      <c r="O1083">
        <v>1</v>
      </c>
      <c r="P1083">
        <v>2.81</v>
      </c>
      <c r="Q1083" t="s">
        <v>616</v>
      </c>
      <c r="S1083">
        <v>1</v>
      </c>
    </row>
    <row r="1084" spans="1:19" x14ac:dyDescent="0.25">
      <c r="A1084" t="s">
        <v>5298</v>
      </c>
      <c r="B1084" t="s">
        <v>1854</v>
      </c>
      <c r="C1084" t="s">
        <v>1852</v>
      </c>
      <c r="F1084" t="s">
        <v>1853</v>
      </c>
      <c r="G1084" t="s">
        <v>1127</v>
      </c>
      <c r="K1084">
        <v>1.75</v>
      </c>
      <c r="L1084">
        <v>0.25</v>
      </c>
      <c r="M1084" s="44">
        <v>1.75</v>
      </c>
      <c r="N1084" s="44">
        <v>3.38</v>
      </c>
      <c r="O1084">
        <v>1</v>
      </c>
      <c r="P1084">
        <v>3.38</v>
      </c>
      <c r="Q1084" t="s">
        <v>616</v>
      </c>
      <c r="S1084">
        <v>1</v>
      </c>
    </row>
    <row r="1085" spans="1:19" x14ac:dyDescent="0.25">
      <c r="A1085" t="s">
        <v>5298</v>
      </c>
      <c r="B1085" t="s">
        <v>1857</v>
      </c>
      <c r="C1085" t="s">
        <v>1855</v>
      </c>
      <c r="F1085" t="s">
        <v>1856</v>
      </c>
      <c r="G1085" t="s">
        <v>1127</v>
      </c>
      <c r="K1085">
        <v>7</v>
      </c>
      <c r="L1085">
        <v>0.98</v>
      </c>
      <c r="M1085" s="44">
        <v>7</v>
      </c>
      <c r="N1085" s="44">
        <v>19.86</v>
      </c>
      <c r="O1085">
        <v>1</v>
      </c>
      <c r="P1085">
        <v>19.86</v>
      </c>
      <c r="Q1085" t="s">
        <v>616</v>
      </c>
      <c r="S1085">
        <v>1</v>
      </c>
    </row>
    <row r="1086" spans="1:19" x14ac:dyDescent="0.25">
      <c r="A1086" t="s">
        <v>5298</v>
      </c>
      <c r="B1086" t="s">
        <v>1860</v>
      </c>
      <c r="C1086" t="s">
        <v>1858</v>
      </c>
      <c r="F1086" t="s">
        <v>1859</v>
      </c>
      <c r="G1086" t="s">
        <v>1127</v>
      </c>
      <c r="K1086">
        <v>92</v>
      </c>
      <c r="L1086">
        <v>12.88</v>
      </c>
      <c r="M1086" s="44">
        <v>93.6</v>
      </c>
      <c r="N1086" s="44">
        <v>258</v>
      </c>
      <c r="O1086">
        <v>1</v>
      </c>
      <c r="P1086">
        <v>258</v>
      </c>
      <c r="Q1086" t="s">
        <v>616</v>
      </c>
      <c r="S1086">
        <v>1</v>
      </c>
    </row>
    <row r="1087" spans="1:19" x14ac:dyDescent="0.25">
      <c r="A1087" t="s">
        <v>5298</v>
      </c>
      <c r="C1087" t="s">
        <v>1861</v>
      </c>
      <c r="F1087" t="s">
        <v>1862</v>
      </c>
      <c r="G1087" t="s">
        <v>1127</v>
      </c>
      <c r="K1087" t="s">
        <v>5315</v>
      </c>
      <c r="L1087" t="s">
        <v>5315</v>
      </c>
      <c r="M1087" s="44">
        <v>153.52000000000001</v>
      </c>
      <c r="N1087" s="44">
        <v>421.19819999999999</v>
      </c>
      <c r="O1087">
        <v>0.84</v>
      </c>
      <c r="P1087">
        <v>353.806488</v>
      </c>
      <c r="Q1087" t="s">
        <v>616</v>
      </c>
      <c r="S1087">
        <v>1</v>
      </c>
    </row>
    <row r="1088" spans="1:19" x14ac:dyDescent="0.25">
      <c r="A1088" t="s">
        <v>5298</v>
      </c>
      <c r="C1088" t="s">
        <v>1863</v>
      </c>
      <c r="F1088" t="s">
        <v>1864</v>
      </c>
      <c r="G1088" t="s">
        <v>1127</v>
      </c>
      <c r="K1088" t="s">
        <v>5315</v>
      </c>
      <c r="L1088" t="s">
        <v>5315</v>
      </c>
      <c r="M1088" s="44">
        <v>252.32</v>
      </c>
      <c r="N1088" s="44">
        <v>691.596856</v>
      </c>
      <c r="O1088">
        <v>0.84</v>
      </c>
      <c r="P1088">
        <v>580.94135903999995</v>
      </c>
      <c r="Q1088" t="s">
        <v>616</v>
      </c>
      <c r="S1088">
        <v>1</v>
      </c>
    </row>
    <row r="1089" spans="1:19" x14ac:dyDescent="0.25">
      <c r="A1089" t="s">
        <v>5298</v>
      </c>
      <c r="C1089" t="s">
        <v>1865</v>
      </c>
      <c r="F1089" t="s">
        <v>1866</v>
      </c>
      <c r="G1089" t="s">
        <v>1127</v>
      </c>
      <c r="K1089" t="s">
        <v>5315</v>
      </c>
      <c r="L1089" t="s">
        <v>5315</v>
      </c>
      <c r="M1089" s="44">
        <v>51.3</v>
      </c>
      <c r="N1089" s="44">
        <v>130.69911999999999</v>
      </c>
      <c r="O1089">
        <v>0.84</v>
      </c>
      <c r="P1089">
        <v>109.78726079999998</v>
      </c>
      <c r="Q1089" t="s">
        <v>616</v>
      </c>
      <c r="S1089">
        <v>1</v>
      </c>
    </row>
    <row r="1090" spans="1:19" x14ac:dyDescent="0.25">
      <c r="A1090" t="s">
        <v>5298</v>
      </c>
      <c r="C1090" t="s">
        <v>1867</v>
      </c>
      <c r="F1090" t="s">
        <v>1868</v>
      </c>
      <c r="G1090" t="s">
        <v>1127</v>
      </c>
      <c r="K1090" t="s">
        <v>5315</v>
      </c>
      <c r="L1090" t="s">
        <v>5315</v>
      </c>
      <c r="M1090" s="44">
        <v>328</v>
      </c>
      <c r="N1090" s="44">
        <v>898.38008000000002</v>
      </c>
      <c r="O1090">
        <v>0.84</v>
      </c>
      <c r="P1090">
        <v>754.63926719999995</v>
      </c>
      <c r="Q1090" t="s">
        <v>616</v>
      </c>
      <c r="S1090">
        <v>1</v>
      </c>
    </row>
    <row r="1091" spans="1:19" x14ac:dyDescent="0.25">
      <c r="A1091" t="s">
        <v>5298</v>
      </c>
      <c r="C1091" t="s">
        <v>1870</v>
      </c>
      <c r="F1091" t="s">
        <v>1871</v>
      </c>
      <c r="G1091" t="s">
        <v>1127</v>
      </c>
      <c r="K1091" t="s">
        <v>5315</v>
      </c>
      <c r="L1091" t="s">
        <v>5315</v>
      </c>
      <c r="M1091" s="44">
        <v>246.71299999999999</v>
      </c>
      <c r="N1091" s="44">
        <v>698.07503999999994</v>
      </c>
      <c r="O1091">
        <v>0.84</v>
      </c>
      <c r="P1091">
        <v>586.38303359999998</v>
      </c>
      <c r="Q1091" t="s">
        <v>616</v>
      </c>
      <c r="S1091">
        <v>1</v>
      </c>
    </row>
    <row r="1092" spans="1:19" x14ac:dyDescent="0.25">
      <c r="A1092" t="s">
        <v>5298</v>
      </c>
      <c r="B1092" t="s">
        <v>1874</v>
      </c>
      <c r="C1092" t="s">
        <v>1872</v>
      </c>
      <c r="F1092" t="s">
        <v>1873</v>
      </c>
      <c r="G1092" t="s">
        <v>1127</v>
      </c>
      <c r="K1092">
        <v>20</v>
      </c>
      <c r="L1092">
        <v>2.8</v>
      </c>
      <c r="M1092" s="44">
        <v>20</v>
      </c>
      <c r="N1092" s="44">
        <v>64.231999999999999</v>
      </c>
      <c r="O1092">
        <v>1</v>
      </c>
      <c r="P1092">
        <v>64.231999999999999</v>
      </c>
      <c r="Q1092" t="s">
        <v>616</v>
      </c>
      <c r="S1092">
        <v>1</v>
      </c>
    </row>
    <row r="1093" spans="1:19" x14ac:dyDescent="0.25">
      <c r="A1093" t="s">
        <v>5298</v>
      </c>
      <c r="B1093" t="s">
        <v>1877</v>
      </c>
      <c r="C1093" t="s">
        <v>1875</v>
      </c>
      <c r="F1093" t="s">
        <v>1876</v>
      </c>
      <c r="G1093" t="s">
        <v>1127</v>
      </c>
      <c r="K1093">
        <v>10</v>
      </c>
      <c r="L1093">
        <v>1.4</v>
      </c>
      <c r="M1093" s="44">
        <v>10</v>
      </c>
      <c r="N1093" s="44">
        <v>25.9735072</v>
      </c>
      <c r="O1093">
        <v>1</v>
      </c>
      <c r="P1093">
        <v>25.9735072</v>
      </c>
      <c r="Q1093" t="s">
        <v>616</v>
      </c>
      <c r="S1093">
        <v>1</v>
      </c>
    </row>
    <row r="1094" spans="1:19" x14ac:dyDescent="0.25">
      <c r="A1094" t="s">
        <v>5298</v>
      </c>
      <c r="B1094" t="s">
        <v>1880</v>
      </c>
      <c r="C1094" t="s">
        <v>1878</v>
      </c>
      <c r="F1094" t="s">
        <v>1879</v>
      </c>
      <c r="G1094" t="s">
        <v>1127</v>
      </c>
      <c r="K1094">
        <v>20</v>
      </c>
      <c r="L1094">
        <v>2.8</v>
      </c>
      <c r="M1094" s="44">
        <v>20</v>
      </c>
      <c r="N1094" s="44">
        <v>47.62</v>
      </c>
      <c r="O1094">
        <v>1</v>
      </c>
      <c r="P1094">
        <v>47.62</v>
      </c>
      <c r="Q1094" t="s">
        <v>616</v>
      </c>
      <c r="S1094">
        <v>1</v>
      </c>
    </row>
    <row r="1095" spans="1:19" x14ac:dyDescent="0.25">
      <c r="A1095" t="s">
        <v>5298</v>
      </c>
      <c r="B1095" t="s">
        <v>1883</v>
      </c>
      <c r="C1095" t="s">
        <v>1881</v>
      </c>
      <c r="F1095" t="s">
        <v>1882</v>
      </c>
      <c r="G1095" t="s">
        <v>1127</v>
      </c>
      <c r="K1095">
        <v>20</v>
      </c>
      <c r="L1095">
        <v>2.8</v>
      </c>
      <c r="M1095" s="44">
        <v>20</v>
      </c>
      <c r="N1095" s="44">
        <v>55.787608800000001</v>
      </c>
      <c r="O1095">
        <v>1</v>
      </c>
      <c r="P1095">
        <v>55.787608800000001</v>
      </c>
      <c r="Q1095" t="s">
        <v>616</v>
      </c>
      <c r="S1095">
        <v>1</v>
      </c>
    </row>
    <row r="1096" spans="1:19" x14ac:dyDescent="0.25">
      <c r="A1096" t="s">
        <v>5298</v>
      </c>
      <c r="B1096" t="s">
        <v>1886</v>
      </c>
      <c r="C1096" t="s">
        <v>1884</v>
      </c>
      <c r="F1096" t="s">
        <v>1885</v>
      </c>
      <c r="G1096" t="s">
        <v>1127</v>
      </c>
      <c r="K1096">
        <v>20</v>
      </c>
      <c r="L1096">
        <v>2.8</v>
      </c>
      <c r="M1096" s="44">
        <v>20</v>
      </c>
      <c r="N1096" s="44">
        <v>55.787608800000001</v>
      </c>
      <c r="O1096">
        <v>1</v>
      </c>
      <c r="P1096">
        <v>55.787608800000001</v>
      </c>
      <c r="Q1096" t="s">
        <v>616</v>
      </c>
      <c r="S1096">
        <v>1</v>
      </c>
    </row>
    <row r="1097" spans="1:19" x14ac:dyDescent="0.25">
      <c r="A1097" t="s">
        <v>5298</v>
      </c>
      <c r="B1097" t="s">
        <v>1889</v>
      </c>
      <c r="C1097" t="s">
        <v>1887</v>
      </c>
      <c r="F1097" t="s">
        <v>1888</v>
      </c>
      <c r="G1097" t="s">
        <v>1127</v>
      </c>
      <c r="K1097">
        <v>15</v>
      </c>
      <c r="L1097">
        <v>2.1</v>
      </c>
      <c r="M1097" s="44">
        <v>15</v>
      </c>
      <c r="N1097" s="44">
        <v>44.265689999999999</v>
      </c>
      <c r="O1097">
        <v>1</v>
      </c>
      <c r="P1097">
        <v>44.265689999999999</v>
      </c>
      <c r="Q1097" t="s">
        <v>616</v>
      </c>
      <c r="S1097">
        <v>1</v>
      </c>
    </row>
    <row r="1098" spans="1:19" x14ac:dyDescent="0.25">
      <c r="A1098" t="s">
        <v>5298</v>
      </c>
      <c r="C1098" t="s">
        <v>1890</v>
      </c>
      <c r="F1098" t="s">
        <v>1891</v>
      </c>
      <c r="G1098" t="s">
        <v>1127</v>
      </c>
      <c r="K1098" t="s">
        <v>5315</v>
      </c>
      <c r="L1098" t="s">
        <v>5315</v>
      </c>
      <c r="M1098" s="44">
        <v>14.5</v>
      </c>
      <c r="N1098" s="44">
        <v>36.159999999999997</v>
      </c>
      <c r="O1098">
        <v>0.84</v>
      </c>
      <c r="P1098">
        <v>30.374399999999994</v>
      </c>
      <c r="Q1098" t="s">
        <v>616</v>
      </c>
      <c r="S1098">
        <v>1</v>
      </c>
    </row>
    <row r="1099" spans="1:19" x14ac:dyDescent="0.25">
      <c r="A1099" t="s">
        <v>5298</v>
      </c>
      <c r="C1099" t="s">
        <v>1892</v>
      </c>
      <c r="F1099" t="s">
        <v>1893</v>
      </c>
      <c r="G1099" t="s">
        <v>1127</v>
      </c>
      <c r="K1099" t="s">
        <v>5315</v>
      </c>
      <c r="L1099" t="s">
        <v>5315</v>
      </c>
      <c r="M1099" s="44">
        <v>5.5</v>
      </c>
      <c r="N1099" s="44">
        <v>13.72</v>
      </c>
      <c r="O1099">
        <v>0.84</v>
      </c>
      <c r="P1099">
        <v>11.524800000000001</v>
      </c>
      <c r="Q1099" t="s">
        <v>616</v>
      </c>
      <c r="S1099">
        <v>1</v>
      </c>
    </row>
    <row r="1100" spans="1:19" x14ac:dyDescent="0.25">
      <c r="A1100" t="s">
        <v>5298</v>
      </c>
      <c r="C1100" t="s">
        <v>1894</v>
      </c>
      <c r="F1100" t="s">
        <v>1895</v>
      </c>
      <c r="G1100" t="s">
        <v>1127</v>
      </c>
      <c r="K1100" t="s">
        <v>5315</v>
      </c>
      <c r="L1100" t="s">
        <v>5315</v>
      </c>
      <c r="M1100" s="44">
        <v>20</v>
      </c>
      <c r="N1100" s="44">
        <v>51.01</v>
      </c>
      <c r="O1100">
        <v>0.84</v>
      </c>
      <c r="P1100">
        <v>42.848399999999998</v>
      </c>
      <c r="Q1100" t="s">
        <v>616</v>
      </c>
      <c r="S1100">
        <v>1</v>
      </c>
    </row>
    <row r="1101" spans="1:19" x14ac:dyDescent="0.25">
      <c r="A1101" t="s">
        <v>5298</v>
      </c>
      <c r="B1101" t="s">
        <v>1900</v>
      </c>
      <c r="C1101" t="s">
        <v>1898</v>
      </c>
      <c r="F1101" t="s">
        <v>1899</v>
      </c>
      <c r="G1101" t="s">
        <v>1127</v>
      </c>
      <c r="K1101">
        <v>20</v>
      </c>
      <c r="L1101">
        <v>2.8</v>
      </c>
      <c r="M1101" s="44">
        <v>20</v>
      </c>
      <c r="N1101" s="44">
        <v>61.71</v>
      </c>
      <c r="O1101">
        <v>1</v>
      </c>
      <c r="P1101">
        <v>61.71</v>
      </c>
      <c r="Q1101" t="s">
        <v>616</v>
      </c>
      <c r="S1101">
        <v>1</v>
      </c>
    </row>
    <row r="1102" spans="1:19" x14ac:dyDescent="0.25">
      <c r="A1102" t="s">
        <v>5298</v>
      </c>
      <c r="B1102" t="s">
        <v>1903</v>
      </c>
      <c r="C1102" t="s">
        <v>1901</v>
      </c>
      <c r="F1102" t="s">
        <v>1902</v>
      </c>
      <c r="G1102" t="s">
        <v>1127</v>
      </c>
      <c r="K1102">
        <v>20</v>
      </c>
      <c r="L1102">
        <v>0</v>
      </c>
      <c r="M1102" s="44">
        <v>20</v>
      </c>
      <c r="N1102" s="44">
        <v>52.09</v>
      </c>
      <c r="O1102">
        <v>1</v>
      </c>
      <c r="P1102">
        <v>52.09</v>
      </c>
      <c r="Q1102" t="s">
        <v>616</v>
      </c>
      <c r="S1102">
        <v>1</v>
      </c>
    </row>
    <row r="1103" spans="1:19" x14ac:dyDescent="0.25">
      <c r="A1103" t="s">
        <v>5298</v>
      </c>
      <c r="B1103" t="s">
        <v>1906</v>
      </c>
      <c r="C1103" t="s">
        <v>1904</v>
      </c>
      <c r="F1103" t="s">
        <v>1905</v>
      </c>
      <c r="G1103" t="s">
        <v>1127</v>
      </c>
      <c r="K1103">
        <v>20</v>
      </c>
      <c r="L1103">
        <v>0</v>
      </c>
      <c r="M1103" s="44">
        <v>20</v>
      </c>
      <c r="N1103" s="44">
        <v>52.09</v>
      </c>
      <c r="O1103">
        <v>1</v>
      </c>
      <c r="P1103">
        <v>52.09</v>
      </c>
      <c r="Q1103" t="s">
        <v>616</v>
      </c>
      <c r="S1103">
        <v>1</v>
      </c>
    </row>
    <row r="1104" spans="1:19" x14ac:dyDescent="0.25">
      <c r="A1104" t="s">
        <v>5298</v>
      </c>
      <c r="B1104" t="s">
        <v>1909</v>
      </c>
      <c r="C1104" t="s">
        <v>1907</v>
      </c>
      <c r="F1104" t="s">
        <v>1908</v>
      </c>
      <c r="G1104" t="s">
        <v>1127</v>
      </c>
      <c r="K1104">
        <v>20</v>
      </c>
      <c r="L1104">
        <v>0</v>
      </c>
      <c r="M1104" s="44">
        <v>20</v>
      </c>
      <c r="N1104" s="44">
        <v>52.09</v>
      </c>
      <c r="O1104">
        <v>1</v>
      </c>
      <c r="P1104">
        <v>52.09</v>
      </c>
      <c r="Q1104" t="s">
        <v>616</v>
      </c>
      <c r="S1104">
        <v>1</v>
      </c>
    </row>
    <row r="1105" spans="1:19" x14ac:dyDescent="0.25">
      <c r="A1105" t="s">
        <v>5298</v>
      </c>
      <c r="B1105" t="s">
        <v>1912</v>
      </c>
      <c r="C1105" t="s">
        <v>1910</v>
      </c>
      <c r="F1105" t="s">
        <v>1911</v>
      </c>
      <c r="G1105" t="s">
        <v>1127</v>
      </c>
      <c r="K1105">
        <v>15</v>
      </c>
      <c r="L1105">
        <v>0</v>
      </c>
      <c r="M1105" s="44">
        <v>15</v>
      </c>
      <c r="N1105" s="44">
        <v>41.13</v>
      </c>
      <c r="O1105">
        <v>1</v>
      </c>
      <c r="P1105">
        <v>41.13</v>
      </c>
      <c r="Q1105" t="s">
        <v>616</v>
      </c>
      <c r="S1105">
        <v>1</v>
      </c>
    </row>
    <row r="1106" spans="1:19" x14ac:dyDescent="0.25">
      <c r="A1106" t="s">
        <v>5298</v>
      </c>
      <c r="C1106" t="s">
        <v>1913</v>
      </c>
      <c r="F1106" t="s">
        <v>1914</v>
      </c>
      <c r="G1106" t="s">
        <v>1127</v>
      </c>
      <c r="K1106" t="s">
        <v>5315</v>
      </c>
      <c r="L1106" t="s">
        <v>5315</v>
      </c>
      <c r="M1106" s="44">
        <v>20</v>
      </c>
      <c r="N1106" s="44">
        <v>53.61</v>
      </c>
      <c r="O1106">
        <v>0.84</v>
      </c>
      <c r="P1106">
        <v>45.032399999999996</v>
      </c>
      <c r="Q1106" t="s">
        <v>616</v>
      </c>
      <c r="S1106">
        <v>1</v>
      </c>
    </row>
    <row r="1107" spans="1:19" x14ac:dyDescent="0.25">
      <c r="A1107" t="s">
        <v>5298</v>
      </c>
      <c r="B1107" t="s">
        <v>1917</v>
      </c>
      <c r="C1107" t="s">
        <v>1915</v>
      </c>
      <c r="F1107" t="s">
        <v>1916</v>
      </c>
      <c r="G1107" t="s">
        <v>1127</v>
      </c>
      <c r="K1107">
        <v>6.5</v>
      </c>
      <c r="L1107">
        <v>0.91</v>
      </c>
      <c r="M1107" s="44">
        <v>6.5</v>
      </c>
      <c r="N1107" s="44">
        <v>16.68</v>
      </c>
      <c r="O1107">
        <v>1</v>
      </c>
      <c r="P1107">
        <v>16.68</v>
      </c>
      <c r="Q1107" t="s">
        <v>616</v>
      </c>
      <c r="S1107">
        <v>1</v>
      </c>
    </row>
    <row r="1108" spans="1:19" x14ac:dyDescent="0.25">
      <c r="A1108" t="s">
        <v>5298</v>
      </c>
      <c r="C1108" t="s">
        <v>1918</v>
      </c>
      <c r="F1108" t="s">
        <v>1919</v>
      </c>
      <c r="G1108" t="s">
        <v>1127</v>
      </c>
      <c r="K1108" t="s">
        <v>5315</v>
      </c>
      <c r="L1108" t="s">
        <v>5315</v>
      </c>
      <c r="M1108" s="44">
        <v>5</v>
      </c>
      <c r="N1108" s="44">
        <v>11.15</v>
      </c>
      <c r="O1108">
        <v>0.84</v>
      </c>
      <c r="P1108">
        <v>9.3659999999999997</v>
      </c>
      <c r="Q1108" t="s">
        <v>616</v>
      </c>
      <c r="S1108">
        <v>1</v>
      </c>
    </row>
    <row r="1109" spans="1:19" x14ac:dyDescent="0.25">
      <c r="A1109" t="s">
        <v>5298</v>
      </c>
      <c r="C1109" t="s">
        <v>1920</v>
      </c>
      <c r="F1109" t="s">
        <v>1921</v>
      </c>
      <c r="G1109" t="s">
        <v>1127</v>
      </c>
      <c r="K1109" t="s">
        <v>5315</v>
      </c>
      <c r="L1109" t="s">
        <v>5315</v>
      </c>
      <c r="M1109" s="44">
        <v>1.5</v>
      </c>
      <c r="N1109" s="44">
        <v>2.84</v>
      </c>
      <c r="O1109">
        <v>0.84</v>
      </c>
      <c r="P1109">
        <v>2.3855999999999997</v>
      </c>
      <c r="Q1109" t="s">
        <v>616</v>
      </c>
      <c r="S1109">
        <v>1</v>
      </c>
    </row>
    <row r="1110" spans="1:19" x14ac:dyDescent="0.25">
      <c r="A1110" t="s">
        <v>5298</v>
      </c>
      <c r="C1110" t="s">
        <v>1922</v>
      </c>
      <c r="F1110" t="s">
        <v>1923</v>
      </c>
      <c r="G1110" t="s">
        <v>1127</v>
      </c>
      <c r="K1110" t="s">
        <v>5315</v>
      </c>
      <c r="L1110" t="s">
        <v>5315</v>
      </c>
      <c r="M1110" s="44">
        <v>0.8</v>
      </c>
      <c r="N1110" s="44">
        <v>1.66</v>
      </c>
      <c r="O1110">
        <v>0.84</v>
      </c>
      <c r="P1110">
        <v>1.3943999999999999</v>
      </c>
      <c r="Q1110" t="s">
        <v>616</v>
      </c>
      <c r="S1110">
        <v>1</v>
      </c>
    </row>
    <row r="1111" spans="1:19" x14ac:dyDescent="0.25">
      <c r="A1111" t="s">
        <v>5298</v>
      </c>
      <c r="C1111" t="s">
        <v>1924</v>
      </c>
      <c r="F1111" t="s">
        <v>1925</v>
      </c>
      <c r="G1111" t="s">
        <v>1127</v>
      </c>
      <c r="K1111" t="s">
        <v>5315</v>
      </c>
      <c r="L1111" t="s">
        <v>5315</v>
      </c>
      <c r="M1111" s="44">
        <v>0.9</v>
      </c>
      <c r="N1111" s="44">
        <v>1.82</v>
      </c>
      <c r="O1111">
        <v>0.84</v>
      </c>
      <c r="P1111">
        <v>1.5287999999999999</v>
      </c>
      <c r="Q1111" t="s">
        <v>616</v>
      </c>
      <c r="S1111">
        <v>1</v>
      </c>
    </row>
    <row r="1112" spans="1:19" x14ac:dyDescent="0.25">
      <c r="A1112" t="s">
        <v>5298</v>
      </c>
      <c r="C1112" t="s">
        <v>1926</v>
      </c>
      <c r="F1112" t="s">
        <v>1927</v>
      </c>
      <c r="G1112" t="s">
        <v>1127</v>
      </c>
      <c r="K1112" t="s">
        <v>5315</v>
      </c>
      <c r="L1112" t="s">
        <v>5315</v>
      </c>
      <c r="M1112" s="44">
        <v>1.2</v>
      </c>
      <c r="N1112" s="44">
        <v>2.2400000000000002</v>
      </c>
      <c r="O1112">
        <v>0.84</v>
      </c>
      <c r="P1112">
        <v>1.8816000000000002</v>
      </c>
      <c r="Q1112" t="s">
        <v>616</v>
      </c>
      <c r="S1112">
        <v>1</v>
      </c>
    </row>
    <row r="1113" spans="1:19" x14ac:dyDescent="0.25">
      <c r="A1113" t="s">
        <v>5298</v>
      </c>
      <c r="C1113" t="s">
        <v>1928</v>
      </c>
      <c r="F1113" t="s">
        <v>1929</v>
      </c>
      <c r="G1113" t="s">
        <v>1127</v>
      </c>
      <c r="K1113" t="s">
        <v>5315</v>
      </c>
      <c r="L1113" t="s">
        <v>5315</v>
      </c>
      <c r="M1113" s="44">
        <v>1.4</v>
      </c>
      <c r="N1113" s="44">
        <v>2.5099999999999998</v>
      </c>
      <c r="O1113">
        <v>0.84</v>
      </c>
      <c r="P1113">
        <v>2.1083999999999996</v>
      </c>
      <c r="Q1113" t="s">
        <v>616</v>
      </c>
      <c r="S1113">
        <v>1</v>
      </c>
    </row>
    <row r="1114" spans="1:19" x14ac:dyDescent="0.25">
      <c r="A1114" t="s">
        <v>5298</v>
      </c>
      <c r="C1114" t="s">
        <v>1930</v>
      </c>
      <c r="F1114" t="s">
        <v>1931</v>
      </c>
      <c r="G1114" t="s">
        <v>1127</v>
      </c>
      <c r="K1114" t="s">
        <v>5315</v>
      </c>
      <c r="L1114" t="s">
        <v>5315</v>
      </c>
      <c r="M1114" s="44">
        <v>1.88</v>
      </c>
      <c r="N1114" s="44">
        <v>3.78</v>
      </c>
      <c r="O1114">
        <v>0.84</v>
      </c>
      <c r="P1114">
        <v>3.1751999999999998</v>
      </c>
      <c r="Q1114" t="s">
        <v>616</v>
      </c>
      <c r="S1114">
        <v>1</v>
      </c>
    </row>
    <row r="1115" spans="1:19" x14ac:dyDescent="0.25">
      <c r="A1115" t="s">
        <v>5298</v>
      </c>
      <c r="C1115" t="s">
        <v>1932</v>
      </c>
      <c r="F1115" t="s">
        <v>1933</v>
      </c>
      <c r="G1115" t="s">
        <v>1127</v>
      </c>
      <c r="K1115" t="s">
        <v>5315</v>
      </c>
      <c r="L1115" t="s">
        <v>5315</v>
      </c>
      <c r="M1115" s="44">
        <v>1</v>
      </c>
      <c r="N1115" s="44">
        <v>2.08</v>
      </c>
      <c r="O1115">
        <v>0.84</v>
      </c>
      <c r="P1115">
        <v>1.7472000000000001</v>
      </c>
      <c r="Q1115" t="s">
        <v>616</v>
      </c>
      <c r="S1115">
        <v>1</v>
      </c>
    </row>
    <row r="1116" spans="1:19" x14ac:dyDescent="0.25">
      <c r="A1116" t="s">
        <v>5298</v>
      </c>
      <c r="C1116" t="s">
        <v>1934</v>
      </c>
      <c r="F1116" t="s">
        <v>1935</v>
      </c>
      <c r="G1116" t="s">
        <v>1127</v>
      </c>
      <c r="K1116" t="s">
        <v>5315</v>
      </c>
      <c r="L1116" t="s">
        <v>5315</v>
      </c>
      <c r="M1116" s="44">
        <v>0.88</v>
      </c>
      <c r="N1116" s="44">
        <v>1.69</v>
      </c>
      <c r="O1116">
        <v>0.84</v>
      </c>
      <c r="P1116">
        <v>1.4196</v>
      </c>
      <c r="Q1116" t="s">
        <v>616</v>
      </c>
      <c r="S1116">
        <v>1</v>
      </c>
    </row>
    <row r="1117" spans="1:19" x14ac:dyDescent="0.25">
      <c r="A1117" t="s">
        <v>5298</v>
      </c>
      <c r="C1117" t="s">
        <v>1936</v>
      </c>
      <c r="F1117" t="s">
        <v>1937</v>
      </c>
      <c r="G1117" t="s">
        <v>1127</v>
      </c>
      <c r="K1117" t="s">
        <v>5315</v>
      </c>
      <c r="L1117" t="s">
        <v>5315</v>
      </c>
      <c r="M1117" s="44">
        <v>1.2</v>
      </c>
      <c r="N1117" s="44">
        <v>2.31</v>
      </c>
      <c r="O1117">
        <v>0.84</v>
      </c>
      <c r="P1117">
        <v>1.9403999999999999</v>
      </c>
      <c r="Q1117" t="s">
        <v>616</v>
      </c>
      <c r="S1117">
        <v>1</v>
      </c>
    </row>
    <row r="1118" spans="1:19" x14ac:dyDescent="0.25">
      <c r="A1118" t="s">
        <v>5298</v>
      </c>
      <c r="C1118" t="s">
        <v>1938</v>
      </c>
      <c r="F1118" t="s">
        <v>1939</v>
      </c>
      <c r="G1118" t="s">
        <v>1127</v>
      </c>
      <c r="K1118" t="s">
        <v>5315</v>
      </c>
      <c r="L1118" t="s">
        <v>5315</v>
      </c>
      <c r="M1118" s="44">
        <v>0.7</v>
      </c>
      <c r="N1118" s="44">
        <v>1.36</v>
      </c>
      <c r="O1118">
        <v>0.84</v>
      </c>
      <c r="P1118">
        <v>1.1424000000000001</v>
      </c>
      <c r="Q1118" t="s">
        <v>616</v>
      </c>
      <c r="S1118">
        <v>1</v>
      </c>
    </row>
    <row r="1119" spans="1:19" x14ac:dyDescent="0.25">
      <c r="A1119" t="s">
        <v>5298</v>
      </c>
      <c r="C1119" t="s">
        <v>1940</v>
      </c>
      <c r="F1119" t="s">
        <v>1941</v>
      </c>
      <c r="G1119" t="s">
        <v>1127</v>
      </c>
      <c r="K1119" t="s">
        <v>5315</v>
      </c>
      <c r="L1119" t="s">
        <v>5315</v>
      </c>
      <c r="M1119" s="44">
        <v>0.9</v>
      </c>
      <c r="N1119" s="44">
        <v>1.77</v>
      </c>
      <c r="O1119">
        <v>0.84</v>
      </c>
      <c r="P1119">
        <v>1.4867999999999999</v>
      </c>
      <c r="Q1119" t="s">
        <v>616</v>
      </c>
      <c r="S1119">
        <v>1</v>
      </c>
    </row>
    <row r="1120" spans="1:19" x14ac:dyDescent="0.25">
      <c r="A1120" t="s">
        <v>5298</v>
      </c>
      <c r="C1120" t="s">
        <v>1942</v>
      </c>
      <c r="F1120" t="s">
        <v>1943</v>
      </c>
      <c r="G1120" t="s">
        <v>1127</v>
      </c>
      <c r="K1120" t="s">
        <v>5315</v>
      </c>
      <c r="L1120" t="s">
        <v>5315</v>
      </c>
      <c r="M1120" s="44">
        <v>0.88</v>
      </c>
      <c r="N1120" s="44">
        <v>1.68</v>
      </c>
      <c r="O1120">
        <v>0.84</v>
      </c>
      <c r="P1120">
        <v>1.4111999999999998</v>
      </c>
      <c r="Q1120" t="s">
        <v>616</v>
      </c>
      <c r="S1120">
        <v>1</v>
      </c>
    </row>
    <row r="1121" spans="1:19" x14ac:dyDescent="0.25">
      <c r="A1121" t="s">
        <v>5298</v>
      </c>
      <c r="C1121" t="s">
        <v>1944</v>
      </c>
      <c r="F1121" t="s">
        <v>1945</v>
      </c>
      <c r="G1121" t="s">
        <v>1127</v>
      </c>
      <c r="K1121" t="s">
        <v>5315</v>
      </c>
      <c r="L1121" t="s">
        <v>5315</v>
      </c>
      <c r="M1121" s="44">
        <v>1.76</v>
      </c>
      <c r="N1121" s="44">
        <v>3.39</v>
      </c>
      <c r="O1121">
        <v>0.84</v>
      </c>
      <c r="P1121">
        <v>2.8475999999999999</v>
      </c>
      <c r="Q1121" t="s">
        <v>616</v>
      </c>
      <c r="S1121">
        <v>1</v>
      </c>
    </row>
    <row r="1122" spans="1:19" x14ac:dyDescent="0.25">
      <c r="A1122" t="s">
        <v>5298</v>
      </c>
      <c r="C1122" t="s">
        <v>1946</v>
      </c>
      <c r="F1122" t="s">
        <v>1947</v>
      </c>
      <c r="G1122" t="s">
        <v>1127</v>
      </c>
      <c r="K1122" t="s">
        <v>5315</v>
      </c>
      <c r="L1122" t="s">
        <v>5315</v>
      </c>
      <c r="M1122" s="44">
        <v>0.56000000000000005</v>
      </c>
      <c r="N1122" s="44">
        <v>1.1200000000000001</v>
      </c>
      <c r="O1122">
        <v>0.84</v>
      </c>
      <c r="P1122">
        <v>0.94080000000000008</v>
      </c>
      <c r="Q1122" t="s">
        <v>616</v>
      </c>
      <c r="S1122">
        <v>1</v>
      </c>
    </row>
    <row r="1123" spans="1:19" x14ac:dyDescent="0.25">
      <c r="A1123" t="s">
        <v>5298</v>
      </c>
      <c r="C1123" t="s">
        <v>1948</v>
      </c>
      <c r="F1123" t="s">
        <v>1949</v>
      </c>
      <c r="G1123" t="s">
        <v>1127</v>
      </c>
      <c r="K1123" t="s">
        <v>5315</v>
      </c>
      <c r="L1123" t="s">
        <v>5315</v>
      </c>
      <c r="M1123" s="44">
        <v>1.75</v>
      </c>
      <c r="N1123" s="44">
        <v>3.38</v>
      </c>
      <c r="O1123">
        <v>0.84</v>
      </c>
      <c r="P1123">
        <v>2.8391999999999999</v>
      </c>
      <c r="Q1123" t="s">
        <v>616</v>
      </c>
      <c r="S1123">
        <v>1</v>
      </c>
    </row>
    <row r="1124" spans="1:19" x14ac:dyDescent="0.25">
      <c r="A1124" t="s">
        <v>5298</v>
      </c>
      <c r="C1124" t="s">
        <v>1950</v>
      </c>
      <c r="F1124" t="s">
        <v>1951</v>
      </c>
      <c r="G1124" t="s">
        <v>1127</v>
      </c>
      <c r="K1124" t="s">
        <v>5315</v>
      </c>
      <c r="L1124" t="s">
        <v>5315</v>
      </c>
      <c r="M1124" s="44">
        <v>3.5</v>
      </c>
      <c r="N1124" s="44">
        <v>6.98</v>
      </c>
      <c r="O1124">
        <v>0.84</v>
      </c>
      <c r="P1124">
        <v>5.8632</v>
      </c>
      <c r="Q1124" t="s">
        <v>616</v>
      </c>
      <c r="S1124">
        <v>1</v>
      </c>
    </row>
    <row r="1125" spans="1:19" x14ac:dyDescent="0.25">
      <c r="A1125" t="s">
        <v>5298</v>
      </c>
      <c r="B1125" t="s">
        <v>1954</v>
      </c>
      <c r="C1125" t="s">
        <v>1952</v>
      </c>
      <c r="F1125" t="s">
        <v>1953</v>
      </c>
      <c r="G1125" t="s">
        <v>1127</v>
      </c>
      <c r="K1125">
        <v>1.3</v>
      </c>
      <c r="L1125">
        <v>0.18</v>
      </c>
      <c r="M1125" s="44">
        <v>1.32</v>
      </c>
      <c r="N1125" s="44">
        <v>2.77</v>
      </c>
      <c r="O1125">
        <v>1</v>
      </c>
      <c r="P1125">
        <v>2.77</v>
      </c>
      <c r="Q1125" t="s">
        <v>616</v>
      </c>
      <c r="S1125">
        <v>1</v>
      </c>
    </row>
    <row r="1126" spans="1:19" x14ac:dyDescent="0.25">
      <c r="A1126" t="s">
        <v>5298</v>
      </c>
      <c r="B1126" t="s">
        <v>1957</v>
      </c>
      <c r="C1126" t="s">
        <v>1955</v>
      </c>
      <c r="F1126" t="s">
        <v>1956</v>
      </c>
      <c r="G1126" t="s">
        <v>1127</v>
      </c>
      <c r="K1126">
        <v>1.25</v>
      </c>
      <c r="L1126">
        <v>0.18</v>
      </c>
      <c r="M1126" s="44">
        <v>1.248</v>
      </c>
      <c r="N1126" s="44">
        <v>2.59</v>
      </c>
      <c r="O1126">
        <v>1</v>
      </c>
      <c r="P1126">
        <v>2.59</v>
      </c>
      <c r="Q1126" t="s">
        <v>616</v>
      </c>
      <c r="S1126">
        <v>1</v>
      </c>
    </row>
    <row r="1127" spans="1:19" x14ac:dyDescent="0.25">
      <c r="A1127" t="s">
        <v>5298</v>
      </c>
      <c r="B1127" t="s">
        <v>1960</v>
      </c>
      <c r="C1127" t="s">
        <v>1958</v>
      </c>
      <c r="F1127" t="s">
        <v>1959</v>
      </c>
      <c r="G1127" t="s">
        <v>1127</v>
      </c>
      <c r="K1127">
        <v>1</v>
      </c>
      <c r="L1127">
        <v>0.14000000000000001</v>
      </c>
      <c r="M1127" s="44">
        <v>1</v>
      </c>
      <c r="N1127" s="44">
        <v>1.84</v>
      </c>
      <c r="O1127">
        <v>1</v>
      </c>
      <c r="P1127">
        <v>1.84</v>
      </c>
      <c r="Q1127" t="s">
        <v>616</v>
      </c>
      <c r="S1127">
        <v>1</v>
      </c>
    </row>
    <row r="1128" spans="1:19" x14ac:dyDescent="0.25">
      <c r="A1128" t="s">
        <v>5298</v>
      </c>
      <c r="B1128" t="s">
        <v>1963</v>
      </c>
      <c r="C1128" t="s">
        <v>1961</v>
      </c>
      <c r="F1128" t="s">
        <v>1962</v>
      </c>
      <c r="G1128" t="s">
        <v>1127</v>
      </c>
      <c r="K1128">
        <v>2</v>
      </c>
      <c r="L1128">
        <v>0.28000000000000003</v>
      </c>
      <c r="M1128" s="44">
        <v>2</v>
      </c>
      <c r="N1128" s="44">
        <v>4.3899999999999997</v>
      </c>
      <c r="O1128">
        <v>1</v>
      </c>
      <c r="P1128">
        <v>4.3899999999999997</v>
      </c>
      <c r="Q1128" t="s">
        <v>616</v>
      </c>
      <c r="S1128">
        <v>1</v>
      </c>
    </row>
    <row r="1129" spans="1:19" x14ac:dyDescent="0.25">
      <c r="A1129" t="s">
        <v>5298</v>
      </c>
      <c r="B1129" t="s">
        <v>1966</v>
      </c>
      <c r="C1129" t="s">
        <v>1964</v>
      </c>
      <c r="F1129" t="s">
        <v>1965</v>
      </c>
      <c r="G1129" t="s">
        <v>1127</v>
      </c>
      <c r="K1129">
        <v>2</v>
      </c>
      <c r="L1129">
        <v>0</v>
      </c>
      <c r="M1129" s="44">
        <v>2</v>
      </c>
      <c r="N1129" s="44">
        <v>3.82</v>
      </c>
      <c r="O1129">
        <v>1</v>
      </c>
      <c r="P1129">
        <v>3.82</v>
      </c>
      <c r="Q1129" t="s">
        <v>616</v>
      </c>
      <c r="S1129">
        <v>1</v>
      </c>
    </row>
    <row r="1130" spans="1:19" x14ac:dyDescent="0.25">
      <c r="A1130" t="s">
        <v>5298</v>
      </c>
      <c r="B1130" t="s">
        <v>1969</v>
      </c>
      <c r="C1130" t="s">
        <v>1967</v>
      </c>
      <c r="F1130" t="s">
        <v>1968</v>
      </c>
      <c r="G1130" t="s">
        <v>1127</v>
      </c>
      <c r="K1130" t="s">
        <v>5315</v>
      </c>
      <c r="L1130" t="s">
        <v>5315</v>
      </c>
      <c r="M1130" s="44">
        <v>13.8</v>
      </c>
      <c r="N1130" s="44">
        <v>6.6849999999999996</v>
      </c>
      <c r="O1130">
        <v>1</v>
      </c>
      <c r="P1130">
        <v>6.6849999999999996</v>
      </c>
      <c r="Q1130" t="s">
        <v>616</v>
      </c>
      <c r="S1130">
        <v>1</v>
      </c>
    </row>
    <row r="1131" spans="1:19" x14ac:dyDescent="0.25">
      <c r="A1131" t="s">
        <v>5298</v>
      </c>
      <c r="B1131" t="s">
        <v>1978</v>
      </c>
      <c r="C1131" t="s">
        <v>1979</v>
      </c>
      <c r="F1131" t="s">
        <v>1980</v>
      </c>
      <c r="G1131" t="s">
        <v>1127</v>
      </c>
      <c r="K1131" t="s">
        <v>5315</v>
      </c>
      <c r="L1131" t="s">
        <v>5315</v>
      </c>
      <c r="M1131" s="44">
        <v>35</v>
      </c>
      <c r="N1131" s="44">
        <v>58.98</v>
      </c>
      <c r="O1131">
        <v>1</v>
      </c>
      <c r="P1131">
        <v>58.98</v>
      </c>
      <c r="Q1131" t="s">
        <v>616</v>
      </c>
      <c r="S1131">
        <v>1</v>
      </c>
    </row>
    <row r="1132" spans="1:19" x14ac:dyDescent="0.25">
      <c r="A1132" t="s">
        <v>5298</v>
      </c>
      <c r="B1132" t="s">
        <v>1978</v>
      </c>
      <c r="C1132" t="s">
        <v>1981</v>
      </c>
      <c r="F1132" t="s">
        <v>1982</v>
      </c>
      <c r="G1132" t="s">
        <v>1127</v>
      </c>
      <c r="K1132" t="s">
        <v>5315</v>
      </c>
      <c r="L1132" t="s">
        <v>5315</v>
      </c>
      <c r="M1132" s="44">
        <v>35</v>
      </c>
      <c r="N1132" s="44">
        <v>54.73</v>
      </c>
      <c r="O1132">
        <v>1</v>
      </c>
      <c r="P1132">
        <v>54.73</v>
      </c>
      <c r="Q1132" t="s">
        <v>616</v>
      </c>
      <c r="S1132">
        <v>1</v>
      </c>
    </row>
    <row r="1133" spans="1:19" x14ac:dyDescent="0.25">
      <c r="A1133" t="s">
        <v>5298</v>
      </c>
      <c r="B1133" t="s">
        <v>1985</v>
      </c>
      <c r="C1133" t="s">
        <v>1983</v>
      </c>
      <c r="F1133" t="s">
        <v>1984</v>
      </c>
      <c r="G1133" t="s">
        <v>1127</v>
      </c>
      <c r="K1133">
        <v>92</v>
      </c>
      <c r="L1133">
        <v>22.4</v>
      </c>
      <c r="M1133" s="44">
        <v>80</v>
      </c>
      <c r="N1133" s="44">
        <v>158.88</v>
      </c>
      <c r="O1133">
        <v>1</v>
      </c>
      <c r="P1133">
        <v>158.88</v>
      </c>
      <c r="Q1133" t="s">
        <v>616</v>
      </c>
      <c r="S1133">
        <v>1</v>
      </c>
    </row>
    <row r="1134" spans="1:19" x14ac:dyDescent="0.25">
      <c r="A1134" t="s">
        <v>5298</v>
      </c>
      <c r="B1134" t="s">
        <v>1985</v>
      </c>
      <c r="C1134" t="s">
        <v>1986</v>
      </c>
      <c r="F1134" t="s">
        <v>1987</v>
      </c>
      <c r="G1134" t="s">
        <v>1127</v>
      </c>
      <c r="K1134">
        <v>92</v>
      </c>
      <c r="L1134">
        <v>22.4</v>
      </c>
      <c r="M1134" s="44">
        <v>80</v>
      </c>
      <c r="N1134" s="44">
        <v>170.04</v>
      </c>
      <c r="O1134">
        <v>1</v>
      </c>
      <c r="P1134">
        <v>170.04</v>
      </c>
      <c r="Q1134" t="s">
        <v>616</v>
      </c>
      <c r="S1134">
        <v>1</v>
      </c>
    </row>
    <row r="1135" spans="1:19" x14ac:dyDescent="0.25">
      <c r="A1135" t="s">
        <v>5298</v>
      </c>
      <c r="B1135" t="s">
        <v>1990</v>
      </c>
      <c r="C1135" t="s">
        <v>1988</v>
      </c>
      <c r="F1135" t="s">
        <v>1989</v>
      </c>
      <c r="G1135" t="s">
        <v>1127</v>
      </c>
      <c r="K1135">
        <v>133</v>
      </c>
      <c r="L1135">
        <v>18.62</v>
      </c>
      <c r="M1135" s="44">
        <v>128</v>
      </c>
      <c r="N1135" s="44">
        <v>335.15</v>
      </c>
      <c r="O1135">
        <v>1</v>
      </c>
      <c r="P1135">
        <v>335.15</v>
      </c>
      <c r="Q1135" t="s">
        <v>616</v>
      </c>
      <c r="S1135">
        <v>1</v>
      </c>
    </row>
    <row r="1136" spans="1:19" x14ac:dyDescent="0.25">
      <c r="A1136" t="s">
        <v>5298</v>
      </c>
      <c r="B1136" t="s">
        <v>1289</v>
      </c>
      <c r="C1136" t="s">
        <v>1994</v>
      </c>
      <c r="F1136" t="s">
        <v>1995</v>
      </c>
      <c r="G1136" t="s">
        <v>1127</v>
      </c>
      <c r="K1136">
        <v>14</v>
      </c>
      <c r="L1136">
        <v>0.6</v>
      </c>
      <c r="M1136" s="44">
        <v>2.4</v>
      </c>
      <c r="N1136" s="44">
        <v>0.96</v>
      </c>
      <c r="O1136">
        <v>1</v>
      </c>
      <c r="P1136">
        <v>0.96</v>
      </c>
      <c r="Q1136" t="s">
        <v>992</v>
      </c>
      <c r="S1136">
        <v>1</v>
      </c>
    </row>
    <row r="1137" spans="1:19" x14ac:dyDescent="0.25">
      <c r="A1137" t="s">
        <v>5298</v>
      </c>
      <c r="B1137" t="s">
        <v>1998</v>
      </c>
      <c r="C1137" t="s">
        <v>1996</v>
      </c>
      <c r="F1137" t="s">
        <v>1997</v>
      </c>
      <c r="G1137" t="s">
        <v>1127</v>
      </c>
      <c r="K1137">
        <v>38.24</v>
      </c>
      <c r="L1137">
        <v>5.74</v>
      </c>
      <c r="M1137" s="44">
        <v>65</v>
      </c>
      <c r="N1137" s="44">
        <v>145.32</v>
      </c>
      <c r="O1137">
        <v>1</v>
      </c>
      <c r="P1137">
        <v>145.32</v>
      </c>
      <c r="Q1137" t="s">
        <v>992</v>
      </c>
      <c r="S1137">
        <v>1</v>
      </c>
    </row>
    <row r="1138" spans="1:19" x14ac:dyDescent="0.25">
      <c r="A1138" t="s">
        <v>5298</v>
      </c>
      <c r="B1138" t="s">
        <v>2001</v>
      </c>
      <c r="C1138" t="s">
        <v>1999</v>
      </c>
      <c r="F1138" t="s">
        <v>2000</v>
      </c>
      <c r="G1138" t="s">
        <v>1127</v>
      </c>
      <c r="K1138">
        <v>28.5</v>
      </c>
      <c r="L1138">
        <v>1.2</v>
      </c>
      <c r="M1138" s="44">
        <v>25.535</v>
      </c>
      <c r="N1138" s="44">
        <v>47.39</v>
      </c>
      <c r="O1138">
        <v>1</v>
      </c>
      <c r="P1138">
        <v>47.39</v>
      </c>
      <c r="Q1138" t="s">
        <v>992</v>
      </c>
      <c r="S1138">
        <v>1</v>
      </c>
    </row>
    <row r="1139" spans="1:19" x14ac:dyDescent="0.25">
      <c r="A1139" t="s">
        <v>5298</v>
      </c>
      <c r="B1139" t="s">
        <v>1289</v>
      </c>
      <c r="C1139" t="s">
        <v>2002</v>
      </c>
      <c r="F1139" t="s">
        <v>2003</v>
      </c>
      <c r="G1139" t="s">
        <v>1127</v>
      </c>
      <c r="K1139">
        <v>14</v>
      </c>
      <c r="L1139">
        <v>0.6</v>
      </c>
      <c r="M1139" s="44">
        <v>56</v>
      </c>
      <c r="N1139" s="44">
        <v>109.23</v>
      </c>
      <c r="O1139">
        <v>1</v>
      </c>
      <c r="P1139">
        <v>109.23</v>
      </c>
      <c r="Q1139" t="s">
        <v>992</v>
      </c>
      <c r="S1139">
        <v>1</v>
      </c>
    </row>
    <row r="1140" spans="1:19" x14ac:dyDescent="0.25">
      <c r="A1140" t="s">
        <v>5298</v>
      </c>
      <c r="B1140" t="s">
        <v>2006</v>
      </c>
      <c r="C1140" t="s">
        <v>2004</v>
      </c>
      <c r="F1140" t="s">
        <v>2005</v>
      </c>
      <c r="G1140" t="s">
        <v>1127</v>
      </c>
      <c r="K1140">
        <v>4.07</v>
      </c>
      <c r="L1140">
        <v>0.61</v>
      </c>
      <c r="M1140" s="44">
        <v>6.9249999999999998</v>
      </c>
      <c r="N1140" s="44">
        <v>10.84</v>
      </c>
      <c r="O1140">
        <v>1</v>
      </c>
      <c r="P1140">
        <v>10.84</v>
      </c>
      <c r="Q1140" t="s">
        <v>992</v>
      </c>
      <c r="S1140">
        <v>1</v>
      </c>
    </row>
    <row r="1141" spans="1:19" x14ac:dyDescent="0.25">
      <c r="A1141" t="s">
        <v>5298</v>
      </c>
      <c r="B1141" t="s">
        <v>2009</v>
      </c>
      <c r="C1141" t="s">
        <v>2007</v>
      </c>
      <c r="F1141" t="s">
        <v>2008</v>
      </c>
      <c r="G1141" t="s">
        <v>1127</v>
      </c>
      <c r="K1141">
        <v>3.86</v>
      </c>
      <c r="L1141">
        <v>0.57999999999999996</v>
      </c>
      <c r="M1141" s="44">
        <v>6.0149999999999997</v>
      </c>
      <c r="N1141" s="44">
        <v>9.35</v>
      </c>
      <c r="O1141">
        <v>1</v>
      </c>
      <c r="P1141">
        <v>9.35</v>
      </c>
      <c r="Q1141" t="s">
        <v>992</v>
      </c>
      <c r="S1141">
        <v>1</v>
      </c>
    </row>
    <row r="1142" spans="1:19" x14ac:dyDescent="0.25">
      <c r="A1142" t="s">
        <v>5298</v>
      </c>
      <c r="B1142" t="s">
        <v>2012</v>
      </c>
      <c r="C1142" t="s">
        <v>2010</v>
      </c>
      <c r="F1142" t="s">
        <v>2011</v>
      </c>
      <c r="G1142" t="s">
        <v>1127</v>
      </c>
      <c r="K1142">
        <v>6.77</v>
      </c>
      <c r="L1142">
        <v>1.02</v>
      </c>
      <c r="M1142" s="44">
        <v>6.77</v>
      </c>
      <c r="N1142" s="44">
        <v>8.94</v>
      </c>
      <c r="O1142">
        <v>1</v>
      </c>
      <c r="P1142">
        <v>8.94</v>
      </c>
      <c r="Q1142" t="s">
        <v>992</v>
      </c>
      <c r="S1142">
        <v>1</v>
      </c>
    </row>
    <row r="1143" spans="1:19" x14ac:dyDescent="0.25">
      <c r="A1143" t="s">
        <v>5298</v>
      </c>
      <c r="B1143" t="s">
        <v>2015</v>
      </c>
      <c r="C1143" t="s">
        <v>2013</v>
      </c>
      <c r="F1143" t="s">
        <v>2014</v>
      </c>
      <c r="G1143" t="s">
        <v>1127</v>
      </c>
      <c r="K1143">
        <v>207</v>
      </c>
      <c r="L1143">
        <v>31.05</v>
      </c>
      <c r="M1143" s="44">
        <v>17</v>
      </c>
      <c r="N1143" s="44">
        <v>20.46</v>
      </c>
      <c r="O1143">
        <v>1</v>
      </c>
      <c r="P1143">
        <v>20.46</v>
      </c>
      <c r="Q1143" t="s">
        <v>992</v>
      </c>
      <c r="S1143">
        <v>1</v>
      </c>
    </row>
    <row r="1144" spans="1:19" x14ac:dyDescent="0.25">
      <c r="A1144" t="s">
        <v>5298</v>
      </c>
      <c r="B1144" t="s">
        <v>2015</v>
      </c>
      <c r="C1144" t="s">
        <v>2016</v>
      </c>
      <c r="F1144" t="s">
        <v>2017</v>
      </c>
      <c r="G1144" t="s">
        <v>1127</v>
      </c>
      <c r="K1144">
        <v>207</v>
      </c>
      <c r="L1144">
        <v>31.05</v>
      </c>
      <c r="M1144" s="44">
        <v>22.5</v>
      </c>
      <c r="N1144" s="44">
        <v>27.65</v>
      </c>
      <c r="O1144">
        <v>1</v>
      </c>
      <c r="P1144">
        <v>27.65</v>
      </c>
      <c r="Q1144" t="s">
        <v>992</v>
      </c>
      <c r="S1144">
        <v>1</v>
      </c>
    </row>
    <row r="1145" spans="1:19" x14ac:dyDescent="0.25">
      <c r="A1145" t="s">
        <v>5298</v>
      </c>
      <c r="C1145" t="s">
        <v>2018</v>
      </c>
      <c r="F1145" t="s">
        <v>2019</v>
      </c>
      <c r="G1145" t="s">
        <v>1127</v>
      </c>
      <c r="K1145" t="s">
        <v>5315</v>
      </c>
      <c r="L1145" t="s">
        <v>5315</v>
      </c>
      <c r="M1145" s="44">
        <v>13.51</v>
      </c>
      <c r="N1145" s="44">
        <v>40.11</v>
      </c>
      <c r="O1145">
        <v>1</v>
      </c>
      <c r="P1145">
        <v>40.11</v>
      </c>
      <c r="Q1145" t="s">
        <v>992</v>
      </c>
      <c r="S1145">
        <v>1</v>
      </c>
    </row>
    <row r="1146" spans="1:19" x14ac:dyDescent="0.25">
      <c r="A1146" t="s">
        <v>5298</v>
      </c>
      <c r="B1146" t="s">
        <v>2001</v>
      </c>
      <c r="C1146" t="s">
        <v>2023</v>
      </c>
      <c r="F1146" t="s">
        <v>2024</v>
      </c>
      <c r="G1146" t="s">
        <v>1127</v>
      </c>
      <c r="K1146">
        <v>28.5</v>
      </c>
      <c r="L1146">
        <v>1.2</v>
      </c>
      <c r="M1146" s="44">
        <v>7.9</v>
      </c>
      <c r="N1146" s="44">
        <v>14.46</v>
      </c>
      <c r="O1146">
        <v>1</v>
      </c>
      <c r="P1146">
        <v>14.46</v>
      </c>
      <c r="Q1146" t="s">
        <v>992</v>
      </c>
      <c r="S1146">
        <v>1</v>
      </c>
    </row>
    <row r="1147" spans="1:19" x14ac:dyDescent="0.25">
      <c r="A1147" t="s">
        <v>5298</v>
      </c>
      <c r="B1147" t="s">
        <v>2027</v>
      </c>
      <c r="C1147" t="s">
        <v>2025</v>
      </c>
      <c r="F1147" t="s">
        <v>2026</v>
      </c>
      <c r="G1147" t="s">
        <v>1127</v>
      </c>
      <c r="K1147">
        <v>3</v>
      </c>
      <c r="L1147">
        <v>0.45</v>
      </c>
      <c r="M1147" s="44">
        <v>3</v>
      </c>
      <c r="N1147" s="44">
        <v>11.36</v>
      </c>
      <c r="O1147">
        <v>1</v>
      </c>
      <c r="P1147">
        <v>11.36</v>
      </c>
      <c r="Q1147" t="s">
        <v>992</v>
      </c>
      <c r="S1147">
        <v>1</v>
      </c>
    </row>
    <row r="1148" spans="1:19" x14ac:dyDescent="0.25">
      <c r="A1148" t="s">
        <v>5298</v>
      </c>
      <c r="B1148" t="s">
        <v>2033</v>
      </c>
      <c r="C1148" t="s">
        <v>2031</v>
      </c>
      <c r="F1148" t="s">
        <v>2032</v>
      </c>
      <c r="G1148" t="s">
        <v>1127</v>
      </c>
      <c r="K1148">
        <v>47.1</v>
      </c>
      <c r="L1148">
        <v>7.07</v>
      </c>
      <c r="M1148" s="44">
        <v>47.12</v>
      </c>
      <c r="N1148" s="44">
        <v>137.69</v>
      </c>
      <c r="O1148">
        <v>1</v>
      </c>
      <c r="P1148">
        <v>137.69</v>
      </c>
      <c r="Q1148" t="s">
        <v>992</v>
      </c>
      <c r="S1148">
        <v>1</v>
      </c>
    </row>
    <row r="1149" spans="1:19" x14ac:dyDescent="0.25">
      <c r="A1149" t="s">
        <v>5298</v>
      </c>
      <c r="C1149" t="s">
        <v>2037</v>
      </c>
      <c r="F1149" t="s">
        <v>2038</v>
      </c>
      <c r="G1149" t="s">
        <v>1127</v>
      </c>
      <c r="K1149" t="s">
        <v>5315</v>
      </c>
      <c r="L1149" t="s">
        <v>5315</v>
      </c>
      <c r="M1149" s="44">
        <v>4.5</v>
      </c>
      <c r="N1149" s="44">
        <v>1.38</v>
      </c>
      <c r="O1149">
        <v>1</v>
      </c>
      <c r="P1149">
        <v>1.38</v>
      </c>
      <c r="Q1149" t="s">
        <v>992</v>
      </c>
      <c r="S1149">
        <v>1</v>
      </c>
    </row>
    <row r="1150" spans="1:19" x14ac:dyDescent="0.25">
      <c r="A1150" t="s">
        <v>5298</v>
      </c>
      <c r="B1150" t="s">
        <v>2015</v>
      </c>
      <c r="C1150" t="s">
        <v>2042</v>
      </c>
      <c r="F1150" t="s">
        <v>2043</v>
      </c>
      <c r="G1150" t="s">
        <v>1127</v>
      </c>
      <c r="K1150">
        <v>207</v>
      </c>
      <c r="L1150">
        <v>31.05</v>
      </c>
      <c r="M1150" s="44">
        <v>48</v>
      </c>
      <c r="N1150" s="44">
        <v>76.28</v>
      </c>
      <c r="O1150">
        <v>1</v>
      </c>
      <c r="P1150">
        <v>76.28</v>
      </c>
      <c r="Q1150" t="s">
        <v>992</v>
      </c>
      <c r="S1150">
        <v>1</v>
      </c>
    </row>
    <row r="1151" spans="1:19" x14ac:dyDescent="0.25">
      <c r="A1151" t="s">
        <v>5298</v>
      </c>
      <c r="B1151" t="s">
        <v>2046</v>
      </c>
      <c r="C1151" t="s">
        <v>2044</v>
      </c>
      <c r="F1151" t="s">
        <v>2045</v>
      </c>
      <c r="G1151" t="s">
        <v>1127</v>
      </c>
      <c r="K1151">
        <v>77</v>
      </c>
      <c r="L1151">
        <v>11.55</v>
      </c>
      <c r="M1151" s="44">
        <v>36.774999999999999</v>
      </c>
      <c r="N1151" s="44">
        <v>81.709999999999994</v>
      </c>
      <c r="O1151">
        <v>1</v>
      </c>
      <c r="P1151">
        <v>81.709999999999994</v>
      </c>
      <c r="Q1151" t="s">
        <v>992</v>
      </c>
      <c r="S1151">
        <v>1</v>
      </c>
    </row>
    <row r="1152" spans="1:19" x14ac:dyDescent="0.25">
      <c r="A1152" t="s">
        <v>5298</v>
      </c>
      <c r="B1152" t="s">
        <v>2046</v>
      </c>
      <c r="C1152" t="s">
        <v>2047</v>
      </c>
      <c r="F1152" t="s">
        <v>2048</v>
      </c>
      <c r="G1152" t="s">
        <v>1127</v>
      </c>
      <c r="K1152">
        <v>77</v>
      </c>
      <c r="L1152">
        <v>11.55</v>
      </c>
      <c r="M1152" s="44">
        <v>19.8</v>
      </c>
      <c r="N1152" s="44">
        <v>43.4</v>
      </c>
      <c r="O1152">
        <v>1</v>
      </c>
      <c r="P1152">
        <v>43.4</v>
      </c>
      <c r="Q1152" t="s">
        <v>992</v>
      </c>
      <c r="S1152">
        <v>1</v>
      </c>
    </row>
    <row r="1153" spans="1:19" x14ac:dyDescent="0.25">
      <c r="A1153" t="s">
        <v>5298</v>
      </c>
      <c r="B1153" t="s">
        <v>2046</v>
      </c>
      <c r="C1153" t="s">
        <v>2049</v>
      </c>
      <c r="F1153" t="s">
        <v>2050</v>
      </c>
      <c r="G1153" t="s">
        <v>1127</v>
      </c>
      <c r="K1153">
        <v>77</v>
      </c>
      <c r="L1153">
        <v>11.55</v>
      </c>
      <c r="M1153" s="44">
        <v>20.925000000000001</v>
      </c>
      <c r="N1153" s="44">
        <v>44.13</v>
      </c>
      <c r="O1153">
        <v>1</v>
      </c>
      <c r="P1153">
        <v>44.13</v>
      </c>
      <c r="Q1153" t="s">
        <v>992</v>
      </c>
      <c r="S1153">
        <v>1</v>
      </c>
    </row>
    <row r="1154" spans="1:19" x14ac:dyDescent="0.25">
      <c r="A1154" t="s">
        <v>5298</v>
      </c>
      <c r="B1154" t="s">
        <v>2001</v>
      </c>
      <c r="C1154" t="s">
        <v>2051</v>
      </c>
      <c r="F1154" t="s">
        <v>2052</v>
      </c>
      <c r="G1154" t="s">
        <v>1127</v>
      </c>
      <c r="K1154">
        <v>28.5</v>
      </c>
      <c r="L1154">
        <v>1.2</v>
      </c>
      <c r="M1154" s="44">
        <v>32.874000000000002</v>
      </c>
      <c r="N1154" s="44">
        <v>76.95</v>
      </c>
      <c r="O1154">
        <v>1</v>
      </c>
      <c r="P1154">
        <v>76.95</v>
      </c>
      <c r="Q1154" t="s">
        <v>992</v>
      </c>
      <c r="S1154">
        <v>1</v>
      </c>
    </row>
    <row r="1155" spans="1:19" x14ac:dyDescent="0.25">
      <c r="A1155" t="s">
        <v>5298</v>
      </c>
      <c r="B1155" t="s">
        <v>2055</v>
      </c>
      <c r="C1155" t="s">
        <v>2053</v>
      </c>
      <c r="F1155" t="s">
        <v>2054</v>
      </c>
      <c r="G1155" t="s">
        <v>1127</v>
      </c>
      <c r="K1155" t="s">
        <v>5315</v>
      </c>
      <c r="L1155">
        <v>4.33</v>
      </c>
      <c r="M1155" s="44">
        <v>15.063000000000001</v>
      </c>
      <c r="N1155" s="44">
        <v>27.14</v>
      </c>
      <c r="O1155">
        <v>1</v>
      </c>
      <c r="P1155">
        <v>27.14</v>
      </c>
      <c r="Q1155" t="s">
        <v>992</v>
      </c>
      <c r="S1155">
        <v>1</v>
      </c>
    </row>
    <row r="1156" spans="1:19" x14ac:dyDescent="0.25">
      <c r="A1156" t="s">
        <v>5298</v>
      </c>
      <c r="B1156" t="s">
        <v>1289</v>
      </c>
      <c r="C1156" t="s">
        <v>2056</v>
      </c>
      <c r="F1156" t="s">
        <v>2057</v>
      </c>
      <c r="G1156" t="s">
        <v>1127</v>
      </c>
      <c r="K1156">
        <v>14</v>
      </c>
      <c r="L1156">
        <v>0.6</v>
      </c>
      <c r="M1156" s="44">
        <v>14</v>
      </c>
      <c r="N1156" s="44">
        <v>30.88</v>
      </c>
      <c r="O1156">
        <v>1</v>
      </c>
      <c r="P1156">
        <v>30.88</v>
      </c>
      <c r="Q1156" t="s">
        <v>992</v>
      </c>
      <c r="S1156">
        <v>1</v>
      </c>
    </row>
    <row r="1157" spans="1:19" x14ac:dyDescent="0.25">
      <c r="A1157" t="s">
        <v>5298</v>
      </c>
      <c r="C1157" t="s">
        <v>2058</v>
      </c>
      <c r="F1157" t="s">
        <v>2059</v>
      </c>
      <c r="G1157" t="s">
        <v>1127</v>
      </c>
      <c r="K1157" t="s">
        <v>5315</v>
      </c>
      <c r="L1157" t="s">
        <v>5315</v>
      </c>
      <c r="M1157" s="44">
        <v>27</v>
      </c>
      <c r="N1157" s="44">
        <v>62.9</v>
      </c>
      <c r="O1157">
        <v>1</v>
      </c>
      <c r="P1157">
        <v>62.9</v>
      </c>
      <c r="Q1157" t="s">
        <v>992</v>
      </c>
      <c r="S1157">
        <v>1</v>
      </c>
    </row>
    <row r="1158" spans="1:19" x14ac:dyDescent="0.25">
      <c r="A1158" t="s">
        <v>5298</v>
      </c>
      <c r="B1158" t="s">
        <v>1289</v>
      </c>
      <c r="C1158" t="s">
        <v>2062</v>
      </c>
      <c r="F1158" t="s">
        <v>2063</v>
      </c>
      <c r="G1158" t="s">
        <v>1127</v>
      </c>
      <c r="K1158">
        <v>14</v>
      </c>
      <c r="L1158">
        <v>0.6</v>
      </c>
      <c r="M1158" s="44">
        <v>28</v>
      </c>
      <c r="N1158" s="44">
        <v>80.650000000000006</v>
      </c>
      <c r="O1158">
        <v>1</v>
      </c>
      <c r="P1158">
        <v>80.650000000000006</v>
      </c>
      <c r="Q1158" t="s">
        <v>992</v>
      </c>
      <c r="S1158">
        <v>1</v>
      </c>
    </row>
    <row r="1159" spans="1:19" x14ac:dyDescent="0.25">
      <c r="A1159" t="s">
        <v>5298</v>
      </c>
      <c r="B1159" t="s">
        <v>2001</v>
      </c>
      <c r="C1159" t="s">
        <v>2064</v>
      </c>
      <c r="F1159" t="s">
        <v>2065</v>
      </c>
      <c r="G1159" t="s">
        <v>1127</v>
      </c>
      <c r="K1159">
        <v>28.5</v>
      </c>
      <c r="L1159">
        <v>1.2</v>
      </c>
      <c r="M1159" s="44">
        <v>18.95</v>
      </c>
      <c r="N1159" s="44">
        <v>42.18</v>
      </c>
      <c r="O1159">
        <v>1</v>
      </c>
      <c r="P1159">
        <v>42.18</v>
      </c>
      <c r="Q1159" t="s">
        <v>992</v>
      </c>
      <c r="S1159">
        <v>1</v>
      </c>
    </row>
    <row r="1160" spans="1:19" x14ac:dyDescent="0.25">
      <c r="A1160" t="s">
        <v>5298</v>
      </c>
      <c r="B1160" t="s">
        <v>2001</v>
      </c>
      <c r="C1160" t="s">
        <v>2066</v>
      </c>
      <c r="F1160" t="s">
        <v>2067</v>
      </c>
      <c r="G1160" t="s">
        <v>1127</v>
      </c>
      <c r="K1160">
        <v>28.5</v>
      </c>
      <c r="L1160">
        <v>1.2</v>
      </c>
      <c r="M1160" s="44">
        <v>8</v>
      </c>
      <c r="N1160" s="44">
        <v>20.55</v>
      </c>
      <c r="O1160">
        <v>1</v>
      </c>
      <c r="P1160">
        <v>20.55</v>
      </c>
      <c r="Q1160" t="s">
        <v>992</v>
      </c>
      <c r="S1160">
        <v>1</v>
      </c>
    </row>
    <row r="1161" spans="1:19" x14ac:dyDescent="0.25">
      <c r="A1161" t="s">
        <v>5298</v>
      </c>
      <c r="B1161" t="s">
        <v>2001</v>
      </c>
      <c r="C1161" t="s">
        <v>2068</v>
      </c>
      <c r="F1161" t="s">
        <v>2069</v>
      </c>
      <c r="G1161" t="s">
        <v>1127</v>
      </c>
      <c r="K1161">
        <v>28.5</v>
      </c>
      <c r="L1161">
        <v>1.2</v>
      </c>
      <c r="M1161" s="44">
        <v>22.5</v>
      </c>
      <c r="N1161" s="44">
        <v>25.24</v>
      </c>
      <c r="O1161">
        <v>1</v>
      </c>
      <c r="P1161">
        <v>25.24</v>
      </c>
      <c r="Q1161" t="s">
        <v>992</v>
      </c>
      <c r="S1161">
        <v>1</v>
      </c>
    </row>
    <row r="1162" spans="1:19" x14ac:dyDescent="0.25">
      <c r="A1162" t="s">
        <v>5298</v>
      </c>
      <c r="B1162" t="s">
        <v>2015</v>
      </c>
      <c r="C1162" t="s">
        <v>2073</v>
      </c>
      <c r="F1162" t="s">
        <v>2074</v>
      </c>
      <c r="G1162" t="s">
        <v>1127</v>
      </c>
      <c r="K1162">
        <v>207</v>
      </c>
      <c r="L1162">
        <v>31.05</v>
      </c>
      <c r="M1162" s="44">
        <v>6.9749999999999996</v>
      </c>
      <c r="N1162" s="44">
        <v>16.399999999999999</v>
      </c>
      <c r="O1162">
        <v>1</v>
      </c>
      <c r="P1162">
        <v>16.399999999999999</v>
      </c>
      <c r="Q1162" t="s">
        <v>992</v>
      </c>
      <c r="S1162">
        <v>1</v>
      </c>
    </row>
    <row r="1163" spans="1:19" x14ac:dyDescent="0.25">
      <c r="A1163" t="s">
        <v>5298</v>
      </c>
      <c r="B1163" t="s">
        <v>2015</v>
      </c>
      <c r="C1163" t="s">
        <v>2075</v>
      </c>
      <c r="F1163" t="s">
        <v>2076</v>
      </c>
      <c r="G1163" t="s">
        <v>1127</v>
      </c>
      <c r="K1163">
        <v>207</v>
      </c>
      <c r="L1163">
        <v>31.05</v>
      </c>
      <c r="M1163" s="44">
        <v>6.9749999999999996</v>
      </c>
      <c r="N1163" s="44">
        <v>12.81</v>
      </c>
      <c r="O1163">
        <v>1</v>
      </c>
      <c r="P1163">
        <v>12.81</v>
      </c>
      <c r="Q1163" t="s">
        <v>992</v>
      </c>
      <c r="S1163">
        <v>1</v>
      </c>
    </row>
    <row r="1164" spans="1:19" x14ac:dyDescent="0.25">
      <c r="A1164" t="s">
        <v>5298</v>
      </c>
      <c r="B1164" t="s">
        <v>2015</v>
      </c>
      <c r="C1164" t="s">
        <v>2077</v>
      </c>
      <c r="F1164" t="s">
        <v>2078</v>
      </c>
      <c r="G1164" t="s">
        <v>1127</v>
      </c>
      <c r="K1164">
        <v>207</v>
      </c>
      <c r="L1164">
        <v>31.05</v>
      </c>
      <c r="M1164" s="44">
        <v>6.9749999999999996</v>
      </c>
      <c r="N1164" s="44">
        <v>15.54</v>
      </c>
      <c r="O1164">
        <v>1</v>
      </c>
      <c r="P1164">
        <v>15.54</v>
      </c>
      <c r="Q1164" t="s">
        <v>992</v>
      </c>
      <c r="S1164">
        <v>1</v>
      </c>
    </row>
    <row r="1165" spans="1:19" x14ac:dyDescent="0.25">
      <c r="A1165" t="s">
        <v>5298</v>
      </c>
      <c r="B1165" t="s">
        <v>2015</v>
      </c>
      <c r="C1165" t="s">
        <v>2079</v>
      </c>
      <c r="F1165" t="s">
        <v>2080</v>
      </c>
      <c r="G1165" t="s">
        <v>1127</v>
      </c>
      <c r="K1165">
        <v>207</v>
      </c>
      <c r="L1165">
        <v>31.05</v>
      </c>
      <c r="M1165" s="44">
        <v>5.31</v>
      </c>
      <c r="N1165" s="44">
        <v>9.82</v>
      </c>
      <c r="O1165">
        <v>1</v>
      </c>
      <c r="P1165">
        <v>9.82</v>
      </c>
      <c r="Q1165" t="s">
        <v>992</v>
      </c>
      <c r="S1165">
        <v>1</v>
      </c>
    </row>
    <row r="1166" spans="1:19" x14ac:dyDescent="0.25">
      <c r="A1166" t="s">
        <v>5298</v>
      </c>
      <c r="B1166" t="s">
        <v>2015</v>
      </c>
      <c r="C1166" t="s">
        <v>2081</v>
      </c>
      <c r="F1166" t="s">
        <v>2082</v>
      </c>
      <c r="G1166" t="s">
        <v>1127</v>
      </c>
      <c r="K1166">
        <v>207</v>
      </c>
      <c r="L1166">
        <v>31.05</v>
      </c>
      <c r="M1166" s="44">
        <v>4.99</v>
      </c>
      <c r="N1166" s="44">
        <v>8.2100000000000009</v>
      </c>
      <c r="O1166">
        <v>1</v>
      </c>
      <c r="P1166">
        <v>8.2100000000000009</v>
      </c>
      <c r="Q1166" t="s">
        <v>992</v>
      </c>
      <c r="S1166">
        <v>1</v>
      </c>
    </row>
    <row r="1167" spans="1:19" x14ac:dyDescent="0.25">
      <c r="A1167" t="s">
        <v>5298</v>
      </c>
      <c r="B1167" t="s">
        <v>2015</v>
      </c>
      <c r="C1167" t="s">
        <v>2083</v>
      </c>
      <c r="F1167" t="s">
        <v>2084</v>
      </c>
      <c r="G1167" t="s">
        <v>1127</v>
      </c>
      <c r="K1167">
        <v>207</v>
      </c>
      <c r="L1167">
        <v>31.05</v>
      </c>
      <c r="M1167" s="44">
        <v>6.72</v>
      </c>
      <c r="N1167" s="44">
        <v>10.15</v>
      </c>
      <c r="O1167">
        <v>1</v>
      </c>
      <c r="P1167">
        <v>10.15</v>
      </c>
      <c r="Q1167" t="s">
        <v>992</v>
      </c>
      <c r="S1167">
        <v>1</v>
      </c>
    </row>
    <row r="1168" spans="1:19" x14ac:dyDescent="0.25">
      <c r="A1168" t="s">
        <v>5298</v>
      </c>
      <c r="B1168" t="s">
        <v>2015</v>
      </c>
      <c r="C1168" t="s">
        <v>2085</v>
      </c>
      <c r="F1168" t="s">
        <v>2086</v>
      </c>
      <c r="G1168" t="s">
        <v>1127</v>
      </c>
      <c r="K1168">
        <v>207</v>
      </c>
      <c r="L1168">
        <v>31.05</v>
      </c>
      <c r="M1168" s="44">
        <v>5.67</v>
      </c>
      <c r="N1168" s="44">
        <v>7.66</v>
      </c>
      <c r="O1168">
        <v>1</v>
      </c>
      <c r="P1168">
        <v>7.66</v>
      </c>
      <c r="Q1168" t="s">
        <v>992</v>
      </c>
      <c r="S1168">
        <v>1</v>
      </c>
    </row>
    <row r="1169" spans="1:19" x14ac:dyDescent="0.25">
      <c r="A1169" t="s">
        <v>5298</v>
      </c>
      <c r="B1169" t="s">
        <v>1289</v>
      </c>
      <c r="C1169" t="s">
        <v>2087</v>
      </c>
      <c r="F1169" t="s">
        <v>2088</v>
      </c>
      <c r="G1169" t="s">
        <v>1127</v>
      </c>
      <c r="K1169">
        <v>14</v>
      </c>
      <c r="L1169">
        <v>0.6</v>
      </c>
      <c r="M1169" s="44">
        <v>6.4450000000000003</v>
      </c>
      <c r="N1169" s="44">
        <v>8.65</v>
      </c>
      <c r="O1169">
        <v>1</v>
      </c>
      <c r="P1169">
        <v>8.65</v>
      </c>
      <c r="Q1169" t="s">
        <v>992</v>
      </c>
      <c r="S1169">
        <v>1</v>
      </c>
    </row>
    <row r="1170" spans="1:19" x14ac:dyDescent="0.25">
      <c r="A1170" t="s">
        <v>5298</v>
      </c>
      <c r="B1170" t="s">
        <v>2001</v>
      </c>
      <c r="C1170" t="s">
        <v>2089</v>
      </c>
      <c r="F1170" t="s">
        <v>2090</v>
      </c>
      <c r="G1170" t="s">
        <v>1127</v>
      </c>
      <c r="K1170">
        <v>28.5</v>
      </c>
      <c r="L1170">
        <v>1.2</v>
      </c>
      <c r="M1170" s="44">
        <v>19.265000000000001</v>
      </c>
      <c r="N1170" s="44">
        <v>36.31</v>
      </c>
      <c r="O1170">
        <v>1</v>
      </c>
      <c r="P1170">
        <v>36.31</v>
      </c>
      <c r="Q1170" t="s">
        <v>992</v>
      </c>
      <c r="S1170">
        <v>1</v>
      </c>
    </row>
    <row r="1171" spans="1:19" x14ac:dyDescent="0.25">
      <c r="A1171" t="s">
        <v>5298</v>
      </c>
      <c r="B1171" t="s">
        <v>2015</v>
      </c>
      <c r="C1171" t="s">
        <v>2091</v>
      </c>
      <c r="F1171" t="s">
        <v>2092</v>
      </c>
      <c r="G1171" t="s">
        <v>1127</v>
      </c>
      <c r="K1171">
        <v>207</v>
      </c>
      <c r="L1171">
        <v>31.05</v>
      </c>
      <c r="M1171" s="44">
        <v>75</v>
      </c>
      <c r="N1171" s="44">
        <v>201.9</v>
      </c>
      <c r="O1171">
        <v>1</v>
      </c>
      <c r="P1171">
        <v>201.9</v>
      </c>
      <c r="Q1171" t="s">
        <v>992</v>
      </c>
      <c r="S1171">
        <v>1</v>
      </c>
    </row>
    <row r="1172" spans="1:19" x14ac:dyDescent="0.25">
      <c r="A1172" t="s">
        <v>5298</v>
      </c>
      <c r="B1172" t="s">
        <v>2015</v>
      </c>
      <c r="C1172" t="s">
        <v>2093</v>
      </c>
      <c r="F1172" t="s">
        <v>2094</v>
      </c>
      <c r="G1172" t="s">
        <v>1127</v>
      </c>
      <c r="K1172">
        <v>207</v>
      </c>
      <c r="L1172">
        <v>31.05</v>
      </c>
      <c r="M1172" s="44">
        <v>40.5</v>
      </c>
      <c r="N1172" s="44">
        <v>74.459999999999994</v>
      </c>
      <c r="O1172">
        <v>1</v>
      </c>
      <c r="P1172">
        <v>74.459999999999994</v>
      </c>
      <c r="Q1172" t="s">
        <v>992</v>
      </c>
      <c r="S1172">
        <v>1</v>
      </c>
    </row>
    <row r="1173" spans="1:19" x14ac:dyDescent="0.25">
      <c r="A1173" t="s">
        <v>5298</v>
      </c>
      <c r="C1173" t="s">
        <v>2095</v>
      </c>
      <c r="F1173" t="s">
        <v>2096</v>
      </c>
      <c r="G1173" t="s">
        <v>1127</v>
      </c>
      <c r="K1173" t="s">
        <v>5315</v>
      </c>
      <c r="L1173" t="s">
        <v>5315</v>
      </c>
      <c r="M1173" s="44">
        <v>5.93</v>
      </c>
      <c r="N1173" s="44">
        <v>29.73</v>
      </c>
      <c r="O1173">
        <v>1</v>
      </c>
      <c r="P1173">
        <v>29.73</v>
      </c>
      <c r="Q1173" t="s">
        <v>992</v>
      </c>
      <c r="S1173">
        <v>1</v>
      </c>
    </row>
    <row r="1174" spans="1:19" x14ac:dyDescent="0.25">
      <c r="A1174" t="s">
        <v>5298</v>
      </c>
      <c r="B1174" t="s">
        <v>1289</v>
      </c>
      <c r="C1174" t="s">
        <v>2097</v>
      </c>
      <c r="F1174" t="s">
        <v>2098</v>
      </c>
      <c r="G1174" t="s">
        <v>1127</v>
      </c>
      <c r="K1174">
        <v>14</v>
      </c>
      <c r="L1174">
        <v>0.6</v>
      </c>
      <c r="M1174" s="44">
        <v>27.9</v>
      </c>
      <c r="N1174" s="44">
        <v>72.760000000000005</v>
      </c>
      <c r="O1174">
        <v>1</v>
      </c>
      <c r="P1174">
        <v>72.760000000000005</v>
      </c>
      <c r="Q1174" t="s">
        <v>992</v>
      </c>
      <c r="S1174">
        <v>1</v>
      </c>
    </row>
    <row r="1175" spans="1:19" x14ac:dyDescent="0.25">
      <c r="A1175" t="s">
        <v>5298</v>
      </c>
      <c r="B1175" t="s">
        <v>2101</v>
      </c>
      <c r="C1175" t="s">
        <v>2099</v>
      </c>
      <c r="F1175" t="s">
        <v>2100</v>
      </c>
      <c r="G1175" t="s">
        <v>1127</v>
      </c>
      <c r="K1175">
        <v>49</v>
      </c>
      <c r="L1175">
        <v>7.35</v>
      </c>
      <c r="M1175" s="44">
        <v>49</v>
      </c>
      <c r="N1175" s="44">
        <v>165</v>
      </c>
      <c r="O1175">
        <v>1</v>
      </c>
      <c r="P1175">
        <v>165</v>
      </c>
      <c r="Q1175" t="s">
        <v>992</v>
      </c>
      <c r="S1175">
        <v>1</v>
      </c>
    </row>
    <row r="1176" spans="1:19" x14ac:dyDescent="0.25">
      <c r="A1176" t="s">
        <v>5298</v>
      </c>
      <c r="B1176" t="s">
        <v>2104</v>
      </c>
      <c r="C1176" t="s">
        <v>2102</v>
      </c>
      <c r="F1176" t="s">
        <v>2103</v>
      </c>
      <c r="G1176" t="s">
        <v>1127</v>
      </c>
      <c r="K1176">
        <v>45</v>
      </c>
      <c r="L1176">
        <v>6.75</v>
      </c>
      <c r="M1176" s="44">
        <v>45</v>
      </c>
      <c r="N1176" s="44">
        <v>137.97</v>
      </c>
      <c r="O1176">
        <v>1</v>
      </c>
      <c r="P1176">
        <v>137.97</v>
      </c>
      <c r="Q1176" t="s">
        <v>992</v>
      </c>
      <c r="S1176">
        <v>1</v>
      </c>
    </row>
    <row r="1177" spans="1:19" x14ac:dyDescent="0.25">
      <c r="A1177" t="s">
        <v>5298</v>
      </c>
      <c r="B1177" t="s">
        <v>2107</v>
      </c>
      <c r="C1177" t="s">
        <v>2105</v>
      </c>
      <c r="F1177" t="s">
        <v>2106</v>
      </c>
      <c r="G1177" t="s">
        <v>1127</v>
      </c>
      <c r="K1177">
        <v>60</v>
      </c>
      <c r="L1177">
        <v>18</v>
      </c>
      <c r="M1177" s="44">
        <v>120</v>
      </c>
      <c r="N1177" s="44">
        <v>281.72160000000002</v>
      </c>
      <c r="O1177">
        <v>1</v>
      </c>
      <c r="P1177">
        <v>281.72160000000002</v>
      </c>
      <c r="Q1177" t="s">
        <v>992</v>
      </c>
      <c r="S1177">
        <v>1</v>
      </c>
    </row>
    <row r="1178" spans="1:19" x14ac:dyDescent="0.25">
      <c r="A1178" t="s">
        <v>5298</v>
      </c>
      <c r="B1178" t="s">
        <v>2110</v>
      </c>
      <c r="C1178" t="s">
        <v>2108</v>
      </c>
      <c r="F1178" t="s">
        <v>2109</v>
      </c>
      <c r="G1178" t="s">
        <v>1127</v>
      </c>
      <c r="K1178">
        <v>150</v>
      </c>
      <c r="L1178">
        <v>22.5</v>
      </c>
      <c r="M1178" s="44">
        <v>150</v>
      </c>
      <c r="N1178" s="44">
        <v>395.69376899999997</v>
      </c>
      <c r="O1178">
        <v>1</v>
      </c>
      <c r="P1178">
        <v>395.69376899999997</v>
      </c>
      <c r="Q1178" t="s">
        <v>992</v>
      </c>
      <c r="S1178">
        <v>1</v>
      </c>
    </row>
    <row r="1179" spans="1:19" x14ac:dyDescent="0.25">
      <c r="A1179" t="s">
        <v>5298</v>
      </c>
      <c r="B1179" t="s">
        <v>2113</v>
      </c>
      <c r="C1179" t="s">
        <v>2111</v>
      </c>
      <c r="F1179" t="s">
        <v>2112</v>
      </c>
      <c r="G1179" t="s">
        <v>1127</v>
      </c>
      <c r="K1179">
        <v>150</v>
      </c>
      <c r="L1179">
        <v>22.5</v>
      </c>
      <c r="M1179" s="44">
        <v>150</v>
      </c>
      <c r="N1179" s="44">
        <v>336.19378899999998</v>
      </c>
      <c r="O1179">
        <v>1</v>
      </c>
      <c r="P1179">
        <v>336.19378899999998</v>
      </c>
      <c r="Q1179" t="s">
        <v>992</v>
      </c>
      <c r="S1179">
        <v>1</v>
      </c>
    </row>
    <row r="1180" spans="1:19" x14ac:dyDescent="0.25">
      <c r="A1180" t="s">
        <v>5298</v>
      </c>
      <c r="B1180" t="s">
        <v>2116</v>
      </c>
      <c r="C1180" t="s">
        <v>2114</v>
      </c>
      <c r="F1180" t="s">
        <v>2115</v>
      </c>
      <c r="G1180" t="s">
        <v>1127</v>
      </c>
      <c r="K1180">
        <v>150</v>
      </c>
      <c r="L1180">
        <v>22.5</v>
      </c>
      <c r="M1180" s="44">
        <v>150</v>
      </c>
      <c r="N1180" s="44">
        <v>369.92680000000001</v>
      </c>
      <c r="O1180">
        <v>1</v>
      </c>
      <c r="P1180">
        <v>369.92680000000001</v>
      </c>
      <c r="Q1180" t="s">
        <v>992</v>
      </c>
      <c r="S1180">
        <v>1</v>
      </c>
    </row>
    <row r="1181" spans="1:19" x14ac:dyDescent="0.25">
      <c r="A1181" t="s">
        <v>5298</v>
      </c>
      <c r="B1181" t="s">
        <v>2119</v>
      </c>
      <c r="C1181" t="s">
        <v>2117</v>
      </c>
      <c r="F1181" t="s">
        <v>2118</v>
      </c>
      <c r="G1181" t="s">
        <v>1127</v>
      </c>
      <c r="K1181">
        <v>102</v>
      </c>
      <c r="L1181">
        <v>15.3</v>
      </c>
      <c r="M1181" s="44">
        <v>102</v>
      </c>
      <c r="N1181" s="44">
        <v>239.9</v>
      </c>
      <c r="O1181">
        <v>1</v>
      </c>
      <c r="P1181">
        <v>239.9</v>
      </c>
      <c r="Q1181" t="s">
        <v>992</v>
      </c>
      <c r="S1181">
        <v>1</v>
      </c>
    </row>
    <row r="1182" spans="1:19" x14ac:dyDescent="0.25">
      <c r="A1182" t="s">
        <v>5298</v>
      </c>
      <c r="B1182" t="s">
        <v>2122</v>
      </c>
      <c r="C1182" t="s">
        <v>2120</v>
      </c>
      <c r="F1182" t="s">
        <v>2121</v>
      </c>
      <c r="G1182" t="s">
        <v>1127</v>
      </c>
      <c r="K1182">
        <v>168</v>
      </c>
      <c r="L1182">
        <v>25.2</v>
      </c>
      <c r="M1182" s="44">
        <v>168</v>
      </c>
      <c r="N1182" s="44">
        <v>394.41023999999999</v>
      </c>
      <c r="O1182">
        <v>1</v>
      </c>
      <c r="P1182">
        <v>394.41023999999999</v>
      </c>
      <c r="Q1182" t="s">
        <v>992</v>
      </c>
      <c r="S1182">
        <v>1</v>
      </c>
    </row>
    <row r="1183" spans="1:19" x14ac:dyDescent="0.25">
      <c r="A1183" t="s">
        <v>5298</v>
      </c>
      <c r="B1183" t="s">
        <v>2125</v>
      </c>
      <c r="C1183" t="s">
        <v>2123</v>
      </c>
      <c r="F1183" t="s">
        <v>2124</v>
      </c>
      <c r="G1183" t="s">
        <v>1127</v>
      </c>
      <c r="K1183">
        <v>150</v>
      </c>
      <c r="L1183">
        <v>22.5</v>
      </c>
      <c r="M1183" s="44">
        <v>150</v>
      </c>
      <c r="N1183" s="44">
        <v>352.15199999999999</v>
      </c>
      <c r="O1183">
        <v>1</v>
      </c>
      <c r="P1183">
        <v>352.15199999999999</v>
      </c>
      <c r="Q1183" t="s">
        <v>992</v>
      </c>
      <c r="S1183">
        <v>1</v>
      </c>
    </row>
    <row r="1184" spans="1:19" x14ac:dyDescent="0.25">
      <c r="A1184" t="s">
        <v>5298</v>
      </c>
      <c r="B1184" t="s">
        <v>2128</v>
      </c>
      <c r="C1184" t="s">
        <v>2126</v>
      </c>
      <c r="F1184" t="s">
        <v>2127</v>
      </c>
      <c r="G1184" t="s">
        <v>1127</v>
      </c>
      <c r="K1184">
        <v>168</v>
      </c>
      <c r="L1184">
        <v>25.2</v>
      </c>
      <c r="M1184" s="44">
        <v>168</v>
      </c>
      <c r="N1184" s="44">
        <v>394.41023999999999</v>
      </c>
      <c r="O1184">
        <v>1</v>
      </c>
      <c r="P1184">
        <v>394.41023999999999</v>
      </c>
      <c r="Q1184" t="s">
        <v>992</v>
      </c>
      <c r="S1184">
        <v>1</v>
      </c>
    </row>
    <row r="1185" spans="1:19" x14ac:dyDescent="0.25">
      <c r="A1185" t="s">
        <v>5298</v>
      </c>
      <c r="B1185" t="s">
        <v>2131</v>
      </c>
      <c r="C1185" t="s">
        <v>2129</v>
      </c>
      <c r="F1185" t="s">
        <v>2130</v>
      </c>
      <c r="G1185" t="s">
        <v>1127</v>
      </c>
      <c r="K1185">
        <v>150</v>
      </c>
      <c r="L1185">
        <v>22.5</v>
      </c>
      <c r="M1185" s="44">
        <v>150</v>
      </c>
      <c r="N1185" s="44">
        <v>352.15199999999999</v>
      </c>
      <c r="O1185">
        <v>1</v>
      </c>
      <c r="P1185">
        <v>352.15199999999999</v>
      </c>
      <c r="Q1185" t="s">
        <v>992</v>
      </c>
      <c r="S1185">
        <v>1</v>
      </c>
    </row>
    <row r="1186" spans="1:19" x14ac:dyDescent="0.25">
      <c r="A1186" t="s">
        <v>5298</v>
      </c>
      <c r="B1186" t="s">
        <v>2134</v>
      </c>
      <c r="C1186" t="s">
        <v>2132</v>
      </c>
      <c r="F1186" t="s">
        <v>2133</v>
      </c>
      <c r="G1186" t="s">
        <v>1127</v>
      </c>
      <c r="K1186">
        <v>132</v>
      </c>
      <c r="L1186">
        <v>19.8</v>
      </c>
      <c r="M1186" s="44">
        <v>132</v>
      </c>
      <c r="N1186" s="44">
        <v>309.89375999999999</v>
      </c>
      <c r="O1186">
        <v>1</v>
      </c>
      <c r="P1186">
        <v>309.89375999999999</v>
      </c>
      <c r="Q1186" t="s">
        <v>992</v>
      </c>
      <c r="S1186">
        <v>1</v>
      </c>
    </row>
    <row r="1187" spans="1:19" x14ac:dyDescent="0.25">
      <c r="A1187" t="s">
        <v>5298</v>
      </c>
      <c r="B1187" t="s">
        <v>2137</v>
      </c>
      <c r="C1187" t="s">
        <v>2135</v>
      </c>
      <c r="F1187" t="s">
        <v>2136</v>
      </c>
      <c r="G1187" t="s">
        <v>1127</v>
      </c>
      <c r="K1187">
        <v>138</v>
      </c>
      <c r="L1187">
        <v>20.7</v>
      </c>
      <c r="M1187" s="44">
        <v>138</v>
      </c>
      <c r="N1187" s="44">
        <v>323.97984000000002</v>
      </c>
      <c r="O1187">
        <v>1</v>
      </c>
      <c r="P1187">
        <v>323.97984000000002</v>
      </c>
      <c r="Q1187" t="s">
        <v>992</v>
      </c>
      <c r="S1187">
        <v>1</v>
      </c>
    </row>
    <row r="1188" spans="1:19" x14ac:dyDescent="0.25">
      <c r="A1188" t="s">
        <v>5298</v>
      </c>
      <c r="B1188" t="s">
        <v>2140</v>
      </c>
      <c r="C1188" t="s">
        <v>2138</v>
      </c>
      <c r="F1188" t="s">
        <v>2139</v>
      </c>
      <c r="G1188" t="s">
        <v>1127</v>
      </c>
      <c r="K1188">
        <v>90</v>
      </c>
      <c r="L1188">
        <v>13.5</v>
      </c>
      <c r="M1188" s="44">
        <v>90</v>
      </c>
      <c r="N1188" s="44">
        <v>211.2912</v>
      </c>
      <c r="O1188">
        <v>1</v>
      </c>
      <c r="P1188">
        <v>211.2912</v>
      </c>
      <c r="Q1188" t="s">
        <v>992</v>
      </c>
      <c r="S1188">
        <v>1</v>
      </c>
    </row>
    <row r="1189" spans="1:19" x14ac:dyDescent="0.25">
      <c r="A1189" t="s">
        <v>5298</v>
      </c>
      <c r="C1189" t="s">
        <v>2141</v>
      </c>
      <c r="F1189" t="s">
        <v>2142</v>
      </c>
      <c r="G1189" t="s">
        <v>1127</v>
      </c>
      <c r="K1189" t="s">
        <v>5315</v>
      </c>
      <c r="L1189" t="s">
        <v>5315</v>
      </c>
      <c r="M1189" s="44">
        <v>265</v>
      </c>
      <c r="N1189" s="44">
        <v>567.12099999999998</v>
      </c>
      <c r="O1189">
        <v>1</v>
      </c>
      <c r="P1189">
        <v>567.12099999999998</v>
      </c>
      <c r="Q1189" t="s">
        <v>992</v>
      </c>
      <c r="S1189">
        <v>1</v>
      </c>
    </row>
    <row r="1190" spans="1:19" x14ac:dyDescent="0.25">
      <c r="A1190" t="s">
        <v>5298</v>
      </c>
      <c r="C1190" t="s">
        <v>2144</v>
      </c>
      <c r="F1190" t="s">
        <v>2145</v>
      </c>
      <c r="G1190" t="s">
        <v>1127</v>
      </c>
      <c r="K1190" t="s">
        <v>5315</v>
      </c>
      <c r="L1190" t="s">
        <v>5315</v>
      </c>
      <c r="M1190" s="44">
        <v>290</v>
      </c>
      <c r="N1190" s="44">
        <v>599.06055000000003</v>
      </c>
      <c r="O1190">
        <v>1</v>
      </c>
      <c r="P1190">
        <v>599.06055000000003</v>
      </c>
      <c r="Q1190" t="s">
        <v>992</v>
      </c>
      <c r="S1190">
        <v>1</v>
      </c>
    </row>
    <row r="1191" spans="1:19" x14ac:dyDescent="0.25">
      <c r="A1191" t="s">
        <v>5298</v>
      </c>
      <c r="C1191" t="s">
        <v>2146</v>
      </c>
      <c r="F1191" t="s">
        <v>2147</v>
      </c>
      <c r="G1191" t="s">
        <v>1127</v>
      </c>
      <c r="K1191" t="s">
        <v>5315</v>
      </c>
      <c r="L1191" t="s">
        <v>5315</v>
      </c>
      <c r="M1191" s="44">
        <v>290</v>
      </c>
      <c r="N1191" s="44">
        <v>641.37620000000004</v>
      </c>
      <c r="O1191">
        <v>1</v>
      </c>
      <c r="P1191">
        <v>641.37620000000004</v>
      </c>
      <c r="Q1191" t="s">
        <v>992</v>
      </c>
      <c r="S1191">
        <v>1</v>
      </c>
    </row>
    <row r="1192" spans="1:19" x14ac:dyDescent="0.25">
      <c r="A1192" t="s">
        <v>5298</v>
      </c>
      <c r="B1192" t="s">
        <v>2150</v>
      </c>
      <c r="C1192" t="s">
        <v>2148</v>
      </c>
      <c r="F1192" t="s">
        <v>2149</v>
      </c>
      <c r="G1192" t="s">
        <v>1127</v>
      </c>
      <c r="K1192">
        <v>44.4</v>
      </c>
      <c r="L1192">
        <v>6.66</v>
      </c>
      <c r="M1192" s="44">
        <v>66.599999999999994</v>
      </c>
      <c r="N1192" s="44">
        <v>219.9</v>
      </c>
      <c r="O1192">
        <v>1</v>
      </c>
      <c r="P1192">
        <v>219.9</v>
      </c>
      <c r="Q1192" t="s">
        <v>992</v>
      </c>
      <c r="S1192">
        <v>1</v>
      </c>
    </row>
    <row r="1193" spans="1:19" x14ac:dyDescent="0.25">
      <c r="A1193" t="s">
        <v>5298</v>
      </c>
      <c r="C1193" t="s">
        <v>2151</v>
      </c>
      <c r="F1193" t="s">
        <v>2152</v>
      </c>
      <c r="G1193" t="s">
        <v>1127</v>
      </c>
      <c r="K1193" t="s">
        <v>5315</v>
      </c>
      <c r="L1193" t="s">
        <v>5315</v>
      </c>
      <c r="M1193" s="44">
        <v>124.5</v>
      </c>
      <c r="N1193" s="44">
        <v>338</v>
      </c>
      <c r="O1193">
        <v>1</v>
      </c>
      <c r="P1193">
        <v>338</v>
      </c>
      <c r="Q1193" t="s">
        <v>992</v>
      </c>
      <c r="S1193">
        <v>1</v>
      </c>
    </row>
    <row r="1194" spans="1:19" x14ac:dyDescent="0.25">
      <c r="A1194" t="s">
        <v>5298</v>
      </c>
      <c r="C1194" t="s">
        <v>2157</v>
      </c>
      <c r="F1194" t="s">
        <v>2158</v>
      </c>
      <c r="G1194" t="s">
        <v>1127</v>
      </c>
      <c r="K1194" t="s">
        <v>5315</v>
      </c>
      <c r="L1194" t="s">
        <v>5315</v>
      </c>
      <c r="M1194" s="44">
        <v>3</v>
      </c>
      <c r="N1194" s="44">
        <v>10.51</v>
      </c>
      <c r="O1194">
        <v>0.84</v>
      </c>
      <c r="P1194">
        <v>8.8284000000000002</v>
      </c>
      <c r="Q1194" t="s">
        <v>992</v>
      </c>
      <c r="S1194">
        <v>1</v>
      </c>
    </row>
    <row r="1195" spans="1:19" x14ac:dyDescent="0.25">
      <c r="A1195" t="s">
        <v>5298</v>
      </c>
      <c r="B1195" t="s">
        <v>2036</v>
      </c>
      <c r="C1195" t="s">
        <v>2159</v>
      </c>
      <c r="F1195" t="s">
        <v>2160</v>
      </c>
      <c r="G1195" t="s">
        <v>1127</v>
      </c>
      <c r="K1195">
        <v>9.8000000000000007</v>
      </c>
      <c r="L1195">
        <v>1.47</v>
      </c>
      <c r="M1195" s="44">
        <v>9.8000000000000007</v>
      </c>
      <c r="N1195" s="44">
        <v>28.33</v>
      </c>
      <c r="O1195">
        <v>1</v>
      </c>
      <c r="P1195">
        <v>28.33</v>
      </c>
      <c r="Q1195" t="s">
        <v>992</v>
      </c>
      <c r="S1195">
        <v>1</v>
      </c>
    </row>
    <row r="1196" spans="1:19" x14ac:dyDescent="0.25">
      <c r="A1196" t="s">
        <v>5298</v>
      </c>
      <c r="B1196" t="s">
        <v>2163</v>
      </c>
      <c r="C1196" t="s">
        <v>2161</v>
      </c>
      <c r="F1196" t="s">
        <v>2162</v>
      </c>
      <c r="G1196" t="s">
        <v>1127</v>
      </c>
      <c r="K1196">
        <v>99</v>
      </c>
      <c r="L1196">
        <v>14.85</v>
      </c>
      <c r="M1196" s="44">
        <v>100</v>
      </c>
      <c r="N1196" s="44">
        <v>234.768</v>
      </c>
      <c r="O1196">
        <v>1</v>
      </c>
      <c r="P1196">
        <v>234.768</v>
      </c>
      <c r="Q1196" t="s">
        <v>992</v>
      </c>
      <c r="S1196">
        <v>1</v>
      </c>
    </row>
    <row r="1197" spans="1:19" x14ac:dyDescent="0.25">
      <c r="A1197" t="s">
        <v>5298</v>
      </c>
      <c r="B1197" t="s">
        <v>2166</v>
      </c>
      <c r="C1197" t="s">
        <v>2164</v>
      </c>
      <c r="F1197" t="s">
        <v>2165</v>
      </c>
      <c r="G1197" t="s">
        <v>1127</v>
      </c>
      <c r="K1197">
        <v>79.2</v>
      </c>
      <c r="L1197">
        <v>11.88</v>
      </c>
      <c r="M1197" s="44">
        <v>80</v>
      </c>
      <c r="N1197" s="44">
        <v>245.28</v>
      </c>
      <c r="O1197">
        <v>1</v>
      </c>
      <c r="P1197">
        <v>245.28</v>
      </c>
      <c r="Q1197" t="s">
        <v>992</v>
      </c>
      <c r="S1197">
        <v>1</v>
      </c>
    </row>
    <row r="1198" spans="1:19" x14ac:dyDescent="0.25">
      <c r="A1198" t="s">
        <v>5298</v>
      </c>
      <c r="C1198" t="s">
        <v>2167</v>
      </c>
      <c r="F1198" t="s">
        <v>2168</v>
      </c>
      <c r="G1198" t="s">
        <v>1127</v>
      </c>
      <c r="K1198" t="s">
        <v>5315</v>
      </c>
      <c r="L1198" t="s">
        <v>5315</v>
      </c>
      <c r="M1198" s="44">
        <v>4</v>
      </c>
      <c r="N1198" s="44">
        <v>9.67</v>
      </c>
      <c r="O1198">
        <v>1</v>
      </c>
      <c r="P1198">
        <v>9.67</v>
      </c>
      <c r="Q1198" t="s">
        <v>992</v>
      </c>
      <c r="S1198">
        <v>1</v>
      </c>
    </row>
    <row r="1199" spans="1:19" x14ac:dyDescent="0.25">
      <c r="A1199" t="s">
        <v>5298</v>
      </c>
      <c r="B1199" t="s">
        <v>2171</v>
      </c>
      <c r="C1199" t="s">
        <v>2169</v>
      </c>
      <c r="F1199" t="s">
        <v>2170</v>
      </c>
      <c r="G1199" t="s">
        <v>1127</v>
      </c>
      <c r="K1199" t="s">
        <v>5315</v>
      </c>
      <c r="L1199">
        <v>1.1200000000000001</v>
      </c>
      <c r="M1199" s="44">
        <v>7.46</v>
      </c>
      <c r="N1199" s="44">
        <v>18.29</v>
      </c>
      <c r="O1199">
        <v>1</v>
      </c>
      <c r="P1199">
        <v>18.29</v>
      </c>
      <c r="Q1199" t="s">
        <v>992</v>
      </c>
      <c r="S1199">
        <v>1</v>
      </c>
    </row>
    <row r="1200" spans="1:19" x14ac:dyDescent="0.25">
      <c r="A1200" t="s">
        <v>5298</v>
      </c>
      <c r="B1200" t="s">
        <v>2174</v>
      </c>
      <c r="C1200" t="s">
        <v>2172</v>
      </c>
      <c r="F1200" t="s">
        <v>2173</v>
      </c>
      <c r="G1200" t="s">
        <v>1127</v>
      </c>
      <c r="K1200">
        <v>11.9</v>
      </c>
      <c r="L1200">
        <v>1.79</v>
      </c>
      <c r="M1200" s="44">
        <v>11.9</v>
      </c>
      <c r="N1200" s="44">
        <v>35.44</v>
      </c>
      <c r="O1200">
        <v>1</v>
      </c>
      <c r="P1200">
        <v>35.44</v>
      </c>
      <c r="Q1200" t="s">
        <v>992</v>
      </c>
      <c r="S1200">
        <v>1</v>
      </c>
    </row>
    <row r="1201" spans="1:19" x14ac:dyDescent="0.25">
      <c r="A1201" t="s">
        <v>5298</v>
      </c>
      <c r="C1201" t="s">
        <v>2175</v>
      </c>
      <c r="F1201" t="s">
        <v>2176</v>
      </c>
      <c r="G1201" t="s">
        <v>1127</v>
      </c>
      <c r="K1201" t="s">
        <v>5315</v>
      </c>
      <c r="L1201" t="s">
        <v>5315</v>
      </c>
      <c r="M1201" s="44">
        <v>16</v>
      </c>
      <c r="N1201" s="44">
        <v>47.65</v>
      </c>
      <c r="O1201">
        <v>1</v>
      </c>
      <c r="P1201">
        <v>47.65</v>
      </c>
      <c r="Q1201" t="s">
        <v>992</v>
      </c>
      <c r="S1201">
        <v>1</v>
      </c>
    </row>
    <row r="1202" spans="1:19" x14ac:dyDescent="0.25">
      <c r="A1202" t="s">
        <v>5298</v>
      </c>
      <c r="B1202" t="s">
        <v>2072</v>
      </c>
      <c r="C1202" t="s">
        <v>2177</v>
      </c>
      <c r="F1202" t="s">
        <v>2178</v>
      </c>
      <c r="G1202" t="s">
        <v>1127</v>
      </c>
      <c r="K1202" t="s">
        <v>5315</v>
      </c>
      <c r="L1202">
        <v>1.17</v>
      </c>
      <c r="M1202" s="44">
        <v>7.81</v>
      </c>
      <c r="N1202" s="44">
        <v>19.84</v>
      </c>
      <c r="O1202">
        <v>1</v>
      </c>
      <c r="P1202">
        <v>19.84</v>
      </c>
      <c r="Q1202" t="s">
        <v>992</v>
      </c>
      <c r="S1202">
        <v>1</v>
      </c>
    </row>
    <row r="1203" spans="1:19" x14ac:dyDescent="0.25">
      <c r="A1203" t="s">
        <v>5298</v>
      </c>
      <c r="B1203" t="s">
        <v>2181</v>
      </c>
      <c r="C1203" t="s">
        <v>2179</v>
      </c>
      <c r="F1203" t="s">
        <v>2180</v>
      </c>
      <c r="G1203" t="s">
        <v>2182</v>
      </c>
      <c r="K1203">
        <v>3</v>
      </c>
      <c r="L1203">
        <v>2.0499999999999998</v>
      </c>
      <c r="M1203" s="44">
        <v>1.5</v>
      </c>
      <c r="N1203" s="44">
        <v>13.14</v>
      </c>
      <c r="O1203">
        <v>1</v>
      </c>
      <c r="P1203">
        <v>13.14</v>
      </c>
      <c r="Q1203" t="s">
        <v>36</v>
      </c>
      <c r="S1203">
        <v>1</v>
      </c>
    </row>
    <row r="1204" spans="1:19" x14ac:dyDescent="0.25">
      <c r="A1204" t="s">
        <v>5298</v>
      </c>
      <c r="B1204" t="s">
        <v>2181</v>
      </c>
      <c r="C1204" t="s">
        <v>2183</v>
      </c>
      <c r="F1204" t="s">
        <v>2184</v>
      </c>
      <c r="G1204" t="s">
        <v>2182</v>
      </c>
      <c r="K1204">
        <v>3</v>
      </c>
      <c r="L1204">
        <v>2.0499999999999998</v>
      </c>
      <c r="M1204" s="44">
        <v>1.5</v>
      </c>
      <c r="N1204" s="44">
        <v>13.14</v>
      </c>
      <c r="O1204">
        <v>1</v>
      </c>
      <c r="P1204">
        <v>13.14</v>
      </c>
      <c r="Q1204" t="s">
        <v>36</v>
      </c>
      <c r="S1204">
        <v>1</v>
      </c>
    </row>
    <row r="1205" spans="1:19" x14ac:dyDescent="0.25">
      <c r="A1205" t="s">
        <v>5298</v>
      </c>
      <c r="B1205" t="s">
        <v>2187</v>
      </c>
      <c r="C1205" t="s">
        <v>2185</v>
      </c>
      <c r="F1205" t="s">
        <v>2186</v>
      </c>
      <c r="G1205" t="s">
        <v>2182</v>
      </c>
      <c r="K1205">
        <v>1.5</v>
      </c>
      <c r="L1205">
        <v>0.51</v>
      </c>
      <c r="M1205" s="44">
        <v>1.5</v>
      </c>
      <c r="N1205" s="44">
        <v>11.78</v>
      </c>
      <c r="O1205">
        <v>1</v>
      </c>
      <c r="P1205">
        <v>11.78</v>
      </c>
      <c r="Q1205" t="s">
        <v>36</v>
      </c>
      <c r="S1205">
        <v>1</v>
      </c>
    </row>
    <row r="1206" spans="1:19" x14ac:dyDescent="0.25">
      <c r="A1206" t="s">
        <v>5298</v>
      </c>
      <c r="B1206" t="s">
        <v>2190</v>
      </c>
      <c r="C1206" t="s">
        <v>2188</v>
      </c>
      <c r="F1206" t="s">
        <v>2189</v>
      </c>
      <c r="G1206" t="s">
        <v>2182</v>
      </c>
      <c r="K1206" t="s">
        <v>5315</v>
      </c>
      <c r="L1206" t="s">
        <v>5315</v>
      </c>
      <c r="M1206" s="44">
        <v>3.8</v>
      </c>
      <c r="N1206" s="44">
        <v>22</v>
      </c>
      <c r="O1206">
        <v>1</v>
      </c>
      <c r="P1206">
        <v>22</v>
      </c>
      <c r="Q1206" t="s">
        <v>36</v>
      </c>
      <c r="S1206">
        <v>1</v>
      </c>
    </row>
    <row r="1207" spans="1:19" x14ac:dyDescent="0.25">
      <c r="A1207" t="s">
        <v>5298</v>
      </c>
      <c r="B1207" t="s">
        <v>2193</v>
      </c>
      <c r="C1207" t="s">
        <v>2191</v>
      </c>
      <c r="F1207" t="s">
        <v>2192</v>
      </c>
      <c r="G1207" t="s">
        <v>2182</v>
      </c>
      <c r="K1207">
        <v>6.1</v>
      </c>
      <c r="L1207">
        <v>5.42</v>
      </c>
      <c r="M1207" s="44">
        <v>6.1</v>
      </c>
      <c r="N1207" s="44">
        <v>35</v>
      </c>
      <c r="O1207">
        <v>1</v>
      </c>
      <c r="P1207">
        <v>35</v>
      </c>
      <c r="Q1207" t="s">
        <v>36</v>
      </c>
      <c r="S1207">
        <v>1</v>
      </c>
    </row>
    <row r="1208" spans="1:19" x14ac:dyDescent="0.25">
      <c r="A1208" t="s">
        <v>5298</v>
      </c>
      <c r="B1208" t="s">
        <v>2197</v>
      </c>
      <c r="C1208" t="s">
        <v>2195</v>
      </c>
      <c r="F1208" t="s">
        <v>2196</v>
      </c>
      <c r="G1208" t="s">
        <v>2182</v>
      </c>
      <c r="K1208">
        <v>1.5</v>
      </c>
      <c r="L1208">
        <v>1.5</v>
      </c>
      <c r="M1208" s="44">
        <v>1.5</v>
      </c>
      <c r="N1208" s="44">
        <v>12</v>
      </c>
      <c r="O1208">
        <v>1</v>
      </c>
      <c r="P1208">
        <v>12</v>
      </c>
      <c r="Q1208" t="s">
        <v>36</v>
      </c>
      <c r="S1208">
        <v>1</v>
      </c>
    </row>
    <row r="1209" spans="1:19" x14ac:dyDescent="0.25">
      <c r="A1209" t="s">
        <v>5298</v>
      </c>
      <c r="B1209" t="s">
        <v>2200</v>
      </c>
      <c r="C1209" t="s">
        <v>2198</v>
      </c>
      <c r="F1209" t="s">
        <v>2199</v>
      </c>
      <c r="G1209" t="s">
        <v>2182</v>
      </c>
      <c r="K1209">
        <v>1.5</v>
      </c>
      <c r="L1209">
        <v>0</v>
      </c>
      <c r="M1209" s="44">
        <v>1.5</v>
      </c>
      <c r="N1209" s="44">
        <v>12.48</v>
      </c>
      <c r="O1209">
        <v>1</v>
      </c>
      <c r="P1209">
        <v>12.48</v>
      </c>
      <c r="Q1209" t="s">
        <v>36</v>
      </c>
      <c r="S1209">
        <v>1</v>
      </c>
    </row>
    <row r="1210" spans="1:19" x14ac:dyDescent="0.25">
      <c r="A1210" t="s">
        <v>5298</v>
      </c>
      <c r="B1210" t="s">
        <v>2203</v>
      </c>
      <c r="C1210" t="s">
        <v>2201</v>
      </c>
      <c r="F1210" t="s">
        <v>2202</v>
      </c>
      <c r="G1210" t="s">
        <v>2182</v>
      </c>
      <c r="K1210">
        <v>1.5</v>
      </c>
      <c r="L1210">
        <v>0</v>
      </c>
      <c r="M1210" s="44">
        <v>1.5</v>
      </c>
      <c r="N1210" s="44">
        <v>12.48</v>
      </c>
      <c r="O1210">
        <v>1</v>
      </c>
      <c r="P1210">
        <v>12.48</v>
      </c>
      <c r="Q1210" t="s">
        <v>36</v>
      </c>
      <c r="S1210">
        <v>1</v>
      </c>
    </row>
    <row r="1211" spans="1:19" x14ac:dyDescent="0.25">
      <c r="A1211" t="s">
        <v>5298</v>
      </c>
      <c r="B1211" t="s">
        <v>2206</v>
      </c>
      <c r="C1211" t="s">
        <v>2204</v>
      </c>
      <c r="F1211" t="s">
        <v>2205</v>
      </c>
      <c r="G1211" t="s">
        <v>2182</v>
      </c>
      <c r="K1211">
        <v>5</v>
      </c>
      <c r="L1211">
        <v>3.43</v>
      </c>
      <c r="M1211" s="44">
        <v>4.5</v>
      </c>
      <c r="N1211" s="44">
        <v>17.2</v>
      </c>
      <c r="O1211">
        <v>1</v>
      </c>
      <c r="P1211">
        <v>17.2</v>
      </c>
      <c r="Q1211" t="s">
        <v>36</v>
      </c>
      <c r="S1211">
        <v>1</v>
      </c>
    </row>
    <row r="1212" spans="1:19" x14ac:dyDescent="0.25">
      <c r="A1212" t="s">
        <v>5298</v>
      </c>
      <c r="B1212" t="s">
        <v>2209</v>
      </c>
      <c r="C1212" t="s">
        <v>2207</v>
      </c>
      <c r="F1212" t="s">
        <v>2208</v>
      </c>
      <c r="G1212" t="s">
        <v>2182</v>
      </c>
      <c r="K1212">
        <v>2.25</v>
      </c>
      <c r="L1212">
        <v>1.74</v>
      </c>
      <c r="M1212" s="44">
        <v>2.25</v>
      </c>
      <c r="N1212" s="44">
        <v>13.4</v>
      </c>
      <c r="O1212">
        <v>1</v>
      </c>
      <c r="P1212">
        <v>13.4</v>
      </c>
      <c r="Q1212" t="s">
        <v>36</v>
      </c>
      <c r="S1212">
        <v>1</v>
      </c>
    </row>
    <row r="1213" spans="1:19" x14ac:dyDescent="0.25">
      <c r="A1213" t="s">
        <v>5298</v>
      </c>
      <c r="B1213" t="s">
        <v>2212</v>
      </c>
      <c r="C1213" t="s">
        <v>2210</v>
      </c>
      <c r="F1213" t="s">
        <v>2211</v>
      </c>
      <c r="G1213" t="s">
        <v>2182</v>
      </c>
      <c r="K1213" t="s">
        <v>5315</v>
      </c>
      <c r="L1213" t="s">
        <v>5315</v>
      </c>
      <c r="M1213" s="44">
        <v>49</v>
      </c>
      <c r="N1213" s="44">
        <v>332.661</v>
      </c>
      <c r="O1213">
        <v>1</v>
      </c>
      <c r="P1213">
        <v>332.661</v>
      </c>
      <c r="Q1213" t="s">
        <v>36</v>
      </c>
      <c r="S1213">
        <v>1</v>
      </c>
    </row>
    <row r="1214" spans="1:19" x14ac:dyDescent="0.25">
      <c r="A1214" t="s">
        <v>5298</v>
      </c>
      <c r="B1214" t="s">
        <v>2215</v>
      </c>
      <c r="C1214" t="s">
        <v>2213</v>
      </c>
      <c r="F1214" t="s">
        <v>2214</v>
      </c>
      <c r="G1214" t="s">
        <v>2182</v>
      </c>
      <c r="K1214">
        <v>12</v>
      </c>
      <c r="L1214" t="s">
        <v>5315</v>
      </c>
      <c r="M1214" s="44">
        <v>11</v>
      </c>
      <c r="N1214" s="44">
        <v>90</v>
      </c>
      <c r="O1214">
        <v>1</v>
      </c>
      <c r="P1214">
        <v>90</v>
      </c>
      <c r="Q1214" t="s">
        <v>36</v>
      </c>
      <c r="S1214">
        <v>1</v>
      </c>
    </row>
    <row r="1215" spans="1:19" x14ac:dyDescent="0.25">
      <c r="A1215" t="s">
        <v>5298</v>
      </c>
      <c r="C1215" t="s">
        <v>2216</v>
      </c>
      <c r="F1215" t="s">
        <v>2217</v>
      </c>
      <c r="G1215" t="s">
        <v>2182</v>
      </c>
      <c r="K1215" t="s">
        <v>5315</v>
      </c>
      <c r="L1215" t="s">
        <v>5315</v>
      </c>
      <c r="M1215" s="44">
        <v>13</v>
      </c>
      <c r="N1215" s="44">
        <v>9</v>
      </c>
      <c r="O1215">
        <v>1</v>
      </c>
      <c r="P1215">
        <v>9</v>
      </c>
      <c r="Q1215" t="s">
        <v>191</v>
      </c>
      <c r="S1215">
        <v>1</v>
      </c>
    </row>
    <row r="1216" spans="1:19" x14ac:dyDescent="0.25">
      <c r="A1216" t="s">
        <v>5298</v>
      </c>
      <c r="B1216" t="s">
        <v>2220</v>
      </c>
      <c r="C1216" t="s">
        <v>2218</v>
      </c>
      <c r="F1216" t="s">
        <v>2219</v>
      </c>
      <c r="G1216" t="s">
        <v>2182</v>
      </c>
      <c r="K1216">
        <v>5.25</v>
      </c>
      <c r="L1216">
        <v>3.27</v>
      </c>
      <c r="M1216" s="44">
        <v>4.5</v>
      </c>
      <c r="N1216" s="44">
        <v>20</v>
      </c>
      <c r="O1216">
        <v>1</v>
      </c>
      <c r="P1216">
        <v>20</v>
      </c>
      <c r="Q1216" t="s">
        <v>213</v>
      </c>
      <c r="S1216">
        <v>1</v>
      </c>
    </row>
    <row r="1217" spans="1:19" x14ac:dyDescent="0.25">
      <c r="A1217" t="s">
        <v>5298</v>
      </c>
      <c r="B1217" t="s">
        <v>2223</v>
      </c>
      <c r="C1217" t="s">
        <v>2221</v>
      </c>
      <c r="F1217" t="s">
        <v>2222</v>
      </c>
      <c r="G1217" t="s">
        <v>2182</v>
      </c>
      <c r="K1217" t="s">
        <v>5315</v>
      </c>
      <c r="L1217" t="s">
        <v>5315</v>
      </c>
      <c r="M1217" s="44">
        <v>4.8</v>
      </c>
      <c r="N1217" s="44">
        <v>22</v>
      </c>
      <c r="O1217">
        <v>1</v>
      </c>
      <c r="P1217">
        <v>22</v>
      </c>
      <c r="Q1217" t="s">
        <v>36</v>
      </c>
      <c r="S1217">
        <v>1</v>
      </c>
    </row>
    <row r="1218" spans="1:19" x14ac:dyDescent="0.25">
      <c r="A1218" t="s">
        <v>5298</v>
      </c>
      <c r="C1218" t="s">
        <v>2224</v>
      </c>
      <c r="F1218" t="s">
        <v>2225</v>
      </c>
      <c r="G1218" t="s">
        <v>2182</v>
      </c>
      <c r="K1218" t="s">
        <v>5315</v>
      </c>
      <c r="L1218" t="s">
        <v>5315</v>
      </c>
      <c r="M1218" s="44">
        <v>5</v>
      </c>
      <c r="N1218" s="44">
        <v>21.7</v>
      </c>
      <c r="O1218">
        <v>0.84</v>
      </c>
      <c r="P1218">
        <v>18.227999999999998</v>
      </c>
      <c r="Q1218" t="s">
        <v>213</v>
      </c>
      <c r="S1218">
        <v>1</v>
      </c>
    </row>
    <row r="1219" spans="1:19" x14ac:dyDescent="0.25">
      <c r="A1219" t="s">
        <v>5298</v>
      </c>
      <c r="B1219" t="s">
        <v>2228</v>
      </c>
      <c r="C1219" t="s">
        <v>2226</v>
      </c>
      <c r="F1219" t="s">
        <v>2227</v>
      </c>
      <c r="G1219" t="s">
        <v>2182</v>
      </c>
      <c r="K1219">
        <v>2</v>
      </c>
      <c r="L1219">
        <v>0.57999999999999996</v>
      </c>
      <c r="M1219" s="44">
        <v>1.49</v>
      </c>
      <c r="N1219" s="44">
        <v>1</v>
      </c>
      <c r="O1219">
        <v>1</v>
      </c>
      <c r="P1219">
        <v>1</v>
      </c>
      <c r="Q1219" t="s">
        <v>213</v>
      </c>
      <c r="S1219">
        <v>1</v>
      </c>
    </row>
    <row r="1220" spans="1:19" x14ac:dyDescent="0.25">
      <c r="A1220" t="s">
        <v>5298</v>
      </c>
      <c r="C1220" t="s">
        <v>2229</v>
      </c>
      <c r="F1220" t="s">
        <v>2230</v>
      </c>
      <c r="G1220" t="s">
        <v>2182</v>
      </c>
      <c r="K1220" t="s">
        <v>5315</v>
      </c>
      <c r="L1220" t="s">
        <v>5315</v>
      </c>
      <c r="M1220" s="44">
        <v>0.45</v>
      </c>
      <c r="N1220" s="44">
        <v>1.5</v>
      </c>
      <c r="O1220">
        <v>1</v>
      </c>
      <c r="P1220">
        <v>1.5</v>
      </c>
      <c r="Q1220" t="s">
        <v>213</v>
      </c>
      <c r="S1220">
        <v>1</v>
      </c>
    </row>
    <row r="1221" spans="1:19" x14ac:dyDescent="0.25">
      <c r="A1221" t="s">
        <v>5298</v>
      </c>
      <c r="C1221" t="s">
        <v>2231</v>
      </c>
      <c r="F1221" t="s">
        <v>2232</v>
      </c>
      <c r="G1221" t="s">
        <v>2182</v>
      </c>
      <c r="K1221" t="s">
        <v>5315</v>
      </c>
      <c r="L1221" t="s">
        <v>5315</v>
      </c>
      <c r="M1221" s="44">
        <v>0.35</v>
      </c>
      <c r="N1221" s="44">
        <v>0.4</v>
      </c>
      <c r="O1221">
        <v>1</v>
      </c>
      <c r="P1221">
        <v>0.4</v>
      </c>
      <c r="Q1221" t="s">
        <v>213</v>
      </c>
      <c r="S1221">
        <v>1</v>
      </c>
    </row>
    <row r="1222" spans="1:19" x14ac:dyDescent="0.25">
      <c r="A1222" t="s">
        <v>5298</v>
      </c>
      <c r="C1222" t="s">
        <v>2233</v>
      </c>
      <c r="F1222" t="s">
        <v>2234</v>
      </c>
      <c r="G1222" t="s">
        <v>2182</v>
      </c>
      <c r="K1222" t="s">
        <v>5315</v>
      </c>
      <c r="L1222" t="s">
        <v>5315</v>
      </c>
      <c r="M1222" s="44">
        <v>1.5</v>
      </c>
      <c r="N1222" s="44">
        <v>19.71</v>
      </c>
      <c r="O1222">
        <v>1</v>
      </c>
      <c r="P1222">
        <v>19.71</v>
      </c>
      <c r="Q1222" t="s">
        <v>213</v>
      </c>
      <c r="S1222">
        <v>1</v>
      </c>
    </row>
    <row r="1223" spans="1:19" x14ac:dyDescent="0.25">
      <c r="A1223" t="s">
        <v>5298</v>
      </c>
      <c r="B1223" t="s">
        <v>2237</v>
      </c>
      <c r="C1223" t="s">
        <v>2235</v>
      </c>
      <c r="F1223" t="s">
        <v>2236</v>
      </c>
      <c r="G1223" t="s">
        <v>2182</v>
      </c>
      <c r="K1223">
        <v>125</v>
      </c>
      <c r="L1223">
        <v>17.5</v>
      </c>
      <c r="M1223" s="44">
        <v>125</v>
      </c>
      <c r="N1223" s="44">
        <v>270</v>
      </c>
      <c r="O1223">
        <v>1</v>
      </c>
      <c r="P1223">
        <v>270</v>
      </c>
      <c r="Q1223" t="s">
        <v>616</v>
      </c>
      <c r="S1223">
        <v>1</v>
      </c>
    </row>
    <row r="1224" spans="1:19" x14ac:dyDescent="0.25">
      <c r="A1224" t="s">
        <v>5298</v>
      </c>
      <c r="B1224" t="s">
        <v>2240</v>
      </c>
      <c r="C1224" t="s">
        <v>2238</v>
      </c>
      <c r="F1224" t="s">
        <v>2239</v>
      </c>
      <c r="G1224" t="s">
        <v>2182</v>
      </c>
      <c r="K1224">
        <v>45.6</v>
      </c>
      <c r="L1224">
        <v>0</v>
      </c>
      <c r="M1224" s="44">
        <v>45</v>
      </c>
      <c r="N1224" s="44">
        <v>137.19603470000001</v>
      </c>
      <c r="O1224">
        <v>1</v>
      </c>
      <c r="P1224">
        <v>137.19603470000001</v>
      </c>
      <c r="Q1224" t="s">
        <v>616</v>
      </c>
      <c r="S1224">
        <v>1</v>
      </c>
    </row>
    <row r="1225" spans="1:19" x14ac:dyDescent="0.25">
      <c r="A1225" t="s">
        <v>5298</v>
      </c>
      <c r="B1225" t="s">
        <v>2243</v>
      </c>
      <c r="C1225" t="s">
        <v>2241</v>
      </c>
      <c r="F1225" t="s">
        <v>2242</v>
      </c>
      <c r="G1225" t="s">
        <v>2182</v>
      </c>
      <c r="K1225">
        <v>130</v>
      </c>
      <c r="L1225">
        <v>18.2</v>
      </c>
      <c r="M1225" s="44">
        <v>130</v>
      </c>
      <c r="N1225" s="44">
        <v>273</v>
      </c>
      <c r="O1225">
        <v>1</v>
      </c>
      <c r="P1225">
        <v>273</v>
      </c>
      <c r="Q1225" t="s">
        <v>616</v>
      </c>
      <c r="S1225">
        <v>1</v>
      </c>
    </row>
    <row r="1226" spans="1:19" x14ac:dyDescent="0.25">
      <c r="A1226" t="s">
        <v>5298</v>
      </c>
      <c r="B1226" t="s">
        <v>2246</v>
      </c>
      <c r="C1226" t="s">
        <v>2244</v>
      </c>
      <c r="F1226" t="s">
        <v>2245</v>
      </c>
      <c r="G1226" t="s">
        <v>2182</v>
      </c>
      <c r="K1226">
        <v>150</v>
      </c>
      <c r="L1226">
        <v>21</v>
      </c>
      <c r="M1226" s="44">
        <v>150</v>
      </c>
      <c r="N1226" s="44">
        <v>356</v>
      </c>
      <c r="O1226">
        <v>1</v>
      </c>
      <c r="P1226">
        <v>356</v>
      </c>
      <c r="Q1226" t="s">
        <v>616</v>
      </c>
      <c r="S1226">
        <v>1</v>
      </c>
    </row>
    <row r="1227" spans="1:19" x14ac:dyDescent="0.25">
      <c r="A1227" t="s">
        <v>5298</v>
      </c>
      <c r="B1227" t="s">
        <v>2249</v>
      </c>
      <c r="C1227" t="s">
        <v>2247</v>
      </c>
      <c r="F1227" t="s">
        <v>2248</v>
      </c>
      <c r="G1227" t="s">
        <v>2182</v>
      </c>
      <c r="K1227" t="s">
        <v>5315</v>
      </c>
      <c r="L1227">
        <v>3.64</v>
      </c>
      <c r="M1227" s="44">
        <v>26</v>
      </c>
      <c r="N1227" s="44">
        <v>59</v>
      </c>
      <c r="O1227">
        <v>1</v>
      </c>
      <c r="P1227">
        <v>59</v>
      </c>
      <c r="Q1227" t="s">
        <v>616</v>
      </c>
      <c r="S1227">
        <v>1</v>
      </c>
    </row>
    <row r="1228" spans="1:19" x14ac:dyDescent="0.25">
      <c r="A1228" t="s">
        <v>5298</v>
      </c>
      <c r="B1228" t="s">
        <v>2252</v>
      </c>
      <c r="C1228" t="s">
        <v>2250</v>
      </c>
      <c r="F1228" t="s">
        <v>2251</v>
      </c>
      <c r="G1228" t="s">
        <v>2182</v>
      </c>
      <c r="K1228">
        <v>6.3</v>
      </c>
      <c r="L1228">
        <v>0.88</v>
      </c>
      <c r="M1228" s="44">
        <v>6.3</v>
      </c>
      <c r="N1228" s="44">
        <v>13.3</v>
      </c>
      <c r="O1228">
        <v>1</v>
      </c>
      <c r="P1228">
        <v>13.3</v>
      </c>
      <c r="Q1228" t="s">
        <v>616</v>
      </c>
      <c r="S1228">
        <v>1</v>
      </c>
    </row>
    <row r="1229" spans="1:19" x14ac:dyDescent="0.25">
      <c r="A1229" t="s">
        <v>5298</v>
      </c>
      <c r="B1229" t="s">
        <v>2255</v>
      </c>
      <c r="C1229" t="s">
        <v>2253</v>
      </c>
      <c r="F1229" t="s">
        <v>2254</v>
      </c>
      <c r="G1229" t="s">
        <v>2182</v>
      </c>
      <c r="K1229">
        <v>139</v>
      </c>
      <c r="L1229">
        <v>19.46</v>
      </c>
      <c r="M1229" s="44">
        <v>139</v>
      </c>
      <c r="N1229" s="44">
        <v>368.70207470000003</v>
      </c>
      <c r="O1229">
        <v>1</v>
      </c>
      <c r="P1229">
        <v>368.70207470000003</v>
      </c>
      <c r="Q1229" t="s">
        <v>616</v>
      </c>
      <c r="S1229">
        <v>1</v>
      </c>
    </row>
    <row r="1230" spans="1:19" x14ac:dyDescent="0.25">
      <c r="A1230" t="s">
        <v>5298</v>
      </c>
      <c r="B1230" t="s">
        <v>2258</v>
      </c>
      <c r="C1230" t="s">
        <v>2256</v>
      </c>
      <c r="F1230" t="s">
        <v>2257</v>
      </c>
      <c r="G1230" t="s">
        <v>2182</v>
      </c>
      <c r="K1230">
        <v>2</v>
      </c>
      <c r="L1230">
        <v>0.28000000000000003</v>
      </c>
      <c r="M1230" s="44">
        <v>2</v>
      </c>
      <c r="N1230" s="44">
        <v>1.8</v>
      </c>
      <c r="O1230">
        <v>1</v>
      </c>
      <c r="P1230">
        <v>1.8</v>
      </c>
      <c r="Q1230" t="s">
        <v>616</v>
      </c>
      <c r="S1230">
        <v>1</v>
      </c>
    </row>
    <row r="1231" spans="1:19" x14ac:dyDescent="0.25">
      <c r="A1231" t="s">
        <v>5298</v>
      </c>
      <c r="B1231" t="s">
        <v>2261</v>
      </c>
      <c r="C1231" t="s">
        <v>2259</v>
      </c>
      <c r="F1231" t="s">
        <v>2260</v>
      </c>
      <c r="G1231" t="s">
        <v>2182</v>
      </c>
      <c r="K1231">
        <v>5</v>
      </c>
      <c r="L1231">
        <v>0.7</v>
      </c>
      <c r="M1231" s="44">
        <v>5</v>
      </c>
      <c r="N1231" s="44">
        <v>1.8</v>
      </c>
      <c r="O1231">
        <v>1</v>
      </c>
      <c r="P1231">
        <v>1.8</v>
      </c>
      <c r="Q1231" t="s">
        <v>616</v>
      </c>
      <c r="S1231">
        <v>1</v>
      </c>
    </row>
    <row r="1232" spans="1:19" x14ac:dyDescent="0.25">
      <c r="A1232" t="s">
        <v>5298</v>
      </c>
      <c r="C1232" t="s">
        <v>2262</v>
      </c>
      <c r="F1232" t="s">
        <v>2263</v>
      </c>
      <c r="G1232" t="s">
        <v>2182</v>
      </c>
      <c r="K1232" t="s">
        <v>5315</v>
      </c>
      <c r="L1232" t="s">
        <v>5315</v>
      </c>
      <c r="M1232" s="44">
        <v>2.5</v>
      </c>
      <c r="N1232" s="44">
        <v>1.7</v>
      </c>
      <c r="O1232">
        <v>1</v>
      </c>
      <c r="P1232">
        <v>1.7</v>
      </c>
      <c r="Q1232" t="s">
        <v>616</v>
      </c>
      <c r="S1232">
        <v>1</v>
      </c>
    </row>
    <row r="1233" spans="1:19" x14ac:dyDescent="0.25">
      <c r="A1233" t="s">
        <v>5298</v>
      </c>
      <c r="B1233" t="s">
        <v>2266</v>
      </c>
      <c r="C1233" t="s">
        <v>2264</v>
      </c>
      <c r="F1233" t="s">
        <v>2265</v>
      </c>
      <c r="G1233" t="s">
        <v>2182</v>
      </c>
      <c r="K1233">
        <v>5</v>
      </c>
      <c r="L1233">
        <v>0.7</v>
      </c>
      <c r="M1233" s="44">
        <v>5</v>
      </c>
      <c r="N1233" s="44">
        <v>1.7</v>
      </c>
      <c r="O1233">
        <v>1</v>
      </c>
      <c r="P1233">
        <v>1.7</v>
      </c>
      <c r="Q1233" t="s">
        <v>616</v>
      </c>
      <c r="S1233">
        <v>1</v>
      </c>
    </row>
    <row r="1234" spans="1:19" x14ac:dyDescent="0.25">
      <c r="A1234" t="s">
        <v>5298</v>
      </c>
      <c r="C1234" t="s">
        <v>2267</v>
      </c>
      <c r="F1234" t="s">
        <v>2268</v>
      </c>
      <c r="G1234" t="s">
        <v>2182</v>
      </c>
      <c r="K1234" t="s">
        <v>5315</v>
      </c>
      <c r="L1234" t="s">
        <v>5315</v>
      </c>
      <c r="M1234" s="44">
        <v>45</v>
      </c>
      <c r="N1234" s="44">
        <v>113</v>
      </c>
      <c r="O1234">
        <v>0.84</v>
      </c>
      <c r="P1234">
        <v>94.92</v>
      </c>
      <c r="Q1234" t="s">
        <v>616</v>
      </c>
      <c r="S1234">
        <v>1</v>
      </c>
    </row>
    <row r="1235" spans="1:19" x14ac:dyDescent="0.25">
      <c r="A1235" t="s">
        <v>5298</v>
      </c>
      <c r="B1235" t="s">
        <v>2271</v>
      </c>
      <c r="C1235" t="s">
        <v>2269</v>
      </c>
      <c r="F1235" t="s">
        <v>2270</v>
      </c>
      <c r="G1235" t="s">
        <v>2182</v>
      </c>
      <c r="K1235">
        <v>127</v>
      </c>
      <c r="L1235">
        <v>17.78</v>
      </c>
      <c r="M1235" s="44">
        <v>127</v>
      </c>
      <c r="N1235" s="44">
        <v>359.90190469999999</v>
      </c>
      <c r="O1235">
        <v>1</v>
      </c>
      <c r="P1235">
        <v>359.90190469999999</v>
      </c>
      <c r="Q1235" t="s">
        <v>616</v>
      </c>
      <c r="S1235">
        <v>1</v>
      </c>
    </row>
    <row r="1236" spans="1:19" x14ac:dyDescent="0.25">
      <c r="A1236" t="s">
        <v>5298</v>
      </c>
      <c r="B1236" t="s">
        <v>2276</v>
      </c>
      <c r="C1236" t="s">
        <v>2274</v>
      </c>
      <c r="F1236" t="s">
        <v>2275</v>
      </c>
      <c r="G1236" t="s">
        <v>2182</v>
      </c>
      <c r="K1236">
        <v>110</v>
      </c>
      <c r="L1236">
        <v>15.4</v>
      </c>
      <c r="M1236" s="44">
        <v>109.4</v>
      </c>
      <c r="N1236" s="44">
        <v>253.5</v>
      </c>
      <c r="O1236">
        <v>1</v>
      </c>
      <c r="P1236">
        <v>253.5</v>
      </c>
      <c r="Q1236" t="s">
        <v>616</v>
      </c>
      <c r="S1236">
        <v>1</v>
      </c>
    </row>
    <row r="1237" spans="1:19" x14ac:dyDescent="0.25">
      <c r="A1237" t="s">
        <v>5298</v>
      </c>
      <c r="B1237" t="s">
        <v>2279</v>
      </c>
      <c r="C1237" t="s">
        <v>2277</v>
      </c>
      <c r="F1237" t="s">
        <v>2278</v>
      </c>
      <c r="G1237" t="s">
        <v>2182</v>
      </c>
      <c r="K1237">
        <v>50</v>
      </c>
      <c r="L1237">
        <v>7</v>
      </c>
      <c r="M1237" s="44">
        <v>50</v>
      </c>
      <c r="N1237" s="44">
        <v>141.965238</v>
      </c>
      <c r="O1237">
        <v>1</v>
      </c>
      <c r="P1237">
        <v>141.965238</v>
      </c>
      <c r="Q1237" t="s">
        <v>616</v>
      </c>
      <c r="S1237">
        <v>1</v>
      </c>
    </row>
    <row r="1238" spans="1:19" x14ac:dyDescent="0.25">
      <c r="A1238" t="s">
        <v>5298</v>
      </c>
      <c r="B1238" t="s">
        <v>2280</v>
      </c>
      <c r="C1238" t="s">
        <v>2277</v>
      </c>
      <c r="F1238" t="s">
        <v>2278</v>
      </c>
      <c r="G1238" t="s">
        <v>2182</v>
      </c>
      <c r="K1238">
        <v>50</v>
      </c>
      <c r="L1238">
        <v>7</v>
      </c>
      <c r="M1238" s="44">
        <v>50</v>
      </c>
      <c r="N1238" s="44">
        <v>141.965238</v>
      </c>
      <c r="O1238">
        <v>1</v>
      </c>
      <c r="P1238">
        <v>141.965238</v>
      </c>
      <c r="Q1238" t="s">
        <v>616</v>
      </c>
      <c r="S1238">
        <v>1</v>
      </c>
    </row>
    <row r="1239" spans="1:19" x14ac:dyDescent="0.25">
      <c r="A1239" t="s">
        <v>5298</v>
      </c>
      <c r="B1239" t="s">
        <v>2281</v>
      </c>
      <c r="C1239" t="s">
        <v>2277</v>
      </c>
      <c r="F1239" t="s">
        <v>2278</v>
      </c>
      <c r="G1239" t="s">
        <v>2182</v>
      </c>
      <c r="K1239">
        <v>50</v>
      </c>
      <c r="L1239">
        <v>7</v>
      </c>
      <c r="M1239" s="44">
        <v>50</v>
      </c>
      <c r="N1239" s="44">
        <v>141.965238</v>
      </c>
      <c r="O1239">
        <v>1</v>
      </c>
      <c r="P1239">
        <v>141.965238</v>
      </c>
      <c r="Q1239" t="s">
        <v>616</v>
      </c>
      <c r="S1239">
        <v>1</v>
      </c>
    </row>
    <row r="1240" spans="1:19" x14ac:dyDescent="0.25">
      <c r="A1240" t="s">
        <v>5298</v>
      </c>
      <c r="B1240" t="s">
        <v>2284</v>
      </c>
      <c r="C1240" t="s">
        <v>2282</v>
      </c>
      <c r="F1240" t="s">
        <v>2283</v>
      </c>
      <c r="G1240" t="s">
        <v>2182</v>
      </c>
      <c r="K1240">
        <v>200</v>
      </c>
      <c r="L1240">
        <v>28</v>
      </c>
      <c r="M1240" s="44">
        <v>200</v>
      </c>
      <c r="N1240" s="44">
        <v>495.274</v>
      </c>
      <c r="O1240">
        <v>1</v>
      </c>
      <c r="P1240">
        <v>495.274</v>
      </c>
      <c r="Q1240" t="s">
        <v>616</v>
      </c>
      <c r="S1240">
        <v>1</v>
      </c>
    </row>
    <row r="1241" spans="1:19" x14ac:dyDescent="0.25">
      <c r="A1241" t="s">
        <v>5298</v>
      </c>
      <c r="C1241" t="s">
        <v>2285</v>
      </c>
      <c r="F1241" t="s">
        <v>2286</v>
      </c>
      <c r="G1241" t="s">
        <v>2182</v>
      </c>
      <c r="K1241" t="s">
        <v>5315</v>
      </c>
      <c r="L1241" t="s">
        <v>5315</v>
      </c>
      <c r="M1241" s="44">
        <v>17</v>
      </c>
      <c r="N1241" s="44">
        <v>30</v>
      </c>
      <c r="O1241">
        <v>0.84</v>
      </c>
      <c r="P1241">
        <v>25.2</v>
      </c>
      <c r="Q1241" t="s">
        <v>616</v>
      </c>
      <c r="S1241">
        <v>1</v>
      </c>
    </row>
    <row r="1242" spans="1:19" x14ac:dyDescent="0.25">
      <c r="A1242" t="s">
        <v>5298</v>
      </c>
      <c r="B1242" t="s">
        <v>2290</v>
      </c>
      <c r="C1242" t="s">
        <v>2288</v>
      </c>
      <c r="F1242" t="s">
        <v>2289</v>
      </c>
      <c r="G1242" t="s">
        <v>2182</v>
      </c>
      <c r="K1242">
        <v>18.5</v>
      </c>
      <c r="L1242">
        <v>0</v>
      </c>
      <c r="M1242" s="44">
        <v>18.399999999999999</v>
      </c>
      <c r="N1242" s="44">
        <v>55</v>
      </c>
      <c r="O1242">
        <v>1</v>
      </c>
      <c r="P1242">
        <v>55</v>
      </c>
      <c r="Q1242" t="s">
        <v>616</v>
      </c>
      <c r="S1242">
        <v>1</v>
      </c>
    </row>
    <row r="1243" spans="1:19" x14ac:dyDescent="0.25">
      <c r="A1243" t="s">
        <v>5298</v>
      </c>
      <c r="B1243" t="s">
        <v>2294</v>
      </c>
      <c r="C1243" t="s">
        <v>2292</v>
      </c>
      <c r="F1243" t="s">
        <v>2293</v>
      </c>
      <c r="G1243" t="s">
        <v>2182</v>
      </c>
      <c r="K1243">
        <v>19.899999999999999</v>
      </c>
      <c r="L1243">
        <v>2.79</v>
      </c>
      <c r="M1243" s="44">
        <v>20</v>
      </c>
      <c r="N1243" s="44">
        <v>48</v>
      </c>
      <c r="O1243">
        <v>1</v>
      </c>
      <c r="P1243">
        <v>48</v>
      </c>
      <c r="Q1243" t="s">
        <v>616</v>
      </c>
      <c r="S1243">
        <v>1</v>
      </c>
    </row>
    <row r="1244" spans="1:19" x14ac:dyDescent="0.25">
      <c r="A1244" t="s">
        <v>5298</v>
      </c>
      <c r="B1244" t="s">
        <v>2297</v>
      </c>
      <c r="C1244" t="s">
        <v>2295</v>
      </c>
      <c r="F1244" t="s">
        <v>2296</v>
      </c>
      <c r="G1244" t="s">
        <v>2182</v>
      </c>
      <c r="K1244">
        <v>20</v>
      </c>
      <c r="L1244">
        <v>2.8</v>
      </c>
      <c r="M1244" s="44">
        <v>20</v>
      </c>
      <c r="N1244" s="44">
        <v>59</v>
      </c>
      <c r="O1244">
        <v>1</v>
      </c>
      <c r="P1244">
        <v>59</v>
      </c>
      <c r="Q1244" t="s">
        <v>616</v>
      </c>
      <c r="S1244">
        <v>1</v>
      </c>
    </row>
    <row r="1245" spans="1:19" x14ac:dyDescent="0.25">
      <c r="A1245" t="s">
        <v>5298</v>
      </c>
      <c r="B1245" t="s">
        <v>2300</v>
      </c>
      <c r="C1245" t="s">
        <v>2298</v>
      </c>
      <c r="F1245" t="s">
        <v>2299</v>
      </c>
      <c r="G1245" t="s">
        <v>2182</v>
      </c>
      <c r="K1245">
        <v>20</v>
      </c>
      <c r="L1245">
        <v>2.8</v>
      </c>
      <c r="M1245" s="44">
        <v>20</v>
      </c>
      <c r="N1245" s="44">
        <v>57.55</v>
      </c>
      <c r="O1245">
        <v>1</v>
      </c>
      <c r="P1245">
        <v>57.55</v>
      </c>
      <c r="Q1245" t="s">
        <v>616</v>
      </c>
      <c r="S1245">
        <v>1</v>
      </c>
    </row>
    <row r="1246" spans="1:19" x14ac:dyDescent="0.25">
      <c r="A1246" t="s">
        <v>5298</v>
      </c>
      <c r="C1246" t="s">
        <v>2301</v>
      </c>
      <c r="F1246" t="s">
        <v>2302</v>
      </c>
      <c r="G1246" t="s">
        <v>2182</v>
      </c>
      <c r="K1246" t="s">
        <v>5315</v>
      </c>
      <c r="L1246" t="s">
        <v>5315</v>
      </c>
      <c r="M1246" s="44">
        <v>1.5</v>
      </c>
      <c r="N1246" s="44">
        <v>3.3479999999999999</v>
      </c>
      <c r="O1246">
        <v>0.84</v>
      </c>
      <c r="P1246">
        <v>2.8123199999999997</v>
      </c>
      <c r="Q1246" t="s">
        <v>616</v>
      </c>
      <c r="S1246">
        <v>1</v>
      </c>
    </row>
    <row r="1247" spans="1:19" x14ac:dyDescent="0.25">
      <c r="A1247" t="s">
        <v>5298</v>
      </c>
      <c r="C1247" t="s">
        <v>2303</v>
      </c>
      <c r="F1247" t="s">
        <v>2304</v>
      </c>
      <c r="G1247" t="s">
        <v>2182</v>
      </c>
      <c r="K1247" t="s">
        <v>5315</v>
      </c>
      <c r="L1247" t="s">
        <v>5315</v>
      </c>
      <c r="M1247" s="44">
        <v>1.5</v>
      </c>
      <c r="N1247" s="44">
        <v>3.35</v>
      </c>
      <c r="O1247">
        <v>0.84</v>
      </c>
      <c r="P1247">
        <v>2.8140000000000001</v>
      </c>
      <c r="Q1247" t="s">
        <v>616</v>
      </c>
      <c r="S1247">
        <v>1</v>
      </c>
    </row>
    <row r="1248" spans="1:19" x14ac:dyDescent="0.25">
      <c r="A1248" t="s">
        <v>5298</v>
      </c>
      <c r="C1248" t="s">
        <v>2305</v>
      </c>
      <c r="F1248" t="s">
        <v>2306</v>
      </c>
      <c r="G1248" t="s">
        <v>2182</v>
      </c>
      <c r="K1248" t="s">
        <v>5315</v>
      </c>
      <c r="L1248" t="s">
        <v>5315</v>
      </c>
      <c r="M1248" s="44">
        <v>1.5</v>
      </c>
      <c r="N1248" s="44">
        <v>3.3490000000000002</v>
      </c>
      <c r="O1248">
        <v>0.84</v>
      </c>
      <c r="P1248">
        <v>2.8131599999999999</v>
      </c>
      <c r="Q1248" t="s">
        <v>616</v>
      </c>
      <c r="S1248">
        <v>1</v>
      </c>
    </row>
    <row r="1249" spans="1:19" x14ac:dyDescent="0.25">
      <c r="A1249" t="s">
        <v>5298</v>
      </c>
      <c r="C1249" t="s">
        <v>2307</v>
      </c>
      <c r="F1249" t="s">
        <v>2308</v>
      </c>
      <c r="G1249" t="s">
        <v>2182</v>
      </c>
      <c r="K1249" t="s">
        <v>5315</v>
      </c>
      <c r="L1249" t="s">
        <v>5315</v>
      </c>
      <c r="M1249" s="44">
        <v>1</v>
      </c>
      <c r="N1249" s="44">
        <v>2.3289</v>
      </c>
      <c r="O1249">
        <v>0.84</v>
      </c>
      <c r="P1249">
        <v>1.9562759999999999</v>
      </c>
      <c r="Q1249" t="s">
        <v>616</v>
      </c>
      <c r="S1249">
        <v>1</v>
      </c>
    </row>
    <row r="1250" spans="1:19" x14ac:dyDescent="0.25">
      <c r="A1250" t="s">
        <v>5298</v>
      </c>
      <c r="C1250" t="s">
        <v>2309</v>
      </c>
      <c r="F1250" t="s">
        <v>2310</v>
      </c>
      <c r="G1250" t="s">
        <v>2182</v>
      </c>
      <c r="K1250" t="s">
        <v>5315</v>
      </c>
      <c r="L1250" t="s">
        <v>5315</v>
      </c>
      <c r="M1250" s="44">
        <v>10</v>
      </c>
      <c r="N1250" s="44">
        <v>27.32</v>
      </c>
      <c r="O1250">
        <v>0.84</v>
      </c>
      <c r="P1250">
        <v>22.948799999999999</v>
      </c>
      <c r="Q1250" t="s">
        <v>616</v>
      </c>
      <c r="S1250">
        <v>1</v>
      </c>
    </row>
    <row r="1251" spans="1:19" x14ac:dyDescent="0.25">
      <c r="A1251" t="s">
        <v>5298</v>
      </c>
      <c r="C1251" t="s">
        <v>2311</v>
      </c>
      <c r="F1251" t="s">
        <v>2312</v>
      </c>
      <c r="G1251" t="s">
        <v>2182</v>
      </c>
      <c r="K1251" t="s">
        <v>5315</v>
      </c>
      <c r="L1251" t="s">
        <v>5315</v>
      </c>
      <c r="M1251" s="44">
        <v>2.9</v>
      </c>
      <c r="N1251" s="44">
        <v>9.2739999999999991</v>
      </c>
      <c r="O1251">
        <v>0.84</v>
      </c>
      <c r="P1251">
        <v>7.7901599999999993</v>
      </c>
      <c r="Q1251" t="s">
        <v>616</v>
      </c>
      <c r="S1251">
        <v>1</v>
      </c>
    </row>
    <row r="1252" spans="1:19" x14ac:dyDescent="0.25">
      <c r="A1252" t="s">
        <v>5298</v>
      </c>
      <c r="B1252" t="s">
        <v>2315</v>
      </c>
      <c r="C1252" t="s">
        <v>2313</v>
      </c>
      <c r="F1252" t="s">
        <v>2314</v>
      </c>
      <c r="G1252" t="s">
        <v>2182</v>
      </c>
      <c r="K1252">
        <v>3</v>
      </c>
      <c r="L1252">
        <v>0.42</v>
      </c>
      <c r="M1252" s="44">
        <v>3</v>
      </c>
      <c r="N1252" s="44">
        <v>8.4499999999999993</v>
      </c>
      <c r="O1252">
        <v>1</v>
      </c>
      <c r="P1252">
        <v>8.4499999999999993</v>
      </c>
      <c r="Q1252" t="s">
        <v>616</v>
      </c>
      <c r="S1252">
        <v>1</v>
      </c>
    </row>
    <row r="1253" spans="1:19" x14ac:dyDescent="0.25">
      <c r="A1253" t="s">
        <v>5298</v>
      </c>
      <c r="B1253" t="s">
        <v>2318</v>
      </c>
      <c r="C1253" t="s">
        <v>2316</v>
      </c>
      <c r="F1253" t="s">
        <v>2317</v>
      </c>
      <c r="G1253" t="s">
        <v>2182</v>
      </c>
      <c r="K1253">
        <v>59</v>
      </c>
      <c r="L1253">
        <v>8.85</v>
      </c>
      <c r="M1253" s="44">
        <v>60</v>
      </c>
      <c r="N1253" s="44">
        <v>173</v>
      </c>
      <c r="O1253">
        <v>1</v>
      </c>
      <c r="P1253">
        <v>173</v>
      </c>
      <c r="Q1253" t="s">
        <v>992</v>
      </c>
      <c r="S1253">
        <v>1</v>
      </c>
    </row>
    <row r="1254" spans="1:19" x14ac:dyDescent="0.25">
      <c r="A1254" t="s">
        <v>5298</v>
      </c>
      <c r="B1254" t="s">
        <v>2321</v>
      </c>
      <c r="C1254" t="s">
        <v>2319</v>
      </c>
      <c r="F1254" t="s">
        <v>2320</v>
      </c>
      <c r="G1254" t="s">
        <v>2182</v>
      </c>
      <c r="K1254">
        <v>22.44</v>
      </c>
      <c r="L1254">
        <v>3.37</v>
      </c>
      <c r="M1254" s="44">
        <v>22.8</v>
      </c>
      <c r="N1254" s="44">
        <v>81.5</v>
      </c>
      <c r="O1254">
        <v>1</v>
      </c>
      <c r="P1254">
        <v>81.5</v>
      </c>
      <c r="Q1254" t="s">
        <v>992</v>
      </c>
      <c r="S1254">
        <v>1</v>
      </c>
    </row>
    <row r="1255" spans="1:19" x14ac:dyDescent="0.25">
      <c r="A1255" t="s">
        <v>5298</v>
      </c>
      <c r="B1255" t="s">
        <v>2324</v>
      </c>
      <c r="C1255" t="s">
        <v>2322</v>
      </c>
      <c r="F1255" t="s">
        <v>2323</v>
      </c>
      <c r="G1255" t="s">
        <v>2182</v>
      </c>
      <c r="K1255">
        <v>2.1</v>
      </c>
      <c r="L1255">
        <v>0.32</v>
      </c>
      <c r="M1255" s="44">
        <v>2.1</v>
      </c>
      <c r="N1255" s="44">
        <v>7.5</v>
      </c>
      <c r="O1255">
        <v>1</v>
      </c>
      <c r="P1255">
        <v>7.5</v>
      </c>
      <c r="Q1255" t="s">
        <v>992</v>
      </c>
      <c r="S1255">
        <v>1</v>
      </c>
    </row>
    <row r="1256" spans="1:19" x14ac:dyDescent="0.25">
      <c r="A1256" t="s">
        <v>5298</v>
      </c>
      <c r="B1256" t="s">
        <v>2327</v>
      </c>
      <c r="C1256" t="s">
        <v>2325</v>
      </c>
      <c r="F1256" t="s">
        <v>2326</v>
      </c>
      <c r="G1256" t="s">
        <v>2182</v>
      </c>
      <c r="K1256">
        <v>16.5</v>
      </c>
      <c r="L1256">
        <v>2.48</v>
      </c>
      <c r="M1256" s="44">
        <v>16.5</v>
      </c>
      <c r="N1256" s="44">
        <v>36</v>
      </c>
      <c r="O1256">
        <v>1</v>
      </c>
      <c r="P1256">
        <v>36</v>
      </c>
      <c r="Q1256" t="s">
        <v>992</v>
      </c>
      <c r="S1256">
        <v>1</v>
      </c>
    </row>
    <row r="1257" spans="1:19" x14ac:dyDescent="0.25">
      <c r="A1257" t="s">
        <v>5298</v>
      </c>
      <c r="B1257" t="s">
        <v>2330</v>
      </c>
      <c r="C1257" t="s">
        <v>2328</v>
      </c>
      <c r="F1257" t="s">
        <v>2329</v>
      </c>
      <c r="G1257" t="s">
        <v>2182</v>
      </c>
      <c r="K1257">
        <v>50</v>
      </c>
      <c r="L1257">
        <v>7.5</v>
      </c>
      <c r="M1257" s="44">
        <v>50</v>
      </c>
      <c r="N1257" s="44">
        <v>134.32</v>
      </c>
      <c r="O1257">
        <v>1</v>
      </c>
      <c r="P1257">
        <v>134.32</v>
      </c>
      <c r="Q1257" t="s">
        <v>992</v>
      </c>
      <c r="S1257">
        <v>1</v>
      </c>
    </row>
    <row r="1258" spans="1:19" x14ac:dyDescent="0.25">
      <c r="A1258" t="s">
        <v>5298</v>
      </c>
      <c r="C1258" t="s">
        <v>2331</v>
      </c>
      <c r="F1258" t="s">
        <v>2332</v>
      </c>
      <c r="G1258" t="s">
        <v>2182</v>
      </c>
      <c r="K1258" t="s">
        <v>5315</v>
      </c>
      <c r="L1258" t="s">
        <v>5315</v>
      </c>
      <c r="M1258" s="44">
        <v>106.5</v>
      </c>
      <c r="N1258" s="44">
        <v>325</v>
      </c>
      <c r="O1258">
        <v>1</v>
      </c>
      <c r="P1258">
        <v>325</v>
      </c>
      <c r="Q1258" t="s">
        <v>992</v>
      </c>
      <c r="S1258">
        <v>1</v>
      </c>
    </row>
    <row r="1259" spans="1:19" x14ac:dyDescent="0.25">
      <c r="A1259" t="s">
        <v>5298</v>
      </c>
      <c r="C1259" t="s">
        <v>2336</v>
      </c>
      <c r="F1259" t="s">
        <v>2337</v>
      </c>
      <c r="G1259" t="s">
        <v>2182</v>
      </c>
      <c r="K1259" t="s">
        <v>5315</v>
      </c>
      <c r="L1259" t="s">
        <v>5315</v>
      </c>
      <c r="M1259" s="44">
        <v>103.5</v>
      </c>
      <c r="N1259" s="44">
        <v>310</v>
      </c>
      <c r="O1259">
        <v>1</v>
      </c>
      <c r="P1259">
        <v>310</v>
      </c>
      <c r="Q1259" t="s">
        <v>992</v>
      </c>
      <c r="S1259">
        <v>1</v>
      </c>
    </row>
    <row r="1260" spans="1:19" x14ac:dyDescent="0.25">
      <c r="A1260" t="s">
        <v>5298</v>
      </c>
      <c r="C1260" t="s">
        <v>2338</v>
      </c>
      <c r="F1260" t="s">
        <v>2339</v>
      </c>
      <c r="G1260" t="s">
        <v>2182</v>
      </c>
      <c r="K1260" t="s">
        <v>5315</v>
      </c>
      <c r="L1260" t="s">
        <v>5315</v>
      </c>
      <c r="M1260" s="44">
        <v>189</v>
      </c>
      <c r="N1260" s="44">
        <v>645</v>
      </c>
      <c r="O1260">
        <v>1</v>
      </c>
      <c r="P1260">
        <v>645</v>
      </c>
      <c r="Q1260" t="s">
        <v>992</v>
      </c>
      <c r="S1260">
        <v>1</v>
      </c>
    </row>
    <row r="1261" spans="1:19" x14ac:dyDescent="0.25">
      <c r="A1261" t="s">
        <v>5298</v>
      </c>
      <c r="B1261" t="s">
        <v>2343</v>
      </c>
      <c r="C1261" t="s">
        <v>2341</v>
      </c>
      <c r="F1261" t="s">
        <v>2342</v>
      </c>
      <c r="G1261" t="s">
        <v>2182</v>
      </c>
      <c r="K1261">
        <v>140</v>
      </c>
      <c r="L1261">
        <v>21</v>
      </c>
      <c r="M1261" s="44">
        <v>140</v>
      </c>
      <c r="N1261" s="44">
        <v>350.3348752</v>
      </c>
      <c r="O1261">
        <v>1</v>
      </c>
      <c r="P1261">
        <v>350.3348752</v>
      </c>
      <c r="Q1261" t="s">
        <v>992</v>
      </c>
      <c r="S1261">
        <v>1</v>
      </c>
    </row>
    <row r="1262" spans="1:19" x14ac:dyDescent="0.25">
      <c r="A1262" t="s">
        <v>5298</v>
      </c>
      <c r="B1262" t="s">
        <v>2346</v>
      </c>
      <c r="C1262" t="s">
        <v>2344</v>
      </c>
      <c r="F1262" t="s">
        <v>2345</v>
      </c>
      <c r="G1262" t="s">
        <v>2182</v>
      </c>
      <c r="K1262">
        <v>7.5</v>
      </c>
      <c r="L1262">
        <v>1.1299999999999999</v>
      </c>
      <c r="M1262" s="44">
        <v>7.5</v>
      </c>
      <c r="N1262" s="44">
        <v>27</v>
      </c>
      <c r="O1262">
        <v>1</v>
      </c>
      <c r="P1262">
        <v>27</v>
      </c>
      <c r="Q1262" t="s">
        <v>992</v>
      </c>
      <c r="S1262">
        <v>1</v>
      </c>
    </row>
    <row r="1263" spans="1:19" x14ac:dyDescent="0.25">
      <c r="A1263" t="s">
        <v>5298</v>
      </c>
      <c r="B1263" t="s">
        <v>2349</v>
      </c>
      <c r="C1263" t="s">
        <v>2347</v>
      </c>
      <c r="F1263" t="s">
        <v>2348</v>
      </c>
      <c r="G1263" t="s">
        <v>2182</v>
      </c>
      <c r="K1263">
        <v>265</v>
      </c>
      <c r="L1263">
        <v>39.75</v>
      </c>
      <c r="M1263" s="44">
        <v>265</v>
      </c>
      <c r="N1263" s="44">
        <v>789.27635450000002</v>
      </c>
      <c r="O1263">
        <v>1</v>
      </c>
      <c r="P1263">
        <v>789.27635450000002</v>
      </c>
      <c r="Q1263" t="s">
        <v>992</v>
      </c>
      <c r="S1263">
        <v>1</v>
      </c>
    </row>
    <row r="1264" spans="1:19" x14ac:dyDescent="0.25">
      <c r="A1264" t="s">
        <v>5298</v>
      </c>
      <c r="B1264" t="s">
        <v>2352</v>
      </c>
      <c r="C1264" t="s">
        <v>2350</v>
      </c>
      <c r="F1264" t="s">
        <v>2351</v>
      </c>
      <c r="G1264" t="s">
        <v>2182</v>
      </c>
      <c r="K1264" t="s">
        <v>5315</v>
      </c>
      <c r="L1264">
        <v>23.27</v>
      </c>
      <c r="M1264" s="44">
        <v>155.1</v>
      </c>
      <c r="N1264" s="44">
        <v>400</v>
      </c>
      <c r="O1264">
        <v>1</v>
      </c>
      <c r="P1264">
        <v>400</v>
      </c>
      <c r="Q1264" t="s">
        <v>992</v>
      </c>
      <c r="S1264">
        <v>1</v>
      </c>
    </row>
    <row r="1265" spans="1:19" x14ac:dyDescent="0.25">
      <c r="A1265" t="s">
        <v>5298</v>
      </c>
      <c r="B1265" t="s">
        <v>2357</v>
      </c>
      <c r="C1265" t="s">
        <v>2355</v>
      </c>
      <c r="F1265" t="s">
        <v>2356</v>
      </c>
      <c r="G1265" t="s">
        <v>2182</v>
      </c>
      <c r="K1265">
        <v>189</v>
      </c>
      <c r="L1265">
        <v>28.35</v>
      </c>
      <c r="M1265" s="44">
        <v>100</v>
      </c>
      <c r="N1265" s="44">
        <v>260</v>
      </c>
      <c r="O1265">
        <v>1</v>
      </c>
      <c r="P1265">
        <v>260</v>
      </c>
      <c r="Q1265" t="s">
        <v>992</v>
      </c>
      <c r="S1265">
        <v>1</v>
      </c>
    </row>
    <row r="1266" spans="1:19" x14ac:dyDescent="0.25">
      <c r="A1266" t="s">
        <v>5298</v>
      </c>
      <c r="B1266" t="s">
        <v>2360</v>
      </c>
      <c r="C1266" t="s">
        <v>2358</v>
      </c>
      <c r="F1266" t="s">
        <v>2359</v>
      </c>
      <c r="G1266" t="s">
        <v>2182</v>
      </c>
      <c r="K1266">
        <v>3.5</v>
      </c>
      <c r="L1266">
        <v>0.53</v>
      </c>
      <c r="M1266" s="44">
        <v>3.5</v>
      </c>
      <c r="N1266" s="44">
        <v>6.8</v>
      </c>
      <c r="O1266">
        <v>1</v>
      </c>
      <c r="P1266">
        <v>6.8</v>
      </c>
      <c r="Q1266" t="s">
        <v>992</v>
      </c>
      <c r="S1266">
        <v>1</v>
      </c>
    </row>
    <row r="1267" spans="1:19" x14ac:dyDescent="0.25">
      <c r="A1267" t="s">
        <v>5298</v>
      </c>
      <c r="B1267" t="s">
        <v>2363</v>
      </c>
      <c r="C1267" t="s">
        <v>2361</v>
      </c>
      <c r="F1267" t="s">
        <v>2362</v>
      </c>
      <c r="G1267" t="s">
        <v>2182</v>
      </c>
      <c r="K1267">
        <v>11.2</v>
      </c>
      <c r="L1267">
        <v>1.68</v>
      </c>
      <c r="M1267" s="44">
        <v>11.2</v>
      </c>
      <c r="N1267" s="44">
        <v>32.380000000000003</v>
      </c>
      <c r="O1267">
        <v>1</v>
      </c>
      <c r="P1267">
        <v>32.380000000000003</v>
      </c>
      <c r="Q1267" t="s">
        <v>992</v>
      </c>
      <c r="S1267">
        <v>1</v>
      </c>
    </row>
    <row r="1268" spans="1:19" x14ac:dyDescent="0.25">
      <c r="A1268" t="s">
        <v>5298</v>
      </c>
      <c r="C1268" t="s">
        <v>2364</v>
      </c>
      <c r="F1268" t="s">
        <v>2365</v>
      </c>
      <c r="G1268" t="s">
        <v>29</v>
      </c>
      <c r="K1268" t="s">
        <v>5315</v>
      </c>
      <c r="L1268" t="s">
        <v>5315</v>
      </c>
      <c r="M1268" s="44">
        <v>7.0000000000000007E-2</v>
      </c>
      <c r="N1268" s="44">
        <v>0</v>
      </c>
      <c r="O1268">
        <v>1</v>
      </c>
      <c r="P1268">
        <v>0</v>
      </c>
      <c r="Q1268" t="s">
        <v>616</v>
      </c>
      <c r="S1268">
        <v>1</v>
      </c>
    </row>
    <row r="1269" spans="1:19" x14ac:dyDescent="0.25">
      <c r="A1269" t="s">
        <v>5298</v>
      </c>
      <c r="C1269" t="s">
        <v>2366</v>
      </c>
      <c r="F1269" t="s">
        <v>2367</v>
      </c>
      <c r="G1269" t="s">
        <v>29</v>
      </c>
      <c r="K1269" t="s">
        <v>5315</v>
      </c>
      <c r="L1269" t="s">
        <v>5315</v>
      </c>
      <c r="M1269" s="44">
        <v>0.11</v>
      </c>
      <c r="N1269" s="44">
        <v>0</v>
      </c>
      <c r="O1269">
        <v>1</v>
      </c>
      <c r="P1269">
        <v>0</v>
      </c>
      <c r="Q1269" t="s">
        <v>616</v>
      </c>
      <c r="S1269">
        <v>1</v>
      </c>
    </row>
    <row r="1270" spans="1:19" x14ac:dyDescent="0.25">
      <c r="A1270" t="s">
        <v>5298</v>
      </c>
      <c r="C1270" t="s">
        <v>2368</v>
      </c>
      <c r="F1270" t="s">
        <v>2369</v>
      </c>
      <c r="G1270" t="s">
        <v>1127</v>
      </c>
      <c r="K1270" t="s">
        <v>5315</v>
      </c>
      <c r="L1270" t="s">
        <v>5315</v>
      </c>
      <c r="M1270" s="44">
        <v>1.5</v>
      </c>
      <c r="N1270" s="44">
        <v>3.97</v>
      </c>
      <c r="O1270">
        <v>1</v>
      </c>
      <c r="P1270">
        <v>3.97</v>
      </c>
      <c r="Q1270" t="s">
        <v>616</v>
      </c>
      <c r="S1270">
        <v>1</v>
      </c>
    </row>
    <row r="1271" spans="1:19" x14ac:dyDescent="0.25">
      <c r="A1271" t="s">
        <v>5298</v>
      </c>
      <c r="C1271" t="s">
        <v>2370</v>
      </c>
      <c r="F1271" t="s">
        <v>2371</v>
      </c>
      <c r="G1271" t="s">
        <v>2182</v>
      </c>
      <c r="K1271" t="s">
        <v>5315</v>
      </c>
      <c r="L1271" t="s">
        <v>5315</v>
      </c>
      <c r="M1271" s="44">
        <v>2</v>
      </c>
      <c r="N1271" s="44">
        <v>5.4</v>
      </c>
      <c r="O1271">
        <v>0.84</v>
      </c>
      <c r="P1271">
        <v>4.5360000000000005</v>
      </c>
      <c r="Q1271" t="s">
        <v>616</v>
      </c>
      <c r="S1271">
        <v>1</v>
      </c>
    </row>
    <row r="1272" spans="1:19" x14ac:dyDescent="0.25">
      <c r="A1272" t="s">
        <v>5298</v>
      </c>
      <c r="C1272" t="s">
        <v>2372</v>
      </c>
      <c r="F1272" t="s">
        <v>2312</v>
      </c>
      <c r="G1272" t="s">
        <v>2182</v>
      </c>
      <c r="K1272" t="s">
        <v>5315</v>
      </c>
      <c r="L1272" t="s">
        <v>5315</v>
      </c>
      <c r="M1272" s="44">
        <v>2.9</v>
      </c>
      <c r="N1272" s="44">
        <v>9.2739999999999991</v>
      </c>
      <c r="O1272">
        <v>0.84</v>
      </c>
      <c r="P1272">
        <v>7.7901599999999993</v>
      </c>
      <c r="Q1272" t="s">
        <v>616</v>
      </c>
      <c r="S1272">
        <v>1</v>
      </c>
    </row>
    <row r="1273" spans="1:19" x14ac:dyDescent="0.25">
      <c r="A1273" t="s">
        <v>5298</v>
      </c>
      <c r="C1273" t="s">
        <v>2373</v>
      </c>
      <c r="F1273" t="s">
        <v>2374</v>
      </c>
      <c r="G1273" t="s">
        <v>1127</v>
      </c>
      <c r="K1273" t="s">
        <v>5315</v>
      </c>
      <c r="L1273" t="s">
        <v>5315</v>
      </c>
      <c r="M1273" s="44">
        <v>3</v>
      </c>
      <c r="N1273" s="44">
        <v>8.0630000000000006</v>
      </c>
      <c r="O1273">
        <v>0.84</v>
      </c>
      <c r="P1273">
        <v>6.7729200000000001</v>
      </c>
      <c r="Q1273" t="s">
        <v>616</v>
      </c>
      <c r="S1273">
        <v>1</v>
      </c>
    </row>
    <row r="1274" spans="1:19" x14ac:dyDescent="0.25">
      <c r="A1274" t="s">
        <v>5298</v>
      </c>
      <c r="C1274" t="s">
        <v>2375</v>
      </c>
      <c r="F1274" t="s">
        <v>2376</v>
      </c>
      <c r="G1274" t="s">
        <v>29</v>
      </c>
      <c r="K1274" t="s">
        <v>5315</v>
      </c>
      <c r="L1274" t="s">
        <v>5315</v>
      </c>
      <c r="M1274" s="44">
        <v>9</v>
      </c>
      <c r="N1274" s="44">
        <v>23.28</v>
      </c>
      <c r="O1274">
        <v>0.84</v>
      </c>
      <c r="P1274">
        <v>19.555199999999999</v>
      </c>
      <c r="Q1274" t="s">
        <v>616</v>
      </c>
      <c r="S1274">
        <v>1</v>
      </c>
    </row>
    <row r="1275" spans="1:19" x14ac:dyDescent="0.25">
      <c r="A1275" t="s">
        <v>5298</v>
      </c>
      <c r="B1275" t="s">
        <v>2379</v>
      </c>
      <c r="C1275" t="s">
        <v>2377</v>
      </c>
      <c r="F1275" t="s">
        <v>2378</v>
      </c>
      <c r="G1275" t="s">
        <v>29</v>
      </c>
      <c r="K1275">
        <v>20</v>
      </c>
      <c r="L1275">
        <v>0</v>
      </c>
      <c r="M1275" s="44">
        <v>20</v>
      </c>
      <c r="N1275" s="44">
        <v>49.23</v>
      </c>
      <c r="O1275">
        <v>1</v>
      </c>
      <c r="P1275">
        <v>49.23</v>
      </c>
      <c r="Q1275" t="s">
        <v>616</v>
      </c>
      <c r="S1275">
        <v>1</v>
      </c>
    </row>
    <row r="1276" spans="1:19" x14ac:dyDescent="0.25">
      <c r="A1276" t="s">
        <v>5298</v>
      </c>
      <c r="B1276" t="s">
        <v>2382</v>
      </c>
      <c r="C1276" t="s">
        <v>2380</v>
      </c>
      <c r="F1276" t="s">
        <v>2381</v>
      </c>
      <c r="G1276" t="s">
        <v>29</v>
      </c>
      <c r="K1276">
        <v>20</v>
      </c>
      <c r="L1276">
        <v>0</v>
      </c>
      <c r="M1276" s="44">
        <v>20</v>
      </c>
      <c r="N1276" s="44">
        <v>55.25</v>
      </c>
      <c r="O1276">
        <v>1</v>
      </c>
      <c r="P1276">
        <v>55.25</v>
      </c>
      <c r="Q1276" t="s">
        <v>616</v>
      </c>
      <c r="S1276">
        <v>1</v>
      </c>
    </row>
    <row r="1277" spans="1:19" x14ac:dyDescent="0.25">
      <c r="A1277" t="s">
        <v>5298</v>
      </c>
      <c r="B1277" t="s">
        <v>2385</v>
      </c>
      <c r="C1277" t="s">
        <v>2383</v>
      </c>
      <c r="F1277" t="s">
        <v>2384</v>
      </c>
      <c r="G1277" t="s">
        <v>2182</v>
      </c>
      <c r="K1277">
        <v>2.33</v>
      </c>
      <c r="L1277">
        <v>0.33</v>
      </c>
      <c r="M1277" s="44">
        <v>2.33</v>
      </c>
      <c r="N1277" s="44">
        <v>6.7549999999999999</v>
      </c>
      <c r="O1277">
        <v>1</v>
      </c>
      <c r="P1277">
        <v>6.7549999999999999</v>
      </c>
      <c r="Q1277" t="s">
        <v>616</v>
      </c>
      <c r="S1277">
        <v>1</v>
      </c>
    </row>
    <row r="1278" spans="1:19" x14ac:dyDescent="0.25">
      <c r="A1278" t="s">
        <v>5298</v>
      </c>
      <c r="B1278" t="s">
        <v>2022</v>
      </c>
      <c r="C1278" t="s">
        <v>2386</v>
      </c>
      <c r="F1278" t="s">
        <v>2387</v>
      </c>
      <c r="G1278" t="s">
        <v>1127</v>
      </c>
      <c r="K1278">
        <v>3</v>
      </c>
      <c r="L1278">
        <v>0.45</v>
      </c>
      <c r="M1278" s="44">
        <v>3</v>
      </c>
      <c r="N1278" s="44">
        <v>5.6</v>
      </c>
      <c r="O1278">
        <v>1</v>
      </c>
      <c r="P1278">
        <v>5.6</v>
      </c>
      <c r="Q1278" t="s">
        <v>992</v>
      </c>
      <c r="S1278">
        <v>1</v>
      </c>
    </row>
    <row r="1279" spans="1:19" x14ac:dyDescent="0.25">
      <c r="A1279" t="s">
        <v>5298</v>
      </c>
      <c r="B1279" t="s">
        <v>1972</v>
      </c>
      <c r="C1279" t="s">
        <v>2388</v>
      </c>
      <c r="F1279" t="s">
        <v>2389</v>
      </c>
      <c r="G1279" t="s">
        <v>1127</v>
      </c>
      <c r="K1279">
        <v>30</v>
      </c>
      <c r="L1279">
        <v>4.2</v>
      </c>
      <c r="M1279" s="44">
        <v>30</v>
      </c>
      <c r="N1279" s="44">
        <v>68.33</v>
      </c>
      <c r="O1279">
        <v>1</v>
      </c>
      <c r="P1279">
        <v>68.33</v>
      </c>
      <c r="Q1279" t="s">
        <v>616</v>
      </c>
      <c r="S1279">
        <v>1</v>
      </c>
    </row>
    <row r="1280" spans="1:19" x14ac:dyDescent="0.25">
      <c r="A1280" t="s">
        <v>5298</v>
      </c>
      <c r="B1280" t="s">
        <v>1975</v>
      </c>
      <c r="C1280" t="s">
        <v>2390</v>
      </c>
      <c r="F1280" t="s">
        <v>2391</v>
      </c>
      <c r="G1280" t="s">
        <v>1127</v>
      </c>
      <c r="K1280">
        <v>30</v>
      </c>
      <c r="L1280">
        <v>4.2</v>
      </c>
      <c r="M1280" s="44">
        <v>30</v>
      </c>
      <c r="N1280" s="44">
        <v>68.33</v>
      </c>
      <c r="O1280">
        <v>1</v>
      </c>
      <c r="P1280">
        <v>68.33</v>
      </c>
      <c r="Q1280" t="s">
        <v>616</v>
      </c>
      <c r="S1280">
        <v>1</v>
      </c>
    </row>
    <row r="1281" spans="1:19" x14ac:dyDescent="0.25">
      <c r="A1281" t="s">
        <v>5298</v>
      </c>
      <c r="B1281" t="s">
        <v>1978</v>
      </c>
      <c r="C1281" t="s">
        <v>2392</v>
      </c>
      <c r="F1281" t="s">
        <v>2393</v>
      </c>
      <c r="G1281" t="s">
        <v>1127</v>
      </c>
      <c r="K1281" t="s">
        <v>5315</v>
      </c>
      <c r="L1281" t="s">
        <v>5315</v>
      </c>
      <c r="M1281" s="44">
        <v>30</v>
      </c>
      <c r="N1281" s="44">
        <v>68.33</v>
      </c>
      <c r="O1281">
        <v>1</v>
      </c>
      <c r="P1281">
        <v>68.33</v>
      </c>
      <c r="Q1281" t="s">
        <v>616</v>
      </c>
      <c r="S1281">
        <v>1</v>
      </c>
    </row>
    <row r="1282" spans="1:19" x14ac:dyDescent="0.25">
      <c r="A1282" t="s">
        <v>5298</v>
      </c>
      <c r="B1282" t="s">
        <v>2396</v>
      </c>
      <c r="C1282" t="s">
        <v>2394</v>
      </c>
      <c r="F1282" t="s">
        <v>2395</v>
      </c>
      <c r="G1282" t="s">
        <v>1127</v>
      </c>
      <c r="K1282">
        <v>125</v>
      </c>
      <c r="L1282">
        <v>17.5</v>
      </c>
      <c r="M1282" s="44">
        <v>131.19999999999999</v>
      </c>
      <c r="N1282" s="44">
        <v>385.12799999999999</v>
      </c>
      <c r="O1282">
        <v>1</v>
      </c>
      <c r="P1282">
        <v>385.12799999999999</v>
      </c>
      <c r="Q1282" t="s">
        <v>616</v>
      </c>
      <c r="S1282">
        <v>1</v>
      </c>
    </row>
    <row r="1283" spans="1:19" x14ac:dyDescent="0.25">
      <c r="A1283" t="s">
        <v>5298</v>
      </c>
      <c r="C1283" t="s">
        <v>2397</v>
      </c>
      <c r="F1283" t="s">
        <v>2398</v>
      </c>
      <c r="G1283" t="s">
        <v>1127</v>
      </c>
      <c r="K1283" t="s">
        <v>5315</v>
      </c>
      <c r="L1283" t="s">
        <v>5315</v>
      </c>
      <c r="M1283" s="44">
        <v>142.6</v>
      </c>
      <c r="N1283" s="44">
        <v>602.1</v>
      </c>
      <c r="O1283">
        <v>0.84</v>
      </c>
      <c r="P1283">
        <v>505.76400000000001</v>
      </c>
      <c r="Q1283" t="s">
        <v>992</v>
      </c>
      <c r="S1283">
        <v>1</v>
      </c>
    </row>
    <row r="1284" spans="1:19" x14ac:dyDescent="0.25">
      <c r="A1284" t="s">
        <v>5298</v>
      </c>
      <c r="C1284" t="s">
        <v>2404</v>
      </c>
      <c r="F1284" t="s">
        <v>2405</v>
      </c>
      <c r="G1284" t="s">
        <v>1127</v>
      </c>
      <c r="K1284" t="s">
        <v>5315</v>
      </c>
      <c r="L1284" t="s">
        <v>5315</v>
      </c>
      <c r="M1284" s="44">
        <v>181.7</v>
      </c>
      <c r="N1284" s="44">
        <v>767.2</v>
      </c>
      <c r="O1284">
        <v>0.84</v>
      </c>
      <c r="P1284">
        <v>644.44799999999998</v>
      </c>
      <c r="Q1284" t="s">
        <v>992</v>
      </c>
      <c r="S1284">
        <v>1</v>
      </c>
    </row>
    <row r="1285" spans="1:19" x14ac:dyDescent="0.25">
      <c r="A1285" t="s">
        <v>5298</v>
      </c>
      <c r="B1285" t="s">
        <v>2408</v>
      </c>
      <c r="C1285" t="s">
        <v>2406</v>
      </c>
      <c r="F1285" t="s">
        <v>2407</v>
      </c>
      <c r="G1285" t="s">
        <v>1127</v>
      </c>
      <c r="K1285">
        <v>180</v>
      </c>
      <c r="L1285">
        <v>25.2</v>
      </c>
      <c r="M1285" s="44">
        <v>186.96</v>
      </c>
      <c r="N1285" s="44">
        <v>574.15</v>
      </c>
      <c r="O1285">
        <v>1</v>
      </c>
      <c r="P1285">
        <v>574.15</v>
      </c>
      <c r="Q1285" t="s">
        <v>616</v>
      </c>
      <c r="S1285">
        <v>1</v>
      </c>
    </row>
    <row r="1286" spans="1:19" x14ac:dyDescent="0.25">
      <c r="A1286" t="s">
        <v>5298</v>
      </c>
      <c r="C1286" t="s">
        <v>2409</v>
      </c>
      <c r="F1286" t="s">
        <v>2410</v>
      </c>
      <c r="G1286" t="s">
        <v>1127</v>
      </c>
      <c r="K1286" t="s">
        <v>5315</v>
      </c>
      <c r="L1286" t="s">
        <v>5315</v>
      </c>
      <c r="M1286" s="44">
        <v>11.7</v>
      </c>
      <c r="N1286" s="44">
        <v>33.822360000000003</v>
      </c>
      <c r="O1286">
        <v>1</v>
      </c>
      <c r="P1286">
        <v>33.822360000000003</v>
      </c>
      <c r="Q1286" t="s">
        <v>992</v>
      </c>
      <c r="S1286">
        <v>1</v>
      </c>
    </row>
    <row r="1287" spans="1:19" x14ac:dyDescent="0.25">
      <c r="A1287" t="s">
        <v>5298</v>
      </c>
      <c r="C1287" t="s">
        <v>2411</v>
      </c>
      <c r="F1287" t="s">
        <v>2412</v>
      </c>
      <c r="G1287" t="s">
        <v>1127</v>
      </c>
      <c r="K1287" t="s">
        <v>5315</v>
      </c>
      <c r="L1287" t="s">
        <v>5315</v>
      </c>
      <c r="M1287" s="44">
        <v>100.815</v>
      </c>
      <c r="N1287" s="44">
        <v>301.7</v>
      </c>
      <c r="O1287">
        <v>0.84</v>
      </c>
      <c r="P1287">
        <v>253.42799999999997</v>
      </c>
      <c r="Q1287" t="s">
        <v>616</v>
      </c>
      <c r="S1287">
        <v>1</v>
      </c>
    </row>
    <row r="1288" spans="1:19" x14ac:dyDescent="0.25">
      <c r="A1288" t="s">
        <v>5298</v>
      </c>
      <c r="B1288" t="s">
        <v>2415</v>
      </c>
      <c r="C1288" t="s">
        <v>2413</v>
      </c>
      <c r="F1288" t="s">
        <v>2414</v>
      </c>
      <c r="G1288" t="s">
        <v>1127</v>
      </c>
      <c r="K1288">
        <v>2.83</v>
      </c>
      <c r="L1288">
        <v>0</v>
      </c>
      <c r="M1288" s="44">
        <v>2.8340000000000001</v>
      </c>
      <c r="N1288" s="44">
        <v>9.7279999999999998</v>
      </c>
      <c r="O1288">
        <v>1</v>
      </c>
      <c r="P1288">
        <v>9.7279999999999998</v>
      </c>
      <c r="Q1288" t="s">
        <v>213</v>
      </c>
      <c r="S1288">
        <v>1</v>
      </c>
    </row>
    <row r="1289" spans="1:19" x14ac:dyDescent="0.25">
      <c r="A1289" t="s">
        <v>5298</v>
      </c>
      <c r="C1289" t="s">
        <v>2416</v>
      </c>
      <c r="F1289" t="s">
        <v>2417</v>
      </c>
      <c r="G1289" t="s">
        <v>1127</v>
      </c>
      <c r="K1289" t="s">
        <v>5315</v>
      </c>
      <c r="L1289" t="s">
        <v>5315</v>
      </c>
      <c r="M1289" s="44">
        <v>50</v>
      </c>
      <c r="N1289" s="44">
        <v>438</v>
      </c>
      <c r="O1289">
        <v>1</v>
      </c>
      <c r="P1289">
        <v>438</v>
      </c>
      <c r="Q1289" t="s">
        <v>191</v>
      </c>
      <c r="S1289">
        <v>1</v>
      </c>
    </row>
    <row r="1290" spans="1:19" x14ac:dyDescent="0.25">
      <c r="A1290" t="s">
        <v>5298</v>
      </c>
      <c r="C1290" t="s">
        <v>2418</v>
      </c>
      <c r="F1290" t="s">
        <v>2419</v>
      </c>
      <c r="G1290" t="s">
        <v>1127</v>
      </c>
      <c r="K1290" t="s">
        <v>5315</v>
      </c>
      <c r="L1290" t="s">
        <v>5315</v>
      </c>
      <c r="M1290" s="44">
        <v>132</v>
      </c>
      <c r="N1290" s="44">
        <v>380.892</v>
      </c>
      <c r="O1290">
        <v>0.84</v>
      </c>
      <c r="P1290">
        <v>319.94927999999999</v>
      </c>
      <c r="Q1290" t="s">
        <v>992</v>
      </c>
      <c r="S1290">
        <v>1</v>
      </c>
    </row>
    <row r="1291" spans="1:19" x14ac:dyDescent="0.25">
      <c r="A1291" t="s">
        <v>5298</v>
      </c>
      <c r="C1291" t="s">
        <v>2420</v>
      </c>
      <c r="F1291" t="s">
        <v>2421</v>
      </c>
      <c r="G1291" t="s">
        <v>29</v>
      </c>
      <c r="K1291" t="s">
        <v>5315</v>
      </c>
      <c r="L1291" t="s">
        <v>5315</v>
      </c>
      <c r="M1291" s="44">
        <v>0.28000000000000003</v>
      </c>
      <c r="N1291" s="44">
        <v>0.79471199999999997</v>
      </c>
      <c r="O1291">
        <v>1</v>
      </c>
      <c r="P1291">
        <v>0.79471199999999997</v>
      </c>
      <c r="Q1291" t="s">
        <v>213</v>
      </c>
      <c r="S1291">
        <v>1</v>
      </c>
    </row>
    <row r="1292" spans="1:19" x14ac:dyDescent="0.25">
      <c r="A1292" t="s">
        <v>5298</v>
      </c>
      <c r="B1292" t="s">
        <v>2424</v>
      </c>
      <c r="C1292" t="s">
        <v>2422</v>
      </c>
      <c r="F1292" t="s">
        <v>2423</v>
      </c>
      <c r="G1292" t="s">
        <v>29</v>
      </c>
      <c r="K1292">
        <v>0.99</v>
      </c>
      <c r="L1292">
        <v>0</v>
      </c>
      <c r="M1292" s="44">
        <v>0.995</v>
      </c>
      <c r="N1292" s="44">
        <v>3.42</v>
      </c>
      <c r="O1292">
        <v>1</v>
      </c>
      <c r="P1292">
        <v>3.42</v>
      </c>
      <c r="Q1292" t="s">
        <v>213</v>
      </c>
      <c r="S1292">
        <v>1</v>
      </c>
    </row>
    <row r="1293" spans="1:19" x14ac:dyDescent="0.25">
      <c r="A1293" t="s">
        <v>5298</v>
      </c>
      <c r="B1293" t="s">
        <v>2426</v>
      </c>
      <c r="C1293" t="s">
        <v>2425</v>
      </c>
      <c r="F1293" t="s">
        <v>466</v>
      </c>
      <c r="G1293" t="s">
        <v>29</v>
      </c>
      <c r="K1293" t="s">
        <v>5315</v>
      </c>
      <c r="L1293" t="s">
        <v>5315</v>
      </c>
      <c r="M1293" s="44">
        <v>11.9</v>
      </c>
      <c r="N1293" s="44">
        <v>32.82</v>
      </c>
      <c r="O1293">
        <v>1</v>
      </c>
      <c r="P1293">
        <v>32.82</v>
      </c>
      <c r="Q1293" t="s">
        <v>213</v>
      </c>
      <c r="S1293">
        <v>1</v>
      </c>
    </row>
    <row r="1294" spans="1:19" x14ac:dyDescent="0.25">
      <c r="A1294" t="s">
        <v>5298</v>
      </c>
      <c r="C1294" t="s">
        <v>2430</v>
      </c>
      <c r="F1294" t="s">
        <v>2431</v>
      </c>
      <c r="G1294" t="s">
        <v>29</v>
      </c>
      <c r="K1294" t="s">
        <v>5315</v>
      </c>
      <c r="L1294" t="s">
        <v>5315</v>
      </c>
      <c r="M1294" s="44">
        <v>3</v>
      </c>
      <c r="N1294" s="44">
        <v>7.7659229999999999</v>
      </c>
      <c r="O1294">
        <v>0.84</v>
      </c>
      <c r="P1294">
        <v>6.5233753199999995</v>
      </c>
      <c r="Q1294" t="s">
        <v>616</v>
      </c>
      <c r="S1294">
        <v>1</v>
      </c>
    </row>
    <row r="1295" spans="1:19" x14ac:dyDescent="0.25">
      <c r="A1295" t="s">
        <v>5298</v>
      </c>
      <c r="C1295" t="s">
        <v>2432</v>
      </c>
      <c r="F1295" t="s">
        <v>2433</v>
      </c>
      <c r="G1295" t="s">
        <v>29</v>
      </c>
      <c r="K1295" t="s">
        <v>5315</v>
      </c>
      <c r="L1295" t="s">
        <v>5315</v>
      </c>
      <c r="M1295" s="44">
        <v>1.5</v>
      </c>
      <c r="N1295" s="44">
        <v>3.4660000000000002</v>
      </c>
      <c r="O1295">
        <v>0.84</v>
      </c>
      <c r="P1295">
        <v>2.9114400000000002</v>
      </c>
      <c r="Q1295" t="s">
        <v>616</v>
      </c>
      <c r="S1295">
        <v>1</v>
      </c>
    </row>
    <row r="1296" spans="1:19" x14ac:dyDescent="0.25">
      <c r="A1296" t="s">
        <v>5298</v>
      </c>
      <c r="B1296" t="s">
        <v>2030</v>
      </c>
      <c r="C1296" t="s">
        <v>2434</v>
      </c>
      <c r="F1296" t="s">
        <v>2029</v>
      </c>
      <c r="G1296" t="s">
        <v>1127</v>
      </c>
      <c r="K1296" t="s">
        <v>5315</v>
      </c>
      <c r="L1296">
        <v>2.93</v>
      </c>
      <c r="M1296" s="44">
        <v>19.55</v>
      </c>
      <c r="N1296" s="44">
        <v>45.97</v>
      </c>
      <c r="O1296">
        <v>1</v>
      </c>
      <c r="P1296">
        <v>45.97</v>
      </c>
      <c r="Q1296" t="s">
        <v>992</v>
      </c>
      <c r="S1296">
        <v>1</v>
      </c>
    </row>
    <row r="1297" spans="1:19" x14ac:dyDescent="0.25">
      <c r="A1297" t="s">
        <v>5298</v>
      </c>
      <c r="C1297" t="s">
        <v>2435</v>
      </c>
      <c r="F1297" t="s">
        <v>2436</v>
      </c>
      <c r="G1297" t="s">
        <v>1127</v>
      </c>
      <c r="K1297" t="s">
        <v>5315</v>
      </c>
      <c r="L1297" t="s">
        <v>5315</v>
      </c>
      <c r="M1297" s="44">
        <v>160</v>
      </c>
      <c r="N1297" s="44">
        <v>488</v>
      </c>
      <c r="O1297">
        <v>0.84</v>
      </c>
      <c r="P1297">
        <v>409.91999999999996</v>
      </c>
      <c r="Q1297" t="s">
        <v>616</v>
      </c>
      <c r="S1297">
        <v>1</v>
      </c>
    </row>
    <row r="1298" spans="1:19" x14ac:dyDescent="0.25">
      <c r="A1298" t="s">
        <v>5298</v>
      </c>
      <c r="C1298" t="s">
        <v>2437</v>
      </c>
      <c r="F1298" t="s">
        <v>2438</v>
      </c>
      <c r="G1298" t="s">
        <v>1127</v>
      </c>
      <c r="K1298" t="s">
        <v>5315</v>
      </c>
      <c r="L1298" t="s">
        <v>5315</v>
      </c>
      <c r="M1298" s="44">
        <v>160</v>
      </c>
      <c r="N1298" s="44">
        <v>467</v>
      </c>
      <c r="O1298">
        <v>0.84</v>
      </c>
      <c r="P1298">
        <v>392.28</v>
      </c>
      <c r="Q1298" t="s">
        <v>616</v>
      </c>
      <c r="S1298">
        <v>1</v>
      </c>
    </row>
    <row r="1299" spans="1:19" x14ac:dyDescent="0.25">
      <c r="A1299" t="s">
        <v>5298</v>
      </c>
      <c r="C1299" t="s">
        <v>2439</v>
      </c>
      <c r="F1299" t="s">
        <v>2440</v>
      </c>
      <c r="G1299" t="s">
        <v>1127</v>
      </c>
      <c r="K1299" t="s">
        <v>5315</v>
      </c>
      <c r="L1299" t="s">
        <v>5315</v>
      </c>
      <c r="M1299" s="44">
        <v>108</v>
      </c>
      <c r="N1299" s="44">
        <v>330</v>
      </c>
      <c r="O1299">
        <v>0.84</v>
      </c>
      <c r="P1299">
        <v>277.2</v>
      </c>
      <c r="Q1299" t="s">
        <v>616</v>
      </c>
      <c r="S1299">
        <v>1</v>
      </c>
    </row>
    <row r="1300" spans="1:19" x14ac:dyDescent="0.25">
      <c r="A1300" t="s">
        <v>5298</v>
      </c>
      <c r="C1300" t="s">
        <v>2441</v>
      </c>
      <c r="F1300" t="s">
        <v>2442</v>
      </c>
      <c r="G1300" t="s">
        <v>1127</v>
      </c>
      <c r="K1300" t="s">
        <v>5315</v>
      </c>
      <c r="L1300" t="s">
        <v>5315</v>
      </c>
      <c r="M1300" s="44">
        <v>104</v>
      </c>
      <c r="N1300" s="44">
        <v>302</v>
      </c>
      <c r="O1300">
        <v>0.84</v>
      </c>
      <c r="P1300">
        <v>253.67999999999998</v>
      </c>
      <c r="Q1300" t="s">
        <v>616</v>
      </c>
      <c r="S1300">
        <v>1</v>
      </c>
    </row>
    <row r="1301" spans="1:19" x14ac:dyDescent="0.25">
      <c r="A1301" t="s">
        <v>5298</v>
      </c>
      <c r="C1301" t="s">
        <v>2444</v>
      </c>
      <c r="F1301" t="s">
        <v>2445</v>
      </c>
      <c r="G1301" t="s">
        <v>1127</v>
      </c>
      <c r="K1301" t="s">
        <v>5315</v>
      </c>
      <c r="L1301" t="s">
        <v>5315</v>
      </c>
      <c r="M1301" s="44">
        <v>111.2</v>
      </c>
      <c r="N1301" s="44">
        <v>328</v>
      </c>
      <c r="O1301">
        <v>0.84</v>
      </c>
      <c r="P1301">
        <v>275.52</v>
      </c>
      <c r="Q1301" t="s">
        <v>616</v>
      </c>
      <c r="S1301">
        <v>1</v>
      </c>
    </row>
    <row r="1302" spans="1:19" x14ac:dyDescent="0.25">
      <c r="A1302" t="s">
        <v>5298</v>
      </c>
      <c r="C1302" t="s">
        <v>2446</v>
      </c>
      <c r="F1302" t="s">
        <v>2447</v>
      </c>
      <c r="G1302" t="s">
        <v>1127</v>
      </c>
      <c r="K1302" t="s">
        <v>5315</v>
      </c>
      <c r="L1302" t="s">
        <v>5315</v>
      </c>
      <c r="M1302" s="44">
        <v>136.80000000000001</v>
      </c>
      <c r="N1302" s="44">
        <v>385</v>
      </c>
      <c r="O1302">
        <v>0.84</v>
      </c>
      <c r="P1302">
        <v>323.39999999999998</v>
      </c>
      <c r="Q1302" t="s">
        <v>616</v>
      </c>
      <c r="S1302">
        <v>1</v>
      </c>
    </row>
    <row r="1303" spans="1:19" x14ac:dyDescent="0.25">
      <c r="A1303" t="s">
        <v>5298</v>
      </c>
      <c r="C1303" t="s">
        <v>2448</v>
      </c>
      <c r="F1303" t="s">
        <v>2449</v>
      </c>
      <c r="G1303" t="s">
        <v>29</v>
      </c>
      <c r="K1303" t="s">
        <v>5315</v>
      </c>
      <c r="L1303" t="s">
        <v>5315</v>
      </c>
      <c r="M1303" s="44">
        <v>1.5</v>
      </c>
      <c r="N1303" s="44">
        <v>11.2</v>
      </c>
      <c r="O1303">
        <v>1</v>
      </c>
      <c r="P1303">
        <v>11.2</v>
      </c>
      <c r="Q1303" t="s">
        <v>36</v>
      </c>
      <c r="S1303">
        <v>1</v>
      </c>
    </row>
    <row r="1304" spans="1:19" x14ac:dyDescent="0.25">
      <c r="A1304" t="s">
        <v>5298</v>
      </c>
      <c r="C1304" t="s">
        <v>2451</v>
      </c>
      <c r="F1304" t="s">
        <v>2452</v>
      </c>
      <c r="G1304" t="s">
        <v>1127</v>
      </c>
      <c r="K1304" t="s">
        <v>5315</v>
      </c>
      <c r="L1304" t="s">
        <v>5315</v>
      </c>
      <c r="M1304" s="44">
        <v>1.5</v>
      </c>
      <c r="N1304" s="44">
        <v>3.97</v>
      </c>
      <c r="O1304">
        <v>1</v>
      </c>
      <c r="P1304">
        <v>3.97</v>
      </c>
      <c r="Q1304" t="s">
        <v>616</v>
      </c>
      <c r="S1304">
        <v>1</v>
      </c>
    </row>
    <row r="1305" spans="1:19" x14ac:dyDescent="0.25">
      <c r="A1305" t="s">
        <v>5298</v>
      </c>
      <c r="C1305" t="s">
        <v>2453</v>
      </c>
      <c r="F1305" t="s">
        <v>2454</v>
      </c>
      <c r="G1305" t="s">
        <v>1127</v>
      </c>
      <c r="K1305" t="s">
        <v>5315</v>
      </c>
      <c r="L1305" t="s">
        <v>5315</v>
      </c>
      <c r="M1305" s="44">
        <v>1.5</v>
      </c>
      <c r="N1305" s="44">
        <v>3.97</v>
      </c>
      <c r="O1305">
        <v>1</v>
      </c>
      <c r="P1305">
        <v>3.97</v>
      </c>
      <c r="Q1305" t="s">
        <v>616</v>
      </c>
      <c r="S1305">
        <v>1</v>
      </c>
    </row>
    <row r="1306" spans="1:19" x14ac:dyDescent="0.25">
      <c r="A1306" t="s">
        <v>5298</v>
      </c>
      <c r="C1306" t="s">
        <v>2455</v>
      </c>
      <c r="F1306" t="s">
        <v>2456</v>
      </c>
      <c r="G1306" t="s">
        <v>1127</v>
      </c>
      <c r="K1306" t="s">
        <v>5315</v>
      </c>
      <c r="L1306" t="s">
        <v>5315</v>
      </c>
      <c r="M1306" s="44">
        <v>1.5</v>
      </c>
      <c r="N1306" s="44">
        <v>3.97</v>
      </c>
      <c r="O1306">
        <v>1</v>
      </c>
      <c r="P1306">
        <v>3.97</v>
      </c>
      <c r="Q1306" t="s">
        <v>616</v>
      </c>
      <c r="S1306">
        <v>1</v>
      </c>
    </row>
    <row r="1307" spans="1:19" x14ac:dyDescent="0.25">
      <c r="A1307" t="s">
        <v>5298</v>
      </c>
      <c r="C1307" t="s">
        <v>2457</v>
      </c>
      <c r="F1307" t="s">
        <v>2458</v>
      </c>
      <c r="G1307" t="s">
        <v>1127</v>
      </c>
      <c r="K1307" t="s">
        <v>5315</v>
      </c>
      <c r="L1307" t="s">
        <v>5315</v>
      </c>
      <c r="M1307" s="44">
        <v>1.5</v>
      </c>
      <c r="N1307" s="44">
        <v>3.97</v>
      </c>
      <c r="O1307">
        <v>1</v>
      </c>
      <c r="P1307">
        <v>3.97</v>
      </c>
      <c r="Q1307" t="s">
        <v>616</v>
      </c>
      <c r="S1307">
        <v>1</v>
      </c>
    </row>
    <row r="1308" spans="1:19" x14ac:dyDescent="0.25">
      <c r="A1308" t="s">
        <v>5298</v>
      </c>
      <c r="C1308" t="s">
        <v>2459</v>
      </c>
      <c r="F1308" t="s">
        <v>2460</v>
      </c>
      <c r="G1308" t="s">
        <v>1127</v>
      </c>
      <c r="K1308" t="s">
        <v>5315</v>
      </c>
      <c r="L1308" t="s">
        <v>5315</v>
      </c>
      <c r="M1308" s="44">
        <v>1</v>
      </c>
      <c r="N1308" s="44">
        <v>1.96</v>
      </c>
      <c r="O1308">
        <v>0.84</v>
      </c>
      <c r="P1308">
        <v>1.6463999999999999</v>
      </c>
      <c r="Q1308" t="s">
        <v>616</v>
      </c>
      <c r="S1308">
        <v>1</v>
      </c>
    </row>
    <row r="1309" spans="1:19" x14ac:dyDescent="0.25">
      <c r="A1309" t="s">
        <v>5298</v>
      </c>
      <c r="C1309" t="s">
        <v>2461</v>
      </c>
      <c r="F1309" t="s">
        <v>2462</v>
      </c>
      <c r="G1309" t="s">
        <v>1127</v>
      </c>
      <c r="K1309" t="s">
        <v>5315</v>
      </c>
      <c r="L1309" t="s">
        <v>5315</v>
      </c>
      <c r="M1309" s="44">
        <v>0.5</v>
      </c>
      <c r="N1309" s="44">
        <v>0.88</v>
      </c>
      <c r="O1309">
        <v>0.84</v>
      </c>
      <c r="P1309">
        <v>0.73919999999999997</v>
      </c>
      <c r="Q1309" t="s">
        <v>616</v>
      </c>
      <c r="S1309">
        <v>1</v>
      </c>
    </row>
    <row r="1310" spans="1:19" x14ac:dyDescent="0.25">
      <c r="A1310" t="s">
        <v>5298</v>
      </c>
      <c r="C1310" t="s">
        <v>2463</v>
      </c>
      <c r="F1310" t="s">
        <v>1329</v>
      </c>
      <c r="G1310" t="s">
        <v>1127</v>
      </c>
      <c r="K1310" t="s">
        <v>5315</v>
      </c>
      <c r="L1310" t="s">
        <v>5315</v>
      </c>
      <c r="M1310" s="44">
        <v>0.25</v>
      </c>
      <c r="N1310" s="44">
        <v>0.75</v>
      </c>
      <c r="O1310">
        <v>1</v>
      </c>
      <c r="P1310">
        <v>0.75</v>
      </c>
      <c r="Q1310" t="s">
        <v>213</v>
      </c>
      <c r="S1310">
        <v>1</v>
      </c>
    </row>
    <row r="1311" spans="1:19" x14ac:dyDescent="0.25">
      <c r="A1311" t="s">
        <v>5298</v>
      </c>
      <c r="C1311" t="s">
        <v>2464</v>
      </c>
      <c r="F1311" t="s">
        <v>2465</v>
      </c>
      <c r="G1311" t="s">
        <v>29</v>
      </c>
      <c r="K1311" t="s">
        <v>5315</v>
      </c>
      <c r="L1311" t="s">
        <v>5315</v>
      </c>
      <c r="M1311" s="44">
        <v>0.83299999999999996</v>
      </c>
      <c r="N1311" s="44">
        <v>2.0289999999999999</v>
      </c>
      <c r="O1311">
        <v>0.84</v>
      </c>
      <c r="P1311">
        <v>1.7043599999999999</v>
      </c>
      <c r="Q1311" t="s">
        <v>616</v>
      </c>
      <c r="S1311">
        <v>1</v>
      </c>
    </row>
    <row r="1312" spans="1:19" x14ac:dyDescent="0.25">
      <c r="A1312" t="s">
        <v>5298</v>
      </c>
      <c r="C1312" t="s">
        <v>2466</v>
      </c>
      <c r="F1312" t="s">
        <v>2467</v>
      </c>
      <c r="G1312" t="s">
        <v>2182</v>
      </c>
      <c r="K1312" t="s">
        <v>5315</v>
      </c>
      <c r="L1312" t="s">
        <v>5315</v>
      </c>
      <c r="M1312" s="44">
        <v>4.1000000000000002E-2</v>
      </c>
      <c r="N1312" s="44">
        <v>0.08</v>
      </c>
      <c r="O1312">
        <v>1</v>
      </c>
      <c r="P1312">
        <v>0.08</v>
      </c>
      <c r="Q1312" t="s">
        <v>616</v>
      </c>
      <c r="S1312">
        <v>1</v>
      </c>
    </row>
    <row r="1313" spans="1:19" x14ac:dyDescent="0.25">
      <c r="A1313" t="s">
        <v>5298</v>
      </c>
      <c r="C1313" t="s">
        <v>2468</v>
      </c>
      <c r="F1313" t="s">
        <v>2469</v>
      </c>
      <c r="G1313" t="s">
        <v>2182</v>
      </c>
      <c r="K1313" t="s">
        <v>5315</v>
      </c>
      <c r="L1313" t="s">
        <v>5315</v>
      </c>
      <c r="M1313" s="44">
        <v>6.4699999999999994E-2</v>
      </c>
      <c r="N1313" s="44">
        <v>9.7000000000000003E-2</v>
      </c>
      <c r="O1313">
        <v>1</v>
      </c>
      <c r="P1313">
        <v>9.7000000000000003E-2</v>
      </c>
      <c r="Q1313" t="s">
        <v>616</v>
      </c>
      <c r="S1313">
        <v>1</v>
      </c>
    </row>
    <row r="1314" spans="1:19" x14ac:dyDescent="0.25">
      <c r="A1314" t="s">
        <v>5298</v>
      </c>
      <c r="C1314" t="s">
        <v>2470</v>
      </c>
      <c r="F1314" t="s">
        <v>2471</v>
      </c>
      <c r="G1314" t="s">
        <v>2182</v>
      </c>
      <c r="K1314" t="s">
        <v>5315</v>
      </c>
      <c r="L1314" t="s">
        <v>5315</v>
      </c>
      <c r="M1314" s="44">
        <v>0.10199999999999999</v>
      </c>
      <c r="N1314" s="44">
        <v>0.17399999999999999</v>
      </c>
      <c r="O1314">
        <v>1</v>
      </c>
      <c r="P1314">
        <v>0.17399999999999999</v>
      </c>
      <c r="Q1314" t="s">
        <v>616</v>
      </c>
      <c r="S1314">
        <v>1</v>
      </c>
    </row>
    <row r="1315" spans="1:19" x14ac:dyDescent="0.25">
      <c r="A1315" t="s">
        <v>5298</v>
      </c>
      <c r="C1315" t="s">
        <v>2472</v>
      </c>
      <c r="F1315" t="s">
        <v>2473</v>
      </c>
      <c r="G1315" t="s">
        <v>2182</v>
      </c>
      <c r="K1315" t="s">
        <v>5315</v>
      </c>
      <c r="L1315" t="s">
        <v>5315</v>
      </c>
      <c r="M1315" s="44">
        <v>0.504</v>
      </c>
      <c r="N1315" s="44">
        <v>0.79800000000000004</v>
      </c>
      <c r="O1315">
        <v>1</v>
      </c>
      <c r="P1315">
        <v>0.79800000000000004</v>
      </c>
      <c r="Q1315" t="s">
        <v>616</v>
      </c>
      <c r="S1315">
        <v>1</v>
      </c>
    </row>
    <row r="1316" spans="1:19" x14ac:dyDescent="0.25">
      <c r="A1316" t="s">
        <v>5298</v>
      </c>
      <c r="C1316" t="s">
        <v>2474</v>
      </c>
      <c r="F1316" t="s">
        <v>2475</v>
      </c>
      <c r="G1316" t="s">
        <v>2182</v>
      </c>
      <c r="K1316" t="s">
        <v>5315</v>
      </c>
      <c r="L1316" t="s">
        <v>5315</v>
      </c>
      <c r="M1316" s="44">
        <v>0.05</v>
      </c>
      <c r="N1316" s="44">
        <v>7.0999999999999994E-2</v>
      </c>
      <c r="O1316">
        <v>1</v>
      </c>
      <c r="P1316">
        <v>7.0999999999999994E-2</v>
      </c>
      <c r="Q1316" t="s">
        <v>616</v>
      </c>
      <c r="S1316">
        <v>1</v>
      </c>
    </row>
    <row r="1317" spans="1:19" x14ac:dyDescent="0.25">
      <c r="A1317" t="s">
        <v>5298</v>
      </c>
      <c r="C1317" t="s">
        <v>2476</v>
      </c>
      <c r="F1317" t="s">
        <v>2477</v>
      </c>
      <c r="G1317" t="s">
        <v>2182</v>
      </c>
      <c r="K1317" t="s">
        <v>5315</v>
      </c>
      <c r="L1317" t="s">
        <v>5315</v>
      </c>
      <c r="M1317" s="44">
        <v>0.10922</v>
      </c>
      <c r="N1317" s="44">
        <v>0.11899999999999999</v>
      </c>
      <c r="O1317">
        <v>1</v>
      </c>
      <c r="P1317">
        <v>0.11899999999999999</v>
      </c>
      <c r="Q1317" t="s">
        <v>616</v>
      </c>
      <c r="S1317">
        <v>1</v>
      </c>
    </row>
    <row r="1318" spans="1:19" x14ac:dyDescent="0.25">
      <c r="A1318" t="s">
        <v>5298</v>
      </c>
      <c r="C1318" t="s">
        <v>2478</v>
      </c>
      <c r="F1318" t="s">
        <v>2479</v>
      </c>
      <c r="G1318" t="s">
        <v>2182</v>
      </c>
      <c r="K1318" t="s">
        <v>5315</v>
      </c>
      <c r="L1318" t="s">
        <v>5315</v>
      </c>
      <c r="M1318" s="44">
        <v>0.20019999999999999</v>
      </c>
      <c r="N1318" s="44">
        <v>0.39700000000000002</v>
      </c>
      <c r="O1318">
        <v>1</v>
      </c>
      <c r="P1318">
        <v>0.39700000000000002</v>
      </c>
      <c r="Q1318" t="s">
        <v>616</v>
      </c>
      <c r="S1318">
        <v>1</v>
      </c>
    </row>
    <row r="1319" spans="1:19" x14ac:dyDescent="0.25">
      <c r="A1319" t="s">
        <v>5298</v>
      </c>
      <c r="C1319" t="s">
        <v>2480</v>
      </c>
      <c r="F1319" t="s">
        <v>2481</v>
      </c>
      <c r="G1319" t="s">
        <v>2182</v>
      </c>
      <c r="K1319" t="s">
        <v>5315</v>
      </c>
      <c r="L1319" t="s">
        <v>5315</v>
      </c>
      <c r="M1319" s="44">
        <v>5.6000000000000001E-2</v>
      </c>
      <c r="N1319" s="44">
        <v>9.4E-2</v>
      </c>
      <c r="O1319">
        <v>1</v>
      </c>
      <c r="P1319">
        <v>9.4E-2</v>
      </c>
      <c r="Q1319" t="s">
        <v>616</v>
      </c>
      <c r="S1319">
        <v>1</v>
      </c>
    </row>
    <row r="1320" spans="1:19" x14ac:dyDescent="0.25">
      <c r="A1320" t="s">
        <v>5298</v>
      </c>
      <c r="C1320" t="s">
        <v>2482</v>
      </c>
      <c r="F1320" t="s">
        <v>2483</v>
      </c>
      <c r="G1320" t="s">
        <v>2182</v>
      </c>
      <c r="K1320" t="s">
        <v>5315</v>
      </c>
      <c r="L1320" t="s">
        <v>5315</v>
      </c>
      <c r="M1320" s="44">
        <v>0.08</v>
      </c>
      <c r="N1320" s="44">
        <v>0.13</v>
      </c>
      <c r="O1320">
        <v>1</v>
      </c>
      <c r="P1320">
        <v>0.13</v>
      </c>
      <c r="Q1320" t="s">
        <v>616</v>
      </c>
      <c r="S1320">
        <v>1</v>
      </c>
    </row>
    <row r="1321" spans="1:19" x14ac:dyDescent="0.25">
      <c r="A1321" t="s">
        <v>5298</v>
      </c>
      <c r="C1321" t="s">
        <v>2484</v>
      </c>
      <c r="F1321" t="s">
        <v>2485</v>
      </c>
      <c r="G1321" t="s">
        <v>2182</v>
      </c>
      <c r="K1321" t="s">
        <v>5315</v>
      </c>
      <c r="L1321" t="s">
        <v>5315</v>
      </c>
      <c r="M1321" s="44">
        <v>0.38429999999999997</v>
      </c>
      <c r="N1321" s="44">
        <v>0.58399999999999996</v>
      </c>
      <c r="O1321">
        <v>1</v>
      </c>
      <c r="P1321">
        <v>0.58399999999999996</v>
      </c>
      <c r="Q1321" t="s">
        <v>616</v>
      </c>
      <c r="S1321">
        <v>1</v>
      </c>
    </row>
    <row r="1322" spans="1:19" x14ac:dyDescent="0.25">
      <c r="A1322" t="s">
        <v>5298</v>
      </c>
      <c r="C1322" t="s">
        <v>2486</v>
      </c>
      <c r="F1322" t="s">
        <v>2487</v>
      </c>
      <c r="G1322" t="s">
        <v>2182</v>
      </c>
      <c r="K1322" t="s">
        <v>5315</v>
      </c>
      <c r="L1322" t="s">
        <v>5315</v>
      </c>
      <c r="M1322" s="44">
        <v>0.04</v>
      </c>
      <c r="N1322" s="44">
        <v>6.8000000000000005E-2</v>
      </c>
      <c r="O1322">
        <v>1</v>
      </c>
      <c r="P1322">
        <v>6.8000000000000005E-2</v>
      </c>
      <c r="Q1322" t="s">
        <v>616</v>
      </c>
      <c r="S1322">
        <v>1</v>
      </c>
    </row>
    <row r="1323" spans="1:19" x14ac:dyDescent="0.25">
      <c r="A1323" t="s">
        <v>5298</v>
      </c>
      <c r="C1323" t="s">
        <v>2488</v>
      </c>
      <c r="F1323" t="s">
        <v>2489</v>
      </c>
      <c r="G1323" t="s">
        <v>1127</v>
      </c>
      <c r="K1323" t="s">
        <v>5315</v>
      </c>
      <c r="L1323" t="s">
        <v>5315</v>
      </c>
      <c r="M1323" s="44">
        <v>298</v>
      </c>
      <c r="N1323" s="44">
        <v>1245.1989599999999</v>
      </c>
      <c r="O1323">
        <v>0.84</v>
      </c>
      <c r="P1323">
        <v>1045.9671263999999</v>
      </c>
      <c r="Q1323" t="s">
        <v>992</v>
      </c>
      <c r="S1323">
        <v>1</v>
      </c>
    </row>
    <row r="1324" spans="1:19" x14ac:dyDescent="0.25">
      <c r="A1324" t="s">
        <v>5298</v>
      </c>
      <c r="C1324" t="s">
        <v>2491</v>
      </c>
      <c r="F1324" t="s">
        <v>2492</v>
      </c>
      <c r="G1324" t="s">
        <v>1127</v>
      </c>
      <c r="K1324" t="s">
        <v>5315</v>
      </c>
      <c r="L1324" t="s">
        <v>5315</v>
      </c>
      <c r="M1324" s="44">
        <v>132</v>
      </c>
      <c r="N1324" s="44">
        <v>439.40159999999997</v>
      </c>
      <c r="O1324">
        <v>0.84</v>
      </c>
      <c r="P1324">
        <v>369.09734399999996</v>
      </c>
      <c r="Q1324" t="s">
        <v>992</v>
      </c>
      <c r="S1324">
        <v>1</v>
      </c>
    </row>
    <row r="1325" spans="1:19" x14ac:dyDescent="0.25">
      <c r="A1325" t="s">
        <v>5298</v>
      </c>
      <c r="C1325" t="s">
        <v>2493</v>
      </c>
      <c r="F1325" t="s">
        <v>2494</v>
      </c>
      <c r="G1325" t="s">
        <v>2182</v>
      </c>
      <c r="K1325" t="s">
        <v>5315</v>
      </c>
      <c r="L1325" t="s">
        <v>5315</v>
      </c>
      <c r="M1325" s="44">
        <v>2</v>
      </c>
      <c r="N1325" s="44">
        <v>4.2</v>
      </c>
      <c r="O1325">
        <v>0.84</v>
      </c>
      <c r="P1325">
        <v>3.528</v>
      </c>
      <c r="Q1325" t="s">
        <v>616</v>
      </c>
      <c r="S1325">
        <v>1</v>
      </c>
    </row>
    <row r="1326" spans="1:19" x14ac:dyDescent="0.25">
      <c r="A1326" t="s">
        <v>5298</v>
      </c>
      <c r="C1326" t="s">
        <v>2495</v>
      </c>
      <c r="F1326" t="s">
        <v>2496</v>
      </c>
      <c r="G1326" t="s">
        <v>2182</v>
      </c>
      <c r="K1326" t="s">
        <v>5315</v>
      </c>
      <c r="L1326" t="s">
        <v>5315</v>
      </c>
      <c r="M1326" s="44">
        <v>0.2</v>
      </c>
      <c r="N1326" s="44">
        <v>0.38200000000000001</v>
      </c>
      <c r="O1326">
        <v>1</v>
      </c>
      <c r="P1326">
        <v>0.38200000000000001</v>
      </c>
      <c r="Q1326" t="s">
        <v>616</v>
      </c>
      <c r="S1326">
        <v>1</v>
      </c>
    </row>
    <row r="1327" spans="1:19" x14ac:dyDescent="0.25">
      <c r="A1327" t="s">
        <v>5298</v>
      </c>
      <c r="C1327" t="s">
        <v>2497</v>
      </c>
      <c r="F1327" t="s">
        <v>2498</v>
      </c>
      <c r="G1327" t="s">
        <v>1127</v>
      </c>
      <c r="K1327" t="s">
        <v>5315</v>
      </c>
      <c r="L1327" t="s">
        <v>5315</v>
      </c>
      <c r="M1327" s="44">
        <v>20</v>
      </c>
      <c r="N1327" s="44">
        <v>732</v>
      </c>
      <c r="O1327">
        <v>0.84</v>
      </c>
      <c r="P1327">
        <v>614.88</v>
      </c>
      <c r="Q1327" t="s">
        <v>616</v>
      </c>
      <c r="S1327">
        <v>1</v>
      </c>
    </row>
    <row r="1328" spans="1:19" x14ac:dyDescent="0.25">
      <c r="A1328" t="s">
        <v>5298</v>
      </c>
      <c r="B1328" t="s">
        <v>2502</v>
      </c>
      <c r="C1328" t="s">
        <v>2500</v>
      </c>
      <c r="F1328" t="s">
        <v>2501</v>
      </c>
      <c r="G1328" t="s">
        <v>1127</v>
      </c>
      <c r="K1328">
        <v>5</v>
      </c>
      <c r="L1328">
        <v>3.27</v>
      </c>
      <c r="M1328" s="44">
        <v>5</v>
      </c>
      <c r="N1328" s="44">
        <v>35</v>
      </c>
      <c r="O1328">
        <v>1</v>
      </c>
      <c r="P1328">
        <v>35</v>
      </c>
      <c r="Q1328" t="s">
        <v>36</v>
      </c>
      <c r="S1328">
        <v>1</v>
      </c>
    </row>
    <row r="1329" spans="1:19" x14ac:dyDescent="0.25">
      <c r="A1329" t="s">
        <v>5298</v>
      </c>
      <c r="C1329" t="s">
        <v>2503</v>
      </c>
      <c r="F1329" t="s">
        <v>2504</v>
      </c>
      <c r="G1329" t="s">
        <v>1127</v>
      </c>
      <c r="K1329" t="s">
        <v>5315</v>
      </c>
      <c r="L1329" t="s">
        <v>5315</v>
      </c>
      <c r="M1329" s="44">
        <v>1.131</v>
      </c>
      <c r="N1329" s="44">
        <v>2.33</v>
      </c>
      <c r="O1329">
        <v>0.84</v>
      </c>
      <c r="P1329">
        <v>1.9572000000000001</v>
      </c>
      <c r="Q1329" t="s">
        <v>616</v>
      </c>
      <c r="S1329">
        <v>1</v>
      </c>
    </row>
    <row r="1330" spans="1:19" x14ac:dyDescent="0.25">
      <c r="A1330" t="s">
        <v>5298</v>
      </c>
      <c r="C1330" t="s">
        <v>2505</v>
      </c>
      <c r="F1330" t="s">
        <v>2506</v>
      </c>
      <c r="G1330" t="s">
        <v>1127</v>
      </c>
      <c r="K1330" t="s">
        <v>5315</v>
      </c>
      <c r="L1330" t="s">
        <v>5315</v>
      </c>
      <c r="M1330" s="44">
        <v>200</v>
      </c>
      <c r="N1330" s="44">
        <v>557.20000055999992</v>
      </c>
      <c r="O1330">
        <v>1</v>
      </c>
      <c r="P1330">
        <v>557.20000055999992</v>
      </c>
      <c r="Q1330" t="s">
        <v>616</v>
      </c>
      <c r="S1330">
        <v>1</v>
      </c>
    </row>
    <row r="1331" spans="1:19" x14ac:dyDescent="0.25">
      <c r="A1331" t="s">
        <v>5298</v>
      </c>
      <c r="C1331" t="s">
        <v>2507</v>
      </c>
      <c r="F1331" t="s">
        <v>2508</v>
      </c>
      <c r="G1331" t="s">
        <v>2182</v>
      </c>
      <c r="K1331" t="s">
        <v>5315</v>
      </c>
      <c r="L1331" t="s">
        <v>5315</v>
      </c>
      <c r="M1331" s="44">
        <v>20</v>
      </c>
      <c r="N1331" s="44">
        <v>61.072000000000003</v>
      </c>
      <c r="O1331">
        <v>0.84</v>
      </c>
      <c r="P1331">
        <v>51.30048</v>
      </c>
      <c r="Q1331" t="s">
        <v>616</v>
      </c>
      <c r="S1331">
        <v>1</v>
      </c>
    </row>
    <row r="1332" spans="1:19" x14ac:dyDescent="0.25">
      <c r="A1332" t="s">
        <v>5298</v>
      </c>
      <c r="C1332" t="s">
        <v>2509</v>
      </c>
      <c r="F1332" t="s">
        <v>2510</v>
      </c>
      <c r="G1332" t="s">
        <v>1127</v>
      </c>
      <c r="K1332" t="s">
        <v>5315</v>
      </c>
      <c r="L1332" t="s">
        <v>5315</v>
      </c>
      <c r="M1332" s="44">
        <v>1.036</v>
      </c>
      <c r="N1332" s="44">
        <v>1.99</v>
      </c>
      <c r="O1332">
        <v>0.84</v>
      </c>
      <c r="P1332">
        <v>1.6716</v>
      </c>
      <c r="Q1332" t="s">
        <v>616</v>
      </c>
      <c r="S1332">
        <v>1</v>
      </c>
    </row>
    <row r="1333" spans="1:19" x14ac:dyDescent="0.25">
      <c r="A1333" t="s">
        <v>5298</v>
      </c>
      <c r="C1333" t="s">
        <v>2511</v>
      </c>
      <c r="F1333" t="s">
        <v>2512</v>
      </c>
      <c r="G1333" t="s">
        <v>1127</v>
      </c>
      <c r="K1333" t="s">
        <v>5315</v>
      </c>
      <c r="L1333" t="s">
        <v>5315</v>
      </c>
      <c r="M1333" s="44">
        <v>13.8</v>
      </c>
      <c r="N1333" s="44">
        <v>41</v>
      </c>
      <c r="O1333">
        <v>0.84</v>
      </c>
      <c r="P1333">
        <v>34.44</v>
      </c>
      <c r="Q1333" t="s">
        <v>616</v>
      </c>
      <c r="S1333">
        <v>1</v>
      </c>
    </row>
    <row r="1334" spans="1:19" x14ac:dyDescent="0.25">
      <c r="A1334" t="s">
        <v>5298</v>
      </c>
      <c r="C1334" t="s">
        <v>2513</v>
      </c>
      <c r="F1334" t="s">
        <v>2514</v>
      </c>
      <c r="G1334" t="s">
        <v>1127</v>
      </c>
      <c r="K1334" t="s">
        <v>5315</v>
      </c>
      <c r="L1334" t="s">
        <v>5315</v>
      </c>
      <c r="M1334" s="44">
        <v>0.92800000000000005</v>
      </c>
      <c r="N1334" s="44">
        <v>1.95</v>
      </c>
      <c r="O1334">
        <v>0.84</v>
      </c>
      <c r="P1334">
        <v>1.6379999999999999</v>
      </c>
      <c r="Q1334" t="s">
        <v>616</v>
      </c>
      <c r="S1334">
        <v>1</v>
      </c>
    </row>
    <row r="1335" spans="1:19" x14ac:dyDescent="0.25">
      <c r="A1335" t="s">
        <v>5298</v>
      </c>
      <c r="C1335" t="s">
        <v>2515</v>
      </c>
      <c r="F1335" t="s">
        <v>2516</v>
      </c>
      <c r="G1335" t="s">
        <v>29</v>
      </c>
      <c r="K1335" t="s">
        <v>5315</v>
      </c>
      <c r="L1335" t="s">
        <v>5315</v>
      </c>
      <c r="M1335" s="44">
        <v>1.75</v>
      </c>
      <c r="N1335" s="44">
        <v>4.093</v>
      </c>
      <c r="O1335">
        <v>0.84</v>
      </c>
      <c r="P1335">
        <v>3.4381200000000001</v>
      </c>
      <c r="Q1335" t="s">
        <v>616</v>
      </c>
      <c r="S1335">
        <v>1</v>
      </c>
    </row>
    <row r="1336" spans="1:19" x14ac:dyDescent="0.25">
      <c r="A1336" t="s">
        <v>5298</v>
      </c>
      <c r="C1336" t="s">
        <v>2517</v>
      </c>
      <c r="F1336" t="s">
        <v>2518</v>
      </c>
      <c r="G1336" t="s">
        <v>29</v>
      </c>
      <c r="K1336" t="s">
        <v>5315</v>
      </c>
      <c r="L1336" t="s">
        <v>5315</v>
      </c>
      <c r="M1336" s="44">
        <v>0.33300000000000002</v>
      </c>
      <c r="N1336" s="44">
        <v>0.77700000000000002</v>
      </c>
      <c r="O1336">
        <v>0.84</v>
      </c>
      <c r="P1336">
        <v>0.65268000000000004</v>
      </c>
      <c r="Q1336" t="s">
        <v>616</v>
      </c>
      <c r="S1336">
        <v>1</v>
      </c>
    </row>
    <row r="1337" spans="1:19" x14ac:dyDescent="0.25">
      <c r="A1337" t="s">
        <v>5298</v>
      </c>
      <c r="C1337" t="s">
        <v>2519</v>
      </c>
      <c r="F1337" t="s">
        <v>1294</v>
      </c>
      <c r="G1337" t="s">
        <v>1127</v>
      </c>
      <c r="K1337" t="s">
        <v>5315</v>
      </c>
      <c r="L1337" t="s">
        <v>5315</v>
      </c>
      <c r="M1337" s="44">
        <v>0.125</v>
      </c>
      <c r="N1337" s="44">
        <v>0.65</v>
      </c>
      <c r="O1337">
        <v>1</v>
      </c>
      <c r="P1337">
        <v>0.65</v>
      </c>
      <c r="Q1337" t="s">
        <v>213</v>
      </c>
      <c r="S1337">
        <v>1</v>
      </c>
    </row>
    <row r="1338" spans="1:19" x14ac:dyDescent="0.25">
      <c r="A1338" t="s">
        <v>5298</v>
      </c>
      <c r="C1338" t="s">
        <v>2520</v>
      </c>
      <c r="F1338" t="s">
        <v>2521</v>
      </c>
      <c r="G1338" t="s">
        <v>1127</v>
      </c>
      <c r="K1338" t="s">
        <v>5315</v>
      </c>
      <c r="L1338" t="s">
        <v>5315</v>
      </c>
      <c r="M1338" s="44">
        <v>1.224</v>
      </c>
      <c r="N1338" s="44">
        <v>2.109</v>
      </c>
      <c r="O1338">
        <v>0.84</v>
      </c>
      <c r="P1338">
        <v>1.77156</v>
      </c>
      <c r="Q1338" t="s">
        <v>616</v>
      </c>
      <c r="S1338">
        <v>1</v>
      </c>
    </row>
    <row r="1339" spans="1:19" x14ac:dyDescent="0.25">
      <c r="A1339" t="s">
        <v>5298</v>
      </c>
      <c r="B1339" t="s">
        <v>506</v>
      </c>
      <c r="C1339" t="s">
        <v>2522</v>
      </c>
      <c r="F1339" t="s">
        <v>2523</v>
      </c>
      <c r="G1339" t="s">
        <v>29</v>
      </c>
      <c r="K1339">
        <v>0.99</v>
      </c>
      <c r="L1339">
        <v>0.06</v>
      </c>
      <c r="M1339" s="44">
        <v>0.999</v>
      </c>
      <c r="N1339" s="44">
        <v>7.5</v>
      </c>
      <c r="O1339">
        <v>1</v>
      </c>
      <c r="P1339">
        <v>7.5</v>
      </c>
      <c r="Q1339" t="s">
        <v>213</v>
      </c>
      <c r="S1339">
        <v>1</v>
      </c>
    </row>
    <row r="1340" spans="1:19" x14ac:dyDescent="0.25">
      <c r="A1340" t="s">
        <v>5298</v>
      </c>
      <c r="C1340" t="s">
        <v>2524</v>
      </c>
      <c r="F1340" t="s">
        <v>2525</v>
      </c>
      <c r="G1340" t="s">
        <v>29</v>
      </c>
      <c r="K1340" t="s">
        <v>5315</v>
      </c>
      <c r="L1340" t="s">
        <v>5315</v>
      </c>
      <c r="M1340" s="44">
        <v>20</v>
      </c>
      <c r="N1340" s="44">
        <v>57.017800000000001</v>
      </c>
      <c r="O1340">
        <v>0.84</v>
      </c>
      <c r="P1340">
        <v>47.894951999999996</v>
      </c>
      <c r="Q1340" t="s">
        <v>616</v>
      </c>
      <c r="S1340">
        <v>1</v>
      </c>
    </row>
    <row r="1341" spans="1:19" x14ac:dyDescent="0.25">
      <c r="A1341" t="s">
        <v>5298</v>
      </c>
      <c r="C1341" t="s">
        <v>2528</v>
      </c>
      <c r="F1341" t="s">
        <v>2529</v>
      </c>
      <c r="G1341" t="s">
        <v>29</v>
      </c>
      <c r="K1341" t="s">
        <v>5315</v>
      </c>
      <c r="L1341" t="s">
        <v>5315</v>
      </c>
      <c r="M1341" s="44">
        <v>20</v>
      </c>
      <c r="N1341" s="44">
        <v>57.017800000000001</v>
      </c>
      <c r="O1341">
        <v>0.84</v>
      </c>
      <c r="P1341">
        <v>47.894951999999996</v>
      </c>
      <c r="Q1341" t="s">
        <v>616</v>
      </c>
      <c r="S1341">
        <v>1</v>
      </c>
    </row>
    <row r="1342" spans="1:19" x14ac:dyDescent="0.25">
      <c r="A1342" t="s">
        <v>5298</v>
      </c>
      <c r="C1342" t="s">
        <v>2530</v>
      </c>
      <c r="F1342" t="s">
        <v>2531</v>
      </c>
      <c r="G1342" t="s">
        <v>29</v>
      </c>
      <c r="K1342" t="s">
        <v>5315</v>
      </c>
      <c r="L1342" t="s">
        <v>5315</v>
      </c>
      <c r="M1342" s="44">
        <v>20</v>
      </c>
      <c r="N1342" s="44">
        <v>57.017800000000001</v>
      </c>
      <c r="O1342">
        <v>0.84</v>
      </c>
      <c r="P1342">
        <v>47.894951999999996</v>
      </c>
      <c r="Q1342" t="s">
        <v>616</v>
      </c>
      <c r="S1342">
        <v>1</v>
      </c>
    </row>
    <row r="1343" spans="1:19" x14ac:dyDescent="0.25">
      <c r="A1343" t="s">
        <v>5298</v>
      </c>
      <c r="C1343" t="s">
        <v>2532</v>
      </c>
      <c r="F1343" t="s">
        <v>2533</v>
      </c>
      <c r="G1343" t="s">
        <v>29</v>
      </c>
      <c r="K1343" t="s">
        <v>5315</v>
      </c>
      <c r="L1343" t="s">
        <v>5315</v>
      </c>
      <c r="M1343" s="44">
        <v>20</v>
      </c>
      <c r="N1343" s="44">
        <v>49.793900000000001</v>
      </c>
      <c r="O1343">
        <v>0.84</v>
      </c>
      <c r="P1343">
        <v>41.826875999999999</v>
      </c>
      <c r="Q1343" t="s">
        <v>616</v>
      </c>
      <c r="S1343">
        <v>1</v>
      </c>
    </row>
    <row r="1344" spans="1:19" x14ac:dyDescent="0.25">
      <c r="A1344" t="s">
        <v>5298</v>
      </c>
      <c r="C1344" t="s">
        <v>2534</v>
      </c>
      <c r="F1344" t="s">
        <v>2535</v>
      </c>
      <c r="G1344" t="s">
        <v>29</v>
      </c>
      <c r="K1344" t="s">
        <v>5315</v>
      </c>
      <c r="L1344" t="s">
        <v>5315</v>
      </c>
      <c r="M1344" s="44">
        <v>13.5</v>
      </c>
      <c r="N1344" s="44">
        <v>35.938400000000001</v>
      </c>
      <c r="O1344">
        <v>0.84</v>
      </c>
      <c r="P1344">
        <v>30.188255999999999</v>
      </c>
      <c r="Q1344" t="s">
        <v>616</v>
      </c>
      <c r="S1344">
        <v>1</v>
      </c>
    </row>
    <row r="1345" spans="1:19" x14ac:dyDescent="0.25">
      <c r="A1345" t="s">
        <v>5298</v>
      </c>
      <c r="C1345" t="s">
        <v>2536</v>
      </c>
      <c r="F1345" t="s">
        <v>2537</v>
      </c>
      <c r="G1345" t="s">
        <v>29</v>
      </c>
      <c r="K1345" t="s">
        <v>5315</v>
      </c>
      <c r="L1345" t="s">
        <v>5315</v>
      </c>
      <c r="M1345" s="44">
        <v>1.5</v>
      </c>
      <c r="N1345" s="44">
        <v>3.9293</v>
      </c>
      <c r="O1345">
        <v>0.84</v>
      </c>
      <c r="P1345">
        <v>3.3006120000000001</v>
      </c>
      <c r="Q1345" t="s">
        <v>616</v>
      </c>
      <c r="S1345">
        <v>1</v>
      </c>
    </row>
    <row r="1346" spans="1:19" x14ac:dyDescent="0.25">
      <c r="A1346" t="s">
        <v>5298</v>
      </c>
      <c r="B1346" t="s">
        <v>2429</v>
      </c>
      <c r="C1346" t="s">
        <v>2538</v>
      </c>
      <c r="F1346" t="s">
        <v>2539</v>
      </c>
      <c r="G1346" t="s">
        <v>29</v>
      </c>
      <c r="K1346">
        <v>3.01</v>
      </c>
      <c r="L1346">
        <v>0.85</v>
      </c>
      <c r="M1346" s="44">
        <v>2.9</v>
      </c>
      <c r="N1346" s="44">
        <v>3</v>
      </c>
      <c r="O1346">
        <v>1</v>
      </c>
      <c r="P1346">
        <v>3</v>
      </c>
      <c r="Q1346" t="s">
        <v>213</v>
      </c>
      <c r="S1346">
        <v>1</v>
      </c>
    </row>
    <row r="1347" spans="1:19" x14ac:dyDescent="0.25">
      <c r="A1347" t="s">
        <v>5298</v>
      </c>
      <c r="C1347" t="s">
        <v>2540</v>
      </c>
      <c r="F1347" t="s">
        <v>2541</v>
      </c>
      <c r="G1347" t="s">
        <v>1127</v>
      </c>
      <c r="K1347" t="s">
        <v>5315</v>
      </c>
      <c r="L1347" t="s">
        <v>5315</v>
      </c>
      <c r="M1347" s="44">
        <v>2</v>
      </c>
      <c r="N1347" s="44">
        <v>6.2519999999999998</v>
      </c>
      <c r="O1347">
        <v>0.84</v>
      </c>
      <c r="P1347">
        <v>5.2516799999999995</v>
      </c>
      <c r="Q1347" t="s">
        <v>616</v>
      </c>
      <c r="S1347">
        <v>1</v>
      </c>
    </row>
    <row r="1348" spans="1:19" x14ac:dyDescent="0.25">
      <c r="A1348" t="s">
        <v>5298</v>
      </c>
      <c r="C1348" t="s">
        <v>2542</v>
      </c>
      <c r="F1348" t="s">
        <v>2543</v>
      </c>
      <c r="G1348" t="s">
        <v>1127</v>
      </c>
      <c r="K1348" t="s">
        <v>5315</v>
      </c>
      <c r="L1348" t="s">
        <v>5315</v>
      </c>
      <c r="M1348" s="44">
        <v>3</v>
      </c>
      <c r="N1348" s="44">
        <v>7.6849999999999996</v>
      </c>
      <c r="O1348">
        <v>0.84</v>
      </c>
      <c r="P1348">
        <v>6.4553999999999991</v>
      </c>
      <c r="Q1348" t="s">
        <v>616</v>
      </c>
      <c r="S1348">
        <v>1</v>
      </c>
    </row>
    <row r="1349" spans="1:19" x14ac:dyDescent="0.25">
      <c r="A1349" t="s">
        <v>5298</v>
      </c>
      <c r="C1349" t="s">
        <v>2544</v>
      </c>
      <c r="F1349" t="s">
        <v>2545</v>
      </c>
      <c r="G1349" t="s">
        <v>1127</v>
      </c>
      <c r="K1349" t="s">
        <v>5315</v>
      </c>
      <c r="L1349" t="s">
        <v>5315</v>
      </c>
      <c r="M1349" s="44">
        <v>20</v>
      </c>
      <c r="N1349" s="44">
        <v>56</v>
      </c>
      <c r="O1349">
        <v>0.84</v>
      </c>
      <c r="P1349">
        <v>47.04</v>
      </c>
      <c r="Q1349" t="s">
        <v>616</v>
      </c>
      <c r="S1349">
        <v>1</v>
      </c>
    </row>
    <row r="1350" spans="1:19" x14ac:dyDescent="0.25">
      <c r="A1350" t="s">
        <v>5298</v>
      </c>
      <c r="C1350" t="s">
        <v>2546</v>
      </c>
      <c r="F1350" t="s">
        <v>2547</v>
      </c>
      <c r="G1350" t="s">
        <v>1127</v>
      </c>
      <c r="K1350" t="s">
        <v>5315</v>
      </c>
      <c r="L1350" t="s">
        <v>5315</v>
      </c>
      <c r="M1350" s="44">
        <v>20</v>
      </c>
      <c r="N1350" s="44">
        <v>51</v>
      </c>
      <c r="O1350">
        <v>0.84</v>
      </c>
      <c r="P1350">
        <v>42.839999999999996</v>
      </c>
      <c r="Q1350" t="s">
        <v>616</v>
      </c>
      <c r="S1350">
        <v>1</v>
      </c>
    </row>
    <row r="1351" spans="1:19" x14ac:dyDescent="0.25">
      <c r="A1351" t="s">
        <v>5298</v>
      </c>
      <c r="C1351" t="s">
        <v>2548</v>
      </c>
      <c r="F1351" t="s">
        <v>1302</v>
      </c>
      <c r="G1351" t="s">
        <v>1127</v>
      </c>
      <c r="K1351" t="s">
        <v>5315</v>
      </c>
      <c r="L1351" t="s">
        <v>5315</v>
      </c>
      <c r="M1351" s="44">
        <v>0</v>
      </c>
      <c r="N1351" s="44">
        <v>2.29</v>
      </c>
      <c r="O1351">
        <v>0.84</v>
      </c>
      <c r="P1351">
        <v>1.9236</v>
      </c>
      <c r="Q1351" t="s">
        <v>213</v>
      </c>
      <c r="S1351">
        <v>1</v>
      </c>
    </row>
    <row r="1352" spans="1:19" x14ac:dyDescent="0.25">
      <c r="A1352" t="s">
        <v>5298</v>
      </c>
      <c r="C1352" t="s">
        <v>2549</v>
      </c>
      <c r="F1352" t="s">
        <v>2550</v>
      </c>
      <c r="G1352" t="s">
        <v>1127</v>
      </c>
      <c r="K1352" t="s">
        <v>5315</v>
      </c>
      <c r="L1352" t="s">
        <v>5315</v>
      </c>
      <c r="M1352" s="44">
        <v>0</v>
      </c>
      <c r="N1352" s="44">
        <v>8.9</v>
      </c>
      <c r="O1352">
        <v>0.84</v>
      </c>
      <c r="P1352">
        <v>7.476</v>
      </c>
      <c r="Q1352" t="s">
        <v>616</v>
      </c>
      <c r="S1352">
        <v>1</v>
      </c>
    </row>
    <row r="1353" spans="1:19" x14ac:dyDescent="0.25">
      <c r="A1353" t="s">
        <v>5298</v>
      </c>
      <c r="C1353" t="s">
        <v>2551</v>
      </c>
      <c r="F1353" t="s">
        <v>2552</v>
      </c>
      <c r="G1353" t="s">
        <v>1127</v>
      </c>
      <c r="K1353" t="s">
        <v>5315</v>
      </c>
      <c r="L1353" t="s">
        <v>5315</v>
      </c>
      <c r="M1353" s="44">
        <v>128</v>
      </c>
      <c r="N1353" s="44">
        <v>348</v>
      </c>
      <c r="O1353">
        <v>0.84</v>
      </c>
      <c r="P1353">
        <v>292.32</v>
      </c>
      <c r="Q1353" t="s">
        <v>616</v>
      </c>
      <c r="S1353">
        <v>1</v>
      </c>
    </row>
    <row r="1354" spans="1:19" x14ac:dyDescent="0.25">
      <c r="A1354" t="s">
        <v>5298</v>
      </c>
      <c r="C1354" t="s">
        <v>2553</v>
      </c>
      <c r="F1354" t="s">
        <v>2554</v>
      </c>
      <c r="G1354" t="s">
        <v>29</v>
      </c>
      <c r="K1354" t="s">
        <v>5315</v>
      </c>
      <c r="L1354" t="s">
        <v>5315</v>
      </c>
      <c r="M1354" s="44">
        <v>0.15</v>
      </c>
      <c r="N1354" s="44">
        <v>1.1826000000000001</v>
      </c>
      <c r="O1354">
        <v>1</v>
      </c>
      <c r="P1354">
        <v>1.1826000000000001</v>
      </c>
      <c r="Q1354" t="s">
        <v>213</v>
      </c>
      <c r="S1354">
        <v>1</v>
      </c>
    </row>
    <row r="1355" spans="1:19" x14ac:dyDescent="0.25">
      <c r="A1355" t="s">
        <v>5298</v>
      </c>
      <c r="C1355" t="s">
        <v>2555</v>
      </c>
      <c r="F1355" t="s">
        <v>2176</v>
      </c>
      <c r="G1355" t="s">
        <v>1127</v>
      </c>
      <c r="K1355" t="s">
        <v>5315</v>
      </c>
      <c r="L1355" t="s">
        <v>5315</v>
      </c>
      <c r="M1355" s="44">
        <v>0</v>
      </c>
      <c r="N1355" s="44">
        <v>12.73</v>
      </c>
      <c r="O1355">
        <v>0.84</v>
      </c>
      <c r="P1355">
        <v>10.693199999999999</v>
      </c>
      <c r="Q1355" t="s">
        <v>992</v>
      </c>
      <c r="S1355">
        <v>1</v>
      </c>
    </row>
    <row r="1356" spans="1:19" x14ac:dyDescent="0.25">
      <c r="A1356" t="s">
        <v>1054</v>
      </c>
      <c r="B1356" t="s">
        <v>2558</v>
      </c>
      <c r="C1356" t="s">
        <v>2556</v>
      </c>
      <c r="F1356" t="s">
        <v>2557</v>
      </c>
      <c r="G1356" t="s">
        <v>2559</v>
      </c>
      <c r="K1356">
        <v>4.53</v>
      </c>
      <c r="L1356">
        <v>4.17</v>
      </c>
      <c r="M1356" s="44">
        <v>5.08</v>
      </c>
      <c r="N1356" s="44">
        <v>28.492000000000001</v>
      </c>
      <c r="O1356">
        <v>1</v>
      </c>
      <c r="P1356">
        <v>28.492000000000001</v>
      </c>
      <c r="Q1356" t="s">
        <v>36</v>
      </c>
      <c r="S1356">
        <v>1</v>
      </c>
    </row>
    <row r="1357" spans="1:19" x14ac:dyDescent="0.25">
      <c r="A1357" t="s">
        <v>1054</v>
      </c>
      <c r="B1357" t="s">
        <v>2562</v>
      </c>
      <c r="C1357" t="s">
        <v>2560</v>
      </c>
      <c r="F1357" t="s">
        <v>2561</v>
      </c>
      <c r="G1357" t="s">
        <v>2559</v>
      </c>
      <c r="K1357" t="s">
        <v>5315</v>
      </c>
      <c r="L1357">
        <v>4.5</v>
      </c>
      <c r="M1357" s="44">
        <v>29.9</v>
      </c>
      <c r="N1357" s="44">
        <v>5.0296900000000004</v>
      </c>
      <c r="O1357">
        <v>1</v>
      </c>
      <c r="P1357">
        <v>5.0296900000000004</v>
      </c>
      <c r="Q1357" t="s">
        <v>992</v>
      </c>
      <c r="S1357">
        <v>1</v>
      </c>
    </row>
    <row r="1358" spans="1:19" x14ac:dyDescent="0.25">
      <c r="A1358" t="s">
        <v>1054</v>
      </c>
      <c r="B1358" t="s">
        <v>2565</v>
      </c>
      <c r="C1358" t="s">
        <v>2563</v>
      </c>
      <c r="F1358" t="s">
        <v>2564</v>
      </c>
      <c r="G1358" t="s">
        <v>2566</v>
      </c>
      <c r="K1358">
        <v>162</v>
      </c>
      <c r="L1358">
        <v>24.3</v>
      </c>
      <c r="M1358" s="44">
        <v>5.9939999999999998</v>
      </c>
      <c r="N1358" s="44">
        <v>12.18851225</v>
      </c>
      <c r="O1358">
        <v>1</v>
      </c>
      <c r="P1358">
        <v>12.18851225</v>
      </c>
      <c r="Q1358" t="s">
        <v>992</v>
      </c>
      <c r="S1358">
        <v>1</v>
      </c>
    </row>
    <row r="1359" spans="1:19" x14ac:dyDescent="0.25">
      <c r="A1359" t="s">
        <v>1054</v>
      </c>
      <c r="B1359" t="s">
        <v>2569</v>
      </c>
      <c r="C1359" t="s">
        <v>2567</v>
      </c>
      <c r="F1359" t="s">
        <v>2568</v>
      </c>
      <c r="G1359" t="s">
        <v>2566</v>
      </c>
      <c r="K1359">
        <v>6.5</v>
      </c>
      <c r="L1359">
        <v>0.98</v>
      </c>
      <c r="M1359" s="44">
        <v>6.5</v>
      </c>
      <c r="N1359" s="44">
        <v>20.071829999999999</v>
      </c>
      <c r="O1359">
        <v>1</v>
      </c>
      <c r="P1359">
        <v>20.071829999999999</v>
      </c>
      <c r="Q1359" t="s">
        <v>992</v>
      </c>
      <c r="S1359">
        <v>1</v>
      </c>
    </row>
    <row r="1360" spans="1:19" x14ac:dyDescent="0.25">
      <c r="A1360" t="s">
        <v>1054</v>
      </c>
      <c r="B1360" t="s">
        <v>2572</v>
      </c>
      <c r="C1360" t="s">
        <v>2570</v>
      </c>
      <c r="F1360" t="s">
        <v>2571</v>
      </c>
      <c r="G1360" t="s">
        <v>2566</v>
      </c>
      <c r="K1360">
        <v>7.94</v>
      </c>
      <c r="L1360">
        <v>7.94</v>
      </c>
      <c r="M1360" s="44">
        <v>1.7277440000000002</v>
      </c>
      <c r="N1360" s="44">
        <v>3.7587830341818185</v>
      </c>
      <c r="O1360">
        <v>1</v>
      </c>
      <c r="P1360">
        <v>3.7587830341818185</v>
      </c>
      <c r="Q1360" t="s">
        <v>213</v>
      </c>
      <c r="S1360">
        <v>1</v>
      </c>
    </row>
    <row r="1361" spans="1:19" x14ac:dyDescent="0.25">
      <c r="A1361" t="s">
        <v>1054</v>
      </c>
      <c r="B1361" t="s">
        <v>2572</v>
      </c>
      <c r="C1361" t="s">
        <v>2570</v>
      </c>
      <c r="F1361" t="s">
        <v>2573</v>
      </c>
      <c r="G1361" t="s">
        <v>2566</v>
      </c>
      <c r="K1361">
        <v>7.94</v>
      </c>
      <c r="L1361">
        <v>7.94</v>
      </c>
      <c r="M1361" s="44">
        <v>0.89215999999999995</v>
      </c>
      <c r="N1361" s="44">
        <v>1.7369315555555558</v>
      </c>
      <c r="O1361">
        <v>1</v>
      </c>
      <c r="P1361">
        <v>1.7369315555555558</v>
      </c>
      <c r="Q1361" t="s">
        <v>213</v>
      </c>
      <c r="S1361">
        <v>1</v>
      </c>
    </row>
    <row r="1362" spans="1:19" x14ac:dyDescent="0.25">
      <c r="A1362" t="s">
        <v>1054</v>
      </c>
      <c r="B1362" t="s">
        <v>2572</v>
      </c>
      <c r="C1362" t="s">
        <v>2570</v>
      </c>
      <c r="F1362" t="s">
        <v>2574</v>
      </c>
      <c r="G1362" t="s">
        <v>2566</v>
      </c>
      <c r="K1362">
        <v>7.94</v>
      </c>
      <c r="L1362">
        <v>7.94</v>
      </c>
      <c r="M1362" s="44">
        <v>0.68108800000000003</v>
      </c>
      <c r="N1362" s="44">
        <v>1.6509070222222224</v>
      </c>
      <c r="O1362">
        <v>1</v>
      </c>
      <c r="P1362">
        <v>1.6509070222222224</v>
      </c>
      <c r="Q1362" t="s">
        <v>213</v>
      </c>
      <c r="S1362">
        <v>1</v>
      </c>
    </row>
    <row r="1363" spans="1:19" x14ac:dyDescent="0.25">
      <c r="A1363" t="s">
        <v>1054</v>
      </c>
      <c r="B1363" t="s">
        <v>2572</v>
      </c>
      <c r="C1363" t="s">
        <v>2570</v>
      </c>
      <c r="F1363" t="s">
        <v>2575</v>
      </c>
      <c r="G1363" t="s">
        <v>2566</v>
      </c>
      <c r="K1363">
        <v>7.94</v>
      </c>
      <c r="L1363">
        <v>7.94</v>
      </c>
      <c r="M1363" s="44">
        <v>0.41561599999999999</v>
      </c>
      <c r="N1363" s="44">
        <v>0.86403025454545457</v>
      </c>
      <c r="O1363">
        <v>1</v>
      </c>
      <c r="P1363">
        <v>0.86403025454545457</v>
      </c>
      <c r="Q1363" t="s">
        <v>213</v>
      </c>
      <c r="S1363">
        <v>1</v>
      </c>
    </row>
    <row r="1364" spans="1:19" x14ac:dyDescent="0.25">
      <c r="A1364" t="s">
        <v>1054</v>
      </c>
      <c r="B1364" t="s">
        <v>2578</v>
      </c>
      <c r="C1364" t="s">
        <v>2576</v>
      </c>
      <c r="F1364" t="s">
        <v>2577</v>
      </c>
      <c r="G1364" t="s">
        <v>2566</v>
      </c>
      <c r="K1364">
        <v>1.05</v>
      </c>
      <c r="L1364">
        <v>1.05</v>
      </c>
      <c r="M1364" s="44">
        <v>1.05</v>
      </c>
      <c r="N1364" s="44">
        <v>2.0481442857142858</v>
      </c>
      <c r="O1364">
        <v>1</v>
      </c>
      <c r="P1364">
        <v>2.0481442857142858</v>
      </c>
      <c r="Q1364" t="s">
        <v>213</v>
      </c>
      <c r="S1364">
        <v>1</v>
      </c>
    </row>
    <row r="1365" spans="1:19" x14ac:dyDescent="0.25">
      <c r="A1365" t="s">
        <v>1054</v>
      </c>
      <c r="B1365" t="s">
        <v>2581</v>
      </c>
      <c r="C1365" t="s">
        <v>2579</v>
      </c>
      <c r="F1365" t="s">
        <v>2580</v>
      </c>
      <c r="G1365" t="s">
        <v>2566</v>
      </c>
      <c r="K1365">
        <v>15</v>
      </c>
      <c r="L1365">
        <v>2.1</v>
      </c>
      <c r="M1365" s="44">
        <v>1.2854999999999999</v>
      </c>
      <c r="N1365" s="44">
        <v>0.15923917000000001</v>
      </c>
      <c r="O1365">
        <v>1</v>
      </c>
      <c r="P1365">
        <v>0.15923917000000001</v>
      </c>
      <c r="Q1365" t="s">
        <v>616</v>
      </c>
      <c r="S1365">
        <v>1</v>
      </c>
    </row>
    <row r="1366" spans="1:19" x14ac:dyDescent="0.25">
      <c r="A1366" t="s">
        <v>1054</v>
      </c>
      <c r="B1366" t="s">
        <v>2584</v>
      </c>
      <c r="C1366" t="s">
        <v>2582</v>
      </c>
      <c r="F1366" t="s">
        <v>2583</v>
      </c>
      <c r="G1366" t="s">
        <v>2585</v>
      </c>
      <c r="K1366" t="s">
        <v>5315</v>
      </c>
      <c r="L1366" t="s">
        <v>5315</v>
      </c>
      <c r="M1366" s="44">
        <v>0.60000000000000009</v>
      </c>
      <c r="N1366" s="44">
        <v>1.7757727272727273</v>
      </c>
      <c r="O1366">
        <v>1</v>
      </c>
      <c r="P1366">
        <v>1.7757727272727273</v>
      </c>
      <c r="Q1366" t="s">
        <v>213</v>
      </c>
      <c r="S1366">
        <v>1</v>
      </c>
    </row>
    <row r="1367" spans="1:19" x14ac:dyDescent="0.25">
      <c r="A1367" t="s">
        <v>1054</v>
      </c>
      <c r="B1367" t="s">
        <v>2588</v>
      </c>
      <c r="C1367" t="s">
        <v>2586</v>
      </c>
      <c r="F1367" t="s">
        <v>2587</v>
      </c>
      <c r="G1367" t="s">
        <v>2585</v>
      </c>
      <c r="K1367">
        <v>2.5</v>
      </c>
      <c r="L1367">
        <v>0.8</v>
      </c>
      <c r="M1367" s="44">
        <v>1</v>
      </c>
      <c r="N1367" s="44">
        <v>13.068</v>
      </c>
      <c r="O1367">
        <v>1</v>
      </c>
      <c r="P1367">
        <v>13.068</v>
      </c>
      <c r="Q1367" t="s">
        <v>36</v>
      </c>
      <c r="S1367">
        <v>1</v>
      </c>
    </row>
    <row r="1368" spans="1:19" x14ac:dyDescent="0.25">
      <c r="A1368" t="s">
        <v>1054</v>
      </c>
      <c r="C1368" t="s">
        <v>2589</v>
      </c>
      <c r="F1368" t="s">
        <v>2590</v>
      </c>
      <c r="G1368" t="s">
        <v>2585</v>
      </c>
      <c r="K1368" t="s">
        <v>5315</v>
      </c>
      <c r="L1368" t="s">
        <v>5315</v>
      </c>
      <c r="M1368" s="44">
        <v>0.44</v>
      </c>
      <c r="N1368" s="44">
        <v>2.7872499999999998</v>
      </c>
      <c r="O1368">
        <v>1</v>
      </c>
      <c r="P1368">
        <v>2.7872499999999998</v>
      </c>
      <c r="Q1368" t="s">
        <v>213</v>
      </c>
      <c r="S1368">
        <v>1</v>
      </c>
    </row>
    <row r="1369" spans="1:19" x14ac:dyDescent="0.25">
      <c r="A1369" t="s">
        <v>1054</v>
      </c>
      <c r="B1369" t="s">
        <v>2594</v>
      </c>
      <c r="C1369" t="s">
        <v>2592</v>
      </c>
      <c r="F1369" t="s">
        <v>2593</v>
      </c>
      <c r="G1369" t="s">
        <v>2585</v>
      </c>
      <c r="K1369">
        <v>2.1</v>
      </c>
      <c r="L1369">
        <v>0</v>
      </c>
      <c r="M1369" s="44">
        <v>2.16</v>
      </c>
      <c r="N1369" s="44">
        <v>15.347453333333334</v>
      </c>
      <c r="O1369">
        <v>1</v>
      </c>
      <c r="P1369">
        <v>15.347453333333334</v>
      </c>
      <c r="Q1369" t="s">
        <v>36</v>
      </c>
      <c r="S1369">
        <v>1</v>
      </c>
    </row>
    <row r="1370" spans="1:19" x14ac:dyDescent="0.25">
      <c r="A1370" t="s">
        <v>1054</v>
      </c>
      <c r="C1370" t="s">
        <v>2595</v>
      </c>
      <c r="F1370" t="s">
        <v>2596</v>
      </c>
      <c r="G1370" t="s">
        <v>2585</v>
      </c>
      <c r="K1370" t="s">
        <v>5315</v>
      </c>
      <c r="L1370" t="s">
        <v>5315</v>
      </c>
      <c r="M1370" s="44">
        <v>0.14580000000000001</v>
      </c>
      <c r="N1370" s="44">
        <v>0.59750410909090912</v>
      </c>
      <c r="O1370">
        <v>1</v>
      </c>
      <c r="P1370">
        <v>0.59750410909090912</v>
      </c>
      <c r="Q1370" t="s">
        <v>213</v>
      </c>
      <c r="S1370">
        <v>1</v>
      </c>
    </row>
    <row r="1371" spans="1:19" x14ac:dyDescent="0.25">
      <c r="A1371" t="s">
        <v>1054</v>
      </c>
      <c r="C1371" t="s">
        <v>2595</v>
      </c>
      <c r="F1371" t="s">
        <v>2597</v>
      </c>
      <c r="G1371" t="s">
        <v>2585</v>
      </c>
      <c r="K1371" t="s">
        <v>5315</v>
      </c>
      <c r="L1371" t="s">
        <v>5315</v>
      </c>
      <c r="M1371" s="44">
        <v>3.9420000000000004E-2</v>
      </c>
      <c r="N1371" s="44">
        <v>0.12872814545454545</v>
      </c>
      <c r="O1371">
        <v>1</v>
      </c>
      <c r="P1371">
        <v>0.12872814545454545</v>
      </c>
      <c r="Q1371" t="s">
        <v>213</v>
      </c>
      <c r="S1371">
        <v>1</v>
      </c>
    </row>
    <row r="1372" spans="1:19" x14ac:dyDescent="0.25">
      <c r="A1372" t="s">
        <v>1054</v>
      </c>
      <c r="B1372" t="s">
        <v>2599</v>
      </c>
      <c r="C1372" t="s">
        <v>2595</v>
      </c>
      <c r="F1372" t="s">
        <v>2598</v>
      </c>
      <c r="G1372" t="s">
        <v>2585</v>
      </c>
      <c r="K1372" t="s">
        <v>5315</v>
      </c>
      <c r="L1372" t="s">
        <v>5315</v>
      </c>
      <c r="M1372" s="44">
        <v>3.7799999999999999E-3</v>
      </c>
      <c r="N1372" s="44">
        <v>2.2019440581818185E-2</v>
      </c>
      <c r="O1372">
        <v>1</v>
      </c>
      <c r="P1372">
        <v>2.2019440581818185E-2</v>
      </c>
      <c r="Q1372" t="s">
        <v>213</v>
      </c>
      <c r="S1372">
        <v>1</v>
      </c>
    </row>
    <row r="1373" spans="1:19" x14ac:dyDescent="0.25">
      <c r="A1373" t="s">
        <v>1054</v>
      </c>
      <c r="B1373" t="s">
        <v>2602</v>
      </c>
      <c r="C1373" t="s">
        <v>2600</v>
      </c>
      <c r="F1373" t="s">
        <v>2601</v>
      </c>
      <c r="G1373" t="s">
        <v>2585</v>
      </c>
      <c r="K1373">
        <v>3.04</v>
      </c>
      <c r="L1373">
        <v>2.27</v>
      </c>
      <c r="M1373" s="44">
        <v>1.59</v>
      </c>
      <c r="N1373" s="44">
        <v>7.1808333333333332</v>
      </c>
      <c r="O1373">
        <v>1</v>
      </c>
      <c r="P1373">
        <v>7.1808333333333332</v>
      </c>
      <c r="Q1373" t="s">
        <v>36</v>
      </c>
      <c r="S1373">
        <v>1</v>
      </c>
    </row>
    <row r="1374" spans="1:19" x14ac:dyDescent="0.25">
      <c r="A1374" t="s">
        <v>1054</v>
      </c>
      <c r="B1374" t="s">
        <v>2565</v>
      </c>
      <c r="C1374" t="s">
        <v>2603</v>
      </c>
      <c r="F1374" t="s">
        <v>2564</v>
      </c>
      <c r="G1374" t="s">
        <v>2585</v>
      </c>
      <c r="K1374">
        <v>162</v>
      </c>
      <c r="L1374">
        <v>24.3</v>
      </c>
      <c r="M1374" s="44">
        <v>9.9954000000000001</v>
      </c>
      <c r="N1374" s="44">
        <v>20.325167725</v>
      </c>
      <c r="O1374">
        <v>1</v>
      </c>
      <c r="P1374">
        <v>20.325167725</v>
      </c>
      <c r="Q1374" t="s">
        <v>992</v>
      </c>
      <c r="S1374">
        <v>1</v>
      </c>
    </row>
    <row r="1375" spans="1:19" x14ac:dyDescent="0.25">
      <c r="A1375" t="s">
        <v>1054</v>
      </c>
      <c r="B1375" t="s">
        <v>2606</v>
      </c>
      <c r="C1375" t="s">
        <v>2604</v>
      </c>
      <c r="F1375" t="s">
        <v>2605</v>
      </c>
      <c r="G1375" t="s">
        <v>2585</v>
      </c>
      <c r="K1375">
        <v>10.62</v>
      </c>
      <c r="L1375">
        <v>10.47</v>
      </c>
      <c r="M1375" s="44">
        <v>5.7299999999999995</v>
      </c>
      <c r="N1375" s="44">
        <v>43.790800000000004</v>
      </c>
      <c r="O1375">
        <v>1</v>
      </c>
      <c r="P1375">
        <v>43.790800000000004</v>
      </c>
      <c r="Q1375" t="s">
        <v>36</v>
      </c>
      <c r="S1375">
        <v>1</v>
      </c>
    </row>
    <row r="1376" spans="1:19" x14ac:dyDescent="0.25">
      <c r="A1376" t="s">
        <v>1054</v>
      </c>
      <c r="B1376" t="s">
        <v>2609</v>
      </c>
      <c r="C1376" t="s">
        <v>2607</v>
      </c>
      <c r="F1376" t="s">
        <v>2608</v>
      </c>
      <c r="G1376" t="s">
        <v>2585</v>
      </c>
      <c r="K1376">
        <v>3.56</v>
      </c>
      <c r="L1376">
        <v>3.38</v>
      </c>
      <c r="M1376" s="44">
        <v>1.92</v>
      </c>
      <c r="N1376" s="44">
        <v>14.852099999999998</v>
      </c>
      <c r="O1376">
        <v>1</v>
      </c>
      <c r="P1376">
        <v>14.852099999999998</v>
      </c>
      <c r="Q1376" t="s">
        <v>36</v>
      </c>
      <c r="S1376">
        <v>1</v>
      </c>
    </row>
    <row r="1377" spans="1:19" x14ac:dyDescent="0.25">
      <c r="A1377" t="s">
        <v>1054</v>
      </c>
      <c r="B1377" t="s">
        <v>2612</v>
      </c>
      <c r="C1377" t="s">
        <v>2610</v>
      </c>
      <c r="F1377" t="s">
        <v>2611</v>
      </c>
      <c r="G1377" t="s">
        <v>2585</v>
      </c>
      <c r="K1377">
        <v>38.85</v>
      </c>
      <c r="L1377">
        <v>31</v>
      </c>
      <c r="M1377" s="44">
        <v>9.2839999999999989</v>
      </c>
      <c r="N1377" s="44">
        <v>76.148268266666662</v>
      </c>
      <c r="O1377">
        <v>1</v>
      </c>
      <c r="P1377">
        <v>76.148268266666662</v>
      </c>
      <c r="Q1377" t="s">
        <v>191</v>
      </c>
      <c r="S1377">
        <v>1</v>
      </c>
    </row>
    <row r="1378" spans="1:19" x14ac:dyDescent="0.25">
      <c r="A1378" t="s">
        <v>1054</v>
      </c>
      <c r="B1378" t="s">
        <v>2615</v>
      </c>
      <c r="C1378" t="s">
        <v>2613</v>
      </c>
      <c r="F1378" t="s">
        <v>2614</v>
      </c>
      <c r="G1378" t="s">
        <v>2585</v>
      </c>
      <c r="K1378">
        <v>42.42</v>
      </c>
      <c r="L1378">
        <v>0</v>
      </c>
      <c r="M1378" s="44">
        <v>9.2839999999999989</v>
      </c>
      <c r="N1378" s="44">
        <v>69.075373839999997</v>
      </c>
      <c r="O1378">
        <v>1</v>
      </c>
      <c r="P1378">
        <v>69.075373839999997</v>
      </c>
      <c r="Q1378" t="s">
        <v>191</v>
      </c>
      <c r="S1378">
        <v>1</v>
      </c>
    </row>
    <row r="1379" spans="1:19" x14ac:dyDescent="0.25">
      <c r="A1379" t="s">
        <v>1054</v>
      </c>
      <c r="B1379" t="s">
        <v>2565</v>
      </c>
      <c r="C1379" t="s">
        <v>2616</v>
      </c>
      <c r="F1379" t="s">
        <v>2564</v>
      </c>
      <c r="G1379" t="s">
        <v>2617</v>
      </c>
      <c r="K1379">
        <v>162</v>
      </c>
      <c r="L1379">
        <v>24.3</v>
      </c>
      <c r="M1379" s="44">
        <v>6</v>
      </c>
      <c r="N1379" s="44">
        <v>12.200712962962962</v>
      </c>
      <c r="O1379">
        <v>1</v>
      </c>
      <c r="P1379">
        <v>12.200712962962962</v>
      </c>
      <c r="Q1379" t="s">
        <v>992</v>
      </c>
      <c r="S1379">
        <v>1</v>
      </c>
    </row>
    <row r="1380" spans="1:19" x14ac:dyDescent="0.25">
      <c r="A1380" t="s">
        <v>1054</v>
      </c>
      <c r="C1380" t="s">
        <v>2618</v>
      </c>
      <c r="F1380" t="s">
        <v>2619</v>
      </c>
      <c r="G1380" t="s">
        <v>2617</v>
      </c>
      <c r="K1380" t="s">
        <v>5315</v>
      </c>
      <c r="L1380" t="s">
        <v>5315</v>
      </c>
      <c r="M1380" s="44">
        <v>29.89263055148853</v>
      </c>
      <c r="N1380" s="44">
        <v>51.316229930798009</v>
      </c>
      <c r="O1380">
        <v>1</v>
      </c>
      <c r="P1380">
        <v>51.316229930798009</v>
      </c>
      <c r="Q1380" t="s">
        <v>992</v>
      </c>
      <c r="S1380">
        <v>1</v>
      </c>
    </row>
    <row r="1381" spans="1:19" x14ac:dyDescent="0.25">
      <c r="A1381" t="s">
        <v>1054</v>
      </c>
      <c r="B1381" t="s">
        <v>1165</v>
      </c>
      <c r="C1381" t="s">
        <v>2621</v>
      </c>
      <c r="F1381" t="s">
        <v>2622</v>
      </c>
      <c r="G1381" t="s">
        <v>2617</v>
      </c>
      <c r="K1381" t="s">
        <v>5315</v>
      </c>
      <c r="L1381" t="s">
        <v>5315</v>
      </c>
      <c r="M1381" s="44">
        <v>38.1</v>
      </c>
      <c r="N1381" s="44">
        <v>192.716939</v>
      </c>
      <c r="O1381">
        <v>1</v>
      </c>
      <c r="P1381">
        <v>192.716939</v>
      </c>
      <c r="Q1381" t="s">
        <v>191</v>
      </c>
      <c r="S1381">
        <v>1</v>
      </c>
    </row>
    <row r="1382" spans="1:19" x14ac:dyDescent="0.25">
      <c r="A1382" t="s">
        <v>1054</v>
      </c>
      <c r="B1382" t="s">
        <v>2625</v>
      </c>
      <c r="C1382" t="s">
        <v>2623</v>
      </c>
      <c r="F1382" t="s">
        <v>2624</v>
      </c>
      <c r="G1382" t="s">
        <v>2617</v>
      </c>
      <c r="K1382">
        <v>28.1</v>
      </c>
      <c r="L1382">
        <v>24.84</v>
      </c>
      <c r="M1382" s="44">
        <v>32.799999999999997</v>
      </c>
      <c r="N1382" s="44">
        <v>177.95833333333334</v>
      </c>
      <c r="O1382">
        <v>1</v>
      </c>
      <c r="P1382">
        <v>177.95833333333334</v>
      </c>
      <c r="Q1382" t="s">
        <v>36</v>
      </c>
      <c r="S1382">
        <v>1</v>
      </c>
    </row>
    <row r="1383" spans="1:19" x14ac:dyDescent="0.25">
      <c r="A1383" t="s">
        <v>1054</v>
      </c>
      <c r="B1383" t="s">
        <v>2625</v>
      </c>
      <c r="C1383" t="s">
        <v>2623</v>
      </c>
      <c r="F1383" t="s">
        <v>2626</v>
      </c>
      <c r="G1383" t="s">
        <v>2617</v>
      </c>
      <c r="K1383">
        <v>28.1</v>
      </c>
      <c r="L1383">
        <v>24.84</v>
      </c>
      <c r="M1383" s="44">
        <v>5.6</v>
      </c>
      <c r="N1383" s="44">
        <v>21.12466666666667</v>
      </c>
      <c r="O1383">
        <v>1</v>
      </c>
      <c r="P1383">
        <v>21.12466666666667</v>
      </c>
      <c r="Q1383" t="s">
        <v>36</v>
      </c>
      <c r="S1383">
        <v>1</v>
      </c>
    </row>
    <row r="1384" spans="1:19" x14ac:dyDescent="0.25">
      <c r="A1384" t="s">
        <v>1054</v>
      </c>
      <c r="B1384" t="s">
        <v>2572</v>
      </c>
      <c r="C1384" t="s">
        <v>2627</v>
      </c>
      <c r="F1384" t="s">
        <v>2571</v>
      </c>
      <c r="G1384" t="s">
        <v>2617</v>
      </c>
      <c r="K1384">
        <v>7.94</v>
      </c>
      <c r="L1384">
        <v>7.94</v>
      </c>
      <c r="M1384" s="44">
        <v>4.4837179999999996</v>
      </c>
      <c r="N1384" s="44">
        <v>9.7545256406363645</v>
      </c>
      <c r="O1384">
        <v>1</v>
      </c>
      <c r="P1384">
        <v>9.7545256406363645</v>
      </c>
      <c r="Q1384" t="s">
        <v>213</v>
      </c>
      <c r="S1384">
        <v>1</v>
      </c>
    </row>
    <row r="1385" spans="1:19" x14ac:dyDescent="0.25">
      <c r="A1385" t="s">
        <v>1054</v>
      </c>
      <c r="B1385" t="s">
        <v>2572</v>
      </c>
      <c r="C1385" t="s">
        <v>2627</v>
      </c>
      <c r="F1385" t="s">
        <v>2573</v>
      </c>
      <c r="G1385" t="s">
        <v>2617</v>
      </c>
      <c r="K1385">
        <v>7.94</v>
      </c>
      <c r="L1385">
        <v>7.94</v>
      </c>
      <c r="M1385" s="44">
        <v>2.3152699999999995</v>
      </c>
      <c r="N1385" s="44">
        <v>4.5075608888888894</v>
      </c>
      <c r="O1385">
        <v>1</v>
      </c>
      <c r="P1385">
        <v>4.5075608888888894</v>
      </c>
      <c r="Q1385" t="s">
        <v>213</v>
      </c>
      <c r="S1385">
        <v>1</v>
      </c>
    </row>
    <row r="1386" spans="1:19" x14ac:dyDescent="0.25">
      <c r="A1386" t="s">
        <v>1054</v>
      </c>
      <c r="B1386" t="s">
        <v>2572</v>
      </c>
      <c r="C1386" t="s">
        <v>2627</v>
      </c>
      <c r="F1386" t="s">
        <v>2574</v>
      </c>
      <c r="G1386" t="s">
        <v>2617</v>
      </c>
      <c r="K1386">
        <v>7.94</v>
      </c>
      <c r="L1386">
        <v>7.94</v>
      </c>
      <c r="M1386" s="44">
        <v>1.7675109999999998</v>
      </c>
      <c r="N1386" s="44">
        <v>4.2843161555555556</v>
      </c>
      <c r="O1386">
        <v>1</v>
      </c>
      <c r="P1386">
        <v>4.2843161555555556</v>
      </c>
      <c r="Q1386" t="s">
        <v>213</v>
      </c>
      <c r="S1386">
        <v>1</v>
      </c>
    </row>
    <row r="1387" spans="1:19" x14ac:dyDescent="0.25">
      <c r="A1387" t="s">
        <v>1054</v>
      </c>
      <c r="B1387" t="s">
        <v>2572</v>
      </c>
      <c r="C1387" t="s">
        <v>2627</v>
      </c>
      <c r="F1387" t="s">
        <v>2575</v>
      </c>
      <c r="G1387" t="s">
        <v>2617</v>
      </c>
      <c r="K1387">
        <v>7.94</v>
      </c>
      <c r="L1387">
        <v>7.94</v>
      </c>
      <c r="M1387" s="44">
        <v>1.0785769999999999</v>
      </c>
      <c r="N1387" s="44">
        <v>2.2422696909090907</v>
      </c>
      <c r="O1387">
        <v>1</v>
      </c>
      <c r="P1387">
        <v>2.2422696909090907</v>
      </c>
      <c r="Q1387" t="s">
        <v>213</v>
      </c>
      <c r="S1387">
        <v>1</v>
      </c>
    </row>
    <row r="1388" spans="1:19" x14ac:dyDescent="0.25">
      <c r="A1388" t="s">
        <v>1054</v>
      </c>
      <c r="B1388" t="s">
        <v>2001</v>
      </c>
      <c r="C1388" t="s">
        <v>2628</v>
      </c>
      <c r="F1388" t="s">
        <v>2629</v>
      </c>
      <c r="G1388" t="s">
        <v>2617</v>
      </c>
      <c r="K1388">
        <v>28.5</v>
      </c>
      <c r="L1388">
        <v>1.2</v>
      </c>
      <c r="M1388" s="44">
        <v>31</v>
      </c>
      <c r="N1388" s="44">
        <v>72.753460000000004</v>
      </c>
      <c r="O1388">
        <v>1</v>
      </c>
      <c r="P1388">
        <v>72.753460000000004</v>
      </c>
      <c r="Q1388" t="s">
        <v>992</v>
      </c>
      <c r="S1388">
        <v>1</v>
      </c>
    </row>
    <row r="1389" spans="1:19" x14ac:dyDescent="0.25">
      <c r="A1389" t="s">
        <v>1054</v>
      </c>
      <c r="C1389" t="s">
        <v>2630</v>
      </c>
      <c r="F1389" t="s">
        <v>2631</v>
      </c>
      <c r="G1389" t="s">
        <v>2617</v>
      </c>
      <c r="K1389" t="s">
        <v>5315</v>
      </c>
      <c r="L1389" t="s">
        <v>5315</v>
      </c>
      <c r="M1389" s="44">
        <v>15</v>
      </c>
      <c r="N1389" s="44">
        <v>56.576051000000007</v>
      </c>
      <c r="O1389">
        <v>1</v>
      </c>
      <c r="P1389">
        <v>56.576051000000007</v>
      </c>
      <c r="Q1389" t="s">
        <v>191</v>
      </c>
      <c r="S1389">
        <v>1</v>
      </c>
    </row>
    <row r="1390" spans="1:19" x14ac:dyDescent="0.25">
      <c r="A1390" t="s">
        <v>1054</v>
      </c>
      <c r="C1390" t="s">
        <v>2633</v>
      </c>
      <c r="F1390" t="s">
        <v>2634</v>
      </c>
      <c r="G1390" t="s">
        <v>2617</v>
      </c>
      <c r="K1390" t="s">
        <v>5315</v>
      </c>
      <c r="L1390" t="s">
        <v>5315</v>
      </c>
      <c r="M1390" s="44">
        <v>2</v>
      </c>
      <c r="N1390" s="44">
        <v>1.1870000000000001</v>
      </c>
      <c r="O1390">
        <v>1</v>
      </c>
      <c r="P1390">
        <v>1.1870000000000001</v>
      </c>
      <c r="Q1390" t="s">
        <v>616</v>
      </c>
      <c r="S1390">
        <v>1</v>
      </c>
    </row>
    <row r="1391" spans="1:19" x14ac:dyDescent="0.25">
      <c r="A1391" t="s">
        <v>1054</v>
      </c>
      <c r="B1391" t="s">
        <v>1165</v>
      </c>
      <c r="C1391" t="s">
        <v>2635</v>
      </c>
      <c r="F1391" t="s">
        <v>2622</v>
      </c>
      <c r="G1391" t="s">
        <v>2636</v>
      </c>
      <c r="K1391" t="s">
        <v>5315</v>
      </c>
      <c r="L1391" t="s">
        <v>5315</v>
      </c>
      <c r="M1391" s="44">
        <v>6.3500000000000005</v>
      </c>
      <c r="N1391" s="44">
        <v>32.119489833333333</v>
      </c>
      <c r="O1391">
        <v>1</v>
      </c>
      <c r="P1391">
        <v>32.119489833333333</v>
      </c>
      <c r="Q1391" t="s">
        <v>191</v>
      </c>
      <c r="S1391">
        <v>1</v>
      </c>
    </row>
    <row r="1392" spans="1:19" x14ac:dyDescent="0.25">
      <c r="A1392" t="s">
        <v>1054</v>
      </c>
      <c r="B1392" t="s">
        <v>2612</v>
      </c>
      <c r="C1392" t="s">
        <v>2637</v>
      </c>
      <c r="F1392" t="s">
        <v>2611</v>
      </c>
      <c r="G1392" t="s">
        <v>2638</v>
      </c>
      <c r="K1392">
        <v>38.85</v>
      </c>
      <c r="L1392">
        <v>31</v>
      </c>
      <c r="M1392" s="44">
        <v>0.1265</v>
      </c>
      <c r="N1392" s="44">
        <v>1.0375652666666668</v>
      </c>
      <c r="O1392">
        <v>1</v>
      </c>
      <c r="P1392">
        <v>1.0375652666666668</v>
      </c>
      <c r="Q1392" t="s">
        <v>191</v>
      </c>
      <c r="S1392">
        <v>1</v>
      </c>
    </row>
    <row r="1393" spans="1:19" x14ac:dyDescent="0.25">
      <c r="A1393" t="s">
        <v>1054</v>
      </c>
      <c r="B1393" t="s">
        <v>2615</v>
      </c>
      <c r="C1393" t="s">
        <v>2639</v>
      </c>
      <c r="F1393" t="s">
        <v>2614</v>
      </c>
      <c r="G1393" t="s">
        <v>2638</v>
      </c>
      <c r="K1393">
        <v>42.42</v>
      </c>
      <c r="L1393">
        <v>0</v>
      </c>
      <c r="M1393" s="44">
        <v>0.1265</v>
      </c>
      <c r="N1393" s="44">
        <v>0.94119289000000017</v>
      </c>
      <c r="O1393">
        <v>1</v>
      </c>
      <c r="P1393">
        <v>0.94119289000000017</v>
      </c>
      <c r="Q1393" t="s">
        <v>191</v>
      </c>
      <c r="S1393">
        <v>1</v>
      </c>
    </row>
    <row r="1394" spans="1:19" x14ac:dyDescent="0.25">
      <c r="A1394" t="s">
        <v>1054</v>
      </c>
      <c r="C1394" t="s">
        <v>2640</v>
      </c>
      <c r="F1394" t="s">
        <v>2596</v>
      </c>
      <c r="G1394" t="s">
        <v>2638</v>
      </c>
      <c r="K1394" t="s">
        <v>5315</v>
      </c>
      <c r="L1394" t="s">
        <v>5315</v>
      </c>
      <c r="M1394" s="44">
        <v>3.765015E-2</v>
      </c>
      <c r="N1394" s="44">
        <v>0.15429437128181817</v>
      </c>
      <c r="O1394">
        <v>1</v>
      </c>
      <c r="P1394">
        <v>0.15429437128181817</v>
      </c>
      <c r="Q1394" t="s">
        <v>213</v>
      </c>
      <c r="S1394">
        <v>1</v>
      </c>
    </row>
    <row r="1395" spans="1:19" x14ac:dyDescent="0.25">
      <c r="A1395" t="s">
        <v>1054</v>
      </c>
      <c r="C1395" t="s">
        <v>2640</v>
      </c>
      <c r="F1395" t="s">
        <v>2597</v>
      </c>
      <c r="G1395" t="s">
        <v>2638</v>
      </c>
      <c r="K1395" t="s">
        <v>5315</v>
      </c>
      <c r="L1395" t="s">
        <v>5315</v>
      </c>
      <c r="M1395" s="44">
        <v>1.0179485E-2</v>
      </c>
      <c r="N1395" s="44">
        <v>3.3241659709090911E-2</v>
      </c>
      <c r="O1395">
        <v>1</v>
      </c>
      <c r="P1395">
        <v>3.3241659709090911E-2</v>
      </c>
      <c r="Q1395" t="s">
        <v>213</v>
      </c>
      <c r="S1395">
        <v>1</v>
      </c>
    </row>
    <row r="1396" spans="1:19" x14ac:dyDescent="0.25">
      <c r="A1396" t="s">
        <v>1054</v>
      </c>
      <c r="B1396" t="s">
        <v>2599</v>
      </c>
      <c r="C1396" t="s">
        <v>2640</v>
      </c>
      <c r="F1396" t="s">
        <v>2598</v>
      </c>
      <c r="G1396" t="s">
        <v>2638</v>
      </c>
      <c r="K1396" t="s">
        <v>5315</v>
      </c>
      <c r="L1396" t="s">
        <v>5315</v>
      </c>
      <c r="M1396" s="44">
        <v>9.7611499999999995E-4</v>
      </c>
      <c r="N1396" s="44">
        <v>5.6861127628363636E-3</v>
      </c>
      <c r="O1396">
        <v>1</v>
      </c>
      <c r="P1396">
        <v>5.6861127628363636E-3</v>
      </c>
      <c r="Q1396" t="s">
        <v>213</v>
      </c>
      <c r="S1396">
        <v>1</v>
      </c>
    </row>
    <row r="1397" spans="1:19" x14ac:dyDescent="0.25">
      <c r="A1397" t="s">
        <v>1054</v>
      </c>
      <c r="C1397" t="s">
        <v>2664</v>
      </c>
      <c r="F1397" t="s">
        <v>2665</v>
      </c>
      <c r="G1397" t="s">
        <v>2666</v>
      </c>
      <c r="K1397" t="s">
        <v>5315</v>
      </c>
      <c r="L1397" t="s">
        <v>5315</v>
      </c>
      <c r="M1397" s="44">
        <v>2.1</v>
      </c>
      <c r="N1397" s="44">
        <v>7.6095000000000006</v>
      </c>
      <c r="O1397">
        <v>1</v>
      </c>
      <c r="P1397">
        <v>7.6095000000000006</v>
      </c>
      <c r="Q1397" t="s">
        <v>36</v>
      </c>
      <c r="S1397">
        <v>1</v>
      </c>
    </row>
    <row r="1398" spans="1:19" x14ac:dyDescent="0.25">
      <c r="A1398" t="s">
        <v>1054</v>
      </c>
      <c r="C1398" t="s">
        <v>2667</v>
      </c>
      <c r="F1398" t="s">
        <v>2668</v>
      </c>
      <c r="G1398" t="s">
        <v>2666</v>
      </c>
      <c r="K1398" t="s">
        <v>5315</v>
      </c>
      <c r="L1398" t="s">
        <v>5315</v>
      </c>
      <c r="M1398" s="44">
        <v>2</v>
      </c>
      <c r="N1398" s="44">
        <v>0.156</v>
      </c>
      <c r="O1398">
        <v>1</v>
      </c>
      <c r="P1398">
        <v>0.156</v>
      </c>
      <c r="Q1398" t="s">
        <v>616</v>
      </c>
      <c r="S1398">
        <v>1</v>
      </c>
    </row>
    <row r="1399" spans="1:19" x14ac:dyDescent="0.25">
      <c r="A1399" t="s">
        <v>1054</v>
      </c>
      <c r="B1399" t="s">
        <v>2671</v>
      </c>
      <c r="C1399" t="s">
        <v>2669</v>
      </c>
      <c r="F1399" t="s">
        <v>2670</v>
      </c>
      <c r="G1399" t="s">
        <v>2666</v>
      </c>
      <c r="K1399">
        <v>4.5</v>
      </c>
      <c r="L1399">
        <v>0.63</v>
      </c>
      <c r="M1399" s="44">
        <v>4.96</v>
      </c>
      <c r="N1399" s="44">
        <v>6.1339999999999995</v>
      </c>
      <c r="O1399">
        <v>1</v>
      </c>
      <c r="P1399">
        <v>6.1339999999999995</v>
      </c>
      <c r="Q1399" t="s">
        <v>616</v>
      </c>
      <c r="S1399">
        <v>1</v>
      </c>
    </row>
    <row r="1400" spans="1:19" x14ac:dyDescent="0.25">
      <c r="A1400" t="s">
        <v>1054</v>
      </c>
      <c r="B1400" t="s">
        <v>2674</v>
      </c>
      <c r="C1400" t="s">
        <v>2672</v>
      </c>
      <c r="F1400" t="s">
        <v>2673</v>
      </c>
      <c r="G1400" t="s">
        <v>2666</v>
      </c>
      <c r="K1400">
        <v>52</v>
      </c>
      <c r="L1400">
        <v>239</v>
      </c>
      <c r="M1400" s="44">
        <v>2.9</v>
      </c>
      <c r="N1400" s="44">
        <v>5.0141</v>
      </c>
      <c r="O1400">
        <v>1</v>
      </c>
      <c r="P1400">
        <v>5.0141</v>
      </c>
      <c r="Q1400" t="s">
        <v>213</v>
      </c>
      <c r="S1400">
        <v>1</v>
      </c>
    </row>
    <row r="1401" spans="1:19" x14ac:dyDescent="0.25">
      <c r="A1401" t="s">
        <v>1054</v>
      </c>
      <c r="B1401" t="s">
        <v>2674</v>
      </c>
      <c r="C1401" t="s">
        <v>2675</v>
      </c>
      <c r="F1401" t="s">
        <v>2676</v>
      </c>
      <c r="G1401" t="s">
        <v>2666</v>
      </c>
      <c r="K1401">
        <v>52</v>
      </c>
      <c r="L1401">
        <v>239</v>
      </c>
      <c r="M1401" s="44">
        <v>118.2</v>
      </c>
      <c r="N1401" s="44">
        <v>508.649</v>
      </c>
      <c r="O1401">
        <v>1</v>
      </c>
      <c r="P1401">
        <v>508.649</v>
      </c>
      <c r="Q1401" t="s">
        <v>213</v>
      </c>
      <c r="S1401">
        <v>1</v>
      </c>
    </row>
    <row r="1402" spans="1:19" x14ac:dyDescent="0.25">
      <c r="A1402" t="s">
        <v>1054</v>
      </c>
      <c r="B1402" t="s">
        <v>2565</v>
      </c>
      <c r="C1402" t="s">
        <v>2677</v>
      </c>
      <c r="F1402" t="s">
        <v>2564</v>
      </c>
      <c r="G1402" t="s">
        <v>2678</v>
      </c>
      <c r="K1402">
        <v>162</v>
      </c>
      <c r="L1402">
        <v>24.3</v>
      </c>
      <c r="M1402" s="44">
        <v>2.9969999999999999</v>
      </c>
      <c r="N1402" s="44">
        <v>6.0942561250000002</v>
      </c>
      <c r="O1402">
        <v>1</v>
      </c>
      <c r="P1402">
        <v>6.0942561250000002</v>
      </c>
      <c r="Q1402" t="s">
        <v>992</v>
      </c>
      <c r="S1402">
        <v>1</v>
      </c>
    </row>
    <row r="1403" spans="1:19" x14ac:dyDescent="0.25">
      <c r="A1403" t="s">
        <v>1054</v>
      </c>
      <c r="B1403" t="s">
        <v>2572</v>
      </c>
      <c r="C1403" t="s">
        <v>2679</v>
      </c>
      <c r="F1403" t="s">
        <v>2571</v>
      </c>
      <c r="G1403" t="s">
        <v>2678</v>
      </c>
      <c r="K1403">
        <v>7.94</v>
      </c>
      <c r="L1403">
        <v>7.94</v>
      </c>
      <c r="M1403" s="44">
        <v>1.7277440000000002</v>
      </c>
      <c r="N1403" s="44">
        <v>3.7587830341818185</v>
      </c>
      <c r="O1403">
        <v>1</v>
      </c>
      <c r="P1403">
        <v>3.7587830341818185</v>
      </c>
      <c r="Q1403" t="s">
        <v>213</v>
      </c>
      <c r="S1403">
        <v>1</v>
      </c>
    </row>
    <row r="1404" spans="1:19" x14ac:dyDescent="0.25">
      <c r="A1404" t="s">
        <v>1054</v>
      </c>
      <c r="B1404" t="s">
        <v>2572</v>
      </c>
      <c r="C1404" t="s">
        <v>2679</v>
      </c>
      <c r="F1404" t="s">
        <v>2573</v>
      </c>
      <c r="G1404" t="s">
        <v>2678</v>
      </c>
      <c r="K1404">
        <v>7.94</v>
      </c>
      <c r="L1404">
        <v>7.94</v>
      </c>
      <c r="M1404" s="44">
        <v>0.89215999999999995</v>
      </c>
      <c r="N1404" s="44">
        <v>1.7369315555555558</v>
      </c>
      <c r="O1404">
        <v>1</v>
      </c>
      <c r="P1404">
        <v>1.7369315555555558</v>
      </c>
      <c r="Q1404" t="s">
        <v>213</v>
      </c>
      <c r="S1404">
        <v>1</v>
      </c>
    </row>
    <row r="1405" spans="1:19" x14ac:dyDescent="0.25">
      <c r="A1405" t="s">
        <v>1054</v>
      </c>
      <c r="B1405" t="s">
        <v>2572</v>
      </c>
      <c r="C1405" t="s">
        <v>2679</v>
      </c>
      <c r="F1405" t="s">
        <v>2574</v>
      </c>
      <c r="G1405" t="s">
        <v>2678</v>
      </c>
      <c r="K1405">
        <v>7.94</v>
      </c>
      <c r="L1405">
        <v>7.94</v>
      </c>
      <c r="M1405" s="44">
        <v>0.68108800000000003</v>
      </c>
      <c r="N1405" s="44">
        <v>1.6509070222222224</v>
      </c>
      <c r="O1405">
        <v>1</v>
      </c>
      <c r="P1405">
        <v>1.6509070222222224</v>
      </c>
      <c r="Q1405" t="s">
        <v>213</v>
      </c>
      <c r="S1405">
        <v>1</v>
      </c>
    </row>
    <row r="1406" spans="1:19" x14ac:dyDescent="0.25">
      <c r="A1406" t="s">
        <v>1054</v>
      </c>
      <c r="B1406" t="s">
        <v>2572</v>
      </c>
      <c r="C1406" t="s">
        <v>2679</v>
      </c>
      <c r="F1406" t="s">
        <v>2575</v>
      </c>
      <c r="G1406" t="s">
        <v>2678</v>
      </c>
      <c r="K1406">
        <v>7.94</v>
      </c>
      <c r="L1406">
        <v>7.94</v>
      </c>
      <c r="M1406" s="44">
        <v>0.41561599999999999</v>
      </c>
      <c r="N1406" s="44">
        <v>0.86403025454545457</v>
      </c>
      <c r="O1406">
        <v>1</v>
      </c>
      <c r="P1406">
        <v>0.86403025454545457</v>
      </c>
      <c r="Q1406" t="s">
        <v>213</v>
      </c>
      <c r="S1406">
        <v>1</v>
      </c>
    </row>
    <row r="1407" spans="1:19" x14ac:dyDescent="0.25">
      <c r="A1407" t="s">
        <v>1054</v>
      </c>
      <c r="B1407" t="s">
        <v>2682</v>
      </c>
      <c r="C1407" t="s">
        <v>2680</v>
      </c>
      <c r="F1407" t="s">
        <v>2681</v>
      </c>
      <c r="G1407" t="s">
        <v>2678</v>
      </c>
      <c r="K1407" t="s">
        <v>5315</v>
      </c>
      <c r="L1407" t="s">
        <v>5315</v>
      </c>
      <c r="M1407" s="44">
        <v>29.7</v>
      </c>
      <c r="N1407" s="44">
        <v>27.620594285714287</v>
      </c>
      <c r="O1407">
        <v>1</v>
      </c>
      <c r="P1407">
        <v>27.620594285714287</v>
      </c>
      <c r="Q1407" t="s">
        <v>213</v>
      </c>
      <c r="S1407">
        <v>1</v>
      </c>
    </row>
    <row r="1408" spans="1:19" x14ac:dyDescent="0.25">
      <c r="A1408" t="s">
        <v>1054</v>
      </c>
      <c r="B1408" t="s">
        <v>2682</v>
      </c>
      <c r="C1408" t="s">
        <v>2680</v>
      </c>
      <c r="F1408" t="s">
        <v>2683</v>
      </c>
      <c r="G1408" t="s">
        <v>2678</v>
      </c>
      <c r="K1408" t="s">
        <v>5315</v>
      </c>
      <c r="L1408" t="s">
        <v>5315</v>
      </c>
      <c r="M1408" s="44">
        <v>5.9</v>
      </c>
      <c r="N1408" s="44">
        <v>23.214363636363636</v>
      </c>
      <c r="O1408">
        <v>1</v>
      </c>
      <c r="P1408">
        <v>23.214363636363636</v>
      </c>
      <c r="Q1408" t="s">
        <v>213</v>
      </c>
      <c r="S1408">
        <v>1</v>
      </c>
    </row>
    <row r="1409" spans="1:19" x14ac:dyDescent="0.25">
      <c r="A1409" t="s">
        <v>1054</v>
      </c>
      <c r="B1409" t="s">
        <v>2682</v>
      </c>
      <c r="C1409" t="s">
        <v>2680</v>
      </c>
      <c r="F1409" t="s">
        <v>2684</v>
      </c>
      <c r="G1409" t="s">
        <v>2678</v>
      </c>
      <c r="K1409" t="s">
        <v>5315</v>
      </c>
      <c r="L1409" t="s">
        <v>5315</v>
      </c>
      <c r="M1409" s="44">
        <v>2.85</v>
      </c>
      <c r="N1409" s="44">
        <v>14.70709090909091</v>
      </c>
      <c r="O1409">
        <v>1</v>
      </c>
      <c r="P1409">
        <v>14.70709090909091</v>
      </c>
      <c r="Q1409" t="s">
        <v>213</v>
      </c>
      <c r="S1409">
        <v>1</v>
      </c>
    </row>
    <row r="1410" spans="1:19" x14ac:dyDescent="0.25">
      <c r="A1410" t="s">
        <v>1054</v>
      </c>
      <c r="B1410" t="s">
        <v>2682</v>
      </c>
      <c r="C1410" t="s">
        <v>2680</v>
      </c>
      <c r="F1410" t="s">
        <v>2685</v>
      </c>
      <c r="G1410" t="s">
        <v>2678</v>
      </c>
      <c r="K1410" t="s">
        <v>5315</v>
      </c>
      <c r="L1410" t="s">
        <v>5315</v>
      </c>
      <c r="M1410" s="44">
        <v>2.85</v>
      </c>
      <c r="N1410" s="44">
        <v>13.937727272727273</v>
      </c>
      <c r="O1410">
        <v>1</v>
      </c>
      <c r="P1410">
        <v>13.937727272727273</v>
      </c>
      <c r="Q1410" t="s">
        <v>213</v>
      </c>
      <c r="S1410">
        <v>1</v>
      </c>
    </row>
    <row r="1411" spans="1:19" x14ac:dyDescent="0.25">
      <c r="A1411" t="s">
        <v>1054</v>
      </c>
      <c r="C1411" t="s">
        <v>2686</v>
      </c>
      <c r="F1411" t="s">
        <v>2687</v>
      </c>
      <c r="G1411" t="s">
        <v>2678</v>
      </c>
      <c r="K1411" t="s">
        <v>5315</v>
      </c>
      <c r="L1411" t="s">
        <v>5315</v>
      </c>
      <c r="M1411" s="44">
        <v>2.5</v>
      </c>
      <c r="N1411" s="44">
        <v>6.0444000000000004</v>
      </c>
      <c r="O1411">
        <v>1</v>
      </c>
      <c r="P1411">
        <v>6.0444000000000004</v>
      </c>
      <c r="Q1411" t="s">
        <v>616</v>
      </c>
      <c r="S1411">
        <v>1</v>
      </c>
    </row>
    <row r="1412" spans="1:19" x14ac:dyDescent="0.25">
      <c r="A1412" t="s">
        <v>1054</v>
      </c>
      <c r="C1412" t="s">
        <v>2686</v>
      </c>
      <c r="F1412" t="s">
        <v>2688</v>
      </c>
      <c r="G1412" t="s">
        <v>2678</v>
      </c>
      <c r="K1412" t="s">
        <v>5315</v>
      </c>
      <c r="L1412" t="s">
        <v>5315</v>
      </c>
      <c r="M1412" s="44">
        <v>0.998</v>
      </c>
      <c r="N1412" s="44">
        <v>2.41292448</v>
      </c>
      <c r="O1412">
        <v>1</v>
      </c>
      <c r="P1412">
        <v>2.41292448</v>
      </c>
      <c r="Q1412" t="s">
        <v>616</v>
      </c>
      <c r="S1412">
        <v>1</v>
      </c>
    </row>
    <row r="1413" spans="1:19" x14ac:dyDescent="0.25">
      <c r="A1413" t="s">
        <v>1054</v>
      </c>
      <c r="C1413" t="s">
        <v>2689</v>
      </c>
      <c r="F1413" t="s">
        <v>2690</v>
      </c>
      <c r="G1413" t="s">
        <v>2691</v>
      </c>
      <c r="K1413" t="s">
        <v>5315</v>
      </c>
      <c r="L1413" t="s">
        <v>5315</v>
      </c>
      <c r="M1413" s="44">
        <v>49.5</v>
      </c>
      <c r="N1413" s="44">
        <v>183.708</v>
      </c>
      <c r="O1413">
        <v>1</v>
      </c>
      <c r="P1413">
        <v>183.708</v>
      </c>
      <c r="Q1413" t="s">
        <v>992</v>
      </c>
      <c r="S1413">
        <v>1</v>
      </c>
    </row>
    <row r="1414" spans="1:19" x14ac:dyDescent="0.25">
      <c r="A1414" t="s">
        <v>1054</v>
      </c>
      <c r="B1414" t="s">
        <v>2694</v>
      </c>
      <c r="C1414" t="s">
        <v>2692</v>
      </c>
      <c r="F1414" t="s">
        <v>2693</v>
      </c>
      <c r="G1414" t="s">
        <v>2695</v>
      </c>
      <c r="K1414">
        <v>1.42</v>
      </c>
      <c r="L1414">
        <v>1.23</v>
      </c>
      <c r="M1414" s="44">
        <v>1.41</v>
      </c>
      <c r="N1414" s="44">
        <v>7.8319999999999999</v>
      </c>
      <c r="O1414">
        <v>1</v>
      </c>
      <c r="P1414">
        <v>7.8319999999999999</v>
      </c>
      <c r="Q1414" t="s">
        <v>36</v>
      </c>
      <c r="S1414">
        <v>1</v>
      </c>
    </row>
    <row r="1415" spans="1:19" x14ac:dyDescent="0.25">
      <c r="A1415" t="s">
        <v>1054</v>
      </c>
      <c r="B1415" t="s">
        <v>2609</v>
      </c>
      <c r="C1415" t="s">
        <v>2696</v>
      </c>
      <c r="F1415" t="s">
        <v>2608</v>
      </c>
      <c r="G1415" t="s">
        <v>2695</v>
      </c>
      <c r="K1415">
        <v>3.56</v>
      </c>
      <c r="L1415">
        <v>3.38</v>
      </c>
      <c r="M1415" s="44">
        <v>1.92</v>
      </c>
      <c r="N1415" s="44">
        <v>14.852099999999998</v>
      </c>
      <c r="O1415">
        <v>1</v>
      </c>
      <c r="P1415">
        <v>14.852099999999998</v>
      </c>
      <c r="Q1415" t="s">
        <v>36</v>
      </c>
      <c r="S1415">
        <v>1</v>
      </c>
    </row>
    <row r="1416" spans="1:19" x14ac:dyDescent="0.25">
      <c r="A1416" t="s">
        <v>1054</v>
      </c>
      <c r="B1416" t="s">
        <v>2606</v>
      </c>
      <c r="C1416" t="s">
        <v>2697</v>
      </c>
      <c r="F1416" t="s">
        <v>2605</v>
      </c>
      <c r="G1416" t="s">
        <v>2695</v>
      </c>
      <c r="K1416">
        <v>10.62</v>
      </c>
      <c r="L1416">
        <v>10.47</v>
      </c>
      <c r="M1416" s="44">
        <v>5.7299999999999995</v>
      </c>
      <c r="N1416" s="44">
        <v>43.790800000000004</v>
      </c>
      <c r="O1416">
        <v>1</v>
      </c>
      <c r="P1416">
        <v>43.790800000000004</v>
      </c>
      <c r="Q1416" t="s">
        <v>36</v>
      </c>
      <c r="S1416">
        <v>1</v>
      </c>
    </row>
    <row r="1417" spans="1:19" x14ac:dyDescent="0.25">
      <c r="A1417" t="s">
        <v>1054</v>
      </c>
      <c r="B1417" t="s">
        <v>2602</v>
      </c>
      <c r="C1417" t="s">
        <v>2698</v>
      </c>
      <c r="F1417" t="s">
        <v>2601</v>
      </c>
      <c r="G1417" t="s">
        <v>2695</v>
      </c>
      <c r="K1417">
        <v>3.04</v>
      </c>
      <c r="L1417">
        <v>2.27</v>
      </c>
      <c r="M1417" s="44">
        <v>1.59</v>
      </c>
      <c r="N1417" s="44">
        <v>7.1808333333333332</v>
      </c>
      <c r="O1417">
        <v>1</v>
      </c>
      <c r="P1417">
        <v>7.1808333333333332</v>
      </c>
      <c r="Q1417" t="s">
        <v>36</v>
      </c>
      <c r="S1417">
        <v>1</v>
      </c>
    </row>
    <row r="1418" spans="1:19" x14ac:dyDescent="0.25">
      <c r="A1418" t="s">
        <v>1054</v>
      </c>
      <c r="B1418" t="s">
        <v>2565</v>
      </c>
      <c r="C1418" t="s">
        <v>2699</v>
      </c>
      <c r="F1418" t="s">
        <v>2564</v>
      </c>
      <c r="G1418" t="s">
        <v>2695</v>
      </c>
      <c r="K1418">
        <v>162</v>
      </c>
      <c r="L1418">
        <v>24.3</v>
      </c>
      <c r="M1418" s="44">
        <v>20.007000000000001</v>
      </c>
      <c r="N1418" s="44">
        <v>40.683277374999996</v>
      </c>
      <c r="O1418">
        <v>1</v>
      </c>
      <c r="P1418">
        <v>40.683277374999996</v>
      </c>
      <c r="Q1418" t="s">
        <v>992</v>
      </c>
      <c r="S1418">
        <v>1</v>
      </c>
    </row>
    <row r="1419" spans="1:19" x14ac:dyDescent="0.25">
      <c r="A1419" t="s">
        <v>1054</v>
      </c>
      <c r="B1419" t="s">
        <v>1101</v>
      </c>
      <c r="C1419" t="s">
        <v>2700</v>
      </c>
      <c r="F1419" t="s">
        <v>2701</v>
      </c>
      <c r="G1419" t="s">
        <v>2695</v>
      </c>
      <c r="K1419">
        <v>150</v>
      </c>
      <c r="L1419">
        <v>22.5</v>
      </c>
      <c r="M1419" s="44">
        <v>25</v>
      </c>
      <c r="N1419" s="44">
        <v>66.218759999999989</v>
      </c>
      <c r="O1419">
        <v>1</v>
      </c>
      <c r="P1419">
        <v>66.218759999999989</v>
      </c>
      <c r="Q1419" t="s">
        <v>992</v>
      </c>
      <c r="S1419">
        <v>1</v>
      </c>
    </row>
    <row r="1420" spans="1:19" x14ac:dyDescent="0.25">
      <c r="A1420" t="s">
        <v>1054</v>
      </c>
      <c r="B1420" t="s">
        <v>2584</v>
      </c>
      <c r="C1420" t="s">
        <v>2702</v>
      </c>
      <c r="F1420" t="s">
        <v>2583</v>
      </c>
      <c r="G1420" t="s">
        <v>2695</v>
      </c>
      <c r="K1420" t="s">
        <v>5315</v>
      </c>
      <c r="L1420" t="s">
        <v>5315</v>
      </c>
      <c r="M1420" s="44">
        <v>1.3752</v>
      </c>
      <c r="N1420" s="44">
        <v>4.0700710909090905</v>
      </c>
      <c r="O1420">
        <v>1</v>
      </c>
      <c r="P1420">
        <v>4.0700710909090905</v>
      </c>
      <c r="Q1420" t="s">
        <v>213</v>
      </c>
      <c r="S1420">
        <v>1</v>
      </c>
    </row>
    <row r="1421" spans="1:19" x14ac:dyDescent="0.25">
      <c r="A1421" t="s">
        <v>1054</v>
      </c>
      <c r="C1421" t="s">
        <v>2703</v>
      </c>
      <c r="F1421" t="s">
        <v>2596</v>
      </c>
      <c r="G1421" t="s">
        <v>2695</v>
      </c>
      <c r="K1421" t="s">
        <v>5315</v>
      </c>
      <c r="L1421" t="s">
        <v>5315</v>
      </c>
      <c r="M1421" s="44">
        <v>1.5687324</v>
      </c>
      <c r="N1421" s="44">
        <v>6.4288343968727268</v>
      </c>
      <c r="O1421">
        <v>1</v>
      </c>
      <c r="P1421">
        <v>6.4288343968727268</v>
      </c>
      <c r="Q1421" t="s">
        <v>213</v>
      </c>
      <c r="S1421">
        <v>1</v>
      </c>
    </row>
    <row r="1422" spans="1:19" x14ac:dyDescent="0.25">
      <c r="A1422" t="s">
        <v>1054</v>
      </c>
      <c r="C1422" t="s">
        <v>2703</v>
      </c>
      <c r="F1422" t="s">
        <v>2597</v>
      </c>
      <c r="G1422" t="s">
        <v>2695</v>
      </c>
      <c r="K1422" t="s">
        <v>5315</v>
      </c>
      <c r="L1422" t="s">
        <v>5315</v>
      </c>
      <c r="M1422" s="44">
        <v>0.42413876</v>
      </c>
      <c r="N1422" s="44">
        <v>1.3850480971636363</v>
      </c>
      <c r="O1422">
        <v>1</v>
      </c>
      <c r="P1422">
        <v>1.3850480971636363</v>
      </c>
      <c r="Q1422" t="s">
        <v>213</v>
      </c>
      <c r="S1422">
        <v>1</v>
      </c>
    </row>
    <row r="1423" spans="1:19" x14ac:dyDescent="0.25">
      <c r="A1423" t="s">
        <v>1054</v>
      </c>
      <c r="B1423" t="s">
        <v>2599</v>
      </c>
      <c r="C1423" t="s">
        <v>2703</v>
      </c>
      <c r="F1423" t="s">
        <v>2598</v>
      </c>
      <c r="G1423" t="s">
        <v>2695</v>
      </c>
      <c r="K1423" t="s">
        <v>5315</v>
      </c>
      <c r="L1423" t="s">
        <v>5315</v>
      </c>
      <c r="M1423" s="44">
        <v>4.067084E-2</v>
      </c>
      <c r="N1423" s="44">
        <v>0.23691776317265453</v>
      </c>
      <c r="O1423">
        <v>1</v>
      </c>
      <c r="P1423">
        <v>0.23691776317265453</v>
      </c>
      <c r="Q1423" t="s">
        <v>213</v>
      </c>
      <c r="S1423">
        <v>1</v>
      </c>
    </row>
    <row r="1424" spans="1:19" x14ac:dyDescent="0.25">
      <c r="A1424" t="s">
        <v>1054</v>
      </c>
      <c r="B1424" t="s">
        <v>2706</v>
      </c>
      <c r="C1424" t="s">
        <v>2704</v>
      </c>
      <c r="F1424" t="s">
        <v>2705</v>
      </c>
      <c r="G1424" t="s">
        <v>2695</v>
      </c>
      <c r="K1424">
        <v>20</v>
      </c>
      <c r="L1424">
        <v>0</v>
      </c>
      <c r="M1424" s="44">
        <v>20</v>
      </c>
      <c r="N1424" s="44">
        <v>48.355200000000004</v>
      </c>
      <c r="O1424">
        <v>1</v>
      </c>
      <c r="P1424">
        <v>48.355200000000004</v>
      </c>
      <c r="Q1424" t="s">
        <v>616</v>
      </c>
      <c r="S1424">
        <v>1</v>
      </c>
    </row>
    <row r="1425" spans="1:19" x14ac:dyDescent="0.25">
      <c r="A1425" t="s">
        <v>1054</v>
      </c>
      <c r="B1425" t="s">
        <v>2709</v>
      </c>
      <c r="C1425" t="s">
        <v>2707</v>
      </c>
      <c r="F1425" t="s">
        <v>2708</v>
      </c>
      <c r="G1425" t="s">
        <v>2695</v>
      </c>
      <c r="K1425">
        <v>26.66</v>
      </c>
      <c r="L1425">
        <v>3.73</v>
      </c>
      <c r="M1425" s="44">
        <v>27</v>
      </c>
      <c r="N1425" s="44">
        <v>65.279520000000005</v>
      </c>
      <c r="O1425">
        <v>1</v>
      </c>
      <c r="P1425">
        <v>65.279520000000005</v>
      </c>
      <c r="Q1425" t="s">
        <v>616</v>
      </c>
      <c r="S1425">
        <v>1</v>
      </c>
    </row>
    <row r="1426" spans="1:19" x14ac:dyDescent="0.25">
      <c r="A1426" t="s">
        <v>1054</v>
      </c>
      <c r="B1426" t="s">
        <v>2712</v>
      </c>
      <c r="C1426" t="s">
        <v>2710</v>
      </c>
      <c r="F1426" t="s">
        <v>2711</v>
      </c>
      <c r="G1426" t="s">
        <v>2695</v>
      </c>
      <c r="K1426">
        <v>4.3</v>
      </c>
      <c r="L1426">
        <v>3.57</v>
      </c>
      <c r="M1426" s="44">
        <v>4.34</v>
      </c>
      <c r="N1426" s="44">
        <v>20.614999999999998</v>
      </c>
      <c r="O1426">
        <v>1</v>
      </c>
      <c r="P1426">
        <v>20.614999999999998</v>
      </c>
      <c r="Q1426" t="s">
        <v>36</v>
      </c>
      <c r="S1426">
        <v>1</v>
      </c>
    </row>
    <row r="1427" spans="1:19" x14ac:dyDescent="0.25">
      <c r="A1427" t="s">
        <v>1054</v>
      </c>
      <c r="C1427" t="s">
        <v>2730</v>
      </c>
      <c r="F1427" t="s">
        <v>2731</v>
      </c>
      <c r="G1427" t="s">
        <v>2732</v>
      </c>
      <c r="K1427" t="s">
        <v>5315</v>
      </c>
      <c r="L1427" t="s">
        <v>5315</v>
      </c>
      <c r="M1427" s="44">
        <v>26</v>
      </c>
      <c r="N1427" s="44">
        <v>64.516499999999994</v>
      </c>
      <c r="O1427">
        <v>1</v>
      </c>
      <c r="P1427">
        <v>64.516499999999994</v>
      </c>
      <c r="Q1427" t="s">
        <v>36</v>
      </c>
      <c r="S1427">
        <v>1</v>
      </c>
    </row>
    <row r="1428" spans="1:19" x14ac:dyDescent="0.25">
      <c r="A1428" t="s">
        <v>1054</v>
      </c>
      <c r="C1428" t="s">
        <v>2733</v>
      </c>
      <c r="F1428" t="s">
        <v>2596</v>
      </c>
      <c r="G1428" t="s">
        <v>2734</v>
      </c>
      <c r="K1428" t="s">
        <v>5315</v>
      </c>
      <c r="L1428" t="s">
        <v>5315</v>
      </c>
      <c r="M1428" s="44">
        <v>8.6971049999999994E-2</v>
      </c>
      <c r="N1428" s="44">
        <v>0.35641673351818176</v>
      </c>
      <c r="O1428">
        <v>1</v>
      </c>
      <c r="P1428">
        <v>0.35641673351818176</v>
      </c>
      <c r="Q1428" t="s">
        <v>213</v>
      </c>
      <c r="S1428">
        <v>1</v>
      </c>
    </row>
    <row r="1429" spans="1:19" x14ac:dyDescent="0.25">
      <c r="A1429" t="s">
        <v>1054</v>
      </c>
      <c r="C1429" t="s">
        <v>2733</v>
      </c>
      <c r="F1429" t="s">
        <v>2597</v>
      </c>
      <c r="G1429" t="s">
        <v>2734</v>
      </c>
      <c r="K1429" t="s">
        <v>5315</v>
      </c>
      <c r="L1429" t="s">
        <v>5315</v>
      </c>
      <c r="M1429" s="44">
        <v>2.3514394999999997E-2</v>
      </c>
      <c r="N1429" s="44">
        <v>7.67875306909091E-2</v>
      </c>
      <c r="O1429">
        <v>1</v>
      </c>
      <c r="P1429">
        <v>7.67875306909091E-2</v>
      </c>
      <c r="Q1429" t="s">
        <v>213</v>
      </c>
      <c r="S1429">
        <v>1</v>
      </c>
    </row>
    <row r="1430" spans="1:19" x14ac:dyDescent="0.25">
      <c r="A1430" t="s">
        <v>1054</v>
      </c>
      <c r="B1430" t="s">
        <v>2599</v>
      </c>
      <c r="C1430" t="s">
        <v>2733</v>
      </c>
      <c r="F1430" t="s">
        <v>2598</v>
      </c>
      <c r="G1430" t="s">
        <v>2734</v>
      </c>
      <c r="K1430" t="s">
        <v>5315</v>
      </c>
      <c r="L1430" t="s">
        <v>5315</v>
      </c>
      <c r="M1430" s="44">
        <v>2.2548049999999999E-3</v>
      </c>
      <c r="N1430" s="44">
        <v>1.3134800190763636E-2</v>
      </c>
      <c r="O1430">
        <v>1</v>
      </c>
      <c r="P1430">
        <v>1.3134800190763636E-2</v>
      </c>
      <c r="Q1430" t="s">
        <v>213</v>
      </c>
      <c r="S1430">
        <v>1</v>
      </c>
    </row>
    <row r="1431" spans="1:19" x14ac:dyDescent="0.25">
      <c r="A1431" t="s">
        <v>1054</v>
      </c>
      <c r="B1431" t="s">
        <v>2612</v>
      </c>
      <c r="C1431" t="s">
        <v>2735</v>
      </c>
      <c r="F1431" t="s">
        <v>2611</v>
      </c>
      <c r="G1431" t="s">
        <v>2736</v>
      </c>
      <c r="K1431">
        <v>38.85</v>
      </c>
      <c r="L1431">
        <v>31</v>
      </c>
      <c r="M1431" s="44">
        <v>0.187</v>
      </c>
      <c r="N1431" s="44">
        <v>1.5337921333333335</v>
      </c>
      <c r="O1431">
        <v>1</v>
      </c>
      <c r="P1431">
        <v>1.5337921333333335</v>
      </c>
      <c r="Q1431" t="s">
        <v>191</v>
      </c>
      <c r="S1431">
        <v>1</v>
      </c>
    </row>
    <row r="1432" spans="1:19" x14ac:dyDescent="0.25">
      <c r="A1432" t="s">
        <v>1054</v>
      </c>
      <c r="B1432" t="s">
        <v>2615</v>
      </c>
      <c r="C1432" t="s">
        <v>2737</v>
      </c>
      <c r="F1432" t="s">
        <v>2614</v>
      </c>
      <c r="G1432" t="s">
        <v>2736</v>
      </c>
      <c r="K1432">
        <v>42.42</v>
      </c>
      <c r="L1432">
        <v>0</v>
      </c>
      <c r="M1432" s="44">
        <v>0.187</v>
      </c>
      <c r="N1432" s="44">
        <v>1.3913286200000001</v>
      </c>
      <c r="O1432">
        <v>1</v>
      </c>
      <c r="P1432">
        <v>1.3913286200000001</v>
      </c>
      <c r="Q1432" t="s">
        <v>191</v>
      </c>
      <c r="S1432">
        <v>1</v>
      </c>
    </row>
    <row r="1433" spans="1:19" x14ac:dyDescent="0.25">
      <c r="A1433" t="s">
        <v>1054</v>
      </c>
      <c r="C1433" t="s">
        <v>2738</v>
      </c>
      <c r="F1433" t="s">
        <v>2596</v>
      </c>
      <c r="G1433" t="s">
        <v>2736</v>
      </c>
      <c r="K1433" t="s">
        <v>5315</v>
      </c>
      <c r="L1433" t="s">
        <v>5315</v>
      </c>
      <c r="M1433" s="44">
        <v>8.3699999999999997E-2</v>
      </c>
      <c r="N1433" s="44">
        <v>0.34301161818181819</v>
      </c>
      <c r="O1433">
        <v>1</v>
      </c>
      <c r="P1433">
        <v>0.34301161818181819</v>
      </c>
      <c r="Q1433" t="s">
        <v>213</v>
      </c>
      <c r="S1433">
        <v>1</v>
      </c>
    </row>
    <row r="1434" spans="1:19" x14ac:dyDescent="0.25">
      <c r="A1434" t="s">
        <v>1054</v>
      </c>
      <c r="C1434" t="s">
        <v>2738</v>
      </c>
      <c r="F1434" t="s">
        <v>2597</v>
      </c>
      <c r="G1434" t="s">
        <v>2736</v>
      </c>
      <c r="K1434" t="s">
        <v>5315</v>
      </c>
      <c r="L1434" t="s">
        <v>5315</v>
      </c>
      <c r="M1434" s="44">
        <v>2.2629999999999997E-2</v>
      </c>
      <c r="N1434" s="44">
        <v>7.3899490909090912E-2</v>
      </c>
      <c r="O1434">
        <v>1</v>
      </c>
      <c r="P1434">
        <v>7.3899490909090912E-2</v>
      </c>
      <c r="Q1434" t="s">
        <v>213</v>
      </c>
      <c r="S1434">
        <v>1</v>
      </c>
    </row>
    <row r="1435" spans="1:19" x14ac:dyDescent="0.25">
      <c r="A1435" t="s">
        <v>1054</v>
      </c>
      <c r="B1435" t="s">
        <v>2599</v>
      </c>
      <c r="C1435" t="s">
        <v>2738</v>
      </c>
      <c r="F1435" t="s">
        <v>2598</v>
      </c>
      <c r="G1435" t="s">
        <v>2736</v>
      </c>
      <c r="K1435" t="s">
        <v>5315</v>
      </c>
      <c r="L1435" t="s">
        <v>5315</v>
      </c>
      <c r="M1435" s="44">
        <v>2.1699999999999996E-3</v>
      </c>
      <c r="N1435" s="44">
        <v>1.2640789963636363E-2</v>
      </c>
      <c r="O1435">
        <v>1</v>
      </c>
      <c r="P1435">
        <v>1.2640789963636363E-2</v>
      </c>
      <c r="Q1435" t="s">
        <v>213</v>
      </c>
      <c r="S1435">
        <v>1</v>
      </c>
    </row>
    <row r="1436" spans="1:19" x14ac:dyDescent="0.25">
      <c r="A1436" t="s">
        <v>1054</v>
      </c>
      <c r="B1436" t="s">
        <v>2741</v>
      </c>
      <c r="C1436" t="s">
        <v>2739</v>
      </c>
      <c r="F1436" t="s">
        <v>2740</v>
      </c>
      <c r="G1436" t="s">
        <v>2736</v>
      </c>
      <c r="K1436">
        <v>2.5</v>
      </c>
      <c r="L1436">
        <v>0</v>
      </c>
      <c r="M1436" s="44">
        <v>2.5</v>
      </c>
      <c r="N1436" s="44">
        <v>4.843</v>
      </c>
      <c r="O1436">
        <v>1</v>
      </c>
      <c r="P1436">
        <v>4.843</v>
      </c>
      <c r="Q1436" t="s">
        <v>616</v>
      </c>
      <c r="S1436">
        <v>1</v>
      </c>
    </row>
    <row r="1437" spans="1:19" x14ac:dyDescent="0.25">
      <c r="A1437" t="s">
        <v>1054</v>
      </c>
      <c r="B1437" t="s">
        <v>2741</v>
      </c>
      <c r="C1437" t="s">
        <v>2739</v>
      </c>
      <c r="F1437" t="s">
        <v>2742</v>
      </c>
      <c r="G1437" t="s">
        <v>2736</v>
      </c>
      <c r="K1437">
        <v>2.5</v>
      </c>
      <c r="L1437">
        <v>0</v>
      </c>
      <c r="M1437" s="44">
        <v>1</v>
      </c>
      <c r="N1437" s="44">
        <v>2.0205000000000002</v>
      </c>
      <c r="O1437">
        <v>1</v>
      </c>
      <c r="P1437">
        <v>2.0205000000000002</v>
      </c>
      <c r="Q1437" t="s">
        <v>616</v>
      </c>
      <c r="S1437">
        <v>1</v>
      </c>
    </row>
    <row r="1438" spans="1:19" x14ac:dyDescent="0.25">
      <c r="A1438" t="s">
        <v>1054</v>
      </c>
      <c r="C1438" t="s">
        <v>2743</v>
      </c>
      <c r="F1438" t="s">
        <v>2744</v>
      </c>
      <c r="G1438" t="s">
        <v>2745</v>
      </c>
      <c r="K1438" t="s">
        <v>5315</v>
      </c>
      <c r="L1438" t="s">
        <v>5315</v>
      </c>
      <c r="M1438" s="44">
        <v>0</v>
      </c>
      <c r="N1438" s="44">
        <v>66.419210377202248</v>
      </c>
      <c r="O1438">
        <v>1</v>
      </c>
      <c r="P1438">
        <v>66.419210377202248</v>
      </c>
      <c r="Q1438" t="s">
        <v>1054</v>
      </c>
      <c r="S1438">
        <v>1</v>
      </c>
    </row>
    <row r="1439" spans="1:19" x14ac:dyDescent="0.25">
      <c r="A1439" t="s">
        <v>1054</v>
      </c>
      <c r="C1439" t="s">
        <v>2746</v>
      </c>
      <c r="F1439" t="s">
        <v>2656</v>
      </c>
      <c r="G1439" t="s">
        <v>2745</v>
      </c>
      <c r="K1439" t="s">
        <v>5315</v>
      </c>
      <c r="L1439" t="s">
        <v>5315</v>
      </c>
      <c r="M1439" s="44">
        <v>28.734000000000002</v>
      </c>
      <c r="N1439" s="44">
        <v>23.941800000000001</v>
      </c>
      <c r="O1439">
        <v>1</v>
      </c>
      <c r="P1439">
        <v>23.941800000000001</v>
      </c>
      <c r="Q1439" t="s">
        <v>213</v>
      </c>
      <c r="S1439">
        <v>1</v>
      </c>
    </row>
    <row r="1440" spans="1:19" x14ac:dyDescent="0.25">
      <c r="A1440" t="s">
        <v>1054</v>
      </c>
      <c r="B1440" t="s">
        <v>2565</v>
      </c>
      <c r="C1440" t="s">
        <v>2747</v>
      </c>
      <c r="F1440" t="s">
        <v>2564</v>
      </c>
      <c r="G1440" t="s">
        <v>2745</v>
      </c>
      <c r="K1440">
        <v>162</v>
      </c>
      <c r="L1440">
        <v>24.3</v>
      </c>
      <c r="M1440" s="44">
        <v>8.9909999999999997</v>
      </c>
      <c r="N1440" s="44">
        <v>18.282768375</v>
      </c>
      <c r="O1440">
        <v>1</v>
      </c>
      <c r="P1440">
        <v>18.282768375</v>
      </c>
      <c r="Q1440" t="s">
        <v>992</v>
      </c>
      <c r="S1440">
        <v>1</v>
      </c>
    </row>
    <row r="1441" spans="1:19" x14ac:dyDescent="0.25">
      <c r="A1441" t="s">
        <v>1054</v>
      </c>
      <c r="C1441" t="s">
        <v>2748</v>
      </c>
      <c r="F1441" t="s">
        <v>2619</v>
      </c>
      <c r="G1441" t="s">
        <v>2745</v>
      </c>
      <c r="K1441" t="s">
        <v>5315</v>
      </c>
      <c r="L1441" t="s">
        <v>5315</v>
      </c>
      <c r="M1441" s="44">
        <v>9.7687709930238569</v>
      </c>
      <c r="N1441" s="44">
        <v>16.76990245324394</v>
      </c>
      <c r="O1441">
        <v>1</v>
      </c>
      <c r="P1441">
        <v>16.76990245324394</v>
      </c>
      <c r="Q1441" t="s">
        <v>992</v>
      </c>
      <c r="S1441">
        <v>1</v>
      </c>
    </row>
    <row r="1442" spans="1:19" x14ac:dyDescent="0.25">
      <c r="A1442" t="s">
        <v>1054</v>
      </c>
      <c r="C1442" t="s">
        <v>2749</v>
      </c>
      <c r="F1442" t="s">
        <v>2653</v>
      </c>
      <c r="G1442" t="s">
        <v>2745</v>
      </c>
      <c r="K1442" t="s">
        <v>5315</v>
      </c>
      <c r="L1442" t="s">
        <v>5315</v>
      </c>
      <c r="M1442" s="44">
        <v>19.740000000000002</v>
      </c>
      <c r="N1442" s="44">
        <v>50.250466666666675</v>
      </c>
      <c r="O1442">
        <v>1</v>
      </c>
      <c r="P1442">
        <v>50.250466666666675</v>
      </c>
      <c r="Q1442" t="s">
        <v>992</v>
      </c>
      <c r="S1442">
        <v>1</v>
      </c>
    </row>
    <row r="1443" spans="1:19" x14ac:dyDescent="0.25">
      <c r="A1443" t="s">
        <v>1054</v>
      </c>
      <c r="B1443" t="s">
        <v>1165</v>
      </c>
      <c r="C1443" t="s">
        <v>2750</v>
      </c>
      <c r="F1443" t="s">
        <v>2622</v>
      </c>
      <c r="G1443" t="s">
        <v>2745</v>
      </c>
      <c r="K1443" t="s">
        <v>5315</v>
      </c>
      <c r="L1443" t="s">
        <v>5315</v>
      </c>
      <c r="M1443" s="44">
        <v>9.5250000000000004</v>
      </c>
      <c r="N1443" s="44">
        <v>48.179234749999999</v>
      </c>
      <c r="O1443">
        <v>1</v>
      </c>
      <c r="P1443">
        <v>48.179234749999999</v>
      </c>
      <c r="Q1443" t="s">
        <v>191</v>
      </c>
      <c r="S1443">
        <v>1</v>
      </c>
    </row>
    <row r="1444" spans="1:19" x14ac:dyDescent="0.25">
      <c r="A1444" t="s">
        <v>1054</v>
      </c>
      <c r="B1444" t="s">
        <v>2612</v>
      </c>
      <c r="C1444" t="s">
        <v>2751</v>
      </c>
      <c r="F1444" t="s">
        <v>2611</v>
      </c>
      <c r="G1444" t="s">
        <v>2752</v>
      </c>
      <c r="K1444">
        <v>38.85</v>
      </c>
      <c r="L1444">
        <v>31</v>
      </c>
      <c r="M1444" s="44">
        <v>1.7875000000000001</v>
      </c>
      <c r="N1444" s="44">
        <v>14.661248333333335</v>
      </c>
      <c r="O1444">
        <v>1</v>
      </c>
      <c r="P1444">
        <v>14.661248333333335</v>
      </c>
      <c r="Q1444" t="s">
        <v>191</v>
      </c>
      <c r="S1444">
        <v>1</v>
      </c>
    </row>
    <row r="1445" spans="1:19" x14ac:dyDescent="0.25">
      <c r="A1445" t="s">
        <v>1054</v>
      </c>
      <c r="B1445" t="s">
        <v>2615</v>
      </c>
      <c r="C1445" t="s">
        <v>2753</v>
      </c>
      <c r="F1445" t="s">
        <v>2614</v>
      </c>
      <c r="G1445" t="s">
        <v>2752</v>
      </c>
      <c r="K1445">
        <v>42.42</v>
      </c>
      <c r="L1445">
        <v>0</v>
      </c>
      <c r="M1445" s="44">
        <v>1.7875000000000001</v>
      </c>
      <c r="N1445" s="44">
        <v>13.299464750000002</v>
      </c>
      <c r="O1445">
        <v>1</v>
      </c>
      <c r="P1445">
        <v>13.299464750000002</v>
      </c>
      <c r="Q1445" t="s">
        <v>191</v>
      </c>
      <c r="S1445">
        <v>1</v>
      </c>
    </row>
    <row r="1446" spans="1:19" x14ac:dyDescent="0.25">
      <c r="A1446" t="s">
        <v>1054</v>
      </c>
      <c r="B1446" t="s">
        <v>2584</v>
      </c>
      <c r="C1446" t="s">
        <v>2754</v>
      </c>
      <c r="F1446" t="s">
        <v>2583</v>
      </c>
      <c r="G1446" t="s">
        <v>2752</v>
      </c>
      <c r="K1446" t="s">
        <v>5315</v>
      </c>
      <c r="L1446" t="s">
        <v>5315</v>
      </c>
      <c r="M1446" s="44">
        <v>9.06E-2</v>
      </c>
      <c r="N1446" s="44">
        <v>0.26814168181818182</v>
      </c>
      <c r="O1446">
        <v>1</v>
      </c>
      <c r="P1446">
        <v>0.26814168181818182</v>
      </c>
      <c r="Q1446" t="s">
        <v>213</v>
      </c>
      <c r="S1446">
        <v>1</v>
      </c>
    </row>
    <row r="1447" spans="1:19" x14ac:dyDescent="0.25">
      <c r="A1447" t="s">
        <v>1054</v>
      </c>
      <c r="B1447" t="s">
        <v>2612</v>
      </c>
      <c r="C1447" t="s">
        <v>2872</v>
      </c>
      <c r="F1447" t="s">
        <v>2611</v>
      </c>
      <c r="G1447" t="s">
        <v>2873</v>
      </c>
      <c r="K1447">
        <v>38.85</v>
      </c>
      <c r="L1447">
        <v>31</v>
      </c>
      <c r="M1447" s="44">
        <v>5.653999999999999</v>
      </c>
      <c r="N1447" s="44">
        <v>46.374656266666662</v>
      </c>
      <c r="O1447">
        <v>1</v>
      </c>
      <c r="P1447">
        <v>46.374656266666662</v>
      </c>
      <c r="Q1447" t="s">
        <v>191</v>
      </c>
      <c r="S1447">
        <v>1</v>
      </c>
    </row>
    <row r="1448" spans="1:19" x14ac:dyDescent="0.25">
      <c r="A1448" t="s">
        <v>1054</v>
      </c>
      <c r="B1448" t="s">
        <v>2615</v>
      </c>
      <c r="C1448" t="s">
        <v>2874</v>
      </c>
      <c r="F1448" t="s">
        <v>2614</v>
      </c>
      <c r="G1448" t="s">
        <v>2873</v>
      </c>
      <c r="K1448">
        <v>42.42</v>
      </c>
      <c r="L1448">
        <v>0</v>
      </c>
      <c r="M1448" s="44">
        <v>5.653999999999999</v>
      </c>
      <c r="N1448" s="44">
        <v>42.067230040000005</v>
      </c>
      <c r="O1448">
        <v>1</v>
      </c>
      <c r="P1448">
        <v>42.067230040000005</v>
      </c>
      <c r="Q1448" t="s">
        <v>191</v>
      </c>
      <c r="S1448">
        <v>1</v>
      </c>
    </row>
    <row r="1449" spans="1:19" x14ac:dyDescent="0.25">
      <c r="A1449" t="s">
        <v>1054</v>
      </c>
      <c r="B1449" t="s">
        <v>2584</v>
      </c>
      <c r="C1449" t="s">
        <v>2875</v>
      </c>
      <c r="F1449" t="s">
        <v>2583</v>
      </c>
      <c r="G1449" t="s">
        <v>2873</v>
      </c>
      <c r="K1449" t="s">
        <v>5315</v>
      </c>
      <c r="L1449" t="s">
        <v>5315</v>
      </c>
      <c r="M1449" s="44">
        <v>0.62219999999999998</v>
      </c>
      <c r="N1449" s="44">
        <v>1.8414763181818181</v>
      </c>
      <c r="O1449">
        <v>1</v>
      </c>
      <c r="P1449">
        <v>1.8414763181818181</v>
      </c>
      <c r="Q1449" t="s">
        <v>213</v>
      </c>
      <c r="S1449">
        <v>1</v>
      </c>
    </row>
    <row r="1450" spans="1:19" x14ac:dyDescent="0.25">
      <c r="A1450" t="s">
        <v>1054</v>
      </c>
      <c r="C1450" t="s">
        <v>2876</v>
      </c>
      <c r="F1450" t="s">
        <v>2596</v>
      </c>
      <c r="G1450" t="s">
        <v>2873</v>
      </c>
      <c r="K1450" t="s">
        <v>5315</v>
      </c>
      <c r="L1450" t="s">
        <v>5315</v>
      </c>
      <c r="M1450" s="44">
        <v>6.6216150000000001E-2</v>
      </c>
      <c r="N1450" s="44">
        <v>0.27136091709999999</v>
      </c>
      <c r="O1450">
        <v>1</v>
      </c>
      <c r="P1450">
        <v>0.27136091709999999</v>
      </c>
      <c r="Q1450" t="s">
        <v>213</v>
      </c>
      <c r="S1450">
        <v>1</v>
      </c>
    </row>
    <row r="1451" spans="1:19" x14ac:dyDescent="0.25">
      <c r="A1451" t="s">
        <v>1054</v>
      </c>
      <c r="C1451" t="s">
        <v>2876</v>
      </c>
      <c r="F1451" t="s">
        <v>2597</v>
      </c>
      <c r="G1451" t="s">
        <v>2873</v>
      </c>
      <c r="K1451" t="s">
        <v>5315</v>
      </c>
      <c r="L1451" t="s">
        <v>5315</v>
      </c>
      <c r="M1451" s="44">
        <v>1.7902885E-2</v>
      </c>
      <c r="N1451" s="44">
        <v>5.8462840800000013E-2</v>
      </c>
      <c r="O1451">
        <v>1</v>
      </c>
      <c r="P1451">
        <v>5.8462840800000013E-2</v>
      </c>
      <c r="Q1451" t="s">
        <v>213</v>
      </c>
      <c r="S1451">
        <v>1</v>
      </c>
    </row>
    <row r="1452" spans="1:19" x14ac:dyDescent="0.25">
      <c r="A1452" t="s">
        <v>1054</v>
      </c>
      <c r="B1452" t="s">
        <v>2599</v>
      </c>
      <c r="C1452" t="s">
        <v>2876</v>
      </c>
      <c r="F1452" t="s">
        <v>2598</v>
      </c>
      <c r="G1452" t="s">
        <v>2873</v>
      </c>
      <c r="K1452" t="s">
        <v>5315</v>
      </c>
      <c r="L1452" t="s">
        <v>5315</v>
      </c>
      <c r="M1452" s="44">
        <v>1.716715E-3</v>
      </c>
      <c r="N1452" s="44">
        <v>1.00002920472E-2</v>
      </c>
      <c r="O1452">
        <v>1</v>
      </c>
      <c r="P1452">
        <v>1.00002920472E-2</v>
      </c>
      <c r="Q1452" t="s">
        <v>213</v>
      </c>
      <c r="S1452">
        <v>1</v>
      </c>
    </row>
    <row r="1453" spans="1:19" x14ac:dyDescent="0.25">
      <c r="A1453" t="s">
        <v>1054</v>
      </c>
      <c r="B1453" t="s">
        <v>2612</v>
      </c>
      <c r="C1453" t="s">
        <v>2877</v>
      </c>
      <c r="F1453" t="s">
        <v>2611</v>
      </c>
      <c r="G1453" t="s">
        <v>2878</v>
      </c>
      <c r="K1453">
        <v>38.85</v>
      </c>
      <c r="L1453">
        <v>31</v>
      </c>
      <c r="M1453" s="44">
        <v>2.024</v>
      </c>
      <c r="N1453" s="44">
        <v>16.601044266666669</v>
      </c>
      <c r="O1453">
        <v>1</v>
      </c>
      <c r="P1453">
        <v>16.601044266666669</v>
      </c>
      <c r="Q1453" t="s">
        <v>191</v>
      </c>
      <c r="S1453">
        <v>1</v>
      </c>
    </row>
    <row r="1454" spans="1:19" x14ac:dyDescent="0.25">
      <c r="A1454" t="s">
        <v>1054</v>
      </c>
      <c r="B1454" t="s">
        <v>2615</v>
      </c>
      <c r="C1454" t="s">
        <v>2879</v>
      </c>
      <c r="F1454" t="s">
        <v>2614</v>
      </c>
      <c r="G1454" t="s">
        <v>2878</v>
      </c>
      <c r="K1454">
        <v>42.42</v>
      </c>
      <c r="L1454">
        <v>0</v>
      </c>
      <c r="M1454" s="44">
        <v>2.024</v>
      </c>
      <c r="N1454" s="44">
        <v>15.059086240000003</v>
      </c>
      <c r="O1454">
        <v>1</v>
      </c>
      <c r="P1454">
        <v>15.059086240000003</v>
      </c>
      <c r="Q1454" t="s">
        <v>191</v>
      </c>
      <c r="S1454">
        <v>1</v>
      </c>
    </row>
    <row r="1455" spans="1:19" x14ac:dyDescent="0.25">
      <c r="A1455" t="s">
        <v>1054</v>
      </c>
      <c r="C1455" t="s">
        <v>2880</v>
      </c>
      <c r="F1455" t="s">
        <v>2596</v>
      </c>
      <c r="G1455" t="s">
        <v>2878</v>
      </c>
      <c r="K1455" t="s">
        <v>5315</v>
      </c>
      <c r="L1455" t="s">
        <v>5315</v>
      </c>
      <c r="M1455" s="44">
        <v>3.4506000000000002E-2</v>
      </c>
      <c r="N1455" s="44">
        <v>0.14140930581818181</v>
      </c>
      <c r="O1455">
        <v>1</v>
      </c>
      <c r="P1455">
        <v>0.14140930581818181</v>
      </c>
      <c r="Q1455" t="s">
        <v>213</v>
      </c>
      <c r="S1455">
        <v>1</v>
      </c>
    </row>
    <row r="1456" spans="1:19" x14ac:dyDescent="0.25">
      <c r="A1456" t="s">
        <v>1054</v>
      </c>
      <c r="C1456" t="s">
        <v>2880</v>
      </c>
      <c r="F1456" t="s">
        <v>2597</v>
      </c>
      <c r="G1456" t="s">
        <v>2878</v>
      </c>
      <c r="K1456" t="s">
        <v>5315</v>
      </c>
      <c r="L1456" t="s">
        <v>5315</v>
      </c>
      <c r="M1456" s="44">
        <v>9.3293999999999998E-3</v>
      </c>
      <c r="N1456" s="44">
        <v>3.0465661090909094E-2</v>
      </c>
      <c r="O1456">
        <v>1</v>
      </c>
      <c r="P1456">
        <v>3.0465661090909094E-2</v>
      </c>
      <c r="Q1456" t="s">
        <v>213</v>
      </c>
      <c r="S1456">
        <v>1</v>
      </c>
    </row>
    <row r="1457" spans="1:19" x14ac:dyDescent="0.25">
      <c r="A1457" t="s">
        <v>1054</v>
      </c>
      <c r="B1457" t="s">
        <v>2599</v>
      </c>
      <c r="C1457" t="s">
        <v>2880</v>
      </c>
      <c r="F1457" t="s">
        <v>2598</v>
      </c>
      <c r="G1457" t="s">
        <v>2878</v>
      </c>
      <c r="K1457" t="s">
        <v>5315</v>
      </c>
      <c r="L1457" t="s">
        <v>5315</v>
      </c>
      <c r="M1457" s="44">
        <v>8.9459999999999995E-4</v>
      </c>
      <c r="N1457" s="44">
        <v>5.2112676043636367E-3</v>
      </c>
      <c r="O1457">
        <v>1</v>
      </c>
      <c r="P1457">
        <v>5.2112676043636367E-3</v>
      </c>
      <c r="Q1457" t="s">
        <v>213</v>
      </c>
      <c r="S1457">
        <v>1</v>
      </c>
    </row>
    <row r="1458" spans="1:19" x14ac:dyDescent="0.25">
      <c r="A1458" t="s">
        <v>1054</v>
      </c>
      <c r="B1458" t="s">
        <v>2584</v>
      </c>
      <c r="C1458" t="s">
        <v>2881</v>
      </c>
      <c r="F1458" t="s">
        <v>2583</v>
      </c>
      <c r="G1458" t="s">
        <v>2878</v>
      </c>
      <c r="K1458" t="s">
        <v>5315</v>
      </c>
      <c r="L1458" t="s">
        <v>5315</v>
      </c>
      <c r="M1458" s="44">
        <v>0.13800000000000001</v>
      </c>
      <c r="N1458" s="44">
        <v>0.40842772727272725</v>
      </c>
      <c r="O1458">
        <v>1</v>
      </c>
      <c r="P1458">
        <v>0.40842772727272725</v>
      </c>
      <c r="Q1458" t="s">
        <v>213</v>
      </c>
      <c r="S1458">
        <v>1</v>
      </c>
    </row>
    <row r="1459" spans="1:19" x14ac:dyDescent="0.25">
      <c r="A1459" t="s">
        <v>1054</v>
      </c>
      <c r="B1459" t="s">
        <v>2884</v>
      </c>
      <c r="C1459" t="s">
        <v>2882</v>
      </c>
      <c r="F1459" t="s">
        <v>2883</v>
      </c>
      <c r="G1459" t="s">
        <v>2885</v>
      </c>
      <c r="K1459" t="s">
        <v>5315</v>
      </c>
      <c r="L1459" t="s">
        <v>5315</v>
      </c>
      <c r="M1459" s="44">
        <v>23.6</v>
      </c>
      <c r="N1459" s="44">
        <v>95.324818181818173</v>
      </c>
      <c r="O1459">
        <v>1</v>
      </c>
      <c r="P1459">
        <v>95.324818181818173</v>
      </c>
      <c r="Q1459" t="s">
        <v>213</v>
      </c>
      <c r="S1459">
        <v>1</v>
      </c>
    </row>
    <row r="1460" spans="1:19" x14ac:dyDescent="0.25">
      <c r="A1460" t="s">
        <v>1054</v>
      </c>
      <c r="B1460" t="s">
        <v>2888</v>
      </c>
      <c r="C1460" t="s">
        <v>2886</v>
      </c>
      <c r="F1460" t="s">
        <v>2887</v>
      </c>
      <c r="G1460" t="s">
        <v>2885</v>
      </c>
      <c r="K1460">
        <v>1.6</v>
      </c>
      <c r="L1460">
        <v>1.51</v>
      </c>
      <c r="M1460" s="44">
        <v>1.6</v>
      </c>
      <c r="N1460" s="44">
        <v>11.7188</v>
      </c>
      <c r="O1460">
        <v>1</v>
      </c>
      <c r="P1460">
        <v>11.7188</v>
      </c>
      <c r="Q1460" t="s">
        <v>36</v>
      </c>
      <c r="S1460">
        <v>1</v>
      </c>
    </row>
    <row r="1461" spans="1:19" x14ac:dyDescent="0.25">
      <c r="A1461" t="s">
        <v>1054</v>
      </c>
      <c r="B1461" t="s">
        <v>2720</v>
      </c>
      <c r="C1461" t="s">
        <v>2891</v>
      </c>
      <c r="F1461" t="s">
        <v>2719</v>
      </c>
      <c r="G1461" t="s">
        <v>2885</v>
      </c>
      <c r="K1461">
        <v>4.9800000000000004</v>
      </c>
      <c r="L1461">
        <v>2.92</v>
      </c>
      <c r="M1461" s="44">
        <v>4.8600000000000003</v>
      </c>
      <c r="N1461" s="44">
        <v>21.975250000000003</v>
      </c>
      <c r="O1461">
        <v>1</v>
      </c>
      <c r="P1461">
        <v>21.975250000000003</v>
      </c>
      <c r="Q1461" t="s">
        <v>36</v>
      </c>
      <c r="S1461">
        <v>1</v>
      </c>
    </row>
    <row r="1462" spans="1:19" x14ac:dyDescent="0.25">
      <c r="A1462" t="s">
        <v>1054</v>
      </c>
      <c r="B1462" t="s">
        <v>2894</v>
      </c>
      <c r="C1462" t="s">
        <v>2892</v>
      </c>
      <c r="F1462" t="s">
        <v>2893</v>
      </c>
      <c r="G1462" t="s">
        <v>2885</v>
      </c>
      <c r="K1462">
        <v>11</v>
      </c>
      <c r="L1462">
        <v>1.54</v>
      </c>
      <c r="M1462" s="44">
        <v>11</v>
      </c>
      <c r="N1462" s="44">
        <v>26.595360000000003</v>
      </c>
      <c r="O1462">
        <v>1</v>
      </c>
      <c r="P1462">
        <v>26.595360000000003</v>
      </c>
      <c r="Q1462" t="s">
        <v>616</v>
      </c>
      <c r="S1462">
        <v>1</v>
      </c>
    </row>
    <row r="1463" spans="1:19" x14ac:dyDescent="0.25">
      <c r="A1463" t="s">
        <v>1054</v>
      </c>
      <c r="B1463" t="s">
        <v>2897</v>
      </c>
      <c r="C1463" t="s">
        <v>2895</v>
      </c>
      <c r="F1463" t="s">
        <v>2896</v>
      </c>
      <c r="G1463" t="s">
        <v>2885</v>
      </c>
      <c r="K1463">
        <v>12</v>
      </c>
      <c r="L1463">
        <v>1.68</v>
      </c>
      <c r="M1463" s="44">
        <v>12</v>
      </c>
      <c r="N1463" s="44">
        <v>29.013120000000001</v>
      </c>
      <c r="O1463">
        <v>1</v>
      </c>
      <c r="P1463">
        <v>29.013120000000001</v>
      </c>
      <c r="Q1463" t="s">
        <v>616</v>
      </c>
      <c r="S1463">
        <v>1</v>
      </c>
    </row>
    <row r="1464" spans="1:19" x14ac:dyDescent="0.25">
      <c r="A1464" t="s">
        <v>1054</v>
      </c>
      <c r="B1464" t="s">
        <v>2565</v>
      </c>
      <c r="C1464" t="s">
        <v>2900</v>
      </c>
      <c r="F1464" t="s">
        <v>2564</v>
      </c>
      <c r="G1464" t="s">
        <v>2901</v>
      </c>
      <c r="K1464">
        <v>162</v>
      </c>
      <c r="L1464">
        <v>24.3</v>
      </c>
      <c r="M1464" s="44">
        <v>5.0057999999999998</v>
      </c>
      <c r="N1464" s="44">
        <v>10.179054825</v>
      </c>
      <c r="O1464">
        <v>1</v>
      </c>
      <c r="P1464">
        <v>10.179054825</v>
      </c>
      <c r="Q1464" t="s">
        <v>992</v>
      </c>
      <c r="S1464">
        <v>1</v>
      </c>
    </row>
    <row r="1465" spans="1:19" x14ac:dyDescent="0.25">
      <c r="A1465" t="s">
        <v>1054</v>
      </c>
      <c r="C1465" t="s">
        <v>2902</v>
      </c>
      <c r="F1465" t="s">
        <v>2596</v>
      </c>
      <c r="G1465" t="s">
        <v>2901</v>
      </c>
      <c r="K1465" t="s">
        <v>5315</v>
      </c>
      <c r="L1465" t="s">
        <v>5315</v>
      </c>
      <c r="M1465" s="44">
        <v>4.4549999999999999E-2</v>
      </c>
      <c r="N1465" s="44">
        <v>0.18257069999999997</v>
      </c>
      <c r="O1465">
        <v>1</v>
      </c>
      <c r="P1465">
        <v>0.18257069999999997</v>
      </c>
      <c r="Q1465" t="s">
        <v>213</v>
      </c>
      <c r="S1465">
        <v>1</v>
      </c>
    </row>
    <row r="1466" spans="1:19" x14ac:dyDescent="0.25">
      <c r="A1466" t="s">
        <v>1054</v>
      </c>
      <c r="B1466" t="s">
        <v>2599</v>
      </c>
      <c r="C1466" t="s">
        <v>2902</v>
      </c>
      <c r="F1466" t="s">
        <v>2598</v>
      </c>
      <c r="G1466" t="s">
        <v>2901</v>
      </c>
      <c r="K1466" t="s">
        <v>5315</v>
      </c>
      <c r="L1466" t="s">
        <v>5315</v>
      </c>
      <c r="M1466" s="44">
        <v>1.155E-3</v>
      </c>
      <c r="N1466" s="44">
        <v>6.7281623999999995E-3</v>
      </c>
      <c r="O1466">
        <v>1</v>
      </c>
      <c r="P1466">
        <v>6.7281623999999995E-3</v>
      </c>
      <c r="Q1466" t="s">
        <v>213</v>
      </c>
      <c r="S1466">
        <v>1</v>
      </c>
    </row>
    <row r="1467" spans="1:19" x14ac:dyDescent="0.25">
      <c r="A1467" t="s">
        <v>1054</v>
      </c>
      <c r="C1467" t="s">
        <v>2903</v>
      </c>
      <c r="F1467" t="s">
        <v>2904</v>
      </c>
      <c r="G1467" t="s">
        <v>2901</v>
      </c>
      <c r="K1467" t="s">
        <v>5315</v>
      </c>
      <c r="L1467" t="s">
        <v>5315</v>
      </c>
      <c r="M1467" s="44">
        <v>0</v>
      </c>
      <c r="N1467" s="44">
        <v>0.1213752</v>
      </c>
      <c r="O1467">
        <v>1</v>
      </c>
      <c r="P1467">
        <v>0.1213752</v>
      </c>
      <c r="Q1467" t="s">
        <v>992</v>
      </c>
      <c r="S1467">
        <v>1</v>
      </c>
    </row>
    <row r="1468" spans="1:19" x14ac:dyDescent="0.25">
      <c r="A1468" t="s">
        <v>1054</v>
      </c>
      <c r="C1468" t="s">
        <v>2906</v>
      </c>
      <c r="F1468" t="s">
        <v>2907</v>
      </c>
      <c r="G1468" t="s">
        <v>2901</v>
      </c>
      <c r="K1468" t="s">
        <v>5315</v>
      </c>
      <c r="L1468" t="s">
        <v>5315</v>
      </c>
      <c r="M1468" s="44">
        <v>0</v>
      </c>
      <c r="N1468" s="44">
        <v>0.31601429999999997</v>
      </c>
      <c r="O1468">
        <v>1</v>
      </c>
      <c r="P1468">
        <v>0.31601429999999997</v>
      </c>
      <c r="Q1468" t="s">
        <v>992</v>
      </c>
      <c r="S1468">
        <v>1</v>
      </c>
    </row>
    <row r="1469" spans="1:19" x14ac:dyDescent="0.25">
      <c r="A1469" t="s">
        <v>1054</v>
      </c>
      <c r="C1469" t="s">
        <v>2909</v>
      </c>
      <c r="F1469" t="s">
        <v>2724</v>
      </c>
      <c r="G1469" t="s">
        <v>2901</v>
      </c>
      <c r="K1469" t="s">
        <v>5315</v>
      </c>
      <c r="L1469" t="s">
        <v>5315</v>
      </c>
      <c r="M1469" s="44">
        <v>4.6720799999999993</v>
      </c>
      <c r="N1469" s="44">
        <v>7.1957138999999994</v>
      </c>
      <c r="O1469">
        <v>1</v>
      </c>
      <c r="P1469">
        <v>7.1957138999999994</v>
      </c>
      <c r="Q1469" t="s">
        <v>992</v>
      </c>
      <c r="S1469">
        <v>1</v>
      </c>
    </row>
    <row r="1470" spans="1:19" x14ac:dyDescent="0.25">
      <c r="A1470" t="s">
        <v>1054</v>
      </c>
      <c r="B1470" t="s">
        <v>2206</v>
      </c>
      <c r="C1470" t="s">
        <v>2925</v>
      </c>
      <c r="F1470" t="s">
        <v>2926</v>
      </c>
      <c r="G1470" t="s">
        <v>2927</v>
      </c>
      <c r="K1470">
        <v>5</v>
      </c>
      <c r="L1470">
        <v>3.43</v>
      </c>
      <c r="M1470" s="44">
        <v>3.2</v>
      </c>
      <c r="N1470" s="44">
        <v>20.804000000000002</v>
      </c>
      <c r="O1470">
        <v>1</v>
      </c>
      <c r="P1470">
        <v>20.804000000000002</v>
      </c>
      <c r="Q1470" t="s">
        <v>36</v>
      </c>
      <c r="S1470">
        <v>1</v>
      </c>
    </row>
    <row r="1471" spans="1:19" x14ac:dyDescent="0.25">
      <c r="A1471" t="s">
        <v>1054</v>
      </c>
      <c r="B1471" t="s">
        <v>2930</v>
      </c>
      <c r="C1471" t="s">
        <v>2928</v>
      </c>
      <c r="F1471" t="s">
        <v>2929</v>
      </c>
      <c r="G1471" t="s">
        <v>2927</v>
      </c>
      <c r="K1471" t="s">
        <v>5315</v>
      </c>
      <c r="L1471" t="s">
        <v>5315</v>
      </c>
      <c r="M1471" s="44">
        <v>1.4</v>
      </c>
      <c r="N1471" s="44">
        <v>5.6079999999999997</v>
      </c>
      <c r="O1471">
        <v>1</v>
      </c>
      <c r="P1471">
        <v>5.6079999999999997</v>
      </c>
      <c r="Q1471" t="s">
        <v>213</v>
      </c>
      <c r="S1471">
        <v>1</v>
      </c>
    </row>
    <row r="1472" spans="1:19" x14ac:dyDescent="0.25">
      <c r="A1472" t="s">
        <v>1054</v>
      </c>
      <c r="B1472" t="s">
        <v>2930</v>
      </c>
      <c r="C1472" t="s">
        <v>2931</v>
      </c>
      <c r="F1472" t="s">
        <v>2932</v>
      </c>
      <c r="G1472" t="s">
        <v>2927</v>
      </c>
      <c r="K1472" t="s">
        <v>5315</v>
      </c>
      <c r="L1472" t="s">
        <v>5315</v>
      </c>
      <c r="M1472" s="44">
        <v>4.5</v>
      </c>
      <c r="N1472" s="44">
        <v>14.402071818181819</v>
      </c>
      <c r="O1472">
        <v>1</v>
      </c>
      <c r="P1472">
        <v>14.402071818181819</v>
      </c>
      <c r="Q1472" t="s">
        <v>213</v>
      </c>
      <c r="S1472">
        <v>1</v>
      </c>
    </row>
    <row r="1473" spans="1:19" x14ac:dyDescent="0.25">
      <c r="A1473" t="s">
        <v>1054</v>
      </c>
      <c r="B1473" t="s">
        <v>2935</v>
      </c>
      <c r="C1473" t="s">
        <v>2933</v>
      </c>
      <c r="F1473" t="s">
        <v>2934</v>
      </c>
      <c r="G1473" t="s">
        <v>2927</v>
      </c>
      <c r="K1473">
        <v>2.9</v>
      </c>
      <c r="L1473">
        <v>0</v>
      </c>
      <c r="M1473" s="44">
        <v>38.400000000000006</v>
      </c>
      <c r="N1473" s="44">
        <v>135.15325000000001</v>
      </c>
      <c r="O1473">
        <v>1</v>
      </c>
      <c r="P1473">
        <v>135.15325000000001</v>
      </c>
      <c r="Q1473" t="s">
        <v>36</v>
      </c>
      <c r="S1473">
        <v>1</v>
      </c>
    </row>
    <row r="1474" spans="1:19" x14ac:dyDescent="0.25">
      <c r="A1474" t="s">
        <v>1054</v>
      </c>
      <c r="B1474" t="s">
        <v>2938</v>
      </c>
      <c r="C1474" t="s">
        <v>2936</v>
      </c>
      <c r="F1474" t="s">
        <v>2937</v>
      </c>
      <c r="G1474" t="s">
        <v>2927</v>
      </c>
      <c r="K1474">
        <v>6.96</v>
      </c>
      <c r="L1474">
        <v>4.62</v>
      </c>
      <c r="M1474" s="44">
        <v>13.799999999999999</v>
      </c>
      <c r="N1474" s="44">
        <v>44.587824999999995</v>
      </c>
      <c r="O1474">
        <v>1</v>
      </c>
      <c r="P1474">
        <v>44.587824999999995</v>
      </c>
      <c r="Q1474" t="s">
        <v>36</v>
      </c>
      <c r="S1474">
        <v>1</v>
      </c>
    </row>
    <row r="1475" spans="1:19" x14ac:dyDescent="0.25">
      <c r="A1475" t="s">
        <v>1054</v>
      </c>
      <c r="C1475" t="s">
        <v>2941</v>
      </c>
      <c r="F1475" t="s">
        <v>2942</v>
      </c>
      <c r="G1475" t="s">
        <v>2943</v>
      </c>
      <c r="K1475" t="s">
        <v>5315</v>
      </c>
      <c r="L1475" t="s">
        <v>5315</v>
      </c>
      <c r="M1475" s="44">
        <v>0.89900000000000002</v>
      </c>
      <c r="N1475" s="44">
        <v>1.3340000000000001</v>
      </c>
      <c r="O1475">
        <v>1</v>
      </c>
      <c r="P1475">
        <v>1.3340000000000001</v>
      </c>
      <c r="Q1475" t="s">
        <v>616</v>
      </c>
      <c r="S1475">
        <v>1</v>
      </c>
    </row>
    <row r="1476" spans="1:19" x14ac:dyDescent="0.25">
      <c r="A1476" t="s">
        <v>1054</v>
      </c>
      <c r="C1476" t="s">
        <v>2944</v>
      </c>
      <c r="F1476" t="s">
        <v>2596</v>
      </c>
      <c r="G1476" t="s">
        <v>2943</v>
      </c>
      <c r="K1476" t="s">
        <v>5315</v>
      </c>
      <c r="L1476" t="s">
        <v>5315</v>
      </c>
      <c r="M1476" s="44">
        <v>5.9163750000000001E-2</v>
      </c>
      <c r="N1476" s="44">
        <v>0.24245942204545454</v>
      </c>
      <c r="O1476">
        <v>1</v>
      </c>
      <c r="P1476">
        <v>0.24245942204545454</v>
      </c>
      <c r="Q1476" t="s">
        <v>213</v>
      </c>
      <c r="S1476">
        <v>1</v>
      </c>
    </row>
    <row r="1477" spans="1:19" x14ac:dyDescent="0.25">
      <c r="A1477" t="s">
        <v>1054</v>
      </c>
      <c r="C1477" t="s">
        <v>2944</v>
      </c>
      <c r="F1477" t="s">
        <v>2597</v>
      </c>
      <c r="G1477" t="s">
        <v>2943</v>
      </c>
      <c r="K1477" t="s">
        <v>5315</v>
      </c>
      <c r="L1477" t="s">
        <v>5315</v>
      </c>
      <c r="M1477" s="44">
        <v>1.5996125E-2</v>
      </c>
      <c r="N1477" s="44">
        <v>5.2236212727272732E-2</v>
      </c>
      <c r="O1477">
        <v>1</v>
      </c>
      <c r="P1477">
        <v>5.2236212727272732E-2</v>
      </c>
      <c r="Q1477" t="s">
        <v>213</v>
      </c>
      <c r="S1477">
        <v>1</v>
      </c>
    </row>
    <row r="1478" spans="1:19" x14ac:dyDescent="0.25">
      <c r="A1478" t="s">
        <v>1054</v>
      </c>
      <c r="B1478" t="s">
        <v>2599</v>
      </c>
      <c r="C1478" t="s">
        <v>2944</v>
      </c>
      <c r="F1478" t="s">
        <v>2598</v>
      </c>
      <c r="G1478" t="s">
        <v>2943</v>
      </c>
      <c r="K1478" t="s">
        <v>5315</v>
      </c>
      <c r="L1478" t="s">
        <v>5315</v>
      </c>
      <c r="M1478" s="44">
        <v>1.5338749999999999E-3</v>
      </c>
      <c r="N1478" s="44">
        <v>8.9352035509090901E-3</v>
      </c>
      <c r="O1478">
        <v>1</v>
      </c>
      <c r="P1478">
        <v>8.9352035509090901E-3</v>
      </c>
      <c r="Q1478" t="s">
        <v>213</v>
      </c>
      <c r="S1478">
        <v>1</v>
      </c>
    </row>
    <row r="1479" spans="1:19" x14ac:dyDescent="0.25">
      <c r="A1479" t="s">
        <v>1054</v>
      </c>
      <c r="C1479" t="s">
        <v>2945</v>
      </c>
      <c r="F1479" t="s">
        <v>2596</v>
      </c>
      <c r="G1479" t="s">
        <v>2943</v>
      </c>
      <c r="K1479" t="s">
        <v>5315</v>
      </c>
      <c r="L1479" t="s">
        <v>5315</v>
      </c>
      <c r="M1479" s="44">
        <v>1.7927999999999999E-2</v>
      </c>
      <c r="N1479" s="44">
        <v>7.3470875636363633E-2</v>
      </c>
      <c r="O1479">
        <v>1</v>
      </c>
      <c r="P1479">
        <v>7.3470875636363633E-2</v>
      </c>
      <c r="Q1479" t="s">
        <v>213</v>
      </c>
      <c r="S1479">
        <v>1</v>
      </c>
    </row>
    <row r="1480" spans="1:19" x14ac:dyDescent="0.25">
      <c r="A1480" t="s">
        <v>1054</v>
      </c>
      <c r="C1480" t="s">
        <v>2945</v>
      </c>
      <c r="F1480" t="s">
        <v>2597</v>
      </c>
      <c r="G1480" t="s">
        <v>2943</v>
      </c>
      <c r="K1480" t="s">
        <v>5315</v>
      </c>
      <c r="L1480" t="s">
        <v>5315</v>
      </c>
      <c r="M1480" s="44">
        <v>4.8471999999999994E-3</v>
      </c>
      <c r="N1480" s="44">
        <v>1.5828794181818182E-2</v>
      </c>
      <c r="O1480">
        <v>1</v>
      </c>
      <c r="P1480">
        <v>1.5828794181818182E-2</v>
      </c>
      <c r="Q1480" t="s">
        <v>213</v>
      </c>
      <c r="S1480">
        <v>1</v>
      </c>
    </row>
    <row r="1481" spans="1:19" x14ac:dyDescent="0.25">
      <c r="A1481" t="s">
        <v>1054</v>
      </c>
      <c r="B1481" t="s">
        <v>2599</v>
      </c>
      <c r="C1481" t="s">
        <v>2945</v>
      </c>
      <c r="F1481" t="s">
        <v>2598</v>
      </c>
      <c r="G1481" t="s">
        <v>2943</v>
      </c>
      <c r="K1481" t="s">
        <v>5315</v>
      </c>
      <c r="L1481" t="s">
        <v>5315</v>
      </c>
      <c r="M1481" s="44">
        <v>4.6479999999999997E-4</v>
      </c>
      <c r="N1481" s="44">
        <v>2.7075756567272722E-3</v>
      </c>
      <c r="O1481">
        <v>1</v>
      </c>
      <c r="P1481">
        <v>2.7075756567272722E-3</v>
      </c>
      <c r="Q1481" t="s">
        <v>213</v>
      </c>
      <c r="S1481">
        <v>1</v>
      </c>
    </row>
    <row r="1482" spans="1:19" x14ac:dyDescent="0.25">
      <c r="A1482" t="s">
        <v>1054</v>
      </c>
      <c r="B1482" t="s">
        <v>2948</v>
      </c>
      <c r="C1482" t="s">
        <v>2946</v>
      </c>
      <c r="F1482" t="s">
        <v>2947</v>
      </c>
      <c r="G1482" t="s">
        <v>2943</v>
      </c>
      <c r="K1482" t="s">
        <v>5315</v>
      </c>
      <c r="L1482" t="s">
        <v>5315</v>
      </c>
      <c r="M1482" s="44">
        <v>6.45</v>
      </c>
      <c r="N1482" s="44">
        <v>24.453000000000003</v>
      </c>
      <c r="O1482">
        <v>1</v>
      </c>
      <c r="P1482">
        <v>24.453000000000003</v>
      </c>
      <c r="Q1482" t="s">
        <v>36</v>
      </c>
      <c r="S1482">
        <v>1</v>
      </c>
    </row>
    <row r="1483" spans="1:19" x14ac:dyDescent="0.25">
      <c r="A1483" t="s">
        <v>1054</v>
      </c>
      <c r="B1483" t="s">
        <v>2951</v>
      </c>
      <c r="C1483" t="s">
        <v>2949</v>
      </c>
      <c r="F1483" t="s">
        <v>2950</v>
      </c>
      <c r="G1483" t="s">
        <v>2943</v>
      </c>
      <c r="K1483">
        <v>4.5999999999999996</v>
      </c>
      <c r="L1483">
        <v>0</v>
      </c>
      <c r="M1483" s="44">
        <v>4.5999999999999996</v>
      </c>
      <c r="N1483" s="44">
        <v>25.844333333333335</v>
      </c>
      <c r="O1483">
        <v>1</v>
      </c>
      <c r="P1483">
        <v>25.844333333333335</v>
      </c>
      <c r="Q1483" t="s">
        <v>36</v>
      </c>
      <c r="S1483">
        <v>1</v>
      </c>
    </row>
    <row r="1484" spans="1:19" x14ac:dyDescent="0.25">
      <c r="A1484" t="s">
        <v>1054</v>
      </c>
      <c r="C1484" t="s">
        <v>2952</v>
      </c>
      <c r="F1484" t="s">
        <v>2596</v>
      </c>
      <c r="G1484" t="s">
        <v>2953</v>
      </c>
      <c r="K1484" t="s">
        <v>5315</v>
      </c>
      <c r="L1484" t="s">
        <v>5315</v>
      </c>
      <c r="M1484" s="44">
        <v>4.7478149999999997E-2</v>
      </c>
      <c r="N1484" s="44">
        <v>0.19457057419090906</v>
      </c>
      <c r="O1484">
        <v>1</v>
      </c>
      <c r="P1484">
        <v>0.19457057419090906</v>
      </c>
      <c r="Q1484" t="s">
        <v>213</v>
      </c>
      <c r="S1484">
        <v>1</v>
      </c>
    </row>
    <row r="1485" spans="1:19" x14ac:dyDescent="0.25">
      <c r="A1485" t="s">
        <v>1054</v>
      </c>
      <c r="C1485" t="s">
        <v>2952</v>
      </c>
      <c r="F1485" t="s">
        <v>2597</v>
      </c>
      <c r="G1485" t="s">
        <v>2953</v>
      </c>
      <c r="K1485" t="s">
        <v>5315</v>
      </c>
      <c r="L1485" t="s">
        <v>5315</v>
      </c>
      <c r="M1485" s="44">
        <v>1.2836684999999999E-2</v>
      </c>
      <c r="N1485" s="44">
        <v>4.1918890254545454E-2</v>
      </c>
      <c r="O1485">
        <v>1</v>
      </c>
      <c r="P1485">
        <v>4.1918890254545454E-2</v>
      </c>
      <c r="Q1485" t="s">
        <v>213</v>
      </c>
      <c r="S1485">
        <v>1</v>
      </c>
    </row>
    <row r="1486" spans="1:19" x14ac:dyDescent="0.25">
      <c r="A1486" t="s">
        <v>1054</v>
      </c>
      <c r="B1486" t="s">
        <v>2599</v>
      </c>
      <c r="C1486" t="s">
        <v>2952</v>
      </c>
      <c r="F1486" t="s">
        <v>2598</v>
      </c>
      <c r="G1486" t="s">
        <v>2953</v>
      </c>
      <c r="K1486" t="s">
        <v>5315</v>
      </c>
      <c r="L1486" t="s">
        <v>5315</v>
      </c>
      <c r="M1486" s="44">
        <v>1.230915E-3</v>
      </c>
      <c r="N1486" s="44">
        <v>7.1703861650181814E-3</v>
      </c>
      <c r="O1486">
        <v>1</v>
      </c>
      <c r="P1486">
        <v>7.1703861650181814E-3</v>
      </c>
      <c r="Q1486" t="s">
        <v>213</v>
      </c>
      <c r="S1486">
        <v>1</v>
      </c>
    </row>
    <row r="1487" spans="1:19" x14ac:dyDescent="0.25">
      <c r="A1487" t="s">
        <v>1054</v>
      </c>
      <c r="B1487" t="s">
        <v>2859</v>
      </c>
      <c r="C1487" t="s">
        <v>2954</v>
      </c>
      <c r="F1487" t="s">
        <v>2858</v>
      </c>
      <c r="G1487" t="s">
        <v>2955</v>
      </c>
      <c r="K1487">
        <v>6.1</v>
      </c>
      <c r="L1487">
        <v>5.47</v>
      </c>
      <c r="M1487" s="44">
        <v>6.06</v>
      </c>
      <c r="N1487" s="44">
        <v>46.037166666666671</v>
      </c>
      <c r="O1487">
        <v>1</v>
      </c>
      <c r="P1487">
        <v>46.037166666666671</v>
      </c>
      <c r="Q1487" t="s">
        <v>36</v>
      </c>
      <c r="S1487">
        <v>1</v>
      </c>
    </row>
    <row r="1488" spans="1:19" x14ac:dyDescent="0.25">
      <c r="A1488" t="s">
        <v>1054</v>
      </c>
      <c r="B1488" t="s">
        <v>2958</v>
      </c>
      <c r="C1488" t="s">
        <v>2956</v>
      </c>
      <c r="F1488" t="s">
        <v>2957</v>
      </c>
      <c r="G1488" t="s">
        <v>2955</v>
      </c>
      <c r="K1488" t="s">
        <v>5315</v>
      </c>
      <c r="L1488" t="s">
        <v>5315</v>
      </c>
      <c r="M1488" s="44">
        <v>20</v>
      </c>
      <c r="N1488" s="44">
        <v>46.667503333333336</v>
      </c>
      <c r="O1488">
        <v>1</v>
      </c>
      <c r="P1488">
        <v>46.667503333333336</v>
      </c>
      <c r="Q1488" t="s">
        <v>36</v>
      </c>
      <c r="S1488">
        <v>1</v>
      </c>
    </row>
    <row r="1489" spans="1:19" x14ac:dyDescent="0.25">
      <c r="A1489" t="s">
        <v>1054</v>
      </c>
      <c r="B1489" t="s">
        <v>2649</v>
      </c>
      <c r="C1489" t="s">
        <v>2959</v>
      </c>
      <c r="F1489" t="s">
        <v>2648</v>
      </c>
      <c r="G1489" t="s">
        <v>2960</v>
      </c>
      <c r="K1489">
        <v>8</v>
      </c>
      <c r="L1489">
        <v>4.88</v>
      </c>
      <c r="M1489" s="44">
        <v>7.6666666666666661</v>
      </c>
      <c r="N1489" s="44">
        <v>37.393958333333337</v>
      </c>
      <c r="O1489">
        <v>1</v>
      </c>
      <c r="P1489">
        <v>37.393958333333337</v>
      </c>
      <c r="Q1489" t="s">
        <v>36</v>
      </c>
      <c r="S1489">
        <v>1</v>
      </c>
    </row>
    <row r="1490" spans="1:19" x14ac:dyDescent="0.25">
      <c r="A1490" t="s">
        <v>1054</v>
      </c>
      <c r="B1490" t="s">
        <v>2963</v>
      </c>
      <c r="C1490" t="s">
        <v>2961</v>
      </c>
      <c r="F1490" t="s">
        <v>2962</v>
      </c>
      <c r="G1490" t="s">
        <v>2960</v>
      </c>
      <c r="K1490">
        <v>6.5</v>
      </c>
      <c r="L1490">
        <v>5.61</v>
      </c>
      <c r="M1490" s="44">
        <v>7.1</v>
      </c>
      <c r="N1490" s="44">
        <v>36.645999999999994</v>
      </c>
      <c r="O1490">
        <v>1</v>
      </c>
      <c r="P1490">
        <v>36.645999999999994</v>
      </c>
      <c r="Q1490" t="s">
        <v>36</v>
      </c>
      <c r="S1490">
        <v>1</v>
      </c>
    </row>
    <row r="1491" spans="1:19" x14ac:dyDescent="0.25">
      <c r="A1491" t="s">
        <v>1054</v>
      </c>
      <c r="B1491" t="s">
        <v>2966</v>
      </c>
      <c r="C1491" t="s">
        <v>2964</v>
      </c>
      <c r="F1491" t="s">
        <v>2965</v>
      </c>
      <c r="G1491" t="s">
        <v>2960</v>
      </c>
      <c r="K1491" t="s">
        <v>5315</v>
      </c>
      <c r="L1491" t="s">
        <v>5315</v>
      </c>
      <c r="M1491" s="44">
        <v>3</v>
      </c>
      <c r="N1491" s="44">
        <v>2.6888019999999999</v>
      </c>
      <c r="O1491">
        <v>1</v>
      </c>
      <c r="P1491">
        <v>2.6888019999999999</v>
      </c>
      <c r="Q1491" t="s">
        <v>213</v>
      </c>
      <c r="S1491">
        <v>1</v>
      </c>
    </row>
    <row r="1492" spans="1:19" x14ac:dyDescent="0.25">
      <c r="A1492" t="s">
        <v>1054</v>
      </c>
      <c r="B1492" t="s">
        <v>2969</v>
      </c>
      <c r="C1492" t="s">
        <v>2967</v>
      </c>
      <c r="F1492" t="s">
        <v>2968</v>
      </c>
      <c r="G1492" t="s">
        <v>2960</v>
      </c>
      <c r="K1492">
        <v>44.83</v>
      </c>
      <c r="L1492">
        <v>44.83</v>
      </c>
      <c r="M1492" s="44">
        <v>0</v>
      </c>
      <c r="N1492" s="44">
        <v>0</v>
      </c>
      <c r="O1492">
        <v>1</v>
      </c>
      <c r="P1492">
        <v>0</v>
      </c>
      <c r="Q1492" t="s">
        <v>1054</v>
      </c>
      <c r="S1492">
        <v>1</v>
      </c>
    </row>
    <row r="1493" spans="1:19" x14ac:dyDescent="0.25">
      <c r="A1493" t="s">
        <v>1054</v>
      </c>
      <c r="B1493" t="s">
        <v>2972</v>
      </c>
      <c r="C1493" t="s">
        <v>2970</v>
      </c>
      <c r="F1493" t="s">
        <v>2971</v>
      </c>
      <c r="G1493" t="s">
        <v>2960</v>
      </c>
      <c r="K1493" t="s">
        <v>5315</v>
      </c>
      <c r="L1493" t="s">
        <v>5315</v>
      </c>
      <c r="M1493" s="44">
        <v>0</v>
      </c>
      <c r="N1493" s="44">
        <v>0</v>
      </c>
      <c r="O1493">
        <v>1</v>
      </c>
      <c r="P1493">
        <v>0</v>
      </c>
      <c r="Q1493" t="s">
        <v>1054</v>
      </c>
      <c r="S1493">
        <v>1</v>
      </c>
    </row>
    <row r="1494" spans="1:19" x14ac:dyDescent="0.25">
      <c r="A1494" t="s">
        <v>1054</v>
      </c>
      <c r="C1494" t="s">
        <v>2973</v>
      </c>
      <c r="F1494" t="s">
        <v>2651</v>
      </c>
      <c r="G1494" t="s">
        <v>2960</v>
      </c>
      <c r="K1494" t="s">
        <v>5315</v>
      </c>
      <c r="L1494" t="s">
        <v>5315</v>
      </c>
      <c r="M1494" s="44">
        <v>5.0875000000000004</v>
      </c>
      <c r="N1494" s="44">
        <v>10.137780000000001</v>
      </c>
      <c r="O1494">
        <v>1</v>
      </c>
      <c r="P1494">
        <v>10.137780000000001</v>
      </c>
      <c r="Q1494" t="s">
        <v>992</v>
      </c>
      <c r="S1494">
        <v>1</v>
      </c>
    </row>
    <row r="1495" spans="1:19" x14ac:dyDescent="0.25">
      <c r="A1495" t="s">
        <v>1054</v>
      </c>
      <c r="B1495" t="s">
        <v>2565</v>
      </c>
      <c r="C1495" t="s">
        <v>2974</v>
      </c>
      <c r="F1495" t="s">
        <v>2564</v>
      </c>
      <c r="G1495" t="s">
        <v>2960</v>
      </c>
      <c r="K1495">
        <v>162</v>
      </c>
      <c r="L1495">
        <v>24.3</v>
      </c>
      <c r="M1495" s="44">
        <v>5.9939999999999998</v>
      </c>
      <c r="N1495" s="44">
        <v>12.18851225</v>
      </c>
      <c r="O1495">
        <v>1</v>
      </c>
      <c r="P1495">
        <v>12.18851225</v>
      </c>
      <c r="Q1495" t="s">
        <v>992</v>
      </c>
      <c r="S1495">
        <v>1</v>
      </c>
    </row>
    <row r="1496" spans="1:19" x14ac:dyDescent="0.25">
      <c r="A1496" t="s">
        <v>1054</v>
      </c>
      <c r="B1496" t="s">
        <v>1165</v>
      </c>
      <c r="C1496" t="s">
        <v>2975</v>
      </c>
      <c r="F1496" t="s">
        <v>2622</v>
      </c>
      <c r="G1496" t="s">
        <v>2960</v>
      </c>
      <c r="K1496" t="s">
        <v>5315</v>
      </c>
      <c r="L1496" t="s">
        <v>5315</v>
      </c>
      <c r="M1496" s="44">
        <v>9.5250000000000004</v>
      </c>
      <c r="N1496" s="44">
        <v>48.179234749999999</v>
      </c>
      <c r="O1496">
        <v>1</v>
      </c>
      <c r="P1496">
        <v>48.179234749999999</v>
      </c>
      <c r="Q1496" t="s">
        <v>191</v>
      </c>
      <c r="S1496">
        <v>1</v>
      </c>
    </row>
    <row r="1497" spans="1:19" x14ac:dyDescent="0.25">
      <c r="A1497" t="s">
        <v>1054</v>
      </c>
      <c r="C1497" t="s">
        <v>2976</v>
      </c>
      <c r="F1497" t="s">
        <v>2642</v>
      </c>
      <c r="G1497" t="s">
        <v>2960</v>
      </c>
      <c r="K1497" t="s">
        <v>5315</v>
      </c>
      <c r="L1497" t="s">
        <v>5315</v>
      </c>
      <c r="M1497" s="44">
        <v>0</v>
      </c>
      <c r="N1497" s="44">
        <v>114.81908</v>
      </c>
      <c r="O1497">
        <v>1</v>
      </c>
      <c r="P1497">
        <v>114.81908</v>
      </c>
      <c r="Q1497" t="s">
        <v>1054</v>
      </c>
      <c r="S1497">
        <v>1</v>
      </c>
    </row>
    <row r="1498" spans="1:19" x14ac:dyDescent="0.25">
      <c r="A1498" t="s">
        <v>1054</v>
      </c>
      <c r="B1498" t="s">
        <v>2581</v>
      </c>
      <c r="C1498" t="s">
        <v>2977</v>
      </c>
      <c r="F1498" t="s">
        <v>2580</v>
      </c>
      <c r="G1498" t="s">
        <v>2960</v>
      </c>
      <c r="K1498">
        <v>15</v>
      </c>
      <c r="L1498">
        <v>2.1</v>
      </c>
      <c r="M1498" s="44">
        <v>2.5709999999999997</v>
      </c>
      <c r="N1498" s="44">
        <v>0.31847834000000003</v>
      </c>
      <c r="O1498">
        <v>1</v>
      </c>
      <c r="P1498">
        <v>0.31847834000000003</v>
      </c>
      <c r="Q1498" t="s">
        <v>616</v>
      </c>
      <c r="S1498">
        <v>1</v>
      </c>
    </row>
    <row r="1499" spans="1:19" x14ac:dyDescent="0.25">
      <c r="A1499" t="s">
        <v>1054</v>
      </c>
      <c r="B1499" t="s">
        <v>2980</v>
      </c>
      <c r="C1499" t="s">
        <v>2978</v>
      </c>
      <c r="F1499" t="s">
        <v>2979</v>
      </c>
      <c r="G1499" t="s">
        <v>2960</v>
      </c>
      <c r="K1499">
        <v>12</v>
      </c>
      <c r="L1499">
        <v>0</v>
      </c>
      <c r="M1499" s="44">
        <v>12</v>
      </c>
      <c r="N1499" s="44">
        <v>70.848500000000016</v>
      </c>
      <c r="O1499">
        <v>1</v>
      </c>
      <c r="P1499">
        <v>70.848500000000016</v>
      </c>
      <c r="Q1499" t="s">
        <v>36</v>
      </c>
      <c r="S1499">
        <v>1</v>
      </c>
    </row>
    <row r="1500" spans="1:19" x14ac:dyDescent="0.25">
      <c r="A1500" t="s">
        <v>1054</v>
      </c>
      <c r="B1500" t="s">
        <v>2983</v>
      </c>
      <c r="C1500" t="s">
        <v>2981</v>
      </c>
      <c r="F1500" t="s">
        <v>2982</v>
      </c>
      <c r="G1500" t="s">
        <v>2984</v>
      </c>
      <c r="K1500">
        <v>3.75</v>
      </c>
      <c r="L1500">
        <v>0.42</v>
      </c>
      <c r="M1500" s="44">
        <v>2.79</v>
      </c>
      <c r="N1500" s="44">
        <v>12.691363636363636</v>
      </c>
      <c r="O1500">
        <v>1</v>
      </c>
      <c r="P1500">
        <v>12.691363636363636</v>
      </c>
      <c r="Q1500" t="s">
        <v>213</v>
      </c>
      <c r="S1500">
        <v>1</v>
      </c>
    </row>
    <row r="1501" spans="1:19" x14ac:dyDescent="0.25">
      <c r="A1501" t="s">
        <v>1054</v>
      </c>
      <c r="C1501" t="s">
        <v>2985</v>
      </c>
      <c r="F1501" t="s">
        <v>2596</v>
      </c>
      <c r="G1501" t="s">
        <v>2984</v>
      </c>
      <c r="K1501" t="s">
        <v>5315</v>
      </c>
      <c r="L1501" t="s">
        <v>5315</v>
      </c>
      <c r="M1501" s="44">
        <v>0.92231459999999987</v>
      </c>
      <c r="N1501" s="44">
        <v>3.7797446047636361</v>
      </c>
      <c r="O1501">
        <v>1</v>
      </c>
      <c r="P1501">
        <v>3.7797446047636361</v>
      </c>
      <c r="Q1501" t="s">
        <v>213</v>
      </c>
      <c r="S1501">
        <v>1</v>
      </c>
    </row>
    <row r="1502" spans="1:19" x14ac:dyDescent="0.25">
      <c r="A1502" t="s">
        <v>1054</v>
      </c>
      <c r="C1502" t="s">
        <v>2985</v>
      </c>
      <c r="F1502" t="s">
        <v>2597</v>
      </c>
      <c r="G1502" t="s">
        <v>2984</v>
      </c>
      <c r="K1502" t="s">
        <v>5315</v>
      </c>
      <c r="L1502" t="s">
        <v>5315</v>
      </c>
      <c r="M1502" s="44">
        <v>0.24936653999999997</v>
      </c>
      <c r="N1502" s="44">
        <v>0.81431994501818183</v>
      </c>
      <c r="O1502">
        <v>1</v>
      </c>
      <c r="P1502">
        <v>0.81431994501818183</v>
      </c>
      <c r="Q1502" t="s">
        <v>213</v>
      </c>
      <c r="S1502">
        <v>1</v>
      </c>
    </row>
    <row r="1503" spans="1:19" x14ac:dyDescent="0.25">
      <c r="A1503" t="s">
        <v>1054</v>
      </c>
      <c r="B1503" t="s">
        <v>2599</v>
      </c>
      <c r="C1503" t="s">
        <v>2985</v>
      </c>
      <c r="F1503" t="s">
        <v>2598</v>
      </c>
      <c r="G1503" t="s">
        <v>2984</v>
      </c>
      <c r="K1503" t="s">
        <v>5315</v>
      </c>
      <c r="L1503" t="s">
        <v>5315</v>
      </c>
      <c r="M1503" s="44">
        <v>2.3911859999999997E-2</v>
      </c>
      <c r="N1503" s="44">
        <v>0.13929253451607271</v>
      </c>
      <c r="O1503">
        <v>1</v>
      </c>
      <c r="P1503">
        <v>0.13929253451607271</v>
      </c>
      <c r="Q1503" t="s">
        <v>213</v>
      </c>
      <c r="S1503">
        <v>1</v>
      </c>
    </row>
    <row r="1504" spans="1:19" x14ac:dyDescent="0.25">
      <c r="A1504" t="s">
        <v>1054</v>
      </c>
      <c r="B1504" t="s">
        <v>2502</v>
      </c>
      <c r="C1504" t="s">
        <v>2986</v>
      </c>
      <c r="F1504" t="s">
        <v>2987</v>
      </c>
      <c r="G1504" t="s">
        <v>2984</v>
      </c>
      <c r="K1504">
        <v>5</v>
      </c>
      <c r="L1504">
        <v>3.27</v>
      </c>
      <c r="M1504" s="44">
        <v>3.2</v>
      </c>
      <c r="N1504" s="44">
        <v>18.377233333333333</v>
      </c>
      <c r="O1504">
        <v>1</v>
      </c>
      <c r="P1504">
        <v>18.377233333333333</v>
      </c>
      <c r="Q1504" t="s">
        <v>36</v>
      </c>
      <c r="S1504">
        <v>1</v>
      </c>
    </row>
    <row r="1505" spans="1:19" x14ac:dyDescent="0.25">
      <c r="A1505" t="s">
        <v>1054</v>
      </c>
      <c r="B1505" t="s">
        <v>2502</v>
      </c>
      <c r="C1505" t="s">
        <v>2986</v>
      </c>
      <c r="F1505" t="s">
        <v>2988</v>
      </c>
      <c r="G1505" t="s">
        <v>2984</v>
      </c>
      <c r="K1505">
        <v>5</v>
      </c>
      <c r="L1505">
        <v>3.27</v>
      </c>
      <c r="M1505" s="44">
        <v>3.2</v>
      </c>
      <c r="N1505" s="44">
        <v>18.154683333333335</v>
      </c>
      <c r="O1505">
        <v>1</v>
      </c>
      <c r="P1505">
        <v>18.154683333333335</v>
      </c>
      <c r="Q1505" t="s">
        <v>36</v>
      </c>
      <c r="S1505">
        <v>1</v>
      </c>
    </row>
    <row r="1506" spans="1:19" x14ac:dyDescent="0.25">
      <c r="A1506" t="s">
        <v>1054</v>
      </c>
      <c r="B1506" t="s">
        <v>2991</v>
      </c>
      <c r="C1506" t="s">
        <v>2989</v>
      </c>
      <c r="F1506" t="s">
        <v>2990</v>
      </c>
      <c r="G1506" t="s">
        <v>2992</v>
      </c>
      <c r="K1506">
        <v>1.9</v>
      </c>
      <c r="L1506">
        <v>1.21</v>
      </c>
      <c r="M1506" s="44">
        <v>2.6</v>
      </c>
      <c r="N1506" s="44">
        <v>9.8976666666666677</v>
      </c>
      <c r="O1506">
        <v>1</v>
      </c>
      <c r="P1506">
        <v>9.8976666666666677</v>
      </c>
      <c r="Q1506" t="s">
        <v>36</v>
      </c>
      <c r="S1506">
        <v>1</v>
      </c>
    </row>
    <row r="1507" spans="1:19" x14ac:dyDescent="0.25">
      <c r="A1507" t="s">
        <v>1054</v>
      </c>
      <c r="B1507" t="s">
        <v>2995</v>
      </c>
      <c r="C1507" t="s">
        <v>2993</v>
      </c>
      <c r="F1507" t="s">
        <v>2994</v>
      </c>
      <c r="G1507" t="s">
        <v>2992</v>
      </c>
      <c r="K1507" t="s">
        <v>5315</v>
      </c>
      <c r="L1507" t="s">
        <v>5315</v>
      </c>
      <c r="M1507" s="44">
        <v>2.6</v>
      </c>
      <c r="N1507" s="44">
        <v>12.531666666666666</v>
      </c>
      <c r="O1507">
        <v>1</v>
      </c>
      <c r="P1507">
        <v>12.531666666666666</v>
      </c>
      <c r="Q1507" t="s">
        <v>36</v>
      </c>
      <c r="S1507">
        <v>1</v>
      </c>
    </row>
    <row r="1508" spans="1:19" x14ac:dyDescent="0.25">
      <c r="A1508" t="s">
        <v>1054</v>
      </c>
      <c r="C1508" t="s">
        <v>3000</v>
      </c>
      <c r="F1508" t="s">
        <v>3001</v>
      </c>
      <c r="G1508" t="s">
        <v>3002</v>
      </c>
      <c r="K1508" t="s">
        <v>5315</v>
      </c>
      <c r="L1508" t="s">
        <v>5315</v>
      </c>
      <c r="M1508" s="44">
        <v>49.9</v>
      </c>
      <c r="N1508" s="44">
        <v>324.01366833333333</v>
      </c>
      <c r="O1508">
        <v>1</v>
      </c>
      <c r="P1508">
        <v>324.01366833333333</v>
      </c>
      <c r="Q1508" t="s">
        <v>191</v>
      </c>
      <c r="S1508">
        <v>1</v>
      </c>
    </row>
    <row r="1509" spans="1:19" x14ac:dyDescent="0.25">
      <c r="A1509" t="s">
        <v>1054</v>
      </c>
      <c r="B1509" t="s">
        <v>3005</v>
      </c>
      <c r="C1509" t="s">
        <v>3003</v>
      </c>
      <c r="F1509" t="s">
        <v>3004</v>
      </c>
      <c r="G1509" t="s">
        <v>3002</v>
      </c>
      <c r="K1509">
        <v>1.32</v>
      </c>
      <c r="L1509">
        <v>0.2</v>
      </c>
      <c r="M1509" s="44">
        <v>1.32</v>
      </c>
      <c r="N1509" s="44">
        <v>3.9299499999999998</v>
      </c>
      <c r="O1509">
        <v>1</v>
      </c>
      <c r="P1509">
        <v>3.9299499999999998</v>
      </c>
      <c r="Q1509" t="s">
        <v>992</v>
      </c>
      <c r="S1509">
        <v>1</v>
      </c>
    </row>
    <row r="1510" spans="1:19" x14ac:dyDescent="0.25">
      <c r="A1510" t="s">
        <v>1054</v>
      </c>
      <c r="B1510" t="s">
        <v>3008</v>
      </c>
      <c r="C1510" t="s">
        <v>3006</v>
      </c>
      <c r="F1510" t="s">
        <v>3007</v>
      </c>
      <c r="G1510" t="s">
        <v>3002</v>
      </c>
      <c r="K1510">
        <v>19.899999999999999</v>
      </c>
      <c r="L1510">
        <v>17.649999999999999</v>
      </c>
      <c r="M1510" s="44">
        <v>24</v>
      </c>
      <c r="N1510" s="44">
        <v>132.27698333333333</v>
      </c>
      <c r="O1510">
        <v>1</v>
      </c>
      <c r="P1510">
        <v>132.27698333333333</v>
      </c>
      <c r="Q1510" t="s">
        <v>36</v>
      </c>
      <c r="S1510">
        <v>1</v>
      </c>
    </row>
    <row r="1511" spans="1:19" x14ac:dyDescent="0.25">
      <c r="A1511" t="s">
        <v>1054</v>
      </c>
      <c r="B1511" t="s">
        <v>3011</v>
      </c>
      <c r="C1511" t="s">
        <v>3009</v>
      </c>
      <c r="F1511" t="s">
        <v>3010</v>
      </c>
      <c r="G1511" t="s">
        <v>3002</v>
      </c>
      <c r="K1511">
        <v>6</v>
      </c>
      <c r="L1511">
        <v>0</v>
      </c>
      <c r="M1511" s="44">
        <v>6</v>
      </c>
      <c r="N1511" s="44">
        <v>18.36308</v>
      </c>
      <c r="O1511">
        <v>1</v>
      </c>
      <c r="P1511">
        <v>18.36308</v>
      </c>
      <c r="Q1511" t="s">
        <v>992</v>
      </c>
      <c r="S1511">
        <v>1</v>
      </c>
    </row>
    <row r="1512" spans="1:19" x14ac:dyDescent="0.25">
      <c r="A1512" t="s">
        <v>1054</v>
      </c>
      <c r="B1512" t="s">
        <v>2581</v>
      </c>
      <c r="C1512" t="s">
        <v>3012</v>
      </c>
      <c r="F1512" t="s">
        <v>2580</v>
      </c>
      <c r="G1512" t="s">
        <v>3002</v>
      </c>
      <c r="K1512">
        <v>15</v>
      </c>
      <c r="L1512">
        <v>2.1</v>
      </c>
      <c r="M1512" s="44">
        <v>11.1435</v>
      </c>
      <c r="N1512" s="44">
        <v>1.3803824899999999</v>
      </c>
      <c r="O1512">
        <v>1</v>
      </c>
      <c r="P1512">
        <v>1.3803824899999999</v>
      </c>
      <c r="Q1512" t="s">
        <v>616</v>
      </c>
      <c r="S1512">
        <v>1</v>
      </c>
    </row>
    <row r="1513" spans="1:19" x14ac:dyDescent="0.25">
      <c r="A1513" t="s">
        <v>1054</v>
      </c>
      <c r="B1513" t="s">
        <v>3015</v>
      </c>
      <c r="C1513" t="s">
        <v>3013</v>
      </c>
      <c r="F1513" t="s">
        <v>3014</v>
      </c>
      <c r="G1513" t="s">
        <v>3002</v>
      </c>
      <c r="K1513">
        <v>20</v>
      </c>
      <c r="L1513">
        <v>2.8</v>
      </c>
      <c r="M1513" s="44">
        <v>20</v>
      </c>
      <c r="N1513" s="44">
        <v>48.355200000000004</v>
      </c>
      <c r="O1513">
        <v>1</v>
      </c>
      <c r="P1513">
        <v>48.355200000000004</v>
      </c>
      <c r="Q1513" t="s">
        <v>616</v>
      </c>
      <c r="S1513">
        <v>1</v>
      </c>
    </row>
    <row r="1514" spans="1:19" x14ac:dyDescent="0.25">
      <c r="A1514" t="s">
        <v>1054</v>
      </c>
      <c r="B1514" t="s">
        <v>3018</v>
      </c>
      <c r="C1514" t="s">
        <v>3016</v>
      </c>
      <c r="F1514" t="s">
        <v>3017</v>
      </c>
      <c r="G1514" t="s">
        <v>3002</v>
      </c>
      <c r="K1514">
        <v>7.5</v>
      </c>
      <c r="L1514">
        <v>1.05</v>
      </c>
      <c r="M1514" s="44">
        <v>7.5</v>
      </c>
      <c r="N1514" s="44">
        <v>18.133200000000002</v>
      </c>
      <c r="O1514">
        <v>1</v>
      </c>
      <c r="P1514">
        <v>18.133200000000002</v>
      </c>
      <c r="Q1514" t="s">
        <v>616</v>
      </c>
      <c r="S1514">
        <v>1</v>
      </c>
    </row>
    <row r="1515" spans="1:19" x14ac:dyDescent="0.25">
      <c r="A1515" t="s">
        <v>1054</v>
      </c>
      <c r="B1515" t="s">
        <v>1993</v>
      </c>
      <c r="C1515" t="s">
        <v>3019</v>
      </c>
      <c r="F1515" t="s">
        <v>3020</v>
      </c>
      <c r="G1515" t="s">
        <v>3002</v>
      </c>
      <c r="K1515" t="s">
        <v>5315</v>
      </c>
      <c r="L1515">
        <v>5.85</v>
      </c>
      <c r="M1515" s="44">
        <v>41</v>
      </c>
      <c r="N1515" s="44">
        <v>109.66368</v>
      </c>
      <c r="O1515">
        <v>1</v>
      </c>
      <c r="P1515">
        <v>109.66368</v>
      </c>
      <c r="Q1515" t="s">
        <v>992</v>
      </c>
      <c r="S1515">
        <v>1</v>
      </c>
    </row>
    <row r="1516" spans="1:19" x14ac:dyDescent="0.25">
      <c r="A1516" t="s">
        <v>1054</v>
      </c>
      <c r="C1516" t="s">
        <v>3021</v>
      </c>
      <c r="F1516" t="s">
        <v>3022</v>
      </c>
      <c r="G1516" t="s">
        <v>3023</v>
      </c>
      <c r="K1516" t="s">
        <v>5315</v>
      </c>
      <c r="L1516" t="s">
        <v>5315</v>
      </c>
      <c r="M1516" s="44">
        <v>104.4</v>
      </c>
      <c r="N1516" s="44">
        <v>130.05000000000001</v>
      </c>
      <c r="O1516">
        <v>1</v>
      </c>
      <c r="P1516">
        <v>130.05000000000001</v>
      </c>
      <c r="Q1516" t="s">
        <v>992</v>
      </c>
      <c r="S1516">
        <v>1</v>
      </c>
    </row>
    <row r="1517" spans="1:19" x14ac:dyDescent="0.25">
      <c r="A1517" t="s">
        <v>1054</v>
      </c>
      <c r="B1517" t="s">
        <v>2612</v>
      </c>
      <c r="C1517" t="s">
        <v>3131</v>
      </c>
      <c r="F1517" t="s">
        <v>2611</v>
      </c>
      <c r="G1517" t="s">
        <v>3132</v>
      </c>
      <c r="K1517">
        <v>38.85</v>
      </c>
      <c r="L1517">
        <v>31</v>
      </c>
      <c r="M1517" s="44">
        <v>24.414775000000002</v>
      </c>
      <c r="N1517" s="44">
        <v>200.25235204333339</v>
      </c>
      <c r="O1517">
        <v>1</v>
      </c>
      <c r="P1517">
        <v>200.25235204333339</v>
      </c>
      <c r="Q1517" t="s">
        <v>191</v>
      </c>
      <c r="S1517">
        <v>1</v>
      </c>
    </row>
    <row r="1518" spans="1:19" x14ac:dyDescent="0.25">
      <c r="A1518" t="s">
        <v>1054</v>
      </c>
      <c r="B1518" t="s">
        <v>3135</v>
      </c>
      <c r="C1518" t="s">
        <v>3133</v>
      </c>
      <c r="F1518" t="s">
        <v>3134</v>
      </c>
      <c r="G1518" t="s">
        <v>3132</v>
      </c>
      <c r="K1518">
        <v>4.9000000000000004</v>
      </c>
      <c r="L1518">
        <v>1.4</v>
      </c>
      <c r="M1518" s="44">
        <v>5</v>
      </c>
      <c r="N1518" s="44">
        <v>11.93131</v>
      </c>
      <c r="O1518">
        <v>1</v>
      </c>
      <c r="P1518">
        <v>11.93131</v>
      </c>
      <c r="Q1518" t="s">
        <v>213</v>
      </c>
      <c r="S1518">
        <v>1</v>
      </c>
    </row>
    <row r="1519" spans="1:19" x14ac:dyDescent="0.25">
      <c r="A1519" t="s">
        <v>1054</v>
      </c>
      <c r="B1519" t="s">
        <v>3138</v>
      </c>
      <c r="C1519" t="s">
        <v>3136</v>
      </c>
      <c r="F1519" t="s">
        <v>3137</v>
      </c>
      <c r="G1519" t="s">
        <v>3132</v>
      </c>
      <c r="K1519" t="s">
        <v>5315</v>
      </c>
      <c r="L1519" t="s">
        <v>5315</v>
      </c>
      <c r="M1519" s="44">
        <v>0.5</v>
      </c>
      <c r="N1519" s="44">
        <v>0</v>
      </c>
      <c r="O1519">
        <v>1</v>
      </c>
      <c r="P1519">
        <v>0</v>
      </c>
      <c r="Q1519" t="s">
        <v>213</v>
      </c>
      <c r="S1519">
        <v>1</v>
      </c>
    </row>
    <row r="1520" spans="1:19" x14ac:dyDescent="0.25">
      <c r="A1520" t="s">
        <v>1054</v>
      </c>
      <c r="B1520" t="s">
        <v>3141</v>
      </c>
      <c r="C1520" t="s">
        <v>3139</v>
      </c>
      <c r="F1520" t="s">
        <v>3140</v>
      </c>
      <c r="G1520" t="s">
        <v>3132</v>
      </c>
      <c r="K1520">
        <v>3.55</v>
      </c>
      <c r="L1520">
        <v>3.07</v>
      </c>
      <c r="M1520" s="44">
        <v>3.2</v>
      </c>
      <c r="N1520" s="44">
        <v>15.086855999999997</v>
      </c>
      <c r="O1520">
        <v>1</v>
      </c>
      <c r="P1520">
        <v>15.086855999999997</v>
      </c>
      <c r="Q1520" t="s">
        <v>36</v>
      </c>
      <c r="S1520">
        <v>1</v>
      </c>
    </row>
    <row r="1521" spans="1:19" x14ac:dyDescent="0.25">
      <c r="A1521" t="s">
        <v>1054</v>
      </c>
      <c r="B1521" t="s">
        <v>3144</v>
      </c>
      <c r="C1521" t="s">
        <v>3142</v>
      </c>
      <c r="F1521" t="s">
        <v>3143</v>
      </c>
      <c r="G1521" t="s">
        <v>3132</v>
      </c>
      <c r="K1521">
        <v>20</v>
      </c>
      <c r="L1521">
        <v>20</v>
      </c>
      <c r="M1521" s="44">
        <v>21</v>
      </c>
      <c r="N1521" s="44">
        <v>35.759122727272725</v>
      </c>
      <c r="O1521">
        <v>1</v>
      </c>
      <c r="P1521">
        <v>35.759122727272725</v>
      </c>
      <c r="Q1521" t="s">
        <v>213</v>
      </c>
      <c r="S1521">
        <v>1</v>
      </c>
    </row>
    <row r="1522" spans="1:19" x14ac:dyDescent="0.25">
      <c r="A1522" t="s">
        <v>1054</v>
      </c>
      <c r="C1522" t="s">
        <v>3145</v>
      </c>
      <c r="F1522" t="s">
        <v>2923</v>
      </c>
      <c r="G1522" t="s">
        <v>3132</v>
      </c>
      <c r="K1522" t="s">
        <v>5315</v>
      </c>
      <c r="L1522" t="s">
        <v>5315</v>
      </c>
      <c r="M1522" s="44">
        <v>105</v>
      </c>
      <c r="N1522" s="44">
        <v>278.61771000000005</v>
      </c>
      <c r="O1522">
        <v>1</v>
      </c>
      <c r="P1522">
        <v>278.61771000000005</v>
      </c>
      <c r="Q1522" t="s">
        <v>992</v>
      </c>
      <c r="S1522">
        <v>1</v>
      </c>
    </row>
    <row r="1523" spans="1:19" x14ac:dyDescent="0.25">
      <c r="A1523" t="s">
        <v>1054</v>
      </c>
      <c r="C1523" t="s">
        <v>3146</v>
      </c>
      <c r="F1523" t="s">
        <v>2913</v>
      </c>
      <c r="G1523" t="s">
        <v>3132</v>
      </c>
      <c r="K1523" t="s">
        <v>5315</v>
      </c>
      <c r="L1523" t="s">
        <v>5315</v>
      </c>
      <c r="M1523" s="44">
        <v>17.5</v>
      </c>
      <c r="N1523" s="44">
        <v>42.457099999999997</v>
      </c>
      <c r="O1523">
        <v>1</v>
      </c>
      <c r="P1523">
        <v>42.457099999999997</v>
      </c>
      <c r="Q1523" t="s">
        <v>992</v>
      </c>
      <c r="S1523">
        <v>1</v>
      </c>
    </row>
    <row r="1524" spans="1:19" x14ac:dyDescent="0.25">
      <c r="A1524" t="s">
        <v>1054</v>
      </c>
      <c r="B1524" t="s">
        <v>2357</v>
      </c>
      <c r="C1524" t="s">
        <v>3147</v>
      </c>
      <c r="F1524" t="s">
        <v>2852</v>
      </c>
      <c r="G1524" t="s">
        <v>3132</v>
      </c>
      <c r="K1524">
        <v>189</v>
      </c>
      <c r="L1524">
        <v>28.35</v>
      </c>
      <c r="M1524" s="44">
        <v>50.009399999999999</v>
      </c>
      <c r="N1524" s="44">
        <v>139.91084855999998</v>
      </c>
      <c r="O1524">
        <v>1</v>
      </c>
      <c r="P1524">
        <v>139.91084855999998</v>
      </c>
      <c r="Q1524" t="s">
        <v>992</v>
      </c>
      <c r="S1524">
        <v>1</v>
      </c>
    </row>
    <row r="1525" spans="1:19" x14ac:dyDescent="0.25">
      <c r="A1525" t="s">
        <v>1054</v>
      </c>
      <c r="B1525" t="s">
        <v>2615</v>
      </c>
      <c r="C1525" t="s">
        <v>3148</v>
      </c>
      <c r="F1525" t="s">
        <v>2614</v>
      </c>
      <c r="G1525" t="s">
        <v>3132</v>
      </c>
      <c r="K1525">
        <v>42.42</v>
      </c>
      <c r="L1525">
        <v>0</v>
      </c>
      <c r="M1525" s="44">
        <v>24.414775000000002</v>
      </c>
      <c r="N1525" s="44">
        <v>181.65227384150006</v>
      </c>
      <c r="O1525">
        <v>1</v>
      </c>
      <c r="P1525">
        <v>181.65227384150006</v>
      </c>
      <c r="Q1525" t="s">
        <v>191</v>
      </c>
      <c r="S1525">
        <v>1</v>
      </c>
    </row>
    <row r="1526" spans="1:19" x14ac:dyDescent="0.25">
      <c r="A1526" t="s">
        <v>1054</v>
      </c>
      <c r="B1526" t="s">
        <v>2584</v>
      </c>
      <c r="C1526" t="s">
        <v>3149</v>
      </c>
      <c r="F1526" t="s">
        <v>2583</v>
      </c>
      <c r="G1526" t="s">
        <v>3132</v>
      </c>
      <c r="K1526" t="s">
        <v>5315</v>
      </c>
      <c r="L1526" t="s">
        <v>5315</v>
      </c>
      <c r="M1526" s="44">
        <v>2.2211999999999996</v>
      </c>
      <c r="N1526" s="44">
        <v>6.5739106363636353</v>
      </c>
      <c r="O1526">
        <v>1</v>
      </c>
      <c r="P1526">
        <v>6.5739106363636353</v>
      </c>
      <c r="Q1526" t="s">
        <v>213</v>
      </c>
      <c r="S1526">
        <v>1</v>
      </c>
    </row>
    <row r="1527" spans="1:19" x14ac:dyDescent="0.25">
      <c r="A1527" t="s">
        <v>1054</v>
      </c>
      <c r="C1527" t="s">
        <v>3150</v>
      </c>
      <c r="F1527" t="s">
        <v>2596</v>
      </c>
      <c r="G1527" t="s">
        <v>3132</v>
      </c>
      <c r="K1527" t="s">
        <v>5315</v>
      </c>
      <c r="L1527" t="s">
        <v>5315</v>
      </c>
      <c r="M1527" s="44">
        <v>1.2238992</v>
      </c>
      <c r="N1527" s="44">
        <v>5.0156707895272721</v>
      </c>
      <c r="O1527">
        <v>1</v>
      </c>
      <c r="P1527">
        <v>5.0156707895272721</v>
      </c>
      <c r="Q1527" t="s">
        <v>213</v>
      </c>
      <c r="S1527">
        <v>1</v>
      </c>
    </row>
    <row r="1528" spans="1:19" x14ac:dyDescent="0.25">
      <c r="A1528" t="s">
        <v>1054</v>
      </c>
      <c r="C1528" t="s">
        <v>3150</v>
      </c>
      <c r="F1528" t="s">
        <v>2597</v>
      </c>
      <c r="G1528" t="s">
        <v>3132</v>
      </c>
      <c r="K1528" t="s">
        <v>5315</v>
      </c>
      <c r="L1528" t="s">
        <v>5315</v>
      </c>
      <c r="M1528" s="44">
        <v>0.33090607999999999</v>
      </c>
      <c r="N1528" s="44">
        <v>1.0805917300363637</v>
      </c>
      <c r="O1528">
        <v>1</v>
      </c>
      <c r="P1528">
        <v>1.0805917300363637</v>
      </c>
      <c r="Q1528" t="s">
        <v>213</v>
      </c>
      <c r="S1528">
        <v>1</v>
      </c>
    </row>
    <row r="1529" spans="1:19" x14ac:dyDescent="0.25">
      <c r="A1529" t="s">
        <v>1054</v>
      </c>
      <c r="B1529" t="s">
        <v>2599</v>
      </c>
      <c r="C1529" t="s">
        <v>3150</v>
      </c>
      <c r="F1529" t="s">
        <v>2598</v>
      </c>
      <c r="G1529" t="s">
        <v>3132</v>
      </c>
      <c r="K1529" t="s">
        <v>5315</v>
      </c>
      <c r="L1529" t="s">
        <v>5315</v>
      </c>
      <c r="M1529" s="44">
        <v>3.1730719999999997E-2</v>
      </c>
      <c r="N1529" s="44">
        <v>0.18483933959214546</v>
      </c>
      <c r="O1529">
        <v>1</v>
      </c>
      <c r="P1529">
        <v>0.18483933959214546</v>
      </c>
      <c r="Q1529" t="s">
        <v>213</v>
      </c>
      <c r="S1529">
        <v>1</v>
      </c>
    </row>
    <row r="1530" spans="1:19" x14ac:dyDescent="0.25">
      <c r="A1530" t="s">
        <v>1054</v>
      </c>
      <c r="B1530" t="s">
        <v>3153</v>
      </c>
      <c r="C1530" t="s">
        <v>3151</v>
      </c>
      <c r="F1530" t="s">
        <v>3152</v>
      </c>
      <c r="G1530" t="s">
        <v>3132</v>
      </c>
      <c r="K1530">
        <v>6.2</v>
      </c>
      <c r="L1530">
        <v>1.5</v>
      </c>
      <c r="M1530" s="44">
        <v>6.19</v>
      </c>
      <c r="N1530" s="44">
        <v>14.477454545454545</v>
      </c>
      <c r="O1530">
        <v>1</v>
      </c>
      <c r="P1530">
        <v>14.477454545454545</v>
      </c>
      <c r="Q1530" t="s">
        <v>213</v>
      </c>
      <c r="S1530">
        <v>1</v>
      </c>
    </row>
    <row r="1531" spans="1:19" x14ac:dyDescent="0.25">
      <c r="A1531" t="s">
        <v>1054</v>
      </c>
      <c r="B1531" t="s">
        <v>3156</v>
      </c>
      <c r="C1531" t="s">
        <v>3154</v>
      </c>
      <c r="F1531" t="s">
        <v>3155</v>
      </c>
      <c r="G1531" t="s">
        <v>3132</v>
      </c>
      <c r="K1531">
        <v>20</v>
      </c>
      <c r="L1531">
        <v>2.8</v>
      </c>
      <c r="M1531" s="44">
        <v>20</v>
      </c>
      <c r="N1531" s="44">
        <v>53.210700000000003</v>
      </c>
      <c r="O1531">
        <v>1</v>
      </c>
      <c r="P1531">
        <v>53.210700000000003</v>
      </c>
      <c r="Q1531" t="s">
        <v>616</v>
      </c>
      <c r="S1531">
        <v>1</v>
      </c>
    </row>
    <row r="1532" spans="1:19" x14ac:dyDescent="0.25">
      <c r="A1532" t="s">
        <v>1054</v>
      </c>
      <c r="B1532" t="s">
        <v>3159</v>
      </c>
      <c r="C1532" t="s">
        <v>3157</v>
      </c>
      <c r="F1532" t="s">
        <v>3158</v>
      </c>
      <c r="G1532" t="s">
        <v>3132</v>
      </c>
      <c r="K1532" t="s">
        <v>5315</v>
      </c>
      <c r="L1532" t="s">
        <v>5315</v>
      </c>
      <c r="M1532" s="44">
        <v>17.100000000000001</v>
      </c>
      <c r="N1532" s="44">
        <v>102.71600727272728</v>
      </c>
      <c r="O1532">
        <v>1</v>
      </c>
      <c r="P1532">
        <v>102.71600727272728</v>
      </c>
      <c r="Q1532" t="s">
        <v>213</v>
      </c>
      <c r="S1532">
        <v>1</v>
      </c>
    </row>
    <row r="1533" spans="1:19" x14ac:dyDescent="0.25">
      <c r="A1533" t="s">
        <v>1054</v>
      </c>
      <c r="B1533" t="s">
        <v>3162</v>
      </c>
      <c r="C1533" t="s">
        <v>3160</v>
      </c>
      <c r="F1533" t="s">
        <v>3161</v>
      </c>
      <c r="G1533" t="s">
        <v>3132</v>
      </c>
      <c r="K1533">
        <v>11.5</v>
      </c>
      <c r="L1533">
        <v>6.46</v>
      </c>
      <c r="M1533" s="44">
        <v>9.99</v>
      </c>
      <c r="N1533" s="44">
        <v>46.920363636363639</v>
      </c>
      <c r="O1533">
        <v>1</v>
      </c>
      <c r="P1533">
        <v>46.920363636363639</v>
      </c>
      <c r="Q1533" t="s">
        <v>213</v>
      </c>
      <c r="S1533">
        <v>1</v>
      </c>
    </row>
    <row r="1534" spans="1:19" x14ac:dyDescent="0.25">
      <c r="A1534" t="s">
        <v>1054</v>
      </c>
      <c r="B1534" t="s">
        <v>483</v>
      </c>
      <c r="C1534" t="s">
        <v>3163</v>
      </c>
      <c r="F1534" t="s">
        <v>3164</v>
      </c>
      <c r="G1534" t="s">
        <v>3132</v>
      </c>
      <c r="K1534">
        <v>25</v>
      </c>
      <c r="L1534">
        <v>8.34</v>
      </c>
      <c r="M1534" s="44">
        <v>30.57</v>
      </c>
      <c r="N1534" s="44">
        <v>72.878716633636358</v>
      </c>
      <c r="O1534">
        <v>1</v>
      </c>
      <c r="P1534">
        <v>72.878716633636358</v>
      </c>
      <c r="Q1534" t="s">
        <v>213</v>
      </c>
      <c r="S1534">
        <v>1</v>
      </c>
    </row>
    <row r="1535" spans="1:19" x14ac:dyDescent="0.25">
      <c r="A1535" t="s">
        <v>1054</v>
      </c>
      <c r="B1535" t="s">
        <v>3167</v>
      </c>
      <c r="C1535" t="s">
        <v>3165</v>
      </c>
      <c r="F1535" t="s">
        <v>3166</v>
      </c>
      <c r="G1535" t="s">
        <v>3132</v>
      </c>
      <c r="K1535">
        <v>4.3</v>
      </c>
      <c r="L1535">
        <v>3.58</v>
      </c>
      <c r="M1535" s="44">
        <v>4.34</v>
      </c>
      <c r="N1535" s="44">
        <v>30.279</v>
      </c>
      <c r="O1535">
        <v>1</v>
      </c>
      <c r="P1535">
        <v>30.279</v>
      </c>
      <c r="Q1535" t="s">
        <v>36</v>
      </c>
      <c r="S1535">
        <v>1</v>
      </c>
    </row>
    <row r="1536" spans="1:19" x14ac:dyDescent="0.25">
      <c r="A1536" t="s">
        <v>1054</v>
      </c>
      <c r="B1536" t="s">
        <v>3170</v>
      </c>
      <c r="C1536" t="s">
        <v>3168</v>
      </c>
      <c r="F1536" t="s">
        <v>3169</v>
      </c>
      <c r="G1536" t="s">
        <v>3132</v>
      </c>
      <c r="K1536">
        <v>4.2</v>
      </c>
      <c r="L1536">
        <v>3.66</v>
      </c>
      <c r="M1536" s="44">
        <v>4.34</v>
      </c>
      <c r="N1536" s="44">
        <v>19.044</v>
      </c>
      <c r="O1536">
        <v>1</v>
      </c>
      <c r="P1536">
        <v>19.044</v>
      </c>
      <c r="Q1536" t="s">
        <v>36</v>
      </c>
      <c r="S1536">
        <v>1</v>
      </c>
    </row>
    <row r="1537" spans="1:19" x14ac:dyDescent="0.25">
      <c r="A1537" t="s">
        <v>1054</v>
      </c>
      <c r="B1537" t="s">
        <v>3173</v>
      </c>
      <c r="C1537" t="s">
        <v>3171</v>
      </c>
      <c r="F1537" t="s">
        <v>3172</v>
      </c>
      <c r="G1537" t="s">
        <v>3132</v>
      </c>
      <c r="K1537">
        <v>17.100000000000001</v>
      </c>
      <c r="L1537">
        <v>2.57</v>
      </c>
      <c r="M1537" s="44">
        <v>18</v>
      </c>
      <c r="N1537" s="44">
        <v>16.409790000000001</v>
      </c>
      <c r="O1537">
        <v>1</v>
      </c>
      <c r="P1537">
        <v>16.409790000000001</v>
      </c>
      <c r="Q1537" t="s">
        <v>992</v>
      </c>
      <c r="S1537">
        <v>1</v>
      </c>
    </row>
    <row r="1538" spans="1:19" x14ac:dyDescent="0.25">
      <c r="A1538" t="s">
        <v>1054</v>
      </c>
      <c r="C1538" t="s">
        <v>3174</v>
      </c>
      <c r="F1538" t="s">
        <v>3175</v>
      </c>
      <c r="G1538" t="s">
        <v>3176</v>
      </c>
      <c r="K1538" t="s">
        <v>5315</v>
      </c>
      <c r="L1538" t="s">
        <v>5315</v>
      </c>
      <c r="M1538" s="44">
        <v>3.36</v>
      </c>
      <c r="N1538" s="44">
        <v>16.868599999999997</v>
      </c>
      <c r="O1538">
        <v>1</v>
      </c>
      <c r="P1538">
        <v>16.868599999999997</v>
      </c>
      <c r="Q1538" t="s">
        <v>36</v>
      </c>
      <c r="S1538">
        <v>1</v>
      </c>
    </row>
    <row r="1539" spans="1:19" x14ac:dyDescent="0.25">
      <c r="A1539" t="s">
        <v>1054</v>
      </c>
      <c r="C1539" t="s">
        <v>3177</v>
      </c>
      <c r="F1539" t="s">
        <v>2619</v>
      </c>
      <c r="G1539" t="s">
        <v>3176</v>
      </c>
      <c r="K1539" t="s">
        <v>5315</v>
      </c>
      <c r="L1539" t="s">
        <v>5315</v>
      </c>
      <c r="M1539" s="44">
        <v>2.0417018344673155</v>
      </c>
      <c r="N1539" s="44">
        <v>3.5049588763087169</v>
      </c>
      <c r="O1539">
        <v>1</v>
      </c>
      <c r="P1539">
        <v>3.5049588763087169</v>
      </c>
      <c r="Q1539" t="s">
        <v>992</v>
      </c>
      <c r="S1539">
        <v>1</v>
      </c>
    </row>
    <row r="1540" spans="1:19" x14ac:dyDescent="0.25">
      <c r="A1540" t="s">
        <v>1054</v>
      </c>
      <c r="C1540" t="s">
        <v>3178</v>
      </c>
      <c r="F1540" t="s">
        <v>3179</v>
      </c>
      <c r="G1540" t="s">
        <v>3176</v>
      </c>
      <c r="K1540" t="s">
        <v>5315</v>
      </c>
      <c r="L1540" t="s">
        <v>5315</v>
      </c>
      <c r="M1540" s="44">
        <v>15.1965504</v>
      </c>
      <c r="N1540" s="44">
        <v>11.443319045999999</v>
      </c>
      <c r="O1540">
        <v>1</v>
      </c>
      <c r="P1540">
        <v>11.443319045999999</v>
      </c>
      <c r="Q1540" t="s">
        <v>992</v>
      </c>
      <c r="S1540">
        <v>1</v>
      </c>
    </row>
    <row r="1541" spans="1:19" x14ac:dyDescent="0.25">
      <c r="A1541" t="s">
        <v>1054</v>
      </c>
      <c r="C1541" t="s">
        <v>3180</v>
      </c>
      <c r="F1541" t="s">
        <v>3181</v>
      </c>
      <c r="G1541" t="s">
        <v>3176</v>
      </c>
      <c r="K1541" t="s">
        <v>5315</v>
      </c>
      <c r="L1541" t="s">
        <v>5315</v>
      </c>
      <c r="M1541" s="44">
        <v>2.2399999999999998</v>
      </c>
      <c r="N1541" s="44">
        <v>6.0052999999999992</v>
      </c>
      <c r="O1541">
        <v>1</v>
      </c>
      <c r="P1541">
        <v>6.0052999999999992</v>
      </c>
      <c r="Q1541" t="s">
        <v>36</v>
      </c>
      <c r="S1541">
        <v>1</v>
      </c>
    </row>
    <row r="1542" spans="1:19" x14ac:dyDescent="0.25">
      <c r="A1542" t="s">
        <v>1054</v>
      </c>
      <c r="B1542" t="s">
        <v>2612</v>
      </c>
      <c r="C1542" t="s">
        <v>3209</v>
      </c>
      <c r="F1542" t="s">
        <v>2611</v>
      </c>
      <c r="G1542" t="s">
        <v>3210</v>
      </c>
      <c r="K1542">
        <v>38.85</v>
      </c>
      <c r="L1542">
        <v>31</v>
      </c>
      <c r="M1542" s="44">
        <v>3.0855000000000001</v>
      </c>
      <c r="N1542" s="44">
        <v>25.307570200000004</v>
      </c>
      <c r="O1542">
        <v>1</v>
      </c>
      <c r="P1542">
        <v>25.307570200000004</v>
      </c>
      <c r="Q1542" t="s">
        <v>191</v>
      </c>
      <c r="S1542">
        <v>1</v>
      </c>
    </row>
    <row r="1543" spans="1:19" x14ac:dyDescent="0.25">
      <c r="A1543" t="s">
        <v>1054</v>
      </c>
      <c r="B1543" t="s">
        <v>2615</v>
      </c>
      <c r="C1543" t="s">
        <v>3211</v>
      </c>
      <c r="F1543" t="s">
        <v>2614</v>
      </c>
      <c r="G1543" t="s">
        <v>3210</v>
      </c>
      <c r="K1543">
        <v>42.42</v>
      </c>
      <c r="L1543">
        <v>0</v>
      </c>
      <c r="M1543" s="44">
        <v>3.0855000000000001</v>
      </c>
      <c r="N1543" s="44">
        <v>22.956922230000004</v>
      </c>
      <c r="O1543">
        <v>1</v>
      </c>
      <c r="P1543">
        <v>22.956922230000004</v>
      </c>
      <c r="Q1543" t="s">
        <v>191</v>
      </c>
      <c r="S1543">
        <v>1</v>
      </c>
    </row>
    <row r="1544" spans="1:19" x14ac:dyDescent="0.25">
      <c r="A1544" t="s">
        <v>1054</v>
      </c>
      <c r="B1544" t="s">
        <v>3214</v>
      </c>
      <c r="C1544" t="s">
        <v>3212</v>
      </c>
      <c r="F1544" t="s">
        <v>3213</v>
      </c>
      <c r="G1544" t="s">
        <v>3210</v>
      </c>
      <c r="K1544">
        <v>3.5</v>
      </c>
      <c r="L1544">
        <v>1.7</v>
      </c>
      <c r="M1544" s="44">
        <v>3.5</v>
      </c>
      <c r="N1544" s="44">
        <v>5.0912499999999996</v>
      </c>
      <c r="O1544">
        <v>1</v>
      </c>
      <c r="P1544">
        <v>5.0912499999999996</v>
      </c>
      <c r="Q1544" t="s">
        <v>213</v>
      </c>
      <c r="S1544">
        <v>1</v>
      </c>
    </row>
    <row r="1545" spans="1:19" x14ac:dyDescent="0.25">
      <c r="A1545" t="s">
        <v>1054</v>
      </c>
      <c r="C1545" t="s">
        <v>3215</v>
      </c>
      <c r="F1545" t="s">
        <v>2596</v>
      </c>
      <c r="G1545" t="s">
        <v>3210</v>
      </c>
      <c r="K1545" t="s">
        <v>5315</v>
      </c>
      <c r="L1545" t="s">
        <v>5315</v>
      </c>
      <c r="M1545" s="44">
        <v>4.3956000000000002E-2</v>
      </c>
      <c r="N1545" s="44">
        <v>0.18013642400000002</v>
      </c>
      <c r="O1545">
        <v>1</v>
      </c>
      <c r="P1545">
        <v>0.18013642400000002</v>
      </c>
      <c r="Q1545" t="s">
        <v>213</v>
      </c>
      <c r="S1545">
        <v>1</v>
      </c>
    </row>
    <row r="1546" spans="1:19" x14ac:dyDescent="0.25">
      <c r="A1546" t="s">
        <v>1054</v>
      </c>
      <c r="C1546" t="s">
        <v>3215</v>
      </c>
      <c r="F1546" t="s">
        <v>2597</v>
      </c>
      <c r="G1546" t="s">
        <v>3210</v>
      </c>
      <c r="K1546" t="s">
        <v>5315</v>
      </c>
      <c r="L1546" t="s">
        <v>5315</v>
      </c>
      <c r="M1546" s="44">
        <v>1.18844E-2</v>
      </c>
      <c r="N1546" s="44">
        <v>3.8809152000000006E-2</v>
      </c>
      <c r="O1546">
        <v>1</v>
      </c>
      <c r="P1546">
        <v>3.8809152000000006E-2</v>
      </c>
      <c r="Q1546" t="s">
        <v>213</v>
      </c>
      <c r="S1546">
        <v>1</v>
      </c>
    </row>
    <row r="1547" spans="1:19" x14ac:dyDescent="0.25">
      <c r="A1547" t="s">
        <v>1054</v>
      </c>
      <c r="B1547" t="s">
        <v>2599</v>
      </c>
      <c r="C1547" t="s">
        <v>3215</v>
      </c>
      <c r="F1547" t="s">
        <v>2598</v>
      </c>
      <c r="G1547" t="s">
        <v>3210</v>
      </c>
      <c r="K1547" t="s">
        <v>5315</v>
      </c>
      <c r="L1547" t="s">
        <v>5315</v>
      </c>
      <c r="M1547" s="44">
        <v>1.1395999999999999E-3</v>
      </c>
      <c r="N1547" s="44">
        <v>6.6384535680000002E-3</v>
      </c>
      <c r="O1547">
        <v>1</v>
      </c>
      <c r="P1547">
        <v>6.6384535680000002E-3</v>
      </c>
      <c r="Q1547" t="s">
        <v>213</v>
      </c>
      <c r="S1547">
        <v>1</v>
      </c>
    </row>
    <row r="1548" spans="1:19" x14ac:dyDescent="0.25">
      <c r="A1548" t="s">
        <v>1054</v>
      </c>
      <c r="B1548" t="s">
        <v>2584</v>
      </c>
      <c r="C1548" t="s">
        <v>3216</v>
      </c>
      <c r="F1548" t="s">
        <v>2583</v>
      </c>
      <c r="G1548" t="s">
        <v>3210</v>
      </c>
      <c r="K1548" t="s">
        <v>5315</v>
      </c>
      <c r="L1548" t="s">
        <v>5315</v>
      </c>
      <c r="M1548" s="44">
        <v>0.12240000000000001</v>
      </c>
      <c r="N1548" s="44">
        <v>0.36225763636363639</v>
      </c>
      <c r="O1548">
        <v>1</v>
      </c>
      <c r="P1548">
        <v>0.36225763636363639</v>
      </c>
      <c r="Q1548" t="s">
        <v>213</v>
      </c>
      <c r="S1548">
        <v>1</v>
      </c>
    </row>
    <row r="1549" spans="1:19" x14ac:dyDescent="0.25">
      <c r="A1549" t="s">
        <v>1054</v>
      </c>
      <c r="B1549" t="s">
        <v>3219</v>
      </c>
      <c r="C1549" t="s">
        <v>3217</v>
      </c>
      <c r="F1549" t="s">
        <v>3218</v>
      </c>
      <c r="G1549" t="s">
        <v>3220</v>
      </c>
      <c r="K1549" t="s">
        <v>5315</v>
      </c>
      <c r="L1549" t="s">
        <v>5315</v>
      </c>
      <c r="M1549" s="44">
        <v>0</v>
      </c>
      <c r="N1549" s="44">
        <v>105.16249999999999</v>
      </c>
      <c r="O1549">
        <v>1</v>
      </c>
      <c r="P1549">
        <v>105.16249999999999</v>
      </c>
      <c r="Q1549" t="s">
        <v>1054</v>
      </c>
      <c r="S1549">
        <v>1</v>
      </c>
    </row>
    <row r="1550" spans="1:19" x14ac:dyDescent="0.25">
      <c r="A1550" t="s">
        <v>1054</v>
      </c>
      <c r="B1550" t="s">
        <v>3222</v>
      </c>
      <c r="F1550" t="s">
        <v>3221</v>
      </c>
      <c r="G1550" t="s">
        <v>3223</v>
      </c>
      <c r="K1550">
        <v>152</v>
      </c>
      <c r="L1550">
        <v>21.28</v>
      </c>
      <c r="M1550" s="44">
        <v>152</v>
      </c>
      <c r="N1550" s="44">
        <v>399.45599999999996</v>
      </c>
      <c r="O1550">
        <v>1</v>
      </c>
      <c r="P1550">
        <v>399.45599999999996</v>
      </c>
      <c r="Q1550" t="s">
        <v>616</v>
      </c>
      <c r="S1550">
        <v>1</v>
      </c>
    </row>
    <row r="1551" spans="1:19" x14ac:dyDescent="0.25">
      <c r="A1551" t="s">
        <v>1054</v>
      </c>
      <c r="B1551" t="s">
        <v>3225</v>
      </c>
      <c r="F1551" t="s">
        <v>3224</v>
      </c>
      <c r="G1551" t="s">
        <v>3226</v>
      </c>
      <c r="K1551">
        <v>85</v>
      </c>
      <c r="L1551">
        <v>11.9</v>
      </c>
      <c r="M1551" s="44">
        <v>85</v>
      </c>
      <c r="N1551" s="44">
        <v>223.38</v>
      </c>
      <c r="O1551">
        <v>1</v>
      </c>
      <c r="P1551">
        <v>223.38</v>
      </c>
      <c r="Q1551" t="s">
        <v>616</v>
      </c>
      <c r="S1551">
        <v>1</v>
      </c>
    </row>
    <row r="1552" spans="1:19" x14ac:dyDescent="0.25">
      <c r="A1552" t="s">
        <v>1054</v>
      </c>
      <c r="B1552" t="s">
        <v>3228</v>
      </c>
      <c r="F1552" t="s">
        <v>3227</v>
      </c>
      <c r="G1552" t="s">
        <v>3229</v>
      </c>
      <c r="K1552">
        <v>75</v>
      </c>
      <c r="L1552">
        <v>10.5</v>
      </c>
      <c r="M1552" s="44">
        <v>2</v>
      </c>
      <c r="N1552" s="44">
        <v>5.2559999999999993</v>
      </c>
      <c r="O1552">
        <v>1</v>
      </c>
      <c r="P1552">
        <v>5.2559999999999993</v>
      </c>
      <c r="Q1552" t="s">
        <v>616</v>
      </c>
      <c r="S1552">
        <v>1</v>
      </c>
    </row>
    <row r="1553" spans="1:19" x14ac:dyDescent="0.25">
      <c r="A1553" t="s">
        <v>1054</v>
      </c>
      <c r="B1553" t="s">
        <v>3228</v>
      </c>
      <c r="F1553" t="s">
        <v>3227</v>
      </c>
      <c r="G1553" t="s">
        <v>3230</v>
      </c>
      <c r="K1553">
        <v>75</v>
      </c>
      <c r="L1553">
        <v>10.5</v>
      </c>
      <c r="M1553" s="44">
        <v>8</v>
      </c>
      <c r="N1553" s="44">
        <v>21.023999999999997</v>
      </c>
      <c r="O1553">
        <v>1</v>
      </c>
      <c r="P1553">
        <v>21.023999999999997</v>
      </c>
      <c r="Q1553" t="s">
        <v>616</v>
      </c>
      <c r="S1553">
        <v>1</v>
      </c>
    </row>
    <row r="1554" spans="1:19" x14ac:dyDescent="0.25">
      <c r="A1554" t="s">
        <v>1054</v>
      </c>
      <c r="B1554" t="s">
        <v>3228</v>
      </c>
      <c r="F1554" t="s">
        <v>3227</v>
      </c>
      <c r="G1554" t="s">
        <v>3231</v>
      </c>
      <c r="K1554">
        <v>75</v>
      </c>
      <c r="L1554">
        <v>10.5</v>
      </c>
      <c r="M1554" s="44">
        <v>5</v>
      </c>
      <c r="N1554" s="44">
        <v>13.139999999999999</v>
      </c>
      <c r="O1554">
        <v>1</v>
      </c>
      <c r="P1554">
        <v>13.139999999999999</v>
      </c>
      <c r="Q1554" t="s">
        <v>616</v>
      </c>
      <c r="S1554">
        <v>1</v>
      </c>
    </row>
    <row r="1555" spans="1:19" x14ac:dyDescent="0.25">
      <c r="A1555" t="s">
        <v>1054</v>
      </c>
      <c r="B1555" t="s">
        <v>3228</v>
      </c>
      <c r="F1555" t="s">
        <v>3227</v>
      </c>
      <c r="G1555" t="s">
        <v>3232</v>
      </c>
      <c r="K1555">
        <v>75</v>
      </c>
      <c r="L1555">
        <v>10.5</v>
      </c>
      <c r="M1555" s="44">
        <v>30</v>
      </c>
      <c r="N1555" s="44">
        <v>78.84</v>
      </c>
      <c r="O1555">
        <v>1</v>
      </c>
      <c r="P1555">
        <v>78.84</v>
      </c>
      <c r="Q1555" t="s">
        <v>616</v>
      </c>
      <c r="S1555">
        <v>1</v>
      </c>
    </row>
    <row r="1556" spans="1:19" x14ac:dyDescent="0.25">
      <c r="A1556" t="s">
        <v>1054</v>
      </c>
      <c r="B1556" t="s">
        <v>3228</v>
      </c>
      <c r="F1556" t="s">
        <v>3227</v>
      </c>
      <c r="G1556" t="s">
        <v>2685</v>
      </c>
      <c r="K1556">
        <v>75</v>
      </c>
      <c r="L1556">
        <v>10.5</v>
      </c>
      <c r="M1556" s="44">
        <v>2</v>
      </c>
      <c r="N1556" s="44">
        <v>5.2559999999999993</v>
      </c>
      <c r="O1556">
        <v>1</v>
      </c>
      <c r="P1556">
        <v>5.2559999999999993</v>
      </c>
      <c r="Q1556" t="s">
        <v>616</v>
      </c>
      <c r="S1556">
        <v>1</v>
      </c>
    </row>
    <row r="1557" spans="1:19" x14ac:dyDescent="0.25">
      <c r="A1557" t="s">
        <v>1054</v>
      </c>
      <c r="B1557" t="s">
        <v>3228</v>
      </c>
      <c r="F1557" t="s">
        <v>3227</v>
      </c>
      <c r="G1557" t="s">
        <v>2873</v>
      </c>
      <c r="K1557">
        <v>75</v>
      </c>
      <c r="L1557">
        <v>10.5</v>
      </c>
      <c r="M1557" s="44">
        <v>10</v>
      </c>
      <c r="N1557" s="44">
        <v>26.279999999999998</v>
      </c>
      <c r="O1557">
        <v>1</v>
      </c>
      <c r="P1557">
        <v>26.279999999999998</v>
      </c>
      <c r="Q1557" t="s">
        <v>616</v>
      </c>
      <c r="S1557">
        <v>1</v>
      </c>
    </row>
    <row r="1558" spans="1:19" x14ac:dyDescent="0.25">
      <c r="A1558" t="s">
        <v>1054</v>
      </c>
      <c r="B1558" t="s">
        <v>3228</v>
      </c>
      <c r="F1558" t="s">
        <v>3227</v>
      </c>
      <c r="G1558" t="s">
        <v>3233</v>
      </c>
      <c r="K1558">
        <v>75</v>
      </c>
      <c r="L1558">
        <v>10.5</v>
      </c>
      <c r="M1558" s="44">
        <v>2</v>
      </c>
      <c r="N1558" s="44">
        <v>5.2559999999999993</v>
      </c>
      <c r="O1558">
        <v>1</v>
      </c>
      <c r="P1558">
        <v>5.2559999999999993</v>
      </c>
      <c r="Q1558" t="s">
        <v>616</v>
      </c>
      <c r="S1558">
        <v>1</v>
      </c>
    </row>
    <row r="1559" spans="1:19" x14ac:dyDescent="0.25">
      <c r="A1559" t="s">
        <v>1054</v>
      </c>
      <c r="B1559" t="s">
        <v>3228</v>
      </c>
      <c r="F1559" t="s">
        <v>3227</v>
      </c>
      <c r="G1559" t="s">
        <v>3234</v>
      </c>
      <c r="K1559">
        <v>75</v>
      </c>
      <c r="L1559">
        <v>10.5</v>
      </c>
      <c r="M1559" s="44">
        <v>6</v>
      </c>
      <c r="N1559" s="44">
        <v>15.768000000000001</v>
      </c>
      <c r="O1559">
        <v>1</v>
      </c>
      <c r="P1559">
        <v>15.768000000000001</v>
      </c>
      <c r="Q1559" t="s">
        <v>616</v>
      </c>
      <c r="S1559">
        <v>1</v>
      </c>
    </row>
    <row r="1560" spans="1:19" x14ac:dyDescent="0.25">
      <c r="A1560" t="s">
        <v>1054</v>
      </c>
      <c r="B1560" t="s">
        <v>3228</v>
      </c>
      <c r="F1560" t="s">
        <v>3227</v>
      </c>
      <c r="G1560" t="s">
        <v>2984</v>
      </c>
      <c r="K1560">
        <v>75</v>
      </c>
      <c r="L1560">
        <v>10.5</v>
      </c>
      <c r="M1560" s="44">
        <v>10</v>
      </c>
      <c r="N1560" s="44">
        <v>26.279999999999998</v>
      </c>
      <c r="O1560">
        <v>1</v>
      </c>
      <c r="P1560">
        <v>26.279999999999998</v>
      </c>
      <c r="Q1560" t="s">
        <v>616</v>
      </c>
      <c r="S1560">
        <v>1</v>
      </c>
    </row>
    <row r="1561" spans="1:19" x14ac:dyDescent="0.25">
      <c r="A1561" t="s">
        <v>1054</v>
      </c>
      <c r="B1561" t="s">
        <v>3236</v>
      </c>
      <c r="F1561" t="s">
        <v>3235</v>
      </c>
      <c r="G1561" t="s">
        <v>3237</v>
      </c>
      <c r="K1561">
        <v>60</v>
      </c>
      <c r="L1561">
        <v>8.4</v>
      </c>
      <c r="M1561" s="44">
        <v>60</v>
      </c>
      <c r="N1561" s="44">
        <v>157.68</v>
      </c>
      <c r="O1561">
        <v>1</v>
      </c>
      <c r="P1561">
        <v>157.68</v>
      </c>
      <c r="Q1561" t="s">
        <v>616</v>
      </c>
      <c r="S1561">
        <v>1</v>
      </c>
    </row>
    <row r="1562" spans="1:19" x14ac:dyDescent="0.25">
      <c r="A1562" t="s">
        <v>1054</v>
      </c>
      <c r="B1562" t="s">
        <v>3239</v>
      </c>
      <c r="F1562" t="s">
        <v>3238</v>
      </c>
      <c r="G1562" t="s">
        <v>3184</v>
      </c>
      <c r="K1562">
        <v>54</v>
      </c>
      <c r="L1562">
        <v>7.56</v>
      </c>
      <c r="M1562" s="44">
        <v>55</v>
      </c>
      <c r="N1562" s="44">
        <v>144.54</v>
      </c>
      <c r="O1562">
        <v>1</v>
      </c>
      <c r="P1562">
        <v>144.54</v>
      </c>
      <c r="Q1562" t="s">
        <v>616</v>
      </c>
      <c r="S1562">
        <v>1</v>
      </c>
    </row>
    <row r="1563" spans="1:19" x14ac:dyDescent="0.25">
      <c r="A1563" t="s">
        <v>1054</v>
      </c>
      <c r="B1563" t="s">
        <v>3241</v>
      </c>
      <c r="F1563" t="s">
        <v>3240</v>
      </c>
      <c r="G1563" t="s">
        <v>3242</v>
      </c>
      <c r="K1563">
        <v>54</v>
      </c>
      <c r="L1563">
        <v>7.56</v>
      </c>
      <c r="M1563" s="44">
        <v>54</v>
      </c>
      <c r="N1563" s="44">
        <v>141.91199999999998</v>
      </c>
      <c r="O1563">
        <v>1</v>
      </c>
      <c r="P1563">
        <v>141.91199999999998</v>
      </c>
      <c r="Q1563" t="s">
        <v>616</v>
      </c>
      <c r="S1563">
        <v>1</v>
      </c>
    </row>
    <row r="1564" spans="1:19" x14ac:dyDescent="0.25">
      <c r="A1564" t="s">
        <v>1054</v>
      </c>
      <c r="B1564" t="s">
        <v>3244</v>
      </c>
      <c r="F1564" t="s">
        <v>3243</v>
      </c>
      <c r="G1564" t="s">
        <v>3245</v>
      </c>
      <c r="K1564">
        <v>50</v>
      </c>
      <c r="L1564">
        <v>7</v>
      </c>
      <c r="M1564" s="44">
        <v>50</v>
      </c>
      <c r="N1564" s="44">
        <v>131.4</v>
      </c>
      <c r="O1564">
        <v>1</v>
      </c>
      <c r="P1564">
        <v>131.4</v>
      </c>
      <c r="Q1564" t="s">
        <v>616</v>
      </c>
      <c r="S1564">
        <v>1</v>
      </c>
    </row>
    <row r="1565" spans="1:19" x14ac:dyDescent="0.25">
      <c r="A1565" t="s">
        <v>1054</v>
      </c>
      <c r="B1565" t="s">
        <v>3247</v>
      </c>
      <c r="F1565" t="s">
        <v>3246</v>
      </c>
      <c r="G1565" t="s">
        <v>3248</v>
      </c>
      <c r="K1565">
        <v>42.96</v>
      </c>
      <c r="L1565">
        <v>6.44</v>
      </c>
      <c r="M1565" s="44">
        <v>42.96</v>
      </c>
      <c r="N1565" s="44">
        <v>112.89887999999999</v>
      </c>
      <c r="O1565">
        <v>1</v>
      </c>
      <c r="P1565">
        <v>112.89887999999999</v>
      </c>
      <c r="Q1565" t="s">
        <v>992</v>
      </c>
      <c r="S1565">
        <v>1</v>
      </c>
    </row>
    <row r="1566" spans="1:19" x14ac:dyDescent="0.25">
      <c r="A1566" t="s">
        <v>1054</v>
      </c>
      <c r="B1566" t="s">
        <v>3250</v>
      </c>
      <c r="F1566" t="s">
        <v>3249</v>
      </c>
      <c r="G1566" t="s">
        <v>3251</v>
      </c>
      <c r="K1566">
        <v>40</v>
      </c>
      <c r="L1566">
        <v>5.6</v>
      </c>
      <c r="M1566" s="44">
        <v>40</v>
      </c>
      <c r="N1566" s="44">
        <v>105.11999999999999</v>
      </c>
      <c r="O1566">
        <v>1</v>
      </c>
      <c r="P1566">
        <v>105.11999999999999</v>
      </c>
      <c r="Q1566" t="s">
        <v>616</v>
      </c>
      <c r="S1566">
        <v>1</v>
      </c>
    </row>
    <row r="1567" spans="1:19" x14ac:dyDescent="0.25">
      <c r="A1567" t="s">
        <v>1054</v>
      </c>
      <c r="B1567" t="s">
        <v>3253</v>
      </c>
      <c r="F1567" t="s">
        <v>3252</v>
      </c>
      <c r="G1567" t="s">
        <v>3254</v>
      </c>
      <c r="K1567">
        <v>40</v>
      </c>
      <c r="L1567">
        <v>5.6</v>
      </c>
      <c r="M1567" s="44">
        <v>40</v>
      </c>
      <c r="N1567" s="44">
        <v>105.11999999999999</v>
      </c>
      <c r="O1567">
        <v>1</v>
      </c>
      <c r="P1567">
        <v>105.11999999999999</v>
      </c>
      <c r="Q1567" t="s">
        <v>616</v>
      </c>
      <c r="S1567">
        <v>1</v>
      </c>
    </row>
    <row r="1568" spans="1:19" x14ac:dyDescent="0.25">
      <c r="A1568" t="s">
        <v>1054</v>
      </c>
      <c r="B1568" t="s">
        <v>3256</v>
      </c>
      <c r="F1568" t="s">
        <v>3255</v>
      </c>
      <c r="G1568" t="s">
        <v>3254</v>
      </c>
      <c r="K1568">
        <v>30</v>
      </c>
      <c r="L1568">
        <v>4.2</v>
      </c>
      <c r="M1568" s="44">
        <v>30</v>
      </c>
      <c r="N1568" s="44">
        <v>78.84</v>
      </c>
      <c r="O1568">
        <v>1</v>
      </c>
      <c r="P1568">
        <v>78.84</v>
      </c>
      <c r="Q1568" t="s">
        <v>616</v>
      </c>
      <c r="S1568">
        <v>1</v>
      </c>
    </row>
    <row r="1569" spans="1:19" x14ac:dyDescent="0.25">
      <c r="A1569" t="s">
        <v>1054</v>
      </c>
      <c r="B1569" t="s">
        <v>3258</v>
      </c>
      <c r="F1569" t="s">
        <v>3257</v>
      </c>
      <c r="G1569" t="s">
        <v>3254</v>
      </c>
      <c r="K1569">
        <v>30</v>
      </c>
      <c r="L1569">
        <v>4.2</v>
      </c>
      <c r="M1569" s="44">
        <v>30</v>
      </c>
      <c r="N1569" s="44">
        <v>78.84</v>
      </c>
      <c r="O1569">
        <v>1</v>
      </c>
      <c r="P1569">
        <v>78.84</v>
      </c>
      <c r="Q1569" t="s">
        <v>616</v>
      </c>
      <c r="S1569">
        <v>1</v>
      </c>
    </row>
    <row r="1570" spans="1:19" x14ac:dyDescent="0.25">
      <c r="A1570" t="s">
        <v>1054</v>
      </c>
      <c r="B1570" t="s">
        <v>3260</v>
      </c>
      <c r="F1570" t="s">
        <v>3259</v>
      </c>
      <c r="G1570" t="s">
        <v>3245</v>
      </c>
      <c r="K1570">
        <v>20</v>
      </c>
      <c r="L1570">
        <v>2.8</v>
      </c>
      <c r="M1570" s="44">
        <v>20</v>
      </c>
      <c r="N1570" s="44">
        <v>52.559999999999995</v>
      </c>
      <c r="O1570">
        <v>1</v>
      </c>
      <c r="P1570">
        <v>52.559999999999995</v>
      </c>
      <c r="Q1570" t="s">
        <v>616</v>
      </c>
      <c r="S1570">
        <v>1</v>
      </c>
    </row>
    <row r="1571" spans="1:19" x14ac:dyDescent="0.25">
      <c r="A1571" t="s">
        <v>1054</v>
      </c>
      <c r="B1571" t="s">
        <v>3262</v>
      </c>
      <c r="F1571" t="s">
        <v>3261</v>
      </c>
      <c r="G1571" t="s">
        <v>3251</v>
      </c>
      <c r="K1571">
        <v>20</v>
      </c>
      <c r="L1571">
        <v>2.8</v>
      </c>
      <c r="M1571" s="44">
        <v>20</v>
      </c>
      <c r="N1571" s="44">
        <v>52.559999999999995</v>
      </c>
      <c r="O1571">
        <v>1</v>
      </c>
      <c r="P1571">
        <v>52.559999999999995</v>
      </c>
      <c r="Q1571" t="s">
        <v>616</v>
      </c>
      <c r="S1571">
        <v>1</v>
      </c>
    </row>
    <row r="1572" spans="1:19" x14ac:dyDescent="0.25">
      <c r="A1572" t="s">
        <v>1054</v>
      </c>
      <c r="B1572" t="s">
        <v>3264</v>
      </c>
      <c r="F1572" t="s">
        <v>3263</v>
      </c>
      <c r="G1572" t="s">
        <v>3265</v>
      </c>
      <c r="K1572" t="s">
        <v>5315</v>
      </c>
      <c r="L1572">
        <v>0</v>
      </c>
      <c r="M1572" s="44">
        <v>20</v>
      </c>
      <c r="N1572" s="44">
        <v>52.559999999999995</v>
      </c>
      <c r="O1572">
        <v>1</v>
      </c>
      <c r="P1572">
        <v>52.559999999999995</v>
      </c>
      <c r="Q1572" t="s">
        <v>616</v>
      </c>
      <c r="S1572">
        <v>1</v>
      </c>
    </row>
    <row r="1573" spans="1:19" x14ac:dyDescent="0.25">
      <c r="A1573" t="s">
        <v>1054</v>
      </c>
      <c r="B1573" t="s">
        <v>3267</v>
      </c>
      <c r="F1573" t="s">
        <v>3266</v>
      </c>
      <c r="G1573" t="s">
        <v>3251</v>
      </c>
      <c r="K1573">
        <v>20</v>
      </c>
      <c r="L1573">
        <v>0</v>
      </c>
      <c r="M1573" s="44">
        <v>20</v>
      </c>
      <c r="N1573" s="44">
        <v>52.559999999999995</v>
      </c>
      <c r="O1573">
        <v>1</v>
      </c>
      <c r="P1573">
        <v>52.559999999999995</v>
      </c>
      <c r="Q1573" t="s">
        <v>616</v>
      </c>
      <c r="S1573">
        <v>1</v>
      </c>
    </row>
    <row r="1574" spans="1:19" x14ac:dyDescent="0.25">
      <c r="A1574" t="s">
        <v>1054</v>
      </c>
      <c r="B1574" t="s">
        <v>3269</v>
      </c>
      <c r="F1574" t="s">
        <v>3268</v>
      </c>
      <c r="G1574" t="s">
        <v>3245</v>
      </c>
      <c r="K1574">
        <v>20</v>
      </c>
      <c r="L1574">
        <v>2.8</v>
      </c>
      <c r="M1574" s="44">
        <v>20</v>
      </c>
      <c r="N1574" s="44">
        <v>52.559999999999995</v>
      </c>
      <c r="O1574">
        <v>1</v>
      </c>
      <c r="P1574">
        <v>52.559999999999995</v>
      </c>
      <c r="Q1574" t="s">
        <v>616</v>
      </c>
      <c r="S1574">
        <v>1</v>
      </c>
    </row>
    <row r="1575" spans="1:19" x14ac:dyDescent="0.25">
      <c r="A1575" t="s">
        <v>1054</v>
      </c>
      <c r="B1575" t="s">
        <v>3271</v>
      </c>
      <c r="F1575" t="s">
        <v>3270</v>
      </c>
      <c r="G1575" t="s">
        <v>3245</v>
      </c>
      <c r="K1575">
        <v>20</v>
      </c>
      <c r="L1575">
        <v>2.8</v>
      </c>
      <c r="M1575" s="44">
        <v>20</v>
      </c>
      <c r="N1575" s="44">
        <v>52.559999999999995</v>
      </c>
      <c r="O1575">
        <v>1</v>
      </c>
      <c r="P1575">
        <v>52.559999999999995</v>
      </c>
      <c r="Q1575" t="s">
        <v>616</v>
      </c>
      <c r="S1575">
        <v>1</v>
      </c>
    </row>
    <row r="1576" spans="1:19" x14ac:dyDescent="0.25">
      <c r="A1576" t="s">
        <v>1054</v>
      </c>
      <c r="B1576" t="s">
        <v>3273</v>
      </c>
      <c r="F1576" t="s">
        <v>3272</v>
      </c>
      <c r="G1576" t="s">
        <v>3274</v>
      </c>
      <c r="K1576">
        <v>10</v>
      </c>
      <c r="L1576">
        <v>1.4</v>
      </c>
      <c r="M1576" s="44">
        <v>10</v>
      </c>
      <c r="N1576" s="44">
        <v>26.279999999999998</v>
      </c>
      <c r="O1576">
        <v>1</v>
      </c>
      <c r="P1576">
        <v>26.279999999999998</v>
      </c>
      <c r="Q1576" t="s">
        <v>616</v>
      </c>
      <c r="S1576">
        <v>1</v>
      </c>
    </row>
    <row r="1577" spans="1:19" x14ac:dyDescent="0.25">
      <c r="A1577" t="s">
        <v>1054</v>
      </c>
      <c r="B1577" t="s">
        <v>3276</v>
      </c>
      <c r="F1577" t="s">
        <v>3275</v>
      </c>
      <c r="G1577" t="s">
        <v>3226</v>
      </c>
      <c r="K1577">
        <v>9.5</v>
      </c>
      <c r="L1577">
        <v>1.33</v>
      </c>
      <c r="M1577" s="44">
        <v>9.5</v>
      </c>
      <c r="N1577" s="44">
        <v>24.965999999999998</v>
      </c>
      <c r="O1577">
        <v>1</v>
      </c>
      <c r="P1577">
        <v>24.965999999999998</v>
      </c>
      <c r="Q1577" t="s">
        <v>616</v>
      </c>
      <c r="S1577">
        <v>1</v>
      </c>
    </row>
    <row r="1578" spans="1:19" x14ac:dyDescent="0.25">
      <c r="A1578" t="s">
        <v>1054</v>
      </c>
      <c r="B1578" t="s">
        <v>3278</v>
      </c>
      <c r="F1578" t="s">
        <v>3277</v>
      </c>
      <c r="G1578" t="s">
        <v>3245</v>
      </c>
      <c r="K1578">
        <v>5</v>
      </c>
      <c r="L1578">
        <v>0.7</v>
      </c>
      <c r="M1578" s="44">
        <v>5</v>
      </c>
      <c r="N1578" s="44">
        <v>13.139999999999999</v>
      </c>
      <c r="O1578">
        <v>1</v>
      </c>
      <c r="P1578">
        <v>13.139999999999999</v>
      </c>
      <c r="Q1578" t="s">
        <v>616</v>
      </c>
      <c r="S1578">
        <v>1</v>
      </c>
    </row>
    <row r="1579" spans="1:19" x14ac:dyDescent="0.25">
      <c r="A1579" t="s">
        <v>1054</v>
      </c>
      <c r="B1579" t="s">
        <v>3280</v>
      </c>
      <c r="F1579" t="s">
        <v>3279</v>
      </c>
      <c r="G1579" t="s">
        <v>3248</v>
      </c>
      <c r="K1579">
        <v>42.96</v>
      </c>
      <c r="L1579">
        <v>6.44</v>
      </c>
      <c r="M1579" s="44">
        <v>4.3</v>
      </c>
      <c r="N1579" s="44">
        <v>11.3004</v>
      </c>
      <c r="O1579">
        <v>1</v>
      </c>
      <c r="P1579">
        <v>11.3004</v>
      </c>
      <c r="Q1579" t="s">
        <v>992</v>
      </c>
      <c r="S1579">
        <v>1</v>
      </c>
    </row>
    <row r="1580" spans="1:19" x14ac:dyDescent="0.25">
      <c r="A1580" t="s">
        <v>1054</v>
      </c>
      <c r="B1580" t="s">
        <v>3282</v>
      </c>
      <c r="F1580" t="s">
        <v>3281</v>
      </c>
      <c r="G1580" t="s">
        <v>526</v>
      </c>
      <c r="K1580">
        <v>110</v>
      </c>
      <c r="L1580">
        <v>15.4</v>
      </c>
      <c r="M1580" s="44">
        <v>110</v>
      </c>
      <c r="N1580" s="44">
        <v>289.08</v>
      </c>
      <c r="O1580">
        <v>1</v>
      </c>
      <c r="P1580">
        <v>289.08</v>
      </c>
      <c r="Q1580" t="s">
        <v>616</v>
      </c>
      <c r="S1580">
        <v>1</v>
      </c>
    </row>
    <row r="1581" spans="1:19" x14ac:dyDescent="0.25">
      <c r="A1581" t="s">
        <v>1054</v>
      </c>
      <c r="F1581" t="s">
        <v>3283</v>
      </c>
      <c r="G1581" t="s">
        <v>3284</v>
      </c>
      <c r="K1581" t="s">
        <v>5315</v>
      </c>
      <c r="L1581" t="s">
        <v>5315</v>
      </c>
      <c r="M1581" s="44">
        <v>200</v>
      </c>
      <c r="N1581" s="44">
        <v>550.78</v>
      </c>
      <c r="O1581">
        <v>0.84</v>
      </c>
      <c r="P1581">
        <v>462.65519999999998</v>
      </c>
      <c r="Q1581" t="s">
        <v>616</v>
      </c>
      <c r="S1581">
        <v>1</v>
      </c>
    </row>
    <row r="1582" spans="1:19" x14ac:dyDescent="0.25">
      <c r="A1582" t="s">
        <v>1054</v>
      </c>
      <c r="F1582" t="s">
        <v>3285</v>
      </c>
      <c r="G1582" t="s">
        <v>3284</v>
      </c>
      <c r="K1582" t="s">
        <v>5315</v>
      </c>
      <c r="L1582" t="s">
        <v>5315</v>
      </c>
      <c r="M1582" s="44">
        <v>100</v>
      </c>
      <c r="N1582" s="44">
        <v>295.18200000000002</v>
      </c>
      <c r="O1582">
        <v>0.84</v>
      </c>
      <c r="P1582">
        <v>247.95287999999999</v>
      </c>
      <c r="Q1582" t="s">
        <v>616</v>
      </c>
      <c r="S1582">
        <v>1</v>
      </c>
    </row>
    <row r="1583" spans="1:19" x14ac:dyDescent="0.25">
      <c r="A1583" t="s">
        <v>1054</v>
      </c>
      <c r="F1583" t="s">
        <v>3286</v>
      </c>
      <c r="G1583" t="s">
        <v>3287</v>
      </c>
      <c r="K1583" t="s">
        <v>5315</v>
      </c>
      <c r="L1583" t="s">
        <v>5315</v>
      </c>
      <c r="M1583" s="44">
        <v>7</v>
      </c>
      <c r="N1583" s="44">
        <v>16.581012008399998</v>
      </c>
      <c r="O1583">
        <v>0.84</v>
      </c>
      <c r="P1583">
        <v>13.928050087055999</v>
      </c>
      <c r="Q1583" t="s">
        <v>616</v>
      </c>
      <c r="S1583">
        <v>1</v>
      </c>
    </row>
    <row r="1584" spans="1:19" x14ac:dyDescent="0.25">
      <c r="A1584" t="s">
        <v>1054</v>
      </c>
      <c r="F1584" t="s">
        <v>3288</v>
      </c>
      <c r="G1584" t="s">
        <v>3287</v>
      </c>
      <c r="K1584" t="s">
        <v>5315</v>
      </c>
      <c r="L1584" t="s">
        <v>5315</v>
      </c>
      <c r="M1584" s="44">
        <v>2</v>
      </c>
      <c r="N1584" s="44">
        <v>16.581012008399998</v>
      </c>
      <c r="O1584">
        <v>0.84</v>
      </c>
      <c r="P1584">
        <v>13.928050087055999</v>
      </c>
      <c r="Q1584" t="s">
        <v>616</v>
      </c>
      <c r="S1584">
        <v>1</v>
      </c>
    </row>
    <row r="1585" spans="1:19" x14ac:dyDescent="0.25">
      <c r="A1585" t="s">
        <v>1054</v>
      </c>
      <c r="F1585" t="s">
        <v>3289</v>
      </c>
      <c r="G1585" t="s">
        <v>3287</v>
      </c>
      <c r="K1585" t="s">
        <v>5315</v>
      </c>
      <c r="L1585" t="s">
        <v>5315</v>
      </c>
      <c r="M1585" s="44">
        <v>1.5</v>
      </c>
      <c r="N1585" s="44">
        <v>16.581012008399998</v>
      </c>
      <c r="O1585">
        <v>0.84</v>
      </c>
      <c r="P1585">
        <v>13.928050087055999</v>
      </c>
      <c r="Q1585" t="s">
        <v>616</v>
      </c>
      <c r="S1585">
        <v>1</v>
      </c>
    </row>
    <row r="1586" spans="1:19" x14ac:dyDescent="0.25">
      <c r="A1586" t="s">
        <v>1054</v>
      </c>
      <c r="F1586" t="s">
        <v>3290</v>
      </c>
      <c r="G1586" t="s">
        <v>3287</v>
      </c>
      <c r="K1586" t="s">
        <v>5315</v>
      </c>
      <c r="L1586" t="s">
        <v>5315</v>
      </c>
      <c r="M1586" s="44">
        <v>2</v>
      </c>
      <c r="N1586" s="44">
        <v>16.581012008399998</v>
      </c>
      <c r="O1586">
        <v>0.84</v>
      </c>
      <c r="P1586">
        <v>13.928050087055999</v>
      </c>
      <c r="Q1586" t="s">
        <v>616</v>
      </c>
      <c r="S1586">
        <v>1</v>
      </c>
    </row>
    <row r="1587" spans="1:19" x14ac:dyDescent="0.25">
      <c r="A1587" t="s">
        <v>1054</v>
      </c>
      <c r="F1587" t="s">
        <v>3291</v>
      </c>
      <c r="G1587" t="s">
        <v>3287</v>
      </c>
      <c r="K1587" t="s">
        <v>5315</v>
      </c>
      <c r="L1587" t="s">
        <v>5315</v>
      </c>
      <c r="M1587" s="44">
        <v>41.2</v>
      </c>
      <c r="N1587" s="44">
        <v>108.27359999999999</v>
      </c>
      <c r="O1587">
        <v>0.84</v>
      </c>
      <c r="P1587">
        <v>90.949823999999992</v>
      </c>
      <c r="Q1587" t="s">
        <v>992</v>
      </c>
      <c r="S1587">
        <v>1</v>
      </c>
    </row>
    <row r="1588" spans="1:19" x14ac:dyDescent="0.25">
      <c r="A1588" t="s">
        <v>1054</v>
      </c>
      <c r="F1588" t="s">
        <v>3292</v>
      </c>
      <c r="G1588" t="s">
        <v>2885</v>
      </c>
      <c r="K1588" t="s">
        <v>5315</v>
      </c>
      <c r="L1588" t="s">
        <v>5315</v>
      </c>
      <c r="M1588" s="44">
        <v>105</v>
      </c>
      <c r="N1588" s="44">
        <v>290.471</v>
      </c>
      <c r="O1588">
        <v>0.84</v>
      </c>
      <c r="P1588">
        <v>243.99563999999998</v>
      </c>
      <c r="Q1588" t="s">
        <v>616</v>
      </c>
      <c r="S1588">
        <v>1</v>
      </c>
    </row>
    <row r="1589" spans="1:19" x14ac:dyDescent="0.25">
      <c r="A1589" t="s">
        <v>1054</v>
      </c>
      <c r="F1589" t="s">
        <v>3293</v>
      </c>
      <c r="G1589" t="s">
        <v>2885</v>
      </c>
      <c r="K1589" t="s">
        <v>5315</v>
      </c>
      <c r="L1589" t="s">
        <v>5315</v>
      </c>
      <c r="M1589" s="44">
        <v>40</v>
      </c>
      <c r="N1589" s="44">
        <v>109.499</v>
      </c>
      <c r="O1589">
        <v>0.84</v>
      </c>
      <c r="P1589">
        <v>91.979159999999993</v>
      </c>
      <c r="Q1589" t="s">
        <v>616</v>
      </c>
      <c r="S1589">
        <v>1</v>
      </c>
    </row>
    <row r="1590" spans="1:19" x14ac:dyDescent="0.25">
      <c r="A1590" t="s">
        <v>1054</v>
      </c>
      <c r="F1590" t="s">
        <v>3294</v>
      </c>
      <c r="G1590" t="s">
        <v>2885</v>
      </c>
      <c r="K1590" t="s">
        <v>5315</v>
      </c>
      <c r="L1590" t="s">
        <v>5315</v>
      </c>
      <c r="M1590" s="44">
        <v>20</v>
      </c>
      <c r="N1590" s="44">
        <v>54.75</v>
      </c>
      <c r="O1590">
        <v>0.84</v>
      </c>
      <c r="P1590">
        <v>45.989999999999995</v>
      </c>
      <c r="Q1590" t="s">
        <v>616</v>
      </c>
      <c r="S1590">
        <v>1</v>
      </c>
    </row>
    <row r="1591" spans="1:19" x14ac:dyDescent="0.25">
      <c r="A1591" t="s">
        <v>1054</v>
      </c>
      <c r="F1591" t="s">
        <v>3295</v>
      </c>
      <c r="G1591" t="s">
        <v>2885</v>
      </c>
      <c r="K1591" t="s">
        <v>5315</v>
      </c>
      <c r="L1591" t="s">
        <v>5315</v>
      </c>
      <c r="M1591" s="44">
        <v>50</v>
      </c>
      <c r="N1591" s="44">
        <v>136.874</v>
      </c>
      <c r="O1591">
        <v>0.84</v>
      </c>
      <c r="P1591">
        <v>114.97416</v>
      </c>
      <c r="Q1591" t="s">
        <v>616</v>
      </c>
      <c r="S1591">
        <v>1</v>
      </c>
    </row>
    <row r="1592" spans="1:19" x14ac:dyDescent="0.25">
      <c r="A1592" t="s">
        <v>1054</v>
      </c>
      <c r="F1592" t="s">
        <v>3296</v>
      </c>
      <c r="G1592" t="s">
        <v>2885</v>
      </c>
      <c r="K1592" t="s">
        <v>5315</v>
      </c>
      <c r="L1592" t="s">
        <v>5315</v>
      </c>
      <c r="M1592" s="44">
        <v>50</v>
      </c>
      <c r="N1592" s="44">
        <v>136.874</v>
      </c>
      <c r="O1592">
        <v>0.84</v>
      </c>
      <c r="P1592">
        <v>114.97416</v>
      </c>
      <c r="Q1592" t="s">
        <v>616</v>
      </c>
      <c r="S1592">
        <v>1</v>
      </c>
    </row>
    <row r="1593" spans="1:19" x14ac:dyDescent="0.25">
      <c r="A1593" t="s">
        <v>1054</v>
      </c>
      <c r="F1593" t="s">
        <v>3297</v>
      </c>
      <c r="G1593" t="s">
        <v>2885</v>
      </c>
      <c r="K1593" t="s">
        <v>5315</v>
      </c>
      <c r="L1593" t="s">
        <v>5315</v>
      </c>
      <c r="M1593" s="44">
        <v>42</v>
      </c>
      <c r="N1593" s="44">
        <v>138</v>
      </c>
      <c r="O1593">
        <v>0.84</v>
      </c>
      <c r="P1593">
        <v>115.92</v>
      </c>
      <c r="Q1593" t="s">
        <v>992</v>
      </c>
      <c r="S1593">
        <v>1</v>
      </c>
    </row>
    <row r="1594" spans="1:19" x14ac:dyDescent="0.25">
      <c r="A1594" t="s">
        <v>1054</v>
      </c>
      <c r="F1594" t="s">
        <v>3298</v>
      </c>
      <c r="G1594" t="s">
        <v>2885</v>
      </c>
      <c r="K1594" t="s">
        <v>5315</v>
      </c>
      <c r="L1594" t="s">
        <v>5315</v>
      </c>
      <c r="M1594" s="44">
        <v>125</v>
      </c>
      <c r="N1594" s="44">
        <v>372.2</v>
      </c>
      <c r="O1594">
        <v>0.84</v>
      </c>
      <c r="P1594">
        <v>312.64799999999997</v>
      </c>
      <c r="Q1594" t="s">
        <v>992</v>
      </c>
      <c r="S1594">
        <v>1</v>
      </c>
    </row>
    <row r="1595" spans="1:19" x14ac:dyDescent="0.25">
      <c r="A1595" t="s">
        <v>1054</v>
      </c>
      <c r="F1595" t="s">
        <v>3299</v>
      </c>
      <c r="G1595" t="s">
        <v>2885</v>
      </c>
      <c r="K1595" t="s">
        <v>5315</v>
      </c>
      <c r="L1595" t="s">
        <v>5315</v>
      </c>
      <c r="M1595" s="44">
        <v>80</v>
      </c>
      <c r="N1595" s="44">
        <v>261.59699999999998</v>
      </c>
      <c r="O1595">
        <v>0.84</v>
      </c>
      <c r="P1595">
        <v>219.74147999999997</v>
      </c>
      <c r="Q1595" t="s">
        <v>616</v>
      </c>
      <c r="S1595">
        <v>1</v>
      </c>
    </row>
    <row r="1596" spans="1:19" x14ac:dyDescent="0.25">
      <c r="A1596" t="s">
        <v>1054</v>
      </c>
      <c r="F1596" t="s">
        <v>3300</v>
      </c>
      <c r="G1596" t="s">
        <v>2885</v>
      </c>
      <c r="K1596" t="s">
        <v>5315</v>
      </c>
      <c r="L1596" t="s">
        <v>5315</v>
      </c>
      <c r="M1596" s="44">
        <v>1</v>
      </c>
      <c r="N1596" s="44">
        <v>1.8</v>
      </c>
      <c r="O1596">
        <v>1</v>
      </c>
      <c r="P1596">
        <v>1.8</v>
      </c>
      <c r="Q1596" t="s">
        <v>616</v>
      </c>
      <c r="S1596">
        <v>1</v>
      </c>
    </row>
    <row r="1597" spans="1:19" x14ac:dyDescent="0.25">
      <c r="A1597" t="s">
        <v>1054</v>
      </c>
      <c r="F1597" t="s">
        <v>3301</v>
      </c>
      <c r="G1597" t="s">
        <v>2885</v>
      </c>
      <c r="K1597" t="s">
        <v>5315</v>
      </c>
      <c r="L1597" t="s">
        <v>5315</v>
      </c>
      <c r="M1597" s="44">
        <v>1</v>
      </c>
      <c r="N1597" s="44">
        <v>1.8</v>
      </c>
      <c r="O1597">
        <v>1</v>
      </c>
      <c r="P1597">
        <v>1.8</v>
      </c>
      <c r="Q1597" t="s">
        <v>616</v>
      </c>
      <c r="S1597">
        <v>1</v>
      </c>
    </row>
    <row r="1598" spans="1:19" x14ac:dyDescent="0.25">
      <c r="A1598" t="s">
        <v>1054</v>
      </c>
      <c r="F1598" t="s">
        <v>5206</v>
      </c>
      <c r="M1598" s="44">
        <v>100</v>
      </c>
      <c r="Q1598" t="s">
        <v>5167</v>
      </c>
    </row>
    <row r="1599" spans="1:19" x14ac:dyDescent="0.25">
      <c r="A1599" t="s">
        <v>1054</v>
      </c>
      <c r="F1599" t="s">
        <v>5207</v>
      </c>
      <c r="M1599" s="44">
        <v>7</v>
      </c>
      <c r="Q1599" t="s">
        <v>5167</v>
      </c>
    </row>
    <row r="1600" spans="1:19" x14ac:dyDescent="0.25">
      <c r="A1600" t="s">
        <v>1054</v>
      </c>
      <c r="F1600" t="s">
        <v>5208</v>
      </c>
      <c r="M1600" s="44">
        <v>78</v>
      </c>
      <c r="Q1600" t="s">
        <v>5167</v>
      </c>
    </row>
    <row r="1601" spans="1:17" x14ac:dyDescent="0.25">
      <c r="A1601" t="s">
        <v>1054</v>
      </c>
      <c r="F1601" t="s">
        <v>5209</v>
      </c>
      <c r="M1601" s="44">
        <v>1.92</v>
      </c>
      <c r="Q1601" t="s">
        <v>5167</v>
      </c>
    </row>
    <row r="1602" spans="1:17" x14ac:dyDescent="0.25">
      <c r="A1602" t="s">
        <v>1054</v>
      </c>
      <c r="F1602" t="s">
        <v>5210</v>
      </c>
      <c r="M1602" s="44">
        <v>1.92</v>
      </c>
      <c r="Q1602" t="s">
        <v>5167</v>
      </c>
    </row>
    <row r="1603" spans="1:17" x14ac:dyDescent="0.25">
      <c r="A1603" t="s">
        <v>1054</v>
      </c>
      <c r="F1603" t="s">
        <v>5211</v>
      </c>
      <c r="M1603" s="44">
        <v>1.92</v>
      </c>
      <c r="Q1603" t="s">
        <v>5167</v>
      </c>
    </row>
    <row r="1604" spans="1:17" x14ac:dyDescent="0.25">
      <c r="A1604" t="s">
        <v>1054</v>
      </c>
      <c r="F1604" t="s">
        <v>5212</v>
      </c>
      <c r="M1604" s="44">
        <v>1.92</v>
      </c>
      <c r="Q1604" t="s">
        <v>5167</v>
      </c>
    </row>
    <row r="1605" spans="1:17" x14ac:dyDescent="0.25">
      <c r="A1605" t="s">
        <v>1054</v>
      </c>
      <c r="F1605" t="s">
        <v>5213</v>
      </c>
      <c r="M1605" s="44">
        <v>1.92</v>
      </c>
      <c r="Q1605" t="s">
        <v>5167</v>
      </c>
    </row>
    <row r="1606" spans="1:17" x14ac:dyDescent="0.25">
      <c r="A1606" t="s">
        <v>1054</v>
      </c>
      <c r="F1606" t="s">
        <v>5214</v>
      </c>
      <c r="M1606" s="44">
        <v>1.28</v>
      </c>
      <c r="Q1606" t="s">
        <v>5167</v>
      </c>
    </row>
    <row r="1607" spans="1:17" x14ac:dyDescent="0.25">
      <c r="A1607" t="s">
        <v>1054</v>
      </c>
      <c r="F1607" t="s">
        <v>5215</v>
      </c>
      <c r="M1607" s="44">
        <v>1.28</v>
      </c>
      <c r="Q1607" t="s">
        <v>5167</v>
      </c>
    </row>
    <row r="1608" spans="1:17" x14ac:dyDescent="0.25">
      <c r="A1608" t="s">
        <v>1054</v>
      </c>
      <c r="F1608" t="s">
        <v>5216</v>
      </c>
      <c r="M1608" s="44">
        <v>1.28</v>
      </c>
      <c r="Q1608" t="s">
        <v>5167</v>
      </c>
    </row>
    <row r="1609" spans="1:17" x14ac:dyDescent="0.25">
      <c r="A1609" t="s">
        <v>1054</v>
      </c>
      <c r="F1609" t="s">
        <v>5217</v>
      </c>
      <c r="M1609" s="44">
        <v>1.28</v>
      </c>
      <c r="Q1609" t="s">
        <v>5167</v>
      </c>
    </row>
    <row r="1610" spans="1:17" x14ac:dyDescent="0.25">
      <c r="A1610" t="s">
        <v>1054</v>
      </c>
      <c r="F1610" t="s">
        <v>5218</v>
      </c>
      <c r="M1610" s="44">
        <v>1.28</v>
      </c>
      <c r="Q1610" t="s">
        <v>5167</v>
      </c>
    </row>
    <row r="1611" spans="1:17" x14ac:dyDescent="0.25">
      <c r="A1611" t="s">
        <v>1054</v>
      </c>
      <c r="F1611" t="s">
        <v>5219</v>
      </c>
      <c r="M1611" s="44">
        <v>1.28</v>
      </c>
      <c r="Q1611" t="s">
        <v>5167</v>
      </c>
    </row>
    <row r="1612" spans="1:17" x14ac:dyDescent="0.25">
      <c r="A1612" t="s">
        <v>1054</v>
      </c>
      <c r="F1612" t="s">
        <v>5220</v>
      </c>
      <c r="M1612" s="44">
        <v>1.28</v>
      </c>
      <c r="Q1612" t="s">
        <v>5167</v>
      </c>
    </row>
    <row r="1613" spans="1:17" x14ac:dyDescent="0.25">
      <c r="A1613" t="s">
        <v>1054</v>
      </c>
      <c r="F1613" t="s">
        <v>5221</v>
      </c>
      <c r="M1613" s="44">
        <v>5</v>
      </c>
      <c r="Q1613" t="s">
        <v>5167</v>
      </c>
    </row>
    <row r="1614" spans="1:17" x14ac:dyDescent="0.25">
      <c r="A1614" t="s">
        <v>1054</v>
      </c>
      <c r="F1614" t="s">
        <v>5222</v>
      </c>
      <c r="M1614" s="44">
        <v>5</v>
      </c>
      <c r="Q1614" t="s">
        <v>5167</v>
      </c>
    </row>
    <row r="1615" spans="1:17" x14ac:dyDescent="0.25">
      <c r="A1615" t="s">
        <v>1054</v>
      </c>
      <c r="F1615" t="s">
        <v>5223</v>
      </c>
      <c r="M1615" s="44">
        <v>25</v>
      </c>
      <c r="Q1615" t="s">
        <v>5167</v>
      </c>
    </row>
    <row r="1616" spans="1:17" x14ac:dyDescent="0.25">
      <c r="A1616" t="s">
        <v>1054</v>
      </c>
      <c r="F1616" t="s">
        <v>5224</v>
      </c>
      <c r="M1616" s="44">
        <v>15</v>
      </c>
      <c r="Q1616" t="s">
        <v>5167</v>
      </c>
    </row>
    <row r="1617" spans="1:17" x14ac:dyDescent="0.25">
      <c r="A1617" t="s">
        <v>1054</v>
      </c>
      <c r="F1617" t="s">
        <v>5225</v>
      </c>
      <c r="M1617" s="44">
        <v>1.3</v>
      </c>
      <c r="Q1617" t="s">
        <v>5167</v>
      </c>
    </row>
    <row r="1618" spans="1:17" x14ac:dyDescent="0.25">
      <c r="A1618" t="s">
        <v>1054</v>
      </c>
      <c r="F1618" t="s">
        <v>5226</v>
      </c>
      <c r="M1618" s="44">
        <v>2</v>
      </c>
      <c r="Q1618" t="s">
        <v>5167</v>
      </c>
    </row>
    <row r="1619" spans="1:17" x14ac:dyDescent="0.25">
      <c r="A1619" t="s">
        <v>1054</v>
      </c>
      <c r="F1619" t="s">
        <v>5227</v>
      </c>
      <c r="M1619" s="44">
        <v>20</v>
      </c>
      <c r="Q1619" t="s">
        <v>5167</v>
      </c>
    </row>
    <row r="1620" spans="1:17" x14ac:dyDescent="0.25">
      <c r="A1620" t="s">
        <v>1054</v>
      </c>
      <c r="F1620" t="s">
        <v>5228</v>
      </c>
      <c r="M1620" s="44">
        <v>20</v>
      </c>
      <c r="Q1620" t="s">
        <v>5167</v>
      </c>
    </row>
    <row r="1621" spans="1:17" x14ac:dyDescent="0.25">
      <c r="A1621" t="s">
        <v>1054</v>
      </c>
      <c r="F1621" t="s">
        <v>5229</v>
      </c>
      <c r="M1621" s="44">
        <v>10</v>
      </c>
      <c r="Q1621" t="s">
        <v>5167</v>
      </c>
    </row>
    <row r="1622" spans="1:17" x14ac:dyDescent="0.25">
      <c r="A1622" t="s">
        <v>1054</v>
      </c>
      <c r="F1622" t="s">
        <v>5230</v>
      </c>
      <c r="M1622" s="44">
        <v>20</v>
      </c>
      <c r="Q1622" t="s">
        <v>5167</v>
      </c>
    </row>
    <row r="1623" spans="1:17" x14ac:dyDescent="0.25">
      <c r="A1623" t="s">
        <v>1054</v>
      </c>
      <c r="F1623" t="s">
        <v>5231</v>
      </c>
      <c r="M1623" s="44">
        <v>9</v>
      </c>
      <c r="Q1623" t="s">
        <v>5167</v>
      </c>
    </row>
    <row r="1624" spans="1:17" x14ac:dyDescent="0.25">
      <c r="A1624" t="s">
        <v>1054</v>
      </c>
      <c r="F1624" t="s">
        <v>5232</v>
      </c>
      <c r="M1624" s="44">
        <v>6</v>
      </c>
      <c r="Q1624" t="s">
        <v>5167</v>
      </c>
    </row>
    <row r="1625" spans="1:17" x14ac:dyDescent="0.25">
      <c r="A1625" t="s">
        <v>1054</v>
      </c>
      <c r="F1625" t="s">
        <v>5233</v>
      </c>
      <c r="M1625" s="44">
        <v>5</v>
      </c>
      <c r="Q1625" t="s">
        <v>5167</v>
      </c>
    </row>
    <row r="1626" spans="1:17" x14ac:dyDescent="0.25">
      <c r="A1626" t="s">
        <v>1054</v>
      </c>
      <c r="F1626" t="s">
        <v>5234</v>
      </c>
      <c r="M1626" s="44">
        <v>10</v>
      </c>
      <c r="Q1626" t="s">
        <v>5167</v>
      </c>
    </row>
    <row r="1627" spans="1:17" x14ac:dyDescent="0.25">
      <c r="A1627" t="s">
        <v>1054</v>
      </c>
      <c r="F1627" t="s">
        <v>5235</v>
      </c>
      <c r="M1627" s="44">
        <v>5</v>
      </c>
      <c r="Q1627" t="s">
        <v>5167</v>
      </c>
    </row>
    <row r="1628" spans="1:17" x14ac:dyDescent="0.25">
      <c r="A1628" t="s">
        <v>1054</v>
      </c>
      <c r="F1628" t="s">
        <v>5236</v>
      </c>
      <c r="M1628" s="44">
        <v>0.82</v>
      </c>
      <c r="Q1628" t="s">
        <v>5167</v>
      </c>
    </row>
    <row r="1629" spans="1:17" x14ac:dyDescent="0.25">
      <c r="A1629" t="s">
        <v>1054</v>
      </c>
      <c r="F1629" t="s">
        <v>5237</v>
      </c>
      <c r="M1629" s="44">
        <v>1.19</v>
      </c>
      <c r="Q1629" t="s">
        <v>5167</v>
      </c>
    </row>
    <row r="1630" spans="1:17" x14ac:dyDescent="0.25">
      <c r="A1630" t="s">
        <v>1054</v>
      </c>
      <c r="F1630" t="s">
        <v>5238</v>
      </c>
      <c r="M1630" s="44">
        <v>0.8</v>
      </c>
      <c r="Q1630" t="s">
        <v>5167</v>
      </c>
    </row>
    <row r="1631" spans="1:17" x14ac:dyDescent="0.25">
      <c r="A1631" t="s">
        <v>1054</v>
      </c>
      <c r="F1631" t="s">
        <v>5239</v>
      </c>
      <c r="M1631" s="44">
        <v>1.1399999999999999</v>
      </c>
      <c r="Q1631" t="s">
        <v>5167</v>
      </c>
    </row>
    <row r="1632" spans="1:17" x14ac:dyDescent="0.25">
      <c r="A1632" t="s">
        <v>1054</v>
      </c>
      <c r="F1632" t="s">
        <v>5240</v>
      </c>
      <c r="M1632" s="44">
        <v>0.7</v>
      </c>
      <c r="Q1632" t="s">
        <v>5167</v>
      </c>
    </row>
    <row r="1633" spans="1:17" x14ac:dyDescent="0.25">
      <c r="A1633" t="s">
        <v>1054</v>
      </c>
      <c r="F1633" t="s">
        <v>5241</v>
      </c>
      <c r="M1633" s="44">
        <v>0.53</v>
      </c>
      <c r="Q1633" t="s">
        <v>5167</v>
      </c>
    </row>
    <row r="1634" spans="1:17" x14ac:dyDescent="0.25">
      <c r="A1634" t="s">
        <v>1054</v>
      </c>
      <c r="F1634" t="s">
        <v>5242</v>
      </c>
      <c r="M1634" s="44">
        <v>1.5</v>
      </c>
      <c r="Q1634" t="s">
        <v>5167</v>
      </c>
    </row>
    <row r="1635" spans="1:17" x14ac:dyDescent="0.25">
      <c r="A1635" t="s">
        <v>1054</v>
      </c>
      <c r="F1635" t="s">
        <v>5243</v>
      </c>
      <c r="M1635" s="44">
        <v>0.8</v>
      </c>
      <c r="Q1635" t="s">
        <v>5167</v>
      </c>
    </row>
    <row r="1636" spans="1:17" x14ac:dyDescent="0.25">
      <c r="A1636" t="s">
        <v>1054</v>
      </c>
      <c r="F1636" t="s">
        <v>5244</v>
      </c>
      <c r="M1636" s="44">
        <v>10</v>
      </c>
      <c r="Q1636" t="s">
        <v>5167</v>
      </c>
    </row>
    <row r="1637" spans="1:17" x14ac:dyDescent="0.25">
      <c r="A1637" t="s">
        <v>1054</v>
      </c>
      <c r="F1637" t="s">
        <v>5245</v>
      </c>
      <c r="M1637" s="44">
        <v>10</v>
      </c>
      <c r="Q1637" t="s">
        <v>5167</v>
      </c>
    </row>
    <row r="1638" spans="1:17" x14ac:dyDescent="0.25">
      <c r="A1638" t="s">
        <v>1054</v>
      </c>
      <c r="F1638" t="s">
        <v>5246</v>
      </c>
      <c r="M1638" s="44">
        <v>8</v>
      </c>
      <c r="Q1638" t="s">
        <v>5167</v>
      </c>
    </row>
    <row r="1639" spans="1:17" x14ac:dyDescent="0.25">
      <c r="A1639" t="s">
        <v>1054</v>
      </c>
      <c r="F1639" t="s">
        <v>5247</v>
      </c>
      <c r="M1639" s="44">
        <v>0.03</v>
      </c>
      <c r="Q1639" t="s">
        <v>5167</v>
      </c>
    </row>
    <row r="1640" spans="1:17" x14ac:dyDescent="0.25">
      <c r="A1640" t="s">
        <v>1054</v>
      </c>
      <c r="F1640" t="s">
        <v>5248</v>
      </c>
      <c r="M1640" s="44">
        <v>2</v>
      </c>
      <c r="Q1640" t="s">
        <v>5167</v>
      </c>
    </row>
    <row r="1641" spans="1:17" x14ac:dyDescent="0.25">
      <c r="A1641" t="s">
        <v>1054</v>
      </c>
      <c r="F1641" t="s">
        <v>5249</v>
      </c>
      <c r="M1641" s="44">
        <v>0.06</v>
      </c>
      <c r="Q1641" t="s">
        <v>5167</v>
      </c>
    </row>
    <row r="1642" spans="1:17" x14ac:dyDescent="0.25">
      <c r="A1642" t="s">
        <v>1054</v>
      </c>
      <c r="F1642" t="s">
        <v>5250</v>
      </c>
      <c r="M1642" s="44">
        <v>0.1</v>
      </c>
      <c r="Q1642" t="s">
        <v>5167</v>
      </c>
    </row>
    <row r="1643" spans="1:17" x14ac:dyDescent="0.25">
      <c r="A1643" t="s">
        <v>1054</v>
      </c>
      <c r="F1643" t="s">
        <v>5251</v>
      </c>
      <c r="M1643" s="44">
        <v>1</v>
      </c>
      <c r="Q1643" t="s">
        <v>5167</v>
      </c>
    </row>
    <row r="1644" spans="1:17" x14ac:dyDescent="0.25">
      <c r="A1644" t="s">
        <v>1054</v>
      </c>
      <c r="F1644" t="s">
        <v>5252</v>
      </c>
      <c r="M1644" s="44">
        <v>1.4</v>
      </c>
      <c r="Q1644" t="s">
        <v>5167</v>
      </c>
    </row>
    <row r="1645" spans="1:17" x14ac:dyDescent="0.25">
      <c r="A1645" t="s">
        <v>1054</v>
      </c>
      <c r="F1645" t="s">
        <v>5253</v>
      </c>
      <c r="M1645" s="44">
        <v>2.8</v>
      </c>
      <c r="Q1645" t="s">
        <v>5167</v>
      </c>
    </row>
    <row r="1646" spans="1:17" x14ac:dyDescent="0.25">
      <c r="A1646" t="s">
        <v>1054</v>
      </c>
      <c r="F1646" t="s">
        <v>5254</v>
      </c>
      <c r="M1646" s="44">
        <v>0.65</v>
      </c>
      <c r="Q1646" t="s">
        <v>5167</v>
      </c>
    </row>
    <row r="1647" spans="1:17" x14ac:dyDescent="0.25">
      <c r="A1647" t="s">
        <v>1054</v>
      </c>
      <c r="F1647" t="s">
        <v>5288</v>
      </c>
      <c r="M1647" s="44">
        <v>96</v>
      </c>
      <c r="Q1647" t="s">
        <v>5167</v>
      </c>
    </row>
    <row r="1648" spans="1:17" x14ac:dyDescent="0.25">
      <c r="A1648" t="s">
        <v>1054</v>
      </c>
      <c r="F1648" t="s">
        <v>5289</v>
      </c>
      <c r="M1648" s="44">
        <v>10.8</v>
      </c>
      <c r="Q1648" t="s">
        <v>5167</v>
      </c>
    </row>
    <row r="1649" spans="1:17" x14ac:dyDescent="0.25">
      <c r="A1649" t="s">
        <v>1054</v>
      </c>
      <c r="F1649" t="s">
        <v>5255</v>
      </c>
      <c r="M1649" s="44">
        <v>2.4</v>
      </c>
      <c r="Q1649" t="s">
        <v>5167</v>
      </c>
    </row>
    <row r="1650" spans="1:17" x14ac:dyDescent="0.25">
      <c r="A1650" t="s">
        <v>1054</v>
      </c>
      <c r="F1650" t="s">
        <v>5256</v>
      </c>
      <c r="M1650" s="44">
        <v>11</v>
      </c>
      <c r="Q1650" t="s">
        <v>5167</v>
      </c>
    </row>
    <row r="1651" spans="1:17" x14ac:dyDescent="0.25">
      <c r="A1651" t="s">
        <v>1054</v>
      </c>
      <c r="F1651" t="s">
        <v>5257</v>
      </c>
      <c r="M1651" s="44">
        <v>10</v>
      </c>
      <c r="Q1651" t="s">
        <v>5167</v>
      </c>
    </row>
    <row r="1652" spans="1:17" x14ac:dyDescent="0.25">
      <c r="A1652" t="s">
        <v>1054</v>
      </c>
      <c r="F1652" t="s">
        <v>5258</v>
      </c>
      <c r="M1652" s="44">
        <v>100</v>
      </c>
      <c r="Q1652" t="s">
        <v>5167</v>
      </c>
    </row>
    <row r="1653" spans="1:17" x14ac:dyDescent="0.25">
      <c r="A1653" t="s">
        <v>1054</v>
      </c>
      <c r="F1653" t="s">
        <v>5259</v>
      </c>
      <c r="M1653" s="44">
        <v>14</v>
      </c>
      <c r="Q1653" t="s">
        <v>5167</v>
      </c>
    </row>
    <row r="1654" spans="1:17" x14ac:dyDescent="0.25">
      <c r="A1654" t="s">
        <v>1054</v>
      </c>
      <c r="F1654" t="s">
        <v>5260</v>
      </c>
      <c r="M1654" s="44">
        <v>10</v>
      </c>
      <c r="Q1654" t="s">
        <v>5167</v>
      </c>
    </row>
    <row r="1655" spans="1:17" x14ac:dyDescent="0.25">
      <c r="A1655" t="s">
        <v>1054</v>
      </c>
      <c r="F1655" t="s">
        <v>5261</v>
      </c>
      <c r="M1655" s="44">
        <v>10</v>
      </c>
      <c r="Q1655" t="s">
        <v>5167</v>
      </c>
    </row>
    <row r="1656" spans="1:17" x14ac:dyDescent="0.25">
      <c r="A1656" t="s">
        <v>1054</v>
      </c>
      <c r="F1656" t="s">
        <v>5262</v>
      </c>
      <c r="M1656" s="44">
        <v>40</v>
      </c>
      <c r="Q1656" t="s">
        <v>5167</v>
      </c>
    </row>
    <row r="1657" spans="1:17" x14ac:dyDescent="0.25">
      <c r="A1657" t="s">
        <v>1054</v>
      </c>
      <c r="F1657" t="s">
        <v>5263</v>
      </c>
      <c r="M1657" s="44">
        <v>2</v>
      </c>
      <c r="Q1657" t="s">
        <v>5167</v>
      </c>
    </row>
    <row r="1658" spans="1:17" x14ac:dyDescent="0.25">
      <c r="A1658" t="s">
        <v>1054</v>
      </c>
      <c r="F1658" t="s">
        <v>5264</v>
      </c>
      <c r="M1658" s="44">
        <v>4</v>
      </c>
      <c r="Q1658" t="s">
        <v>5167</v>
      </c>
    </row>
    <row r="1659" spans="1:17" x14ac:dyDescent="0.25">
      <c r="A1659" t="s">
        <v>1054</v>
      </c>
      <c r="F1659" t="s">
        <v>5265</v>
      </c>
      <c r="M1659" s="44">
        <v>10</v>
      </c>
      <c r="Q1659" t="s">
        <v>5167</v>
      </c>
    </row>
    <row r="1660" spans="1:17" x14ac:dyDescent="0.25">
      <c r="A1660" t="s">
        <v>1054</v>
      </c>
      <c r="F1660" t="s">
        <v>5287</v>
      </c>
      <c r="M1660" s="44">
        <v>43.317999999999998</v>
      </c>
      <c r="Q1660" t="s">
        <v>5167</v>
      </c>
    </row>
    <row r="1661" spans="1:17" x14ac:dyDescent="0.25">
      <c r="A1661" t="s">
        <v>1054</v>
      </c>
      <c r="F1661" t="s">
        <v>5266</v>
      </c>
      <c r="M1661" s="44">
        <v>0.5</v>
      </c>
      <c r="Q1661" t="s">
        <v>5167</v>
      </c>
    </row>
    <row r="1662" spans="1:17" x14ac:dyDescent="0.25">
      <c r="A1662" t="s">
        <v>1054</v>
      </c>
      <c r="F1662" t="s">
        <v>5267</v>
      </c>
      <c r="M1662" s="44">
        <v>25</v>
      </c>
      <c r="Q1662" t="s">
        <v>5167</v>
      </c>
    </row>
    <row r="1663" spans="1:17" x14ac:dyDescent="0.25">
      <c r="A1663" t="s">
        <v>1054</v>
      </c>
      <c r="F1663" t="s">
        <v>5268</v>
      </c>
      <c r="M1663" s="44">
        <v>50</v>
      </c>
      <c r="Q1663" t="s">
        <v>5167</v>
      </c>
    </row>
    <row r="1664" spans="1:17" x14ac:dyDescent="0.25">
      <c r="A1664" t="s">
        <v>1054</v>
      </c>
      <c r="F1664" t="s">
        <v>5269</v>
      </c>
      <c r="M1664" s="44">
        <v>20</v>
      </c>
      <c r="Q1664" t="s">
        <v>5167</v>
      </c>
    </row>
    <row r="1665" spans="1:17" x14ac:dyDescent="0.25">
      <c r="A1665" t="s">
        <v>1054</v>
      </c>
      <c r="F1665" t="s">
        <v>5270</v>
      </c>
      <c r="M1665" s="44">
        <v>300</v>
      </c>
      <c r="Q1665" t="s">
        <v>5167</v>
      </c>
    </row>
    <row r="1666" spans="1:17" x14ac:dyDescent="0.25">
      <c r="A1666" t="s">
        <v>1054</v>
      </c>
      <c r="F1666" t="s">
        <v>5271</v>
      </c>
      <c r="M1666" s="44">
        <v>75</v>
      </c>
      <c r="Q1666" t="s">
        <v>5167</v>
      </c>
    </row>
    <row r="1667" spans="1:17" x14ac:dyDescent="0.25">
      <c r="A1667" t="s">
        <v>1054</v>
      </c>
      <c r="F1667" t="s">
        <v>5272</v>
      </c>
      <c r="M1667" s="44">
        <v>10</v>
      </c>
      <c r="Q1667" t="s">
        <v>5167</v>
      </c>
    </row>
    <row r="1668" spans="1:17" x14ac:dyDescent="0.25">
      <c r="A1668" t="s">
        <v>1054</v>
      </c>
      <c r="F1668" t="s">
        <v>5273</v>
      </c>
      <c r="M1668" s="44">
        <v>182.5</v>
      </c>
      <c r="Q1668" t="s">
        <v>5167</v>
      </c>
    </row>
    <row r="1669" spans="1:17" x14ac:dyDescent="0.25">
      <c r="A1669" t="s">
        <v>1054</v>
      </c>
      <c r="F1669" t="s">
        <v>5274</v>
      </c>
      <c r="M1669" s="44">
        <v>1</v>
      </c>
      <c r="Q1669" t="s">
        <v>5167</v>
      </c>
    </row>
    <row r="1670" spans="1:17" x14ac:dyDescent="0.25">
      <c r="A1670" t="s">
        <v>1054</v>
      </c>
      <c r="F1670" t="s">
        <v>5275</v>
      </c>
      <c r="M1670" s="44">
        <v>1.75</v>
      </c>
      <c r="Q1670" t="s">
        <v>5167</v>
      </c>
    </row>
    <row r="1671" spans="1:17" x14ac:dyDescent="0.25">
      <c r="A1671" t="s">
        <v>1054</v>
      </c>
      <c r="F1671" t="s">
        <v>5276</v>
      </c>
      <c r="M1671" s="44">
        <v>40</v>
      </c>
      <c r="Q1671" t="s">
        <v>5167</v>
      </c>
    </row>
    <row r="1672" spans="1:17" x14ac:dyDescent="0.25">
      <c r="A1672" t="s">
        <v>1054</v>
      </c>
      <c r="F1672" t="s">
        <v>5277</v>
      </c>
      <c r="M1672" s="44">
        <v>6.15</v>
      </c>
      <c r="Q1672" t="s">
        <v>5167</v>
      </c>
    </row>
    <row r="1673" spans="1:17" x14ac:dyDescent="0.25">
      <c r="A1673" t="s">
        <v>1054</v>
      </c>
      <c r="F1673" t="s">
        <v>5278</v>
      </c>
      <c r="M1673" s="44">
        <v>37.5</v>
      </c>
      <c r="Q1673" t="s">
        <v>5167</v>
      </c>
    </row>
    <row r="1674" spans="1:17" x14ac:dyDescent="0.25">
      <c r="A1674" t="s">
        <v>1054</v>
      </c>
      <c r="F1674" t="s">
        <v>5286</v>
      </c>
      <c r="M1674" s="44">
        <v>30</v>
      </c>
      <c r="Q1674" t="s">
        <v>5167</v>
      </c>
    </row>
    <row r="1675" spans="1:17" x14ac:dyDescent="0.25">
      <c r="A1675" t="s">
        <v>1054</v>
      </c>
      <c r="F1675" t="s">
        <v>5281</v>
      </c>
      <c r="M1675" s="44">
        <v>30</v>
      </c>
      <c r="Q1675" t="s">
        <v>5167</v>
      </c>
    </row>
    <row r="1676" spans="1:17" x14ac:dyDescent="0.25">
      <c r="A1676" t="s">
        <v>1054</v>
      </c>
      <c r="F1676" t="s">
        <v>5282</v>
      </c>
      <c r="M1676" s="44">
        <v>8.85</v>
      </c>
      <c r="Q1676" t="s">
        <v>5167</v>
      </c>
    </row>
    <row r="1677" spans="1:17" x14ac:dyDescent="0.25">
      <c r="A1677" t="s">
        <v>1054</v>
      </c>
      <c r="F1677" t="s">
        <v>5283</v>
      </c>
      <c r="M1677" s="44">
        <v>4</v>
      </c>
      <c r="Q1677" t="s">
        <v>5167</v>
      </c>
    </row>
    <row r="1678" spans="1:17" x14ac:dyDescent="0.25">
      <c r="A1678" t="s">
        <v>1054</v>
      </c>
      <c r="F1678" t="s">
        <v>5284</v>
      </c>
      <c r="M1678" s="44">
        <v>6.5</v>
      </c>
      <c r="Q1678" t="s">
        <v>5167</v>
      </c>
    </row>
    <row r="1679" spans="1:17" x14ac:dyDescent="0.25">
      <c r="A1679" t="s">
        <v>1054</v>
      </c>
      <c r="F1679" t="s">
        <v>5285</v>
      </c>
      <c r="M1679" s="44">
        <v>3</v>
      </c>
      <c r="Q1679" t="s">
        <v>5167</v>
      </c>
    </row>
  </sheetData>
  <autoFilter ref="A1:S1679" xr:uid="{A06EB77C-EAE9-4AA7-A272-14D38070DC4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7275A-4D72-4E4B-83F6-5664FD31BC0A}">
  <sheetPr>
    <tabColor rgb="FF7030A0"/>
  </sheetPr>
  <dimension ref="A1:O46"/>
  <sheetViews>
    <sheetView workbookViewId="0">
      <selection activeCell="B21" sqref="B21"/>
    </sheetView>
  </sheetViews>
  <sheetFormatPr defaultRowHeight="12.75" x14ac:dyDescent="0.2"/>
  <cols>
    <col min="1" max="1" width="26.28515625" style="104" bestFit="1" customWidth="1"/>
    <col min="2" max="2" width="32.42578125" style="104" bestFit="1" customWidth="1"/>
    <col min="3" max="3" width="12.28515625" style="104" customWidth="1"/>
    <col min="4" max="256" width="9.140625" style="104"/>
    <col min="257" max="257" width="26.28515625" style="104" bestFit="1" customWidth="1"/>
    <col min="258" max="258" width="32.42578125" style="104" bestFit="1" customWidth="1"/>
    <col min="259" max="259" width="12.28515625" style="104" customWidth="1"/>
    <col min="260" max="512" width="9.140625" style="104"/>
    <col min="513" max="513" width="26.28515625" style="104" bestFit="1" customWidth="1"/>
    <col min="514" max="514" width="32.42578125" style="104" bestFit="1" customWidth="1"/>
    <col min="515" max="515" width="12.28515625" style="104" customWidth="1"/>
    <col min="516" max="768" width="9.140625" style="104"/>
    <col min="769" max="769" width="26.28515625" style="104" bestFit="1" customWidth="1"/>
    <col min="770" max="770" width="32.42578125" style="104" bestFit="1" customWidth="1"/>
    <col min="771" max="771" width="12.28515625" style="104" customWidth="1"/>
    <col min="772" max="1024" width="9.140625" style="104"/>
    <col min="1025" max="1025" width="26.28515625" style="104" bestFit="1" customWidth="1"/>
    <col min="1026" max="1026" width="32.42578125" style="104" bestFit="1" customWidth="1"/>
    <col min="1027" max="1027" width="12.28515625" style="104" customWidth="1"/>
    <col min="1028" max="1280" width="9.140625" style="104"/>
    <col min="1281" max="1281" width="26.28515625" style="104" bestFit="1" customWidth="1"/>
    <col min="1282" max="1282" width="32.42578125" style="104" bestFit="1" customWidth="1"/>
    <col min="1283" max="1283" width="12.28515625" style="104" customWidth="1"/>
    <col min="1284" max="1536" width="9.140625" style="104"/>
    <col min="1537" max="1537" width="26.28515625" style="104" bestFit="1" customWidth="1"/>
    <col min="1538" max="1538" width="32.42578125" style="104" bestFit="1" customWidth="1"/>
    <col min="1539" max="1539" width="12.28515625" style="104" customWidth="1"/>
    <col min="1540" max="1792" width="9.140625" style="104"/>
    <col min="1793" max="1793" width="26.28515625" style="104" bestFit="1" customWidth="1"/>
    <col min="1794" max="1794" width="32.42578125" style="104" bestFit="1" customWidth="1"/>
    <col min="1795" max="1795" width="12.28515625" style="104" customWidth="1"/>
    <col min="1796" max="2048" width="9.140625" style="104"/>
    <col min="2049" max="2049" width="26.28515625" style="104" bestFit="1" customWidth="1"/>
    <col min="2050" max="2050" width="32.42578125" style="104" bestFit="1" customWidth="1"/>
    <col min="2051" max="2051" width="12.28515625" style="104" customWidth="1"/>
    <col min="2052" max="2304" width="9.140625" style="104"/>
    <col min="2305" max="2305" width="26.28515625" style="104" bestFit="1" customWidth="1"/>
    <col min="2306" max="2306" width="32.42578125" style="104" bestFit="1" customWidth="1"/>
    <col min="2307" max="2307" width="12.28515625" style="104" customWidth="1"/>
    <col min="2308" max="2560" width="9.140625" style="104"/>
    <col min="2561" max="2561" width="26.28515625" style="104" bestFit="1" customWidth="1"/>
    <col min="2562" max="2562" width="32.42578125" style="104" bestFit="1" customWidth="1"/>
    <col min="2563" max="2563" width="12.28515625" style="104" customWidth="1"/>
    <col min="2564" max="2816" width="9.140625" style="104"/>
    <col min="2817" max="2817" width="26.28515625" style="104" bestFit="1" customWidth="1"/>
    <col min="2818" max="2818" width="32.42578125" style="104" bestFit="1" customWidth="1"/>
    <col min="2819" max="2819" width="12.28515625" style="104" customWidth="1"/>
    <col min="2820" max="3072" width="9.140625" style="104"/>
    <col min="3073" max="3073" width="26.28515625" style="104" bestFit="1" customWidth="1"/>
    <col min="3074" max="3074" width="32.42578125" style="104" bestFit="1" customWidth="1"/>
    <col min="3075" max="3075" width="12.28515625" style="104" customWidth="1"/>
    <col min="3076" max="3328" width="9.140625" style="104"/>
    <col min="3329" max="3329" width="26.28515625" style="104" bestFit="1" customWidth="1"/>
    <col min="3330" max="3330" width="32.42578125" style="104" bestFit="1" customWidth="1"/>
    <col min="3331" max="3331" width="12.28515625" style="104" customWidth="1"/>
    <col min="3332" max="3584" width="9.140625" style="104"/>
    <col min="3585" max="3585" width="26.28515625" style="104" bestFit="1" customWidth="1"/>
    <col min="3586" max="3586" width="32.42578125" style="104" bestFit="1" customWidth="1"/>
    <col min="3587" max="3587" width="12.28515625" style="104" customWidth="1"/>
    <col min="3588" max="3840" width="9.140625" style="104"/>
    <col min="3841" max="3841" width="26.28515625" style="104" bestFit="1" customWidth="1"/>
    <col min="3842" max="3842" width="32.42578125" style="104" bestFit="1" customWidth="1"/>
    <col min="3843" max="3843" width="12.28515625" style="104" customWidth="1"/>
    <col min="3844" max="4096" width="9.140625" style="104"/>
    <col min="4097" max="4097" width="26.28515625" style="104" bestFit="1" customWidth="1"/>
    <col min="4098" max="4098" width="32.42578125" style="104" bestFit="1" customWidth="1"/>
    <col min="4099" max="4099" width="12.28515625" style="104" customWidth="1"/>
    <col min="4100" max="4352" width="9.140625" style="104"/>
    <col min="4353" max="4353" width="26.28515625" style="104" bestFit="1" customWidth="1"/>
    <col min="4354" max="4354" width="32.42578125" style="104" bestFit="1" customWidth="1"/>
    <col min="4355" max="4355" width="12.28515625" style="104" customWidth="1"/>
    <col min="4356" max="4608" width="9.140625" style="104"/>
    <col min="4609" max="4609" width="26.28515625" style="104" bestFit="1" customWidth="1"/>
    <col min="4610" max="4610" width="32.42578125" style="104" bestFit="1" customWidth="1"/>
    <col min="4611" max="4611" width="12.28515625" style="104" customWidth="1"/>
    <col min="4612" max="4864" width="9.140625" style="104"/>
    <col min="4865" max="4865" width="26.28515625" style="104" bestFit="1" customWidth="1"/>
    <col min="4866" max="4866" width="32.42578125" style="104" bestFit="1" customWidth="1"/>
    <col min="4867" max="4867" width="12.28515625" style="104" customWidth="1"/>
    <col min="4868" max="5120" width="9.140625" style="104"/>
    <col min="5121" max="5121" width="26.28515625" style="104" bestFit="1" customWidth="1"/>
    <col min="5122" max="5122" width="32.42578125" style="104" bestFit="1" customWidth="1"/>
    <col min="5123" max="5123" width="12.28515625" style="104" customWidth="1"/>
    <col min="5124" max="5376" width="9.140625" style="104"/>
    <col min="5377" max="5377" width="26.28515625" style="104" bestFit="1" customWidth="1"/>
    <col min="5378" max="5378" width="32.42578125" style="104" bestFit="1" customWidth="1"/>
    <col min="5379" max="5379" width="12.28515625" style="104" customWidth="1"/>
    <col min="5380" max="5632" width="9.140625" style="104"/>
    <col min="5633" max="5633" width="26.28515625" style="104" bestFit="1" customWidth="1"/>
    <col min="5634" max="5634" width="32.42578125" style="104" bestFit="1" customWidth="1"/>
    <col min="5635" max="5635" width="12.28515625" style="104" customWidth="1"/>
    <col min="5636" max="5888" width="9.140625" style="104"/>
    <col min="5889" max="5889" width="26.28515625" style="104" bestFit="1" customWidth="1"/>
    <col min="5890" max="5890" width="32.42578125" style="104" bestFit="1" customWidth="1"/>
    <col min="5891" max="5891" width="12.28515625" style="104" customWidth="1"/>
    <col min="5892" max="6144" width="9.140625" style="104"/>
    <col min="6145" max="6145" width="26.28515625" style="104" bestFit="1" customWidth="1"/>
    <col min="6146" max="6146" width="32.42578125" style="104" bestFit="1" customWidth="1"/>
    <col min="6147" max="6147" width="12.28515625" style="104" customWidth="1"/>
    <col min="6148" max="6400" width="9.140625" style="104"/>
    <col min="6401" max="6401" width="26.28515625" style="104" bestFit="1" customWidth="1"/>
    <col min="6402" max="6402" width="32.42578125" style="104" bestFit="1" customWidth="1"/>
    <col min="6403" max="6403" width="12.28515625" style="104" customWidth="1"/>
    <col min="6404" max="6656" width="9.140625" style="104"/>
    <col min="6657" max="6657" width="26.28515625" style="104" bestFit="1" customWidth="1"/>
    <col min="6658" max="6658" width="32.42578125" style="104" bestFit="1" customWidth="1"/>
    <col min="6659" max="6659" width="12.28515625" style="104" customWidth="1"/>
    <col min="6660" max="6912" width="9.140625" style="104"/>
    <col min="6913" max="6913" width="26.28515625" style="104" bestFit="1" customWidth="1"/>
    <col min="6914" max="6914" width="32.42578125" style="104" bestFit="1" customWidth="1"/>
    <col min="6915" max="6915" width="12.28515625" style="104" customWidth="1"/>
    <col min="6916" max="7168" width="9.140625" style="104"/>
    <col min="7169" max="7169" width="26.28515625" style="104" bestFit="1" customWidth="1"/>
    <col min="7170" max="7170" width="32.42578125" style="104" bestFit="1" customWidth="1"/>
    <col min="7171" max="7171" width="12.28515625" style="104" customWidth="1"/>
    <col min="7172" max="7424" width="9.140625" style="104"/>
    <col min="7425" max="7425" width="26.28515625" style="104" bestFit="1" customWidth="1"/>
    <col min="7426" max="7426" width="32.42578125" style="104" bestFit="1" customWidth="1"/>
    <col min="7427" max="7427" width="12.28515625" style="104" customWidth="1"/>
    <col min="7428" max="7680" width="9.140625" style="104"/>
    <col min="7681" max="7681" width="26.28515625" style="104" bestFit="1" customWidth="1"/>
    <col min="7682" max="7682" width="32.42578125" style="104" bestFit="1" customWidth="1"/>
    <col min="7683" max="7683" width="12.28515625" style="104" customWidth="1"/>
    <col min="7684" max="7936" width="9.140625" style="104"/>
    <col min="7937" max="7937" width="26.28515625" style="104" bestFit="1" customWidth="1"/>
    <col min="7938" max="7938" width="32.42578125" style="104" bestFit="1" customWidth="1"/>
    <col min="7939" max="7939" width="12.28515625" style="104" customWidth="1"/>
    <col min="7940" max="8192" width="9.140625" style="104"/>
    <col min="8193" max="8193" width="26.28515625" style="104" bestFit="1" customWidth="1"/>
    <col min="8194" max="8194" width="32.42578125" style="104" bestFit="1" customWidth="1"/>
    <col min="8195" max="8195" width="12.28515625" style="104" customWidth="1"/>
    <col min="8196" max="8448" width="9.140625" style="104"/>
    <col min="8449" max="8449" width="26.28515625" style="104" bestFit="1" customWidth="1"/>
    <col min="8450" max="8450" width="32.42578125" style="104" bestFit="1" customWidth="1"/>
    <col min="8451" max="8451" width="12.28515625" style="104" customWidth="1"/>
    <col min="8452" max="8704" width="9.140625" style="104"/>
    <col min="8705" max="8705" width="26.28515625" style="104" bestFit="1" customWidth="1"/>
    <col min="8706" max="8706" width="32.42578125" style="104" bestFit="1" customWidth="1"/>
    <col min="8707" max="8707" width="12.28515625" style="104" customWidth="1"/>
    <col min="8708" max="8960" width="9.140625" style="104"/>
    <col min="8961" max="8961" width="26.28515625" style="104" bestFit="1" customWidth="1"/>
    <col min="8962" max="8962" width="32.42578125" style="104" bestFit="1" customWidth="1"/>
    <col min="8963" max="8963" width="12.28515625" style="104" customWidth="1"/>
    <col min="8964" max="9216" width="9.140625" style="104"/>
    <col min="9217" max="9217" width="26.28515625" style="104" bestFit="1" customWidth="1"/>
    <col min="9218" max="9218" width="32.42578125" style="104" bestFit="1" customWidth="1"/>
    <col min="9219" max="9219" width="12.28515625" style="104" customWidth="1"/>
    <col min="9220" max="9472" width="9.140625" style="104"/>
    <col min="9473" max="9473" width="26.28515625" style="104" bestFit="1" customWidth="1"/>
    <col min="9474" max="9474" width="32.42578125" style="104" bestFit="1" customWidth="1"/>
    <col min="9475" max="9475" width="12.28515625" style="104" customWidth="1"/>
    <col min="9476" max="9728" width="9.140625" style="104"/>
    <col min="9729" max="9729" width="26.28515625" style="104" bestFit="1" customWidth="1"/>
    <col min="9730" max="9730" width="32.42578125" style="104" bestFit="1" customWidth="1"/>
    <col min="9731" max="9731" width="12.28515625" style="104" customWidth="1"/>
    <col min="9732" max="9984" width="9.140625" style="104"/>
    <col min="9985" max="9985" width="26.28515625" style="104" bestFit="1" customWidth="1"/>
    <col min="9986" max="9986" width="32.42578125" style="104" bestFit="1" customWidth="1"/>
    <col min="9987" max="9987" width="12.28515625" style="104" customWidth="1"/>
    <col min="9988" max="10240" width="9.140625" style="104"/>
    <col min="10241" max="10241" width="26.28515625" style="104" bestFit="1" customWidth="1"/>
    <col min="10242" max="10242" width="32.42578125" style="104" bestFit="1" customWidth="1"/>
    <col min="10243" max="10243" width="12.28515625" style="104" customWidth="1"/>
    <col min="10244" max="10496" width="9.140625" style="104"/>
    <col min="10497" max="10497" width="26.28515625" style="104" bestFit="1" customWidth="1"/>
    <col min="10498" max="10498" width="32.42578125" style="104" bestFit="1" customWidth="1"/>
    <col min="10499" max="10499" width="12.28515625" style="104" customWidth="1"/>
    <col min="10500" max="10752" width="9.140625" style="104"/>
    <col min="10753" max="10753" width="26.28515625" style="104" bestFit="1" customWidth="1"/>
    <col min="10754" max="10754" width="32.42578125" style="104" bestFit="1" customWidth="1"/>
    <col min="10755" max="10755" width="12.28515625" style="104" customWidth="1"/>
    <col min="10756" max="11008" width="9.140625" style="104"/>
    <col min="11009" max="11009" width="26.28515625" style="104" bestFit="1" customWidth="1"/>
    <col min="11010" max="11010" width="32.42578125" style="104" bestFit="1" customWidth="1"/>
    <col min="11011" max="11011" width="12.28515625" style="104" customWidth="1"/>
    <col min="11012" max="11264" width="9.140625" style="104"/>
    <col min="11265" max="11265" width="26.28515625" style="104" bestFit="1" customWidth="1"/>
    <col min="11266" max="11266" width="32.42578125" style="104" bestFit="1" customWidth="1"/>
    <col min="11267" max="11267" width="12.28515625" style="104" customWidth="1"/>
    <col min="11268" max="11520" width="9.140625" style="104"/>
    <col min="11521" max="11521" width="26.28515625" style="104" bestFit="1" customWidth="1"/>
    <col min="11522" max="11522" width="32.42578125" style="104" bestFit="1" customWidth="1"/>
    <col min="11523" max="11523" width="12.28515625" style="104" customWidth="1"/>
    <col min="11524" max="11776" width="9.140625" style="104"/>
    <col min="11777" max="11777" width="26.28515625" style="104" bestFit="1" customWidth="1"/>
    <col min="11778" max="11778" width="32.42578125" style="104" bestFit="1" customWidth="1"/>
    <col min="11779" max="11779" width="12.28515625" style="104" customWidth="1"/>
    <col min="11780" max="12032" width="9.140625" style="104"/>
    <col min="12033" max="12033" width="26.28515625" style="104" bestFit="1" customWidth="1"/>
    <col min="12034" max="12034" width="32.42578125" style="104" bestFit="1" customWidth="1"/>
    <col min="12035" max="12035" width="12.28515625" style="104" customWidth="1"/>
    <col min="12036" max="12288" width="9.140625" style="104"/>
    <col min="12289" max="12289" width="26.28515625" style="104" bestFit="1" customWidth="1"/>
    <col min="12290" max="12290" width="32.42578125" style="104" bestFit="1" customWidth="1"/>
    <col min="12291" max="12291" width="12.28515625" style="104" customWidth="1"/>
    <col min="12292" max="12544" width="9.140625" style="104"/>
    <col min="12545" max="12545" width="26.28515625" style="104" bestFit="1" customWidth="1"/>
    <col min="12546" max="12546" width="32.42578125" style="104" bestFit="1" customWidth="1"/>
    <col min="12547" max="12547" width="12.28515625" style="104" customWidth="1"/>
    <col min="12548" max="12800" width="9.140625" style="104"/>
    <col min="12801" max="12801" width="26.28515625" style="104" bestFit="1" customWidth="1"/>
    <col min="12802" max="12802" width="32.42578125" style="104" bestFit="1" customWidth="1"/>
    <col min="12803" max="12803" width="12.28515625" style="104" customWidth="1"/>
    <col min="12804" max="13056" width="9.140625" style="104"/>
    <col min="13057" max="13057" width="26.28515625" style="104" bestFit="1" customWidth="1"/>
    <col min="13058" max="13058" width="32.42578125" style="104" bestFit="1" customWidth="1"/>
    <col min="13059" max="13059" width="12.28515625" style="104" customWidth="1"/>
    <col min="13060" max="13312" width="9.140625" style="104"/>
    <col min="13313" max="13313" width="26.28515625" style="104" bestFit="1" customWidth="1"/>
    <col min="13314" max="13314" width="32.42578125" style="104" bestFit="1" customWidth="1"/>
    <col min="13315" max="13315" width="12.28515625" style="104" customWidth="1"/>
    <col min="13316" max="13568" width="9.140625" style="104"/>
    <col min="13569" max="13569" width="26.28515625" style="104" bestFit="1" customWidth="1"/>
    <col min="13570" max="13570" width="32.42578125" style="104" bestFit="1" customWidth="1"/>
    <col min="13571" max="13571" width="12.28515625" style="104" customWidth="1"/>
    <col min="13572" max="13824" width="9.140625" style="104"/>
    <col min="13825" max="13825" width="26.28515625" style="104" bestFit="1" customWidth="1"/>
    <col min="13826" max="13826" width="32.42578125" style="104" bestFit="1" customWidth="1"/>
    <col min="13827" max="13827" width="12.28515625" style="104" customWidth="1"/>
    <col min="13828" max="14080" width="9.140625" style="104"/>
    <col min="14081" max="14081" width="26.28515625" style="104" bestFit="1" customWidth="1"/>
    <col min="14082" max="14082" width="32.42578125" style="104" bestFit="1" customWidth="1"/>
    <col min="14083" max="14083" width="12.28515625" style="104" customWidth="1"/>
    <col min="14084" max="14336" width="9.140625" style="104"/>
    <col min="14337" max="14337" width="26.28515625" style="104" bestFit="1" customWidth="1"/>
    <col min="14338" max="14338" width="32.42578125" style="104" bestFit="1" customWidth="1"/>
    <col min="14339" max="14339" width="12.28515625" style="104" customWidth="1"/>
    <col min="14340" max="14592" width="9.140625" style="104"/>
    <col min="14593" max="14593" width="26.28515625" style="104" bestFit="1" customWidth="1"/>
    <col min="14594" max="14594" width="32.42578125" style="104" bestFit="1" customWidth="1"/>
    <col min="14595" max="14595" width="12.28515625" style="104" customWidth="1"/>
    <col min="14596" max="14848" width="9.140625" style="104"/>
    <col min="14849" max="14849" width="26.28515625" style="104" bestFit="1" customWidth="1"/>
    <col min="14850" max="14850" width="32.42578125" style="104" bestFit="1" customWidth="1"/>
    <col min="14851" max="14851" width="12.28515625" style="104" customWidth="1"/>
    <col min="14852" max="15104" width="9.140625" style="104"/>
    <col min="15105" max="15105" width="26.28515625" style="104" bestFit="1" customWidth="1"/>
    <col min="15106" max="15106" width="32.42578125" style="104" bestFit="1" customWidth="1"/>
    <col min="15107" max="15107" width="12.28515625" style="104" customWidth="1"/>
    <col min="15108" max="15360" width="9.140625" style="104"/>
    <col min="15361" max="15361" width="26.28515625" style="104" bestFit="1" customWidth="1"/>
    <col min="15362" max="15362" width="32.42578125" style="104" bestFit="1" customWidth="1"/>
    <col min="15363" max="15363" width="12.28515625" style="104" customWidth="1"/>
    <col min="15364" max="15616" width="9.140625" style="104"/>
    <col min="15617" max="15617" width="26.28515625" style="104" bestFit="1" customWidth="1"/>
    <col min="15618" max="15618" width="32.42578125" style="104" bestFit="1" customWidth="1"/>
    <col min="15619" max="15619" width="12.28515625" style="104" customWidth="1"/>
    <col min="15620" max="15872" width="9.140625" style="104"/>
    <col min="15873" max="15873" width="26.28515625" style="104" bestFit="1" customWidth="1"/>
    <col min="15874" max="15874" width="32.42578125" style="104" bestFit="1" customWidth="1"/>
    <col min="15875" max="15875" width="12.28515625" style="104" customWidth="1"/>
    <col min="15876" max="16128" width="9.140625" style="104"/>
    <col min="16129" max="16129" width="26.28515625" style="104" bestFit="1" customWidth="1"/>
    <col min="16130" max="16130" width="32.42578125" style="104" bestFit="1" customWidth="1"/>
    <col min="16131" max="16131" width="12.28515625" style="104" customWidth="1"/>
    <col min="16132" max="16384" width="9.140625" style="104"/>
  </cols>
  <sheetData>
    <row r="1" spans="1:15" s="102" customFormat="1" ht="48" customHeight="1" x14ac:dyDescent="0.25">
      <c r="A1" s="109" t="s">
        <v>7697</v>
      </c>
      <c r="B1" s="109"/>
      <c r="C1" s="109"/>
      <c r="D1" s="109"/>
      <c r="E1" s="109"/>
      <c r="F1" s="109"/>
      <c r="G1" s="109"/>
      <c r="H1" s="109"/>
      <c r="I1" s="109"/>
      <c r="J1" s="109"/>
      <c r="K1" s="109"/>
      <c r="L1" s="109"/>
    </row>
    <row r="3" spans="1:15" x14ac:dyDescent="0.2">
      <c r="A3" s="103" t="s">
        <v>5204</v>
      </c>
      <c r="B3" s="103" t="s">
        <v>5310</v>
      </c>
      <c r="C3" s="103" t="s">
        <v>7698</v>
      </c>
      <c r="D3" s="103" t="s">
        <v>7619</v>
      </c>
      <c r="E3" s="103" t="s">
        <v>7620</v>
      </c>
      <c r="F3" s="103" t="s">
        <v>7621</v>
      </c>
      <c r="G3" s="103" t="s">
        <v>7622</v>
      </c>
      <c r="H3" s="103" t="s">
        <v>7623</v>
      </c>
      <c r="I3" s="103" t="s">
        <v>7624</v>
      </c>
      <c r="J3" s="103" t="s">
        <v>7625</v>
      </c>
      <c r="K3" s="103" t="s">
        <v>7626</v>
      </c>
      <c r="L3" s="103" t="s">
        <v>7627</v>
      </c>
      <c r="M3" s="103" t="s">
        <v>7628</v>
      </c>
      <c r="N3" s="103" t="s">
        <v>7629</v>
      </c>
      <c r="O3" s="103" t="s">
        <v>7630</v>
      </c>
    </row>
    <row r="4" spans="1:15" x14ac:dyDescent="0.2">
      <c r="A4" s="104" t="s">
        <v>6999</v>
      </c>
      <c r="B4" s="104" t="s">
        <v>6997</v>
      </c>
      <c r="C4" s="104" t="s">
        <v>6996</v>
      </c>
      <c r="D4" s="104">
        <v>40</v>
      </c>
      <c r="E4" s="104">
        <v>40</v>
      </c>
      <c r="F4" s="104">
        <v>40</v>
      </c>
      <c r="G4" s="104">
        <v>40</v>
      </c>
      <c r="H4" s="104">
        <v>40</v>
      </c>
      <c r="I4" s="104">
        <v>40</v>
      </c>
      <c r="J4" s="104">
        <v>40</v>
      </c>
      <c r="K4" s="104">
        <v>40</v>
      </c>
      <c r="L4" s="104">
        <v>40</v>
      </c>
      <c r="M4" s="104">
        <v>40</v>
      </c>
      <c r="N4" s="104">
        <v>40</v>
      </c>
      <c r="O4" s="104">
        <v>40</v>
      </c>
    </row>
    <row r="5" spans="1:15" x14ac:dyDescent="0.2">
      <c r="A5" s="104" t="s">
        <v>2279</v>
      </c>
      <c r="B5" s="104" t="s">
        <v>7419</v>
      </c>
      <c r="C5" s="104" t="s">
        <v>905</v>
      </c>
      <c r="D5" s="104">
        <v>2</v>
      </c>
      <c r="E5" s="104">
        <v>1.5</v>
      </c>
      <c r="F5" s="104">
        <v>9</v>
      </c>
      <c r="G5" s="104">
        <v>7.5</v>
      </c>
      <c r="H5" s="104">
        <v>8</v>
      </c>
      <c r="I5" s="104">
        <v>15.5</v>
      </c>
      <c r="J5" s="104">
        <v>19.5</v>
      </c>
      <c r="K5" s="104">
        <v>13.5</v>
      </c>
      <c r="L5" s="104">
        <v>7</v>
      </c>
      <c r="M5" s="104">
        <v>1</v>
      </c>
      <c r="N5" s="104">
        <v>1</v>
      </c>
      <c r="O5" s="104">
        <v>0</v>
      </c>
    </row>
    <row r="6" spans="1:15" x14ac:dyDescent="0.2">
      <c r="A6" s="104" t="s">
        <v>2297</v>
      </c>
      <c r="B6" s="104" t="s">
        <v>7318</v>
      </c>
      <c r="C6" s="104" t="s">
        <v>905</v>
      </c>
      <c r="D6" s="104">
        <v>0.8</v>
      </c>
      <c r="E6" s="104">
        <v>0.6</v>
      </c>
      <c r="F6" s="104">
        <v>3.6</v>
      </c>
      <c r="G6" s="104">
        <v>3</v>
      </c>
      <c r="H6" s="104">
        <v>3.2</v>
      </c>
      <c r="I6" s="104">
        <v>6.2</v>
      </c>
      <c r="J6" s="104">
        <v>7.8</v>
      </c>
      <c r="K6" s="104">
        <v>5.4</v>
      </c>
      <c r="L6" s="104">
        <v>2.8</v>
      </c>
      <c r="M6" s="104">
        <v>0.4</v>
      </c>
      <c r="N6" s="104">
        <v>0.4</v>
      </c>
      <c r="O6" s="104">
        <v>0</v>
      </c>
    </row>
    <row r="7" spans="1:15" x14ac:dyDescent="0.2">
      <c r="A7" s="104" t="s">
        <v>2280</v>
      </c>
      <c r="B7" s="104" t="s">
        <v>7548</v>
      </c>
      <c r="C7" s="104" t="s">
        <v>905</v>
      </c>
      <c r="D7" s="104">
        <v>2</v>
      </c>
      <c r="E7" s="104">
        <v>1.5</v>
      </c>
      <c r="F7" s="104">
        <v>9</v>
      </c>
      <c r="G7" s="104">
        <v>7.5</v>
      </c>
      <c r="H7" s="104">
        <v>8</v>
      </c>
      <c r="I7" s="104">
        <v>15.5</v>
      </c>
      <c r="J7" s="104">
        <v>19.5</v>
      </c>
      <c r="K7" s="104">
        <v>13.5</v>
      </c>
      <c r="L7" s="104">
        <v>7</v>
      </c>
      <c r="M7" s="104">
        <v>1</v>
      </c>
      <c r="N7" s="104">
        <v>1</v>
      </c>
      <c r="O7" s="104">
        <v>0</v>
      </c>
    </row>
    <row r="8" spans="1:15" x14ac:dyDescent="0.2">
      <c r="A8" s="104" t="s">
        <v>6729</v>
      </c>
      <c r="B8" s="104" t="s">
        <v>6728</v>
      </c>
      <c r="C8" s="104" t="s">
        <v>6565</v>
      </c>
      <c r="D8" s="104">
        <v>565</v>
      </c>
      <c r="E8" s="104">
        <v>565</v>
      </c>
      <c r="F8" s="104">
        <v>565</v>
      </c>
      <c r="G8" s="104">
        <v>565</v>
      </c>
      <c r="H8" s="104">
        <v>565</v>
      </c>
      <c r="I8" s="104">
        <v>565</v>
      </c>
      <c r="J8" s="104">
        <v>565</v>
      </c>
      <c r="K8" s="104">
        <v>565</v>
      </c>
      <c r="L8" s="104">
        <v>565</v>
      </c>
      <c r="M8" s="104">
        <v>565</v>
      </c>
      <c r="N8" s="104">
        <v>565</v>
      </c>
      <c r="O8" s="104">
        <v>565</v>
      </c>
    </row>
    <row r="9" spans="1:15" x14ac:dyDescent="0.2">
      <c r="A9" s="104" t="s">
        <v>2271</v>
      </c>
      <c r="B9" s="104" t="s">
        <v>7529</v>
      </c>
      <c r="C9" s="104" t="s">
        <v>6577</v>
      </c>
      <c r="D9" s="104">
        <v>5.08</v>
      </c>
      <c r="E9" s="104">
        <v>3.81</v>
      </c>
      <c r="F9" s="104">
        <v>22.86</v>
      </c>
      <c r="G9" s="104">
        <v>19.05</v>
      </c>
      <c r="H9" s="104">
        <v>20.32</v>
      </c>
      <c r="I9" s="104">
        <v>39.369999999999997</v>
      </c>
      <c r="J9" s="104">
        <v>49.53</v>
      </c>
      <c r="K9" s="104">
        <v>34.29</v>
      </c>
      <c r="L9" s="104">
        <v>17.78</v>
      </c>
      <c r="M9" s="104">
        <v>2.54</v>
      </c>
      <c r="N9" s="104">
        <v>2.54</v>
      </c>
      <c r="O9" s="104">
        <v>0</v>
      </c>
    </row>
    <row r="10" spans="1:15" x14ac:dyDescent="0.2">
      <c r="A10" s="104" t="s">
        <v>7379</v>
      </c>
      <c r="B10" s="104" t="s">
        <v>7379</v>
      </c>
      <c r="C10" s="104" t="s">
        <v>6438</v>
      </c>
      <c r="D10" s="104">
        <v>428</v>
      </c>
      <c r="E10" s="104">
        <v>428</v>
      </c>
      <c r="F10" s="104">
        <v>428</v>
      </c>
      <c r="G10" s="104">
        <v>428</v>
      </c>
      <c r="H10" s="104">
        <v>428</v>
      </c>
      <c r="I10" s="104">
        <v>428</v>
      </c>
      <c r="J10" s="104">
        <v>428</v>
      </c>
      <c r="K10" s="104">
        <v>428</v>
      </c>
      <c r="L10" s="104">
        <v>428</v>
      </c>
      <c r="M10" s="104">
        <v>428</v>
      </c>
      <c r="N10" s="104">
        <v>428</v>
      </c>
      <c r="O10" s="104">
        <v>428</v>
      </c>
    </row>
    <row r="11" spans="1:15" x14ac:dyDescent="0.2">
      <c r="A11" s="104" t="s">
        <v>6568</v>
      </c>
      <c r="B11" s="104" t="s">
        <v>6566</v>
      </c>
      <c r="C11" s="104" t="s">
        <v>6565</v>
      </c>
      <c r="D11" s="104">
        <v>23.38</v>
      </c>
      <c r="E11" s="104">
        <v>20.04</v>
      </c>
      <c r="F11" s="104">
        <v>46.76</v>
      </c>
      <c r="G11" s="104">
        <v>41.75</v>
      </c>
      <c r="H11" s="104">
        <v>41.75</v>
      </c>
      <c r="I11" s="104">
        <v>55.11</v>
      </c>
      <c r="J11" s="104">
        <v>38.409999999999997</v>
      </c>
      <c r="K11" s="104">
        <v>35.07</v>
      </c>
      <c r="L11" s="104">
        <v>25.05</v>
      </c>
      <c r="M11" s="104">
        <v>13.36</v>
      </c>
      <c r="N11" s="104">
        <v>20.04</v>
      </c>
      <c r="O11" s="104">
        <v>21.71</v>
      </c>
    </row>
    <row r="12" spans="1:15" x14ac:dyDescent="0.2">
      <c r="A12" s="104" t="s">
        <v>6816</v>
      </c>
      <c r="B12" s="104" t="s">
        <v>6815</v>
      </c>
      <c r="C12" s="104" t="s">
        <v>6565</v>
      </c>
      <c r="D12" s="104">
        <v>18.2</v>
      </c>
      <c r="E12" s="104">
        <v>15.6</v>
      </c>
      <c r="F12" s="104">
        <v>36.4</v>
      </c>
      <c r="G12" s="104">
        <v>32.5</v>
      </c>
      <c r="H12" s="104">
        <v>32.5</v>
      </c>
      <c r="I12" s="104">
        <v>42.9</v>
      </c>
      <c r="J12" s="104">
        <v>29.9</v>
      </c>
      <c r="K12" s="104">
        <v>27.3</v>
      </c>
      <c r="L12" s="104">
        <v>19.5</v>
      </c>
      <c r="M12" s="104">
        <v>10.4</v>
      </c>
      <c r="N12" s="104">
        <v>15.6</v>
      </c>
      <c r="O12" s="104">
        <v>16.899999999999999</v>
      </c>
    </row>
    <row r="13" spans="1:15" x14ac:dyDescent="0.2">
      <c r="A13" s="104" t="s">
        <v>2294</v>
      </c>
      <c r="B13" s="104" t="s">
        <v>7322</v>
      </c>
      <c r="C13" s="104" t="s">
        <v>905</v>
      </c>
      <c r="D13" s="104">
        <v>0.8</v>
      </c>
      <c r="E13" s="104">
        <v>0.6</v>
      </c>
      <c r="F13" s="104">
        <v>3.58</v>
      </c>
      <c r="G13" s="104">
        <v>2.99</v>
      </c>
      <c r="H13" s="104">
        <v>3.18</v>
      </c>
      <c r="I13" s="104">
        <v>6.17</v>
      </c>
      <c r="J13" s="104">
        <v>7.76</v>
      </c>
      <c r="K13" s="104">
        <v>5.37</v>
      </c>
      <c r="L13" s="104">
        <v>2.79</v>
      </c>
      <c r="M13" s="104">
        <v>0.4</v>
      </c>
      <c r="N13" s="104">
        <v>0.4</v>
      </c>
      <c r="O13" s="104">
        <v>0</v>
      </c>
    </row>
    <row r="14" spans="1:15" x14ac:dyDescent="0.2">
      <c r="A14" s="104" t="s">
        <v>6454</v>
      </c>
      <c r="B14" s="104" t="s">
        <v>6452</v>
      </c>
      <c r="C14" s="104" t="s">
        <v>905</v>
      </c>
      <c r="D14" s="104">
        <v>2.99</v>
      </c>
      <c r="E14" s="104">
        <v>2.2400000000000002</v>
      </c>
      <c r="F14" s="104">
        <v>13.46</v>
      </c>
      <c r="G14" s="104">
        <v>11.22</v>
      </c>
      <c r="H14" s="104">
        <v>11.97</v>
      </c>
      <c r="I14" s="104">
        <v>23.19</v>
      </c>
      <c r="J14" s="104">
        <v>29.17</v>
      </c>
      <c r="K14" s="104">
        <v>20.2</v>
      </c>
      <c r="L14" s="104">
        <v>10.47</v>
      </c>
      <c r="M14" s="104">
        <v>1.5</v>
      </c>
      <c r="N14" s="104">
        <v>1.5</v>
      </c>
      <c r="O14" s="104">
        <v>0</v>
      </c>
    </row>
    <row r="15" spans="1:15" x14ac:dyDescent="0.2">
      <c r="A15" s="104" t="s">
        <v>7665</v>
      </c>
      <c r="B15" s="104" t="s">
        <v>7666</v>
      </c>
      <c r="C15" s="104" t="s">
        <v>6565</v>
      </c>
      <c r="D15" s="104">
        <v>41.72</v>
      </c>
      <c r="E15" s="104">
        <v>35.76</v>
      </c>
      <c r="F15" s="104">
        <v>83.44</v>
      </c>
      <c r="G15" s="104">
        <v>74.5</v>
      </c>
      <c r="H15" s="104">
        <v>74.5</v>
      </c>
      <c r="I15" s="104">
        <v>98.34</v>
      </c>
      <c r="J15" s="104">
        <v>68.540000000000006</v>
      </c>
      <c r="K15" s="104">
        <v>62.58</v>
      </c>
      <c r="L15" s="104">
        <v>44.7</v>
      </c>
      <c r="M15" s="104">
        <v>23.84</v>
      </c>
      <c r="N15" s="104">
        <v>35.76</v>
      </c>
      <c r="O15" s="104">
        <v>38.74</v>
      </c>
    </row>
    <row r="16" spans="1:15" x14ac:dyDescent="0.2">
      <c r="A16" s="104" t="s">
        <v>7667</v>
      </c>
      <c r="B16" s="104" t="s">
        <v>7668</v>
      </c>
      <c r="C16" s="104" t="s">
        <v>6565</v>
      </c>
      <c r="D16" s="104">
        <v>28</v>
      </c>
      <c r="E16" s="104">
        <v>24</v>
      </c>
      <c r="F16" s="104">
        <v>56</v>
      </c>
      <c r="G16" s="104">
        <v>50</v>
      </c>
      <c r="H16" s="104">
        <v>50</v>
      </c>
      <c r="I16" s="104">
        <v>66</v>
      </c>
      <c r="J16" s="104">
        <v>46</v>
      </c>
      <c r="K16" s="104">
        <v>42</v>
      </c>
      <c r="L16" s="104">
        <v>30</v>
      </c>
      <c r="M16" s="104">
        <v>16</v>
      </c>
      <c r="N16" s="104">
        <v>24</v>
      </c>
      <c r="O16" s="104">
        <v>26</v>
      </c>
    </row>
    <row r="17" spans="1:15" x14ac:dyDescent="0.2">
      <c r="A17" s="104" t="s">
        <v>7461</v>
      </c>
      <c r="B17" s="104" t="s">
        <v>7460</v>
      </c>
      <c r="C17" s="104" t="s">
        <v>6996</v>
      </c>
      <c r="D17" s="104">
        <v>570</v>
      </c>
      <c r="E17" s="104">
        <v>570</v>
      </c>
      <c r="F17" s="104">
        <v>570</v>
      </c>
      <c r="G17" s="104">
        <v>570</v>
      </c>
      <c r="H17" s="104">
        <v>570</v>
      </c>
      <c r="I17" s="104">
        <v>570</v>
      </c>
      <c r="J17" s="104">
        <v>570</v>
      </c>
      <c r="K17" s="104">
        <v>570</v>
      </c>
      <c r="L17" s="104">
        <v>570</v>
      </c>
      <c r="M17" s="104">
        <v>570</v>
      </c>
      <c r="N17" s="104">
        <v>570</v>
      </c>
      <c r="O17" s="104">
        <v>570</v>
      </c>
    </row>
    <row r="18" spans="1:15" x14ac:dyDescent="0.2">
      <c r="A18" s="104" t="s">
        <v>7372</v>
      </c>
      <c r="B18" s="104" t="s">
        <v>6556</v>
      </c>
      <c r="C18" s="104" t="s">
        <v>2646</v>
      </c>
      <c r="D18" s="104">
        <v>236</v>
      </c>
      <c r="E18" s="104">
        <v>236</v>
      </c>
      <c r="F18" s="104">
        <v>236</v>
      </c>
      <c r="G18" s="104">
        <v>236</v>
      </c>
      <c r="H18" s="104">
        <v>236</v>
      </c>
      <c r="I18" s="104">
        <v>236</v>
      </c>
      <c r="J18" s="104">
        <v>236</v>
      </c>
      <c r="K18" s="104">
        <v>236</v>
      </c>
      <c r="L18" s="104">
        <v>236</v>
      </c>
      <c r="M18" s="104">
        <v>236</v>
      </c>
      <c r="N18" s="104">
        <v>236</v>
      </c>
      <c r="O18" s="104">
        <v>236</v>
      </c>
    </row>
    <row r="19" spans="1:15" x14ac:dyDescent="0.2">
      <c r="A19" s="104" t="s">
        <v>6558</v>
      </c>
      <c r="B19" s="104" t="s">
        <v>6556</v>
      </c>
      <c r="C19" s="104" t="s">
        <v>2646</v>
      </c>
      <c r="D19" s="104">
        <v>107</v>
      </c>
      <c r="E19" s="104">
        <v>107</v>
      </c>
      <c r="F19" s="104">
        <v>107</v>
      </c>
      <c r="G19" s="104">
        <v>107</v>
      </c>
      <c r="H19" s="104">
        <v>107</v>
      </c>
      <c r="I19" s="104">
        <v>107</v>
      </c>
      <c r="J19" s="104">
        <v>107</v>
      </c>
      <c r="K19" s="104">
        <v>107</v>
      </c>
      <c r="L19" s="104">
        <v>107</v>
      </c>
      <c r="M19" s="104">
        <v>107</v>
      </c>
      <c r="N19" s="104">
        <v>107</v>
      </c>
      <c r="O19" s="104">
        <v>107</v>
      </c>
    </row>
    <row r="20" spans="1:15" x14ac:dyDescent="0.2">
      <c r="A20" s="104" t="s">
        <v>7669</v>
      </c>
      <c r="B20" s="104" t="s">
        <v>7670</v>
      </c>
      <c r="C20" s="104" t="s">
        <v>2646</v>
      </c>
      <c r="D20" s="104">
        <v>136</v>
      </c>
      <c r="E20" s="104">
        <v>136</v>
      </c>
      <c r="F20" s="104">
        <v>136</v>
      </c>
      <c r="G20" s="104">
        <v>136</v>
      </c>
      <c r="H20" s="104">
        <v>136</v>
      </c>
      <c r="I20" s="104">
        <v>136</v>
      </c>
      <c r="J20" s="104">
        <v>136</v>
      </c>
      <c r="K20" s="104">
        <v>136</v>
      </c>
      <c r="L20" s="104">
        <v>136</v>
      </c>
      <c r="M20" s="104">
        <v>136</v>
      </c>
      <c r="N20" s="104">
        <v>136</v>
      </c>
      <c r="O20" s="104">
        <v>136</v>
      </c>
    </row>
    <row r="21" spans="1:15" x14ac:dyDescent="0.2">
      <c r="A21" s="104" t="s">
        <v>7671</v>
      </c>
      <c r="B21" s="104" t="s">
        <v>7672</v>
      </c>
      <c r="C21" s="104" t="s">
        <v>2646</v>
      </c>
      <c r="D21" s="104">
        <v>109</v>
      </c>
      <c r="E21" s="104">
        <v>109</v>
      </c>
      <c r="F21" s="104">
        <v>109</v>
      </c>
      <c r="G21" s="104">
        <v>109</v>
      </c>
      <c r="H21" s="104">
        <v>109</v>
      </c>
      <c r="I21" s="104">
        <v>109</v>
      </c>
      <c r="J21" s="104">
        <v>109</v>
      </c>
      <c r="K21" s="104">
        <v>109</v>
      </c>
      <c r="L21" s="104">
        <v>109</v>
      </c>
      <c r="M21" s="104">
        <v>109</v>
      </c>
      <c r="N21" s="104">
        <v>109</v>
      </c>
      <c r="O21" s="104">
        <v>109</v>
      </c>
    </row>
    <row r="22" spans="1:15" x14ac:dyDescent="0.2">
      <c r="A22" s="104" t="s">
        <v>7673</v>
      </c>
      <c r="B22" s="104" t="s">
        <v>7674</v>
      </c>
      <c r="C22" s="104" t="s">
        <v>2646</v>
      </c>
      <c r="D22" s="104">
        <v>10</v>
      </c>
      <c r="E22" s="104">
        <v>10</v>
      </c>
      <c r="F22" s="104">
        <v>10</v>
      </c>
      <c r="G22" s="104">
        <v>10</v>
      </c>
      <c r="H22" s="104">
        <v>10</v>
      </c>
      <c r="I22" s="104">
        <v>10</v>
      </c>
      <c r="J22" s="104">
        <v>10</v>
      </c>
      <c r="K22" s="104">
        <v>10</v>
      </c>
      <c r="L22" s="104">
        <v>10</v>
      </c>
      <c r="M22" s="104">
        <v>10</v>
      </c>
      <c r="N22" s="104">
        <v>10</v>
      </c>
      <c r="O22" s="104">
        <v>10</v>
      </c>
    </row>
    <row r="23" spans="1:15" x14ac:dyDescent="0.2">
      <c r="A23" s="104" t="s">
        <v>7076</v>
      </c>
      <c r="B23" s="104" t="s">
        <v>7076</v>
      </c>
      <c r="C23" s="104" t="s">
        <v>6438</v>
      </c>
      <c r="D23" s="104">
        <v>250</v>
      </c>
      <c r="E23" s="104">
        <v>250</v>
      </c>
      <c r="F23" s="104">
        <v>250</v>
      </c>
      <c r="G23" s="104">
        <v>250</v>
      </c>
      <c r="H23" s="104">
        <v>250</v>
      </c>
      <c r="I23" s="104">
        <v>250</v>
      </c>
      <c r="J23" s="104">
        <v>250</v>
      </c>
      <c r="K23" s="104">
        <v>250</v>
      </c>
      <c r="L23" s="104">
        <v>250</v>
      </c>
      <c r="M23" s="104">
        <v>250</v>
      </c>
      <c r="N23" s="104">
        <v>250</v>
      </c>
      <c r="O23" s="104">
        <v>250</v>
      </c>
    </row>
    <row r="24" spans="1:15" x14ac:dyDescent="0.2">
      <c r="A24" s="104" t="s">
        <v>7675</v>
      </c>
      <c r="B24" s="104" t="s">
        <v>7676</v>
      </c>
      <c r="C24" s="104" t="s">
        <v>6438</v>
      </c>
      <c r="D24" s="104">
        <v>125</v>
      </c>
      <c r="E24" s="104">
        <v>125</v>
      </c>
      <c r="F24" s="104">
        <v>125</v>
      </c>
      <c r="G24" s="104">
        <v>125</v>
      </c>
      <c r="H24" s="104">
        <v>125</v>
      </c>
      <c r="I24" s="104">
        <v>125</v>
      </c>
      <c r="J24" s="104">
        <v>125</v>
      </c>
      <c r="K24" s="104">
        <v>125</v>
      </c>
      <c r="L24" s="104">
        <v>125</v>
      </c>
      <c r="M24" s="104">
        <v>125</v>
      </c>
      <c r="N24" s="104">
        <v>125</v>
      </c>
      <c r="O24" s="104">
        <v>125</v>
      </c>
    </row>
    <row r="25" spans="1:15" x14ac:dyDescent="0.2">
      <c r="A25" s="104" t="s">
        <v>7286</v>
      </c>
      <c r="B25" s="104" t="s">
        <v>7285</v>
      </c>
      <c r="C25" s="104" t="s">
        <v>6438</v>
      </c>
      <c r="D25" s="104">
        <v>14</v>
      </c>
      <c r="E25" s="104">
        <v>12</v>
      </c>
      <c r="F25" s="104">
        <v>28</v>
      </c>
      <c r="G25" s="104">
        <v>25</v>
      </c>
      <c r="H25" s="104">
        <v>25</v>
      </c>
      <c r="I25" s="104">
        <v>33</v>
      </c>
      <c r="J25" s="104">
        <v>23</v>
      </c>
      <c r="K25" s="104">
        <v>21</v>
      </c>
      <c r="L25" s="104">
        <v>15</v>
      </c>
      <c r="M25" s="104">
        <v>8</v>
      </c>
      <c r="N25" s="104">
        <v>12</v>
      </c>
      <c r="O25" s="104">
        <v>13</v>
      </c>
    </row>
    <row r="26" spans="1:15" x14ac:dyDescent="0.2">
      <c r="A26" s="104" t="s">
        <v>6441</v>
      </c>
      <c r="B26" s="104" t="s">
        <v>6439</v>
      </c>
      <c r="C26" s="104" t="s">
        <v>6438</v>
      </c>
      <c r="D26" s="104">
        <v>7</v>
      </c>
      <c r="E26" s="104">
        <v>6</v>
      </c>
      <c r="F26" s="104">
        <v>14</v>
      </c>
      <c r="G26" s="104">
        <v>12.5</v>
      </c>
      <c r="H26" s="104">
        <v>12.5</v>
      </c>
      <c r="I26" s="104">
        <v>16.5</v>
      </c>
      <c r="J26" s="104">
        <v>11.5</v>
      </c>
      <c r="K26" s="104">
        <v>10.5</v>
      </c>
      <c r="L26" s="104">
        <v>7.5</v>
      </c>
      <c r="M26" s="104">
        <v>4</v>
      </c>
      <c r="N26" s="104">
        <v>6</v>
      </c>
      <c r="O26" s="104">
        <v>6.5</v>
      </c>
    </row>
    <row r="27" spans="1:15" x14ac:dyDescent="0.2">
      <c r="A27" s="104" t="s">
        <v>6806</v>
      </c>
      <c r="B27" s="104" t="s">
        <v>6805</v>
      </c>
      <c r="C27" s="104" t="s">
        <v>6438</v>
      </c>
      <c r="D27" s="104">
        <v>7</v>
      </c>
      <c r="E27" s="104">
        <v>6</v>
      </c>
      <c r="F27" s="104">
        <v>14</v>
      </c>
      <c r="G27" s="104">
        <v>12.5</v>
      </c>
      <c r="H27" s="104">
        <v>12.5</v>
      </c>
      <c r="I27" s="104">
        <v>16.5</v>
      </c>
      <c r="J27" s="104">
        <v>11.5</v>
      </c>
      <c r="K27" s="104">
        <v>10.5</v>
      </c>
      <c r="L27" s="104">
        <v>7.5</v>
      </c>
      <c r="M27" s="104">
        <v>4</v>
      </c>
      <c r="N27" s="104">
        <v>6</v>
      </c>
      <c r="O27" s="104">
        <v>6.5</v>
      </c>
    </row>
    <row r="28" spans="1:15" x14ac:dyDescent="0.2">
      <c r="A28" s="104" t="s">
        <v>7229</v>
      </c>
      <c r="B28" s="104" t="s">
        <v>7227</v>
      </c>
      <c r="C28" s="104" t="s">
        <v>905</v>
      </c>
      <c r="D28" s="104">
        <v>0.8</v>
      </c>
      <c r="E28" s="104">
        <v>0.6</v>
      </c>
      <c r="F28" s="104">
        <v>3.6</v>
      </c>
      <c r="G28" s="104">
        <v>3</v>
      </c>
      <c r="H28" s="104">
        <v>3.2</v>
      </c>
      <c r="I28" s="104">
        <v>6.2</v>
      </c>
      <c r="J28" s="104">
        <v>7.8</v>
      </c>
      <c r="K28" s="104">
        <v>5.4</v>
      </c>
      <c r="L28" s="104">
        <v>2.8</v>
      </c>
      <c r="M28" s="104">
        <v>0.4</v>
      </c>
      <c r="N28" s="104">
        <v>0.4</v>
      </c>
      <c r="O28" s="104">
        <v>0</v>
      </c>
    </row>
    <row r="29" spans="1:15" x14ac:dyDescent="0.2">
      <c r="A29" s="104" t="s">
        <v>7212</v>
      </c>
      <c r="B29" s="104" t="s">
        <v>7211</v>
      </c>
      <c r="C29" s="104" t="s">
        <v>905</v>
      </c>
      <c r="D29" s="104">
        <v>2</v>
      </c>
      <c r="E29" s="104">
        <v>1.5</v>
      </c>
      <c r="F29" s="104">
        <v>8.98</v>
      </c>
      <c r="G29" s="104">
        <v>7.49</v>
      </c>
      <c r="H29" s="104">
        <v>7.98</v>
      </c>
      <c r="I29" s="104">
        <v>15.47</v>
      </c>
      <c r="J29" s="104">
        <v>19.46</v>
      </c>
      <c r="K29" s="104">
        <v>13.47</v>
      </c>
      <c r="L29" s="104">
        <v>6.99</v>
      </c>
      <c r="M29" s="104">
        <v>1</v>
      </c>
      <c r="N29" s="104">
        <v>1</v>
      </c>
      <c r="O29" s="104">
        <v>0</v>
      </c>
    </row>
    <row r="30" spans="1:15" x14ac:dyDescent="0.2">
      <c r="A30" s="104" t="s">
        <v>7472</v>
      </c>
      <c r="B30" s="104" t="s">
        <v>7471</v>
      </c>
      <c r="C30" s="104" t="s">
        <v>2646</v>
      </c>
      <c r="D30" s="104">
        <v>0.7</v>
      </c>
      <c r="E30" s="104">
        <v>0.6</v>
      </c>
      <c r="F30" s="104">
        <v>1.4</v>
      </c>
      <c r="G30" s="104">
        <v>1.25</v>
      </c>
      <c r="H30" s="104">
        <v>1.25</v>
      </c>
      <c r="I30" s="104">
        <v>1.65</v>
      </c>
      <c r="J30" s="104">
        <v>1.1499999999999999</v>
      </c>
      <c r="K30" s="104">
        <v>1.05</v>
      </c>
      <c r="L30" s="104">
        <v>0.75</v>
      </c>
      <c r="M30" s="104">
        <v>0.4</v>
      </c>
      <c r="N30" s="104">
        <v>0.6</v>
      </c>
      <c r="O30" s="104">
        <v>0.65</v>
      </c>
    </row>
    <row r="31" spans="1:15" x14ac:dyDescent="0.2">
      <c r="A31" s="104" t="s">
        <v>7452</v>
      </c>
      <c r="B31" s="104" t="s">
        <v>7452</v>
      </c>
      <c r="C31" s="104" t="s">
        <v>7451</v>
      </c>
      <c r="D31" s="104">
        <v>494.58</v>
      </c>
      <c r="E31" s="104">
        <v>494.58</v>
      </c>
      <c r="F31" s="104">
        <v>494.58</v>
      </c>
      <c r="G31" s="104">
        <v>494.58</v>
      </c>
      <c r="H31" s="104">
        <v>494.58</v>
      </c>
      <c r="I31" s="104">
        <v>494.58</v>
      </c>
      <c r="J31" s="104">
        <v>494.58</v>
      </c>
      <c r="K31" s="104">
        <v>494.58</v>
      </c>
      <c r="L31" s="104">
        <v>494.58</v>
      </c>
      <c r="M31" s="104">
        <v>494.58</v>
      </c>
      <c r="N31" s="104">
        <v>494.58</v>
      </c>
      <c r="O31" s="104">
        <v>494.58</v>
      </c>
    </row>
    <row r="32" spans="1:15" x14ac:dyDescent="0.2">
      <c r="A32" s="104" t="s">
        <v>6578</v>
      </c>
      <c r="B32" s="104" t="s">
        <v>6578</v>
      </c>
      <c r="C32" s="104" t="s">
        <v>6577</v>
      </c>
      <c r="D32" s="104">
        <v>625</v>
      </c>
      <c r="E32" s="104">
        <v>625</v>
      </c>
      <c r="F32" s="104">
        <v>625</v>
      </c>
      <c r="G32" s="104">
        <v>625</v>
      </c>
      <c r="H32" s="104">
        <v>625</v>
      </c>
      <c r="I32" s="104">
        <v>625</v>
      </c>
      <c r="J32" s="104">
        <v>625</v>
      </c>
      <c r="K32" s="104">
        <v>625</v>
      </c>
      <c r="L32" s="104">
        <v>625</v>
      </c>
      <c r="M32" s="104">
        <v>625</v>
      </c>
      <c r="N32" s="104">
        <v>625</v>
      </c>
      <c r="O32" s="104">
        <v>625</v>
      </c>
    </row>
    <row r="33" spans="1:15" x14ac:dyDescent="0.2">
      <c r="A33" s="104" t="s">
        <v>6916</v>
      </c>
      <c r="B33" s="104" t="s">
        <v>6916</v>
      </c>
      <c r="C33" s="104" t="s">
        <v>6565</v>
      </c>
      <c r="D33" s="104">
        <v>57</v>
      </c>
      <c r="E33" s="104">
        <v>57</v>
      </c>
      <c r="F33" s="104">
        <v>57</v>
      </c>
      <c r="G33" s="104">
        <v>57</v>
      </c>
      <c r="H33" s="104">
        <v>57</v>
      </c>
      <c r="I33" s="104">
        <v>57</v>
      </c>
      <c r="J33" s="104">
        <v>57</v>
      </c>
      <c r="K33" s="104">
        <v>57</v>
      </c>
      <c r="L33" s="104">
        <v>57</v>
      </c>
      <c r="M33" s="104">
        <v>57</v>
      </c>
      <c r="N33" s="104">
        <v>57</v>
      </c>
      <c r="O33" s="104">
        <v>57</v>
      </c>
    </row>
    <row r="34" spans="1:15" x14ac:dyDescent="0.2">
      <c r="A34" s="104" t="s">
        <v>7195</v>
      </c>
      <c r="B34" s="104" t="s">
        <v>7195</v>
      </c>
      <c r="C34" s="104" t="s">
        <v>6577</v>
      </c>
      <c r="D34" s="104">
        <v>635</v>
      </c>
      <c r="E34" s="104">
        <v>635</v>
      </c>
      <c r="F34" s="104">
        <v>635</v>
      </c>
      <c r="G34" s="104">
        <v>635</v>
      </c>
      <c r="H34" s="104">
        <v>635</v>
      </c>
      <c r="I34" s="104">
        <v>635</v>
      </c>
      <c r="J34" s="104">
        <v>635</v>
      </c>
      <c r="K34" s="104">
        <v>635</v>
      </c>
      <c r="L34" s="104">
        <v>635</v>
      </c>
      <c r="M34" s="104">
        <v>635</v>
      </c>
      <c r="N34" s="104">
        <v>635</v>
      </c>
      <c r="O34" s="104">
        <v>635</v>
      </c>
    </row>
    <row r="35" spans="1:15" x14ac:dyDescent="0.2">
      <c r="A35" s="104" t="s">
        <v>6457</v>
      </c>
      <c r="B35" s="104" t="s">
        <v>6457</v>
      </c>
      <c r="C35" s="104" t="s">
        <v>905</v>
      </c>
      <c r="D35" s="104">
        <v>359.6</v>
      </c>
      <c r="E35" s="104">
        <v>359.6</v>
      </c>
      <c r="F35" s="104">
        <v>359.6</v>
      </c>
      <c r="G35" s="104">
        <v>359.6</v>
      </c>
      <c r="H35" s="104">
        <v>359.6</v>
      </c>
      <c r="I35" s="104">
        <v>359.6</v>
      </c>
      <c r="J35" s="104">
        <v>359.6</v>
      </c>
      <c r="K35" s="104">
        <v>359.6</v>
      </c>
      <c r="L35" s="104">
        <v>359.6</v>
      </c>
      <c r="M35" s="104">
        <v>359.6</v>
      </c>
      <c r="N35" s="104">
        <v>359.6</v>
      </c>
      <c r="O35" s="104">
        <v>359.6</v>
      </c>
    </row>
    <row r="36" spans="1:15" x14ac:dyDescent="0.2">
      <c r="A36" s="104" t="s">
        <v>7486</v>
      </c>
      <c r="B36" s="104" t="s">
        <v>7484</v>
      </c>
      <c r="C36" s="104" t="s">
        <v>7483</v>
      </c>
      <c r="D36" s="104">
        <v>124</v>
      </c>
      <c r="E36" s="104">
        <v>124</v>
      </c>
      <c r="F36" s="104">
        <v>124</v>
      </c>
      <c r="G36" s="104">
        <v>124</v>
      </c>
      <c r="H36" s="104">
        <v>124</v>
      </c>
      <c r="I36" s="104">
        <v>124</v>
      </c>
      <c r="J36" s="104">
        <v>124</v>
      </c>
      <c r="K36" s="104">
        <v>124</v>
      </c>
      <c r="L36" s="104">
        <v>124</v>
      </c>
      <c r="M36" s="104">
        <v>124</v>
      </c>
      <c r="N36" s="104">
        <v>124</v>
      </c>
      <c r="O36" s="104">
        <v>124</v>
      </c>
    </row>
    <row r="37" spans="1:15" x14ac:dyDescent="0.2">
      <c r="A37" s="104" t="s">
        <v>7569</v>
      </c>
      <c r="B37" s="104" t="s">
        <v>7569</v>
      </c>
      <c r="C37" s="104" t="s">
        <v>6996</v>
      </c>
      <c r="D37" s="104">
        <v>287.01</v>
      </c>
      <c r="E37" s="104">
        <v>287.01</v>
      </c>
      <c r="F37" s="104">
        <v>287.01</v>
      </c>
      <c r="G37" s="104">
        <v>287.01</v>
      </c>
      <c r="H37" s="104">
        <v>287.01</v>
      </c>
      <c r="I37" s="104">
        <v>287.01</v>
      </c>
      <c r="J37" s="104">
        <v>287.01</v>
      </c>
      <c r="K37" s="104">
        <v>287.01</v>
      </c>
      <c r="L37" s="104">
        <v>287.01</v>
      </c>
      <c r="M37" s="104">
        <v>287.01</v>
      </c>
      <c r="N37" s="104">
        <v>287.01</v>
      </c>
      <c r="O37" s="104">
        <v>287.01</v>
      </c>
    </row>
    <row r="38" spans="1:15" x14ac:dyDescent="0.2">
      <c r="A38" s="104" t="s">
        <v>2281</v>
      </c>
      <c r="B38" s="104" t="s">
        <v>7370</v>
      </c>
      <c r="C38" s="104" t="s">
        <v>905</v>
      </c>
      <c r="D38" s="104">
        <v>2</v>
      </c>
      <c r="E38" s="104">
        <v>1.5</v>
      </c>
      <c r="F38" s="104">
        <v>9</v>
      </c>
      <c r="G38" s="104">
        <v>7.5</v>
      </c>
      <c r="H38" s="104">
        <v>8</v>
      </c>
      <c r="I38" s="104">
        <v>15.5</v>
      </c>
      <c r="J38" s="104">
        <v>19.5</v>
      </c>
      <c r="K38" s="104">
        <v>13.5</v>
      </c>
      <c r="L38" s="104">
        <v>7</v>
      </c>
      <c r="M38" s="104">
        <v>1</v>
      </c>
      <c r="N38" s="104">
        <v>1</v>
      </c>
      <c r="O38" s="104">
        <v>0</v>
      </c>
    </row>
    <row r="39" spans="1:15" x14ac:dyDescent="0.2">
      <c r="A39" s="104" t="s">
        <v>7677</v>
      </c>
      <c r="B39" s="104" t="s">
        <v>7677</v>
      </c>
      <c r="C39" s="104" t="s">
        <v>6996</v>
      </c>
      <c r="D39" s="104">
        <v>325</v>
      </c>
      <c r="E39" s="104">
        <v>325</v>
      </c>
      <c r="F39" s="104">
        <v>325</v>
      </c>
      <c r="G39" s="104">
        <v>325</v>
      </c>
      <c r="H39" s="104">
        <v>325</v>
      </c>
      <c r="I39" s="104">
        <v>325</v>
      </c>
      <c r="J39" s="104">
        <v>325</v>
      </c>
      <c r="K39" s="104">
        <v>325</v>
      </c>
      <c r="L39" s="104">
        <v>325</v>
      </c>
      <c r="M39" s="104">
        <v>325</v>
      </c>
      <c r="N39" s="104">
        <v>325</v>
      </c>
      <c r="O39" s="104">
        <v>325</v>
      </c>
    </row>
    <row r="40" spans="1:15" x14ac:dyDescent="0.2">
      <c r="A40" s="104" t="s">
        <v>7678</v>
      </c>
      <c r="B40" s="104" t="s">
        <v>7679</v>
      </c>
      <c r="C40" s="104" t="s">
        <v>6996</v>
      </c>
      <c r="D40" s="104">
        <v>200</v>
      </c>
      <c r="E40" s="104">
        <v>200</v>
      </c>
      <c r="F40" s="104">
        <v>200</v>
      </c>
      <c r="G40" s="104">
        <v>200</v>
      </c>
      <c r="H40" s="104">
        <v>200</v>
      </c>
      <c r="I40" s="104">
        <v>200</v>
      </c>
      <c r="J40" s="104">
        <v>200</v>
      </c>
      <c r="K40" s="104">
        <v>200</v>
      </c>
      <c r="L40" s="104">
        <v>200</v>
      </c>
      <c r="M40" s="104">
        <v>200</v>
      </c>
      <c r="N40" s="104">
        <v>200</v>
      </c>
      <c r="O40" s="104">
        <v>200</v>
      </c>
    </row>
    <row r="41" spans="1:15" x14ac:dyDescent="0.2">
      <c r="A41" s="104" t="s">
        <v>7680</v>
      </c>
      <c r="B41" s="104" t="s">
        <v>7681</v>
      </c>
      <c r="C41" s="104" t="s">
        <v>6565</v>
      </c>
      <c r="D41" s="104">
        <v>6</v>
      </c>
      <c r="E41" s="104">
        <v>4.5</v>
      </c>
      <c r="F41" s="104">
        <v>27</v>
      </c>
      <c r="G41" s="104">
        <v>22.5</v>
      </c>
      <c r="H41" s="104">
        <v>24</v>
      </c>
      <c r="I41" s="104">
        <v>46.5</v>
      </c>
      <c r="J41" s="104">
        <v>58.5</v>
      </c>
      <c r="K41" s="104">
        <v>40.5</v>
      </c>
      <c r="L41" s="104">
        <v>21</v>
      </c>
      <c r="M41" s="104">
        <v>3</v>
      </c>
      <c r="N41" s="104">
        <v>3</v>
      </c>
      <c r="O41" s="104">
        <v>0</v>
      </c>
    </row>
    <row r="42" spans="1:15" x14ac:dyDescent="0.2">
      <c r="A42" s="104" t="s">
        <v>6766</v>
      </c>
      <c r="B42" s="104" t="s">
        <v>6764</v>
      </c>
      <c r="C42" s="104" t="s">
        <v>6430</v>
      </c>
      <c r="D42" s="104">
        <v>270</v>
      </c>
      <c r="E42" s="104">
        <v>270</v>
      </c>
      <c r="F42" s="104">
        <v>270</v>
      </c>
      <c r="G42" s="104">
        <v>270</v>
      </c>
      <c r="H42" s="104">
        <v>270</v>
      </c>
      <c r="I42" s="104">
        <v>270</v>
      </c>
      <c r="J42" s="104">
        <v>270</v>
      </c>
      <c r="K42" s="104">
        <v>270</v>
      </c>
      <c r="L42" s="104">
        <v>270</v>
      </c>
      <c r="M42" s="104">
        <v>270</v>
      </c>
      <c r="N42" s="104">
        <v>270</v>
      </c>
      <c r="O42" s="104">
        <v>270</v>
      </c>
    </row>
    <row r="43" spans="1:15" x14ac:dyDescent="0.2">
      <c r="A43" s="104" t="s">
        <v>6435</v>
      </c>
      <c r="B43" s="104" t="s">
        <v>6431</v>
      </c>
      <c r="C43" s="104" t="s">
        <v>6430</v>
      </c>
      <c r="D43" s="104">
        <v>270</v>
      </c>
      <c r="E43" s="104">
        <v>270</v>
      </c>
      <c r="F43" s="104">
        <v>270</v>
      </c>
      <c r="G43" s="104">
        <v>270</v>
      </c>
      <c r="H43" s="104">
        <v>270</v>
      </c>
      <c r="I43" s="104">
        <v>270</v>
      </c>
      <c r="J43" s="104">
        <v>270</v>
      </c>
      <c r="K43" s="104">
        <v>270</v>
      </c>
      <c r="L43" s="104">
        <v>270</v>
      </c>
      <c r="M43" s="104">
        <v>270</v>
      </c>
      <c r="N43" s="104">
        <v>270</v>
      </c>
      <c r="O43" s="104">
        <v>270</v>
      </c>
    </row>
    <row r="44" spans="1:15" x14ac:dyDescent="0.2">
      <c r="A44" s="104" t="s">
        <v>7682</v>
      </c>
      <c r="B44" s="104" t="s">
        <v>7683</v>
      </c>
      <c r="C44" s="104" t="s">
        <v>6430</v>
      </c>
      <c r="D44" s="104">
        <v>10</v>
      </c>
      <c r="E44" s="104">
        <v>10</v>
      </c>
      <c r="F44" s="104">
        <v>10</v>
      </c>
      <c r="G44" s="104">
        <v>10</v>
      </c>
      <c r="H44" s="104">
        <v>10</v>
      </c>
      <c r="I44" s="104">
        <v>10</v>
      </c>
      <c r="J44" s="104">
        <v>10</v>
      </c>
      <c r="K44" s="104">
        <v>10</v>
      </c>
      <c r="L44" s="104">
        <v>10</v>
      </c>
      <c r="M44" s="104">
        <v>10</v>
      </c>
      <c r="N44" s="104">
        <v>10</v>
      </c>
      <c r="O44" s="104">
        <v>10</v>
      </c>
    </row>
    <row r="45" spans="1:15" x14ac:dyDescent="0.2">
      <c r="A45" s="104" t="s">
        <v>7684</v>
      </c>
      <c r="B45" s="104" t="s">
        <v>7685</v>
      </c>
      <c r="C45" s="104" t="s">
        <v>6430</v>
      </c>
      <c r="D45" s="104">
        <v>10</v>
      </c>
      <c r="E45" s="104">
        <v>10</v>
      </c>
      <c r="F45" s="104">
        <v>10</v>
      </c>
      <c r="G45" s="104">
        <v>10</v>
      </c>
      <c r="H45" s="104">
        <v>10</v>
      </c>
      <c r="I45" s="104">
        <v>10</v>
      </c>
      <c r="J45" s="104">
        <v>10</v>
      </c>
      <c r="K45" s="104">
        <v>10</v>
      </c>
      <c r="L45" s="104">
        <v>10</v>
      </c>
      <c r="M45" s="104">
        <v>10</v>
      </c>
      <c r="N45" s="104">
        <v>10</v>
      </c>
      <c r="O45" s="104">
        <v>10</v>
      </c>
    </row>
    <row r="46" spans="1:15" x14ac:dyDescent="0.2">
      <c r="A46" s="104" t="s">
        <v>7686</v>
      </c>
      <c r="B46" s="104" t="s">
        <v>7687</v>
      </c>
      <c r="C46" s="104" t="s">
        <v>6430</v>
      </c>
      <c r="D46" s="104">
        <v>10</v>
      </c>
      <c r="E46" s="104">
        <v>10</v>
      </c>
      <c r="F46" s="104">
        <v>10</v>
      </c>
      <c r="G46" s="104">
        <v>10</v>
      </c>
      <c r="H46" s="104">
        <v>10</v>
      </c>
      <c r="I46" s="104">
        <v>10</v>
      </c>
      <c r="J46" s="104">
        <v>10</v>
      </c>
      <c r="K46" s="104">
        <v>10</v>
      </c>
      <c r="L46" s="104">
        <v>10</v>
      </c>
      <c r="M46" s="104">
        <v>10</v>
      </c>
      <c r="N46" s="104">
        <v>10</v>
      </c>
      <c r="O46" s="104">
        <v>10</v>
      </c>
    </row>
  </sheetData>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0"/>
  <sheetViews>
    <sheetView zoomScale="80" zoomScaleNormal="80" workbookViewId="0">
      <selection activeCell="A17" sqref="A17"/>
    </sheetView>
  </sheetViews>
  <sheetFormatPr defaultRowHeight="15" x14ac:dyDescent="0.25"/>
  <cols>
    <col min="1" max="1" width="29.42578125" bestFit="1" customWidth="1"/>
  </cols>
  <sheetData>
    <row r="1" spans="1:1" x14ac:dyDescent="0.25">
      <c r="A1" t="s">
        <v>3359</v>
      </c>
    </row>
    <row r="2" spans="1:1" x14ac:dyDescent="0.25">
      <c r="A2" t="s">
        <v>3770</v>
      </c>
    </row>
    <row r="3" spans="1:1" x14ac:dyDescent="0.25">
      <c r="A3" t="s">
        <v>3855</v>
      </c>
    </row>
    <row r="4" spans="1:1" x14ac:dyDescent="0.25">
      <c r="A4" t="s">
        <v>3518</v>
      </c>
    </row>
    <row r="5" spans="1:1" x14ac:dyDescent="0.25">
      <c r="A5" t="s">
        <v>3836</v>
      </c>
    </row>
    <row r="6" spans="1:1" x14ac:dyDescent="0.25">
      <c r="A6" t="s">
        <v>3352</v>
      </c>
    </row>
    <row r="7" spans="1:1" x14ac:dyDescent="0.25">
      <c r="A7" t="s">
        <v>3628</v>
      </c>
    </row>
    <row r="8" spans="1:1" x14ac:dyDescent="0.25">
      <c r="A8" t="s">
        <v>3367</v>
      </c>
    </row>
    <row r="9" spans="1:1" x14ac:dyDescent="0.25">
      <c r="A9" t="s">
        <v>3386</v>
      </c>
    </row>
    <row r="10" spans="1:1" x14ac:dyDescent="0.25">
      <c r="A10" t="s">
        <v>3828</v>
      </c>
    </row>
    <row r="69" spans="1:1" x14ac:dyDescent="0.25">
      <c r="A69" s="2"/>
    </row>
    <row r="70" spans="1:1" x14ac:dyDescent="0.25">
      <c r="A70" s="2"/>
    </row>
    <row r="71" spans="1:1" x14ac:dyDescent="0.25">
      <c r="A71" s="2"/>
    </row>
    <row r="72" spans="1:1" x14ac:dyDescent="0.25">
      <c r="A72" s="2"/>
    </row>
    <row r="73" spans="1:1" x14ac:dyDescent="0.25">
      <c r="A73" s="2"/>
    </row>
    <row r="74" spans="1:1" x14ac:dyDescent="0.25">
      <c r="A74" s="2"/>
    </row>
    <row r="76" spans="1:1" x14ac:dyDescent="0.25">
      <c r="A76" s="2"/>
    </row>
    <row r="77" spans="1:1" x14ac:dyDescent="0.25">
      <c r="A77" s="2"/>
    </row>
    <row r="78" spans="1:1" x14ac:dyDescent="0.25">
      <c r="A78" s="2"/>
    </row>
    <row r="79" spans="1:1" x14ac:dyDescent="0.25">
      <c r="A79" s="2"/>
    </row>
    <row r="80" spans="1:1" x14ac:dyDescent="0.25">
      <c r="A80" s="2"/>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dimension ref="A1:AH1104"/>
  <sheetViews>
    <sheetView topLeftCell="H1" zoomScale="80" zoomScaleNormal="80" workbookViewId="0">
      <selection activeCell="AE5" sqref="AE5"/>
    </sheetView>
  </sheetViews>
  <sheetFormatPr defaultRowHeight="15" outlineLevelCol="1" x14ac:dyDescent="0.25"/>
  <cols>
    <col min="1" max="1" width="4" style="2" customWidth="1"/>
    <col min="2" max="2" width="26.5703125" style="2" customWidth="1" outlineLevel="1"/>
    <col min="3" max="3" width="26.5703125" style="2" customWidth="1"/>
    <col min="4" max="4" width="17.42578125" style="2" customWidth="1" outlineLevel="1"/>
    <col min="5" max="5" width="28.85546875" style="2" customWidth="1" outlineLevel="1"/>
    <col min="6" max="6" width="38" style="2" customWidth="1"/>
    <col min="7" max="7" width="22.28515625" style="2" customWidth="1" outlineLevel="1"/>
    <col min="8" max="10" width="21" style="2" customWidth="1" outlineLevel="1"/>
    <col min="11" max="11" width="9.28515625" style="2" bestFit="1" customWidth="1"/>
    <col min="12" max="13" width="9.28515625" style="2" customWidth="1" outlineLevel="1"/>
    <col min="14" max="14" width="15.7109375" style="22" customWidth="1" outlineLevel="1"/>
    <col min="15" max="16" width="13.85546875" style="22" customWidth="1" outlineLevel="1"/>
    <col min="17" max="19" width="9.42578125" style="22" customWidth="1" outlineLevel="1"/>
    <col min="20" max="21" width="14.7109375" style="2" customWidth="1" outlineLevel="1"/>
    <col min="22" max="22" width="12.7109375" style="2" customWidth="1" outlineLevel="1"/>
    <col min="23" max="23" width="19.42578125" style="2" customWidth="1" outlineLevel="1"/>
    <col min="24" max="24" width="24.5703125" style="2" customWidth="1" outlineLevel="1"/>
    <col min="25" max="25" width="9.7109375" style="2" customWidth="1" outlineLevel="1"/>
    <col min="26" max="26" width="15.85546875" style="41" bestFit="1" customWidth="1"/>
    <col min="27" max="27" width="16.140625" style="41" customWidth="1"/>
    <col min="33" max="34" width="10.7109375" customWidth="1"/>
  </cols>
  <sheetData>
    <row r="1" spans="1:34" ht="26.25" x14ac:dyDescent="0.4">
      <c r="A1" s="1" t="s">
        <v>3302</v>
      </c>
      <c r="N1" s="2"/>
      <c r="O1" s="2"/>
      <c r="P1" s="2"/>
      <c r="Q1" s="2"/>
      <c r="R1" s="2"/>
      <c r="S1" s="2"/>
      <c r="W1" s="6" t="s">
        <v>3303</v>
      </c>
      <c r="X1" s="7"/>
      <c r="Y1" s="15">
        <v>0</v>
      </c>
    </row>
    <row r="2" spans="1:34" x14ac:dyDescent="0.25">
      <c r="A2" s="18"/>
      <c r="N2" s="2"/>
      <c r="O2" s="2"/>
      <c r="P2" s="2"/>
      <c r="Q2" s="2"/>
      <c r="R2" s="2"/>
      <c r="S2" s="2"/>
      <c r="W2" s="19" t="s">
        <v>3304</v>
      </c>
      <c r="X2" s="20"/>
      <c r="Y2" s="15">
        <v>0</v>
      </c>
    </row>
    <row r="3" spans="1:34" x14ac:dyDescent="0.25">
      <c r="B3" s="21" t="s">
        <v>2</v>
      </c>
      <c r="C3" s="7">
        <v>1099</v>
      </c>
      <c r="W3" s="21" t="s">
        <v>3305</v>
      </c>
      <c r="X3" s="7"/>
      <c r="Y3" s="23">
        <v>2019</v>
      </c>
    </row>
    <row r="4" spans="1:34" x14ac:dyDescent="0.25">
      <c r="K4" s="85"/>
      <c r="V4" s="65"/>
      <c r="X4" s="65"/>
      <c r="Z4" s="68"/>
      <c r="AG4" s="64"/>
      <c r="AH4" s="64"/>
    </row>
    <row r="5" spans="1:34" ht="75" x14ac:dyDescent="0.25">
      <c r="B5" s="24" t="s">
        <v>3306</v>
      </c>
      <c r="C5" s="25" t="s">
        <v>3307</v>
      </c>
      <c r="D5" s="25" t="s">
        <v>3308</v>
      </c>
      <c r="E5" s="25" t="s">
        <v>3309</v>
      </c>
      <c r="F5" s="25" t="s">
        <v>3310</v>
      </c>
      <c r="G5" s="25" t="s">
        <v>3311</v>
      </c>
      <c r="H5" s="25" t="s">
        <v>3312</v>
      </c>
      <c r="I5" s="25" t="s">
        <v>3313</v>
      </c>
      <c r="J5" s="25" t="s">
        <v>3314</v>
      </c>
      <c r="K5" s="25" t="s">
        <v>3315</v>
      </c>
      <c r="L5" s="25" t="s">
        <v>3316</v>
      </c>
      <c r="M5" s="25" t="s">
        <v>3317</v>
      </c>
      <c r="N5" s="26" t="s">
        <v>3318</v>
      </c>
      <c r="O5" s="26" t="s">
        <v>3319</v>
      </c>
      <c r="P5" s="26" t="s">
        <v>3320</v>
      </c>
      <c r="Q5" s="26" t="s">
        <v>3321</v>
      </c>
      <c r="R5" s="26" t="s">
        <v>3322</v>
      </c>
      <c r="S5" s="26" t="s">
        <v>3323</v>
      </c>
      <c r="T5" s="25" t="s">
        <v>3324</v>
      </c>
      <c r="U5" s="25" t="s">
        <v>3325</v>
      </c>
      <c r="V5" s="25" t="s">
        <v>3326</v>
      </c>
      <c r="W5" s="25" t="s">
        <v>3327</v>
      </c>
      <c r="X5" s="25" t="s">
        <v>3328</v>
      </c>
      <c r="Y5" s="27" t="s">
        <v>5157</v>
      </c>
      <c r="Z5" s="42" t="s">
        <v>5180</v>
      </c>
      <c r="AA5" s="42" t="s">
        <v>5179</v>
      </c>
      <c r="AB5" s="69">
        <v>2022</v>
      </c>
      <c r="AC5" s="69" t="s">
        <v>5201</v>
      </c>
      <c r="AD5" s="66" t="s">
        <v>5202</v>
      </c>
      <c r="AE5" s="66" t="s">
        <v>5199</v>
      </c>
      <c r="AF5" s="84" t="s">
        <v>5309</v>
      </c>
      <c r="AG5" s="86" t="s">
        <v>7613</v>
      </c>
      <c r="AH5" s="86" t="s">
        <v>7615</v>
      </c>
    </row>
    <row r="6" spans="1:34" hidden="1" x14ac:dyDescent="0.25">
      <c r="B6" s="28" t="s">
        <v>3329</v>
      </c>
      <c r="C6" s="28" t="s">
        <v>938</v>
      </c>
      <c r="D6" s="28" t="s">
        <v>79</v>
      </c>
      <c r="E6" s="28" t="s">
        <v>3330</v>
      </c>
      <c r="F6" s="28" t="s">
        <v>3331</v>
      </c>
      <c r="G6" s="28"/>
      <c r="H6" s="12" t="s">
        <v>3332</v>
      </c>
      <c r="I6" s="12" t="s">
        <v>3333</v>
      </c>
      <c r="J6" s="29"/>
      <c r="K6" s="30">
        <v>20</v>
      </c>
      <c r="L6" s="30">
        <v>17.559999999999999</v>
      </c>
      <c r="M6" s="30"/>
      <c r="N6" s="31"/>
      <c r="O6" s="31"/>
      <c r="P6" s="31"/>
      <c r="Q6" s="31"/>
      <c r="R6" s="31"/>
      <c r="S6" s="31"/>
      <c r="T6" s="32">
        <v>0</v>
      </c>
      <c r="U6" s="32">
        <v>1</v>
      </c>
      <c r="V6" s="29">
        <v>42159</v>
      </c>
      <c r="W6" s="29"/>
      <c r="X6" s="33">
        <v>55153</v>
      </c>
      <c r="Y6" s="15">
        <v>1</v>
      </c>
      <c r="Z6" s="41" t="str">
        <f>IF(J6="",IF(AA6,"RenExistRes","Unclassified"),J6)</f>
        <v>RenExistRes</v>
      </c>
      <c r="AA6" s="41">
        <f>IF(IFERROR(MATCH(C6,REN_Existing_Resources!E:E,0),FALSE),1,0)</f>
        <v>1</v>
      </c>
      <c r="AB6">
        <f>IF(AND(YEAR(V6)&lt;=$AB$5,YEAR(X6)&gt;=$AB$5),1,0)</f>
        <v>1</v>
      </c>
      <c r="AC6">
        <f>IF(IFERROR(MATCH(Z6,NonREN_types!$A$1:$A$10,0),FALSE),1,0)</f>
        <v>0</v>
      </c>
      <c r="AD6">
        <v>1</v>
      </c>
      <c r="AE6">
        <f>IF(AND(AB6,AC6,AD6),1,0)</f>
        <v>0</v>
      </c>
      <c r="AG6" s="44">
        <f>IFERROR(INDEX(MasterGenCapability_201906!$G:$G,MATCH($C6,MasterGenCapability_201906!$U:$U,0)),"")</f>
        <v>20</v>
      </c>
      <c r="AH6" s="44">
        <f>IFERROR(INDEX(NQC2020compliance_20191121!$L:$L,MATCH($C6,NQC2020compliance_20191121!$A:$A,0)),"")</f>
        <v>2.8</v>
      </c>
    </row>
    <row r="7" spans="1:34" hidden="1" x14ac:dyDescent="0.25">
      <c r="B7" s="28" t="s">
        <v>3329</v>
      </c>
      <c r="C7" s="28" t="s">
        <v>916</v>
      </c>
      <c r="D7" s="28" t="s">
        <v>3334</v>
      </c>
      <c r="E7" s="28" t="s">
        <v>3335</v>
      </c>
      <c r="F7" s="28" t="s">
        <v>3336</v>
      </c>
      <c r="G7" s="28"/>
      <c r="H7" s="12" t="s">
        <v>3332</v>
      </c>
      <c r="I7" s="12" t="s">
        <v>3333</v>
      </c>
      <c r="J7" s="29"/>
      <c r="K7" s="30">
        <v>20</v>
      </c>
      <c r="L7" s="30">
        <v>0</v>
      </c>
      <c r="M7" s="30"/>
      <c r="N7" s="31"/>
      <c r="O7" s="31"/>
      <c r="P7" s="31"/>
      <c r="Q7" s="31"/>
      <c r="R7" s="31"/>
      <c r="S7" s="31"/>
      <c r="T7" s="32">
        <v>0</v>
      </c>
      <c r="U7" s="32">
        <v>1</v>
      </c>
      <c r="V7" s="29">
        <v>41956</v>
      </c>
      <c r="W7" s="29"/>
      <c r="X7" s="33">
        <v>55153</v>
      </c>
      <c r="Y7" s="15">
        <v>1</v>
      </c>
      <c r="Z7" s="41" t="str">
        <f t="shared" ref="Z7:Z70" si="0">IF(J7="",IF(AA7,"RenExistRes","Unclassified"),J7)</f>
        <v>RenExistRes</v>
      </c>
      <c r="AA7" s="41">
        <f>IF(IFERROR(MATCH(C7,REN_Existing_Resources!E:E,0),FALSE),1,0)</f>
        <v>1</v>
      </c>
      <c r="AB7">
        <f t="shared" ref="AB7:AB70" si="1">IF(AND(YEAR(V7)&lt;=$AB$5,YEAR(X7)&gt;=$AB$5),1,0)</f>
        <v>1</v>
      </c>
      <c r="AC7">
        <f>IF(IFERROR(MATCH(Z7,NonREN_types!$A$1:$A$10,0),FALSE),1,0)</f>
        <v>0</v>
      </c>
      <c r="AD7">
        <v>1</v>
      </c>
      <c r="AE7">
        <f t="shared" ref="AE7:AE70" si="2">IF(AND(AB7,AC7,AD7),1,0)</f>
        <v>0</v>
      </c>
      <c r="AG7" s="44">
        <f>IFERROR(INDEX(MasterGenCapability_201906!$G:$G,MATCH($C7,MasterGenCapability_201906!$U:$U,0)),"")</f>
        <v>20</v>
      </c>
      <c r="AH7" s="44">
        <f>IFERROR(INDEX(NQC2020compliance_20191121!$L:$L,MATCH($C7,NQC2020compliance_20191121!$A:$A,0)),"")</f>
        <v>2.8</v>
      </c>
    </row>
    <row r="8" spans="1:34" hidden="1" x14ac:dyDescent="0.25">
      <c r="B8" s="28" t="s">
        <v>3329</v>
      </c>
      <c r="C8" s="28" t="s">
        <v>1826</v>
      </c>
      <c r="D8" s="28" t="s">
        <v>130</v>
      </c>
      <c r="E8" s="28"/>
      <c r="F8" s="28" t="s">
        <v>1825</v>
      </c>
      <c r="G8" s="28"/>
      <c r="H8" s="12" t="s">
        <v>3332</v>
      </c>
      <c r="I8" s="12" t="s">
        <v>3333</v>
      </c>
      <c r="J8" s="29"/>
      <c r="K8" s="30">
        <v>20</v>
      </c>
      <c r="L8" s="30">
        <v>0</v>
      </c>
      <c r="M8" s="30"/>
      <c r="N8" s="31"/>
      <c r="O8" s="31"/>
      <c r="P8" s="31"/>
      <c r="Q8" s="31"/>
      <c r="R8" s="31"/>
      <c r="S8" s="31"/>
      <c r="T8" s="32">
        <v>0</v>
      </c>
      <c r="U8" s="32">
        <v>1</v>
      </c>
      <c r="V8" s="29">
        <v>42361</v>
      </c>
      <c r="W8" s="29"/>
      <c r="X8" s="33">
        <v>55153</v>
      </c>
      <c r="Y8" s="15">
        <v>1</v>
      </c>
      <c r="Z8" s="41" t="str">
        <f t="shared" si="0"/>
        <v>RenExistRes</v>
      </c>
      <c r="AA8" s="41">
        <f>IF(IFERROR(MATCH(C8,REN_Existing_Resources!E:E,0),FALSE),1,0)</f>
        <v>1</v>
      </c>
      <c r="AB8">
        <f t="shared" si="1"/>
        <v>1</v>
      </c>
      <c r="AC8">
        <f>IF(IFERROR(MATCH(Z8,NonREN_types!$A$1:$A$10,0),FALSE),1,0)</f>
        <v>0</v>
      </c>
      <c r="AD8">
        <v>1</v>
      </c>
      <c r="AE8">
        <f t="shared" si="2"/>
        <v>0</v>
      </c>
      <c r="AG8" s="44">
        <f>IFERROR(INDEX(MasterGenCapability_201906!$G:$G,MATCH($C8,MasterGenCapability_201906!$U:$U,0)),"")</f>
        <v>20</v>
      </c>
      <c r="AH8" s="44">
        <f>IFERROR(INDEX(NQC2020compliance_20191121!$L:$L,MATCH($C8,NQC2020compliance_20191121!$A:$A,0)),"")</f>
        <v>0</v>
      </c>
    </row>
    <row r="9" spans="1:34" hidden="1" x14ac:dyDescent="0.25">
      <c r="B9" s="28" t="s">
        <v>3329</v>
      </c>
      <c r="C9" s="28" t="s">
        <v>196</v>
      </c>
      <c r="D9" s="28" t="s">
        <v>3337</v>
      </c>
      <c r="E9" s="28" t="s">
        <v>3338</v>
      </c>
      <c r="F9" s="28" t="s">
        <v>3339</v>
      </c>
      <c r="G9" s="28"/>
      <c r="H9" s="12" t="s">
        <v>3340</v>
      </c>
      <c r="I9" s="12" t="s">
        <v>3333</v>
      </c>
      <c r="J9" s="29"/>
      <c r="K9" s="30">
        <v>22</v>
      </c>
      <c r="L9" s="30">
        <v>16</v>
      </c>
      <c r="M9" s="30"/>
      <c r="N9" s="31"/>
      <c r="O9" s="31"/>
      <c r="P9" s="31"/>
      <c r="Q9" s="31"/>
      <c r="R9" s="31"/>
      <c r="S9" s="31"/>
      <c r="T9" s="32">
        <v>0</v>
      </c>
      <c r="U9" s="32">
        <v>1</v>
      </c>
      <c r="V9" s="40">
        <v>1</v>
      </c>
      <c r="W9" s="29"/>
      <c r="X9" s="33">
        <v>55153</v>
      </c>
      <c r="Y9" s="15">
        <v>1</v>
      </c>
      <c r="Z9" s="41" t="str">
        <f t="shared" si="0"/>
        <v>RenExistRes</v>
      </c>
      <c r="AA9" s="41">
        <f>IF(IFERROR(MATCH(C9,REN_Existing_Resources!E:E,0),FALSE),1,0)</f>
        <v>1</v>
      </c>
      <c r="AB9">
        <f t="shared" si="1"/>
        <v>1</v>
      </c>
      <c r="AC9">
        <f>IF(IFERROR(MATCH(Z9,NonREN_types!$A$1:$A$10,0),FALSE),1,0)</f>
        <v>0</v>
      </c>
      <c r="AD9">
        <v>1</v>
      </c>
      <c r="AE9">
        <f t="shared" si="2"/>
        <v>0</v>
      </c>
      <c r="AG9" s="44">
        <f>IFERROR(INDEX(MasterGenCapability_201906!$G:$G,MATCH($C9,MasterGenCapability_201906!$U:$U,0)),"")</f>
        <v>22</v>
      </c>
      <c r="AH9" s="44">
        <f>IFERROR(INDEX(NQC2020compliance_20191121!$L:$L,MATCH($C9,NQC2020compliance_20191121!$A:$A,0)),"")</f>
        <v>16</v>
      </c>
    </row>
    <row r="10" spans="1:34" hidden="1" x14ac:dyDescent="0.25">
      <c r="B10" s="28" t="s">
        <v>3329</v>
      </c>
      <c r="C10" s="28" t="s">
        <v>1715</v>
      </c>
      <c r="D10" s="28" t="s">
        <v>130</v>
      </c>
      <c r="E10" s="28" t="s">
        <v>3341</v>
      </c>
      <c r="F10" s="28" t="s">
        <v>3342</v>
      </c>
      <c r="G10" s="28"/>
      <c r="H10" s="12" t="s">
        <v>3332</v>
      </c>
      <c r="I10" s="12" t="s">
        <v>3333</v>
      </c>
      <c r="J10" s="29"/>
      <c r="K10" s="30">
        <v>19</v>
      </c>
      <c r="L10" s="30">
        <v>0</v>
      </c>
      <c r="M10" s="30"/>
      <c r="N10" s="31"/>
      <c r="O10" s="31"/>
      <c r="P10" s="31"/>
      <c r="Q10" s="31"/>
      <c r="R10" s="31"/>
      <c r="S10" s="31"/>
      <c r="T10" s="32">
        <v>0</v>
      </c>
      <c r="U10" s="32">
        <v>1</v>
      </c>
      <c r="V10" s="29">
        <v>41986</v>
      </c>
      <c r="W10" s="29"/>
      <c r="X10" s="33">
        <v>55153</v>
      </c>
      <c r="Y10" s="15">
        <v>1</v>
      </c>
      <c r="Z10" s="41" t="str">
        <f t="shared" si="0"/>
        <v>RenExistRes</v>
      </c>
      <c r="AA10" s="41">
        <f>IF(IFERROR(MATCH(C10,REN_Existing_Resources!E:E,0),FALSE),1,0)</f>
        <v>1</v>
      </c>
      <c r="AB10">
        <f t="shared" si="1"/>
        <v>1</v>
      </c>
      <c r="AC10">
        <f>IF(IFERROR(MATCH(Z10,NonREN_types!$A$1:$A$10,0),FALSE),1,0)</f>
        <v>0</v>
      </c>
      <c r="AD10">
        <v>1</v>
      </c>
      <c r="AE10">
        <f t="shared" si="2"/>
        <v>0</v>
      </c>
      <c r="AG10" s="44">
        <f>IFERROR(INDEX(MasterGenCapability_201906!$G:$G,MATCH($C10,MasterGenCapability_201906!$U:$U,0)),"")</f>
        <v>19</v>
      </c>
      <c r="AH10" s="44">
        <f>IFERROR(INDEX(NQC2020compliance_20191121!$L:$L,MATCH($C10,NQC2020compliance_20191121!$A:$A,0)),"")</f>
        <v>0</v>
      </c>
    </row>
    <row r="11" spans="1:34" hidden="1" x14ac:dyDescent="0.25">
      <c r="B11" s="28" t="s">
        <v>3329</v>
      </c>
      <c r="C11" s="28" t="s">
        <v>1495</v>
      </c>
      <c r="D11" s="28" t="s">
        <v>79</v>
      </c>
      <c r="E11" s="28" t="s">
        <v>3343</v>
      </c>
      <c r="F11" s="28" t="s">
        <v>3344</v>
      </c>
      <c r="G11" s="28"/>
      <c r="H11" s="12" t="s">
        <v>3332</v>
      </c>
      <c r="I11" s="12" t="s">
        <v>3333</v>
      </c>
      <c r="J11" s="29"/>
      <c r="K11" s="30">
        <v>20</v>
      </c>
      <c r="L11" s="30">
        <v>18.420000000000002</v>
      </c>
      <c r="M11" s="30"/>
      <c r="N11" s="31"/>
      <c r="O11" s="31"/>
      <c r="P11" s="31"/>
      <c r="Q11" s="31"/>
      <c r="R11" s="31"/>
      <c r="S11" s="31"/>
      <c r="T11" s="32">
        <v>0</v>
      </c>
      <c r="U11" s="32">
        <v>1</v>
      </c>
      <c r="V11" s="29">
        <v>41780</v>
      </c>
      <c r="W11" s="29"/>
      <c r="X11" s="33">
        <v>55153</v>
      </c>
      <c r="Y11" s="15">
        <v>1</v>
      </c>
      <c r="Z11" s="41" t="str">
        <f t="shared" si="0"/>
        <v>RenExistRes</v>
      </c>
      <c r="AA11" s="41">
        <f>IF(IFERROR(MATCH(C11,REN_Existing_Resources!E:E,0),FALSE),1,0)</f>
        <v>1</v>
      </c>
      <c r="AB11">
        <f t="shared" si="1"/>
        <v>1</v>
      </c>
      <c r="AC11">
        <f>IF(IFERROR(MATCH(Z11,NonREN_types!$A$1:$A$10,0),FALSE),1,0)</f>
        <v>0</v>
      </c>
      <c r="AD11">
        <v>1</v>
      </c>
      <c r="AE11">
        <f t="shared" si="2"/>
        <v>0</v>
      </c>
      <c r="AG11" s="44">
        <f>IFERROR(INDEX(MasterGenCapability_201906!$G:$G,MATCH($C11,MasterGenCapability_201906!$U:$U,0)),"")</f>
        <v>20</v>
      </c>
      <c r="AH11" s="44">
        <f>IFERROR(INDEX(NQC2020compliance_20191121!$L:$L,MATCH($C11,NQC2020compliance_20191121!$A:$A,0)),"")</f>
        <v>2.8</v>
      </c>
    </row>
    <row r="12" spans="1:34" x14ac:dyDescent="0.25">
      <c r="B12" s="28" t="s">
        <v>3329</v>
      </c>
      <c r="C12" s="28" t="s">
        <v>3345</v>
      </c>
      <c r="D12" s="28" t="s">
        <v>3346</v>
      </c>
      <c r="E12" s="28" t="s">
        <v>3347</v>
      </c>
      <c r="F12" s="28" t="s">
        <v>3348</v>
      </c>
      <c r="G12" s="28" t="s">
        <v>3349</v>
      </c>
      <c r="H12" s="12" t="s">
        <v>3350</v>
      </c>
      <c r="I12" s="12" t="s">
        <v>3351</v>
      </c>
      <c r="J12" s="29" t="s">
        <v>3352</v>
      </c>
      <c r="K12" s="30">
        <v>22.07</v>
      </c>
      <c r="L12" s="30">
        <v>22.07</v>
      </c>
      <c r="M12" s="30">
        <v>6.6209999999999996</v>
      </c>
      <c r="N12" s="31">
        <v>748.68469489862673</v>
      </c>
      <c r="O12" s="31">
        <v>18598.769849574885</v>
      </c>
      <c r="P12" s="31">
        <v>48936.232831916284</v>
      </c>
      <c r="Q12" s="31">
        <v>115.47416612164815</v>
      </c>
      <c r="R12" s="31">
        <v>115.47416612164815</v>
      </c>
      <c r="S12" s="31"/>
      <c r="T12" s="32">
        <v>1</v>
      </c>
      <c r="U12" s="32">
        <v>1</v>
      </c>
      <c r="V12" s="29">
        <v>27760</v>
      </c>
      <c r="W12" s="29"/>
      <c r="X12" s="33">
        <v>55153</v>
      </c>
      <c r="Y12" s="15">
        <v>1</v>
      </c>
      <c r="Z12" s="41" t="str">
        <f t="shared" si="0"/>
        <v>CAISO_Peaker2</v>
      </c>
      <c r="AA12" s="41">
        <f>IF(IFERROR(MATCH(C12,REN_Existing_Resources!E:E,0),FALSE),1,0)</f>
        <v>0</v>
      </c>
      <c r="AB12">
        <f t="shared" si="1"/>
        <v>1</v>
      </c>
      <c r="AC12">
        <f>IF(IFERROR(MATCH(Z12,NonREN_types!$A$1:$A$10,0),FALSE),1,0)</f>
        <v>1</v>
      </c>
      <c r="AD12">
        <v>1</v>
      </c>
      <c r="AE12">
        <f t="shared" si="2"/>
        <v>1</v>
      </c>
      <c r="AG12" s="44" t="str">
        <f>IFERROR(INDEX(MasterGenCapability_201906!$G:$G,MATCH($C12,MasterGenCapability_201906!$U:$U,0)),"")</f>
        <v/>
      </c>
      <c r="AH12" s="44">
        <f>IFERROR(INDEX(NQC2020compliance_20191121!$L:$L,MATCH($C12,NQC2020compliance_20191121!$A:$A,0)),"")</f>
        <v>22.07</v>
      </c>
    </row>
    <row r="13" spans="1:34" x14ac:dyDescent="0.25">
      <c r="B13" s="28" t="s">
        <v>3329</v>
      </c>
      <c r="C13" s="28" t="s">
        <v>3353</v>
      </c>
      <c r="D13" s="28" t="s">
        <v>224</v>
      </c>
      <c r="E13" s="28" t="s">
        <v>3354</v>
      </c>
      <c r="F13" s="28" t="s">
        <v>3355</v>
      </c>
      <c r="G13" s="28" t="s">
        <v>3356</v>
      </c>
      <c r="H13" s="12" t="s">
        <v>3357</v>
      </c>
      <c r="I13" s="12" t="s">
        <v>3358</v>
      </c>
      <c r="J13" s="29" t="s">
        <v>3359</v>
      </c>
      <c r="K13" s="34">
        <v>46.96</v>
      </c>
      <c r="L13" s="34">
        <v>46.96</v>
      </c>
      <c r="M13" s="34">
        <v>46.96</v>
      </c>
      <c r="N13" s="31"/>
      <c r="O13" s="31">
        <v>7606.0303582401057</v>
      </c>
      <c r="P13" s="31">
        <v>7606.0303582401057</v>
      </c>
      <c r="Q13" s="31"/>
      <c r="R13" s="31"/>
      <c r="S13" s="31"/>
      <c r="T13" s="32">
        <v>1</v>
      </c>
      <c r="U13" s="32">
        <v>1</v>
      </c>
      <c r="V13" s="29">
        <v>32519</v>
      </c>
      <c r="W13" s="29"/>
      <c r="X13" s="33">
        <v>55153</v>
      </c>
      <c r="Y13" s="15">
        <v>1</v>
      </c>
      <c r="Z13" s="41" t="str">
        <f t="shared" si="0"/>
        <v>CAISO_CHP</v>
      </c>
      <c r="AA13" s="41">
        <f>IF(IFERROR(MATCH(C13,REN_Existing_Resources!E:E,0),FALSE),1,0)</f>
        <v>0</v>
      </c>
      <c r="AB13">
        <f t="shared" si="1"/>
        <v>1</v>
      </c>
      <c r="AC13">
        <f>IF(IFERROR(MATCH(Z13,NonREN_types!$A$1:$A$10,0),FALSE),1,0)</f>
        <v>1</v>
      </c>
      <c r="AD13">
        <v>1</v>
      </c>
      <c r="AE13">
        <f t="shared" si="2"/>
        <v>1</v>
      </c>
      <c r="AG13" s="44" t="str">
        <f>IFERROR(INDEX(MasterGenCapability_201906!$G:$G,MATCH($C13,MasterGenCapability_201906!$U:$U,0)),"")</f>
        <v/>
      </c>
      <c r="AH13" s="44" t="str">
        <f>IFERROR(INDEX(NQC2020compliance_20191121!$L:$L,MATCH($C13,NQC2020compliance_20191121!$A:$A,0)),"")</f>
        <v/>
      </c>
    </row>
    <row r="14" spans="1:34" hidden="1" x14ac:dyDescent="0.25">
      <c r="B14" s="28" t="s">
        <v>3329</v>
      </c>
      <c r="C14" s="28" t="s">
        <v>876</v>
      </c>
      <c r="D14" s="28" t="s">
        <v>3360</v>
      </c>
      <c r="E14" s="28"/>
      <c r="F14" s="28" t="s">
        <v>3361</v>
      </c>
      <c r="G14" s="28"/>
      <c r="H14" s="12" t="s">
        <v>3332</v>
      </c>
      <c r="I14" s="12" t="s">
        <v>3333</v>
      </c>
      <c r="J14" s="29"/>
      <c r="K14" s="30">
        <v>290</v>
      </c>
      <c r="L14" s="30">
        <v>0</v>
      </c>
      <c r="M14" s="30"/>
      <c r="N14" s="31"/>
      <c r="O14" s="31"/>
      <c r="P14" s="31"/>
      <c r="Q14" s="31"/>
      <c r="R14" s="31"/>
      <c r="S14" s="31"/>
      <c r="T14" s="32">
        <v>0</v>
      </c>
      <c r="U14" s="32">
        <v>1</v>
      </c>
      <c r="V14" s="29">
        <v>41800</v>
      </c>
      <c r="W14" s="29"/>
      <c r="X14" s="33">
        <v>55153</v>
      </c>
      <c r="Y14" s="15">
        <v>1</v>
      </c>
      <c r="Z14" s="41" t="str">
        <f t="shared" si="0"/>
        <v>RenExistRes</v>
      </c>
      <c r="AA14" s="41">
        <f>IF(IFERROR(MATCH(C14,REN_Existing_Resources!E:E,0),FALSE),1,0)</f>
        <v>1</v>
      </c>
      <c r="AB14">
        <f t="shared" si="1"/>
        <v>1</v>
      </c>
      <c r="AC14">
        <f>IF(IFERROR(MATCH(Z14,NonREN_types!$A$1:$A$10,0),FALSE),1,0)</f>
        <v>0</v>
      </c>
      <c r="AD14">
        <v>1</v>
      </c>
      <c r="AE14">
        <f t="shared" si="2"/>
        <v>0</v>
      </c>
      <c r="AG14" s="44">
        <f>IFERROR(INDEX(MasterGenCapability_201906!$G:$G,MATCH($C14,MasterGenCapability_201906!$U:$U,0)),"")</f>
        <v>290</v>
      </c>
      <c r="AH14" s="44">
        <f>IFERROR(INDEX(NQC2020compliance_20191121!$L:$L,MATCH($C14,NQC2020compliance_20191121!$A:$A,0)),"")</f>
        <v>0</v>
      </c>
    </row>
    <row r="15" spans="1:34" hidden="1" x14ac:dyDescent="0.25">
      <c r="B15" s="28" t="s">
        <v>3329</v>
      </c>
      <c r="C15" s="28" t="s">
        <v>3362</v>
      </c>
      <c r="D15" s="28" t="s">
        <v>3346</v>
      </c>
      <c r="E15" s="28" t="s">
        <v>3347</v>
      </c>
      <c r="F15" s="28" t="s">
        <v>3363</v>
      </c>
      <c r="G15" s="28" t="s">
        <v>3364</v>
      </c>
      <c r="H15" s="12" t="s">
        <v>3365</v>
      </c>
      <c r="I15" s="12" t="s">
        <v>3366</v>
      </c>
      <c r="J15" s="29" t="s">
        <v>3367</v>
      </c>
      <c r="K15" s="30">
        <v>174.56</v>
      </c>
      <c r="L15" s="30">
        <v>174.56</v>
      </c>
      <c r="M15" s="30">
        <v>13.9648</v>
      </c>
      <c r="N15" s="31">
        <v>13878.826706285714</v>
      </c>
      <c r="O15" s="31">
        <v>10745.836828576797</v>
      </c>
      <c r="P15" s="31">
        <v>18924.294408933718</v>
      </c>
      <c r="Q15" s="31">
        <v>174.56</v>
      </c>
      <c r="R15" s="31">
        <v>174.56</v>
      </c>
      <c r="S15" s="31"/>
      <c r="T15" s="32">
        <v>1</v>
      </c>
      <c r="U15" s="32">
        <v>1</v>
      </c>
      <c r="V15" s="29">
        <v>20455</v>
      </c>
      <c r="W15" s="29">
        <v>44196</v>
      </c>
      <c r="X15" s="33">
        <v>44196</v>
      </c>
      <c r="Y15" s="15">
        <v>1</v>
      </c>
      <c r="Z15" s="41" t="str">
        <f t="shared" si="0"/>
        <v>CAISO_ST</v>
      </c>
      <c r="AA15" s="41">
        <f>IF(IFERROR(MATCH(C15,REN_Existing_Resources!E:E,0),FALSE),1,0)</f>
        <v>0</v>
      </c>
      <c r="AB15">
        <f t="shared" si="1"/>
        <v>0</v>
      </c>
      <c r="AC15">
        <f>IF(IFERROR(MATCH(Z15,NonREN_types!$A$1:$A$10,0),FALSE),1,0)</f>
        <v>1</v>
      </c>
      <c r="AD15">
        <v>1</v>
      </c>
      <c r="AE15">
        <f t="shared" si="2"/>
        <v>0</v>
      </c>
      <c r="AG15" s="44">
        <f>IFERROR(INDEX(MasterGenCapability_201906!$G:$G,MATCH($C15,MasterGenCapability_201906!$U:$U,0)),"")</f>
        <v>174.56</v>
      </c>
      <c r="AH15" s="44" t="str">
        <f>IFERROR(INDEX(NQC2020compliance_20191121!$L:$L,MATCH($C15,NQC2020compliance_20191121!$A:$A,0)),"")</f>
        <v/>
      </c>
    </row>
    <row r="16" spans="1:34" hidden="1" x14ac:dyDescent="0.25">
      <c r="B16" s="28" t="s">
        <v>3329</v>
      </c>
      <c r="C16" s="28" t="s">
        <v>3368</v>
      </c>
      <c r="D16" s="28" t="s">
        <v>3346</v>
      </c>
      <c r="E16" s="28" t="s">
        <v>3347</v>
      </c>
      <c r="F16" s="28" t="s">
        <v>3369</v>
      </c>
      <c r="G16" s="28" t="s">
        <v>3370</v>
      </c>
      <c r="H16" s="12" t="s">
        <v>3365</v>
      </c>
      <c r="I16" s="12" t="s">
        <v>3366</v>
      </c>
      <c r="J16" s="29" t="s">
        <v>3367</v>
      </c>
      <c r="K16" s="30">
        <v>175</v>
      </c>
      <c r="L16" s="30">
        <v>175</v>
      </c>
      <c r="M16" s="30">
        <v>14.079999999999998</v>
      </c>
      <c r="N16" s="31">
        <v>13993.32</v>
      </c>
      <c r="O16" s="31">
        <v>10336.690723456188</v>
      </c>
      <c r="P16" s="31">
        <v>19733.898401824063</v>
      </c>
      <c r="Q16" s="31">
        <v>175</v>
      </c>
      <c r="R16" s="31">
        <v>175</v>
      </c>
      <c r="S16" s="31"/>
      <c r="T16" s="32">
        <v>1</v>
      </c>
      <c r="U16" s="32">
        <v>1</v>
      </c>
      <c r="V16" s="29">
        <v>20821</v>
      </c>
      <c r="W16" s="29">
        <v>44196</v>
      </c>
      <c r="X16" s="33">
        <v>44196</v>
      </c>
      <c r="Y16" s="15">
        <v>1</v>
      </c>
      <c r="Z16" s="41" t="str">
        <f t="shared" si="0"/>
        <v>CAISO_ST</v>
      </c>
      <c r="AA16" s="41">
        <f>IF(IFERROR(MATCH(C16,REN_Existing_Resources!E:E,0),FALSE),1,0)</f>
        <v>0</v>
      </c>
      <c r="AB16">
        <f t="shared" si="1"/>
        <v>0</v>
      </c>
      <c r="AC16">
        <f>IF(IFERROR(MATCH(Z16,NonREN_types!$A$1:$A$10,0),FALSE),1,0)</f>
        <v>1</v>
      </c>
      <c r="AD16">
        <v>1</v>
      </c>
      <c r="AE16">
        <f t="shared" si="2"/>
        <v>0</v>
      </c>
      <c r="AG16" s="44">
        <f>IFERROR(INDEX(MasterGenCapability_201906!$G:$G,MATCH($C16,MasterGenCapability_201906!$U:$U,0)),"")</f>
        <v>175</v>
      </c>
      <c r="AH16" s="44" t="str">
        <f>IFERROR(INDEX(NQC2020compliance_20191121!$L:$L,MATCH($C16,NQC2020compliance_20191121!$A:$A,0)),"")</f>
        <v/>
      </c>
    </row>
    <row r="17" spans="2:34" hidden="1" x14ac:dyDescent="0.25">
      <c r="B17" s="28" t="s">
        <v>3329</v>
      </c>
      <c r="C17" s="28" t="s">
        <v>3371</v>
      </c>
      <c r="D17" s="28" t="s">
        <v>3346</v>
      </c>
      <c r="E17" s="28" t="s">
        <v>3347</v>
      </c>
      <c r="F17" s="28" t="s">
        <v>3372</v>
      </c>
      <c r="G17" s="28" t="s">
        <v>3373</v>
      </c>
      <c r="H17" s="12" t="s">
        <v>3365</v>
      </c>
      <c r="I17" s="12" t="s">
        <v>3366</v>
      </c>
      <c r="J17" s="29" t="s">
        <v>3367</v>
      </c>
      <c r="K17" s="30">
        <v>332.18</v>
      </c>
      <c r="L17" s="30">
        <v>332.18</v>
      </c>
      <c r="M17" s="30">
        <v>25.773966265060245</v>
      </c>
      <c r="N17" s="31">
        <v>25615.290282530121</v>
      </c>
      <c r="O17" s="31">
        <v>9468.6424698795181</v>
      </c>
      <c r="P17" s="31">
        <v>17133.469099378879</v>
      </c>
      <c r="Q17" s="31">
        <v>320.17349397590363</v>
      </c>
      <c r="R17" s="31">
        <v>320.17349397590363</v>
      </c>
      <c r="S17" s="31"/>
      <c r="T17" s="32">
        <v>1</v>
      </c>
      <c r="U17" s="32">
        <v>1</v>
      </c>
      <c r="V17" s="29">
        <v>22282</v>
      </c>
      <c r="W17" s="29">
        <v>44196</v>
      </c>
      <c r="X17" s="33">
        <v>44196</v>
      </c>
      <c r="Y17" s="15">
        <v>1</v>
      </c>
      <c r="Z17" s="41" t="str">
        <f t="shared" si="0"/>
        <v>CAISO_ST</v>
      </c>
      <c r="AA17" s="41">
        <f>IF(IFERROR(MATCH(C17,REN_Existing_Resources!E:E,0),FALSE),1,0)</f>
        <v>0</v>
      </c>
      <c r="AB17">
        <f t="shared" si="1"/>
        <v>0</v>
      </c>
      <c r="AC17">
        <f>IF(IFERROR(MATCH(Z17,NonREN_types!$A$1:$A$10,0),FALSE),1,0)</f>
        <v>1</v>
      </c>
      <c r="AD17">
        <v>1</v>
      </c>
      <c r="AE17">
        <f t="shared" si="2"/>
        <v>0</v>
      </c>
      <c r="AG17" s="44">
        <f>IFERROR(INDEX(MasterGenCapability_201906!$G:$G,MATCH($C17,MasterGenCapability_201906!$U:$U,0)),"")</f>
        <v>332.18</v>
      </c>
      <c r="AH17" s="44">
        <f>IFERROR(INDEX(NQC2020compliance_20191121!$L:$L,MATCH($C17,NQC2020compliance_20191121!$A:$A,0)),"")</f>
        <v>332.18</v>
      </c>
    </row>
    <row r="18" spans="2:34" hidden="1" x14ac:dyDescent="0.25">
      <c r="B18" s="28" t="s">
        <v>3329</v>
      </c>
      <c r="C18" s="28" t="s">
        <v>3374</v>
      </c>
      <c r="D18" s="28" t="s">
        <v>3346</v>
      </c>
      <c r="E18" s="28" t="s">
        <v>3347</v>
      </c>
      <c r="F18" s="28" t="s">
        <v>3375</v>
      </c>
      <c r="G18" s="28" t="s">
        <v>3376</v>
      </c>
      <c r="H18" s="12" t="s">
        <v>3365</v>
      </c>
      <c r="I18" s="12" t="s">
        <v>3366</v>
      </c>
      <c r="J18" s="29" t="s">
        <v>3367</v>
      </c>
      <c r="K18" s="30">
        <v>335.67</v>
      </c>
      <c r="L18" s="30">
        <v>335.67</v>
      </c>
      <c r="M18" s="30">
        <v>25.651200000000003</v>
      </c>
      <c r="N18" s="31">
        <v>25493.284800000001</v>
      </c>
      <c r="O18" s="31">
        <v>9414.2776119403006</v>
      </c>
      <c r="P18" s="31">
        <v>17685.622656249998</v>
      </c>
      <c r="Q18" s="31">
        <v>320.64</v>
      </c>
      <c r="R18" s="31">
        <v>320.64</v>
      </c>
      <c r="S18" s="31"/>
      <c r="T18" s="32">
        <v>1</v>
      </c>
      <c r="U18" s="32">
        <v>1</v>
      </c>
      <c r="V18" s="29">
        <v>22647</v>
      </c>
      <c r="W18" s="29">
        <v>44196</v>
      </c>
      <c r="X18" s="33">
        <v>44196</v>
      </c>
      <c r="Y18" s="15">
        <v>1</v>
      </c>
      <c r="Z18" s="41" t="str">
        <f t="shared" si="0"/>
        <v>CAISO_ST</v>
      </c>
      <c r="AA18" s="41">
        <f>IF(IFERROR(MATCH(C18,REN_Existing_Resources!E:E,0),FALSE),1,0)</f>
        <v>0</v>
      </c>
      <c r="AB18">
        <f t="shared" si="1"/>
        <v>0</v>
      </c>
      <c r="AC18">
        <f>IF(IFERROR(MATCH(Z18,NonREN_types!$A$1:$A$10,0),FALSE),1,0)</f>
        <v>1</v>
      </c>
      <c r="AD18">
        <v>1</v>
      </c>
      <c r="AE18">
        <f t="shared" si="2"/>
        <v>0</v>
      </c>
      <c r="AG18" s="44">
        <f>IFERROR(INDEX(MasterGenCapability_201906!$G:$G,MATCH($C18,MasterGenCapability_201906!$U:$U,0)),"")</f>
        <v>335.67</v>
      </c>
      <c r="AH18" s="44">
        <f>IFERROR(INDEX(NQC2020compliance_20191121!$L:$L,MATCH($C18,NQC2020compliance_20191121!$A:$A,0)),"")</f>
        <v>335.67</v>
      </c>
    </row>
    <row r="19" spans="2:34" hidden="1" x14ac:dyDescent="0.25">
      <c r="B19" s="28" t="s">
        <v>3329</v>
      </c>
      <c r="C19" s="28" t="s">
        <v>3377</v>
      </c>
      <c r="D19" s="28" t="s">
        <v>3346</v>
      </c>
      <c r="E19" s="28" t="s">
        <v>3347</v>
      </c>
      <c r="F19" s="28" t="s">
        <v>3378</v>
      </c>
      <c r="G19" s="28" t="s">
        <v>3379</v>
      </c>
      <c r="H19" s="12" t="s">
        <v>3365</v>
      </c>
      <c r="I19" s="12" t="s">
        <v>3366</v>
      </c>
      <c r="J19" s="29" t="s">
        <v>3367</v>
      </c>
      <c r="K19" s="30">
        <v>497.97</v>
      </c>
      <c r="L19" s="30">
        <v>497.97</v>
      </c>
      <c r="M19" s="30">
        <v>39.591181855670108</v>
      </c>
      <c r="N19" s="31">
        <v>39347.443508659802</v>
      </c>
      <c r="O19" s="31">
        <v>10248.646576281892</v>
      </c>
      <c r="P19" s="31">
        <v>17899.72718522037</v>
      </c>
      <c r="Q19" s="31">
        <v>492.83628865979387</v>
      </c>
      <c r="R19" s="31">
        <v>492.83628865979387</v>
      </c>
      <c r="S19" s="31"/>
      <c r="T19" s="32">
        <v>1</v>
      </c>
      <c r="U19" s="32">
        <v>1</v>
      </c>
      <c r="V19" s="29">
        <v>36161</v>
      </c>
      <c r="W19" s="29">
        <v>44196</v>
      </c>
      <c r="X19" s="33">
        <v>44196</v>
      </c>
      <c r="Y19" s="15">
        <v>1</v>
      </c>
      <c r="Z19" s="41" t="str">
        <f t="shared" si="0"/>
        <v>CAISO_ST</v>
      </c>
      <c r="AA19" s="41">
        <f>IF(IFERROR(MATCH(C19,REN_Existing_Resources!E:E,0),FALSE),1,0)</f>
        <v>0</v>
      </c>
      <c r="AB19">
        <f t="shared" si="1"/>
        <v>0</v>
      </c>
      <c r="AC19">
        <f>IF(IFERROR(MATCH(Z19,NonREN_types!$A$1:$A$10,0),FALSE),1,0)</f>
        <v>1</v>
      </c>
      <c r="AD19">
        <v>1</v>
      </c>
      <c r="AE19">
        <f t="shared" si="2"/>
        <v>0</v>
      </c>
      <c r="AG19" s="44">
        <f>IFERROR(INDEX(MasterGenCapability_201906!$G:$G,MATCH($C19,MasterGenCapability_201906!$U:$U,0)),"")</f>
        <v>497.97</v>
      </c>
      <c r="AH19" s="44">
        <f>IFERROR(INDEX(NQC2020compliance_20191121!$L:$L,MATCH($C19,NQC2020compliance_20191121!$A:$A,0)),"")</f>
        <v>497.97</v>
      </c>
    </row>
    <row r="20" spans="2:34" hidden="1" x14ac:dyDescent="0.25">
      <c r="B20" s="28" t="s">
        <v>3329</v>
      </c>
      <c r="C20" s="28" t="s">
        <v>3380</v>
      </c>
      <c r="D20" s="28" t="s">
        <v>3346</v>
      </c>
      <c r="E20" s="28" t="s">
        <v>3347</v>
      </c>
      <c r="F20" s="28" t="s">
        <v>3381</v>
      </c>
      <c r="G20" s="28" t="s">
        <v>3382</v>
      </c>
      <c r="H20" s="12" t="s">
        <v>3365</v>
      </c>
      <c r="I20" s="12" t="s">
        <v>3366</v>
      </c>
      <c r="J20" s="29" t="s">
        <v>3367</v>
      </c>
      <c r="K20" s="30">
        <v>495</v>
      </c>
      <c r="L20" s="30">
        <v>495</v>
      </c>
      <c r="M20" s="30">
        <v>38.479999999999997</v>
      </c>
      <c r="N20" s="31">
        <v>38243.11</v>
      </c>
      <c r="O20" s="31">
        <v>9431.9151515151516</v>
      </c>
      <c r="P20" s="31">
        <v>19209.073388773388</v>
      </c>
      <c r="Q20" s="31">
        <v>480</v>
      </c>
      <c r="R20" s="31">
        <v>480</v>
      </c>
      <c r="S20" s="31"/>
      <c r="T20" s="32">
        <v>1</v>
      </c>
      <c r="U20" s="32">
        <v>1</v>
      </c>
      <c r="V20" s="29">
        <v>24108</v>
      </c>
      <c r="W20" s="29">
        <v>44196</v>
      </c>
      <c r="X20" s="33">
        <v>44196</v>
      </c>
      <c r="Y20" s="15">
        <v>1</v>
      </c>
      <c r="Z20" s="41" t="str">
        <f t="shared" si="0"/>
        <v>CAISO_ST</v>
      </c>
      <c r="AA20" s="41">
        <f>IF(IFERROR(MATCH(C20,REN_Existing_Resources!E:E,0),FALSE),1,0)</f>
        <v>0</v>
      </c>
      <c r="AB20">
        <f t="shared" si="1"/>
        <v>0</v>
      </c>
      <c r="AC20">
        <f>IF(IFERROR(MATCH(Z20,NonREN_types!$A$1:$A$10,0),FALSE),1,0)</f>
        <v>1</v>
      </c>
      <c r="AD20">
        <v>1</v>
      </c>
      <c r="AE20">
        <f t="shared" si="2"/>
        <v>0</v>
      </c>
      <c r="AG20" s="44">
        <f>IFERROR(INDEX(MasterGenCapability_201906!$G:$G,MATCH($C20,MasterGenCapability_201906!$U:$U,0)),"")</f>
        <v>495</v>
      </c>
      <c r="AH20" s="44" t="str">
        <f>IFERROR(INDEX(NQC2020compliance_20191121!$L:$L,MATCH($C20,NQC2020compliance_20191121!$A:$A,0)),"")</f>
        <v/>
      </c>
    </row>
    <row r="21" spans="2:34" x14ac:dyDescent="0.25">
      <c r="B21" s="28" t="s">
        <v>3329</v>
      </c>
      <c r="C21" s="28" t="s">
        <v>3383</v>
      </c>
      <c r="D21" s="28" t="s">
        <v>3334</v>
      </c>
      <c r="E21" s="28" t="s">
        <v>3335</v>
      </c>
      <c r="F21" s="28" t="s">
        <v>3384</v>
      </c>
      <c r="G21" s="28"/>
      <c r="H21" s="12" t="s">
        <v>3385</v>
      </c>
      <c r="I21" s="12" t="s">
        <v>3333</v>
      </c>
      <c r="J21" s="29" t="s">
        <v>3386</v>
      </c>
      <c r="K21" s="30">
        <v>17</v>
      </c>
      <c r="L21" s="30">
        <v>15.07</v>
      </c>
      <c r="M21" s="30"/>
      <c r="N21" s="31"/>
      <c r="O21" s="31"/>
      <c r="P21" s="31"/>
      <c r="Q21" s="31"/>
      <c r="R21" s="31"/>
      <c r="S21" s="31"/>
      <c r="T21" s="32">
        <v>0</v>
      </c>
      <c r="U21" s="32">
        <v>1</v>
      </c>
      <c r="V21" s="29">
        <v>31413</v>
      </c>
      <c r="W21" s="29"/>
      <c r="X21" s="33">
        <v>55153</v>
      </c>
      <c r="Y21" s="15">
        <v>1</v>
      </c>
      <c r="Z21" s="41" t="str">
        <f t="shared" si="0"/>
        <v>CAISO_Hydro</v>
      </c>
      <c r="AA21" s="41">
        <f>IF(IFERROR(MATCH(C21,REN_Existing_Resources!E:E,0),FALSE),1,0)</f>
        <v>0</v>
      </c>
      <c r="AB21">
        <f t="shared" si="1"/>
        <v>1</v>
      </c>
      <c r="AC21">
        <f>IF(IFERROR(MATCH(Z21,NonREN_types!$A$1:$A$10,0),FALSE),1,0)</f>
        <v>1</v>
      </c>
      <c r="AD21">
        <v>1</v>
      </c>
      <c r="AE21">
        <f t="shared" si="2"/>
        <v>1</v>
      </c>
      <c r="AG21" s="44">
        <f>IFERROR(INDEX(MasterGenCapability_201906!$G:$G,MATCH($C21,MasterGenCapability_201906!$U:$U,0)),"")</f>
        <v>17</v>
      </c>
      <c r="AH21" s="44">
        <f>IFERROR(INDEX(NQC2020compliance_20191121!$L:$L,MATCH($C21,NQC2020compliance_20191121!$A:$A,0)),"")</f>
        <v>2.61</v>
      </c>
    </row>
    <row r="22" spans="2:34" x14ac:dyDescent="0.25">
      <c r="B22" s="28" t="s">
        <v>3329</v>
      </c>
      <c r="C22" s="28" t="s">
        <v>317</v>
      </c>
      <c r="D22" s="28" t="s">
        <v>224</v>
      </c>
      <c r="E22" s="28" t="s">
        <v>3387</v>
      </c>
      <c r="F22" s="28" t="s">
        <v>316</v>
      </c>
      <c r="G22" s="28"/>
      <c r="H22" s="12" t="s">
        <v>3385</v>
      </c>
      <c r="I22" s="12" t="s">
        <v>3333</v>
      </c>
      <c r="J22" s="29" t="s">
        <v>3386</v>
      </c>
      <c r="K22" s="30">
        <v>0.52</v>
      </c>
      <c r="L22" s="30">
        <v>0.15</v>
      </c>
      <c r="M22" s="30"/>
      <c r="N22" s="31"/>
      <c r="O22" s="31"/>
      <c r="P22" s="31"/>
      <c r="Q22" s="31"/>
      <c r="R22" s="31"/>
      <c r="S22" s="31"/>
      <c r="T22" s="32">
        <v>0</v>
      </c>
      <c r="U22" s="32">
        <v>1</v>
      </c>
      <c r="V22" s="29">
        <v>41976</v>
      </c>
      <c r="W22" s="29"/>
      <c r="X22" s="33">
        <v>55153</v>
      </c>
      <c r="Y22" s="15">
        <v>1</v>
      </c>
      <c r="Z22" s="41" t="str">
        <f t="shared" si="0"/>
        <v>CAISO_Hydro</v>
      </c>
      <c r="AA22" s="41">
        <f>IF(IFERROR(MATCH(C22,REN_Existing_Resources!E:E,0),FALSE),1,0)</f>
        <v>1</v>
      </c>
      <c r="AB22">
        <f t="shared" si="1"/>
        <v>1</v>
      </c>
      <c r="AC22">
        <f>IF(IFERROR(MATCH(Z22,NonREN_types!$A$1:$A$10,0),FALSE),1,0)</f>
        <v>1</v>
      </c>
      <c r="AD22">
        <v>1</v>
      </c>
      <c r="AE22">
        <f t="shared" si="2"/>
        <v>1</v>
      </c>
      <c r="AG22" s="44">
        <f>IFERROR(INDEX(MasterGenCapability_201906!$G:$G,MATCH($C22,MasterGenCapability_201906!$U:$U,0)),"")</f>
        <v>0.52</v>
      </c>
      <c r="AH22" s="44">
        <f>IFERROR(INDEX(NQC2020compliance_20191121!$L:$L,MATCH($C22,NQC2020compliance_20191121!$A:$A,0)),"")</f>
        <v>0</v>
      </c>
    </row>
    <row r="23" spans="2:34" x14ac:dyDescent="0.25">
      <c r="B23" s="28" t="s">
        <v>3329</v>
      </c>
      <c r="C23" s="28" t="s">
        <v>3388</v>
      </c>
      <c r="D23" s="28" t="s">
        <v>3346</v>
      </c>
      <c r="E23" s="28" t="s">
        <v>3347</v>
      </c>
      <c r="F23" s="28" t="s">
        <v>3389</v>
      </c>
      <c r="G23" s="28" t="s">
        <v>3390</v>
      </c>
      <c r="H23" s="12" t="s">
        <v>3350</v>
      </c>
      <c r="I23" s="12" t="s">
        <v>3351</v>
      </c>
      <c r="J23" s="29" t="s">
        <v>3352</v>
      </c>
      <c r="K23" s="30">
        <v>22.3</v>
      </c>
      <c r="L23" s="30">
        <v>22.3</v>
      </c>
      <c r="M23" s="30">
        <v>6.69</v>
      </c>
      <c r="N23" s="31">
        <v>756.48702746893412</v>
      </c>
      <c r="O23" s="31">
        <v>18598.769849574885</v>
      </c>
      <c r="P23" s="31">
        <v>48936.232831916284</v>
      </c>
      <c r="Q23" s="31">
        <v>116.67756703727927</v>
      </c>
      <c r="R23" s="31">
        <v>116.67756703727927</v>
      </c>
      <c r="S23" s="31"/>
      <c r="T23" s="32">
        <v>1</v>
      </c>
      <c r="U23" s="32">
        <v>1</v>
      </c>
      <c r="V23" s="29">
        <v>27760</v>
      </c>
      <c r="W23" s="29"/>
      <c r="X23" s="33">
        <v>55153</v>
      </c>
      <c r="Y23" s="15">
        <v>1</v>
      </c>
      <c r="Z23" s="41" t="str">
        <f t="shared" si="0"/>
        <v>CAISO_Peaker2</v>
      </c>
      <c r="AA23" s="41">
        <f>IF(IFERROR(MATCH(C23,REN_Existing_Resources!E:E,0),FALSE),1,0)</f>
        <v>0</v>
      </c>
      <c r="AB23">
        <f t="shared" si="1"/>
        <v>1</v>
      </c>
      <c r="AC23">
        <f>IF(IFERROR(MATCH(Z23,NonREN_types!$A$1:$A$10,0),FALSE),1,0)</f>
        <v>1</v>
      </c>
      <c r="AD23">
        <v>1</v>
      </c>
      <c r="AE23">
        <f t="shared" si="2"/>
        <v>1</v>
      </c>
      <c r="AG23" s="44">
        <f>IFERROR(INDEX(MasterGenCapability_201906!$G:$G,MATCH($C23,MasterGenCapability_201906!$U:$U,0)),"")</f>
        <v>22.3</v>
      </c>
      <c r="AH23" s="44">
        <f>IFERROR(INDEX(NQC2020compliance_20191121!$L:$L,MATCH($C23,NQC2020compliance_20191121!$A:$A,0)),"")</f>
        <v>22.3</v>
      </c>
    </row>
    <row r="24" spans="2:34" x14ac:dyDescent="0.25">
      <c r="B24" s="28" t="s">
        <v>3329</v>
      </c>
      <c r="C24" s="28" t="s">
        <v>3391</v>
      </c>
      <c r="D24" s="28" t="s">
        <v>3392</v>
      </c>
      <c r="E24" s="28" t="s">
        <v>1896</v>
      </c>
      <c r="F24" s="28" t="s">
        <v>3393</v>
      </c>
      <c r="G24" s="28" t="s">
        <v>3394</v>
      </c>
      <c r="H24" s="12" t="s">
        <v>3350</v>
      </c>
      <c r="I24" s="12" t="s">
        <v>3395</v>
      </c>
      <c r="J24" s="29" t="s">
        <v>3352</v>
      </c>
      <c r="K24" s="30">
        <v>48</v>
      </c>
      <c r="L24" s="30">
        <v>48</v>
      </c>
      <c r="M24" s="30">
        <v>21.6</v>
      </c>
      <c r="N24" s="31">
        <v>5241.1344000000008</v>
      </c>
      <c r="O24" s="31">
        <v>16186.966666666669</v>
      </c>
      <c r="P24" s="31">
        <v>26399.81481481481</v>
      </c>
      <c r="Q24" s="31">
        <v>307.20000000000005</v>
      </c>
      <c r="R24" s="31">
        <v>307.20000000000005</v>
      </c>
      <c r="S24" s="31"/>
      <c r="T24" s="32">
        <v>1</v>
      </c>
      <c r="U24" s="32">
        <v>1</v>
      </c>
      <c r="V24" s="29">
        <v>40346</v>
      </c>
      <c r="W24" s="29"/>
      <c r="X24" s="33">
        <v>55153</v>
      </c>
      <c r="Y24" s="15">
        <v>2</v>
      </c>
      <c r="Z24" s="41" t="str">
        <f t="shared" si="0"/>
        <v>CAISO_Peaker2</v>
      </c>
      <c r="AA24" s="41">
        <f>IF(IFERROR(MATCH(C24,REN_Existing_Resources!E:E,0),FALSE),1,0)</f>
        <v>0</v>
      </c>
      <c r="AB24">
        <f t="shared" si="1"/>
        <v>1</v>
      </c>
      <c r="AC24">
        <f>IF(IFERROR(MATCH(Z24,NonREN_types!$A$1:$A$10,0),FALSE),1,0)</f>
        <v>1</v>
      </c>
      <c r="AD24">
        <v>1</v>
      </c>
      <c r="AE24">
        <f t="shared" si="2"/>
        <v>1</v>
      </c>
      <c r="AG24" s="44">
        <f>IFERROR(INDEX(MasterGenCapability_201906!$G:$G,MATCH($C24,MasterGenCapability_201906!$U:$U,0)),"")</f>
        <v>96</v>
      </c>
      <c r="AH24" s="44">
        <f>IFERROR(INDEX(NQC2020compliance_20191121!$L:$L,MATCH($C24,NQC2020compliance_20191121!$A:$A,0)),"")</f>
        <v>96</v>
      </c>
    </row>
    <row r="25" spans="2:34" hidden="1" x14ac:dyDescent="0.25">
      <c r="B25" s="28" t="s">
        <v>3329</v>
      </c>
      <c r="C25" s="28" t="s">
        <v>815</v>
      </c>
      <c r="D25" s="28" t="s">
        <v>3360</v>
      </c>
      <c r="E25" s="28"/>
      <c r="F25" s="28" t="s">
        <v>3396</v>
      </c>
      <c r="G25" s="28"/>
      <c r="H25" s="12" t="s">
        <v>3332</v>
      </c>
      <c r="I25" s="12" t="s">
        <v>3333</v>
      </c>
      <c r="J25" s="29"/>
      <c r="K25" s="30">
        <v>20</v>
      </c>
      <c r="L25" s="30">
        <v>20</v>
      </c>
      <c r="M25" s="30"/>
      <c r="N25" s="31"/>
      <c r="O25" s="31"/>
      <c r="P25" s="31"/>
      <c r="Q25" s="31"/>
      <c r="R25" s="31"/>
      <c r="S25" s="31"/>
      <c r="T25" s="32">
        <v>0</v>
      </c>
      <c r="U25" s="32">
        <v>1</v>
      </c>
      <c r="V25" s="29">
        <v>41341</v>
      </c>
      <c r="W25" s="29"/>
      <c r="X25" s="33">
        <v>55153</v>
      </c>
      <c r="Y25" s="15">
        <v>1</v>
      </c>
      <c r="Z25" s="41" t="str">
        <f t="shared" si="0"/>
        <v>RenExistRes</v>
      </c>
      <c r="AA25" s="41">
        <f>IF(IFERROR(MATCH(C25,REN_Existing_Resources!E:E,0),FALSE),1,0)</f>
        <v>1</v>
      </c>
      <c r="AB25">
        <f t="shared" si="1"/>
        <v>1</v>
      </c>
      <c r="AC25">
        <f>IF(IFERROR(MATCH(Z25,NonREN_types!$A$1:$A$10,0),FALSE),1,0)</f>
        <v>0</v>
      </c>
      <c r="AD25">
        <v>1</v>
      </c>
      <c r="AE25">
        <f t="shared" si="2"/>
        <v>0</v>
      </c>
      <c r="AG25" s="44">
        <f>IFERROR(INDEX(MasterGenCapability_201906!$G:$G,MATCH($C25,MasterGenCapability_201906!$U:$U,0)),"")</f>
        <v>20</v>
      </c>
      <c r="AH25" s="44">
        <f>IFERROR(INDEX(NQC2020compliance_20191121!$L:$L,MATCH($C25,NQC2020compliance_20191121!$A:$A,0)),"")</f>
        <v>2.8</v>
      </c>
    </row>
    <row r="26" spans="2:34" hidden="1" x14ac:dyDescent="0.25">
      <c r="B26" s="28" t="s">
        <v>3329</v>
      </c>
      <c r="C26" s="28" t="s">
        <v>818</v>
      </c>
      <c r="D26" s="28" t="s">
        <v>3360</v>
      </c>
      <c r="E26" s="28"/>
      <c r="F26" s="28" t="s">
        <v>3397</v>
      </c>
      <c r="G26" s="28"/>
      <c r="H26" s="12" t="s">
        <v>3332</v>
      </c>
      <c r="I26" s="12" t="s">
        <v>3333</v>
      </c>
      <c r="J26" s="29"/>
      <c r="K26" s="30">
        <v>50</v>
      </c>
      <c r="L26" s="30">
        <v>50</v>
      </c>
      <c r="M26" s="30"/>
      <c r="N26" s="31"/>
      <c r="O26" s="31"/>
      <c r="P26" s="31"/>
      <c r="Q26" s="31"/>
      <c r="R26" s="31"/>
      <c r="S26" s="31"/>
      <c r="T26" s="32">
        <v>0</v>
      </c>
      <c r="U26" s="32">
        <v>1</v>
      </c>
      <c r="V26" s="29">
        <v>41341</v>
      </c>
      <c r="W26" s="29"/>
      <c r="X26" s="33">
        <v>55153</v>
      </c>
      <c r="Y26" s="15">
        <v>1</v>
      </c>
      <c r="Z26" s="41" t="str">
        <f t="shared" si="0"/>
        <v>RenExistRes</v>
      </c>
      <c r="AA26" s="41">
        <f>IF(IFERROR(MATCH(C26,REN_Existing_Resources!E:E,0),FALSE),1,0)</f>
        <v>1</v>
      </c>
      <c r="AB26">
        <f t="shared" si="1"/>
        <v>1</v>
      </c>
      <c r="AC26">
        <f>IF(IFERROR(MATCH(Z26,NonREN_types!$A$1:$A$10,0),FALSE),1,0)</f>
        <v>0</v>
      </c>
      <c r="AD26">
        <v>1</v>
      </c>
      <c r="AE26">
        <f t="shared" si="2"/>
        <v>0</v>
      </c>
      <c r="AG26" s="44">
        <f>IFERROR(INDEX(MasterGenCapability_201906!$G:$G,MATCH($C26,MasterGenCapability_201906!$U:$U,0)),"")</f>
        <v>50</v>
      </c>
      <c r="AH26" s="44">
        <f>IFERROR(INDEX(NQC2020compliance_20191121!$L:$L,MATCH($C26,NQC2020compliance_20191121!$A:$A,0)),"")</f>
        <v>7</v>
      </c>
    </row>
    <row r="27" spans="2:34" hidden="1" x14ac:dyDescent="0.25">
      <c r="B27" s="28" t="s">
        <v>3329</v>
      </c>
      <c r="C27" s="28" t="s">
        <v>2128</v>
      </c>
      <c r="D27" s="28" t="s">
        <v>3360</v>
      </c>
      <c r="E27" s="28"/>
      <c r="F27" s="28" t="s">
        <v>3398</v>
      </c>
      <c r="G27" s="28"/>
      <c r="H27" s="12" t="s">
        <v>3399</v>
      </c>
      <c r="I27" s="12" t="s">
        <v>3333</v>
      </c>
      <c r="J27" s="29"/>
      <c r="K27" s="30">
        <v>168</v>
      </c>
      <c r="L27" s="30">
        <v>19.239999999999998</v>
      </c>
      <c r="M27" s="30"/>
      <c r="N27" s="31"/>
      <c r="O27" s="31"/>
      <c r="P27" s="31"/>
      <c r="Q27" s="31"/>
      <c r="R27" s="31"/>
      <c r="S27" s="31"/>
      <c r="T27" s="32">
        <v>0</v>
      </c>
      <c r="U27" s="32">
        <v>1</v>
      </c>
      <c r="V27" s="29">
        <v>41275</v>
      </c>
      <c r="W27" s="29"/>
      <c r="X27" s="33">
        <v>55153</v>
      </c>
      <c r="Y27" s="15">
        <v>1</v>
      </c>
      <c r="Z27" s="41" t="str">
        <f t="shared" si="0"/>
        <v>RenExistRes</v>
      </c>
      <c r="AA27" s="41">
        <f>IF(IFERROR(MATCH(C27,REN_Existing_Resources!E:E,0),FALSE),1,0)</f>
        <v>1</v>
      </c>
      <c r="AB27">
        <f t="shared" si="1"/>
        <v>1</v>
      </c>
      <c r="AC27">
        <f>IF(IFERROR(MATCH(Z27,NonREN_types!$A$1:$A$10,0),FALSE),1,0)</f>
        <v>0</v>
      </c>
      <c r="AD27">
        <v>1</v>
      </c>
      <c r="AE27">
        <f t="shared" si="2"/>
        <v>0</v>
      </c>
      <c r="AG27" s="44">
        <f>IFERROR(INDEX(MasterGenCapability_201906!$G:$G,MATCH($C27,MasterGenCapability_201906!$U:$U,0)),"")</f>
        <v>168</v>
      </c>
      <c r="AH27" s="44">
        <f>IFERROR(INDEX(NQC2020compliance_20191121!$L:$L,MATCH($C27,NQC2020compliance_20191121!$A:$A,0)),"")</f>
        <v>25.2</v>
      </c>
    </row>
    <row r="28" spans="2:34" hidden="1" x14ac:dyDescent="0.25">
      <c r="B28" s="28" t="s">
        <v>3329</v>
      </c>
      <c r="C28" s="28" t="s">
        <v>2134</v>
      </c>
      <c r="D28" s="28" t="s">
        <v>3360</v>
      </c>
      <c r="E28" s="28"/>
      <c r="F28" s="28" t="s">
        <v>3400</v>
      </c>
      <c r="G28" s="28"/>
      <c r="H28" s="12" t="s">
        <v>3399</v>
      </c>
      <c r="I28" s="12" t="s">
        <v>3333</v>
      </c>
      <c r="J28" s="29"/>
      <c r="K28" s="30">
        <v>132</v>
      </c>
      <c r="L28" s="30">
        <v>14.14</v>
      </c>
      <c r="M28" s="30"/>
      <c r="N28" s="31"/>
      <c r="O28" s="31"/>
      <c r="P28" s="31"/>
      <c r="Q28" s="31"/>
      <c r="R28" s="31"/>
      <c r="S28" s="31"/>
      <c r="T28" s="32">
        <v>0</v>
      </c>
      <c r="U28" s="32">
        <v>1</v>
      </c>
      <c r="V28" s="29">
        <v>41275</v>
      </c>
      <c r="W28" s="29"/>
      <c r="X28" s="33">
        <v>55153</v>
      </c>
      <c r="Y28" s="15">
        <v>1</v>
      </c>
      <c r="Z28" s="41" t="str">
        <f t="shared" si="0"/>
        <v>RenExistRes</v>
      </c>
      <c r="AA28" s="41">
        <f>IF(IFERROR(MATCH(C28,REN_Existing_Resources!E:E,0),FALSE),1,0)</f>
        <v>1</v>
      </c>
      <c r="AB28">
        <f t="shared" si="1"/>
        <v>1</v>
      </c>
      <c r="AC28">
        <f>IF(IFERROR(MATCH(Z28,NonREN_types!$A$1:$A$10,0),FALSE),1,0)</f>
        <v>0</v>
      </c>
      <c r="AD28">
        <v>1</v>
      </c>
      <c r="AE28">
        <f t="shared" si="2"/>
        <v>0</v>
      </c>
      <c r="AG28" s="44">
        <f>IFERROR(INDEX(MasterGenCapability_201906!$G:$G,MATCH($C28,MasterGenCapability_201906!$U:$U,0)),"")</f>
        <v>132</v>
      </c>
      <c r="AH28" s="44">
        <f>IFERROR(INDEX(NQC2020compliance_20191121!$L:$L,MATCH($C28,NQC2020compliance_20191121!$A:$A,0)),"")</f>
        <v>19.8</v>
      </c>
    </row>
    <row r="29" spans="2:34" hidden="1" x14ac:dyDescent="0.25">
      <c r="B29" s="28" t="s">
        <v>3329</v>
      </c>
      <c r="C29" s="28" t="s">
        <v>2119</v>
      </c>
      <c r="D29" s="28" t="s">
        <v>3360</v>
      </c>
      <c r="E29" s="28"/>
      <c r="F29" s="28" t="s">
        <v>3401</v>
      </c>
      <c r="G29" s="28"/>
      <c r="H29" s="12" t="s">
        <v>3399</v>
      </c>
      <c r="I29" s="12" t="s">
        <v>3333</v>
      </c>
      <c r="J29" s="29"/>
      <c r="K29" s="30">
        <v>102</v>
      </c>
      <c r="L29" s="30">
        <v>9.77</v>
      </c>
      <c r="M29" s="30"/>
      <c r="N29" s="31"/>
      <c r="O29" s="31"/>
      <c r="P29" s="31"/>
      <c r="Q29" s="31"/>
      <c r="R29" s="31"/>
      <c r="S29" s="31"/>
      <c r="T29" s="32">
        <v>0</v>
      </c>
      <c r="U29" s="32">
        <v>1</v>
      </c>
      <c r="V29" s="29">
        <v>40614</v>
      </c>
      <c r="W29" s="29"/>
      <c r="X29" s="33">
        <v>55153</v>
      </c>
      <c r="Y29" s="15">
        <v>1</v>
      </c>
      <c r="Z29" s="41" t="str">
        <f t="shared" si="0"/>
        <v>RenExistRes</v>
      </c>
      <c r="AA29" s="41">
        <f>IF(IFERROR(MATCH(C29,REN_Existing_Resources!E:E,0),FALSE),1,0)</f>
        <v>1</v>
      </c>
      <c r="AB29">
        <f t="shared" si="1"/>
        <v>1</v>
      </c>
      <c r="AC29">
        <f>IF(IFERROR(MATCH(Z29,NonREN_types!$A$1:$A$10,0),FALSE),1,0)</f>
        <v>0</v>
      </c>
      <c r="AD29">
        <v>1</v>
      </c>
      <c r="AE29">
        <f t="shared" si="2"/>
        <v>0</v>
      </c>
      <c r="AG29" s="44">
        <f>IFERROR(INDEX(MasterGenCapability_201906!$G:$G,MATCH($C29,MasterGenCapability_201906!$U:$U,0)),"")</f>
        <v>102</v>
      </c>
      <c r="AH29" s="44">
        <f>IFERROR(INDEX(NQC2020compliance_20191121!$L:$L,MATCH($C29,NQC2020compliance_20191121!$A:$A,0)),"")</f>
        <v>15.3</v>
      </c>
    </row>
    <row r="30" spans="2:34" hidden="1" x14ac:dyDescent="0.25">
      <c r="B30" s="28" t="s">
        <v>3329</v>
      </c>
      <c r="C30" s="28" t="s">
        <v>2122</v>
      </c>
      <c r="D30" s="28" t="s">
        <v>3360</v>
      </c>
      <c r="E30" s="28"/>
      <c r="F30" s="28" t="s">
        <v>3402</v>
      </c>
      <c r="G30" s="28"/>
      <c r="H30" s="12" t="s">
        <v>3399</v>
      </c>
      <c r="I30" s="12" t="s">
        <v>3333</v>
      </c>
      <c r="J30" s="29"/>
      <c r="K30" s="30">
        <v>168</v>
      </c>
      <c r="L30" s="30">
        <v>16.7</v>
      </c>
      <c r="M30" s="30"/>
      <c r="N30" s="31"/>
      <c r="O30" s="31"/>
      <c r="P30" s="31"/>
      <c r="Q30" s="31"/>
      <c r="R30" s="31"/>
      <c r="S30" s="31"/>
      <c r="T30" s="32">
        <v>0</v>
      </c>
      <c r="U30" s="32">
        <v>1</v>
      </c>
      <c r="V30" s="29">
        <v>40654</v>
      </c>
      <c r="W30" s="29"/>
      <c r="X30" s="33">
        <v>55153</v>
      </c>
      <c r="Y30" s="15">
        <v>1</v>
      </c>
      <c r="Z30" s="41" t="str">
        <f t="shared" si="0"/>
        <v>RenExistRes</v>
      </c>
      <c r="AA30" s="41">
        <f>IF(IFERROR(MATCH(C30,REN_Existing_Resources!E:E,0),FALSE),1,0)</f>
        <v>1</v>
      </c>
      <c r="AB30">
        <f t="shared" si="1"/>
        <v>1</v>
      </c>
      <c r="AC30">
        <f>IF(IFERROR(MATCH(Z30,NonREN_types!$A$1:$A$10,0),FALSE),1,0)</f>
        <v>0</v>
      </c>
      <c r="AD30">
        <v>1</v>
      </c>
      <c r="AE30">
        <f t="shared" si="2"/>
        <v>0</v>
      </c>
      <c r="AG30" s="44">
        <f>IFERROR(INDEX(MasterGenCapability_201906!$G:$G,MATCH($C30,MasterGenCapability_201906!$U:$U,0)),"")</f>
        <v>168</v>
      </c>
      <c r="AH30" s="44">
        <f>IFERROR(INDEX(NQC2020compliance_20191121!$L:$L,MATCH($C30,NQC2020compliance_20191121!$A:$A,0)),"")</f>
        <v>25.2</v>
      </c>
    </row>
    <row r="31" spans="2:34" hidden="1" x14ac:dyDescent="0.25">
      <c r="B31" s="28" t="s">
        <v>3329</v>
      </c>
      <c r="C31" s="28" t="s">
        <v>2131</v>
      </c>
      <c r="D31" s="28" t="s">
        <v>3360</v>
      </c>
      <c r="E31" s="28"/>
      <c r="F31" s="28" t="s">
        <v>3403</v>
      </c>
      <c r="G31" s="28"/>
      <c r="H31" s="12" t="s">
        <v>3399</v>
      </c>
      <c r="I31" s="12" t="s">
        <v>3333</v>
      </c>
      <c r="J31" s="29"/>
      <c r="K31" s="30">
        <v>150</v>
      </c>
      <c r="L31" s="30">
        <v>15.19</v>
      </c>
      <c r="M31" s="30"/>
      <c r="N31" s="31"/>
      <c r="O31" s="31"/>
      <c r="P31" s="31"/>
      <c r="Q31" s="31"/>
      <c r="R31" s="31"/>
      <c r="S31" s="31"/>
      <c r="T31" s="32">
        <v>0</v>
      </c>
      <c r="U31" s="32">
        <v>1</v>
      </c>
      <c r="V31" s="29">
        <v>40940</v>
      </c>
      <c r="W31" s="29"/>
      <c r="X31" s="33">
        <v>55153</v>
      </c>
      <c r="Y31" s="15">
        <v>1</v>
      </c>
      <c r="Z31" s="41" t="str">
        <f t="shared" si="0"/>
        <v>RenExistRes</v>
      </c>
      <c r="AA31" s="41">
        <f>IF(IFERROR(MATCH(C31,REN_Existing_Resources!E:E,0),FALSE),1,0)</f>
        <v>1</v>
      </c>
      <c r="AB31">
        <f t="shared" si="1"/>
        <v>1</v>
      </c>
      <c r="AC31">
        <f>IF(IFERROR(MATCH(Z31,NonREN_types!$A$1:$A$10,0),FALSE),1,0)</f>
        <v>0</v>
      </c>
      <c r="AD31">
        <v>1</v>
      </c>
      <c r="AE31">
        <f t="shared" si="2"/>
        <v>0</v>
      </c>
      <c r="AG31" s="44">
        <f>IFERROR(INDEX(MasterGenCapability_201906!$G:$G,MATCH($C31,MasterGenCapability_201906!$U:$U,0)),"")</f>
        <v>150</v>
      </c>
      <c r="AH31" s="44">
        <f>IFERROR(INDEX(NQC2020compliance_20191121!$L:$L,MATCH($C31,NQC2020compliance_20191121!$A:$A,0)),"")</f>
        <v>22.5</v>
      </c>
    </row>
    <row r="32" spans="2:34" hidden="1" x14ac:dyDescent="0.25">
      <c r="B32" s="28" t="s">
        <v>3329</v>
      </c>
      <c r="C32" s="28" t="s">
        <v>2110</v>
      </c>
      <c r="D32" s="28" t="s">
        <v>3360</v>
      </c>
      <c r="E32" s="28"/>
      <c r="F32" s="28" t="s">
        <v>3404</v>
      </c>
      <c r="G32" s="28"/>
      <c r="H32" s="12" t="s">
        <v>3399</v>
      </c>
      <c r="I32" s="12" t="s">
        <v>3333</v>
      </c>
      <c r="J32" s="29"/>
      <c r="K32" s="30">
        <v>150</v>
      </c>
      <c r="L32" s="30">
        <v>25.08</v>
      </c>
      <c r="M32" s="30"/>
      <c r="N32" s="31"/>
      <c r="O32" s="31"/>
      <c r="P32" s="31"/>
      <c r="Q32" s="31"/>
      <c r="R32" s="31"/>
      <c r="S32" s="31"/>
      <c r="T32" s="32">
        <v>0</v>
      </c>
      <c r="U32" s="32">
        <v>1</v>
      </c>
      <c r="V32" s="29">
        <v>40541</v>
      </c>
      <c r="W32" s="29"/>
      <c r="X32" s="33">
        <v>55153</v>
      </c>
      <c r="Y32" s="15">
        <v>1</v>
      </c>
      <c r="Z32" s="41" t="str">
        <f t="shared" si="0"/>
        <v>RenExistRes</v>
      </c>
      <c r="AA32" s="41">
        <f>IF(IFERROR(MATCH(C32,REN_Existing_Resources!E:E,0),FALSE),1,0)</f>
        <v>1</v>
      </c>
      <c r="AB32">
        <f t="shared" si="1"/>
        <v>1</v>
      </c>
      <c r="AC32">
        <f>IF(IFERROR(MATCH(Z32,NonREN_types!$A$1:$A$10,0),FALSE),1,0)</f>
        <v>0</v>
      </c>
      <c r="AD32">
        <v>1</v>
      </c>
      <c r="AE32">
        <f t="shared" si="2"/>
        <v>0</v>
      </c>
      <c r="AG32" s="44">
        <f>IFERROR(INDEX(MasterGenCapability_201906!$G:$G,MATCH($C32,MasterGenCapability_201906!$U:$U,0)),"")</f>
        <v>150</v>
      </c>
      <c r="AH32" s="44">
        <f>IFERROR(INDEX(NQC2020compliance_20191121!$L:$L,MATCH($C32,NQC2020compliance_20191121!$A:$A,0)),"")</f>
        <v>22.5</v>
      </c>
    </row>
    <row r="33" spans="2:34" hidden="1" x14ac:dyDescent="0.25">
      <c r="B33" s="28" t="s">
        <v>3329</v>
      </c>
      <c r="C33" s="28" t="s">
        <v>2113</v>
      </c>
      <c r="D33" s="28" t="s">
        <v>3360</v>
      </c>
      <c r="E33" s="28"/>
      <c r="F33" s="28" t="s">
        <v>3405</v>
      </c>
      <c r="G33" s="28"/>
      <c r="H33" s="12" t="s">
        <v>3399</v>
      </c>
      <c r="I33" s="12" t="s">
        <v>3333</v>
      </c>
      <c r="J33" s="29"/>
      <c r="K33" s="30">
        <v>150</v>
      </c>
      <c r="L33" s="30">
        <v>16.38</v>
      </c>
      <c r="M33" s="30"/>
      <c r="N33" s="31"/>
      <c r="O33" s="31"/>
      <c r="P33" s="31"/>
      <c r="Q33" s="31"/>
      <c r="R33" s="31"/>
      <c r="S33" s="31"/>
      <c r="T33" s="32">
        <v>0</v>
      </c>
      <c r="U33" s="32">
        <v>1</v>
      </c>
      <c r="V33" s="29">
        <v>40541</v>
      </c>
      <c r="W33" s="29"/>
      <c r="X33" s="33">
        <v>55153</v>
      </c>
      <c r="Y33" s="15">
        <v>1</v>
      </c>
      <c r="Z33" s="41" t="str">
        <f t="shared" si="0"/>
        <v>RenExistRes</v>
      </c>
      <c r="AA33" s="41">
        <f>IF(IFERROR(MATCH(C33,REN_Existing_Resources!E:E,0),FALSE),1,0)</f>
        <v>1</v>
      </c>
      <c r="AB33">
        <f t="shared" si="1"/>
        <v>1</v>
      </c>
      <c r="AC33">
        <f>IF(IFERROR(MATCH(Z33,NonREN_types!$A$1:$A$10,0),FALSE),1,0)</f>
        <v>0</v>
      </c>
      <c r="AD33">
        <v>1</v>
      </c>
      <c r="AE33">
        <f t="shared" si="2"/>
        <v>0</v>
      </c>
      <c r="AG33" s="44">
        <f>IFERROR(INDEX(MasterGenCapability_201906!$G:$G,MATCH($C33,MasterGenCapability_201906!$U:$U,0)),"")</f>
        <v>150</v>
      </c>
      <c r="AH33" s="44">
        <f>IFERROR(INDEX(NQC2020compliance_20191121!$L:$L,MATCH($C33,NQC2020compliance_20191121!$A:$A,0)),"")</f>
        <v>22.5</v>
      </c>
    </row>
    <row r="34" spans="2:34" hidden="1" x14ac:dyDescent="0.25">
      <c r="B34" s="28" t="s">
        <v>3329</v>
      </c>
      <c r="C34" s="28" t="s">
        <v>2116</v>
      </c>
      <c r="D34" s="28" t="s">
        <v>3360</v>
      </c>
      <c r="E34" s="28"/>
      <c r="F34" s="28" t="s">
        <v>3406</v>
      </c>
      <c r="G34" s="28"/>
      <c r="H34" s="12" t="s">
        <v>3399</v>
      </c>
      <c r="I34" s="12" t="s">
        <v>3333</v>
      </c>
      <c r="J34" s="29"/>
      <c r="K34" s="30">
        <v>150</v>
      </c>
      <c r="L34" s="30">
        <v>16.63</v>
      </c>
      <c r="M34" s="30"/>
      <c r="N34" s="31"/>
      <c r="O34" s="31"/>
      <c r="P34" s="31"/>
      <c r="Q34" s="31"/>
      <c r="R34" s="31"/>
      <c r="S34" s="31"/>
      <c r="T34" s="32">
        <v>0</v>
      </c>
      <c r="U34" s="32">
        <v>1</v>
      </c>
      <c r="V34" s="29">
        <v>40586</v>
      </c>
      <c r="W34" s="29"/>
      <c r="X34" s="33">
        <v>55153</v>
      </c>
      <c r="Y34" s="15">
        <v>1</v>
      </c>
      <c r="Z34" s="41" t="str">
        <f t="shared" si="0"/>
        <v>RenExistRes</v>
      </c>
      <c r="AA34" s="41">
        <f>IF(IFERROR(MATCH(C34,REN_Existing_Resources!E:E,0),FALSE),1,0)</f>
        <v>1</v>
      </c>
      <c r="AB34">
        <f t="shared" si="1"/>
        <v>1</v>
      </c>
      <c r="AC34">
        <f>IF(IFERROR(MATCH(Z34,NonREN_types!$A$1:$A$10,0),FALSE),1,0)</f>
        <v>0</v>
      </c>
      <c r="AD34">
        <v>1</v>
      </c>
      <c r="AE34">
        <f t="shared" si="2"/>
        <v>0</v>
      </c>
      <c r="AG34" s="44">
        <f>IFERROR(INDEX(MasterGenCapability_201906!$G:$G,MATCH($C34,MasterGenCapability_201906!$U:$U,0)),"")</f>
        <v>150</v>
      </c>
      <c r="AH34" s="44">
        <f>IFERROR(INDEX(NQC2020compliance_20191121!$L:$L,MATCH($C34,NQC2020compliance_20191121!$A:$A,0)),"")</f>
        <v>22.5</v>
      </c>
    </row>
    <row r="35" spans="2:34" hidden="1" x14ac:dyDescent="0.25">
      <c r="B35" s="28" t="s">
        <v>3329</v>
      </c>
      <c r="C35" s="28" t="s">
        <v>2125</v>
      </c>
      <c r="D35" s="28" t="s">
        <v>3360</v>
      </c>
      <c r="E35" s="28"/>
      <c r="F35" s="28" t="s">
        <v>3407</v>
      </c>
      <c r="G35" s="28"/>
      <c r="H35" s="12" t="s">
        <v>3399</v>
      </c>
      <c r="I35" s="12" t="s">
        <v>3333</v>
      </c>
      <c r="J35" s="29"/>
      <c r="K35" s="30">
        <v>150</v>
      </c>
      <c r="L35" s="30">
        <v>16.47</v>
      </c>
      <c r="M35" s="30"/>
      <c r="N35" s="31"/>
      <c r="O35" s="31"/>
      <c r="P35" s="31"/>
      <c r="Q35" s="31"/>
      <c r="R35" s="31"/>
      <c r="S35" s="31"/>
      <c r="T35" s="32">
        <v>0</v>
      </c>
      <c r="U35" s="32">
        <v>1</v>
      </c>
      <c r="V35" s="29">
        <v>41038</v>
      </c>
      <c r="W35" s="29"/>
      <c r="X35" s="33">
        <v>55153</v>
      </c>
      <c r="Y35" s="15">
        <v>1</v>
      </c>
      <c r="Z35" s="41" t="str">
        <f t="shared" si="0"/>
        <v>RenExistRes</v>
      </c>
      <c r="AA35" s="41">
        <f>IF(IFERROR(MATCH(C35,REN_Existing_Resources!E:E,0),FALSE),1,0)</f>
        <v>1</v>
      </c>
      <c r="AB35">
        <f t="shared" si="1"/>
        <v>1</v>
      </c>
      <c r="AC35">
        <f>IF(IFERROR(MATCH(Z35,NonREN_types!$A$1:$A$10,0),FALSE),1,0)</f>
        <v>0</v>
      </c>
      <c r="AD35">
        <v>1</v>
      </c>
      <c r="AE35">
        <f t="shared" si="2"/>
        <v>0</v>
      </c>
      <c r="AG35" s="44">
        <f>IFERROR(INDEX(MasterGenCapability_201906!$G:$G,MATCH($C35,MasterGenCapability_201906!$U:$U,0)),"")</f>
        <v>150</v>
      </c>
      <c r="AH35" s="44">
        <f>IFERROR(INDEX(NQC2020compliance_20191121!$L:$L,MATCH($C35,NQC2020compliance_20191121!$A:$A,0)),"")</f>
        <v>22.5</v>
      </c>
    </row>
    <row r="36" spans="2:34" hidden="1" x14ac:dyDescent="0.25">
      <c r="B36" s="28" t="s">
        <v>3329</v>
      </c>
      <c r="C36" s="28" t="s">
        <v>2140</v>
      </c>
      <c r="D36" s="28" t="s">
        <v>3360</v>
      </c>
      <c r="E36" s="28"/>
      <c r="F36" s="28" t="s">
        <v>3408</v>
      </c>
      <c r="G36" s="28"/>
      <c r="H36" s="12" t="s">
        <v>3399</v>
      </c>
      <c r="I36" s="12" t="s">
        <v>3333</v>
      </c>
      <c r="J36" s="29"/>
      <c r="K36" s="30">
        <v>90</v>
      </c>
      <c r="L36" s="30">
        <v>23.1</v>
      </c>
      <c r="M36" s="30"/>
      <c r="N36" s="31"/>
      <c r="O36" s="31"/>
      <c r="P36" s="31"/>
      <c r="Q36" s="31"/>
      <c r="R36" s="31"/>
      <c r="S36" s="31"/>
      <c r="T36" s="32">
        <v>0</v>
      </c>
      <c r="U36" s="32">
        <v>1</v>
      </c>
      <c r="V36" s="40">
        <v>1</v>
      </c>
      <c r="W36" s="29"/>
      <c r="X36" s="33">
        <v>55153</v>
      </c>
      <c r="Y36" s="15">
        <v>1</v>
      </c>
      <c r="Z36" s="41" t="str">
        <f t="shared" si="0"/>
        <v>RenExistRes</v>
      </c>
      <c r="AA36" s="41">
        <f>IF(IFERROR(MATCH(C36,REN_Existing_Resources!E:E,0),FALSE),1,0)</f>
        <v>1</v>
      </c>
      <c r="AB36">
        <f t="shared" si="1"/>
        <v>1</v>
      </c>
      <c r="AC36">
        <f>IF(IFERROR(MATCH(Z36,NonREN_types!$A$1:$A$10,0),FALSE),1,0)</f>
        <v>0</v>
      </c>
      <c r="AD36">
        <v>1</v>
      </c>
      <c r="AE36">
        <f t="shared" si="2"/>
        <v>0</v>
      </c>
      <c r="AG36" s="44">
        <f>IFERROR(INDEX(MasterGenCapability_201906!$G:$G,MATCH($C36,MasterGenCapability_201906!$U:$U,0)),"")</f>
        <v>90</v>
      </c>
      <c r="AH36" s="44">
        <f>IFERROR(INDEX(NQC2020compliance_20191121!$L:$L,MATCH($C36,NQC2020compliance_20191121!$A:$A,0)),"")</f>
        <v>13.5</v>
      </c>
    </row>
    <row r="37" spans="2:34" hidden="1" x14ac:dyDescent="0.25">
      <c r="B37" s="28" t="s">
        <v>3329</v>
      </c>
      <c r="C37" s="28" t="s">
        <v>2137</v>
      </c>
      <c r="D37" s="28" t="s">
        <v>3360</v>
      </c>
      <c r="E37" s="28"/>
      <c r="F37" s="28" t="s">
        <v>3409</v>
      </c>
      <c r="G37" s="28"/>
      <c r="H37" s="12" t="s">
        <v>3399</v>
      </c>
      <c r="I37" s="12" t="s">
        <v>3333</v>
      </c>
      <c r="J37" s="29"/>
      <c r="K37" s="30">
        <v>138</v>
      </c>
      <c r="L37" s="30">
        <v>21.74</v>
      </c>
      <c r="M37" s="30"/>
      <c r="N37" s="31"/>
      <c r="O37" s="31"/>
      <c r="P37" s="31"/>
      <c r="Q37" s="31"/>
      <c r="R37" s="31"/>
      <c r="S37" s="31"/>
      <c r="T37" s="32">
        <v>0</v>
      </c>
      <c r="U37" s="32">
        <v>1</v>
      </c>
      <c r="V37" s="40">
        <v>1</v>
      </c>
      <c r="W37" s="29"/>
      <c r="X37" s="33">
        <v>55153</v>
      </c>
      <c r="Y37" s="15">
        <v>1</v>
      </c>
      <c r="Z37" s="41" t="str">
        <f t="shared" si="0"/>
        <v>RenExistRes</v>
      </c>
      <c r="AA37" s="41">
        <f>IF(IFERROR(MATCH(C37,REN_Existing_Resources!E:E,0),FALSE),1,0)</f>
        <v>1</v>
      </c>
      <c r="AB37">
        <f t="shared" si="1"/>
        <v>1</v>
      </c>
      <c r="AC37">
        <f>IF(IFERROR(MATCH(Z37,NonREN_types!$A$1:$A$10,0),FALSE),1,0)</f>
        <v>0</v>
      </c>
      <c r="AD37">
        <v>1</v>
      </c>
      <c r="AE37">
        <f t="shared" si="2"/>
        <v>0</v>
      </c>
      <c r="AG37" s="44">
        <f>IFERROR(INDEX(MasterGenCapability_201906!$G:$G,MATCH($C37,MasterGenCapability_201906!$U:$U,0)),"")</f>
        <v>138</v>
      </c>
      <c r="AH37" s="44">
        <f>IFERROR(INDEX(NQC2020compliance_20191121!$L:$L,MATCH($C37,NQC2020compliance_20191121!$A:$A,0)),"")</f>
        <v>20.7</v>
      </c>
    </row>
    <row r="38" spans="2:34" hidden="1" x14ac:dyDescent="0.25">
      <c r="B38" s="28" t="s">
        <v>3329</v>
      </c>
      <c r="C38" s="28" t="s">
        <v>2055</v>
      </c>
      <c r="D38" s="28" t="s">
        <v>3346</v>
      </c>
      <c r="E38" s="28"/>
      <c r="F38" s="28" t="s">
        <v>3410</v>
      </c>
      <c r="G38" s="28"/>
      <c r="H38" s="12" t="s">
        <v>3399</v>
      </c>
      <c r="I38" s="12" t="s">
        <v>3333</v>
      </c>
      <c r="J38" s="29"/>
      <c r="K38" s="30">
        <v>47</v>
      </c>
      <c r="L38" s="30">
        <v>8.2899999999999991</v>
      </c>
      <c r="M38" s="30"/>
      <c r="N38" s="31"/>
      <c r="O38" s="31"/>
      <c r="P38" s="31"/>
      <c r="Q38" s="31"/>
      <c r="R38" s="31"/>
      <c r="S38" s="31"/>
      <c r="T38" s="32">
        <v>0</v>
      </c>
      <c r="U38" s="32">
        <v>1</v>
      </c>
      <c r="V38" s="29">
        <v>31399</v>
      </c>
      <c r="W38" s="29"/>
      <c r="X38" s="33">
        <v>55153</v>
      </c>
      <c r="Y38" s="15">
        <v>1</v>
      </c>
      <c r="Z38" s="41" t="str">
        <f t="shared" si="0"/>
        <v>RenExistRes</v>
      </c>
      <c r="AA38" s="41">
        <f>IF(IFERROR(MATCH(C38,REN_Existing_Resources!E:E,0),FALSE),1,0)</f>
        <v>1</v>
      </c>
      <c r="AB38">
        <f t="shared" si="1"/>
        <v>1</v>
      </c>
      <c r="AC38">
        <f>IF(IFERROR(MATCH(Z38,NonREN_types!$A$1:$A$10,0),FALSE),1,0)</f>
        <v>0</v>
      </c>
      <c r="AD38">
        <v>1</v>
      </c>
      <c r="AE38">
        <f t="shared" si="2"/>
        <v>0</v>
      </c>
      <c r="AG38" s="44" t="str">
        <f>IFERROR(INDEX(MasterGenCapability_201906!$G:$G,MATCH($C38,MasterGenCapability_201906!$U:$U,0)),"")</f>
        <v/>
      </c>
      <c r="AH38" s="44">
        <f>IFERROR(INDEX(NQC2020compliance_20191121!$L:$L,MATCH($C38,NQC2020compliance_20191121!$A:$A,0)),"")</f>
        <v>4.33</v>
      </c>
    </row>
    <row r="39" spans="2:34" x14ac:dyDescent="0.25">
      <c r="B39" s="28" t="s">
        <v>3329</v>
      </c>
      <c r="C39" s="28" t="s">
        <v>3391</v>
      </c>
      <c r="D39" s="28" t="s">
        <v>3392</v>
      </c>
      <c r="E39" s="28" t="s">
        <v>1896</v>
      </c>
      <c r="F39" s="28" t="s">
        <v>3393</v>
      </c>
      <c r="G39" s="28" t="s">
        <v>3411</v>
      </c>
      <c r="H39" s="12" t="s">
        <v>3350</v>
      </c>
      <c r="I39" s="12" t="s">
        <v>3395</v>
      </c>
      <c r="J39" s="29" t="s">
        <v>3352</v>
      </c>
      <c r="K39" s="30">
        <v>48</v>
      </c>
      <c r="L39" s="30">
        <v>48</v>
      </c>
      <c r="M39" s="30">
        <v>21.6</v>
      </c>
      <c r="N39" s="31">
        <v>5241.1344000000008</v>
      </c>
      <c r="O39" s="31">
        <v>16186.966666666669</v>
      </c>
      <c r="P39" s="31">
        <v>26399.81481481481</v>
      </c>
      <c r="Q39" s="31">
        <v>307.20000000000005</v>
      </c>
      <c r="R39" s="31">
        <v>307.20000000000005</v>
      </c>
      <c r="S39" s="31"/>
      <c r="T39" s="32">
        <v>1</v>
      </c>
      <c r="U39" s="32">
        <v>1</v>
      </c>
      <c r="V39" s="29">
        <v>40346</v>
      </c>
      <c r="W39" s="29"/>
      <c r="X39" s="33">
        <v>55153</v>
      </c>
      <c r="Y39" s="15">
        <v>2</v>
      </c>
      <c r="Z39" s="41" t="str">
        <f t="shared" si="0"/>
        <v>CAISO_Peaker2</v>
      </c>
      <c r="AA39" s="41">
        <f>IF(IFERROR(MATCH(C39,REN_Existing_Resources!E:E,0),FALSE),1,0)</f>
        <v>0</v>
      </c>
      <c r="AB39">
        <f t="shared" si="1"/>
        <v>1</v>
      </c>
      <c r="AC39">
        <f>IF(IFERROR(MATCH(Z39,NonREN_types!$A$1:$A$10,0),FALSE),1,0)</f>
        <v>1</v>
      </c>
      <c r="AD39">
        <v>1</v>
      </c>
      <c r="AE39">
        <f t="shared" si="2"/>
        <v>1</v>
      </c>
      <c r="AG39" s="44">
        <f>IFERROR(INDEX(MasterGenCapability_201906!$G:$G,MATCH($C39,MasterGenCapability_201906!$U:$U,0)),"")</f>
        <v>96</v>
      </c>
      <c r="AH39" s="44">
        <f>IFERROR(INDEX(NQC2020compliance_20191121!$L:$L,MATCH($C39,NQC2020compliance_20191121!$A:$A,0)),"")</f>
        <v>96</v>
      </c>
    </row>
    <row r="40" spans="2:34" x14ac:dyDescent="0.25">
      <c r="B40" s="28" t="s">
        <v>3329</v>
      </c>
      <c r="C40" s="28" t="s">
        <v>3412</v>
      </c>
      <c r="D40" s="28" t="s">
        <v>3346</v>
      </c>
      <c r="E40" s="28" t="s">
        <v>3413</v>
      </c>
      <c r="F40" s="28" t="s">
        <v>3414</v>
      </c>
      <c r="G40" s="28" t="s">
        <v>3415</v>
      </c>
      <c r="H40" s="12" t="s">
        <v>3350</v>
      </c>
      <c r="I40" s="12" t="s">
        <v>3351</v>
      </c>
      <c r="J40" s="29" t="s">
        <v>3352</v>
      </c>
      <c r="K40" s="30">
        <v>44.53</v>
      </c>
      <c r="L40" s="30">
        <v>42</v>
      </c>
      <c r="M40" s="30">
        <v>20.038500000000003</v>
      </c>
      <c r="N40" s="31">
        <v>1510.6000960000001</v>
      </c>
      <c r="O40" s="31">
        <v>16151.6626984127</v>
      </c>
      <c r="P40" s="31">
        <v>26404.018694885362</v>
      </c>
      <c r="Q40" s="31">
        <v>158.32888888888888</v>
      </c>
      <c r="R40" s="31">
        <v>158.32888888888888</v>
      </c>
      <c r="S40" s="31"/>
      <c r="T40" s="32">
        <v>1</v>
      </c>
      <c r="U40" s="32">
        <v>1</v>
      </c>
      <c r="V40" s="29">
        <v>37153</v>
      </c>
      <c r="W40" s="29"/>
      <c r="X40" s="33">
        <v>55153</v>
      </c>
      <c r="Y40" s="15">
        <v>1</v>
      </c>
      <c r="Z40" s="41" t="str">
        <f t="shared" si="0"/>
        <v>CAISO_Peaker2</v>
      </c>
      <c r="AA40" s="41">
        <f>IF(IFERROR(MATCH(C40,REN_Existing_Resources!E:E,0),FALSE),1,0)</f>
        <v>0</v>
      </c>
      <c r="AB40">
        <f t="shared" si="1"/>
        <v>1</v>
      </c>
      <c r="AC40">
        <f>IF(IFERROR(MATCH(Z40,NonREN_types!$A$1:$A$10,0),FALSE),1,0)</f>
        <v>1</v>
      </c>
      <c r="AD40">
        <v>1</v>
      </c>
      <c r="AE40">
        <f t="shared" si="2"/>
        <v>1</v>
      </c>
      <c r="AG40" s="44">
        <f>IFERROR(INDEX(MasterGenCapability_201906!$G:$G,MATCH($C40,MasterGenCapability_201906!$U:$U,0)),"")</f>
        <v>44.53</v>
      </c>
      <c r="AH40" s="44">
        <f>IFERROR(INDEX(NQC2020compliance_20191121!$L:$L,MATCH($C40,NQC2020compliance_20191121!$A:$A,0)),"")</f>
        <v>42</v>
      </c>
    </row>
    <row r="41" spans="2:34" x14ac:dyDescent="0.25">
      <c r="B41" s="28" t="s">
        <v>3329</v>
      </c>
      <c r="C41" s="28" t="s">
        <v>3416</v>
      </c>
      <c r="D41" s="28" t="s">
        <v>3346</v>
      </c>
      <c r="E41" s="28" t="s">
        <v>3413</v>
      </c>
      <c r="F41" s="28" t="s">
        <v>3417</v>
      </c>
      <c r="G41" s="28" t="s">
        <v>3418</v>
      </c>
      <c r="H41" s="12" t="s">
        <v>3350</v>
      </c>
      <c r="I41" s="12" t="s">
        <v>3351</v>
      </c>
      <c r="J41" s="29" t="s">
        <v>3352</v>
      </c>
      <c r="K41" s="30">
        <v>43.69</v>
      </c>
      <c r="L41" s="30">
        <v>42</v>
      </c>
      <c r="M41" s="30">
        <v>19.660499999999999</v>
      </c>
      <c r="N41" s="31">
        <v>1482.1046079999999</v>
      </c>
      <c r="O41" s="31">
        <v>16151.6626984127</v>
      </c>
      <c r="P41" s="31">
        <v>26404.018694885362</v>
      </c>
      <c r="Q41" s="31">
        <v>155.3422222222222</v>
      </c>
      <c r="R41" s="31">
        <v>155.3422222222222</v>
      </c>
      <c r="S41" s="31"/>
      <c r="T41" s="32">
        <v>1</v>
      </c>
      <c r="U41" s="32">
        <v>1</v>
      </c>
      <c r="V41" s="29">
        <v>37153</v>
      </c>
      <c r="W41" s="29"/>
      <c r="X41" s="33">
        <v>55153</v>
      </c>
      <c r="Y41" s="15">
        <v>1</v>
      </c>
      <c r="Z41" s="41" t="str">
        <f t="shared" si="0"/>
        <v>CAISO_Peaker2</v>
      </c>
      <c r="AA41" s="41">
        <f>IF(IFERROR(MATCH(C41,REN_Existing_Resources!E:E,0),FALSE),1,0)</f>
        <v>0</v>
      </c>
      <c r="AB41">
        <f t="shared" si="1"/>
        <v>1</v>
      </c>
      <c r="AC41">
        <f>IF(IFERROR(MATCH(Z41,NonREN_types!$A$1:$A$10,0),FALSE),1,0)</f>
        <v>1</v>
      </c>
      <c r="AD41">
        <v>1</v>
      </c>
      <c r="AE41">
        <f t="shared" si="2"/>
        <v>1</v>
      </c>
      <c r="AG41" s="44">
        <f>IFERROR(INDEX(MasterGenCapability_201906!$G:$G,MATCH($C41,MasterGenCapability_201906!$U:$U,0)),"")</f>
        <v>43.69</v>
      </c>
      <c r="AH41" s="44">
        <f>IFERROR(INDEX(NQC2020compliance_20191121!$L:$L,MATCH($C41,NQC2020compliance_20191121!$A:$A,0)),"")</f>
        <v>42</v>
      </c>
    </row>
    <row r="42" spans="2:34" hidden="1" x14ac:dyDescent="0.25">
      <c r="B42" s="28" t="s">
        <v>3329</v>
      </c>
      <c r="C42" s="28" t="s">
        <v>3419</v>
      </c>
      <c r="D42" s="28" t="s">
        <v>3334</v>
      </c>
      <c r="E42" s="28" t="s">
        <v>3420</v>
      </c>
      <c r="F42" s="28" t="s">
        <v>3421</v>
      </c>
      <c r="G42" s="28" t="s">
        <v>3422</v>
      </c>
      <c r="H42" s="12" t="s">
        <v>3350</v>
      </c>
      <c r="I42" s="12" t="s">
        <v>3395</v>
      </c>
      <c r="J42" s="29" t="s">
        <v>3352</v>
      </c>
      <c r="K42" s="30">
        <v>130</v>
      </c>
      <c r="L42" s="30">
        <v>130</v>
      </c>
      <c r="M42" s="30">
        <v>39</v>
      </c>
      <c r="N42" s="31">
        <v>14194.74</v>
      </c>
      <c r="O42" s="31">
        <v>15937.152519893896</v>
      </c>
      <c r="P42" s="31">
        <v>19478.542882404956</v>
      </c>
      <c r="Q42" s="31">
        <v>120</v>
      </c>
      <c r="R42" s="31">
        <v>120</v>
      </c>
      <c r="S42" s="31"/>
      <c r="T42" s="32">
        <v>1</v>
      </c>
      <c r="U42" s="32">
        <v>1</v>
      </c>
      <c r="V42" s="29">
        <v>25659</v>
      </c>
      <c r="W42" s="29">
        <v>44196</v>
      </c>
      <c r="X42" s="33">
        <v>44196</v>
      </c>
      <c r="Y42" s="15">
        <v>1</v>
      </c>
      <c r="Z42" s="41" t="str">
        <f t="shared" si="0"/>
        <v>CAISO_Peaker2</v>
      </c>
      <c r="AA42" s="41">
        <f>IF(IFERROR(MATCH(C42,REN_Existing_Resources!E:E,0),FALSE),1,0)</f>
        <v>0</v>
      </c>
      <c r="AB42">
        <f t="shared" si="1"/>
        <v>0</v>
      </c>
      <c r="AC42">
        <f>IF(IFERROR(MATCH(Z42,NonREN_types!$A$1:$A$10,0),FALSE),1,0)</f>
        <v>1</v>
      </c>
      <c r="AD42">
        <v>1</v>
      </c>
      <c r="AE42">
        <f t="shared" si="2"/>
        <v>0</v>
      </c>
      <c r="AG42" s="44" t="str">
        <f>IFERROR(INDEX(MasterGenCapability_201906!$G:$G,MATCH($C42,MasterGenCapability_201906!$U:$U,0)),"")</f>
        <v/>
      </c>
      <c r="AH42" s="44" t="str">
        <f>IFERROR(INDEX(NQC2020compliance_20191121!$L:$L,MATCH($C42,NQC2020compliance_20191121!$A:$A,0)),"")</f>
        <v/>
      </c>
    </row>
    <row r="43" spans="2:34" x14ac:dyDescent="0.25">
      <c r="B43" s="28" t="s">
        <v>3329</v>
      </c>
      <c r="C43" s="28" t="s">
        <v>3423</v>
      </c>
      <c r="D43" s="28" t="s">
        <v>3360</v>
      </c>
      <c r="E43" s="28"/>
      <c r="F43" s="28" t="s">
        <v>3424</v>
      </c>
      <c r="G43" s="28" t="s">
        <v>3425</v>
      </c>
      <c r="H43" s="12" t="s">
        <v>3357</v>
      </c>
      <c r="I43" s="12" t="s">
        <v>3395</v>
      </c>
      <c r="J43" s="29" t="s">
        <v>3352</v>
      </c>
      <c r="K43" s="30">
        <v>47.49</v>
      </c>
      <c r="L43" s="30">
        <v>45</v>
      </c>
      <c r="M43" s="30">
        <v>47.015100000000004</v>
      </c>
      <c r="N43" s="31">
        <v>5185.447043523317</v>
      </c>
      <c r="O43" s="31">
        <v>15207.645302245252</v>
      </c>
      <c r="P43" s="31">
        <v>15304.722527520456</v>
      </c>
      <c r="Q43" s="31">
        <v>131.23316062176167</v>
      </c>
      <c r="R43" s="31">
        <v>131.23316062176167</v>
      </c>
      <c r="S43" s="31"/>
      <c r="T43" s="32">
        <v>1</v>
      </c>
      <c r="U43" s="32">
        <v>1</v>
      </c>
      <c r="V43" s="29">
        <v>33527</v>
      </c>
      <c r="W43" s="29"/>
      <c r="X43" s="33">
        <v>55153</v>
      </c>
      <c r="Y43" s="15">
        <v>1</v>
      </c>
      <c r="Z43" s="41" t="str">
        <f t="shared" si="0"/>
        <v>CAISO_Peaker2</v>
      </c>
      <c r="AA43" s="41">
        <f>IF(IFERROR(MATCH(C43,REN_Existing_Resources!E:E,0),FALSE),1,0)</f>
        <v>0</v>
      </c>
      <c r="AB43">
        <f t="shared" si="1"/>
        <v>1</v>
      </c>
      <c r="AC43">
        <f>IF(IFERROR(MATCH(Z43,NonREN_types!$A$1:$A$10,0),FALSE),1,0)</f>
        <v>1</v>
      </c>
      <c r="AD43">
        <v>1</v>
      </c>
      <c r="AE43">
        <f t="shared" si="2"/>
        <v>1</v>
      </c>
      <c r="AG43" s="44">
        <f>IFERROR(INDEX(MasterGenCapability_201906!$G:$G,MATCH($C43,MasterGenCapability_201906!$U:$U,0)),"")</f>
        <v>47.49</v>
      </c>
      <c r="AH43" s="44">
        <f>IFERROR(INDEX(NQC2020compliance_20191121!$L:$L,MATCH($C43,NQC2020compliance_20191121!$A:$A,0)),"")</f>
        <v>42.12</v>
      </c>
    </row>
    <row r="44" spans="2:34" hidden="1" x14ac:dyDescent="0.25">
      <c r="B44" s="28" t="s">
        <v>3329</v>
      </c>
      <c r="C44" s="28" t="s">
        <v>1289</v>
      </c>
      <c r="D44" s="28" t="s">
        <v>3360</v>
      </c>
      <c r="E44" s="28"/>
      <c r="F44" s="28" t="s">
        <v>3426</v>
      </c>
      <c r="G44" s="28"/>
      <c r="H44" s="12" t="s">
        <v>3399</v>
      </c>
      <c r="I44" s="12" t="s">
        <v>3333</v>
      </c>
      <c r="J44" s="29"/>
      <c r="K44" s="30">
        <v>206.5</v>
      </c>
      <c r="L44" s="30">
        <v>26.53</v>
      </c>
      <c r="M44" s="30"/>
      <c r="N44" s="31"/>
      <c r="O44" s="31"/>
      <c r="P44" s="31"/>
      <c r="Q44" s="31"/>
      <c r="R44" s="31"/>
      <c r="S44" s="31"/>
      <c r="T44" s="32">
        <v>0</v>
      </c>
      <c r="U44" s="32">
        <v>1</v>
      </c>
      <c r="V44" s="29">
        <v>29952</v>
      </c>
      <c r="W44" s="29"/>
      <c r="X44" s="33">
        <v>55153</v>
      </c>
      <c r="Y44" s="15">
        <v>1</v>
      </c>
      <c r="Z44" s="41" t="str">
        <f t="shared" si="0"/>
        <v>RenExistRes</v>
      </c>
      <c r="AA44" s="41">
        <f>IF(IFERROR(MATCH(C44,REN_Existing_Resources!E:E,0),FALSE),1,0)</f>
        <v>1</v>
      </c>
      <c r="AB44">
        <f t="shared" si="1"/>
        <v>1</v>
      </c>
      <c r="AC44">
        <f>IF(IFERROR(MATCH(Z44,NonREN_types!$A$1:$A$10,0),FALSE),1,0)</f>
        <v>0</v>
      </c>
      <c r="AD44">
        <v>1</v>
      </c>
      <c r="AE44">
        <f t="shared" si="2"/>
        <v>0</v>
      </c>
      <c r="AG44" s="44">
        <f>IFERROR(INDEX(MasterGenCapability_201906!$G:$G,MATCH($C44,MasterGenCapability_201906!$U:$U,0)),"")</f>
        <v>26</v>
      </c>
      <c r="AH44" s="44">
        <f>IFERROR(INDEX(NQC2020compliance_20191121!$L:$L,MATCH($C44,NQC2020compliance_20191121!$A:$A,0)),"")</f>
        <v>0.6</v>
      </c>
    </row>
    <row r="45" spans="2:34" hidden="1" x14ac:dyDescent="0.25">
      <c r="B45" s="28" t="s">
        <v>3329</v>
      </c>
      <c r="C45" s="28" t="s">
        <v>3427</v>
      </c>
      <c r="D45" s="28" t="s">
        <v>224</v>
      </c>
      <c r="E45" s="28" t="s">
        <v>3428</v>
      </c>
      <c r="F45" s="28" t="s">
        <v>3429</v>
      </c>
      <c r="G45" s="28"/>
      <c r="H45" s="12" t="s">
        <v>3385</v>
      </c>
      <c r="I45" s="12" t="s">
        <v>3333</v>
      </c>
      <c r="J45" s="29"/>
      <c r="K45" s="30">
        <v>1</v>
      </c>
      <c r="L45" s="30">
        <v>0</v>
      </c>
      <c r="M45" s="30"/>
      <c r="N45" s="31"/>
      <c r="O45" s="31"/>
      <c r="P45" s="31"/>
      <c r="Q45" s="31"/>
      <c r="R45" s="31"/>
      <c r="S45" s="31"/>
      <c r="T45" s="32">
        <v>0</v>
      </c>
      <c r="U45" s="32">
        <v>1</v>
      </c>
      <c r="V45" s="40">
        <v>1</v>
      </c>
      <c r="W45" s="29"/>
      <c r="X45" s="33">
        <v>55153</v>
      </c>
      <c r="Y45" s="15">
        <v>1</v>
      </c>
      <c r="Z45" s="41" t="str">
        <f t="shared" si="0"/>
        <v>Unclassified</v>
      </c>
      <c r="AA45" s="41">
        <f>IF(IFERROR(MATCH(C45,REN_Existing_Resources!E:E,0),FALSE),1,0)</f>
        <v>0</v>
      </c>
      <c r="AB45">
        <f t="shared" si="1"/>
        <v>1</v>
      </c>
      <c r="AC45">
        <f>IF(IFERROR(MATCH(Z45,NonREN_types!$A$1:$A$10,0),FALSE),1,0)</f>
        <v>0</v>
      </c>
      <c r="AD45">
        <v>1</v>
      </c>
      <c r="AE45">
        <f t="shared" si="2"/>
        <v>0</v>
      </c>
      <c r="AG45" s="44">
        <f>IFERROR(INDEX(MasterGenCapability_201906!$G:$G,MATCH($C45,MasterGenCapability_201906!$U:$U,0)),"")</f>
        <v>1</v>
      </c>
      <c r="AH45" s="44">
        <f>IFERROR(INDEX(NQC2020compliance_20191121!$L:$L,MATCH($C45,NQC2020compliance_20191121!$A:$A,0)),"")</f>
        <v>0</v>
      </c>
    </row>
    <row r="46" spans="2:34" hidden="1" x14ac:dyDescent="0.25">
      <c r="B46" s="28" t="s">
        <v>3329</v>
      </c>
      <c r="C46" s="28" t="s">
        <v>1118</v>
      </c>
      <c r="D46" s="28" t="s">
        <v>3360</v>
      </c>
      <c r="E46" s="28"/>
      <c r="F46" s="28" t="s">
        <v>3430</v>
      </c>
      <c r="G46" s="28"/>
      <c r="H46" s="12" t="s">
        <v>3399</v>
      </c>
      <c r="I46" s="12" t="s">
        <v>3333</v>
      </c>
      <c r="J46" s="29"/>
      <c r="K46" s="30">
        <v>19.95</v>
      </c>
      <c r="L46" s="30">
        <v>2.64</v>
      </c>
      <c r="M46" s="30"/>
      <c r="N46" s="31"/>
      <c r="O46" s="31"/>
      <c r="P46" s="31"/>
      <c r="Q46" s="31"/>
      <c r="R46" s="31"/>
      <c r="S46" s="31"/>
      <c r="T46" s="32">
        <v>0</v>
      </c>
      <c r="U46" s="32">
        <v>1</v>
      </c>
      <c r="V46" s="29">
        <v>33326</v>
      </c>
      <c r="W46" s="29"/>
      <c r="X46" s="33">
        <v>55153</v>
      </c>
      <c r="Y46" s="15">
        <v>1</v>
      </c>
      <c r="Z46" s="41" t="str">
        <f t="shared" si="0"/>
        <v>RenExistRes</v>
      </c>
      <c r="AA46" s="41">
        <f>IF(IFERROR(MATCH(C46,REN_Existing_Resources!E:E,0),FALSE),1,0)</f>
        <v>1</v>
      </c>
      <c r="AB46">
        <f t="shared" si="1"/>
        <v>1</v>
      </c>
      <c r="AC46">
        <f>IF(IFERROR(MATCH(Z46,NonREN_types!$A$1:$A$10,0),FALSE),1,0)</f>
        <v>0</v>
      </c>
      <c r="AD46">
        <v>1</v>
      </c>
      <c r="AE46">
        <f t="shared" si="2"/>
        <v>0</v>
      </c>
      <c r="AG46" s="44" t="str">
        <f>IFERROR(INDEX(MasterGenCapability_201906!$G:$G,MATCH($C46,MasterGenCapability_201906!$U:$U,0)),"")</f>
        <v/>
      </c>
      <c r="AH46" s="44">
        <f>IFERROR(INDEX(NQC2020compliance_20191121!$L:$L,MATCH($C46,NQC2020compliance_20191121!$A:$A,0)),"")</f>
        <v>2.99</v>
      </c>
    </row>
    <row r="47" spans="2:34" x14ac:dyDescent="0.25">
      <c r="B47" s="28" t="s">
        <v>3329</v>
      </c>
      <c r="C47" s="28" t="s">
        <v>3431</v>
      </c>
      <c r="D47" s="28" t="s">
        <v>3346</v>
      </c>
      <c r="E47" s="28" t="s">
        <v>3347</v>
      </c>
      <c r="F47" s="28" t="s">
        <v>3432</v>
      </c>
      <c r="G47" s="28" t="s">
        <v>3433</v>
      </c>
      <c r="H47" s="12" t="s">
        <v>3357</v>
      </c>
      <c r="I47" s="12" t="s">
        <v>3434</v>
      </c>
      <c r="J47" s="29" t="s">
        <v>3359</v>
      </c>
      <c r="K47" s="34">
        <v>264.19</v>
      </c>
      <c r="L47" s="34">
        <v>264.19</v>
      </c>
      <c r="M47" s="34">
        <v>264.19</v>
      </c>
      <c r="N47" s="31"/>
      <c r="O47" s="31">
        <v>7606.0303582401057</v>
      </c>
      <c r="P47" s="31">
        <v>7606.0303582401057</v>
      </c>
      <c r="Q47" s="31"/>
      <c r="R47" s="31"/>
      <c r="S47" s="31"/>
      <c r="T47" s="32">
        <v>1</v>
      </c>
      <c r="U47" s="32">
        <v>1</v>
      </c>
      <c r="V47" s="29">
        <v>32115</v>
      </c>
      <c r="W47" s="29"/>
      <c r="X47" s="33">
        <v>55153</v>
      </c>
      <c r="Y47" s="15">
        <v>1</v>
      </c>
      <c r="Z47" s="41" t="str">
        <f t="shared" si="0"/>
        <v>CAISO_CHP</v>
      </c>
      <c r="AA47" s="41">
        <f>IF(IFERROR(MATCH(C47,REN_Existing_Resources!E:E,0),FALSE),1,0)</f>
        <v>0</v>
      </c>
      <c r="AB47">
        <f t="shared" si="1"/>
        <v>1</v>
      </c>
      <c r="AC47">
        <f>IF(IFERROR(MATCH(Z47,NonREN_types!$A$1:$A$10,0),FALSE),1,0)</f>
        <v>1</v>
      </c>
      <c r="AD47">
        <v>1</v>
      </c>
      <c r="AE47">
        <f t="shared" si="2"/>
        <v>1</v>
      </c>
      <c r="AG47" s="44">
        <f>IFERROR(INDEX(MasterGenCapability_201906!$G:$G,MATCH($C47,MasterGenCapability_201906!$U:$U,0)),"")</f>
        <v>416.6</v>
      </c>
      <c r="AH47" s="44">
        <f>IFERROR(INDEX(NQC2020compliance_20191121!$L:$L,MATCH($C47,NQC2020compliance_20191121!$A:$A,0)),"")</f>
        <v>256.73</v>
      </c>
    </row>
    <row r="48" spans="2:34" hidden="1" x14ac:dyDescent="0.25">
      <c r="B48" s="28" t="s">
        <v>3329</v>
      </c>
      <c r="C48" s="28" t="s">
        <v>737</v>
      </c>
      <c r="D48" s="28" t="s">
        <v>3360</v>
      </c>
      <c r="E48" s="28"/>
      <c r="F48" s="28" t="s">
        <v>3435</v>
      </c>
      <c r="G48" s="28"/>
      <c r="H48" s="12" t="s">
        <v>3332</v>
      </c>
      <c r="I48" s="12" t="s">
        <v>3333</v>
      </c>
      <c r="J48" s="29"/>
      <c r="K48" s="30">
        <v>12</v>
      </c>
      <c r="L48" s="30">
        <v>10.81</v>
      </c>
      <c r="M48" s="30"/>
      <c r="N48" s="31"/>
      <c r="O48" s="31"/>
      <c r="P48" s="31"/>
      <c r="Q48" s="31"/>
      <c r="R48" s="31"/>
      <c r="S48" s="31"/>
      <c r="T48" s="32">
        <v>0</v>
      </c>
      <c r="U48" s="32">
        <v>1</v>
      </c>
      <c r="V48" s="29">
        <v>41816</v>
      </c>
      <c r="W48" s="29"/>
      <c r="X48" s="33">
        <v>55153</v>
      </c>
      <c r="Y48" s="15">
        <v>1</v>
      </c>
      <c r="Z48" s="41" t="str">
        <f t="shared" si="0"/>
        <v>RenExistRes</v>
      </c>
      <c r="AA48" s="41">
        <f>IF(IFERROR(MATCH(C48,REN_Existing_Resources!E:E,0),FALSE),1,0)</f>
        <v>1</v>
      </c>
      <c r="AB48">
        <f t="shared" si="1"/>
        <v>1</v>
      </c>
      <c r="AC48">
        <f>IF(IFERROR(MATCH(Z48,NonREN_types!$A$1:$A$10,0),FALSE),1,0)</f>
        <v>0</v>
      </c>
      <c r="AD48">
        <v>1</v>
      </c>
      <c r="AE48">
        <f t="shared" si="2"/>
        <v>0</v>
      </c>
      <c r="AG48" s="44">
        <f>IFERROR(INDEX(MasterGenCapability_201906!$G:$G,MATCH($C48,MasterGenCapability_201906!$U:$U,0)),"")</f>
        <v>12</v>
      </c>
      <c r="AH48" s="44">
        <f>IFERROR(INDEX(NQC2020compliance_20191121!$L:$L,MATCH($C48,NQC2020compliance_20191121!$A:$A,0)),"")</f>
        <v>1.68</v>
      </c>
    </row>
    <row r="49" spans="2:34" hidden="1" x14ac:dyDescent="0.25">
      <c r="B49" s="28" t="s">
        <v>3329</v>
      </c>
      <c r="C49" s="28" t="s">
        <v>1703</v>
      </c>
      <c r="D49" s="28" t="s">
        <v>3360</v>
      </c>
      <c r="E49" s="28"/>
      <c r="F49" s="28" t="s">
        <v>3436</v>
      </c>
      <c r="G49" s="28"/>
      <c r="H49" s="12" t="s">
        <v>3332</v>
      </c>
      <c r="I49" s="12" t="s">
        <v>3333</v>
      </c>
      <c r="J49" s="29"/>
      <c r="K49" s="30">
        <v>8</v>
      </c>
      <c r="L49" s="30">
        <v>7.17</v>
      </c>
      <c r="M49" s="30"/>
      <c r="N49" s="31"/>
      <c r="O49" s="31"/>
      <c r="P49" s="31"/>
      <c r="Q49" s="31"/>
      <c r="R49" s="31"/>
      <c r="S49" s="31"/>
      <c r="T49" s="32">
        <v>0</v>
      </c>
      <c r="U49" s="32">
        <v>1</v>
      </c>
      <c r="V49" s="29">
        <v>41816</v>
      </c>
      <c r="W49" s="29"/>
      <c r="X49" s="33">
        <v>55153</v>
      </c>
      <c r="Y49" s="15">
        <v>1</v>
      </c>
      <c r="Z49" s="41" t="str">
        <f t="shared" si="0"/>
        <v>RenExistRes</v>
      </c>
      <c r="AA49" s="41">
        <f>IF(IFERROR(MATCH(C49,REN_Existing_Resources!E:E,0),FALSE),1,0)</f>
        <v>1</v>
      </c>
      <c r="AB49">
        <f t="shared" si="1"/>
        <v>1</v>
      </c>
      <c r="AC49">
        <f>IF(IFERROR(MATCH(Z49,NonREN_types!$A$1:$A$10,0),FALSE),1,0)</f>
        <v>0</v>
      </c>
      <c r="AD49">
        <v>1</v>
      </c>
      <c r="AE49">
        <f t="shared" si="2"/>
        <v>0</v>
      </c>
      <c r="AG49" s="44">
        <f>IFERROR(INDEX(MasterGenCapability_201906!$G:$G,MATCH($C49,MasterGenCapability_201906!$U:$U,0)),"")</f>
        <v>8</v>
      </c>
      <c r="AH49" s="44">
        <f>IFERROR(INDEX(NQC2020compliance_20191121!$L:$L,MATCH($C49,NQC2020compliance_20191121!$A:$A,0)),"")</f>
        <v>1.1200000000000001</v>
      </c>
    </row>
    <row r="50" spans="2:34" hidden="1" x14ac:dyDescent="0.25">
      <c r="B50" s="28" t="s">
        <v>3329</v>
      </c>
      <c r="C50" s="28" t="s">
        <v>909</v>
      </c>
      <c r="D50" s="28" t="s">
        <v>3360</v>
      </c>
      <c r="E50" s="28"/>
      <c r="F50" s="28" t="s">
        <v>3437</v>
      </c>
      <c r="G50" s="28"/>
      <c r="H50" s="12" t="s">
        <v>3332</v>
      </c>
      <c r="I50" s="12" t="s">
        <v>3333</v>
      </c>
      <c r="J50" s="29"/>
      <c r="K50" s="30">
        <v>100</v>
      </c>
      <c r="L50" s="30">
        <v>79.42</v>
      </c>
      <c r="M50" s="30"/>
      <c r="N50" s="31"/>
      <c r="O50" s="31"/>
      <c r="P50" s="31"/>
      <c r="Q50" s="31"/>
      <c r="R50" s="31"/>
      <c r="S50" s="31"/>
      <c r="T50" s="32">
        <v>0</v>
      </c>
      <c r="U50" s="32">
        <v>1</v>
      </c>
      <c r="V50" s="29">
        <v>42661</v>
      </c>
      <c r="W50" s="29"/>
      <c r="X50" s="33">
        <v>55153</v>
      </c>
      <c r="Y50" s="15">
        <v>1</v>
      </c>
      <c r="Z50" s="41" t="str">
        <f t="shared" si="0"/>
        <v>RenExistRes</v>
      </c>
      <c r="AA50" s="41">
        <f>IF(IFERROR(MATCH(C50,REN_Existing_Resources!E:E,0),FALSE),1,0)</f>
        <v>1</v>
      </c>
      <c r="AB50">
        <f t="shared" si="1"/>
        <v>1</v>
      </c>
      <c r="AC50">
        <f>IF(IFERROR(MATCH(Z50,NonREN_types!$A$1:$A$10,0),FALSE),1,0)</f>
        <v>0</v>
      </c>
      <c r="AD50">
        <v>1</v>
      </c>
      <c r="AE50">
        <f t="shared" si="2"/>
        <v>0</v>
      </c>
      <c r="AG50" s="44">
        <f>IFERROR(INDEX(MasterGenCapability_201906!$G:$G,MATCH($C50,MasterGenCapability_201906!$U:$U,0)),"")</f>
        <v>100</v>
      </c>
      <c r="AH50" s="44">
        <f>IFERROR(INDEX(NQC2020compliance_20191121!$L:$L,MATCH($C50,NQC2020compliance_20191121!$A:$A,0)),"")</f>
        <v>14</v>
      </c>
    </row>
    <row r="51" spans="2:34" hidden="1" x14ac:dyDescent="0.25">
      <c r="B51" s="28" t="s">
        <v>3329</v>
      </c>
      <c r="C51" s="28" t="s">
        <v>3228</v>
      </c>
      <c r="D51" s="28" t="s">
        <v>3360</v>
      </c>
      <c r="E51" s="28"/>
      <c r="F51" s="28" t="s">
        <v>3438</v>
      </c>
      <c r="G51" s="28"/>
      <c r="H51" s="12" t="s">
        <v>3332</v>
      </c>
      <c r="I51" s="12" t="s">
        <v>3333</v>
      </c>
      <c r="J51" s="29"/>
      <c r="K51" s="30">
        <v>75</v>
      </c>
      <c r="L51" s="30">
        <v>60.26</v>
      </c>
      <c r="M51" s="30"/>
      <c r="N51" s="31"/>
      <c r="O51" s="31"/>
      <c r="P51" s="31"/>
      <c r="Q51" s="31"/>
      <c r="R51" s="31"/>
      <c r="S51" s="31"/>
      <c r="T51" s="32">
        <v>0</v>
      </c>
      <c r="U51" s="32">
        <v>1</v>
      </c>
      <c r="V51" s="29">
        <v>42674</v>
      </c>
      <c r="W51" s="29"/>
      <c r="X51" s="33">
        <v>55153</v>
      </c>
      <c r="Y51" s="15">
        <v>1</v>
      </c>
      <c r="Z51" s="41" t="str">
        <f t="shared" si="0"/>
        <v>RenExistRes</v>
      </c>
      <c r="AA51" s="41">
        <f>IF(IFERROR(MATCH(C51,REN_Existing_Resources!E:E,0),FALSE),1,0)</f>
        <v>1</v>
      </c>
      <c r="AB51">
        <f t="shared" si="1"/>
        <v>1</v>
      </c>
      <c r="AC51">
        <f>IF(IFERROR(MATCH(Z51,NonREN_types!$A$1:$A$10,0),FALSE),1,0)</f>
        <v>0</v>
      </c>
      <c r="AD51">
        <v>1</v>
      </c>
      <c r="AE51">
        <f t="shared" si="2"/>
        <v>0</v>
      </c>
      <c r="AG51" s="44">
        <f>IFERROR(INDEX(MasterGenCapability_201906!$G:$G,MATCH($C51,MasterGenCapability_201906!$U:$U,0)),"")</f>
        <v>75</v>
      </c>
      <c r="AH51" s="44">
        <f>IFERROR(INDEX(NQC2020compliance_20191121!$L:$L,MATCH($C51,NQC2020compliance_20191121!$A:$A,0)),"")</f>
        <v>10.5</v>
      </c>
    </row>
    <row r="52" spans="2:34" hidden="1" x14ac:dyDescent="0.25">
      <c r="B52" s="28" t="s">
        <v>3329</v>
      </c>
      <c r="C52" s="28" t="s">
        <v>1820</v>
      </c>
      <c r="D52" s="28" t="s">
        <v>3360</v>
      </c>
      <c r="E52" s="28"/>
      <c r="F52" s="28" t="s">
        <v>3439</v>
      </c>
      <c r="G52" s="28"/>
      <c r="H52" s="12" t="s">
        <v>3332</v>
      </c>
      <c r="I52" s="12" t="s">
        <v>3333</v>
      </c>
      <c r="J52" s="29"/>
      <c r="K52" s="30">
        <v>20</v>
      </c>
      <c r="L52" s="30">
        <v>17.739999999999998</v>
      </c>
      <c r="M52" s="30"/>
      <c r="N52" s="31"/>
      <c r="O52" s="31"/>
      <c r="P52" s="31"/>
      <c r="Q52" s="31"/>
      <c r="R52" s="31"/>
      <c r="S52" s="31"/>
      <c r="T52" s="32">
        <v>0</v>
      </c>
      <c r="U52" s="32">
        <v>1</v>
      </c>
      <c r="V52" s="29">
        <v>42166</v>
      </c>
      <c r="W52" s="29"/>
      <c r="X52" s="33">
        <v>55153</v>
      </c>
      <c r="Y52" s="15">
        <v>1</v>
      </c>
      <c r="Z52" s="41" t="str">
        <f t="shared" si="0"/>
        <v>RenExistRes</v>
      </c>
      <c r="AA52" s="41">
        <f>IF(IFERROR(MATCH(C52,REN_Existing_Resources!E:E,0),FALSE),1,0)</f>
        <v>1</v>
      </c>
      <c r="AB52">
        <f t="shared" si="1"/>
        <v>1</v>
      </c>
      <c r="AC52">
        <f>IF(IFERROR(MATCH(Z52,NonREN_types!$A$1:$A$10,0),FALSE),1,0)</f>
        <v>0</v>
      </c>
      <c r="AD52">
        <v>1</v>
      </c>
      <c r="AE52">
        <f t="shared" si="2"/>
        <v>0</v>
      </c>
      <c r="AG52" s="44">
        <f>IFERROR(INDEX(MasterGenCapability_201906!$G:$G,MATCH($C52,MasterGenCapability_201906!$U:$U,0)),"")</f>
        <v>20</v>
      </c>
      <c r="AH52" s="44">
        <f>IFERROR(INDEX(NQC2020compliance_20191121!$L:$L,MATCH($C52,NQC2020compliance_20191121!$A:$A,0)),"")</f>
        <v>2.8</v>
      </c>
    </row>
    <row r="53" spans="2:34" hidden="1" x14ac:dyDescent="0.25">
      <c r="B53" s="28" t="s">
        <v>3329</v>
      </c>
      <c r="C53" s="28" t="s">
        <v>827</v>
      </c>
      <c r="D53" s="28" t="s">
        <v>3360</v>
      </c>
      <c r="E53" s="28"/>
      <c r="F53" s="28" t="s">
        <v>3440</v>
      </c>
      <c r="G53" s="28"/>
      <c r="H53" s="12" t="s">
        <v>3332</v>
      </c>
      <c r="I53" s="12" t="s">
        <v>3333</v>
      </c>
      <c r="J53" s="29"/>
      <c r="K53" s="30">
        <v>20</v>
      </c>
      <c r="L53" s="30">
        <v>13.85</v>
      </c>
      <c r="M53" s="30"/>
      <c r="N53" s="31"/>
      <c r="O53" s="31"/>
      <c r="P53" s="31"/>
      <c r="Q53" s="31"/>
      <c r="R53" s="31"/>
      <c r="S53" s="31"/>
      <c r="T53" s="32">
        <v>0</v>
      </c>
      <c r="U53" s="32">
        <v>1</v>
      </c>
      <c r="V53" s="29">
        <v>41341</v>
      </c>
      <c r="W53" s="29"/>
      <c r="X53" s="33">
        <v>55153</v>
      </c>
      <c r="Y53" s="15">
        <v>1</v>
      </c>
      <c r="Z53" s="41" t="str">
        <f t="shared" si="0"/>
        <v>RenExistRes</v>
      </c>
      <c r="AA53" s="41">
        <f>IF(IFERROR(MATCH(C53,REN_Existing_Resources!E:E,0),FALSE),1,0)</f>
        <v>1</v>
      </c>
      <c r="AB53">
        <f t="shared" si="1"/>
        <v>1</v>
      </c>
      <c r="AC53">
        <f>IF(IFERROR(MATCH(Z53,NonREN_types!$A$1:$A$10,0),FALSE),1,0)</f>
        <v>0</v>
      </c>
      <c r="AD53">
        <v>1</v>
      </c>
      <c r="AE53">
        <f t="shared" si="2"/>
        <v>0</v>
      </c>
      <c r="AG53" s="44">
        <f>IFERROR(INDEX(MasterGenCapability_201906!$G:$G,MATCH($C53,MasterGenCapability_201906!$U:$U,0)),"")</f>
        <v>20</v>
      </c>
      <c r="AH53" s="44">
        <f>IFERROR(INDEX(NQC2020compliance_20191121!$L:$L,MATCH($C53,NQC2020compliance_20191121!$A:$A,0)),"")</f>
        <v>2.8</v>
      </c>
    </row>
    <row r="54" spans="2:34" hidden="1" x14ac:dyDescent="0.25">
      <c r="B54" s="28" t="s">
        <v>3329</v>
      </c>
      <c r="C54" s="28" t="s">
        <v>830</v>
      </c>
      <c r="D54" s="28" t="s">
        <v>130</v>
      </c>
      <c r="E54" s="28" t="s">
        <v>3441</v>
      </c>
      <c r="F54" s="28" t="s">
        <v>3442</v>
      </c>
      <c r="G54" s="28"/>
      <c r="H54" s="12" t="s">
        <v>3332</v>
      </c>
      <c r="I54" s="12" t="s">
        <v>3333</v>
      </c>
      <c r="J54" s="29"/>
      <c r="K54" s="30">
        <v>6</v>
      </c>
      <c r="L54" s="30">
        <v>0</v>
      </c>
      <c r="M54" s="30"/>
      <c r="N54" s="31"/>
      <c r="O54" s="31"/>
      <c r="P54" s="31"/>
      <c r="Q54" s="31"/>
      <c r="R54" s="31"/>
      <c r="S54" s="31"/>
      <c r="T54" s="32">
        <v>0</v>
      </c>
      <c r="U54" s="32">
        <v>1</v>
      </c>
      <c r="V54" s="29">
        <v>40760</v>
      </c>
      <c r="W54" s="29"/>
      <c r="X54" s="33">
        <v>55153</v>
      </c>
      <c r="Y54" s="15">
        <v>1</v>
      </c>
      <c r="Z54" s="41" t="str">
        <f t="shared" si="0"/>
        <v>RenExistRes</v>
      </c>
      <c r="AA54" s="41">
        <f>IF(IFERROR(MATCH(C54,REN_Existing_Resources!E:E,0),FALSE),1,0)</f>
        <v>1</v>
      </c>
      <c r="AB54">
        <f t="shared" si="1"/>
        <v>1</v>
      </c>
      <c r="AC54">
        <f>IF(IFERROR(MATCH(Z54,NonREN_types!$A$1:$A$10,0),FALSE),1,0)</f>
        <v>0</v>
      </c>
      <c r="AD54">
        <v>1</v>
      </c>
      <c r="AE54">
        <f t="shared" si="2"/>
        <v>0</v>
      </c>
      <c r="AG54" s="44">
        <f>IFERROR(INDEX(MasterGenCapability_201906!$G:$G,MATCH($C54,MasterGenCapability_201906!$U:$U,0)),"")</f>
        <v>6</v>
      </c>
      <c r="AH54" s="44">
        <f>IFERROR(INDEX(NQC2020compliance_20191121!$L:$L,MATCH($C54,NQC2020compliance_20191121!$A:$A,0)),"")</f>
        <v>0</v>
      </c>
    </row>
    <row r="55" spans="2:34" hidden="1" x14ac:dyDescent="0.25">
      <c r="B55" s="28" t="s">
        <v>3329</v>
      </c>
      <c r="C55" s="28" t="s">
        <v>855</v>
      </c>
      <c r="D55" s="28" t="s">
        <v>130</v>
      </c>
      <c r="E55" s="28" t="s">
        <v>3441</v>
      </c>
      <c r="F55" s="28" t="s">
        <v>3443</v>
      </c>
      <c r="G55" s="28"/>
      <c r="H55" s="12" t="s">
        <v>3332</v>
      </c>
      <c r="I55" s="12" t="s">
        <v>3333</v>
      </c>
      <c r="J55" s="29"/>
      <c r="K55" s="30">
        <v>19</v>
      </c>
      <c r="L55" s="30">
        <v>0</v>
      </c>
      <c r="M55" s="30"/>
      <c r="N55" s="31"/>
      <c r="O55" s="31"/>
      <c r="P55" s="31"/>
      <c r="Q55" s="31"/>
      <c r="R55" s="31"/>
      <c r="S55" s="31"/>
      <c r="T55" s="32">
        <v>0</v>
      </c>
      <c r="U55" s="32">
        <v>1</v>
      </c>
      <c r="V55" s="29">
        <v>40760</v>
      </c>
      <c r="W55" s="29"/>
      <c r="X55" s="33">
        <v>55153</v>
      </c>
      <c r="Y55" s="15">
        <v>1</v>
      </c>
      <c r="Z55" s="41" t="str">
        <f t="shared" si="0"/>
        <v>RenExistRes</v>
      </c>
      <c r="AA55" s="41">
        <f>IF(IFERROR(MATCH(C55,REN_Existing_Resources!E:E,0),FALSE),1,0)</f>
        <v>1</v>
      </c>
      <c r="AB55">
        <f t="shared" si="1"/>
        <v>1</v>
      </c>
      <c r="AC55">
        <f>IF(IFERROR(MATCH(Z55,NonREN_types!$A$1:$A$10,0),FALSE),1,0)</f>
        <v>0</v>
      </c>
      <c r="AD55">
        <v>1</v>
      </c>
      <c r="AE55">
        <f t="shared" si="2"/>
        <v>0</v>
      </c>
      <c r="AG55" s="44">
        <f>IFERROR(INDEX(MasterGenCapability_201906!$G:$G,MATCH($C55,MasterGenCapability_201906!$U:$U,0)),"")</f>
        <v>19</v>
      </c>
      <c r="AH55" s="44">
        <f>IFERROR(INDEX(NQC2020compliance_20191121!$L:$L,MATCH($C55,NQC2020compliance_20191121!$A:$A,0)),"")</f>
        <v>0</v>
      </c>
    </row>
    <row r="56" spans="2:34" hidden="1" x14ac:dyDescent="0.25">
      <c r="B56" s="28" t="s">
        <v>3329</v>
      </c>
      <c r="C56" s="28" t="s">
        <v>858</v>
      </c>
      <c r="D56" s="28" t="s">
        <v>130</v>
      </c>
      <c r="E56" s="28" t="s">
        <v>3441</v>
      </c>
      <c r="F56" s="28" t="s">
        <v>3444</v>
      </c>
      <c r="G56" s="28"/>
      <c r="H56" s="12" t="s">
        <v>3332</v>
      </c>
      <c r="I56" s="12" t="s">
        <v>3333</v>
      </c>
      <c r="J56" s="29"/>
      <c r="K56" s="30">
        <v>20</v>
      </c>
      <c r="L56" s="30">
        <v>0</v>
      </c>
      <c r="M56" s="30"/>
      <c r="N56" s="31"/>
      <c r="O56" s="31"/>
      <c r="P56" s="31"/>
      <c r="Q56" s="31"/>
      <c r="R56" s="31"/>
      <c r="S56" s="31"/>
      <c r="T56" s="32">
        <v>0</v>
      </c>
      <c r="U56" s="32">
        <v>1</v>
      </c>
      <c r="V56" s="29">
        <v>40760</v>
      </c>
      <c r="W56" s="29"/>
      <c r="X56" s="33">
        <v>55153</v>
      </c>
      <c r="Y56" s="15">
        <v>1</v>
      </c>
      <c r="Z56" s="41" t="str">
        <f t="shared" si="0"/>
        <v>RenExistRes</v>
      </c>
      <c r="AA56" s="41">
        <f>IF(IFERROR(MATCH(C56,REN_Existing_Resources!E:E,0),FALSE),1,0)</f>
        <v>1</v>
      </c>
      <c r="AB56">
        <f t="shared" si="1"/>
        <v>1</v>
      </c>
      <c r="AC56">
        <f>IF(IFERROR(MATCH(Z56,NonREN_types!$A$1:$A$10,0),FALSE),1,0)</f>
        <v>0</v>
      </c>
      <c r="AD56">
        <v>1</v>
      </c>
      <c r="AE56">
        <f t="shared" si="2"/>
        <v>0</v>
      </c>
      <c r="AG56" s="44">
        <f>IFERROR(INDEX(MasterGenCapability_201906!$G:$G,MATCH($C56,MasterGenCapability_201906!$U:$U,0)),"")</f>
        <v>20</v>
      </c>
      <c r="AH56" s="44">
        <f>IFERROR(INDEX(NQC2020compliance_20191121!$L:$L,MATCH($C56,NQC2020compliance_20191121!$A:$A,0)),"")</f>
        <v>0</v>
      </c>
    </row>
    <row r="57" spans="2:34" hidden="1" x14ac:dyDescent="0.25">
      <c r="B57" s="28" t="s">
        <v>3329</v>
      </c>
      <c r="C57" s="28" t="s">
        <v>824</v>
      </c>
      <c r="D57" s="28" t="s">
        <v>3360</v>
      </c>
      <c r="E57" s="28"/>
      <c r="F57" s="28" t="s">
        <v>3445</v>
      </c>
      <c r="G57" s="28"/>
      <c r="H57" s="12" t="s">
        <v>3332</v>
      </c>
      <c r="I57" s="12" t="s">
        <v>3333</v>
      </c>
      <c r="J57" s="29"/>
      <c r="K57" s="30">
        <v>241.5</v>
      </c>
      <c r="L57" s="30">
        <v>191.91</v>
      </c>
      <c r="M57" s="30"/>
      <c r="N57" s="31"/>
      <c r="O57" s="31"/>
      <c r="P57" s="31"/>
      <c r="Q57" s="31"/>
      <c r="R57" s="31"/>
      <c r="S57" s="31"/>
      <c r="T57" s="32">
        <v>0</v>
      </c>
      <c r="U57" s="32">
        <v>1</v>
      </c>
      <c r="V57" s="29">
        <v>41809</v>
      </c>
      <c r="W57" s="29"/>
      <c r="X57" s="33">
        <v>55153</v>
      </c>
      <c r="Y57" s="15">
        <v>1</v>
      </c>
      <c r="Z57" s="41" t="str">
        <f t="shared" si="0"/>
        <v>RenExistRes</v>
      </c>
      <c r="AA57" s="41">
        <f>IF(IFERROR(MATCH(C57,REN_Existing_Resources!E:E,0),FALSE),1,0)</f>
        <v>1</v>
      </c>
      <c r="AB57">
        <f t="shared" si="1"/>
        <v>1</v>
      </c>
      <c r="AC57">
        <f>IF(IFERROR(MATCH(Z57,NonREN_types!$A$1:$A$10,0),FALSE),1,0)</f>
        <v>0</v>
      </c>
      <c r="AD57">
        <v>1</v>
      </c>
      <c r="AE57">
        <f t="shared" si="2"/>
        <v>0</v>
      </c>
      <c r="AG57" s="44">
        <f>IFERROR(INDEX(MasterGenCapability_201906!$G:$G,MATCH($C57,MasterGenCapability_201906!$U:$U,0)),"")</f>
        <v>241.5</v>
      </c>
      <c r="AH57" s="44">
        <f>IFERROR(INDEX(NQC2020compliance_20191121!$L:$L,MATCH($C57,NQC2020compliance_20191121!$A:$A,0)),"")</f>
        <v>33.81</v>
      </c>
    </row>
    <row r="58" spans="2:34" x14ac:dyDescent="0.25">
      <c r="B58" s="28" t="s">
        <v>3329</v>
      </c>
      <c r="C58" s="28" t="s">
        <v>3446</v>
      </c>
      <c r="D58" s="28" t="s">
        <v>130</v>
      </c>
      <c r="E58" s="28" t="s">
        <v>3341</v>
      </c>
      <c r="F58" s="28" t="s">
        <v>3447</v>
      </c>
      <c r="G58" s="28"/>
      <c r="H58" s="12" t="s">
        <v>3385</v>
      </c>
      <c r="I58" s="12" t="s">
        <v>3333</v>
      </c>
      <c r="J58" s="29" t="s">
        <v>3386</v>
      </c>
      <c r="K58" s="30">
        <v>33</v>
      </c>
      <c r="L58" s="30">
        <v>33</v>
      </c>
      <c r="M58" s="30"/>
      <c r="N58" s="31"/>
      <c r="O58" s="31"/>
      <c r="P58" s="31"/>
      <c r="Q58" s="31"/>
      <c r="R58" s="31"/>
      <c r="S58" s="31"/>
      <c r="T58" s="32">
        <v>0</v>
      </c>
      <c r="U58" s="32">
        <v>1</v>
      </c>
      <c r="V58" s="29">
        <v>9863</v>
      </c>
      <c r="W58" s="29"/>
      <c r="X58" s="33">
        <v>55153</v>
      </c>
      <c r="Y58" s="15">
        <v>1</v>
      </c>
      <c r="Z58" s="41" t="str">
        <f t="shared" si="0"/>
        <v>CAISO_Hydro</v>
      </c>
      <c r="AA58" s="41">
        <f>IF(IFERROR(MATCH(C58,REN_Existing_Resources!E:E,0),FALSE),1,0)</f>
        <v>0</v>
      </c>
      <c r="AB58">
        <f t="shared" si="1"/>
        <v>1</v>
      </c>
      <c r="AC58">
        <f>IF(IFERROR(MATCH(Z58,NonREN_types!$A$1:$A$10,0),FALSE),1,0)</f>
        <v>1</v>
      </c>
      <c r="AD58">
        <v>1</v>
      </c>
      <c r="AE58">
        <f t="shared" si="2"/>
        <v>1</v>
      </c>
      <c r="AG58" s="44">
        <f>IFERROR(INDEX(MasterGenCapability_201906!$G:$G,MATCH($C58,MasterGenCapability_201906!$U:$U,0)),"")</f>
        <v>33</v>
      </c>
      <c r="AH58" s="44">
        <f>IFERROR(INDEX(NQC2020compliance_20191121!$L:$L,MATCH($C58,NQC2020compliance_20191121!$A:$A,0)),"")</f>
        <v>31</v>
      </c>
    </row>
    <row r="59" spans="2:34" x14ac:dyDescent="0.25">
      <c r="B59" s="28" t="s">
        <v>3329</v>
      </c>
      <c r="C59" s="28" t="s">
        <v>3448</v>
      </c>
      <c r="D59" s="28" t="s">
        <v>130</v>
      </c>
      <c r="E59" s="28" t="s">
        <v>3341</v>
      </c>
      <c r="F59" s="28" t="s">
        <v>3449</v>
      </c>
      <c r="G59" s="28"/>
      <c r="H59" s="12" t="s">
        <v>3385</v>
      </c>
      <c r="I59" s="12" t="s">
        <v>3333</v>
      </c>
      <c r="J59" s="29" t="s">
        <v>3386</v>
      </c>
      <c r="K59" s="30">
        <v>52.5</v>
      </c>
      <c r="L59" s="30">
        <v>52.5</v>
      </c>
      <c r="M59" s="30"/>
      <c r="N59" s="31"/>
      <c r="O59" s="31"/>
      <c r="P59" s="31"/>
      <c r="Q59" s="31"/>
      <c r="R59" s="31"/>
      <c r="S59" s="31"/>
      <c r="T59" s="32">
        <v>0</v>
      </c>
      <c r="U59" s="32">
        <v>1</v>
      </c>
      <c r="V59" s="29">
        <v>21186</v>
      </c>
      <c r="W59" s="29"/>
      <c r="X59" s="33">
        <v>55153</v>
      </c>
      <c r="Y59" s="15">
        <v>1</v>
      </c>
      <c r="Z59" s="41" t="str">
        <f t="shared" si="0"/>
        <v>CAISO_Hydro</v>
      </c>
      <c r="AA59" s="41">
        <f>IF(IFERROR(MATCH(C59,REN_Existing_Resources!E:E,0),FALSE),1,0)</f>
        <v>0</v>
      </c>
      <c r="AB59">
        <f t="shared" si="1"/>
        <v>1</v>
      </c>
      <c r="AC59">
        <f>IF(IFERROR(MATCH(Z59,NonREN_types!$A$1:$A$10,0),FALSE),1,0)</f>
        <v>1</v>
      </c>
      <c r="AD59">
        <v>1</v>
      </c>
      <c r="AE59">
        <f t="shared" si="2"/>
        <v>1</v>
      </c>
      <c r="AG59" s="44">
        <f>IFERROR(INDEX(MasterGenCapability_201906!$G:$G,MATCH($C59,MasterGenCapability_201906!$U:$U,0)),"")</f>
        <v>52.5</v>
      </c>
      <c r="AH59" s="44">
        <f>IFERROR(INDEX(NQC2020compliance_20191121!$L:$L,MATCH($C59,NQC2020compliance_20191121!$A:$A,0)),"")</f>
        <v>52.5</v>
      </c>
    </row>
    <row r="60" spans="2:34" x14ac:dyDescent="0.25">
      <c r="B60" s="28" t="s">
        <v>3329</v>
      </c>
      <c r="C60" s="28" t="s">
        <v>3450</v>
      </c>
      <c r="D60" s="28" t="s">
        <v>130</v>
      </c>
      <c r="E60" s="28" t="s">
        <v>3341</v>
      </c>
      <c r="F60" s="28" t="s">
        <v>3451</v>
      </c>
      <c r="G60" s="28"/>
      <c r="H60" s="12" t="s">
        <v>3385</v>
      </c>
      <c r="I60" s="12" t="s">
        <v>3333</v>
      </c>
      <c r="J60" s="29" t="s">
        <v>3386</v>
      </c>
      <c r="K60" s="30">
        <v>54.6</v>
      </c>
      <c r="L60" s="30">
        <v>52.5</v>
      </c>
      <c r="M60" s="30"/>
      <c r="N60" s="31"/>
      <c r="O60" s="31"/>
      <c r="P60" s="31"/>
      <c r="Q60" s="31"/>
      <c r="R60" s="31"/>
      <c r="S60" s="31"/>
      <c r="T60" s="32">
        <v>0</v>
      </c>
      <c r="U60" s="32">
        <v>1</v>
      </c>
      <c r="V60" s="29">
        <v>21186</v>
      </c>
      <c r="W60" s="29"/>
      <c r="X60" s="33">
        <v>55153</v>
      </c>
      <c r="Y60" s="15">
        <v>1</v>
      </c>
      <c r="Z60" s="41" t="str">
        <f t="shared" si="0"/>
        <v>CAISO_Hydro</v>
      </c>
      <c r="AA60" s="41">
        <f>IF(IFERROR(MATCH(C60,REN_Existing_Resources!E:E,0),FALSE),1,0)</f>
        <v>0</v>
      </c>
      <c r="AB60">
        <f t="shared" si="1"/>
        <v>1</v>
      </c>
      <c r="AC60">
        <f>IF(IFERROR(MATCH(Z60,NonREN_types!$A$1:$A$10,0),FALSE),1,0)</f>
        <v>1</v>
      </c>
      <c r="AD60">
        <v>1</v>
      </c>
      <c r="AE60">
        <f t="shared" si="2"/>
        <v>1</v>
      </c>
      <c r="AG60" s="44">
        <f>IFERROR(INDEX(MasterGenCapability_201906!$G:$G,MATCH($C60,MasterGenCapability_201906!$U:$U,0)),"")</f>
        <v>54.6</v>
      </c>
      <c r="AH60" s="44">
        <f>IFERROR(INDEX(NQC2020compliance_20191121!$L:$L,MATCH($C60,NQC2020compliance_20191121!$A:$A,0)),"")</f>
        <v>54.6</v>
      </c>
    </row>
    <row r="61" spans="2:34" x14ac:dyDescent="0.25">
      <c r="B61" s="28" t="s">
        <v>3329</v>
      </c>
      <c r="C61" s="28" t="s">
        <v>3452</v>
      </c>
      <c r="D61" s="28" t="s">
        <v>224</v>
      </c>
      <c r="E61" s="28" t="s">
        <v>3387</v>
      </c>
      <c r="F61" s="28" t="s">
        <v>3453</v>
      </c>
      <c r="G61" s="28"/>
      <c r="H61" s="12" t="s">
        <v>3385</v>
      </c>
      <c r="I61" s="12" t="s">
        <v>3333</v>
      </c>
      <c r="J61" s="29" t="s">
        <v>3386</v>
      </c>
      <c r="K61" s="30">
        <v>1</v>
      </c>
      <c r="L61" s="30">
        <v>0.54</v>
      </c>
      <c r="M61" s="30"/>
      <c r="N61" s="31"/>
      <c r="O61" s="31"/>
      <c r="P61" s="31"/>
      <c r="Q61" s="31"/>
      <c r="R61" s="31"/>
      <c r="S61" s="31"/>
      <c r="T61" s="32">
        <v>0</v>
      </c>
      <c r="U61" s="32">
        <v>1</v>
      </c>
      <c r="V61" s="29">
        <v>41074</v>
      </c>
      <c r="W61" s="29"/>
      <c r="X61" s="33">
        <v>55153</v>
      </c>
      <c r="Y61" s="15">
        <v>1</v>
      </c>
      <c r="Z61" s="41" t="str">
        <f t="shared" si="0"/>
        <v>CAISO_Hydro</v>
      </c>
      <c r="AA61" s="41">
        <f>IF(IFERROR(MATCH(C61,REN_Existing_Resources!E:E,0),FALSE),1,0)</f>
        <v>0</v>
      </c>
      <c r="AB61">
        <f t="shared" si="1"/>
        <v>1</v>
      </c>
      <c r="AC61">
        <f>IF(IFERROR(MATCH(Z61,NonREN_types!$A$1:$A$10,0),FALSE),1,0)</f>
        <v>1</v>
      </c>
      <c r="AD61">
        <v>1</v>
      </c>
      <c r="AE61">
        <f t="shared" si="2"/>
        <v>1</v>
      </c>
      <c r="AG61" s="44">
        <f>IFERROR(INDEX(MasterGenCapability_201906!$G:$G,MATCH($C61,MasterGenCapability_201906!$U:$U,0)),"")</f>
        <v>1</v>
      </c>
      <c r="AH61" s="44">
        <f>IFERROR(INDEX(NQC2020compliance_20191121!$L:$L,MATCH($C61,NQC2020compliance_20191121!$A:$A,0)),"")</f>
        <v>1</v>
      </c>
    </row>
    <row r="62" spans="2:34" hidden="1" x14ac:dyDescent="0.25">
      <c r="B62" s="28" t="s">
        <v>3329</v>
      </c>
      <c r="C62" s="28" t="s">
        <v>3454</v>
      </c>
      <c r="D62" s="28" t="s">
        <v>3455</v>
      </c>
      <c r="E62" s="28" t="s">
        <v>766</v>
      </c>
      <c r="F62" s="28" t="s">
        <v>3454</v>
      </c>
      <c r="G62" s="28"/>
      <c r="H62" s="12" t="s">
        <v>3456</v>
      </c>
      <c r="I62" s="12" t="s">
        <v>3333</v>
      </c>
      <c r="J62" s="29"/>
      <c r="K62" s="30">
        <v>0</v>
      </c>
      <c r="L62" s="30">
        <v>127</v>
      </c>
      <c r="M62" s="30"/>
      <c r="N62" s="31"/>
      <c r="O62" s="31"/>
      <c r="P62" s="31"/>
      <c r="Q62" s="31"/>
      <c r="R62" s="31"/>
      <c r="S62" s="31"/>
      <c r="T62" s="32">
        <v>1</v>
      </c>
      <c r="U62" s="32">
        <v>1</v>
      </c>
      <c r="V62" s="40">
        <v>1</v>
      </c>
      <c r="W62" s="29"/>
      <c r="X62" s="33">
        <v>55153</v>
      </c>
      <c r="Y62" s="15">
        <v>1</v>
      </c>
      <c r="Z62" s="41" t="str">
        <f t="shared" si="0"/>
        <v>Unclassified</v>
      </c>
      <c r="AA62" s="41">
        <f>IF(IFERROR(MATCH(C62,REN_Existing_Resources!E:E,0),FALSE),1,0)</f>
        <v>0</v>
      </c>
      <c r="AB62">
        <f t="shared" si="1"/>
        <v>1</v>
      </c>
      <c r="AC62">
        <f>IF(IFERROR(MATCH(Z62,NonREN_types!$A$1:$A$10,0),FALSE),1,0)</f>
        <v>0</v>
      </c>
      <c r="AD62">
        <v>1</v>
      </c>
      <c r="AE62">
        <f t="shared" si="2"/>
        <v>0</v>
      </c>
      <c r="AG62" s="44">
        <f>IFERROR(INDEX(MasterGenCapability_201906!$G:$G,MATCH($C62,MasterGenCapability_201906!$U:$U,0)),"")</f>
        <v>270</v>
      </c>
      <c r="AH62" s="44">
        <f>IFERROR(INDEX(NQC2020compliance_20191121!$L:$L,MATCH($C62,NQC2020compliance_20191121!$A:$A,0)),"")</f>
        <v>127</v>
      </c>
    </row>
    <row r="63" spans="2:34" hidden="1" x14ac:dyDescent="0.25">
      <c r="B63" s="28" t="s">
        <v>3329</v>
      </c>
      <c r="C63" s="28" t="s">
        <v>1332</v>
      </c>
      <c r="D63" s="28" t="s">
        <v>3346</v>
      </c>
      <c r="E63" s="28" t="s">
        <v>3347</v>
      </c>
      <c r="F63" s="28" t="s">
        <v>3457</v>
      </c>
      <c r="G63" s="28"/>
      <c r="H63" s="12" t="s">
        <v>3458</v>
      </c>
      <c r="I63" s="12" t="s">
        <v>3333</v>
      </c>
      <c r="J63" s="29"/>
      <c r="K63" s="30">
        <v>0.2</v>
      </c>
      <c r="L63" s="30">
        <v>0</v>
      </c>
      <c r="M63" s="30"/>
      <c r="N63" s="31"/>
      <c r="O63" s="31"/>
      <c r="P63" s="31"/>
      <c r="Q63" s="31"/>
      <c r="R63" s="31"/>
      <c r="S63" s="31"/>
      <c r="T63" s="32">
        <v>1</v>
      </c>
      <c r="U63" s="32">
        <v>1</v>
      </c>
      <c r="V63" s="29">
        <v>34335</v>
      </c>
      <c r="W63" s="29"/>
      <c r="X63" s="33">
        <v>55153</v>
      </c>
      <c r="Y63" s="15">
        <v>1</v>
      </c>
      <c r="Z63" s="41" t="str">
        <f t="shared" si="0"/>
        <v>RenExistRes</v>
      </c>
      <c r="AA63" s="41">
        <f>IF(IFERROR(MATCH(C63,REN_Existing_Resources!E:E,0),FALSE),1,0)</f>
        <v>1</v>
      </c>
      <c r="AB63">
        <f t="shared" si="1"/>
        <v>1</v>
      </c>
      <c r="AC63">
        <f>IF(IFERROR(MATCH(Z63,NonREN_types!$A$1:$A$10,0),FALSE),1,0)</f>
        <v>0</v>
      </c>
      <c r="AD63">
        <v>1</v>
      </c>
      <c r="AE63">
        <f t="shared" si="2"/>
        <v>0</v>
      </c>
      <c r="AG63" s="44">
        <f>IFERROR(INDEX(MasterGenCapability_201906!$G:$G,MATCH($C63,MasterGenCapability_201906!$U:$U,0)),"")</f>
        <v>0.2</v>
      </c>
      <c r="AH63" s="44">
        <f>IFERROR(INDEX(NQC2020compliance_20191121!$L:$L,MATCH($C63,NQC2020compliance_20191121!$A:$A,0)),"")</f>
        <v>0</v>
      </c>
    </row>
    <row r="64" spans="2:34" x14ac:dyDescent="0.25">
      <c r="B64" s="28" t="s">
        <v>3329</v>
      </c>
      <c r="C64" s="28" t="s">
        <v>3459</v>
      </c>
      <c r="D64" s="28" t="s">
        <v>3334</v>
      </c>
      <c r="E64" s="28" t="s">
        <v>3420</v>
      </c>
      <c r="F64" s="28" t="s">
        <v>3460</v>
      </c>
      <c r="G64" s="28" t="s">
        <v>3461</v>
      </c>
      <c r="H64" s="12" t="s">
        <v>3350</v>
      </c>
      <c r="I64" s="12" t="s">
        <v>3395</v>
      </c>
      <c r="J64" s="29" t="s">
        <v>3352</v>
      </c>
      <c r="K64" s="30">
        <v>54</v>
      </c>
      <c r="L64" s="30">
        <v>54</v>
      </c>
      <c r="M64" s="30">
        <v>16.2</v>
      </c>
      <c r="N64" s="31">
        <v>5896.276392857143</v>
      </c>
      <c r="O64" s="31">
        <v>15004.967487684729</v>
      </c>
      <c r="P64" s="31">
        <v>18338.822660098529</v>
      </c>
      <c r="Q64" s="31">
        <v>77.142857142857139</v>
      </c>
      <c r="R64" s="31">
        <v>77.142857142857139</v>
      </c>
      <c r="S64" s="31"/>
      <c r="T64" s="32">
        <v>1</v>
      </c>
      <c r="U64" s="32">
        <v>1</v>
      </c>
      <c r="V64" s="29">
        <v>27242</v>
      </c>
      <c r="W64" s="29"/>
      <c r="X64" s="33">
        <v>55153</v>
      </c>
      <c r="Y64" s="15">
        <v>1</v>
      </c>
      <c r="Z64" s="41" t="str">
        <f t="shared" si="0"/>
        <v>CAISO_Peaker2</v>
      </c>
      <c r="AA64" s="41">
        <f>IF(IFERROR(MATCH(C64,REN_Existing_Resources!E:E,0),FALSE),1,0)</f>
        <v>0</v>
      </c>
      <c r="AB64">
        <f t="shared" si="1"/>
        <v>1</v>
      </c>
      <c r="AC64">
        <f>IF(IFERROR(MATCH(Z64,NonREN_types!$A$1:$A$10,0),FALSE),1,0)</f>
        <v>1</v>
      </c>
      <c r="AD64">
        <v>1</v>
      </c>
      <c r="AE64">
        <f t="shared" si="2"/>
        <v>1</v>
      </c>
      <c r="AG64" s="44">
        <f>IFERROR(INDEX(MasterGenCapability_201906!$G:$G,MATCH($C64,MasterGenCapability_201906!$U:$U,0)),"")</f>
        <v>54</v>
      </c>
      <c r="AH64" s="44">
        <f>IFERROR(INDEX(NQC2020compliance_20191121!$L:$L,MATCH($C64,NQC2020compliance_20191121!$A:$A,0)),"")</f>
        <v>54</v>
      </c>
    </row>
    <row r="65" spans="2:34" x14ac:dyDescent="0.25">
      <c r="B65" s="28" t="s">
        <v>3329</v>
      </c>
      <c r="C65" s="28" t="s">
        <v>3462</v>
      </c>
      <c r="D65" s="28" t="s">
        <v>3360</v>
      </c>
      <c r="E65" s="28"/>
      <c r="F65" s="28" t="s">
        <v>3463</v>
      </c>
      <c r="G65" s="28"/>
      <c r="H65" s="12" t="s">
        <v>3357</v>
      </c>
      <c r="I65" s="12" t="s">
        <v>3333</v>
      </c>
      <c r="J65" s="29" t="s">
        <v>3359</v>
      </c>
      <c r="K65" s="34">
        <v>83.76</v>
      </c>
      <c r="L65" s="34">
        <v>83.76</v>
      </c>
      <c r="M65" s="34">
        <v>83.76</v>
      </c>
      <c r="N65" s="31"/>
      <c r="O65" s="31">
        <v>7606.0303582401057</v>
      </c>
      <c r="P65" s="31">
        <v>7606.0303582401057</v>
      </c>
      <c r="Q65" s="31"/>
      <c r="R65" s="31"/>
      <c r="S65" s="31"/>
      <c r="T65" s="32">
        <v>1</v>
      </c>
      <c r="U65" s="32">
        <v>1</v>
      </c>
      <c r="V65" s="29">
        <v>32581</v>
      </c>
      <c r="W65" s="29"/>
      <c r="X65" s="33">
        <v>55153</v>
      </c>
      <c r="Y65" s="15">
        <v>1</v>
      </c>
      <c r="Z65" s="41" t="str">
        <f t="shared" si="0"/>
        <v>CAISO_CHP</v>
      </c>
      <c r="AA65" s="41">
        <f>IF(IFERROR(MATCH(C65,REN_Existing_Resources!E:E,0),FALSE),1,0)</f>
        <v>0</v>
      </c>
      <c r="AB65">
        <f t="shared" si="1"/>
        <v>1</v>
      </c>
      <c r="AC65">
        <f>IF(IFERROR(MATCH(Z65,NonREN_types!$A$1:$A$10,0),FALSE),1,0)</f>
        <v>1</v>
      </c>
      <c r="AD65">
        <v>1</v>
      </c>
      <c r="AE65">
        <f t="shared" si="2"/>
        <v>1</v>
      </c>
      <c r="AG65" s="44" t="str">
        <f>IFERROR(INDEX(MasterGenCapability_201906!$G:$G,MATCH($C65,MasterGenCapability_201906!$U:$U,0)),"")</f>
        <v/>
      </c>
      <c r="AH65" s="44">
        <f>IFERROR(INDEX(NQC2020compliance_20191121!$L:$L,MATCH($C65,NQC2020compliance_20191121!$A:$A,0)),"")</f>
        <v>120</v>
      </c>
    </row>
    <row r="66" spans="2:34" x14ac:dyDescent="0.25">
      <c r="B66" s="28" t="s">
        <v>3329</v>
      </c>
      <c r="C66" s="28" t="s">
        <v>3464</v>
      </c>
      <c r="D66" s="28" t="s">
        <v>3346</v>
      </c>
      <c r="E66" s="28" t="s">
        <v>3347</v>
      </c>
      <c r="F66" s="28" t="s">
        <v>3464</v>
      </c>
      <c r="G66" s="28" t="s">
        <v>3465</v>
      </c>
      <c r="H66" s="12" t="s">
        <v>3350</v>
      </c>
      <c r="I66" s="12" t="s">
        <v>3351</v>
      </c>
      <c r="J66" s="29" t="s">
        <v>3352</v>
      </c>
      <c r="K66" s="30">
        <v>65</v>
      </c>
      <c r="L66" s="30">
        <v>65</v>
      </c>
      <c r="M66" s="30">
        <v>39</v>
      </c>
      <c r="N66" s="31">
        <v>2205.0079999999998</v>
      </c>
      <c r="O66" s="31">
        <v>13082.857142857141</v>
      </c>
      <c r="P66" s="31">
        <v>13602.761904761903</v>
      </c>
      <c r="Q66" s="31">
        <v>297.14285714285711</v>
      </c>
      <c r="R66" s="31">
        <v>297.14285714285711</v>
      </c>
      <c r="S66" s="31"/>
      <c r="T66" s="32">
        <v>1</v>
      </c>
      <c r="U66" s="32">
        <v>1</v>
      </c>
      <c r="V66" s="29">
        <v>39295</v>
      </c>
      <c r="W66" s="29"/>
      <c r="X66" s="33">
        <v>55153</v>
      </c>
      <c r="Y66" s="15">
        <v>1</v>
      </c>
      <c r="Z66" s="41" t="str">
        <f t="shared" si="0"/>
        <v>CAISO_Peaker2</v>
      </c>
      <c r="AA66" s="41">
        <f>IF(IFERROR(MATCH(C66,REN_Existing_Resources!E:E,0),FALSE),1,0)</f>
        <v>0</v>
      </c>
      <c r="AB66">
        <f t="shared" si="1"/>
        <v>1</v>
      </c>
      <c r="AC66">
        <f>IF(IFERROR(MATCH(Z66,NonREN_types!$A$1:$A$10,0),FALSE),1,0)</f>
        <v>1</v>
      </c>
      <c r="AD66">
        <v>1</v>
      </c>
      <c r="AE66">
        <f t="shared" si="2"/>
        <v>1</v>
      </c>
      <c r="AG66" s="44">
        <f>IFERROR(INDEX(MasterGenCapability_201906!$G:$G,MATCH($C66,MasterGenCapability_201906!$U:$U,0)),"")</f>
        <v>65</v>
      </c>
      <c r="AH66" s="44">
        <f>IFERROR(INDEX(NQC2020compliance_20191121!$L:$L,MATCH($C66,NQC2020compliance_20191121!$A:$A,0)),"")</f>
        <v>65</v>
      </c>
    </row>
    <row r="67" spans="2:34" hidden="1" x14ac:dyDescent="0.25">
      <c r="B67" s="28" t="s">
        <v>3329</v>
      </c>
      <c r="C67" s="28" t="s">
        <v>3162</v>
      </c>
      <c r="D67" s="28" t="s">
        <v>3466</v>
      </c>
      <c r="E67" s="28" t="s">
        <v>3467</v>
      </c>
      <c r="F67" s="28" t="s">
        <v>3468</v>
      </c>
      <c r="G67" s="28"/>
      <c r="H67" s="12" t="s">
        <v>3385</v>
      </c>
      <c r="I67" s="12" t="s">
        <v>3333</v>
      </c>
      <c r="J67" s="29"/>
      <c r="K67" s="30">
        <v>11.5</v>
      </c>
      <c r="L67" s="30">
        <v>8.36</v>
      </c>
      <c r="M67" s="30"/>
      <c r="N67" s="31"/>
      <c r="O67" s="31"/>
      <c r="P67" s="31"/>
      <c r="Q67" s="31"/>
      <c r="R67" s="31"/>
      <c r="S67" s="31"/>
      <c r="T67" s="32">
        <v>0</v>
      </c>
      <c r="U67" s="32">
        <v>1</v>
      </c>
      <c r="V67" s="29">
        <v>20821</v>
      </c>
      <c r="W67" s="29"/>
      <c r="X67" s="33">
        <v>55153</v>
      </c>
      <c r="Y67" s="15">
        <v>1</v>
      </c>
      <c r="Z67" s="41" t="str">
        <f t="shared" si="0"/>
        <v>RenExistRes</v>
      </c>
      <c r="AA67" s="41">
        <f>IF(IFERROR(MATCH(C67,REN_Existing_Resources!E:E,0),FALSE),1,0)</f>
        <v>1</v>
      </c>
      <c r="AB67">
        <f t="shared" si="1"/>
        <v>1</v>
      </c>
      <c r="AC67">
        <f>IF(IFERROR(MATCH(Z67,NonREN_types!$A$1:$A$10,0),FALSE),1,0)</f>
        <v>0</v>
      </c>
      <c r="AD67">
        <v>1</v>
      </c>
      <c r="AE67">
        <f t="shared" si="2"/>
        <v>0</v>
      </c>
      <c r="AG67" s="44">
        <f>IFERROR(INDEX(MasterGenCapability_201906!$G:$G,MATCH($C67,MasterGenCapability_201906!$U:$U,0)),"")</f>
        <v>11.5</v>
      </c>
      <c r="AH67" s="44">
        <f>IFERROR(INDEX(NQC2020compliance_20191121!$L:$L,MATCH($C67,NQC2020compliance_20191121!$A:$A,0)),"")</f>
        <v>6.46</v>
      </c>
    </row>
    <row r="68" spans="2:34" x14ac:dyDescent="0.25">
      <c r="B68" s="28" t="s">
        <v>3329</v>
      </c>
      <c r="C68" s="28" t="s">
        <v>3469</v>
      </c>
      <c r="D68" s="28" t="s">
        <v>3346</v>
      </c>
      <c r="E68" s="28" t="s">
        <v>3347</v>
      </c>
      <c r="F68" s="28" t="s">
        <v>3469</v>
      </c>
      <c r="G68" s="28" t="s">
        <v>3470</v>
      </c>
      <c r="H68" s="12" t="s">
        <v>3350</v>
      </c>
      <c r="I68" s="12" t="s">
        <v>3351</v>
      </c>
      <c r="J68" s="29" t="s">
        <v>3352</v>
      </c>
      <c r="K68" s="30">
        <v>65</v>
      </c>
      <c r="L68" s="30">
        <v>65</v>
      </c>
      <c r="M68" s="30">
        <v>39</v>
      </c>
      <c r="N68" s="31">
        <v>2205.0079999999998</v>
      </c>
      <c r="O68" s="31">
        <v>13082.857142857141</v>
      </c>
      <c r="P68" s="31">
        <v>13602.761904761903</v>
      </c>
      <c r="Q68" s="31">
        <v>297.14285714285711</v>
      </c>
      <c r="R68" s="31">
        <v>297.14285714285711</v>
      </c>
      <c r="S68" s="31"/>
      <c r="T68" s="32">
        <v>1</v>
      </c>
      <c r="U68" s="32">
        <v>1</v>
      </c>
      <c r="V68" s="29">
        <v>39295</v>
      </c>
      <c r="W68" s="29"/>
      <c r="X68" s="33">
        <v>55153</v>
      </c>
      <c r="Y68" s="15">
        <v>1</v>
      </c>
      <c r="Z68" s="41" t="str">
        <f t="shared" si="0"/>
        <v>CAISO_Peaker2</v>
      </c>
      <c r="AA68" s="41">
        <f>IF(IFERROR(MATCH(C68,REN_Existing_Resources!E:E,0),FALSE),1,0)</f>
        <v>0</v>
      </c>
      <c r="AB68">
        <f t="shared" si="1"/>
        <v>1</v>
      </c>
      <c r="AC68">
        <f>IF(IFERROR(MATCH(Z68,NonREN_types!$A$1:$A$10,0),FALSE),1,0)</f>
        <v>1</v>
      </c>
      <c r="AD68">
        <v>1</v>
      </c>
      <c r="AE68">
        <f t="shared" si="2"/>
        <v>1</v>
      </c>
      <c r="AG68" s="44">
        <f>IFERROR(INDEX(MasterGenCapability_201906!$G:$G,MATCH($C68,MasterGenCapability_201906!$U:$U,0)),"")</f>
        <v>65</v>
      </c>
      <c r="AH68" s="44">
        <f>IFERROR(INDEX(NQC2020compliance_20191121!$L:$L,MATCH($C68,NQC2020compliance_20191121!$A:$A,0)),"")</f>
        <v>65</v>
      </c>
    </row>
    <row r="69" spans="2:34" x14ac:dyDescent="0.25">
      <c r="B69" s="28" t="s">
        <v>3329</v>
      </c>
      <c r="C69" s="28" t="s">
        <v>3471</v>
      </c>
      <c r="D69" s="28" t="s">
        <v>224</v>
      </c>
      <c r="E69" s="28" t="s">
        <v>3472</v>
      </c>
      <c r="F69" s="28" t="s">
        <v>3473</v>
      </c>
      <c r="G69" s="28"/>
      <c r="H69" s="12" t="s">
        <v>3385</v>
      </c>
      <c r="I69" s="12" t="s">
        <v>3333</v>
      </c>
      <c r="J69" s="29" t="s">
        <v>3386</v>
      </c>
      <c r="K69" s="30">
        <v>119</v>
      </c>
      <c r="L69" s="30">
        <v>119</v>
      </c>
      <c r="M69" s="30"/>
      <c r="N69" s="31"/>
      <c r="O69" s="31"/>
      <c r="P69" s="31"/>
      <c r="Q69" s="31"/>
      <c r="R69" s="31"/>
      <c r="S69" s="31"/>
      <c r="T69" s="32">
        <v>0</v>
      </c>
      <c r="U69" s="32">
        <v>1</v>
      </c>
      <c r="V69" s="29">
        <v>25204</v>
      </c>
      <c r="W69" s="29"/>
      <c r="X69" s="33">
        <v>55153</v>
      </c>
      <c r="Y69" s="15">
        <v>1</v>
      </c>
      <c r="Z69" s="41" t="str">
        <f t="shared" si="0"/>
        <v>CAISO_Hydro</v>
      </c>
      <c r="AA69" s="41">
        <f>IF(IFERROR(MATCH(C69,REN_Existing_Resources!E:E,0),FALSE),1,0)</f>
        <v>0</v>
      </c>
      <c r="AB69">
        <f t="shared" si="1"/>
        <v>1</v>
      </c>
      <c r="AC69">
        <f>IF(IFERROR(MATCH(Z69,NonREN_types!$A$1:$A$10,0),FALSE),1,0)</f>
        <v>1</v>
      </c>
      <c r="AD69">
        <v>1</v>
      </c>
      <c r="AE69">
        <f t="shared" si="2"/>
        <v>1</v>
      </c>
      <c r="AG69" s="44">
        <f>IFERROR(INDEX(MasterGenCapability_201906!$G:$G,MATCH($C69,MasterGenCapability_201906!$U:$U,0)),"")</f>
        <v>119</v>
      </c>
      <c r="AH69" s="44">
        <f>IFERROR(INDEX(NQC2020compliance_20191121!$L:$L,MATCH($C69,NQC2020compliance_20191121!$A:$A,0)),"")</f>
        <v>119</v>
      </c>
    </row>
    <row r="70" spans="2:34" x14ac:dyDescent="0.25">
      <c r="B70" s="28" t="s">
        <v>3329</v>
      </c>
      <c r="C70" s="28" t="s">
        <v>3474</v>
      </c>
      <c r="D70" s="28" t="s">
        <v>3334</v>
      </c>
      <c r="E70" s="28" t="s">
        <v>3475</v>
      </c>
      <c r="F70" s="28" t="s">
        <v>3476</v>
      </c>
      <c r="G70" s="28"/>
      <c r="H70" s="12" t="s">
        <v>3385</v>
      </c>
      <c r="I70" s="12" t="s">
        <v>3333</v>
      </c>
      <c r="J70" s="29" t="s">
        <v>3386</v>
      </c>
      <c r="K70" s="30">
        <v>820</v>
      </c>
      <c r="L70" s="30">
        <v>800.6</v>
      </c>
      <c r="M70" s="30"/>
      <c r="N70" s="31"/>
      <c r="O70" s="31"/>
      <c r="P70" s="31"/>
      <c r="Q70" s="31"/>
      <c r="R70" s="31"/>
      <c r="S70" s="31"/>
      <c r="T70" s="32">
        <v>0</v>
      </c>
      <c r="U70" s="32">
        <v>1</v>
      </c>
      <c r="V70" s="29">
        <v>4750</v>
      </c>
      <c r="W70" s="29"/>
      <c r="X70" s="33">
        <v>55153</v>
      </c>
      <c r="Y70" s="15">
        <v>1</v>
      </c>
      <c r="Z70" s="41" t="str">
        <f t="shared" si="0"/>
        <v>CAISO_Hydro</v>
      </c>
      <c r="AA70" s="41">
        <f>IF(IFERROR(MATCH(C70,REN_Existing_Resources!E:E,0),FALSE),1,0)</f>
        <v>0</v>
      </c>
      <c r="AB70">
        <f t="shared" si="1"/>
        <v>1</v>
      </c>
      <c r="AC70">
        <f>IF(IFERROR(MATCH(Z70,NonREN_types!$A$1:$A$10,0),FALSE),1,0)</f>
        <v>1</v>
      </c>
      <c r="AD70">
        <v>1</v>
      </c>
      <c r="AE70">
        <f t="shared" si="2"/>
        <v>1</v>
      </c>
      <c r="AG70" s="44">
        <f>IFERROR(INDEX(MasterGenCapability_201906!$G:$G,MATCH($C70,MasterGenCapability_201906!$U:$U,0)),"")</f>
        <v>10.8</v>
      </c>
      <c r="AH70" s="44">
        <f>IFERROR(INDEX(NQC2020compliance_20191121!$L:$L,MATCH($C70,NQC2020compliance_20191121!$A:$A,0)),"")</f>
        <v>773.6</v>
      </c>
    </row>
    <row r="71" spans="2:34" x14ac:dyDescent="0.25">
      <c r="B71" s="28" t="s">
        <v>3329</v>
      </c>
      <c r="C71" s="28" t="s">
        <v>3477</v>
      </c>
      <c r="D71" s="28" t="s">
        <v>3334</v>
      </c>
      <c r="E71" s="28"/>
      <c r="F71" s="28"/>
      <c r="G71" s="28"/>
      <c r="H71" s="12" t="s">
        <v>3385</v>
      </c>
      <c r="I71" s="12" t="s">
        <v>3333</v>
      </c>
      <c r="J71" s="29" t="s">
        <v>3386</v>
      </c>
      <c r="K71" s="30">
        <v>0.3</v>
      </c>
      <c r="L71" s="30">
        <v>0</v>
      </c>
      <c r="M71" s="30"/>
      <c r="N71" s="31"/>
      <c r="O71" s="31"/>
      <c r="P71" s="31"/>
      <c r="Q71" s="31"/>
      <c r="R71" s="31"/>
      <c r="S71" s="31"/>
      <c r="T71" s="32">
        <v>0</v>
      </c>
      <c r="U71" s="32">
        <v>1</v>
      </c>
      <c r="V71" s="29">
        <v>31413</v>
      </c>
      <c r="W71" s="29"/>
      <c r="X71" s="33">
        <v>55153</v>
      </c>
      <c r="Y71" s="15">
        <v>1</v>
      </c>
      <c r="Z71" s="41" t="str">
        <f t="shared" ref="Z71:Z134" si="3">IF(J71="",IF(AA71,"RenExistRes","Unclassified"),J71)</f>
        <v>CAISO_Hydro</v>
      </c>
      <c r="AA71" s="41">
        <f>IF(IFERROR(MATCH(C71,REN_Existing_Resources!E:E,0),FALSE),1,0)</f>
        <v>0</v>
      </c>
      <c r="AB71">
        <f t="shared" ref="AB71:AB134" si="4">IF(AND(YEAR(V71)&lt;=$AB$5,YEAR(X71)&gt;=$AB$5),1,0)</f>
        <v>1</v>
      </c>
      <c r="AC71">
        <f>IF(IFERROR(MATCH(Z71,NonREN_types!$A$1:$A$10,0),FALSE),1,0)</f>
        <v>1</v>
      </c>
      <c r="AD71">
        <v>1</v>
      </c>
      <c r="AE71">
        <f t="shared" ref="AE71:AE134" si="5">IF(AND(AB71,AC71,AD71),1,0)</f>
        <v>1</v>
      </c>
      <c r="AG71" s="44">
        <f>IFERROR(INDEX(MasterGenCapability_201906!$G:$G,MATCH($C71,MasterGenCapability_201906!$U:$U,0)),"")</f>
        <v>0.3</v>
      </c>
      <c r="AH71" s="44">
        <f>IFERROR(INDEX(NQC2020compliance_20191121!$L:$L,MATCH($C71,NQC2020compliance_20191121!$A:$A,0)),"")</f>
        <v>0</v>
      </c>
    </row>
    <row r="72" spans="2:34" x14ac:dyDescent="0.25">
      <c r="B72" s="28" t="s">
        <v>3329</v>
      </c>
      <c r="C72" s="28" t="s">
        <v>1254</v>
      </c>
      <c r="D72" s="28" t="s">
        <v>3334</v>
      </c>
      <c r="E72" s="28"/>
      <c r="F72" s="28"/>
      <c r="G72" s="28"/>
      <c r="H72" s="12" t="s">
        <v>3385</v>
      </c>
      <c r="I72" s="12" t="s">
        <v>3333</v>
      </c>
      <c r="J72" s="29" t="s">
        <v>3386</v>
      </c>
      <c r="K72" s="30">
        <v>1.25</v>
      </c>
      <c r="L72" s="30">
        <v>0</v>
      </c>
      <c r="M72" s="30"/>
      <c r="N72" s="31"/>
      <c r="O72" s="31"/>
      <c r="P72" s="31"/>
      <c r="Q72" s="31"/>
      <c r="R72" s="31"/>
      <c r="S72" s="31"/>
      <c r="T72" s="32">
        <v>0</v>
      </c>
      <c r="U72" s="32">
        <v>1</v>
      </c>
      <c r="V72" s="40">
        <v>1</v>
      </c>
      <c r="W72" s="29"/>
      <c r="X72" s="33">
        <v>55153</v>
      </c>
      <c r="Y72" s="15">
        <v>1</v>
      </c>
      <c r="Z72" s="41" t="str">
        <f t="shared" si="3"/>
        <v>CAISO_Hydro</v>
      </c>
      <c r="AA72" s="41">
        <f>IF(IFERROR(MATCH(C72,REN_Existing_Resources!E:E,0),FALSE),1,0)</f>
        <v>1</v>
      </c>
      <c r="AB72">
        <f t="shared" si="4"/>
        <v>1</v>
      </c>
      <c r="AC72">
        <f>IF(IFERROR(MATCH(Z72,NonREN_types!$A$1:$A$10,0),FALSE),1,0)</f>
        <v>1</v>
      </c>
      <c r="AD72">
        <v>1</v>
      </c>
      <c r="AE72">
        <f t="shared" si="5"/>
        <v>1</v>
      </c>
      <c r="AG72" s="44">
        <f>IFERROR(INDEX(MasterGenCapability_201906!$G:$G,MATCH($C72,MasterGenCapability_201906!$U:$U,0)),"")</f>
        <v>1.25</v>
      </c>
      <c r="AH72" s="44">
        <f>IFERROR(INDEX(NQC2020compliance_20191121!$L:$L,MATCH($C72,NQC2020compliance_20191121!$A:$A,0)),"")</f>
        <v>0</v>
      </c>
    </row>
    <row r="73" spans="2:34" hidden="1" x14ac:dyDescent="0.25">
      <c r="B73" s="28" t="s">
        <v>3329</v>
      </c>
      <c r="C73" s="28" t="s">
        <v>3260</v>
      </c>
      <c r="D73" s="28" t="s">
        <v>3334</v>
      </c>
      <c r="E73" s="28"/>
      <c r="F73" s="28" t="s">
        <v>3478</v>
      </c>
      <c r="G73" s="28"/>
      <c r="H73" s="12" t="s">
        <v>3332</v>
      </c>
      <c r="I73" s="12" t="s">
        <v>3333</v>
      </c>
      <c r="J73" s="29"/>
      <c r="K73" s="30">
        <v>20</v>
      </c>
      <c r="L73" s="30">
        <v>16.07</v>
      </c>
      <c r="M73" s="30"/>
      <c r="N73" s="31"/>
      <c r="O73" s="31"/>
      <c r="P73" s="31"/>
      <c r="Q73" s="31"/>
      <c r="R73" s="31"/>
      <c r="S73" s="31"/>
      <c r="T73" s="32">
        <v>0</v>
      </c>
      <c r="U73" s="32">
        <v>1</v>
      </c>
      <c r="V73" s="29">
        <v>42598</v>
      </c>
      <c r="W73" s="29"/>
      <c r="X73" s="33">
        <v>55153</v>
      </c>
      <c r="Y73" s="15">
        <v>1</v>
      </c>
      <c r="Z73" s="41" t="str">
        <f t="shared" si="3"/>
        <v>RenExistRes</v>
      </c>
      <c r="AA73" s="41">
        <f>IF(IFERROR(MATCH(C73,REN_Existing_Resources!E:E,0),FALSE),1,0)</f>
        <v>1</v>
      </c>
      <c r="AB73">
        <f t="shared" si="4"/>
        <v>1</v>
      </c>
      <c r="AC73">
        <f>IF(IFERROR(MATCH(Z73,NonREN_types!$A$1:$A$10,0),FALSE),1,0)</f>
        <v>0</v>
      </c>
      <c r="AD73">
        <v>1</v>
      </c>
      <c r="AE73">
        <f t="shared" si="5"/>
        <v>0</v>
      </c>
      <c r="AG73" s="44">
        <f>IFERROR(INDEX(MasterGenCapability_201906!$G:$G,MATCH($C73,MasterGenCapability_201906!$U:$U,0)),"")</f>
        <v>20</v>
      </c>
      <c r="AH73" s="44">
        <f>IFERROR(INDEX(NQC2020compliance_20191121!$L:$L,MATCH($C73,NQC2020compliance_20191121!$A:$A,0)),"")</f>
        <v>2.8</v>
      </c>
    </row>
    <row r="74" spans="2:34" hidden="1" x14ac:dyDescent="0.25">
      <c r="B74" s="28" t="s">
        <v>3329</v>
      </c>
      <c r="C74" s="28" t="s">
        <v>3479</v>
      </c>
      <c r="D74" s="28" t="s">
        <v>3334</v>
      </c>
      <c r="E74" s="28"/>
      <c r="F74" s="28" t="s">
        <v>3480</v>
      </c>
      <c r="G74" s="28"/>
      <c r="H74" s="12" t="s">
        <v>3456</v>
      </c>
      <c r="I74" s="12" t="s">
        <v>3333</v>
      </c>
      <c r="J74" s="29"/>
      <c r="K74" s="30">
        <v>0</v>
      </c>
      <c r="L74" s="30">
        <v>16.07</v>
      </c>
      <c r="M74" s="30"/>
      <c r="N74" s="31"/>
      <c r="O74" s="31"/>
      <c r="P74" s="31"/>
      <c r="Q74" s="31"/>
      <c r="R74" s="31"/>
      <c r="S74" s="31"/>
      <c r="T74" s="32">
        <v>1</v>
      </c>
      <c r="U74" s="32">
        <v>1</v>
      </c>
      <c r="V74" s="40">
        <v>1</v>
      </c>
      <c r="W74" s="29"/>
      <c r="X74" s="33">
        <v>55153</v>
      </c>
      <c r="Y74" s="15">
        <v>1</v>
      </c>
      <c r="Z74" s="41" t="str">
        <f t="shared" si="3"/>
        <v>Unclassified</v>
      </c>
      <c r="AA74" s="41">
        <f>IF(IFERROR(MATCH(C74,REN_Existing_Resources!E:E,0),FALSE),1,0)</f>
        <v>0</v>
      </c>
      <c r="AB74">
        <f t="shared" si="4"/>
        <v>1</v>
      </c>
      <c r="AC74">
        <f>IF(IFERROR(MATCH(Z74,NonREN_types!$A$1:$A$10,0),FALSE),1,0)</f>
        <v>0</v>
      </c>
      <c r="AD74">
        <v>1</v>
      </c>
      <c r="AE74">
        <f t="shared" si="5"/>
        <v>0</v>
      </c>
      <c r="AG74" s="44">
        <f>IFERROR(INDEX(MasterGenCapability_201906!$G:$G,MATCH($C74,MasterGenCapability_201906!$U:$U,0)),"")</f>
        <v>20</v>
      </c>
      <c r="AH74" s="44">
        <f>IFERROR(INDEX(NQC2020compliance_20191121!$L:$L,MATCH($C74,NQC2020compliance_20191121!$A:$A,0)),"")</f>
        <v>2.8</v>
      </c>
    </row>
    <row r="75" spans="2:34" hidden="1" x14ac:dyDescent="0.25">
      <c r="B75" s="28" t="s">
        <v>3329</v>
      </c>
      <c r="C75" s="28" t="s">
        <v>136</v>
      </c>
      <c r="D75" s="28" t="s">
        <v>224</v>
      </c>
      <c r="E75" s="28" t="s">
        <v>3481</v>
      </c>
      <c r="F75" s="28" t="s">
        <v>3482</v>
      </c>
      <c r="G75" s="28"/>
      <c r="H75" s="12" t="s">
        <v>3483</v>
      </c>
      <c r="I75" s="12" t="s">
        <v>3333</v>
      </c>
      <c r="J75" s="29"/>
      <c r="K75" s="30">
        <v>28.8</v>
      </c>
      <c r="L75" s="30">
        <v>24.31</v>
      </c>
      <c r="M75" s="30"/>
      <c r="N75" s="31"/>
      <c r="O75" s="31"/>
      <c r="P75" s="31"/>
      <c r="Q75" s="31"/>
      <c r="R75" s="31"/>
      <c r="S75" s="31"/>
      <c r="T75" s="32">
        <v>0</v>
      </c>
      <c r="U75" s="32">
        <v>1</v>
      </c>
      <c r="V75" s="29">
        <v>32751</v>
      </c>
      <c r="W75" s="29"/>
      <c r="X75" s="33">
        <v>55153</v>
      </c>
      <c r="Y75" s="15">
        <v>1</v>
      </c>
      <c r="Z75" s="41" t="str">
        <f t="shared" si="3"/>
        <v>RenExistRes</v>
      </c>
      <c r="AA75" s="41">
        <f>IF(IFERROR(MATCH(C75,REN_Existing_Resources!E:E,0),FALSE),1,0)</f>
        <v>1</v>
      </c>
      <c r="AB75">
        <f t="shared" si="4"/>
        <v>1</v>
      </c>
      <c r="AC75">
        <f>IF(IFERROR(MATCH(Z75,NonREN_types!$A$1:$A$10,0),FALSE),1,0)</f>
        <v>0</v>
      </c>
      <c r="AD75">
        <v>1</v>
      </c>
      <c r="AE75">
        <f t="shared" si="5"/>
        <v>0</v>
      </c>
      <c r="AG75" s="44">
        <f>IFERROR(INDEX(MasterGenCapability_201906!$G:$G,MATCH($C75,MasterGenCapability_201906!$U:$U,0)),"")</f>
        <v>25.5</v>
      </c>
      <c r="AH75" s="44">
        <f>IFERROR(INDEX(NQC2020compliance_20191121!$L:$L,MATCH($C75,NQC2020compliance_20191121!$A:$A,0)),"")</f>
        <v>23.33</v>
      </c>
    </row>
    <row r="76" spans="2:34" hidden="1" x14ac:dyDescent="0.25">
      <c r="B76" s="28" t="s">
        <v>3329</v>
      </c>
      <c r="C76" s="28" t="s">
        <v>1219</v>
      </c>
      <c r="D76" s="28" t="s">
        <v>3360</v>
      </c>
      <c r="E76" s="28"/>
      <c r="F76" s="28" t="s">
        <v>3484</v>
      </c>
      <c r="G76" s="28"/>
      <c r="H76" s="12" t="s">
        <v>3385</v>
      </c>
      <c r="I76" s="12" t="s">
        <v>3333</v>
      </c>
      <c r="J76" s="29"/>
      <c r="K76" s="30">
        <v>13.4</v>
      </c>
      <c r="L76" s="30">
        <v>6.19</v>
      </c>
      <c r="M76" s="30"/>
      <c r="N76" s="31"/>
      <c r="O76" s="31"/>
      <c r="P76" s="31"/>
      <c r="Q76" s="31"/>
      <c r="R76" s="31"/>
      <c r="S76" s="31"/>
      <c r="T76" s="32">
        <v>0</v>
      </c>
      <c r="U76" s="32">
        <v>1</v>
      </c>
      <c r="V76" s="29">
        <v>2923</v>
      </c>
      <c r="W76" s="29"/>
      <c r="X76" s="33">
        <v>55153</v>
      </c>
      <c r="Y76" s="15">
        <v>1</v>
      </c>
      <c r="Z76" s="41" t="str">
        <f t="shared" si="3"/>
        <v>RenExistRes</v>
      </c>
      <c r="AA76" s="41">
        <f>IF(IFERROR(MATCH(C76,REN_Existing_Resources!E:E,0),FALSE),1,0)</f>
        <v>1</v>
      </c>
      <c r="AB76">
        <f t="shared" si="4"/>
        <v>1</v>
      </c>
      <c r="AC76">
        <f>IF(IFERROR(MATCH(Z76,NonREN_types!$A$1:$A$10,0),FALSE),1,0)</f>
        <v>0</v>
      </c>
      <c r="AD76">
        <v>1</v>
      </c>
      <c r="AE76">
        <f t="shared" si="5"/>
        <v>0</v>
      </c>
      <c r="AG76" s="44">
        <f>IFERROR(INDEX(MasterGenCapability_201906!$G:$G,MATCH($C76,MasterGenCapability_201906!$U:$U,0)),"")</f>
        <v>13.4</v>
      </c>
      <c r="AH76" s="44">
        <f>IFERROR(INDEX(NQC2020compliance_20191121!$L:$L,MATCH($C76,NQC2020compliance_20191121!$A:$A,0)),"")</f>
        <v>7.56</v>
      </c>
    </row>
    <row r="77" spans="2:34" hidden="1" x14ac:dyDescent="0.25">
      <c r="B77" s="28" t="s">
        <v>3329</v>
      </c>
      <c r="C77" s="28" t="s">
        <v>1222</v>
      </c>
      <c r="D77" s="28" t="s">
        <v>3360</v>
      </c>
      <c r="E77" s="28"/>
      <c r="F77" s="28" t="s">
        <v>3485</v>
      </c>
      <c r="G77" s="28"/>
      <c r="H77" s="12" t="s">
        <v>3385</v>
      </c>
      <c r="I77" s="12" t="s">
        <v>3333</v>
      </c>
      <c r="J77" s="29"/>
      <c r="K77" s="30">
        <v>15.8</v>
      </c>
      <c r="L77" s="30">
        <v>7.77</v>
      </c>
      <c r="M77" s="30"/>
      <c r="N77" s="31"/>
      <c r="O77" s="31"/>
      <c r="P77" s="31"/>
      <c r="Q77" s="31"/>
      <c r="R77" s="31"/>
      <c r="S77" s="31"/>
      <c r="T77" s="32">
        <v>0</v>
      </c>
      <c r="U77" s="32">
        <v>1</v>
      </c>
      <c r="V77" s="29">
        <v>1828</v>
      </c>
      <c r="W77" s="29"/>
      <c r="X77" s="33">
        <v>55153</v>
      </c>
      <c r="Y77" s="15">
        <v>1</v>
      </c>
      <c r="Z77" s="41" t="str">
        <f t="shared" si="3"/>
        <v>RenExistRes</v>
      </c>
      <c r="AA77" s="41">
        <f>IF(IFERROR(MATCH(C77,REN_Existing_Resources!E:E,0),FALSE),1,0)</f>
        <v>1</v>
      </c>
      <c r="AB77">
        <f t="shared" si="4"/>
        <v>1</v>
      </c>
      <c r="AC77">
        <f>IF(IFERROR(MATCH(Z77,NonREN_types!$A$1:$A$10,0),FALSE),1,0)</f>
        <v>0</v>
      </c>
      <c r="AD77">
        <v>1</v>
      </c>
      <c r="AE77">
        <f t="shared" si="5"/>
        <v>0</v>
      </c>
      <c r="AG77" s="44">
        <f>IFERROR(INDEX(MasterGenCapability_201906!$G:$G,MATCH($C77,MasterGenCapability_201906!$U:$U,0)),"")</f>
        <v>15.8</v>
      </c>
      <c r="AH77" s="44">
        <f>IFERROR(INDEX(NQC2020compliance_20191121!$L:$L,MATCH($C77,NQC2020compliance_20191121!$A:$A,0)),"")</f>
        <v>8.34</v>
      </c>
    </row>
    <row r="78" spans="2:34" hidden="1" x14ac:dyDescent="0.25">
      <c r="B78" s="28" t="s">
        <v>3329</v>
      </c>
      <c r="C78" s="28" t="s">
        <v>630</v>
      </c>
      <c r="D78" s="28" t="s">
        <v>79</v>
      </c>
      <c r="E78" s="28"/>
      <c r="F78" s="28" t="s">
        <v>629</v>
      </c>
      <c r="G78" s="28"/>
      <c r="H78" s="12" t="s">
        <v>3332</v>
      </c>
      <c r="I78" s="12" t="s">
        <v>3333</v>
      </c>
      <c r="J78" s="29"/>
      <c r="K78" s="30">
        <v>1.38</v>
      </c>
      <c r="L78" s="30">
        <v>1.2</v>
      </c>
      <c r="M78" s="30"/>
      <c r="N78" s="31"/>
      <c r="O78" s="31"/>
      <c r="P78" s="31"/>
      <c r="Q78" s="31"/>
      <c r="R78" s="31"/>
      <c r="S78" s="31"/>
      <c r="T78" s="32">
        <v>0</v>
      </c>
      <c r="U78" s="32">
        <v>1</v>
      </c>
      <c r="V78" s="29">
        <v>42213</v>
      </c>
      <c r="W78" s="29"/>
      <c r="X78" s="33">
        <v>55153</v>
      </c>
      <c r="Y78" s="15">
        <v>1</v>
      </c>
      <c r="Z78" s="41" t="str">
        <f t="shared" si="3"/>
        <v>RenExistRes</v>
      </c>
      <c r="AA78" s="41">
        <f>IF(IFERROR(MATCH(C78,REN_Existing_Resources!E:E,0),FALSE),1,0)</f>
        <v>1</v>
      </c>
      <c r="AB78">
        <f t="shared" si="4"/>
        <v>1</v>
      </c>
      <c r="AC78">
        <f>IF(IFERROR(MATCH(Z78,NonREN_types!$A$1:$A$10,0),FALSE),1,0)</f>
        <v>0</v>
      </c>
      <c r="AD78">
        <v>1</v>
      </c>
      <c r="AE78">
        <f t="shared" si="5"/>
        <v>0</v>
      </c>
      <c r="AG78" s="44">
        <f>IFERROR(INDEX(MasterGenCapability_201906!$G:$G,MATCH($C78,MasterGenCapability_201906!$U:$U,0)),"")</f>
        <v>1.38</v>
      </c>
      <c r="AH78" s="44">
        <f>IFERROR(INDEX(NQC2020compliance_20191121!$L:$L,MATCH($C78,NQC2020compliance_20191121!$A:$A,0)),"")</f>
        <v>0.19</v>
      </c>
    </row>
    <row r="79" spans="2:34" x14ac:dyDescent="0.25">
      <c r="B79" s="28" t="s">
        <v>3329</v>
      </c>
      <c r="C79" s="28" t="s">
        <v>3486</v>
      </c>
      <c r="D79" s="28" t="s">
        <v>3360</v>
      </c>
      <c r="E79" s="28"/>
      <c r="F79" s="28" t="s">
        <v>3487</v>
      </c>
      <c r="G79" s="28"/>
      <c r="H79" s="12" t="s">
        <v>3385</v>
      </c>
      <c r="I79" s="12" t="s">
        <v>3333</v>
      </c>
      <c r="J79" s="29" t="s">
        <v>3386</v>
      </c>
      <c r="K79" s="30">
        <v>85</v>
      </c>
      <c r="L79" s="30">
        <v>85</v>
      </c>
      <c r="M79" s="30"/>
      <c r="N79" s="31"/>
      <c r="O79" s="31"/>
      <c r="P79" s="31"/>
      <c r="Q79" s="31"/>
      <c r="R79" s="31"/>
      <c r="S79" s="31"/>
      <c r="T79" s="32">
        <v>0</v>
      </c>
      <c r="U79" s="32">
        <v>1</v>
      </c>
      <c r="V79" s="29">
        <v>24108</v>
      </c>
      <c r="W79" s="29"/>
      <c r="X79" s="33">
        <v>55153</v>
      </c>
      <c r="Y79" s="15">
        <v>1</v>
      </c>
      <c r="Z79" s="41" t="str">
        <f t="shared" si="3"/>
        <v>CAISO_Hydro</v>
      </c>
      <c r="AA79" s="41">
        <f>IF(IFERROR(MATCH(C79,REN_Existing_Resources!E:E,0),FALSE),1,0)</f>
        <v>0</v>
      </c>
      <c r="AB79">
        <f t="shared" si="4"/>
        <v>1</v>
      </c>
      <c r="AC79">
        <f>IF(IFERROR(MATCH(Z79,NonREN_types!$A$1:$A$10,0),FALSE),1,0)</f>
        <v>1</v>
      </c>
      <c r="AD79">
        <v>1</v>
      </c>
      <c r="AE79">
        <f t="shared" si="5"/>
        <v>1</v>
      </c>
      <c r="AG79" s="44">
        <f>IFERROR(INDEX(MasterGenCapability_201906!$G:$G,MATCH($C79,MasterGenCapability_201906!$U:$U,0)),"")</f>
        <v>85</v>
      </c>
      <c r="AH79" s="44">
        <f>IFERROR(INDEX(NQC2020compliance_20191121!$L:$L,MATCH($C79,NQC2020compliance_20191121!$A:$A,0)),"")</f>
        <v>85</v>
      </c>
    </row>
    <row r="80" spans="2:34" x14ac:dyDescent="0.25">
      <c r="B80" s="28" t="s">
        <v>3329</v>
      </c>
      <c r="C80" s="28" t="s">
        <v>3488</v>
      </c>
      <c r="D80" s="28" t="s">
        <v>3360</v>
      </c>
      <c r="E80" s="28"/>
      <c r="F80" s="28" t="s">
        <v>3489</v>
      </c>
      <c r="G80" s="28"/>
      <c r="H80" s="12" t="s">
        <v>3385</v>
      </c>
      <c r="I80" s="12" t="s">
        <v>3333</v>
      </c>
      <c r="J80" s="29" t="s">
        <v>3386</v>
      </c>
      <c r="K80" s="30">
        <v>84.1</v>
      </c>
      <c r="L80" s="30">
        <v>84.1</v>
      </c>
      <c r="M80" s="30"/>
      <c r="N80" s="31"/>
      <c r="O80" s="31"/>
      <c r="P80" s="31"/>
      <c r="Q80" s="31"/>
      <c r="R80" s="31"/>
      <c r="S80" s="31"/>
      <c r="T80" s="32">
        <v>0</v>
      </c>
      <c r="U80" s="32">
        <v>1</v>
      </c>
      <c r="V80" s="29">
        <v>23743</v>
      </c>
      <c r="W80" s="29"/>
      <c r="X80" s="33">
        <v>55153</v>
      </c>
      <c r="Y80" s="15">
        <v>1</v>
      </c>
      <c r="Z80" s="41" t="str">
        <f t="shared" si="3"/>
        <v>CAISO_Hydro</v>
      </c>
      <c r="AA80" s="41">
        <f>IF(IFERROR(MATCH(C80,REN_Existing_Resources!E:E,0),FALSE),1,0)</f>
        <v>0</v>
      </c>
      <c r="AB80">
        <f t="shared" si="4"/>
        <v>1</v>
      </c>
      <c r="AC80">
        <f>IF(IFERROR(MATCH(Z80,NonREN_types!$A$1:$A$10,0),FALSE),1,0)</f>
        <v>1</v>
      </c>
      <c r="AD80">
        <v>1</v>
      </c>
      <c r="AE80">
        <f t="shared" si="5"/>
        <v>1</v>
      </c>
      <c r="AG80" s="44">
        <f>IFERROR(INDEX(MasterGenCapability_201906!$G:$G,MATCH($C80,MasterGenCapability_201906!$U:$U,0)),"")</f>
        <v>84.1</v>
      </c>
      <c r="AH80" s="44">
        <f>IFERROR(INDEX(NQC2020compliance_20191121!$L:$L,MATCH($C80,NQC2020compliance_20191121!$A:$A,0)),"")</f>
        <v>84.1</v>
      </c>
    </row>
    <row r="81" spans="2:34" hidden="1" x14ac:dyDescent="0.25">
      <c r="B81" s="28" t="s">
        <v>3329</v>
      </c>
      <c r="C81" s="28" t="s">
        <v>2101</v>
      </c>
      <c r="D81" s="28" t="s">
        <v>3346</v>
      </c>
      <c r="E81" s="28" t="s">
        <v>3413</v>
      </c>
      <c r="F81" s="28" t="s">
        <v>3490</v>
      </c>
      <c r="G81" s="28"/>
      <c r="H81" s="12" t="s">
        <v>3399</v>
      </c>
      <c r="I81" s="12" t="s">
        <v>3333</v>
      </c>
      <c r="J81" s="29"/>
      <c r="K81" s="30">
        <v>49</v>
      </c>
      <c r="L81" s="30">
        <v>3.49</v>
      </c>
      <c r="M81" s="30"/>
      <c r="N81" s="31"/>
      <c r="O81" s="31"/>
      <c r="P81" s="31"/>
      <c r="Q81" s="31"/>
      <c r="R81" s="31"/>
      <c r="S81" s="31"/>
      <c r="T81" s="32">
        <v>0</v>
      </c>
      <c r="U81" s="32">
        <v>1</v>
      </c>
      <c r="V81" s="29">
        <v>40962</v>
      </c>
      <c r="W81" s="29"/>
      <c r="X81" s="33">
        <v>55153</v>
      </c>
      <c r="Y81" s="15">
        <v>1</v>
      </c>
      <c r="Z81" s="41" t="str">
        <f t="shared" si="3"/>
        <v>RenExistRes</v>
      </c>
      <c r="AA81" s="41">
        <f>IF(IFERROR(MATCH(C81,REN_Existing_Resources!E:E,0),FALSE),1,0)</f>
        <v>1</v>
      </c>
      <c r="AB81">
        <f t="shared" si="4"/>
        <v>1</v>
      </c>
      <c r="AC81">
        <f>IF(IFERROR(MATCH(Z81,NonREN_types!$A$1:$A$10,0),FALSE),1,0)</f>
        <v>0</v>
      </c>
      <c r="AD81">
        <v>1</v>
      </c>
      <c r="AE81">
        <f t="shared" si="5"/>
        <v>0</v>
      </c>
      <c r="AG81" s="44">
        <f>IFERROR(INDEX(MasterGenCapability_201906!$G:$G,MATCH($C81,MasterGenCapability_201906!$U:$U,0)),"")</f>
        <v>49</v>
      </c>
      <c r="AH81" s="44">
        <f>IFERROR(INDEX(NQC2020compliance_20191121!$L:$L,MATCH($C81,NQC2020compliance_20191121!$A:$A,0)),"")</f>
        <v>7.35</v>
      </c>
    </row>
    <row r="82" spans="2:34" hidden="1" x14ac:dyDescent="0.25">
      <c r="B82" s="28" t="s">
        <v>3329</v>
      </c>
      <c r="C82" s="28" t="s">
        <v>3153</v>
      </c>
      <c r="D82" s="28" t="s">
        <v>3360</v>
      </c>
      <c r="E82" s="28"/>
      <c r="F82" s="28" t="s">
        <v>3491</v>
      </c>
      <c r="G82" s="28"/>
      <c r="H82" s="12" t="s">
        <v>3385</v>
      </c>
      <c r="I82" s="12" t="s">
        <v>3333</v>
      </c>
      <c r="J82" s="29"/>
      <c r="K82" s="30">
        <v>6.2</v>
      </c>
      <c r="L82" s="30">
        <v>1.83</v>
      </c>
      <c r="M82" s="30"/>
      <c r="N82" s="31"/>
      <c r="O82" s="31"/>
      <c r="P82" s="31"/>
      <c r="Q82" s="31"/>
      <c r="R82" s="31"/>
      <c r="S82" s="31"/>
      <c r="T82" s="32">
        <v>0</v>
      </c>
      <c r="U82" s="32">
        <v>1</v>
      </c>
      <c r="V82" s="29">
        <v>32143</v>
      </c>
      <c r="W82" s="29"/>
      <c r="X82" s="33">
        <v>55153</v>
      </c>
      <c r="Y82" s="15">
        <v>1</v>
      </c>
      <c r="Z82" s="41" t="str">
        <f t="shared" si="3"/>
        <v>RenExistRes</v>
      </c>
      <c r="AA82" s="41">
        <f>IF(IFERROR(MATCH(C82,REN_Existing_Resources!E:E,0),FALSE),1,0)</f>
        <v>1</v>
      </c>
      <c r="AB82">
        <f t="shared" si="4"/>
        <v>1</v>
      </c>
      <c r="AC82">
        <f>IF(IFERROR(MATCH(Z82,NonREN_types!$A$1:$A$10,0),FALSE),1,0)</f>
        <v>0</v>
      </c>
      <c r="AD82">
        <v>1</v>
      </c>
      <c r="AE82">
        <f t="shared" si="5"/>
        <v>0</v>
      </c>
      <c r="AG82" s="44">
        <f>IFERROR(INDEX(MasterGenCapability_201906!$G:$G,MATCH($C82,MasterGenCapability_201906!$U:$U,0)),"")</f>
        <v>6.2</v>
      </c>
      <c r="AH82" s="44">
        <f>IFERROR(INDEX(NQC2020compliance_20191121!$L:$L,MATCH($C82,NQC2020compliance_20191121!$A:$A,0)),"")</f>
        <v>1.5</v>
      </c>
    </row>
    <row r="83" spans="2:34" hidden="1" x14ac:dyDescent="0.25">
      <c r="B83" s="28" t="s">
        <v>3329</v>
      </c>
      <c r="C83" s="28" t="s">
        <v>2722</v>
      </c>
      <c r="D83" s="28" t="s">
        <v>3360</v>
      </c>
      <c r="E83" s="28"/>
      <c r="F83" s="28" t="s">
        <v>913</v>
      </c>
      <c r="G83" s="28"/>
      <c r="H83" s="12" t="s">
        <v>3332</v>
      </c>
      <c r="I83" s="12" t="s">
        <v>3333</v>
      </c>
      <c r="J83" s="29"/>
      <c r="K83" s="30">
        <v>12</v>
      </c>
      <c r="L83" s="30">
        <v>10.82</v>
      </c>
      <c r="M83" s="30"/>
      <c r="N83" s="31"/>
      <c r="O83" s="31"/>
      <c r="P83" s="31"/>
      <c r="Q83" s="31"/>
      <c r="R83" s="31"/>
      <c r="S83" s="31"/>
      <c r="T83" s="32">
        <v>0</v>
      </c>
      <c r="U83" s="32">
        <v>1</v>
      </c>
      <c r="V83" s="29">
        <v>42110</v>
      </c>
      <c r="W83" s="29"/>
      <c r="X83" s="33">
        <v>55153</v>
      </c>
      <c r="Y83" s="15">
        <v>1</v>
      </c>
      <c r="Z83" s="41" t="str">
        <f t="shared" si="3"/>
        <v>RenExistRes</v>
      </c>
      <c r="AA83" s="41">
        <f>IF(IFERROR(MATCH(C83,REN_Existing_Resources!E:E,0),FALSE),1,0)</f>
        <v>1</v>
      </c>
      <c r="AB83">
        <f t="shared" si="4"/>
        <v>1</v>
      </c>
      <c r="AC83">
        <f>IF(IFERROR(MATCH(Z83,NonREN_types!$A$1:$A$10,0),FALSE),1,0)</f>
        <v>0</v>
      </c>
      <c r="AD83">
        <v>1</v>
      </c>
      <c r="AE83">
        <f t="shared" si="5"/>
        <v>0</v>
      </c>
      <c r="AG83" s="44">
        <f>IFERROR(INDEX(MasterGenCapability_201906!$G:$G,MATCH($C83,MasterGenCapability_201906!$U:$U,0)),"")</f>
        <v>12</v>
      </c>
      <c r="AH83" s="44">
        <f>IFERROR(INDEX(NQC2020compliance_20191121!$L:$L,MATCH($C83,NQC2020compliance_20191121!$A:$A,0)),"")</f>
        <v>1.68</v>
      </c>
    </row>
    <row r="84" spans="2:34" hidden="1" x14ac:dyDescent="0.25">
      <c r="B84" s="28" t="s">
        <v>3329</v>
      </c>
      <c r="C84" s="28" t="s">
        <v>1578</v>
      </c>
      <c r="D84" s="28" t="s">
        <v>3360</v>
      </c>
      <c r="E84" s="28"/>
      <c r="F84" s="28" t="s">
        <v>3492</v>
      </c>
      <c r="G84" s="28"/>
      <c r="H84" s="12" t="s">
        <v>3332</v>
      </c>
      <c r="I84" s="12" t="s">
        <v>3333</v>
      </c>
      <c r="J84" s="29"/>
      <c r="K84" s="30">
        <v>250</v>
      </c>
      <c r="L84" s="30">
        <v>192.79</v>
      </c>
      <c r="M84" s="30"/>
      <c r="N84" s="31"/>
      <c r="O84" s="31"/>
      <c r="P84" s="31"/>
      <c r="Q84" s="31"/>
      <c r="R84" s="31"/>
      <c r="S84" s="31"/>
      <c r="T84" s="32">
        <v>0</v>
      </c>
      <c r="U84" s="32">
        <v>1</v>
      </c>
      <c r="V84" s="29">
        <v>42535</v>
      </c>
      <c r="W84" s="29"/>
      <c r="X84" s="33">
        <v>55153</v>
      </c>
      <c r="Y84" s="15">
        <v>1</v>
      </c>
      <c r="Z84" s="41" t="str">
        <f t="shared" si="3"/>
        <v>RenExistRes</v>
      </c>
      <c r="AA84" s="41">
        <f>IF(IFERROR(MATCH(C84,REN_Existing_Resources!E:E,0),FALSE),1,0)</f>
        <v>1</v>
      </c>
      <c r="AB84">
        <f t="shared" si="4"/>
        <v>1</v>
      </c>
      <c r="AC84">
        <f>IF(IFERROR(MATCH(Z84,NonREN_types!$A$1:$A$10,0),FALSE),1,0)</f>
        <v>0</v>
      </c>
      <c r="AD84">
        <v>1</v>
      </c>
      <c r="AE84">
        <f t="shared" si="5"/>
        <v>0</v>
      </c>
      <c r="AG84" s="44">
        <f>IFERROR(INDEX(MasterGenCapability_201906!$G:$G,MATCH($C84,MasterGenCapability_201906!$U:$U,0)),"")</f>
        <v>250</v>
      </c>
      <c r="AH84" s="44">
        <f>IFERROR(INDEX(NQC2020compliance_20191121!$L:$L,MATCH($C84,NQC2020compliance_20191121!$A:$A,0)),"")</f>
        <v>35</v>
      </c>
    </row>
    <row r="85" spans="2:34" hidden="1" x14ac:dyDescent="0.25">
      <c r="B85" s="28" t="s">
        <v>3329</v>
      </c>
      <c r="C85" s="28" t="s">
        <v>1194</v>
      </c>
      <c r="D85" s="28" t="s">
        <v>3360</v>
      </c>
      <c r="E85" s="28"/>
      <c r="F85" s="28" t="s">
        <v>3493</v>
      </c>
      <c r="G85" s="28"/>
      <c r="H85" s="12" t="s">
        <v>3340</v>
      </c>
      <c r="I85" s="12" t="s">
        <v>3333</v>
      </c>
      <c r="J85" s="29"/>
      <c r="K85" s="30">
        <v>72</v>
      </c>
      <c r="L85" s="30">
        <v>44.22</v>
      </c>
      <c r="M85" s="30"/>
      <c r="N85" s="31"/>
      <c r="O85" s="31"/>
      <c r="P85" s="31"/>
      <c r="Q85" s="31"/>
      <c r="R85" s="31"/>
      <c r="S85" s="31"/>
      <c r="T85" s="32">
        <v>0</v>
      </c>
      <c r="U85" s="32">
        <v>1</v>
      </c>
      <c r="V85" s="29">
        <v>32482</v>
      </c>
      <c r="W85" s="29"/>
      <c r="X85" s="33">
        <v>55153</v>
      </c>
      <c r="Y85" s="15">
        <v>1</v>
      </c>
      <c r="Z85" s="41" t="str">
        <f t="shared" si="3"/>
        <v>RenExistRes</v>
      </c>
      <c r="AA85" s="41">
        <f>IF(IFERROR(MATCH(C85,REN_Existing_Resources!E:E,0),FALSE),1,0)</f>
        <v>1</v>
      </c>
      <c r="AB85">
        <f t="shared" si="4"/>
        <v>1</v>
      </c>
      <c r="AC85">
        <f>IF(IFERROR(MATCH(Z85,NonREN_types!$A$1:$A$10,0),FALSE),1,0)</f>
        <v>0</v>
      </c>
      <c r="AD85">
        <v>1</v>
      </c>
      <c r="AE85">
        <f t="shared" si="5"/>
        <v>0</v>
      </c>
      <c r="AG85" s="44">
        <f>IFERROR(INDEX(MasterGenCapability_201906!$G:$G,MATCH($C85,MasterGenCapability_201906!$U:$U,0)),"")</f>
        <v>24</v>
      </c>
      <c r="AH85" s="44">
        <f>IFERROR(INDEX(NQC2020compliance_20191121!$L:$L,MATCH($C85,NQC2020compliance_20191121!$A:$A,0)),"")</f>
        <v>72</v>
      </c>
    </row>
    <row r="86" spans="2:34" hidden="1" x14ac:dyDescent="0.25">
      <c r="B86" s="28" t="s">
        <v>3329</v>
      </c>
      <c r="C86" s="28" t="s">
        <v>1460</v>
      </c>
      <c r="D86" s="28" t="s">
        <v>3360</v>
      </c>
      <c r="E86" s="28"/>
      <c r="F86" s="28" t="s">
        <v>3494</v>
      </c>
      <c r="G86" s="28"/>
      <c r="H86" s="12" t="s">
        <v>3332</v>
      </c>
      <c r="I86" s="12" t="s">
        <v>3333</v>
      </c>
      <c r="J86" s="29"/>
      <c r="K86" s="30">
        <v>21</v>
      </c>
      <c r="L86" s="30">
        <v>0</v>
      </c>
      <c r="M86" s="30"/>
      <c r="N86" s="31"/>
      <c r="O86" s="31"/>
      <c r="P86" s="31"/>
      <c r="Q86" s="31"/>
      <c r="R86" s="31"/>
      <c r="S86" s="31"/>
      <c r="T86" s="32">
        <v>0</v>
      </c>
      <c r="U86" s="32">
        <v>1</v>
      </c>
      <c r="V86" s="29">
        <v>40165</v>
      </c>
      <c r="W86" s="29"/>
      <c r="X86" s="33">
        <v>55153</v>
      </c>
      <c r="Y86" s="15">
        <v>1</v>
      </c>
      <c r="Z86" s="41" t="str">
        <f t="shared" si="3"/>
        <v>RenExistRes</v>
      </c>
      <c r="AA86" s="41">
        <f>IF(IFERROR(MATCH(C86,REN_Existing_Resources!E:E,0),FALSE),1,0)</f>
        <v>1</v>
      </c>
      <c r="AB86">
        <f t="shared" si="4"/>
        <v>1</v>
      </c>
      <c r="AC86">
        <f>IF(IFERROR(MATCH(Z86,NonREN_types!$A$1:$A$10,0),FALSE),1,0)</f>
        <v>0</v>
      </c>
      <c r="AD86">
        <v>1</v>
      </c>
      <c r="AE86">
        <f t="shared" si="5"/>
        <v>0</v>
      </c>
      <c r="AG86" s="44" t="str">
        <f>IFERROR(INDEX(MasterGenCapability_201906!$G:$G,MATCH($C86,MasterGenCapability_201906!$U:$U,0)),"")</f>
        <v/>
      </c>
      <c r="AH86" s="44">
        <f>IFERROR(INDEX(NQC2020compliance_20191121!$L:$L,MATCH($C86,NQC2020compliance_20191121!$A:$A,0)),"")</f>
        <v>0</v>
      </c>
    </row>
    <row r="87" spans="2:34" hidden="1" x14ac:dyDescent="0.25">
      <c r="B87" s="28" t="s">
        <v>3329</v>
      </c>
      <c r="C87" s="28" t="s">
        <v>340</v>
      </c>
      <c r="D87" s="28" t="s">
        <v>224</v>
      </c>
      <c r="E87" s="28" t="s">
        <v>3495</v>
      </c>
      <c r="F87" s="28" t="s">
        <v>3496</v>
      </c>
      <c r="G87" s="28"/>
      <c r="H87" s="12" t="s">
        <v>3385</v>
      </c>
      <c r="I87" s="12" t="s">
        <v>3333</v>
      </c>
      <c r="J87" s="29"/>
      <c r="K87" s="30">
        <v>1</v>
      </c>
      <c r="L87" s="30">
        <v>1</v>
      </c>
      <c r="M87" s="30"/>
      <c r="N87" s="31"/>
      <c r="O87" s="31"/>
      <c r="P87" s="31"/>
      <c r="Q87" s="31"/>
      <c r="R87" s="31"/>
      <c r="S87" s="31"/>
      <c r="T87" s="32">
        <v>0</v>
      </c>
      <c r="U87" s="32">
        <v>1</v>
      </c>
      <c r="V87" s="29">
        <v>732</v>
      </c>
      <c r="W87" s="29"/>
      <c r="X87" s="33">
        <v>55153</v>
      </c>
      <c r="Y87" s="15">
        <v>1</v>
      </c>
      <c r="Z87" s="41" t="str">
        <f t="shared" si="3"/>
        <v>RenExistRes</v>
      </c>
      <c r="AA87" s="41">
        <f>IF(IFERROR(MATCH(C87,REN_Existing_Resources!E:E,0),FALSE),1,0)</f>
        <v>1</v>
      </c>
      <c r="AB87">
        <f t="shared" si="4"/>
        <v>1</v>
      </c>
      <c r="AC87">
        <f>IF(IFERROR(MATCH(Z87,NonREN_types!$A$1:$A$10,0),FALSE),1,0)</f>
        <v>0</v>
      </c>
      <c r="AD87">
        <v>1</v>
      </c>
      <c r="AE87">
        <f t="shared" si="5"/>
        <v>0</v>
      </c>
      <c r="AG87" s="44">
        <f>IFERROR(INDEX(MasterGenCapability_201906!$G:$G,MATCH($C87,MasterGenCapability_201906!$U:$U,0)),"")</f>
        <v>1</v>
      </c>
      <c r="AH87" s="44">
        <f>IFERROR(INDEX(NQC2020compliance_20191121!$L:$L,MATCH($C87,NQC2020compliance_20191121!$A:$A,0)),"")</f>
        <v>0.56000000000000005</v>
      </c>
    </row>
    <row r="88" spans="2:34" x14ac:dyDescent="0.25">
      <c r="B88" s="28" t="s">
        <v>3329</v>
      </c>
      <c r="C88" s="28" t="s">
        <v>3497</v>
      </c>
      <c r="D88" s="28" t="s">
        <v>3346</v>
      </c>
      <c r="E88" s="28" t="s">
        <v>3347</v>
      </c>
      <c r="F88" s="28" t="s">
        <v>3497</v>
      </c>
      <c r="G88" s="28" t="s">
        <v>3498</v>
      </c>
      <c r="H88" s="12" t="s">
        <v>3350</v>
      </c>
      <c r="I88" s="12" t="s">
        <v>3351</v>
      </c>
      <c r="J88" s="29" t="s">
        <v>3352</v>
      </c>
      <c r="K88" s="30">
        <v>65</v>
      </c>
      <c r="L88" s="30">
        <v>65</v>
      </c>
      <c r="M88" s="30">
        <v>39</v>
      </c>
      <c r="N88" s="31">
        <v>2205.0079999999998</v>
      </c>
      <c r="O88" s="31">
        <v>13082.857142857141</v>
      </c>
      <c r="P88" s="31">
        <v>13602.761904761903</v>
      </c>
      <c r="Q88" s="31">
        <v>297.14285714285711</v>
      </c>
      <c r="R88" s="31">
        <v>297.14285714285711</v>
      </c>
      <c r="S88" s="31"/>
      <c r="T88" s="32">
        <v>1</v>
      </c>
      <c r="U88" s="32">
        <v>1</v>
      </c>
      <c r="V88" s="29">
        <v>39295</v>
      </c>
      <c r="W88" s="29"/>
      <c r="X88" s="33">
        <v>55153</v>
      </c>
      <c r="Y88" s="15">
        <v>1</v>
      </c>
      <c r="Z88" s="41" t="str">
        <f t="shared" si="3"/>
        <v>CAISO_Peaker2</v>
      </c>
      <c r="AA88" s="41">
        <f>IF(IFERROR(MATCH(C88,REN_Existing_Resources!E:E,0),FALSE),1,0)</f>
        <v>0</v>
      </c>
      <c r="AB88">
        <f t="shared" si="4"/>
        <v>1</v>
      </c>
      <c r="AC88">
        <f>IF(IFERROR(MATCH(Z88,NonREN_types!$A$1:$A$10,0),FALSE),1,0)</f>
        <v>1</v>
      </c>
      <c r="AD88">
        <v>1</v>
      </c>
      <c r="AE88">
        <f t="shared" si="5"/>
        <v>1</v>
      </c>
      <c r="AG88" s="44">
        <f>IFERROR(INDEX(MasterGenCapability_201906!$G:$G,MATCH($C88,MasterGenCapability_201906!$U:$U,0)),"")</f>
        <v>65</v>
      </c>
      <c r="AH88" s="44">
        <f>IFERROR(INDEX(NQC2020compliance_20191121!$L:$L,MATCH($C88,NQC2020compliance_20191121!$A:$A,0)),"")</f>
        <v>65</v>
      </c>
    </row>
    <row r="89" spans="2:34" x14ac:dyDescent="0.25">
      <c r="B89" s="28" t="s">
        <v>3329</v>
      </c>
      <c r="C89" s="28" t="s">
        <v>3499</v>
      </c>
      <c r="D89" s="28" t="s">
        <v>3346</v>
      </c>
      <c r="E89" s="28" t="s">
        <v>3347</v>
      </c>
      <c r="F89" s="28" t="s">
        <v>3499</v>
      </c>
      <c r="G89" s="28" t="s">
        <v>3500</v>
      </c>
      <c r="H89" s="12" t="s">
        <v>3350</v>
      </c>
      <c r="I89" s="12" t="s">
        <v>3351</v>
      </c>
      <c r="J89" s="29" t="s">
        <v>3352</v>
      </c>
      <c r="K89" s="30">
        <v>65</v>
      </c>
      <c r="L89" s="30">
        <v>65</v>
      </c>
      <c r="M89" s="30">
        <v>39</v>
      </c>
      <c r="N89" s="31">
        <v>2205.0079999999998</v>
      </c>
      <c r="O89" s="31">
        <v>13082.857142857141</v>
      </c>
      <c r="P89" s="31">
        <v>13602.761904761903</v>
      </c>
      <c r="Q89" s="31">
        <v>297.14285714285711</v>
      </c>
      <c r="R89" s="31">
        <v>297.14285714285711</v>
      </c>
      <c r="S89" s="31"/>
      <c r="T89" s="32">
        <v>1</v>
      </c>
      <c r="U89" s="32">
        <v>1</v>
      </c>
      <c r="V89" s="29">
        <v>39295</v>
      </c>
      <c r="W89" s="29"/>
      <c r="X89" s="33">
        <v>55153</v>
      </c>
      <c r="Y89" s="15">
        <v>1</v>
      </c>
      <c r="Z89" s="41" t="str">
        <f t="shared" si="3"/>
        <v>CAISO_Peaker2</v>
      </c>
      <c r="AA89" s="41">
        <f>IF(IFERROR(MATCH(C89,REN_Existing_Resources!E:E,0),FALSE),1,0)</f>
        <v>0</v>
      </c>
      <c r="AB89">
        <f t="shared" si="4"/>
        <v>1</v>
      </c>
      <c r="AC89">
        <f>IF(IFERROR(MATCH(Z89,NonREN_types!$A$1:$A$10,0),FALSE),1,0)</f>
        <v>1</v>
      </c>
      <c r="AD89">
        <v>1</v>
      </c>
      <c r="AE89">
        <f t="shared" si="5"/>
        <v>1</v>
      </c>
      <c r="AG89" s="44">
        <f>IFERROR(INDEX(MasterGenCapability_201906!$G:$G,MATCH($C89,MasterGenCapability_201906!$U:$U,0)),"")</f>
        <v>65</v>
      </c>
      <c r="AH89" s="44">
        <f>IFERROR(INDEX(NQC2020compliance_20191121!$L:$L,MATCH($C89,NQC2020compliance_20191121!$A:$A,0)),"")</f>
        <v>65</v>
      </c>
    </row>
    <row r="90" spans="2:34" x14ac:dyDescent="0.25">
      <c r="B90" s="28" t="s">
        <v>3329</v>
      </c>
      <c r="C90" s="28" t="s">
        <v>3501</v>
      </c>
      <c r="D90" s="28" t="s">
        <v>224</v>
      </c>
      <c r="E90" s="28" t="s">
        <v>3481</v>
      </c>
      <c r="F90" s="28" t="s">
        <v>3502</v>
      </c>
      <c r="G90" s="28"/>
      <c r="H90" s="12" t="s">
        <v>3385</v>
      </c>
      <c r="I90" s="12" t="s">
        <v>3333</v>
      </c>
      <c r="J90" s="29" t="s">
        <v>3386</v>
      </c>
      <c r="K90" s="30">
        <v>6.25</v>
      </c>
      <c r="L90" s="30">
        <v>1.98</v>
      </c>
      <c r="M90" s="30"/>
      <c r="N90" s="31"/>
      <c r="O90" s="31"/>
      <c r="P90" s="31"/>
      <c r="Q90" s="31"/>
      <c r="R90" s="31"/>
      <c r="S90" s="31"/>
      <c r="T90" s="32">
        <v>0</v>
      </c>
      <c r="U90" s="32">
        <v>1</v>
      </c>
      <c r="V90" s="29">
        <v>31642</v>
      </c>
      <c r="W90" s="29"/>
      <c r="X90" s="33">
        <v>55153</v>
      </c>
      <c r="Y90" s="15">
        <v>1</v>
      </c>
      <c r="Z90" s="41" t="str">
        <f t="shared" si="3"/>
        <v>CAISO_Hydro</v>
      </c>
      <c r="AA90" s="41">
        <f>IF(IFERROR(MATCH(C90,REN_Existing_Resources!E:E,0),FALSE),1,0)</f>
        <v>0</v>
      </c>
      <c r="AB90">
        <f t="shared" si="4"/>
        <v>1</v>
      </c>
      <c r="AC90">
        <f>IF(IFERROR(MATCH(Z90,NonREN_types!$A$1:$A$10,0),FALSE),1,0)</f>
        <v>1</v>
      </c>
      <c r="AD90">
        <v>1</v>
      </c>
      <c r="AE90">
        <f t="shared" si="5"/>
        <v>1</v>
      </c>
      <c r="AG90" s="44" t="str">
        <f>IFERROR(INDEX(MasterGenCapability_201906!$G:$G,MATCH($C90,MasterGenCapability_201906!$U:$U,0)),"")</f>
        <v/>
      </c>
      <c r="AH90" s="44" t="str">
        <f>IFERROR(INDEX(NQC2020compliance_20191121!$L:$L,MATCH($C90,NQC2020compliance_20191121!$A:$A,0)),"")</f>
        <v/>
      </c>
    </row>
    <row r="91" spans="2:34" x14ac:dyDescent="0.25">
      <c r="B91" s="28" t="s">
        <v>3329</v>
      </c>
      <c r="C91" s="28" t="s">
        <v>311</v>
      </c>
      <c r="D91" s="28" t="s">
        <v>95</v>
      </c>
      <c r="E91" s="28"/>
      <c r="F91" s="28" t="s">
        <v>3503</v>
      </c>
      <c r="G91" s="28"/>
      <c r="H91" s="12" t="s">
        <v>3385</v>
      </c>
      <c r="I91" s="12" t="s">
        <v>3333</v>
      </c>
      <c r="J91" s="29" t="s">
        <v>3386</v>
      </c>
      <c r="K91" s="30">
        <v>1.49</v>
      </c>
      <c r="L91" s="30">
        <v>0</v>
      </c>
      <c r="M91" s="30"/>
      <c r="N91" s="31"/>
      <c r="O91" s="31"/>
      <c r="P91" s="31"/>
      <c r="Q91" s="31"/>
      <c r="R91" s="31"/>
      <c r="S91" s="31"/>
      <c r="T91" s="32">
        <v>0</v>
      </c>
      <c r="U91" s="32">
        <v>1</v>
      </c>
      <c r="V91" s="29">
        <v>32121</v>
      </c>
      <c r="W91" s="29"/>
      <c r="X91" s="33">
        <v>55153</v>
      </c>
      <c r="Y91" s="15">
        <v>1</v>
      </c>
      <c r="Z91" s="41" t="str">
        <f t="shared" si="3"/>
        <v>CAISO_Hydro</v>
      </c>
      <c r="AA91" s="41">
        <f>IF(IFERROR(MATCH(C91,REN_Existing_Resources!E:E,0),FALSE),1,0)</f>
        <v>1</v>
      </c>
      <c r="AB91">
        <f t="shared" si="4"/>
        <v>1</v>
      </c>
      <c r="AC91">
        <f>IF(IFERROR(MATCH(Z91,NonREN_types!$A$1:$A$10,0),FALSE),1,0)</f>
        <v>1</v>
      </c>
      <c r="AD91">
        <v>1</v>
      </c>
      <c r="AE91">
        <f t="shared" si="5"/>
        <v>1</v>
      </c>
      <c r="AG91" s="44">
        <f>IFERROR(INDEX(MasterGenCapability_201906!$G:$G,MATCH($C91,MasterGenCapability_201906!$U:$U,0)),"")</f>
        <v>1.49</v>
      </c>
      <c r="AH91" s="44">
        <f>IFERROR(INDEX(NQC2020compliance_20191121!$L:$L,MATCH($C91,NQC2020compliance_20191121!$A:$A,0)),"")</f>
        <v>0</v>
      </c>
    </row>
    <row r="92" spans="2:34" hidden="1" x14ac:dyDescent="0.25">
      <c r="B92" s="28" t="s">
        <v>3329</v>
      </c>
      <c r="C92" s="28" t="s">
        <v>2565</v>
      </c>
      <c r="D92" s="28" t="s">
        <v>3455</v>
      </c>
      <c r="E92" s="28" t="s">
        <v>766</v>
      </c>
      <c r="F92" s="28" t="s">
        <v>3504</v>
      </c>
      <c r="G92" s="28"/>
      <c r="H92" s="12" t="s">
        <v>3399</v>
      </c>
      <c r="I92" s="12" t="s">
        <v>3333</v>
      </c>
      <c r="J92" s="29"/>
      <c r="K92" s="30">
        <v>162</v>
      </c>
      <c r="L92" s="30">
        <v>37.71</v>
      </c>
      <c r="M92" s="30"/>
      <c r="N92" s="31"/>
      <c r="O92" s="31"/>
      <c r="P92" s="31"/>
      <c r="Q92" s="31"/>
      <c r="R92" s="31"/>
      <c r="S92" s="31"/>
      <c r="T92" s="32">
        <v>0</v>
      </c>
      <c r="U92" s="32">
        <v>1</v>
      </c>
      <c r="V92" s="29">
        <v>37978</v>
      </c>
      <c r="W92" s="29"/>
      <c r="X92" s="33">
        <v>55153</v>
      </c>
      <c r="Y92" s="15">
        <v>1</v>
      </c>
      <c r="Z92" s="41" t="str">
        <f t="shared" si="3"/>
        <v>RenExistRes</v>
      </c>
      <c r="AA92" s="41">
        <f>IF(IFERROR(MATCH(C92,REN_Existing_Resources!E:E,0),FALSE),1,0)</f>
        <v>1</v>
      </c>
      <c r="AB92">
        <f t="shared" si="4"/>
        <v>1</v>
      </c>
      <c r="AC92">
        <f>IF(IFERROR(MATCH(Z92,NonREN_types!$A$1:$A$10,0),FALSE),1,0)</f>
        <v>0</v>
      </c>
      <c r="AD92">
        <v>1</v>
      </c>
      <c r="AE92">
        <f t="shared" si="5"/>
        <v>0</v>
      </c>
      <c r="AG92" s="44">
        <f>IFERROR(INDEX(MasterGenCapability_201906!$G:$G,MATCH($C92,MasterGenCapability_201906!$U:$U,0)),"")</f>
        <v>162</v>
      </c>
      <c r="AH92" s="44">
        <f>IFERROR(INDEX(NQC2020compliance_20191121!$L:$L,MATCH($C92,NQC2020compliance_20191121!$A:$A,0)),"")</f>
        <v>24.3</v>
      </c>
    </row>
    <row r="93" spans="2:34" hidden="1" x14ac:dyDescent="0.25">
      <c r="B93" s="28" t="s">
        <v>3329</v>
      </c>
      <c r="C93" s="28" t="s">
        <v>1107</v>
      </c>
      <c r="D93" s="28" t="s">
        <v>3455</v>
      </c>
      <c r="E93" s="28" t="s">
        <v>766</v>
      </c>
      <c r="F93" s="28" t="s">
        <v>3505</v>
      </c>
      <c r="G93" s="28"/>
      <c r="H93" s="12" t="s">
        <v>3399</v>
      </c>
      <c r="I93" s="12" t="s">
        <v>3333</v>
      </c>
      <c r="J93" s="29"/>
      <c r="K93" s="30">
        <v>78.2</v>
      </c>
      <c r="L93" s="30">
        <v>23.38</v>
      </c>
      <c r="M93" s="30"/>
      <c r="N93" s="31"/>
      <c r="O93" s="31"/>
      <c r="P93" s="31"/>
      <c r="Q93" s="31"/>
      <c r="R93" s="31"/>
      <c r="S93" s="31"/>
      <c r="T93" s="32">
        <v>0</v>
      </c>
      <c r="U93" s="32">
        <v>1</v>
      </c>
      <c r="V93" s="29">
        <v>40940</v>
      </c>
      <c r="W93" s="29"/>
      <c r="X93" s="33">
        <v>55153</v>
      </c>
      <c r="Y93" s="15">
        <v>1</v>
      </c>
      <c r="Z93" s="41" t="str">
        <f t="shared" si="3"/>
        <v>RenExistRes</v>
      </c>
      <c r="AA93" s="41">
        <f>IF(IFERROR(MATCH(C93,REN_Existing_Resources!E:E,0),FALSE),1,0)</f>
        <v>1</v>
      </c>
      <c r="AB93">
        <f t="shared" si="4"/>
        <v>1</v>
      </c>
      <c r="AC93">
        <f>IF(IFERROR(MATCH(Z93,NonREN_types!$A$1:$A$10,0),FALSE),1,0)</f>
        <v>0</v>
      </c>
      <c r="AD93">
        <v>1</v>
      </c>
      <c r="AE93">
        <f t="shared" si="5"/>
        <v>0</v>
      </c>
      <c r="AG93" s="44">
        <f>IFERROR(INDEX(MasterGenCapability_201906!$G:$G,MATCH($C93,MasterGenCapability_201906!$U:$U,0)),"")</f>
        <v>78.2</v>
      </c>
      <c r="AH93" s="44">
        <f>IFERROR(INDEX(NQC2020compliance_20191121!$L:$L,MATCH($C93,NQC2020compliance_20191121!$A:$A,0)),"")</f>
        <v>11.73</v>
      </c>
    </row>
    <row r="94" spans="2:34" hidden="1" x14ac:dyDescent="0.25">
      <c r="B94" s="28" t="s">
        <v>3329</v>
      </c>
      <c r="C94" s="28" t="s">
        <v>1072</v>
      </c>
      <c r="D94" s="28" t="s">
        <v>3455</v>
      </c>
      <c r="E94" s="28" t="s">
        <v>766</v>
      </c>
      <c r="F94" s="28" t="s">
        <v>3506</v>
      </c>
      <c r="G94" s="28"/>
      <c r="H94" s="12" t="s">
        <v>3399</v>
      </c>
      <c r="I94" s="12" t="s">
        <v>3333</v>
      </c>
      <c r="J94" s="29"/>
      <c r="K94" s="30">
        <v>36.799999999999997</v>
      </c>
      <c r="L94" s="30">
        <v>8.86</v>
      </c>
      <c r="M94" s="30"/>
      <c r="N94" s="31"/>
      <c r="O94" s="31"/>
      <c r="P94" s="31"/>
      <c r="Q94" s="31"/>
      <c r="R94" s="31"/>
      <c r="S94" s="31"/>
      <c r="T94" s="32">
        <v>0</v>
      </c>
      <c r="U94" s="32">
        <v>1</v>
      </c>
      <c r="V94" s="29">
        <v>40568</v>
      </c>
      <c r="W94" s="29"/>
      <c r="X94" s="33">
        <v>55153</v>
      </c>
      <c r="Y94" s="15">
        <v>1</v>
      </c>
      <c r="Z94" s="41" t="str">
        <f t="shared" si="3"/>
        <v>RenExistRes</v>
      </c>
      <c r="AA94" s="41">
        <f>IF(IFERROR(MATCH(C94,REN_Existing_Resources!E:E,0),FALSE),1,0)</f>
        <v>1</v>
      </c>
      <c r="AB94">
        <f t="shared" si="4"/>
        <v>1</v>
      </c>
      <c r="AC94">
        <f>IF(IFERROR(MATCH(Z94,NonREN_types!$A$1:$A$10,0),FALSE),1,0)</f>
        <v>0</v>
      </c>
      <c r="AD94">
        <v>1</v>
      </c>
      <c r="AE94">
        <f t="shared" si="5"/>
        <v>0</v>
      </c>
      <c r="AG94" s="44">
        <f>IFERROR(INDEX(MasterGenCapability_201906!$G:$G,MATCH($C94,MasterGenCapability_201906!$U:$U,0)),"")</f>
        <v>36.799999999999997</v>
      </c>
      <c r="AH94" s="44">
        <f>IFERROR(INDEX(NQC2020compliance_20191121!$L:$L,MATCH($C94,NQC2020compliance_20191121!$A:$A,0)),"")</f>
        <v>5.52</v>
      </c>
    </row>
    <row r="95" spans="2:34" hidden="1" x14ac:dyDescent="0.25">
      <c r="B95" s="28" t="s">
        <v>3329</v>
      </c>
      <c r="C95" s="28" t="s">
        <v>1101</v>
      </c>
      <c r="D95" s="28" t="s">
        <v>3455</v>
      </c>
      <c r="E95" s="28" t="s">
        <v>766</v>
      </c>
      <c r="F95" s="28" t="s">
        <v>1100</v>
      </c>
      <c r="G95" s="28"/>
      <c r="H95" s="12" t="s">
        <v>3399</v>
      </c>
      <c r="I95" s="12" t="s">
        <v>3333</v>
      </c>
      <c r="J95" s="29"/>
      <c r="K95" s="30">
        <v>150</v>
      </c>
      <c r="L95" s="30">
        <v>48.2</v>
      </c>
      <c r="M95" s="30"/>
      <c r="N95" s="31"/>
      <c r="O95" s="31"/>
      <c r="P95" s="31"/>
      <c r="Q95" s="31"/>
      <c r="R95" s="31"/>
      <c r="S95" s="31"/>
      <c r="T95" s="32">
        <v>0</v>
      </c>
      <c r="U95" s="32">
        <v>1</v>
      </c>
      <c r="V95" s="29">
        <v>38806</v>
      </c>
      <c r="W95" s="29"/>
      <c r="X95" s="33">
        <v>55153</v>
      </c>
      <c r="Y95" s="15">
        <v>1</v>
      </c>
      <c r="Z95" s="41" t="str">
        <f t="shared" si="3"/>
        <v>RenExistRes</v>
      </c>
      <c r="AA95" s="41">
        <f>IF(IFERROR(MATCH(C95,REN_Existing_Resources!E:E,0),FALSE),1,0)</f>
        <v>1</v>
      </c>
      <c r="AB95">
        <f t="shared" si="4"/>
        <v>1</v>
      </c>
      <c r="AC95">
        <f>IF(IFERROR(MATCH(Z95,NonREN_types!$A$1:$A$10,0),FALSE),1,0)</f>
        <v>0</v>
      </c>
      <c r="AD95">
        <v>1</v>
      </c>
      <c r="AE95">
        <f t="shared" si="5"/>
        <v>0</v>
      </c>
      <c r="AG95" s="44">
        <f>IFERROR(INDEX(MasterGenCapability_201906!$G:$G,MATCH($C95,MasterGenCapability_201906!$U:$U,0)),"")</f>
        <v>150</v>
      </c>
      <c r="AH95" s="44">
        <f>IFERROR(INDEX(NQC2020compliance_20191121!$L:$L,MATCH($C95,NQC2020compliance_20191121!$A:$A,0)),"")</f>
        <v>22.5</v>
      </c>
    </row>
    <row r="96" spans="2:34" hidden="1" x14ac:dyDescent="0.25">
      <c r="B96" s="28" t="s">
        <v>3329</v>
      </c>
      <c r="C96" s="28" t="s">
        <v>1095</v>
      </c>
      <c r="D96" s="28" t="s">
        <v>3455</v>
      </c>
      <c r="E96" s="28" t="s">
        <v>766</v>
      </c>
      <c r="F96" s="28" t="s">
        <v>3507</v>
      </c>
      <c r="G96" s="28"/>
      <c r="H96" s="12" t="s">
        <v>3399</v>
      </c>
      <c r="I96" s="12" t="s">
        <v>3333</v>
      </c>
      <c r="J96" s="29"/>
      <c r="K96" s="30">
        <v>150</v>
      </c>
      <c r="L96" s="30">
        <v>40.619999999999997</v>
      </c>
      <c r="M96" s="30"/>
      <c r="N96" s="31"/>
      <c r="O96" s="31"/>
      <c r="P96" s="31"/>
      <c r="Q96" s="31"/>
      <c r="R96" s="31"/>
      <c r="S96" s="31"/>
      <c r="T96" s="32">
        <v>0</v>
      </c>
      <c r="U96" s="32">
        <v>1</v>
      </c>
      <c r="V96" s="29">
        <v>39840</v>
      </c>
      <c r="W96" s="29"/>
      <c r="X96" s="33">
        <v>55153</v>
      </c>
      <c r="Y96" s="15">
        <v>1</v>
      </c>
      <c r="Z96" s="41" t="str">
        <f t="shared" si="3"/>
        <v>RenExistRes</v>
      </c>
      <c r="AA96" s="41">
        <f>IF(IFERROR(MATCH(C96,REN_Existing_Resources!E:E,0),FALSE),1,0)</f>
        <v>1</v>
      </c>
      <c r="AB96">
        <f t="shared" si="4"/>
        <v>1</v>
      </c>
      <c r="AC96">
        <f>IF(IFERROR(MATCH(Z96,NonREN_types!$A$1:$A$10,0),FALSE),1,0)</f>
        <v>0</v>
      </c>
      <c r="AD96">
        <v>1</v>
      </c>
      <c r="AE96">
        <f t="shared" si="5"/>
        <v>0</v>
      </c>
      <c r="AG96" s="44">
        <f>IFERROR(INDEX(MasterGenCapability_201906!$G:$G,MATCH($C96,MasterGenCapability_201906!$U:$U,0)),"")</f>
        <v>150</v>
      </c>
      <c r="AH96" s="44">
        <f>IFERROR(INDEX(NQC2020compliance_20191121!$L:$L,MATCH($C96,NQC2020compliance_20191121!$A:$A,0)),"")</f>
        <v>22.5</v>
      </c>
    </row>
    <row r="97" spans="2:34" hidden="1" x14ac:dyDescent="0.25">
      <c r="B97" s="28" t="s">
        <v>3329</v>
      </c>
      <c r="C97" s="28" t="s">
        <v>1063</v>
      </c>
      <c r="D97" s="28" t="s">
        <v>3455</v>
      </c>
      <c r="E97" s="28" t="s">
        <v>766</v>
      </c>
      <c r="F97" s="28" t="s">
        <v>3508</v>
      </c>
      <c r="G97" s="28"/>
      <c r="H97" s="12" t="s">
        <v>3399</v>
      </c>
      <c r="I97" s="12" t="s">
        <v>3333</v>
      </c>
      <c r="J97" s="29"/>
      <c r="K97" s="30">
        <v>102.5</v>
      </c>
      <c r="L97" s="30">
        <v>23.03</v>
      </c>
      <c r="M97" s="30"/>
      <c r="N97" s="31"/>
      <c r="O97" s="31"/>
      <c r="P97" s="31"/>
      <c r="Q97" s="31"/>
      <c r="R97" s="31"/>
      <c r="S97" s="31"/>
      <c r="T97" s="32">
        <v>0</v>
      </c>
      <c r="U97" s="32">
        <v>1</v>
      </c>
      <c r="V97" s="29">
        <v>40899</v>
      </c>
      <c r="W97" s="29"/>
      <c r="X97" s="33">
        <v>55153</v>
      </c>
      <c r="Y97" s="15">
        <v>1</v>
      </c>
      <c r="Z97" s="41" t="str">
        <f t="shared" si="3"/>
        <v>RenExistRes</v>
      </c>
      <c r="AA97" s="41">
        <f>IF(IFERROR(MATCH(C97,REN_Existing_Resources!E:E,0),FALSE),1,0)</f>
        <v>1</v>
      </c>
      <c r="AB97">
        <f t="shared" si="4"/>
        <v>1</v>
      </c>
      <c r="AC97">
        <f>IF(IFERROR(MATCH(Z97,NonREN_types!$A$1:$A$10,0),FALSE),1,0)</f>
        <v>0</v>
      </c>
      <c r="AD97">
        <v>1</v>
      </c>
      <c r="AE97">
        <f t="shared" si="5"/>
        <v>0</v>
      </c>
      <c r="AG97" s="44">
        <f>IFERROR(INDEX(MasterGenCapability_201906!$G:$G,MATCH($C97,MasterGenCapability_201906!$U:$U,0)),"")</f>
        <v>102.5</v>
      </c>
      <c r="AH97" s="44">
        <f>IFERROR(INDEX(NQC2020compliance_20191121!$L:$L,MATCH($C97,NQC2020compliance_20191121!$A:$A,0)),"")</f>
        <v>15.38</v>
      </c>
    </row>
    <row r="98" spans="2:34" hidden="1" x14ac:dyDescent="0.25">
      <c r="B98" s="28" t="s">
        <v>3329</v>
      </c>
      <c r="C98" s="28" t="s">
        <v>1113</v>
      </c>
      <c r="D98" s="28" t="s">
        <v>3455</v>
      </c>
      <c r="E98" s="28" t="s">
        <v>766</v>
      </c>
      <c r="F98" s="28" t="s">
        <v>3509</v>
      </c>
      <c r="G98" s="28"/>
      <c r="H98" s="12" t="s">
        <v>3399</v>
      </c>
      <c r="I98" s="12" t="s">
        <v>3333</v>
      </c>
      <c r="J98" s="29"/>
      <c r="K98" s="30">
        <v>100</v>
      </c>
      <c r="L98" s="30">
        <v>35.200000000000003</v>
      </c>
      <c r="M98" s="30"/>
      <c r="N98" s="31"/>
      <c r="O98" s="31"/>
      <c r="P98" s="31"/>
      <c r="Q98" s="31"/>
      <c r="R98" s="31"/>
      <c r="S98" s="31"/>
      <c r="T98" s="32">
        <v>0</v>
      </c>
      <c r="U98" s="32">
        <v>1</v>
      </c>
      <c r="V98" s="29">
        <v>41250</v>
      </c>
      <c r="W98" s="29"/>
      <c r="X98" s="33">
        <v>55153</v>
      </c>
      <c r="Y98" s="15">
        <v>1</v>
      </c>
      <c r="Z98" s="41" t="str">
        <f t="shared" si="3"/>
        <v>RenExistRes</v>
      </c>
      <c r="AA98" s="41">
        <f>IF(IFERROR(MATCH(C98,REN_Existing_Resources!E:E,0),FALSE),1,0)</f>
        <v>1</v>
      </c>
      <c r="AB98">
        <f t="shared" si="4"/>
        <v>1</v>
      </c>
      <c r="AC98">
        <f>IF(IFERROR(MATCH(Z98,NonREN_types!$A$1:$A$10,0),FALSE),1,0)</f>
        <v>0</v>
      </c>
      <c r="AD98">
        <v>1</v>
      </c>
      <c r="AE98">
        <f t="shared" si="5"/>
        <v>0</v>
      </c>
      <c r="AG98" s="44">
        <f>IFERROR(INDEX(MasterGenCapability_201906!$G:$G,MATCH($C98,MasterGenCapability_201906!$U:$U,0)),"")</f>
        <v>100</v>
      </c>
      <c r="AH98" s="44">
        <f>IFERROR(INDEX(NQC2020compliance_20191121!$L:$L,MATCH($C98,NQC2020compliance_20191121!$A:$A,0)),"")</f>
        <v>15</v>
      </c>
    </row>
    <row r="99" spans="2:34" hidden="1" x14ac:dyDescent="0.25">
      <c r="B99" s="28" t="s">
        <v>3329</v>
      </c>
      <c r="C99" s="28" t="s">
        <v>3510</v>
      </c>
      <c r="D99" s="28" t="s">
        <v>3346</v>
      </c>
      <c r="E99" s="28" t="s">
        <v>3347</v>
      </c>
      <c r="F99" s="28" t="s">
        <v>3511</v>
      </c>
      <c r="G99" s="28" t="s">
        <v>3512</v>
      </c>
      <c r="H99" s="12" t="s">
        <v>3365</v>
      </c>
      <c r="I99" s="12" t="s">
        <v>3366</v>
      </c>
      <c r="J99" s="29" t="s">
        <v>3367</v>
      </c>
      <c r="K99" s="30">
        <v>65</v>
      </c>
      <c r="L99" s="30">
        <v>65</v>
      </c>
      <c r="M99" s="30">
        <v>41.059859154929583</v>
      </c>
      <c r="N99" s="31">
        <v>4731.255704225352</v>
      </c>
      <c r="O99" s="31">
        <v>10159.838028169013</v>
      </c>
      <c r="P99" s="31">
        <v>10496.749163879598</v>
      </c>
      <c r="Q99" s="31">
        <v>137.32394366197181</v>
      </c>
      <c r="R99" s="31">
        <v>137.32394366197181</v>
      </c>
      <c r="S99" s="31"/>
      <c r="T99" s="32">
        <v>1</v>
      </c>
      <c r="U99" s="32">
        <v>1</v>
      </c>
      <c r="V99" s="29">
        <v>23743</v>
      </c>
      <c r="W99" s="29">
        <v>42521</v>
      </c>
      <c r="X99" s="33">
        <v>42521</v>
      </c>
      <c r="Y99" s="15">
        <v>1</v>
      </c>
      <c r="Z99" s="41" t="str">
        <f t="shared" si="3"/>
        <v>CAISO_ST</v>
      </c>
      <c r="AA99" s="41">
        <f>IF(IFERROR(MATCH(C99,REN_Existing_Resources!E:E,0),FALSE),1,0)</f>
        <v>0</v>
      </c>
      <c r="AB99">
        <f t="shared" si="4"/>
        <v>0</v>
      </c>
      <c r="AC99">
        <f>IF(IFERROR(MATCH(Z99,NonREN_types!$A$1:$A$10,0),FALSE),1,0)</f>
        <v>1</v>
      </c>
      <c r="AD99">
        <v>1</v>
      </c>
      <c r="AE99">
        <f t="shared" si="5"/>
        <v>0</v>
      </c>
      <c r="AG99" s="44" t="str">
        <f>IFERROR(INDEX(MasterGenCapability_201906!$G:$G,MATCH($C99,MasterGenCapability_201906!$U:$U,0)),"")</f>
        <v/>
      </c>
      <c r="AH99" s="44" t="str">
        <f>IFERROR(INDEX(NQC2020compliance_20191121!$L:$L,MATCH($C99,NQC2020compliance_20191121!$A:$A,0)),"")</f>
        <v/>
      </c>
    </row>
    <row r="100" spans="2:34" hidden="1" x14ac:dyDescent="0.25">
      <c r="B100" s="28" t="s">
        <v>3329</v>
      </c>
      <c r="C100" s="28" t="s">
        <v>2252</v>
      </c>
      <c r="D100" s="28" t="s">
        <v>3392</v>
      </c>
      <c r="E100" s="28" t="s">
        <v>1896</v>
      </c>
      <c r="F100" s="28" t="s">
        <v>2251</v>
      </c>
      <c r="G100" s="28"/>
      <c r="H100" s="12" t="s">
        <v>3332</v>
      </c>
      <c r="I100" s="12" t="s">
        <v>3333</v>
      </c>
      <c r="J100" s="29"/>
      <c r="K100" s="30">
        <v>6.3</v>
      </c>
      <c r="L100" s="30">
        <v>5.16</v>
      </c>
      <c r="M100" s="30"/>
      <c r="N100" s="31"/>
      <c r="O100" s="31"/>
      <c r="P100" s="31"/>
      <c r="Q100" s="31"/>
      <c r="R100" s="31"/>
      <c r="S100" s="31"/>
      <c r="T100" s="32">
        <v>0</v>
      </c>
      <c r="U100" s="32">
        <v>1</v>
      </c>
      <c r="V100" s="29">
        <v>41969</v>
      </c>
      <c r="W100" s="29"/>
      <c r="X100" s="33">
        <v>55153</v>
      </c>
      <c r="Y100" s="15">
        <v>1</v>
      </c>
      <c r="Z100" s="41" t="str">
        <f t="shared" si="3"/>
        <v>RenExistRes</v>
      </c>
      <c r="AA100" s="41">
        <f>IF(IFERROR(MATCH(C100,REN_Existing_Resources!E:E,0),FALSE),1,0)</f>
        <v>1</v>
      </c>
      <c r="AB100">
        <f t="shared" si="4"/>
        <v>1</v>
      </c>
      <c r="AC100">
        <f>IF(IFERROR(MATCH(Z100,NonREN_types!$A$1:$A$10,0),FALSE),1,0)</f>
        <v>0</v>
      </c>
      <c r="AD100">
        <v>1</v>
      </c>
      <c r="AE100">
        <f t="shared" si="5"/>
        <v>0</v>
      </c>
      <c r="AG100" s="44">
        <f>IFERROR(INDEX(MasterGenCapability_201906!$G:$G,MATCH($C100,MasterGenCapability_201906!$U:$U,0)),"")</f>
        <v>6.3</v>
      </c>
      <c r="AH100" s="44">
        <f>IFERROR(INDEX(NQC2020compliance_20191121!$L:$L,MATCH($C100,NQC2020compliance_20191121!$A:$A,0)),"")</f>
        <v>0.88</v>
      </c>
    </row>
    <row r="101" spans="2:34" hidden="1" x14ac:dyDescent="0.25">
      <c r="B101" s="28" t="s">
        <v>3329</v>
      </c>
      <c r="C101" s="28" t="s">
        <v>2249</v>
      </c>
      <c r="D101" s="28" t="s">
        <v>3392</v>
      </c>
      <c r="E101" s="28" t="s">
        <v>1896</v>
      </c>
      <c r="F101" s="28" t="s">
        <v>3513</v>
      </c>
      <c r="G101" s="28"/>
      <c r="H101" s="12" t="s">
        <v>3332</v>
      </c>
      <c r="I101" s="12" t="s">
        <v>3333</v>
      </c>
      <c r="J101" s="29"/>
      <c r="K101" s="30">
        <v>26</v>
      </c>
      <c r="L101" s="30">
        <v>22.44</v>
      </c>
      <c r="M101" s="30"/>
      <c r="N101" s="31"/>
      <c r="O101" s="31"/>
      <c r="P101" s="31"/>
      <c r="Q101" s="31"/>
      <c r="R101" s="31"/>
      <c r="S101" s="31"/>
      <c r="T101" s="32">
        <v>0</v>
      </c>
      <c r="U101" s="32">
        <v>1</v>
      </c>
      <c r="V101" s="29">
        <v>41317</v>
      </c>
      <c r="W101" s="29"/>
      <c r="X101" s="33">
        <v>55153</v>
      </c>
      <c r="Y101" s="15">
        <v>1</v>
      </c>
      <c r="Z101" s="41" t="str">
        <f t="shared" si="3"/>
        <v>RenExistRes</v>
      </c>
      <c r="AA101" s="41">
        <f>IF(IFERROR(MATCH(C101,REN_Existing_Resources!E:E,0),FALSE),1,0)</f>
        <v>1</v>
      </c>
      <c r="AB101">
        <f t="shared" si="4"/>
        <v>1</v>
      </c>
      <c r="AC101">
        <f>IF(IFERROR(MATCH(Z101,NonREN_types!$A$1:$A$10,0),FALSE),1,0)</f>
        <v>0</v>
      </c>
      <c r="AD101">
        <v>1</v>
      </c>
      <c r="AE101">
        <f t="shared" si="5"/>
        <v>0</v>
      </c>
      <c r="AG101" s="44" t="str">
        <f>IFERROR(INDEX(MasterGenCapability_201906!$G:$G,MATCH($C101,MasterGenCapability_201906!$U:$U,0)),"")</f>
        <v/>
      </c>
      <c r="AH101" s="44">
        <f>IFERROR(INDEX(NQC2020compliance_20191121!$L:$L,MATCH($C101,NQC2020compliance_20191121!$A:$A,0)),"")</f>
        <v>3.64</v>
      </c>
    </row>
    <row r="102" spans="2:34" hidden="1" x14ac:dyDescent="0.25">
      <c r="B102" s="28" t="s">
        <v>3329</v>
      </c>
      <c r="C102" s="28" t="s">
        <v>1069</v>
      </c>
      <c r="D102" s="28" t="s">
        <v>3360</v>
      </c>
      <c r="E102" s="28"/>
      <c r="F102" s="28" t="s">
        <v>3514</v>
      </c>
      <c r="G102" s="28"/>
      <c r="H102" s="12" t="s">
        <v>3399</v>
      </c>
      <c r="I102" s="12" t="s">
        <v>3333</v>
      </c>
      <c r="J102" s="29"/>
      <c r="K102" s="30">
        <v>102</v>
      </c>
      <c r="L102" s="30">
        <v>14.33</v>
      </c>
      <c r="M102" s="30"/>
      <c r="N102" s="31"/>
      <c r="O102" s="31"/>
      <c r="P102" s="31"/>
      <c r="Q102" s="31"/>
      <c r="R102" s="31"/>
      <c r="S102" s="31"/>
      <c r="T102" s="32">
        <v>0</v>
      </c>
      <c r="U102" s="32">
        <v>1</v>
      </c>
      <c r="V102" s="29">
        <v>40997</v>
      </c>
      <c r="W102" s="29"/>
      <c r="X102" s="33">
        <v>55153</v>
      </c>
      <c r="Y102" s="15">
        <v>1</v>
      </c>
      <c r="Z102" s="41" t="str">
        <f t="shared" si="3"/>
        <v>RenExistRes</v>
      </c>
      <c r="AA102" s="41">
        <f>IF(IFERROR(MATCH(C102,REN_Existing_Resources!E:E,0),FALSE),1,0)</f>
        <v>1</v>
      </c>
      <c r="AB102">
        <f t="shared" si="4"/>
        <v>1</v>
      </c>
      <c r="AC102">
        <f>IF(IFERROR(MATCH(Z102,NonREN_types!$A$1:$A$10,0),FALSE),1,0)</f>
        <v>0</v>
      </c>
      <c r="AD102">
        <v>1</v>
      </c>
      <c r="AE102">
        <f t="shared" si="5"/>
        <v>0</v>
      </c>
      <c r="AG102" s="44">
        <f>IFERROR(INDEX(MasterGenCapability_201906!$G:$G,MATCH($C102,MasterGenCapability_201906!$U:$U,0)),"")</f>
        <v>24</v>
      </c>
      <c r="AH102" s="44">
        <f>IFERROR(INDEX(NQC2020compliance_20191121!$L:$L,MATCH($C102,NQC2020compliance_20191121!$A:$A,0)),"")</f>
        <v>15.3</v>
      </c>
    </row>
    <row r="103" spans="2:34" x14ac:dyDescent="0.25">
      <c r="B103" s="28" t="s">
        <v>3329</v>
      </c>
      <c r="C103" s="28" t="s">
        <v>3515</v>
      </c>
      <c r="D103" s="28" t="s">
        <v>3346</v>
      </c>
      <c r="E103" s="28" t="s">
        <v>3413</v>
      </c>
      <c r="F103" s="28" t="s">
        <v>3516</v>
      </c>
      <c r="G103" s="28" t="s">
        <v>3517</v>
      </c>
      <c r="H103" s="12" t="s">
        <v>3365</v>
      </c>
      <c r="I103" s="12" t="s">
        <v>3358</v>
      </c>
      <c r="J103" s="29" t="s">
        <v>3518</v>
      </c>
      <c r="K103" s="30">
        <v>28</v>
      </c>
      <c r="L103" s="30">
        <v>28</v>
      </c>
      <c r="M103" s="30">
        <v>12.6</v>
      </c>
      <c r="N103" s="31">
        <v>2344.9411428571429</v>
      </c>
      <c r="O103" s="31">
        <v>8790.1224489795914</v>
      </c>
      <c r="P103" s="31">
        <v>9926.9387755102052</v>
      </c>
      <c r="Q103" s="31">
        <v>85.714285714285708</v>
      </c>
      <c r="R103" s="31">
        <v>85.714285714285708</v>
      </c>
      <c r="S103" s="31"/>
      <c r="T103" s="32">
        <v>1</v>
      </c>
      <c r="U103" s="32">
        <v>1</v>
      </c>
      <c r="V103" s="29">
        <v>38411</v>
      </c>
      <c r="W103" s="29"/>
      <c r="X103" s="33">
        <v>55153</v>
      </c>
      <c r="Y103" s="15">
        <v>1</v>
      </c>
      <c r="Z103" s="41" t="str">
        <f t="shared" si="3"/>
        <v>CAISO_CCGT2</v>
      </c>
      <c r="AA103" s="41">
        <f>IF(IFERROR(MATCH(C103,REN_Existing_Resources!E:E,0),FALSE),1,0)</f>
        <v>0</v>
      </c>
      <c r="AB103">
        <f t="shared" si="4"/>
        <v>1</v>
      </c>
      <c r="AC103">
        <f>IF(IFERROR(MATCH(Z103,NonREN_types!$A$1:$A$10,0),FALSE),1,0)</f>
        <v>1</v>
      </c>
      <c r="AD103">
        <v>1</v>
      </c>
      <c r="AE103">
        <f t="shared" si="5"/>
        <v>1</v>
      </c>
      <c r="AG103" s="44">
        <f>IFERROR(INDEX(MasterGenCapability_201906!$G:$G,MATCH($C103,MasterGenCapability_201906!$U:$U,0)),"")</f>
        <v>8.5</v>
      </c>
      <c r="AH103" s="44">
        <f>IFERROR(INDEX(NQC2020compliance_20191121!$L:$L,MATCH($C103,NQC2020compliance_20191121!$A:$A,0)),"")</f>
        <v>28</v>
      </c>
    </row>
    <row r="104" spans="2:34" x14ac:dyDescent="0.25">
      <c r="B104" s="28" t="s">
        <v>3329</v>
      </c>
      <c r="C104" s="28" t="s">
        <v>2424</v>
      </c>
      <c r="D104" s="28" t="s">
        <v>224</v>
      </c>
      <c r="E104" s="28"/>
      <c r="F104" s="28" t="s">
        <v>495</v>
      </c>
      <c r="G104" s="28"/>
      <c r="H104" s="12" t="s">
        <v>3385</v>
      </c>
      <c r="I104" s="12" t="s">
        <v>3333</v>
      </c>
      <c r="J104" s="29" t="s">
        <v>3386</v>
      </c>
      <c r="K104" s="30">
        <v>0.99</v>
      </c>
      <c r="L104" s="30">
        <v>0.45</v>
      </c>
      <c r="M104" s="30"/>
      <c r="N104" s="31"/>
      <c r="O104" s="31"/>
      <c r="P104" s="31"/>
      <c r="Q104" s="31"/>
      <c r="R104" s="31"/>
      <c r="S104" s="31"/>
      <c r="T104" s="32">
        <v>0</v>
      </c>
      <c r="U104" s="32">
        <v>1</v>
      </c>
      <c r="V104" s="29">
        <v>31554</v>
      </c>
      <c r="W104" s="29"/>
      <c r="X104" s="33">
        <v>55153</v>
      </c>
      <c r="Y104" s="15">
        <v>1</v>
      </c>
      <c r="Z104" s="41" t="str">
        <f t="shared" si="3"/>
        <v>CAISO_Hydro</v>
      </c>
      <c r="AA104" s="41">
        <f>IF(IFERROR(MATCH(C104,REN_Existing_Resources!E:E,0),FALSE),1,0)</f>
        <v>1</v>
      </c>
      <c r="AB104">
        <f t="shared" si="4"/>
        <v>1</v>
      </c>
      <c r="AC104">
        <f>IF(IFERROR(MATCH(Z104,NonREN_types!$A$1:$A$10,0),FALSE),1,0)</f>
        <v>1</v>
      </c>
      <c r="AD104">
        <v>1</v>
      </c>
      <c r="AE104">
        <f t="shared" si="5"/>
        <v>1</v>
      </c>
      <c r="AG104" s="44">
        <f>IFERROR(INDEX(MasterGenCapability_201906!$G:$G,MATCH($C104,MasterGenCapability_201906!$U:$U,0)),"")</f>
        <v>0.99</v>
      </c>
      <c r="AH104" s="44">
        <f>IFERROR(INDEX(NQC2020compliance_20191121!$L:$L,MATCH($C104,NQC2020compliance_20191121!$A:$A,0)),"")</f>
        <v>0</v>
      </c>
    </row>
    <row r="105" spans="2:34" hidden="1" x14ac:dyDescent="0.25">
      <c r="B105" s="28" t="s">
        <v>3329</v>
      </c>
      <c r="C105" s="28" t="s">
        <v>447</v>
      </c>
      <c r="D105" s="28" t="s">
        <v>224</v>
      </c>
      <c r="E105" s="28" t="s">
        <v>3472</v>
      </c>
      <c r="F105" s="28" t="s">
        <v>3519</v>
      </c>
      <c r="G105" s="28"/>
      <c r="H105" s="12" t="s">
        <v>3385</v>
      </c>
      <c r="I105" s="12" t="s">
        <v>3333</v>
      </c>
      <c r="J105" s="29"/>
      <c r="K105" s="30">
        <v>1.3</v>
      </c>
      <c r="L105" s="30">
        <v>1.3</v>
      </c>
      <c r="M105" s="30"/>
      <c r="N105" s="31"/>
      <c r="O105" s="31"/>
      <c r="P105" s="31"/>
      <c r="Q105" s="31"/>
      <c r="R105" s="31"/>
      <c r="S105" s="31"/>
      <c r="T105" s="32">
        <v>0</v>
      </c>
      <c r="U105" s="32">
        <v>1</v>
      </c>
      <c r="V105" s="29">
        <v>31048</v>
      </c>
      <c r="W105" s="29"/>
      <c r="X105" s="33">
        <v>55153</v>
      </c>
      <c r="Y105" s="15">
        <v>1</v>
      </c>
      <c r="Z105" s="41" t="str">
        <f t="shared" si="3"/>
        <v>RenExistRes</v>
      </c>
      <c r="AA105" s="41">
        <f>IF(IFERROR(MATCH(C105,REN_Existing_Resources!E:E,0),FALSE),1,0)</f>
        <v>1</v>
      </c>
      <c r="AB105">
        <f t="shared" si="4"/>
        <v>1</v>
      </c>
      <c r="AC105">
        <f>IF(IFERROR(MATCH(Z105,NonREN_types!$A$1:$A$10,0),FALSE),1,0)</f>
        <v>0</v>
      </c>
      <c r="AD105">
        <v>1</v>
      </c>
      <c r="AE105">
        <f t="shared" si="5"/>
        <v>0</v>
      </c>
      <c r="AG105" s="44">
        <f>IFERROR(INDEX(MasterGenCapability_201906!$G:$G,MATCH($C105,MasterGenCapability_201906!$U:$U,0)),"")</f>
        <v>1.3</v>
      </c>
      <c r="AH105" s="44">
        <f>IFERROR(INDEX(NQC2020compliance_20191121!$L:$L,MATCH($C105,NQC2020compliance_20191121!$A:$A,0)),"")</f>
        <v>1.3</v>
      </c>
    </row>
    <row r="106" spans="2:34" x14ac:dyDescent="0.25">
      <c r="B106" s="28" t="s">
        <v>3329</v>
      </c>
      <c r="C106" s="28" t="s">
        <v>3520</v>
      </c>
      <c r="D106" s="28" t="s">
        <v>224</v>
      </c>
      <c r="E106" s="28" t="s">
        <v>3472</v>
      </c>
      <c r="F106" s="28" t="s">
        <v>3521</v>
      </c>
      <c r="G106" s="28"/>
      <c r="H106" s="12" t="s">
        <v>3385</v>
      </c>
      <c r="I106" s="12" t="s">
        <v>3333</v>
      </c>
      <c r="J106" s="29" t="s">
        <v>3386</v>
      </c>
      <c r="K106" s="30">
        <v>59</v>
      </c>
      <c r="L106" s="30">
        <v>58</v>
      </c>
      <c r="M106" s="30"/>
      <c r="N106" s="31"/>
      <c r="O106" s="31"/>
      <c r="P106" s="31"/>
      <c r="Q106" s="31"/>
      <c r="R106" s="31"/>
      <c r="S106" s="31"/>
      <c r="T106" s="32">
        <v>0</v>
      </c>
      <c r="U106" s="32">
        <v>1</v>
      </c>
      <c r="V106" s="29">
        <v>10228</v>
      </c>
      <c r="W106" s="29"/>
      <c r="X106" s="33">
        <v>55153</v>
      </c>
      <c r="Y106" s="15">
        <v>1</v>
      </c>
      <c r="Z106" s="41" t="str">
        <f t="shared" si="3"/>
        <v>CAISO_Hydro</v>
      </c>
      <c r="AA106" s="41">
        <f>IF(IFERROR(MATCH(C106,REN_Existing_Resources!E:E,0),FALSE),1,0)</f>
        <v>0</v>
      </c>
      <c r="AB106">
        <f t="shared" si="4"/>
        <v>1</v>
      </c>
      <c r="AC106">
        <f>IF(IFERROR(MATCH(Z106,NonREN_types!$A$1:$A$10,0),FALSE),1,0)</f>
        <v>1</v>
      </c>
      <c r="AD106">
        <v>1</v>
      </c>
      <c r="AE106">
        <f t="shared" si="5"/>
        <v>1</v>
      </c>
      <c r="AG106" s="44">
        <f>IFERROR(INDEX(MasterGenCapability_201906!$G:$G,MATCH($C106,MasterGenCapability_201906!$U:$U,0)),"")</f>
        <v>32.5</v>
      </c>
      <c r="AH106" s="44">
        <f>IFERROR(INDEX(NQC2020compliance_20191121!$L:$L,MATCH($C106,NQC2020compliance_20191121!$A:$A,0)),"")</f>
        <v>57.25</v>
      </c>
    </row>
    <row r="107" spans="2:34" hidden="1" x14ac:dyDescent="0.25">
      <c r="B107" s="28" t="s">
        <v>3329</v>
      </c>
      <c r="C107" s="28" t="s">
        <v>1517</v>
      </c>
      <c r="D107" s="28" t="s">
        <v>3346</v>
      </c>
      <c r="E107" s="28" t="s">
        <v>3413</v>
      </c>
      <c r="F107" s="28" t="s">
        <v>3522</v>
      </c>
      <c r="G107" s="28"/>
      <c r="H107" s="12" t="s">
        <v>3332</v>
      </c>
      <c r="I107" s="12" t="s">
        <v>3333</v>
      </c>
      <c r="J107" s="29"/>
      <c r="K107" s="30">
        <v>2.4</v>
      </c>
      <c r="L107" s="30">
        <v>1.36</v>
      </c>
      <c r="M107" s="30"/>
      <c r="N107" s="31"/>
      <c r="O107" s="31"/>
      <c r="P107" s="31"/>
      <c r="Q107" s="31"/>
      <c r="R107" s="31"/>
      <c r="S107" s="31"/>
      <c r="T107" s="32">
        <v>0</v>
      </c>
      <c r="U107" s="32">
        <v>1</v>
      </c>
      <c r="V107" s="29">
        <v>41001</v>
      </c>
      <c r="W107" s="29"/>
      <c r="X107" s="33">
        <v>55153</v>
      </c>
      <c r="Y107" s="15">
        <v>1</v>
      </c>
      <c r="Z107" s="41" t="str">
        <f t="shared" si="3"/>
        <v>RenExistRes</v>
      </c>
      <c r="AA107" s="41">
        <f>IF(IFERROR(MATCH(C107,REN_Existing_Resources!E:E,0),FALSE),1,0)</f>
        <v>1</v>
      </c>
      <c r="AB107">
        <f t="shared" si="4"/>
        <v>1</v>
      </c>
      <c r="AC107">
        <f>IF(IFERROR(MATCH(Z107,NonREN_types!$A$1:$A$10,0),FALSE),1,0)</f>
        <v>0</v>
      </c>
      <c r="AD107">
        <v>1</v>
      </c>
      <c r="AE107">
        <f t="shared" si="5"/>
        <v>0</v>
      </c>
      <c r="AG107" s="44">
        <f>IFERROR(INDEX(MasterGenCapability_201906!$G:$G,MATCH($C107,MasterGenCapability_201906!$U:$U,0)),"")</f>
        <v>2.4</v>
      </c>
      <c r="AH107" s="44">
        <f>IFERROR(INDEX(NQC2020compliance_20191121!$L:$L,MATCH($C107,NQC2020compliance_20191121!$A:$A,0)),"")</f>
        <v>0.34</v>
      </c>
    </row>
    <row r="108" spans="2:34" hidden="1" x14ac:dyDescent="0.25">
      <c r="B108" s="28" t="s">
        <v>3329</v>
      </c>
      <c r="C108" s="28" t="s">
        <v>3523</v>
      </c>
      <c r="D108" s="28" t="s">
        <v>3346</v>
      </c>
      <c r="E108" s="28" t="s">
        <v>3413</v>
      </c>
      <c r="F108" s="28" t="s">
        <v>3524</v>
      </c>
      <c r="G108" s="28"/>
      <c r="H108" s="12" t="s">
        <v>3399</v>
      </c>
      <c r="I108" s="12" t="s">
        <v>3333</v>
      </c>
      <c r="J108" s="29"/>
      <c r="K108" s="30">
        <v>16.5</v>
      </c>
      <c r="L108" s="30">
        <v>2.64</v>
      </c>
      <c r="M108" s="30"/>
      <c r="N108" s="31"/>
      <c r="O108" s="31"/>
      <c r="P108" s="31"/>
      <c r="Q108" s="31"/>
      <c r="R108" s="31"/>
      <c r="S108" s="31"/>
      <c r="T108" s="32">
        <v>0</v>
      </c>
      <c r="U108" s="32">
        <v>1</v>
      </c>
      <c r="V108" s="29">
        <v>31029</v>
      </c>
      <c r="W108" s="29"/>
      <c r="X108" s="33">
        <v>55153</v>
      </c>
      <c r="Y108" s="15">
        <v>1</v>
      </c>
      <c r="Z108" s="41" t="str">
        <f t="shared" si="3"/>
        <v>Unclassified</v>
      </c>
      <c r="AA108" s="41">
        <f>IF(IFERROR(MATCH(C108,REN_Existing_Resources!E:E,0),FALSE),1,0)</f>
        <v>0</v>
      </c>
      <c r="AB108">
        <f t="shared" si="4"/>
        <v>1</v>
      </c>
      <c r="AC108">
        <f>IF(IFERROR(MATCH(Z108,NonREN_types!$A$1:$A$10,0),FALSE),1,0)</f>
        <v>0</v>
      </c>
      <c r="AD108">
        <v>1</v>
      </c>
      <c r="AE108">
        <f t="shared" si="5"/>
        <v>0</v>
      </c>
      <c r="AG108" s="44" t="str">
        <f>IFERROR(INDEX(MasterGenCapability_201906!$G:$G,MATCH($C108,MasterGenCapability_201906!$U:$U,0)),"")</f>
        <v/>
      </c>
      <c r="AH108" s="44">
        <f>IFERROR(INDEX(NQC2020compliance_20191121!$L:$L,MATCH($C108,NQC2020compliance_20191121!$A:$A,0)),"")</f>
        <v>2.48</v>
      </c>
    </row>
    <row r="109" spans="2:34" hidden="1" x14ac:dyDescent="0.25">
      <c r="B109" s="28" t="s">
        <v>3329</v>
      </c>
      <c r="C109" s="28" t="s">
        <v>3005</v>
      </c>
      <c r="D109" s="28" t="s">
        <v>3346</v>
      </c>
      <c r="E109" s="28" t="s">
        <v>3413</v>
      </c>
      <c r="F109" s="28" t="s">
        <v>3525</v>
      </c>
      <c r="G109" s="28"/>
      <c r="H109" s="12" t="s">
        <v>3399</v>
      </c>
      <c r="I109" s="12" t="s">
        <v>3333</v>
      </c>
      <c r="J109" s="29"/>
      <c r="K109" s="30">
        <v>1.32</v>
      </c>
      <c r="L109" s="30">
        <v>0.16</v>
      </c>
      <c r="M109" s="30"/>
      <c r="N109" s="31"/>
      <c r="O109" s="31"/>
      <c r="P109" s="31"/>
      <c r="Q109" s="31"/>
      <c r="R109" s="31"/>
      <c r="S109" s="31"/>
      <c r="T109" s="32">
        <v>0</v>
      </c>
      <c r="U109" s="32">
        <v>1</v>
      </c>
      <c r="V109" s="29">
        <v>37985</v>
      </c>
      <c r="W109" s="29"/>
      <c r="X109" s="33">
        <v>55153</v>
      </c>
      <c r="Y109" s="15">
        <v>1</v>
      </c>
      <c r="Z109" s="41" t="str">
        <f t="shared" si="3"/>
        <v>RenExistRes</v>
      </c>
      <c r="AA109" s="41">
        <f>IF(IFERROR(MATCH(C109,REN_Existing_Resources!E:E,0),FALSE),1,0)</f>
        <v>1</v>
      </c>
      <c r="AB109">
        <f t="shared" si="4"/>
        <v>1</v>
      </c>
      <c r="AC109">
        <f>IF(IFERROR(MATCH(Z109,NonREN_types!$A$1:$A$10,0),FALSE),1,0)</f>
        <v>0</v>
      </c>
      <c r="AD109">
        <v>1</v>
      </c>
      <c r="AE109">
        <f t="shared" si="5"/>
        <v>0</v>
      </c>
      <c r="AG109" s="44">
        <f>IFERROR(INDEX(MasterGenCapability_201906!$G:$G,MATCH($C109,MasterGenCapability_201906!$U:$U,0)),"")</f>
        <v>1.32</v>
      </c>
      <c r="AH109" s="44">
        <f>IFERROR(INDEX(NQC2020compliance_20191121!$L:$L,MATCH($C109,NQC2020compliance_20191121!$A:$A,0)),"")</f>
        <v>0.2</v>
      </c>
    </row>
    <row r="110" spans="2:34" hidden="1" x14ac:dyDescent="0.25">
      <c r="B110" s="28" t="s">
        <v>3329</v>
      </c>
      <c r="C110" s="28" t="s">
        <v>110</v>
      </c>
      <c r="D110" s="28" t="s">
        <v>3360</v>
      </c>
      <c r="E110" s="28"/>
      <c r="F110" s="28" t="s">
        <v>3526</v>
      </c>
      <c r="G110" s="28"/>
      <c r="H110" s="12" t="s">
        <v>3483</v>
      </c>
      <c r="I110" s="12" t="s">
        <v>3333</v>
      </c>
      <c r="J110" s="29"/>
      <c r="K110" s="30">
        <v>35.700000000000003</v>
      </c>
      <c r="L110" s="30">
        <v>29.14</v>
      </c>
      <c r="M110" s="30"/>
      <c r="N110" s="31"/>
      <c r="O110" s="31"/>
      <c r="P110" s="31"/>
      <c r="Q110" s="31"/>
      <c r="R110" s="31"/>
      <c r="S110" s="31"/>
      <c r="T110" s="32">
        <v>0</v>
      </c>
      <c r="U110" s="32">
        <v>1</v>
      </c>
      <c r="V110" s="29">
        <v>32798</v>
      </c>
      <c r="W110" s="29"/>
      <c r="X110" s="33">
        <v>55153</v>
      </c>
      <c r="Y110" s="15">
        <v>1</v>
      </c>
      <c r="Z110" s="41" t="str">
        <f t="shared" si="3"/>
        <v>RenExistRes</v>
      </c>
      <c r="AA110" s="41">
        <f>IF(IFERROR(MATCH(C110,REN_Existing_Resources!E:E,0),FALSE),1,0)</f>
        <v>1</v>
      </c>
      <c r="AB110">
        <f t="shared" si="4"/>
        <v>1</v>
      </c>
      <c r="AC110">
        <f>IF(IFERROR(MATCH(Z110,NonREN_types!$A$1:$A$10,0),FALSE),1,0)</f>
        <v>0</v>
      </c>
      <c r="AD110">
        <v>1</v>
      </c>
      <c r="AE110">
        <f t="shared" si="5"/>
        <v>0</v>
      </c>
      <c r="AG110" s="44">
        <f>IFERROR(INDEX(MasterGenCapability_201906!$G:$G,MATCH($C110,MasterGenCapability_201906!$U:$U,0)),"")</f>
        <v>31</v>
      </c>
      <c r="AH110" s="44">
        <f>IFERROR(INDEX(NQC2020compliance_20191121!$L:$L,MATCH($C110,NQC2020compliance_20191121!$A:$A,0)),"")</f>
        <v>28.19</v>
      </c>
    </row>
    <row r="111" spans="2:34" x14ac:dyDescent="0.25">
      <c r="B111" s="28" t="s">
        <v>3329</v>
      </c>
      <c r="C111" s="28" t="s">
        <v>3527</v>
      </c>
      <c r="D111" s="28" t="s">
        <v>3360</v>
      </c>
      <c r="E111" s="28"/>
      <c r="F111" s="28" t="s">
        <v>3528</v>
      </c>
      <c r="G111" s="28"/>
      <c r="H111" s="12" t="s">
        <v>3385</v>
      </c>
      <c r="I111" s="12" t="s">
        <v>3333</v>
      </c>
      <c r="J111" s="29" t="s">
        <v>3386</v>
      </c>
      <c r="K111" s="30">
        <v>40</v>
      </c>
      <c r="L111" s="30">
        <v>40</v>
      </c>
      <c r="M111" s="30"/>
      <c r="N111" s="31"/>
      <c r="O111" s="31"/>
      <c r="P111" s="31"/>
      <c r="Q111" s="31"/>
      <c r="R111" s="31"/>
      <c r="S111" s="31"/>
      <c r="T111" s="32">
        <v>0</v>
      </c>
      <c r="U111" s="32">
        <v>1</v>
      </c>
      <c r="V111" s="29">
        <v>21186</v>
      </c>
      <c r="W111" s="29"/>
      <c r="X111" s="33">
        <v>55153</v>
      </c>
      <c r="Y111" s="15">
        <v>1</v>
      </c>
      <c r="Z111" s="41" t="str">
        <f t="shared" si="3"/>
        <v>CAISO_Hydro</v>
      </c>
      <c r="AA111" s="41">
        <f>IF(IFERROR(MATCH(C111,REN_Existing_Resources!E:E,0),FALSE),1,0)</f>
        <v>0</v>
      </c>
      <c r="AB111">
        <f t="shared" si="4"/>
        <v>1</v>
      </c>
      <c r="AC111">
        <f>IF(IFERROR(MATCH(Z111,NonREN_types!$A$1:$A$10,0),FALSE),1,0)</f>
        <v>1</v>
      </c>
      <c r="AD111">
        <v>1</v>
      </c>
      <c r="AE111">
        <f t="shared" si="5"/>
        <v>1</v>
      </c>
      <c r="AG111" s="44">
        <f>IFERROR(INDEX(MasterGenCapability_201906!$G:$G,MATCH($C111,MasterGenCapability_201906!$U:$U,0)),"")</f>
        <v>39.5</v>
      </c>
      <c r="AH111" s="44">
        <f>IFERROR(INDEX(NQC2020compliance_20191121!$L:$L,MATCH($C111,NQC2020compliance_20191121!$A:$A,0)),"")</f>
        <v>39.5</v>
      </c>
    </row>
    <row r="112" spans="2:34" hidden="1" x14ac:dyDescent="0.25">
      <c r="B112" s="28" t="s">
        <v>3329</v>
      </c>
      <c r="C112" s="28" t="s">
        <v>3529</v>
      </c>
      <c r="D112" s="28" t="s">
        <v>3346</v>
      </c>
      <c r="E112" s="28" t="s">
        <v>3413</v>
      </c>
      <c r="F112" s="28" t="s">
        <v>3530</v>
      </c>
      <c r="G112" s="28"/>
      <c r="H112" s="12" t="s">
        <v>3399</v>
      </c>
      <c r="I112" s="12" t="s">
        <v>3333</v>
      </c>
      <c r="J112" s="29"/>
      <c r="K112" s="30">
        <v>41</v>
      </c>
      <c r="L112" s="30">
        <v>8.9</v>
      </c>
      <c r="M112" s="30"/>
      <c r="N112" s="31"/>
      <c r="O112" s="31"/>
      <c r="P112" s="31"/>
      <c r="Q112" s="31"/>
      <c r="R112" s="31"/>
      <c r="S112" s="31"/>
      <c r="T112" s="32">
        <v>0</v>
      </c>
      <c r="U112" s="32">
        <v>1</v>
      </c>
      <c r="V112" s="29">
        <v>37499</v>
      </c>
      <c r="W112" s="29"/>
      <c r="X112" s="33">
        <v>55153</v>
      </c>
      <c r="Y112" s="15">
        <v>1</v>
      </c>
      <c r="Z112" s="41" t="str">
        <f t="shared" si="3"/>
        <v>Unclassified</v>
      </c>
      <c r="AA112" s="41">
        <f>IF(IFERROR(MATCH(C112,REN_Existing_Resources!E:E,0),FALSE),1,0)</f>
        <v>0</v>
      </c>
      <c r="AB112">
        <f t="shared" si="4"/>
        <v>1</v>
      </c>
      <c r="AC112">
        <f>IF(IFERROR(MATCH(Z112,NonREN_types!$A$1:$A$10,0),FALSE),1,0)</f>
        <v>0</v>
      </c>
      <c r="AD112">
        <v>1</v>
      </c>
      <c r="AE112">
        <f t="shared" si="5"/>
        <v>0</v>
      </c>
      <c r="AG112" s="44">
        <f>IFERROR(INDEX(MasterGenCapability_201906!$G:$G,MATCH($C112,MasterGenCapability_201906!$U:$U,0)),"")</f>
        <v>41</v>
      </c>
      <c r="AH112" s="44">
        <f>IFERROR(INDEX(NQC2020compliance_20191121!$L:$L,MATCH($C112,NQC2020compliance_20191121!$A:$A,0)),"")</f>
        <v>6.15</v>
      </c>
    </row>
    <row r="113" spans="2:34" hidden="1" x14ac:dyDescent="0.25">
      <c r="B113" s="28" t="s">
        <v>3329</v>
      </c>
      <c r="C113" s="28" t="s">
        <v>1203</v>
      </c>
      <c r="D113" s="28" t="s">
        <v>3360</v>
      </c>
      <c r="E113" s="28"/>
      <c r="F113" s="28" t="s">
        <v>3531</v>
      </c>
      <c r="G113" s="28"/>
      <c r="H113" s="12" t="s">
        <v>3340</v>
      </c>
      <c r="I113" s="12" t="s">
        <v>3333</v>
      </c>
      <c r="J113" s="29"/>
      <c r="K113" s="30">
        <v>92.2</v>
      </c>
      <c r="L113" s="30">
        <v>53.83</v>
      </c>
      <c r="M113" s="30"/>
      <c r="N113" s="31"/>
      <c r="O113" s="31"/>
      <c r="P113" s="31"/>
      <c r="Q113" s="31"/>
      <c r="R113" s="31"/>
      <c r="S113" s="31"/>
      <c r="T113" s="32">
        <v>0</v>
      </c>
      <c r="U113" s="32">
        <v>1</v>
      </c>
      <c r="V113" s="29">
        <v>31971</v>
      </c>
      <c r="W113" s="29"/>
      <c r="X113" s="33">
        <v>55153</v>
      </c>
      <c r="Y113" s="15">
        <v>1</v>
      </c>
      <c r="Z113" s="41" t="str">
        <f t="shared" si="3"/>
        <v>RenExistRes</v>
      </c>
      <c r="AA113" s="41">
        <f>IF(IFERROR(MATCH(C113,REN_Existing_Resources!E:E,0),FALSE),1,0)</f>
        <v>1</v>
      </c>
      <c r="AB113">
        <f t="shared" si="4"/>
        <v>1</v>
      </c>
      <c r="AC113">
        <f>IF(IFERROR(MATCH(Z113,NonREN_types!$A$1:$A$10,0),FALSE),1,0)</f>
        <v>0</v>
      </c>
      <c r="AD113">
        <v>1</v>
      </c>
      <c r="AE113">
        <f t="shared" si="5"/>
        <v>0</v>
      </c>
      <c r="AG113" s="44">
        <f>IFERROR(INDEX(MasterGenCapability_201906!$G:$G,MATCH($C113,MasterGenCapability_201906!$U:$U,0)),"")</f>
        <v>92.2</v>
      </c>
      <c r="AH113" s="44">
        <f>IFERROR(INDEX(NQC2020compliance_20191121!$L:$L,MATCH($C113,NQC2020compliance_20191121!$A:$A,0)),"")</f>
        <v>92.2</v>
      </c>
    </row>
    <row r="114" spans="2:34" x14ac:dyDescent="0.25">
      <c r="B114" s="28" t="s">
        <v>3329</v>
      </c>
      <c r="C114" s="28" t="s">
        <v>3532</v>
      </c>
      <c r="D114" s="28" t="s">
        <v>130</v>
      </c>
      <c r="E114" s="28" t="s">
        <v>3341</v>
      </c>
      <c r="F114" s="28" t="s">
        <v>3533</v>
      </c>
      <c r="G114" s="28" t="s">
        <v>3534</v>
      </c>
      <c r="H114" s="12" t="s">
        <v>3357</v>
      </c>
      <c r="I114" s="12" t="s">
        <v>3434</v>
      </c>
      <c r="J114" s="29" t="s">
        <v>3518</v>
      </c>
      <c r="K114" s="30">
        <v>50.6</v>
      </c>
      <c r="L114" s="30">
        <v>50.5</v>
      </c>
      <c r="M114" s="30">
        <v>27.830000000000002</v>
      </c>
      <c r="N114" s="31">
        <v>4237.6438925294888</v>
      </c>
      <c r="O114" s="31">
        <v>8439.4879370904309</v>
      </c>
      <c r="P114" s="31">
        <v>9271.6507947098744</v>
      </c>
      <c r="Q114" s="31">
        <v>7.9580602883355178</v>
      </c>
      <c r="R114" s="31">
        <v>8.2896461336828313</v>
      </c>
      <c r="S114" s="31"/>
      <c r="T114" s="32">
        <v>1</v>
      </c>
      <c r="U114" s="32">
        <v>1</v>
      </c>
      <c r="V114" s="29">
        <v>36892</v>
      </c>
      <c r="W114" s="29"/>
      <c r="X114" s="33">
        <v>55153</v>
      </c>
      <c r="Y114" s="15">
        <v>1</v>
      </c>
      <c r="Z114" s="41" t="str">
        <f t="shared" si="3"/>
        <v>CAISO_CCGT2</v>
      </c>
      <c r="AA114" s="41">
        <f>IF(IFERROR(MATCH(C114,REN_Existing_Resources!E:E,0),FALSE),1,0)</f>
        <v>0</v>
      </c>
      <c r="AB114">
        <f t="shared" si="4"/>
        <v>1</v>
      </c>
      <c r="AC114">
        <f>IF(IFERROR(MATCH(Z114,NonREN_types!$A$1:$A$10,0),FALSE),1,0)</f>
        <v>1</v>
      </c>
      <c r="AD114">
        <v>1</v>
      </c>
      <c r="AE114">
        <f t="shared" si="5"/>
        <v>1</v>
      </c>
      <c r="AG114" s="44">
        <f>IFERROR(INDEX(MasterGenCapability_201906!$G:$G,MATCH($C114,MasterGenCapability_201906!$U:$U,0)),"")</f>
        <v>7.5</v>
      </c>
      <c r="AH114" s="44">
        <f>IFERROR(INDEX(NQC2020compliance_20191121!$L:$L,MATCH($C114,NQC2020compliance_20191121!$A:$A,0)),"")</f>
        <v>50.6</v>
      </c>
    </row>
    <row r="115" spans="2:34" hidden="1" x14ac:dyDescent="0.25">
      <c r="B115" s="28" t="s">
        <v>3329</v>
      </c>
      <c r="C115" s="28" t="s">
        <v>3535</v>
      </c>
      <c r="D115" s="28" t="s">
        <v>3466</v>
      </c>
      <c r="E115" s="28" t="s">
        <v>3536</v>
      </c>
      <c r="F115" s="28" t="s">
        <v>3537</v>
      </c>
      <c r="G115" s="28"/>
      <c r="H115" s="12" t="s">
        <v>3385</v>
      </c>
      <c r="I115" s="12" t="s">
        <v>3333</v>
      </c>
      <c r="J115" s="29"/>
      <c r="K115" s="30">
        <v>9.99</v>
      </c>
      <c r="L115" s="30">
        <v>0.57999999999999996</v>
      </c>
      <c r="M115" s="30"/>
      <c r="N115" s="31"/>
      <c r="O115" s="31"/>
      <c r="P115" s="31"/>
      <c r="Q115" s="31"/>
      <c r="R115" s="31"/>
      <c r="S115" s="31"/>
      <c r="T115" s="32">
        <v>0</v>
      </c>
      <c r="U115" s="32">
        <v>1</v>
      </c>
      <c r="V115" s="29">
        <v>30317</v>
      </c>
      <c r="W115" s="29"/>
      <c r="X115" s="33">
        <v>55153</v>
      </c>
      <c r="Y115" s="15">
        <v>1</v>
      </c>
      <c r="Z115" s="41" t="str">
        <f t="shared" si="3"/>
        <v>Unclassified</v>
      </c>
      <c r="AA115" s="41">
        <f>IF(IFERROR(MATCH(C115,REN_Existing_Resources!E:E,0),FALSE),1,0)</f>
        <v>0</v>
      </c>
      <c r="AB115">
        <f t="shared" si="4"/>
        <v>1</v>
      </c>
      <c r="AC115">
        <f>IF(IFERROR(MATCH(Z115,NonREN_types!$A$1:$A$10,0),FALSE),1,0)</f>
        <v>0</v>
      </c>
      <c r="AD115">
        <v>1</v>
      </c>
      <c r="AE115">
        <f t="shared" si="5"/>
        <v>0</v>
      </c>
      <c r="AG115" s="44">
        <f>IFERROR(INDEX(MasterGenCapability_201906!$G:$G,MATCH($C115,MasterGenCapability_201906!$U:$U,0)),"")</f>
        <v>9.99</v>
      </c>
      <c r="AH115" s="44">
        <f>IFERROR(INDEX(NQC2020compliance_20191121!$L:$L,MATCH($C115,NQC2020compliance_20191121!$A:$A,0)),"")</f>
        <v>1.96</v>
      </c>
    </row>
    <row r="116" spans="2:34" hidden="1" x14ac:dyDescent="0.25">
      <c r="B116" s="28" t="s">
        <v>3329</v>
      </c>
      <c r="C116" s="28" t="s">
        <v>3538</v>
      </c>
      <c r="D116" s="28" t="s">
        <v>3360</v>
      </c>
      <c r="E116" s="28"/>
      <c r="F116" s="28" t="s">
        <v>3539</v>
      </c>
      <c r="G116" s="28"/>
      <c r="H116" s="12" t="s">
        <v>3332</v>
      </c>
      <c r="I116" s="12" t="s">
        <v>3333</v>
      </c>
      <c r="J116" s="29"/>
      <c r="K116" s="30">
        <v>45</v>
      </c>
      <c r="L116" s="30">
        <v>39.64</v>
      </c>
      <c r="M116" s="30"/>
      <c r="N116" s="31"/>
      <c r="O116" s="31"/>
      <c r="P116" s="31"/>
      <c r="Q116" s="31"/>
      <c r="R116" s="31"/>
      <c r="S116" s="31"/>
      <c r="T116" s="32">
        <v>0</v>
      </c>
      <c r="U116" s="32">
        <v>1</v>
      </c>
      <c r="V116" s="29">
        <v>41984</v>
      </c>
      <c r="W116" s="29"/>
      <c r="X116" s="33">
        <v>55153</v>
      </c>
      <c r="Y116" s="15">
        <v>1</v>
      </c>
      <c r="Z116" s="41" t="str">
        <f t="shared" si="3"/>
        <v>Unclassified</v>
      </c>
      <c r="AA116" s="41">
        <f>IF(IFERROR(MATCH(C116,REN_Existing_Resources!E:E,0),FALSE),1,0)</f>
        <v>0</v>
      </c>
      <c r="AB116">
        <f t="shared" si="4"/>
        <v>1</v>
      </c>
      <c r="AC116">
        <f>IF(IFERROR(MATCH(Z116,NonREN_types!$A$1:$A$10,0),FALSE),1,0)</f>
        <v>0</v>
      </c>
      <c r="AD116">
        <v>1</v>
      </c>
      <c r="AE116">
        <f t="shared" si="5"/>
        <v>0</v>
      </c>
      <c r="AG116" s="44">
        <f>IFERROR(INDEX(MasterGenCapability_201906!$G:$G,MATCH($C116,MasterGenCapability_201906!$U:$U,0)),"")</f>
        <v>45</v>
      </c>
      <c r="AH116" s="44">
        <f>IFERROR(INDEX(NQC2020compliance_20191121!$L:$L,MATCH($C116,NQC2020compliance_20191121!$A:$A,0)),"")</f>
        <v>6.3</v>
      </c>
    </row>
    <row r="117" spans="2:34" hidden="1" x14ac:dyDescent="0.25">
      <c r="B117" s="28" t="s">
        <v>3329</v>
      </c>
      <c r="C117" s="28" t="s">
        <v>2581</v>
      </c>
      <c r="D117" s="28" t="s">
        <v>3360</v>
      </c>
      <c r="E117" s="28"/>
      <c r="F117" s="28" t="s">
        <v>3540</v>
      </c>
      <c r="G117" s="28"/>
      <c r="H117" s="12" t="s">
        <v>3332</v>
      </c>
      <c r="I117" s="12" t="s">
        <v>3333</v>
      </c>
      <c r="J117" s="29"/>
      <c r="K117" s="30">
        <v>15</v>
      </c>
      <c r="L117" s="30">
        <v>13.18</v>
      </c>
      <c r="M117" s="30"/>
      <c r="N117" s="31"/>
      <c r="O117" s="31"/>
      <c r="P117" s="31"/>
      <c r="Q117" s="31"/>
      <c r="R117" s="31"/>
      <c r="S117" s="31"/>
      <c r="T117" s="32">
        <v>0</v>
      </c>
      <c r="U117" s="32">
        <v>1</v>
      </c>
      <c r="V117" s="29">
        <v>41983</v>
      </c>
      <c r="W117" s="29"/>
      <c r="X117" s="33">
        <v>55153</v>
      </c>
      <c r="Y117" s="15">
        <v>1</v>
      </c>
      <c r="Z117" s="41" t="str">
        <f t="shared" si="3"/>
        <v>RenExistRes</v>
      </c>
      <c r="AA117" s="41">
        <f>IF(IFERROR(MATCH(C117,REN_Existing_Resources!E:E,0),FALSE),1,0)</f>
        <v>1</v>
      </c>
      <c r="AB117">
        <f t="shared" si="4"/>
        <v>1</v>
      </c>
      <c r="AC117">
        <f>IF(IFERROR(MATCH(Z117,NonREN_types!$A$1:$A$10,0),FALSE),1,0)</f>
        <v>0</v>
      </c>
      <c r="AD117">
        <v>1</v>
      </c>
      <c r="AE117">
        <f t="shared" si="5"/>
        <v>0</v>
      </c>
      <c r="AG117" s="44">
        <f>IFERROR(INDEX(MasterGenCapability_201906!$G:$G,MATCH($C117,MasterGenCapability_201906!$U:$U,0)),"")</f>
        <v>15</v>
      </c>
      <c r="AH117" s="44">
        <f>IFERROR(INDEX(NQC2020compliance_20191121!$L:$L,MATCH($C117,NQC2020compliance_20191121!$A:$A,0)),"")</f>
        <v>2.1</v>
      </c>
    </row>
    <row r="118" spans="2:34" x14ac:dyDescent="0.25">
      <c r="B118" s="28" t="s">
        <v>3329</v>
      </c>
      <c r="C118" s="28" t="s">
        <v>3052</v>
      </c>
      <c r="D118" s="28" t="s">
        <v>224</v>
      </c>
      <c r="E118" s="28" t="s">
        <v>3387</v>
      </c>
      <c r="F118" s="28" t="s">
        <v>3541</v>
      </c>
      <c r="G118" s="28"/>
      <c r="H118" s="12" t="s">
        <v>3385</v>
      </c>
      <c r="I118" s="12" t="s">
        <v>3333</v>
      </c>
      <c r="J118" s="29" t="s">
        <v>3386</v>
      </c>
      <c r="K118" s="30">
        <v>8</v>
      </c>
      <c r="L118" s="30">
        <v>2.9</v>
      </c>
      <c r="M118" s="30"/>
      <c r="N118" s="31"/>
      <c r="O118" s="31"/>
      <c r="P118" s="31"/>
      <c r="Q118" s="31"/>
      <c r="R118" s="31"/>
      <c r="S118" s="31"/>
      <c r="T118" s="32">
        <v>0</v>
      </c>
      <c r="U118" s="32">
        <v>1</v>
      </c>
      <c r="V118" s="29">
        <v>31048</v>
      </c>
      <c r="W118" s="29"/>
      <c r="X118" s="33">
        <v>55153</v>
      </c>
      <c r="Y118" s="15">
        <v>1</v>
      </c>
      <c r="Z118" s="41" t="str">
        <f t="shared" si="3"/>
        <v>CAISO_Hydro</v>
      </c>
      <c r="AA118" s="41">
        <f>IF(IFERROR(MATCH(C118,REN_Existing_Resources!E:E,0),FALSE),1,0)</f>
        <v>1</v>
      </c>
      <c r="AB118">
        <f t="shared" si="4"/>
        <v>1</v>
      </c>
      <c r="AC118">
        <f>IF(IFERROR(MATCH(Z118,NonREN_types!$A$1:$A$10,0),FALSE),1,0)</f>
        <v>1</v>
      </c>
      <c r="AD118">
        <v>1</v>
      </c>
      <c r="AE118">
        <f t="shared" si="5"/>
        <v>1</v>
      </c>
      <c r="AG118" s="44">
        <f>IFERROR(INDEX(MasterGenCapability_201906!$G:$G,MATCH($C118,MasterGenCapability_201906!$U:$U,0)),"")</f>
        <v>8</v>
      </c>
      <c r="AH118" s="44">
        <f>IFERROR(INDEX(NQC2020compliance_20191121!$L:$L,MATCH($C118,NQC2020compliance_20191121!$A:$A,0)),"")</f>
        <v>0.56999999999999995</v>
      </c>
    </row>
    <row r="119" spans="2:34" hidden="1" x14ac:dyDescent="0.25">
      <c r="B119" s="28" t="s">
        <v>3329</v>
      </c>
      <c r="C119" s="28" t="s">
        <v>679</v>
      </c>
      <c r="D119" s="28" t="s">
        <v>130</v>
      </c>
      <c r="E119" s="28" t="s">
        <v>3542</v>
      </c>
      <c r="F119" s="28" t="s">
        <v>678</v>
      </c>
      <c r="G119" s="28"/>
      <c r="H119" s="12" t="s">
        <v>3332</v>
      </c>
      <c r="I119" s="12" t="s">
        <v>3333</v>
      </c>
      <c r="J119" s="29"/>
      <c r="K119" s="30">
        <v>20</v>
      </c>
      <c r="L119" s="30">
        <v>13.52</v>
      </c>
      <c r="M119" s="30"/>
      <c r="N119" s="31"/>
      <c r="O119" s="31"/>
      <c r="P119" s="31"/>
      <c r="Q119" s="31"/>
      <c r="R119" s="31"/>
      <c r="S119" s="31"/>
      <c r="T119" s="32">
        <v>0</v>
      </c>
      <c r="U119" s="32">
        <v>1</v>
      </c>
      <c r="V119" s="29">
        <v>41115</v>
      </c>
      <c r="W119" s="29"/>
      <c r="X119" s="33">
        <v>55153</v>
      </c>
      <c r="Y119" s="15">
        <v>1</v>
      </c>
      <c r="Z119" s="41" t="str">
        <f t="shared" si="3"/>
        <v>RenExistRes</v>
      </c>
      <c r="AA119" s="41">
        <f>IF(IFERROR(MATCH(C119,REN_Existing_Resources!E:E,0),FALSE),1,0)</f>
        <v>1</v>
      </c>
      <c r="AB119">
        <f t="shared" si="4"/>
        <v>1</v>
      </c>
      <c r="AC119">
        <f>IF(IFERROR(MATCH(Z119,NonREN_types!$A$1:$A$10,0),FALSE),1,0)</f>
        <v>0</v>
      </c>
      <c r="AD119">
        <v>1</v>
      </c>
      <c r="AE119">
        <f t="shared" si="5"/>
        <v>0</v>
      </c>
      <c r="AG119" s="44">
        <f>IFERROR(INDEX(MasterGenCapability_201906!$G:$G,MATCH($C119,MasterGenCapability_201906!$U:$U,0)),"")</f>
        <v>20</v>
      </c>
      <c r="AH119" s="44">
        <f>IFERROR(INDEX(NQC2020compliance_20191121!$L:$L,MATCH($C119,NQC2020compliance_20191121!$A:$A,0)),"")</f>
        <v>2.8</v>
      </c>
    </row>
    <row r="120" spans="2:34" hidden="1" x14ac:dyDescent="0.25">
      <c r="B120" s="28" t="s">
        <v>3329</v>
      </c>
      <c r="C120" s="28" t="s">
        <v>3543</v>
      </c>
      <c r="D120" s="28" t="s">
        <v>130</v>
      </c>
      <c r="E120" s="28" t="s">
        <v>3542</v>
      </c>
      <c r="F120" s="28" t="s">
        <v>3544</v>
      </c>
      <c r="G120" s="28"/>
      <c r="H120" s="12" t="s">
        <v>3483</v>
      </c>
      <c r="I120" s="12" t="s">
        <v>3333</v>
      </c>
      <c r="J120" s="29"/>
      <c r="K120" s="30">
        <v>24</v>
      </c>
      <c r="L120" s="30">
        <v>4.29</v>
      </c>
      <c r="M120" s="30"/>
      <c r="N120" s="31"/>
      <c r="O120" s="31"/>
      <c r="P120" s="31"/>
      <c r="Q120" s="31"/>
      <c r="R120" s="31"/>
      <c r="S120" s="31"/>
      <c r="T120" s="32">
        <v>0</v>
      </c>
      <c r="U120" s="32">
        <v>1</v>
      </c>
      <c r="V120" s="29">
        <v>37027</v>
      </c>
      <c r="W120" s="29"/>
      <c r="X120" s="33">
        <v>55153</v>
      </c>
      <c r="Y120" s="15">
        <v>1</v>
      </c>
      <c r="Z120" s="41" t="str">
        <f t="shared" si="3"/>
        <v>Unclassified</v>
      </c>
      <c r="AA120" s="41">
        <f>IF(IFERROR(MATCH(C120,REN_Existing_Resources!E:E,0),FALSE),1,0)</f>
        <v>0</v>
      </c>
      <c r="AB120">
        <f t="shared" si="4"/>
        <v>1</v>
      </c>
      <c r="AC120">
        <f>IF(IFERROR(MATCH(Z120,NonREN_types!$A$1:$A$10,0),FALSE),1,0)</f>
        <v>0</v>
      </c>
      <c r="AD120">
        <v>1</v>
      </c>
      <c r="AE120">
        <f t="shared" si="5"/>
        <v>0</v>
      </c>
      <c r="AG120" s="44" t="str">
        <f>IFERROR(INDEX(MasterGenCapability_201906!$G:$G,MATCH($C120,MasterGenCapability_201906!$U:$U,0)),"")</f>
        <v/>
      </c>
      <c r="AH120" s="44" t="str">
        <f>IFERROR(INDEX(NQC2020compliance_20191121!$L:$L,MATCH($C120,NQC2020compliance_20191121!$A:$A,0)),"")</f>
        <v/>
      </c>
    </row>
    <row r="121" spans="2:34" hidden="1" x14ac:dyDescent="0.25">
      <c r="B121" s="28" t="s">
        <v>3329</v>
      </c>
      <c r="C121" s="28" t="s">
        <v>2030</v>
      </c>
      <c r="D121" s="28" t="s">
        <v>3346</v>
      </c>
      <c r="E121" s="28"/>
      <c r="F121" s="28" t="s">
        <v>3545</v>
      </c>
      <c r="G121" s="28"/>
      <c r="H121" s="12" t="s">
        <v>3399</v>
      </c>
      <c r="I121" s="12" t="s">
        <v>3333</v>
      </c>
      <c r="J121" s="29"/>
      <c r="K121" s="30">
        <v>19.55</v>
      </c>
      <c r="L121" s="30">
        <v>3.45</v>
      </c>
      <c r="M121" s="30"/>
      <c r="N121" s="31"/>
      <c r="O121" s="31"/>
      <c r="P121" s="31"/>
      <c r="Q121" s="31"/>
      <c r="R121" s="31"/>
      <c r="S121" s="31"/>
      <c r="T121" s="32">
        <v>0</v>
      </c>
      <c r="U121" s="32">
        <v>1</v>
      </c>
      <c r="V121" s="29">
        <v>31121</v>
      </c>
      <c r="W121" s="29"/>
      <c r="X121" s="33">
        <v>55153</v>
      </c>
      <c r="Y121" s="15">
        <v>1</v>
      </c>
      <c r="Z121" s="41" t="str">
        <f t="shared" si="3"/>
        <v>RenExistRes</v>
      </c>
      <c r="AA121" s="41">
        <f>IF(IFERROR(MATCH(C121,REN_Existing_Resources!E:E,0),FALSE),1,0)</f>
        <v>1</v>
      </c>
      <c r="AB121">
        <f t="shared" si="4"/>
        <v>1</v>
      </c>
      <c r="AC121">
        <f>IF(IFERROR(MATCH(Z121,NonREN_types!$A$1:$A$10,0),FALSE),1,0)</f>
        <v>0</v>
      </c>
      <c r="AD121">
        <v>1</v>
      </c>
      <c r="AE121">
        <f t="shared" si="5"/>
        <v>0</v>
      </c>
      <c r="AG121" s="44" t="str">
        <f>IFERROR(INDEX(MasterGenCapability_201906!$G:$G,MATCH($C121,MasterGenCapability_201906!$U:$U,0)),"")</f>
        <v/>
      </c>
      <c r="AH121" s="44">
        <f>IFERROR(INDEX(NQC2020compliance_20191121!$L:$L,MATCH($C121,NQC2020compliance_20191121!$A:$A,0)),"")</f>
        <v>2.93</v>
      </c>
    </row>
    <row r="122" spans="2:34" x14ac:dyDescent="0.25">
      <c r="B122" s="28" t="s">
        <v>3329</v>
      </c>
      <c r="C122" s="28" t="s">
        <v>3546</v>
      </c>
      <c r="D122" s="28" t="s">
        <v>3360</v>
      </c>
      <c r="E122" s="28"/>
      <c r="F122" s="28" t="s">
        <v>3547</v>
      </c>
      <c r="G122" s="28"/>
      <c r="H122" s="12" t="s">
        <v>3385</v>
      </c>
      <c r="I122" s="12" t="s">
        <v>3333</v>
      </c>
      <c r="J122" s="29" t="s">
        <v>3386</v>
      </c>
      <c r="K122" s="30">
        <v>49</v>
      </c>
      <c r="L122" s="30">
        <v>48</v>
      </c>
      <c r="M122" s="30"/>
      <c r="N122" s="31"/>
      <c r="O122" s="31"/>
      <c r="P122" s="31"/>
      <c r="Q122" s="31"/>
      <c r="R122" s="31"/>
      <c r="S122" s="31"/>
      <c r="T122" s="32">
        <v>0</v>
      </c>
      <c r="U122" s="32">
        <v>1</v>
      </c>
      <c r="V122" s="29">
        <v>7672</v>
      </c>
      <c r="W122" s="29"/>
      <c r="X122" s="33">
        <v>55153</v>
      </c>
      <c r="Y122" s="15">
        <v>1</v>
      </c>
      <c r="Z122" s="41" t="str">
        <f t="shared" si="3"/>
        <v>CAISO_Hydro</v>
      </c>
      <c r="AA122" s="41">
        <f>IF(IFERROR(MATCH(C122,REN_Existing_Resources!E:E,0),FALSE),1,0)</f>
        <v>0</v>
      </c>
      <c r="AB122">
        <f t="shared" si="4"/>
        <v>1</v>
      </c>
      <c r="AC122">
        <f>IF(IFERROR(MATCH(Z122,NonREN_types!$A$1:$A$10,0),FALSE),1,0)</f>
        <v>1</v>
      </c>
      <c r="AD122">
        <v>1</v>
      </c>
      <c r="AE122">
        <f t="shared" si="5"/>
        <v>1</v>
      </c>
      <c r="AG122" s="44">
        <f>IFERROR(INDEX(MasterGenCapability_201906!$G:$G,MATCH($C122,MasterGenCapability_201906!$U:$U,0)),"")</f>
        <v>25</v>
      </c>
      <c r="AH122" s="44">
        <f>IFERROR(INDEX(NQC2020compliance_20191121!$L:$L,MATCH($C122,NQC2020compliance_20191121!$A:$A,0)),"")</f>
        <v>49</v>
      </c>
    </row>
    <row r="123" spans="2:34" x14ac:dyDescent="0.25">
      <c r="B123" s="28" t="s">
        <v>3329</v>
      </c>
      <c r="C123" s="28" t="s">
        <v>3548</v>
      </c>
      <c r="D123" s="28" t="s">
        <v>3360</v>
      </c>
      <c r="E123" s="28"/>
      <c r="F123" s="28" t="s">
        <v>3549</v>
      </c>
      <c r="G123" s="28"/>
      <c r="H123" s="12" t="s">
        <v>3385</v>
      </c>
      <c r="I123" s="12" t="s">
        <v>3333</v>
      </c>
      <c r="J123" s="29" t="s">
        <v>3386</v>
      </c>
      <c r="K123" s="30">
        <v>122</v>
      </c>
      <c r="L123" s="30">
        <v>122</v>
      </c>
      <c r="M123" s="30"/>
      <c r="N123" s="31"/>
      <c r="O123" s="31"/>
      <c r="P123" s="31"/>
      <c r="Q123" s="31"/>
      <c r="R123" s="31"/>
      <c r="S123" s="31"/>
      <c r="T123" s="32">
        <v>0</v>
      </c>
      <c r="U123" s="32">
        <v>1</v>
      </c>
      <c r="V123" s="29">
        <v>21186</v>
      </c>
      <c r="W123" s="29"/>
      <c r="X123" s="33">
        <v>55153</v>
      </c>
      <c r="Y123" s="15">
        <v>1</v>
      </c>
      <c r="Z123" s="41" t="str">
        <f t="shared" si="3"/>
        <v>CAISO_Hydro</v>
      </c>
      <c r="AA123" s="41">
        <f>IF(IFERROR(MATCH(C123,REN_Existing_Resources!E:E,0),FALSE),1,0)</f>
        <v>0</v>
      </c>
      <c r="AB123">
        <f t="shared" si="4"/>
        <v>1</v>
      </c>
      <c r="AC123">
        <f>IF(IFERROR(MATCH(Z123,NonREN_types!$A$1:$A$10,0),FALSE),1,0)</f>
        <v>1</v>
      </c>
      <c r="AD123">
        <v>1</v>
      </c>
      <c r="AE123">
        <f t="shared" si="5"/>
        <v>1</v>
      </c>
      <c r="AG123" s="44">
        <f>IFERROR(INDEX(MasterGenCapability_201906!$G:$G,MATCH($C123,MasterGenCapability_201906!$U:$U,0)),"")</f>
        <v>61</v>
      </c>
      <c r="AH123" s="44">
        <f>IFERROR(INDEX(NQC2020compliance_20191121!$L:$L,MATCH($C123,NQC2020compliance_20191121!$A:$A,0)),"")</f>
        <v>120</v>
      </c>
    </row>
    <row r="124" spans="2:34" x14ac:dyDescent="0.25">
      <c r="B124" s="28" t="s">
        <v>3329</v>
      </c>
      <c r="C124" s="28" t="s">
        <v>3550</v>
      </c>
      <c r="D124" s="28" t="s">
        <v>3360</v>
      </c>
      <c r="E124" s="28"/>
      <c r="F124" s="28" t="s">
        <v>3551</v>
      </c>
      <c r="G124" s="28"/>
      <c r="H124" s="12" t="s">
        <v>3385</v>
      </c>
      <c r="I124" s="12" t="s">
        <v>3333</v>
      </c>
      <c r="J124" s="29" t="s">
        <v>3386</v>
      </c>
      <c r="K124" s="30">
        <v>24</v>
      </c>
      <c r="L124" s="30">
        <v>24</v>
      </c>
      <c r="M124" s="30"/>
      <c r="N124" s="31"/>
      <c r="O124" s="31"/>
      <c r="P124" s="31"/>
      <c r="Q124" s="31"/>
      <c r="R124" s="31"/>
      <c r="S124" s="31"/>
      <c r="T124" s="32">
        <v>0</v>
      </c>
      <c r="U124" s="32">
        <v>1</v>
      </c>
      <c r="V124" s="29">
        <v>7672</v>
      </c>
      <c r="W124" s="29"/>
      <c r="X124" s="33">
        <v>55153</v>
      </c>
      <c r="Y124" s="15">
        <v>1</v>
      </c>
      <c r="Z124" s="41" t="str">
        <f t="shared" si="3"/>
        <v>CAISO_Hydro</v>
      </c>
      <c r="AA124" s="41">
        <f>IF(IFERROR(MATCH(C124,REN_Existing_Resources!E:E,0),FALSE),1,0)</f>
        <v>0</v>
      </c>
      <c r="AB124">
        <f t="shared" si="4"/>
        <v>1</v>
      </c>
      <c r="AC124">
        <f>IF(IFERROR(MATCH(Z124,NonREN_types!$A$1:$A$10,0),FALSE),1,0)</f>
        <v>1</v>
      </c>
      <c r="AD124">
        <v>1</v>
      </c>
      <c r="AE124">
        <f t="shared" si="5"/>
        <v>1</v>
      </c>
      <c r="AG124" s="44">
        <f>IFERROR(INDEX(MasterGenCapability_201906!$G:$G,MATCH($C124,MasterGenCapability_201906!$U:$U,0)),"")</f>
        <v>24</v>
      </c>
      <c r="AH124" s="44">
        <f>IFERROR(INDEX(NQC2020compliance_20191121!$L:$L,MATCH($C124,NQC2020compliance_20191121!$A:$A,0)),"")</f>
        <v>24</v>
      </c>
    </row>
    <row r="125" spans="2:34" hidden="1" x14ac:dyDescent="0.25">
      <c r="B125" s="28" t="s">
        <v>3329</v>
      </c>
      <c r="C125" s="28" t="s">
        <v>2276</v>
      </c>
      <c r="D125" s="28" t="s">
        <v>3360</v>
      </c>
      <c r="E125" s="28"/>
      <c r="F125" s="28" t="s">
        <v>3552</v>
      </c>
      <c r="G125" s="28"/>
      <c r="H125" s="12" t="s">
        <v>3332</v>
      </c>
      <c r="I125" s="12" t="s">
        <v>3333</v>
      </c>
      <c r="J125" s="29"/>
      <c r="K125" s="30">
        <v>110</v>
      </c>
      <c r="L125" s="30">
        <v>83.69</v>
      </c>
      <c r="M125" s="30"/>
      <c r="N125" s="31"/>
      <c r="O125" s="31"/>
      <c r="P125" s="31"/>
      <c r="Q125" s="31"/>
      <c r="R125" s="31"/>
      <c r="S125" s="31"/>
      <c r="T125" s="32">
        <v>0</v>
      </c>
      <c r="U125" s="32">
        <v>1</v>
      </c>
      <c r="V125" s="40">
        <v>1</v>
      </c>
      <c r="W125" s="29"/>
      <c r="X125" s="33">
        <v>55153</v>
      </c>
      <c r="Y125" s="15">
        <v>1</v>
      </c>
      <c r="Z125" s="41" t="str">
        <f t="shared" si="3"/>
        <v>RenExistRes</v>
      </c>
      <c r="AA125" s="41">
        <f>IF(IFERROR(MATCH(C125,REN_Existing_Resources!E:E,0),FALSE),1,0)</f>
        <v>1</v>
      </c>
      <c r="AB125">
        <f t="shared" si="4"/>
        <v>1</v>
      </c>
      <c r="AC125">
        <f>IF(IFERROR(MATCH(Z125,NonREN_types!$A$1:$A$10,0),FALSE),1,0)</f>
        <v>0</v>
      </c>
      <c r="AD125">
        <v>1</v>
      </c>
      <c r="AE125">
        <f t="shared" si="5"/>
        <v>0</v>
      </c>
      <c r="AG125" s="44">
        <f>IFERROR(INDEX(MasterGenCapability_201906!$G:$G,MATCH($C125,MasterGenCapability_201906!$U:$U,0)),"")</f>
        <v>110</v>
      </c>
      <c r="AH125" s="44">
        <f>IFERROR(INDEX(NQC2020compliance_20191121!$L:$L,MATCH($C125,NQC2020compliance_20191121!$A:$A,0)),"")</f>
        <v>15.4</v>
      </c>
    </row>
    <row r="126" spans="2:34" hidden="1" x14ac:dyDescent="0.25">
      <c r="B126" s="28" t="s">
        <v>3329</v>
      </c>
      <c r="C126" s="28" t="s">
        <v>1797</v>
      </c>
      <c r="D126" s="28" t="s">
        <v>3360</v>
      </c>
      <c r="E126" s="28"/>
      <c r="F126" s="28" t="s">
        <v>3553</v>
      </c>
      <c r="G126" s="28"/>
      <c r="H126" s="12" t="s">
        <v>3332</v>
      </c>
      <c r="I126" s="12" t="s">
        <v>3333</v>
      </c>
      <c r="J126" s="29"/>
      <c r="K126" s="30">
        <v>18</v>
      </c>
      <c r="L126" s="30">
        <v>16.22</v>
      </c>
      <c r="M126" s="30"/>
      <c r="N126" s="31"/>
      <c r="O126" s="31"/>
      <c r="P126" s="31"/>
      <c r="Q126" s="31"/>
      <c r="R126" s="31"/>
      <c r="S126" s="31"/>
      <c r="T126" s="32">
        <v>0</v>
      </c>
      <c r="U126" s="32">
        <v>1</v>
      </c>
      <c r="V126" s="29">
        <v>42207</v>
      </c>
      <c r="W126" s="29"/>
      <c r="X126" s="33">
        <v>55153</v>
      </c>
      <c r="Y126" s="15">
        <v>1</v>
      </c>
      <c r="Z126" s="41" t="str">
        <f t="shared" si="3"/>
        <v>RenExistRes</v>
      </c>
      <c r="AA126" s="41">
        <f>IF(IFERROR(MATCH(C126,REN_Existing_Resources!E:E,0),FALSE),1,0)</f>
        <v>1</v>
      </c>
      <c r="AB126">
        <f t="shared" si="4"/>
        <v>1</v>
      </c>
      <c r="AC126">
        <f>IF(IFERROR(MATCH(Z126,NonREN_types!$A$1:$A$10,0),FALSE),1,0)</f>
        <v>0</v>
      </c>
      <c r="AD126">
        <v>1</v>
      </c>
      <c r="AE126">
        <f t="shared" si="5"/>
        <v>0</v>
      </c>
      <c r="AG126" s="44">
        <f>IFERROR(INDEX(MasterGenCapability_201906!$G:$G,MATCH($C126,MasterGenCapability_201906!$U:$U,0)),"")</f>
        <v>18</v>
      </c>
      <c r="AH126" s="44">
        <f>IFERROR(INDEX(NQC2020compliance_20191121!$L:$L,MATCH($C126,NQC2020compliance_20191121!$A:$A,0)),"")</f>
        <v>2.52</v>
      </c>
    </row>
    <row r="127" spans="2:34" hidden="1" x14ac:dyDescent="0.25">
      <c r="B127" s="28" t="s">
        <v>3329</v>
      </c>
      <c r="C127" s="28" t="s">
        <v>849</v>
      </c>
      <c r="D127" s="28" t="s">
        <v>3360</v>
      </c>
      <c r="E127" s="28"/>
      <c r="F127" s="28" t="s">
        <v>3554</v>
      </c>
      <c r="G127" s="28"/>
      <c r="H127" s="12" t="s">
        <v>3332</v>
      </c>
      <c r="I127" s="12" t="s">
        <v>3333</v>
      </c>
      <c r="J127" s="29"/>
      <c r="K127" s="30">
        <v>40</v>
      </c>
      <c r="L127" s="30">
        <v>40</v>
      </c>
      <c r="M127" s="30"/>
      <c r="N127" s="31"/>
      <c r="O127" s="31"/>
      <c r="P127" s="31"/>
      <c r="Q127" s="31"/>
      <c r="R127" s="31"/>
      <c r="S127" s="31"/>
      <c r="T127" s="32">
        <v>0</v>
      </c>
      <c r="U127" s="32">
        <v>1</v>
      </c>
      <c r="V127" s="29">
        <v>41275</v>
      </c>
      <c r="W127" s="29"/>
      <c r="X127" s="33">
        <v>55153</v>
      </c>
      <c r="Y127" s="15">
        <v>1</v>
      </c>
      <c r="Z127" s="41" t="str">
        <f t="shared" si="3"/>
        <v>RenExistRes</v>
      </c>
      <c r="AA127" s="41">
        <f>IF(IFERROR(MATCH(C127,REN_Existing_Resources!E:E,0),FALSE),1,0)</f>
        <v>1</v>
      </c>
      <c r="AB127">
        <f t="shared" si="4"/>
        <v>1</v>
      </c>
      <c r="AC127">
        <f>IF(IFERROR(MATCH(Z127,NonREN_types!$A$1:$A$10,0),FALSE),1,0)</f>
        <v>0</v>
      </c>
      <c r="AD127">
        <v>1</v>
      </c>
      <c r="AE127">
        <f t="shared" si="5"/>
        <v>0</v>
      </c>
      <c r="AG127" s="44">
        <f>IFERROR(INDEX(MasterGenCapability_201906!$G:$G,MATCH($C127,MasterGenCapability_201906!$U:$U,0)),"")</f>
        <v>40</v>
      </c>
      <c r="AH127" s="44">
        <f>IFERROR(INDEX(NQC2020compliance_20191121!$L:$L,MATCH($C127,NQC2020compliance_20191121!$A:$A,0)),"")</f>
        <v>5.6</v>
      </c>
    </row>
    <row r="128" spans="2:34" hidden="1" x14ac:dyDescent="0.25">
      <c r="B128" s="28" t="s">
        <v>3329</v>
      </c>
      <c r="C128" s="28" t="s">
        <v>870</v>
      </c>
      <c r="D128" s="28" t="s">
        <v>3360</v>
      </c>
      <c r="E128" s="28"/>
      <c r="F128" s="28" t="s">
        <v>3555</v>
      </c>
      <c r="G128" s="28"/>
      <c r="H128" s="12" t="s">
        <v>3332</v>
      </c>
      <c r="I128" s="12" t="s">
        <v>3333</v>
      </c>
      <c r="J128" s="29"/>
      <c r="K128" s="30">
        <v>210</v>
      </c>
      <c r="L128" s="30">
        <v>204.47</v>
      </c>
      <c r="M128" s="30"/>
      <c r="N128" s="31"/>
      <c r="O128" s="31"/>
      <c r="P128" s="31"/>
      <c r="Q128" s="31"/>
      <c r="R128" s="31"/>
      <c r="S128" s="31"/>
      <c r="T128" s="32">
        <v>0</v>
      </c>
      <c r="U128" s="32">
        <v>1</v>
      </c>
      <c r="V128" s="29">
        <v>41579</v>
      </c>
      <c r="W128" s="29"/>
      <c r="X128" s="33">
        <v>55153</v>
      </c>
      <c r="Y128" s="15">
        <v>1</v>
      </c>
      <c r="Z128" s="41" t="str">
        <f t="shared" si="3"/>
        <v>RenExistRes</v>
      </c>
      <c r="AA128" s="41">
        <f>IF(IFERROR(MATCH(C128,REN_Existing_Resources!E:E,0),FALSE),1,0)</f>
        <v>1</v>
      </c>
      <c r="AB128">
        <f t="shared" si="4"/>
        <v>1</v>
      </c>
      <c r="AC128">
        <f>IF(IFERROR(MATCH(Z128,NonREN_types!$A$1:$A$10,0),FALSE),1,0)</f>
        <v>0</v>
      </c>
      <c r="AD128">
        <v>1</v>
      </c>
      <c r="AE128">
        <f t="shared" si="5"/>
        <v>0</v>
      </c>
      <c r="AG128" s="44">
        <f>IFERROR(INDEX(MasterGenCapability_201906!$G:$G,MATCH($C128,MasterGenCapability_201906!$U:$U,0)),"")</f>
        <v>210</v>
      </c>
      <c r="AH128" s="44">
        <f>IFERROR(INDEX(NQC2020compliance_20191121!$L:$L,MATCH($C128,NQC2020compliance_20191121!$A:$A,0)),"")</f>
        <v>29.4</v>
      </c>
    </row>
    <row r="129" spans="2:34" hidden="1" x14ac:dyDescent="0.25">
      <c r="B129" s="28" t="s">
        <v>3329</v>
      </c>
      <c r="C129" s="28" t="s">
        <v>3167</v>
      </c>
      <c r="D129" s="28" t="s">
        <v>3455</v>
      </c>
      <c r="E129" s="28" t="s">
        <v>766</v>
      </c>
      <c r="F129" s="28" t="s">
        <v>3556</v>
      </c>
      <c r="G129" s="28"/>
      <c r="H129" s="12" t="s">
        <v>3483</v>
      </c>
      <c r="I129" s="12" t="s">
        <v>3333</v>
      </c>
      <c r="J129" s="29"/>
      <c r="K129" s="30">
        <v>4.3</v>
      </c>
      <c r="L129" s="30">
        <v>4.3</v>
      </c>
      <c r="M129" s="30"/>
      <c r="N129" s="31"/>
      <c r="O129" s="31"/>
      <c r="P129" s="31"/>
      <c r="Q129" s="31"/>
      <c r="R129" s="31"/>
      <c r="S129" s="31"/>
      <c r="T129" s="32">
        <v>0</v>
      </c>
      <c r="U129" s="32">
        <v>1</v>
      </c>
      <c r="V129" s="29">
        <v>41675</v>
      </c>
      <c r="W129" s="29"/>
      <c r="X129" s="33">
        <v>55153</v>
      </c>
      <c r="Y129" s="15">
        <v>1</v>
      </c>
      <c r="Z129" s="41" t="str">
        <f t="shared" si="3"/>
        <v>RenExistRes</v>
      </c>
      <c r="AA129" s="41">
        <f>IF(IFERROR(MATCH(C129,REN_Existing_Resources!E:E,0),FALSE),1,0)</f>
        <v>1</v>
      </c>
      <c r="AB129">
        <f t="shared" si="4"/>
        <v>1</v>
      </c>
      <c r="AC129">
        <f>IF(IFERROR(MATCH(Z129,NonREN_types!$A$1:$A$10,0),FALSE),1,0)</f>
        <v>0</v>
      </c>
      <c r="AD129">
        <v>1</v>
      </c>
      <c r="AE129">
        <f t="shared" si="5"/>
        <v>0</v>
      </c>
      <c r="AG129" s="44">
        <f>IFERROR(INDEX(MasterGenCapability_201906!$G:$G,MATCH($C129,MasterGenCapability_201906!$U:$U,0)),"")</f>
        <v>4.3</v>
      </c>
      <c r="AH129" s="44">
        <f>IFERROR(INDEX(NQC2020compliance_20191121!$L:$L,MATCH($C129,NQC2020compliance_20191121!$A:$A,0)),"")</f>
        <v>3.58</v>
      </c>
    </row>
    <row r="130" spans="2:34" hidden="1" x14ac:dyDescent="0.25">
      <c r="B130" s="28" t="s">
        <v>3329</v>
      </c>
      <c r="C130" s="28" t="s">
        <v>2223</v>
      </c>
      <c r="D130" s="28" t="s">
        <v>3392</v>
      </c>
      <c r="E130" s="28" t="s">
        <v>1896</v>
      </c>
      <c r="F130" s="28" t="s">
        <v>3557</v>
      </c>
      <c r="G130" s="28"/>
      <c r="H130" s="12" t="s">
        <v>3483</v>
      </c>
      <c r="I130" s="12" t="s">
        <v>3333</v>
      </c>
      <c r="J130" s="29"/>
      <c r="K130" s="30">
        <v>4.83</v>
      </c>
      <c r="L130" s="30">
        <v>2.5299999999999998</v>
      </c>
      <c r="M130" s="30"/>
      <c r="N130" s="31"/>
      <c r="O130" s="31"/>
      <c r="P130" s="31"/>
      <c r="Q130" s="31"/>
      <c r="R130" s="31"/>
      <c r="S130" s="31"/>
      <c r="T130" s="32">
        <v>0</v>
      </c>
      <c r="U130" s="32">
        <v>1</v>
      </c>
      <c r="V130" s="29">
        <v>31048</v>
      </c>
      <c r="W130" s="29"/>
      <c r="X130" s="33">
        <v>55153</v>
      </c>
      <c r="Y130" s="15">
        <v>1</v>
      </c>
      <c r="Z130" s="41" t="str">
        <f t="shared" si="3"/>
        <v>RenExistRes</v>
      </c>
      <c r="AA130" s="41">
        <f>IF(IFERROR(MATCH(C130,REN_Existing_Resources!E:E,0),FALSE),1,0)</f>
        <v>1</v>
      </c>
      <c r="AB130">
        <f t="shared" si="4"/>
        <v>1</v>
      </c>
      <c r="AC130">
        <f>IF(IFERROR(MATCH(Z130,NonREN_types!$A$1:$A$10,0),FALSE),1,0)</f>
        <v>0</v>
      </c>
      <c r="AD130">
        <v>1</v>
      </c>
      <c r="AE130">
        <f t="shared" si="5"/>
        <v>0</v>
      </c>
      <c r="AG130" s="44" t="str">
        <f>IFERROR(INDEX(MasterGenCapability_201906!$G:$G,MATCH($C130,MasterGenCapability_201906!$U:$U,0)),"")</f>
        <v/>
      </c>
      <c r="AH130" s="44" t="str">
        <f>IFERROR(INDEX(NQC2020compliance_20191121!$L:$L,MATCH($C130,NQC2020compliance_20191121!$A:$A,0)),"")</f>
        <v/>
      </c>
    </row>
    <row r="131" spans="2:34" hidden="1" x14ac:dyDescent="0.25">
      <c r="B131" s="28" t="s">
        <v>3329</v>
      </c>
      <c r="C131" s="28" t="s">
        <v>2220</v>
      </c>
      <c r="D131" s="28" t="s">
        <v>3392</v>
      </c>
      <c r="E131" s="28" t="s">
        <v>1896</v>
      </c>
      <c r="F131" s="28" t="s">
        <v>3558</v>
      </c>
      <c r="G131" s="28"/>
      <c r="H131" s="12" t="s">
        <v>3385</v>
      </c>
      <c r="I131" s="12" t="s">
        <v>3333</v>
      </c>
      <c r="J131" s="29"/>
      <c r="K131" s="30">
        <v>5.25</v>
      </c>
      <c r="L131" s="30">
        <v>2.17</v>
      </c>
      <c r="M131" s="30"/>
      <c r="N131" s="31"/>
      <c r="O131" s="31"/>
      <c r="P131" s="31"/>
      <c r="Q131" s="31"/>
      <c r="R131" s="31"/>
      <c r="S131" s="31"/>
      <c r="T131" s="32">
        <v>0</v>
      </c>
      <c r="U131" s="32">
        <v>1</v>
      </c>
      <c r="V131" s="29">
        <v>39105</v>
      </c>
      <c r="W131" s="29"/>
      <c r="X131" s="33">
        <v>55153</v>
      </c>
      <c r="Y131" s="15">
        <v>1</v>
      </c>
      <c r="Z131" s="41" t="str">
        <f t="shared" si="3"/>
        <v>RenExistRes</v>
      </c>
      <c r="AA131" s="41">
        <f>IF(IFERROR(MATCH(C131,REN_Existing_Resources!E:E,0),FALSE),1,0)</f>
        <v>1</v>
      </c>
      <c r="AB131">
        <f t="shared" si="4"/>
        <v>1</v>
      </c>
      <c r="AC131">
        <f>IF(IFERROR(MATCH(Z131,NonREN_types!$A$1:$A$10,0),FALSE),1,0)</f>
        <v>0</v>
      </c>
      <c r="AD131">
        <v>1</v>
      </c>
      <c r="AE131">
        <f t="shared" si="5"/>
        <v>0</v>
      </c>
      <c r="AG131" s="44">
        <f>IFERROR(INDEX(MasterGenCapability_201906!$G:$G,MATCH($C131,MasterGenCapability_201906!$U:$U,0)),"")</f>
        <v>5.25</v>
      </c>
      <c r="AH131" s="44">
        <f>IFERROR(INDEX(NQC2020compliance_20191121!$L:$L,MATCH($C131,NQC2020compliance_20191121!$A:$A,0)),"")</f>
        <v>3.27</v>
      </c>
    </row>
    <row r="132" spans="2:34" hidden="1" x14ac:dyDescent="0.25">
      <c r="B132" s="28" t="s">
        <v>3329</v>
      </c>
      <c r="C132" s="28" t="s">
        <v>3559</v>
      </c>
      <c r="D132" s="28" t="s">
        <v>3360</v>
      </c>
      <c r="E132" s="28"/>
      <c r="F132" s="28" t="s">
        <v>3559</v>
      </c>
      <c r="G132" s="28"/>
      <c r="H132" s="12" t="s">
        <v>3456</v>
      </c>
      <c r="I132" s="12" t="s">
        <v>3333</v>
      </c>
      <c r="J132" s="29"/>
      <c r="K132" s="30">
        <v>0</v>
      </c>
      <c r="L132" s="30">
        <v>115.6</v>
      </c>
      <c r="M132" s="30"/>
      <c r="N132" s="31"/>
      <c r="O132" s="31"/>
      <c r="P132" s="31"/>
      <c r="Q132" s="31"/>
      <c r="R132" s="31"/>
      <c r="S132" s="31"/>
      <c r="T132" s="32">
        <v>1</v>
      </c>
      <c r="U132" s="32">
        <v>1</v>
      </c>
      <c r="V132" s="40">
        <v>1</v>
      </c>
      <c r="W132" s="29"/>
      <c r="X132" s="33">
        <v>55153</v>
      </c>
      <c r="Y132" s="15">
        <v>1</v>
      </c>
      <c r="Z132" s="41" t="str">
        <f t="shared" si="3"/>
        <v>Unclassified</v>
      </c>
      <c r="AA132" s="41">
        <f>IF(IFERROR(MATCH(C132,REN_Existing_Resources!E:E,0),FALSE),1,0)</f>
        <v>0</v>
      </c>
      <c r="AB132">
        <f t="shared" si="4"/>
        <v>1</v>
      </c>
      <c r="AC132">
        <f>IF(IFERROR(MATCH(Z132,NonREN_types!$A$1:$A$10,0),FALSE),1,0)</f>
        <v>0</v>
      </c>
      <c r="AD132">
        <v>1</v>
      </c>
      <c r="AE132">
        <f t="shared" si="5"/>
        <v>0</v>
      </c>
      <c r="AG132" s="44">
        <f>IFERROR(INDEX(MasterGenCapability_201906!$G:$G,MATCH($C132,MasterGenCapability_201906!$U:$U,0)),"")</f>
        <v>239.1</v>
      </c>
      <c r="AH132" s="44">
        <f>IFERROR(INDEX(NQC2020compliance_20191121!$L:$L,MATCH($C132,NQC2020compliance_20191121!$A:$A,0)),"")</f>
        <v>60.43</v>
      </c>
    </row>
    <row r="133" spans="2:34" x14ac:dyDescent="0.25">
      <c r="B133" s="28" t="s">
        <v>3329</v>
      </c>
      <c r="C133" s="28" t="s">
        <v>314</v>
      </c>
      <c r="D133" s="28" t="s">
        <v>3360</v>
      </c>
      <c r="E133" s="28"/>
      <c r="F133" s="28" t="s">
        <v>313</v>
      </c>
      <c r="G133" s="28"/>
      <c r="H133" s="12" t="s">
        <v>3385</v>
      </c>
      <c r="I133" s="12" t="s">
        <v>3333</v>
      </c>
      <c r="J133" s="29" t="s">
        <v>3386</v>
      </c>
      <c r="K133" s="30">
        <v>0.98</v>
      </c>
      <c r="L133" s="30">
        <v>7.0000000000000007E-2</v>
      </c>
      <c r="M133" s="30"/>
      <c r="N133" s="31"/>
      <c r="O133" s="31"/>
      <c r="P133" s="31"/>
      <c r="Q133" s="31"/>
      <c r="R133" s="31"/>
      <c r="S133" s="31"/>
      <c r="T133" s="32">
        <v>0</v>
      </c>
      <c r="U133" s="32">
        <v>1</v>
      </c>
      <c r="V133" s="29">
        <v>30763</v>
      </c>
      <c r="W133" s="29"/>
      <c r="X133" s="33">
        <v>55153</v>
      </c>
      <c r="Y133" s="15">
        <v>1</v>
      </c>
      <c r="Z133" s="41" t="str">
        <f t="shared" si="3"/>
        <v>CAISO_Hydro</v>
      </c>
      <c r="AA133" s="41">
        <f>IF(IFERROR(MATCH(C133,REN_Existing_Resources!E:E,0),FALSE),1,0)</f>
        <v>1</v>
      </c>
      <c r="AB133">
        <f t="shared" si="4"/>
        <v>1</v>
      </c>
      <c r="AC133">
        <f>IF(IFERROR(MATCH(Z133,NonREN_types!$A$1:$A$10,0),FALSE),1,0)</f>
        <v>1</v>
      </c>
      <c r="AD133">
        <v>1</v>
      </c>
      <c r="AE133">
        <f t="shared" si="5"/>
        <v>1</v>
      </c>
      <c r="AG133" s="44">
        <f>IFERROR(INDEX(MasterGenCapability_201906!$G:$G,MATCH($C133,MasterGenCapability_201906!$U:$U,0)),"")</f>
        <v>0.98</v>
      </c>
      <c r="AH133" s="44">
        <f>IFERROR(INDEX(NQC2020compliance_20191121!$L:$L,MATCH($C133,NQC2020compliance_20191121!$A:$A,0)),"")</f>
        <v>0.11</v>
      </c>
    </row>
    <row r="134" spans="2:34" x14ac:dyDescent="0.25">
      <c r="B134" s="28" t="s">
        <v>3329</v>
      </c>
      <c r="C134" s="28" t="s">
        <v>3560</v>
      </c>
      <c r="D134" s="28" t="s">
        <v>3346</v>
      </c>
      <c r="E134" s="28" t="s">
        <v>3347</v>
      </c>
      <c r="F134" s="28" t="s">
        <v>3561</v>
      </c>
      <c r="G134" s="28" t="s">
        <v>3562</v>
      </c>
      <c r="H134" s="12" t="s">
        <v>3357</v>
      </c>
      <c r="I134" s="12" t="s">
        <v>3395</v>
      </c>
      <c r="J134" s="29" t="s">
        <v>3359</v>
      </c>
      <c r="K134" s="34">
        <v>17.399999999999999</v>
      </c>
      <c r="L134" s="34">
        <v>17.399999999999999</v>
      </c>
      <c r="M134" s="34">
        <v>17.399999999999999</v>
      </c>
      <c r="N134" s="31"/>
      <c r="O134" s="31">
        <v>7606.0303582401057</v>
      </c>
      <c r="P134" s="31">
        <v>7606.0303582401057</v>
      </c>
      <c r="Q134" s="31"/>
      <c r="R134" s="31"/>
      <c r="S134" s="31"/>
      <c r="T134" s="32">
        <v>1</v>
      </c>
      <c r="U134" s="32">
        <v>1</v>
      </c>
      <c r="V134" s="29">
        <v>31778</v>
      </c>
      <c r="W134" s="29"/>
      <c r="X134" s="33">
        <v>55153</v>
      </c>
      <c r="Y134" s="15">
        <v>1</v>
      </c>
      <c r="Z134" s="41" t="str">
        <f t="shared" si="3"/>
        <v>CAISO_CHP</v>
      </c>
      <c r="AA134" s="41">
        <f>IF(IFERROR(MATCH(C134,REN_Existing_Resources!E:E,0),FALSE),1,0)</f>
        <v>0</v>
      </c>
      <c r="AB134">
        <f t="shared" si="4"/>
        <v>1</v>
      </c>
      <c r="AC134">
        <f>IF(IFERROR(MATCH(Z134,NonREN_types!$A$1:$A$10,0),FALSE),1,0)</f>
        <v>1</v>
      </c>
      <c r="AD134">
        <v>1</v>
      </c>
      <c r="AE134">
        <f t="shared" si="5"/>
        <v>1</v>
      </c>
      <c r="AG134" s="44" t="str">
        <f>IFERROR(INDEX(MasterGenCapability_201906!$G:$G,MATCH($C134,MasterGenCapability_201906!$U:$U,0)),"")</f>
        <v/>
      </c>
      <c r="AH134" s="44" t="str">
        <f>IFERROR(INDEX(NQC2020compliance_20191121!$L:$L,MATCH($C134,NQC2020compliance_20191121!$A:$A,0)),"")</f>
        <v/>
      </c>
    </row>
    <row r="135" spans="2:34" x14ac:dyDescent="0.25">
      <c r="B135" s="28" t="s">
        <v>3329</v>
      </c>
      <c r="C135" s="28" t="s">
        <v>3563</v>
      </c>
      <c r="D135" s="28" t="s">
        <v>3346</v>
      </c>
      <c r="E135" s="28" t="s">
        <v>3347</v>
      </c>
      <c r="F135" s="28" t="s">
        <v>3564</v>
      </c>
      <c r="G135" s="28"/>
      <c r="H135" s="12" t="s">
        <v>3385</v>
      </c>
      <c r="I135" s="12" t="s">
        <v>3333</v>
      </c>
      <c r="J135" s="29" t="s">
        <v>3386</v>
      </c>
      <c r="K135" s="30">
        <v>1.91</v>
      </c>
      <c r="L135" s="30">
        <v>1.91</v>
      </c>
      <c r="M135" s="30"/>
      <c r="N135" s="31"/>
      <c r="O135" s="31"/>
      <c r="P135" s="31"/>
      <c r="Q135" s="31"/>
      <c r="R135" s="31"/>
      <c r="S135" s="31"/>
      <c r="T135" s="32">
        <v>0</v>
      </c>
      <c r="U135" s="32">
        <v>1</v>
      </c>
      <c r="V135" s="29">
        <v>30682</v>
      </c>
      <c r="W135" s="29"/>
      <c r="X135" s="33">
        <v>55153</v>
      </c>
      <c r="Y135" s="15">
        <v>1</v>
      </c>
      <c r="Z135" s="41" t="str">
        <f t="shared" ref="Z135:Z198" si="6">IF(J135="",IF(AA135,"RenExistRes","Unclassified"),J135)</f>
        <v>CAISO_Hydro</v>
      </c>
      <c r="AA135" s="41">
        <f>IF(IFERROR(MATCH(C135,REN_Existing_Resources!E:E,0),FALSE),1,0)</f>
        <v>0</v>
      </c>
      <c r="AB135">
        <f t="shared" ref="AB135:AB198" si="7">IF(AND(YEAR(V135)&lt;=$AB$5,YEAR(X135)&gt;=$AB$5),1,0)</f>
        <v>1</v>
      </c>
      <c r="AC135">
        <f>IF(IFERROR(MATCH(Z135,NonREN_types!$A$1:$A$10,0),FALSE),1,0)</f>
        <v>1</v>
      </c>
      <c r="AD135">
        <v>1</v>
      </c>
      <c r="AE135">
        <f t="shared" ref="AE135:AE198" si="8">IF(AND(AB135,AC135,AD135),1,0)</f>
        <v>1</v>
      </c>
      <c r="AG135" s="44">
        <f>IFERROR(INDEX(MasterGenCapability_201906!$G:$G,MATCH($C135,MasterGenCapability_201906!$U:$U,0)),"")</f>
        <v>1.91</v>
      </c>
      <c r="AH135" s="44">
        <f>IFERROR(INDEX(NQC2020compliance_20191121!$L:$L,MATCH($C135,NQC2020compliance_20191121!$A:$A,0)),"")</f>
        <v>1.91</v>
      </c>
    </row>
    <row r="136" spans="2:34" hidden="1" x14ac:dyDescent="0.25">
      <c r="B136" s="28" t="s">
        <v>3329</v>
      </c>
      <c r="C136" s="28" t="s">
        <v>1848</v>
      </c>
      <c r="D136" s="28" t="s">
        <v>3346</v>
      </c>
      <c r="E136" s="28"/>
      <c r="F136" s="28" t="s">
        <v>3565</v>
      </c>
      <c r="G136" s="28"/>
      <c r="H136" s="12" t="s">
        <v>3332</v>
      </c>
      <c r="I136" s="12" t="s">
        <v>3333</v>
      </c>
      <c r="J136" s="29"/>
      <c r="K136" s="30">
        <v>0.9</v>
      </c>
      <c r="L136" s="30">
        <v>0</v>
      </c>
      <c r="M136" s="30"/>
      <c r="N136" s="31"/>
      <c r="O136" s="31"/>
      <c r="P136" s="31"/>
      <c r="Q136" s="31"/>
      <c r="R136" s="31"/>
      <c r="S136" s="31"/>
      <c r="T136" s="32">
        <v>0</v>
      </c>
      <c r="U136" s="32">
        <v>1</v>
      </c>
      <c r="V136" s="29">
        <v>42328</v>
      </c>
      <c r="W136" s="29"/>
      <c r="X136" s="33">
        <v>55153</v>
      </c>
      <c r="Y136" s="15">
        <v>1</v>
      </c>
      <c r="Z136" s="41" t="str">
        <f t="shared" si="6"/>
        <v>RenExistRes</v>
      </c>
      <c r="AA136" s="41">
        <f>IF(IFERROR(MATCH(C136,REN_Existing_Resources!E:E,0),FALSE),1,0)</f>
        <v>1</v>
      </c>
      <c r="AB136">
        <f t="shared" si="7"/>
        <v>1</v>
      </c>
      <c r="AC136">
        <f>IF(IFERROR(MATCH(Z136,NonREN_types!$A$1:$A$10,0),FALSE),1,0)</f>
        <v>0</v>
      </c>
      <c r="AD136">
        <v>1</v>
      </c>
      <c r="AE136">
        <f t="shared" si="8"/>
        <v>0</v>
      </c>
      <c r="AG136" s="44">
        <f>IFERROR(INDEX(MasterGenCapability_201906!$G:$G,MATCH($C136,MasterGenCapability_201906!$U:$U,0)),"")</f>
        <v>0.9</v>
      </c>
      <c r="AH136" s="44">
        <f>IFERROR(INDEX(NQC2020compliance_20191121!$L:$L,MATCH($C136,NQC2020compliance_20191121!$A:$A,0)),"")</f>
        <v>0</v>
      </c>
    </row>
    <row r="137" spans="2:34" x14ac:dyDescent="0.25">
      <c r="B137" s="28" t="s">
        <v>3329</v>
      </c>
      <c r="C137" s="28" t="s">
        <v>3566</v>
      </c>
      <c r="D137" s="28" t="s">
        <v>3392</v>
      </c>
      <c r="E137" s="28" t="s">
        <v>1896</v>
      </c>
      <c r="F137" s="28" t="s">
        <v>3567</v>
      </c>
      <c r="G137" s="28" t="s">
        <v>3568</v>
      </c>
      <c r="H137" s="12" t="s">
        <v>3350</v>
      </c>
      <c r="I137" s="12" t="s">
        <v>3351</v>
      </c>
      <c r="J137" s="29" t="s">
        <v>3352</v>
      </c>
      <c r="K137" s="30">
        <v>35.5</v>
      </c>
      <c r="L137" s="30">
        <v>35.5</v>
      </c>
      <c r="M137" s="30">
        <v>10.65</v>
      </c>
      <c r="N137" s="31">
        <v>1204.2733870967741</v>
      </c>
      <c r="O137" s="31">
        <v>12861.741771526777</v>
      </c>
      <c r="P137" s="31">
        <v>17219.095760161712</v>
      </c>
      <c r="Q137" s="31">
        <v>129.03225806451613</v>
      </c>
      <c r="R137" s="31">
        <v>129.03225806451613</v>
      </c>
      <c r="S137" s="31"/>
      <c r="T137" s="32">
        <v>1</v>
      </c>
      <c r="U137" s="32">
        <v>1</v>
      </c>
      <c r="V137" s="29">
        <v>38876</v>
      </c>
      <c r="W137" s="29"/>
      <c r="X137" s="33">
        <v>55153</v>
      </c>
      <c r="Y137" s="15">
        <v>1</v>
      </c>
      <c r="Z137" s="41" t="str">
        <f t="shared" si="6"/>
        <v>CAISO_Peaker2</v>
      </c>
      <c r="AA137" s="41">
        <f>IF(IFERROR(MATCH(C137,REN_Existing_Resources!E:E,0),FALSE),1,0)</f>
        <v>0</v>
      </c>
      <c r="AB137">
        <f t="shared" si="7"/>
        <v>1</v>
      </c>
      <c r="AC137">
        <f>IF(IFERROR(MATCH(Z137,NonREN_types!$A$1:$A$10,0),FALSE),1,0)</f>
        <v>1</v>
      </c>
      <c r="AD137">
        <v>1</v>
      </c>
      <c r="AE137">
        <f t="shared" si="8"/>
        <v>1</v>
      </c>
      <c r="AG137" s="44">
        <f>IFERROR(INDEX(MasterGenCapability_201906!$G:$G,MATCH($C137,MasterGenCapability_201906!$U:$U,0)),"")</f>
        <v>35.5</v>
      </c>
      <c r="AH137" s="44">
        <f>IFERROR(INDEX(NQC2020compliance_20191121!$L:$L,MATCH($C137,NQC2020compliance_20191121!$A:$A,0)),"")</f>
        <v>35.5</v>
      </c>
    </row>
    <row r="138" spans="2:34" x14ac:dyDescent="0.25">
      <c r="B138" s="28" t="s">
        <v>3329</v>
      </c>
      <c r="C138" s="28" t="s">
        <v>3569</v>
      </c>
      <c r="D138" s="28" t="s">
        <v>3455</v>
      </c>
      <c r="E138" s="28" t="s">
        <v>3570</v>
      </c>
      <c r="F138" s="28" t="s">
        <v>3571</v>
      </c>
      <c r="G138" s="28" t="s">
        <v>3572</v>
      </c>
      <c r="H138" s="12" t="s">
        <v>3350</v>
      </c>
      <c r="I138" s="12" t="s">
        <v>3351</v>
      </c>
      <c r="J138" s="29" t="s">
        <v>3352</v>
      </c>
      <c r="K138" s="30">
        <v>47.7</v>
      </c>
      <c r="L138" s="30">
        <v>47.7</v>
      </c>
      <c r="M138" s="30">
        <v>14.310000000000002</v>
      </c>
      <c r="N138" s="31">
        <v>1618.1369458917836</v>
      </c>
      <c r="O138" s="31">
        <v>12857.513869117545</v>
      </c>
      <c r="P138" s="31">
        <v>16588.023241886072</v>
      </c>
      <c r="Q138" s="31">
        <v>76.472945891783567</v>
      </c>
      <c r="R138" s="31">
        <v>76.472945891783567</v>
      </c>
      <c r="S138" s="31"/>
      <c r="T138" s="32">
        <v>1</v>
      </c>
      <c r="U138" s="32">
        <v>1</v>
      </c>
      <c r="V138" s="29">
        <v>37285</v>
      </c>
      <c r="W138" s="29"/>
      <c r="X138" s="33">
        <v>55153</v>
      </c>
      <c r="Y138" s="15">
        <v>2</v>
      </c>
      <c r="Z138" s="41" t="str">
        <f t="shared" si="6"/>
        <v>CAISO_Peaker2</v>
      </c>
      <c r="AA138" s="41">
        <f>IF(IFERROR(MATCH(C138,REN_Existing_Resources!E:E,0),FALSE),1,0)</f>
        <v>0</v>
      </c>
      <c r="AB138">
        <f t="shared" si="7"/>
        <v>1</v>
      </c>
      <c r="AC138">
        <f>IF(IFERROR(MATCH(Z138,NonREN_types!$A$1:$A$10,0),FALSE),1,0)</f>
        <v>1</v>
      </c>
      <c r="AD138">
        <v>1</v>
      </c>
      <c r="AE138">
        <f t="shared" si="8"/>
        <v>1</v>
      </c>
      <c r="AG138" s="44">
        <f>IFERROR(INDEX(MasterGenCapability_201906!$G:$G,MATCH($C138,MasterGenCapability_201906!$U:$U,0)),"")</f>
        <v>95.2</v>
      </c>
      <c r="AH138" s="44">
        <f>IFERROR(INDEX(NQC2020compliance_20191121!$L:$L,MATCH($C138,NQC2020compliance_20191121!$A:$A,0)),"")</f>
        <v>95.2</v>
      </c>
    </row>
    <row r="139" spans="2:34" x14ac:dyDescent="0.25">
      <c r="B139" s="28" t="s">
        <v>3329</v>
      </c>
      <c r="C139" s="28" t="s">
        <v>3569</v>
      </c>
      <c r="D139" s="28" t="s">
        <v>3455</v>
      </c>
      <c r="E139" s="28" t="s">
        <v>3570</v>
      </c>
      <c r="F139" s="28" t="s">
        <v>3571</v>
      </c>
      <c r="G139" s="28" t="s">
        <v>3573</v>
      </c>
      <c r="H139" s="12" t="s">
        <v>3350</v>
      </c>
      <c r="I139" s="12" t="s">
        <v>3351</v>
      </c>
      <c r="J139" s="29" t="s">
        <v>3352</v>
      </c>
      <c r="K139" s="30">
        <v>47.7</v>
      </c>
      <c r="L139" s="30">
        <v>47.7</v>
      </c>
      <c r="M139" s="30">
        <v>14.310000000000002</v>
      </c>
      <c r="N139" s="31">
        <v>1618.1369458917836</v>
      </c>
      <c r="O139" s="31">
        <v>12857.513869117545</v>
      </c>
      <c r="P139" s="31">
        <v>16588.023241886072</v>
      </c>
      <c r="Q139" s="31">
        <v>76.472945891783567</v>
      </c>
      <c r="R139" s="31">
        <v>76.472945891783567</v>
      </c>
      <c r="S139" s="31"/>
      <c r="T139" s="32">
        <v>1</v>
      </c>
      <c r="U139" s="32">
        <v>1</v>
      </c>
      <c r="V139" s="29">
        <v>37285</v>
      </c>
      <c r="W139" s="29"/>
      <c r="X139" s="33">
        <v>55153</v>
      </c>
      <c r="Y139" s="15">
        <v>2</v>
      </c>
      <c r="Z139" s="41" t="str">
        <f t="shared" si="6"/>
        <v>CAISO_Peaker2</v>
      </c>
      <c r="AA139" s="41">
        <f>IF(IFERROR(MATCH(C139,REN_Existing_Resources!E:E,0),FALSE),1,0)</f>
        <v>0</v>
      </c>
      <c r="AB139">
        <f t="shared" si="7"/>
        <v>1</v>
      </c>
      <c r="AC139">
        <f>IF(IFERROR(MATCH(Z139,NonREN_types!$A$1:$A$10,0),FALSE),1,0)</f>
        <v>1</v>
      </c>
      <c r="AD139">
        <v>1</v>
      </c>
      <c r="AE139">
        <f t="shared" si="8"/>
        <v>1</v>
      </c>
      <c r="AG139" s="44">
        <f>IFERROR(INDEX(MasterGenCapability_201906!$G:$G,MATCH($C139,MasterGenCapability_201906!$U:$U,0)),"")</f>
        <v>95.2</v>
      </c>
      <c r="AH139" s="44">
        <f>IFERROR(INDEX(NQC2020compliance_20191121!$L:$L,MATCH($C139,NQC2020compliance_20191121!$A:$A,0)),"")</f>
        <v>95.2</v>
      </c>
    </row>
    <row r="140" spans="2:34" x14ac:dyDescent="0.25">
      <c r="B140" s="28" t="s">
        <v>3329</v>
      </c>
      <c r="C140" s="28" t="s">
        <v>3574</v>
      </c>
      <c r="D140" s="28" t="s">
        <v>3455</v>
      </c>
      <c r="E140" s="28" t="s">
        <v>3570</v>
      </c>
      <c r="F140" s="28" t="s">
        <v>3575</v>
      </c>
      <c r="G140" s="28" t="s">
        <v>3576</v>
      </c>
      <c r="H140" s="12" t="s">
        <v>3350</v>
      </c>
      <c r="I140" s="12" t="s">
        <v>3351</v>
      </c>
      <c r="J140" s="29" t="s">
        <v>3352</v>
      </c>
      <c r="K140" s="30">
        <v>46.2</v>
      </c>
      <c r="L140" s="30">
        <v>46.2</v>
      </c>
      <c r="M140" s="30">
        <v>13.860000000000003</v>
      </c>
      <c r="N140" s="31">
        <v>1567.2521362725452</v>
      </c>
      <c r="O140" s="31">
        <v>12857.513869117545</v>
      </c>
      <c r="P140" s="31">
        <v>16588.023241886072</v>
      </c>
      <c r="Q140" s="31">
        <v>74.068136272545104</v>
      </c>
      <c r="R140" s="31">
        <v>74.068136272545104</v>
      </c>
      <c r="S140" s="31"/>
      <c r="T140" s="32">
        <v>1</v>
      </c>
      <c r="U140" s="32">
        <v>1</v>
      </c>
      <c r="V140" s="29">
        <v>37315</v>
      </c>
      <c r="W140" s="29"/>
      <c r="X140" s="33">
        <v>55153</v>
      </c>
      <c r="Y140" s="15">
        <v>1</v>
      </c>
      <c r="Z140" s="41" t="str">
        <f t="shared" si="6"/>
        <v>CAISO_Peaker2</v>
      </c>
      <c r="AA140" s="41">
        <f>IF(IFERROR(MATCH(C140,REN_Existing_Resources!E:E,0),FALSE),1,0)</f>
        <v>0</v>
      </c>
      <c r="AB140">
        <f t="shared" si="7"/>
        <v>1</v>
      </c>
      <c r="AC140">
        <f>IF(IFERROR(MATCH(Z140,NonREN_types!$A$1:$A$10,0),FALSE),1,0)</f>
        <v>1</v>
      </c>
      <c r="AD140">
        <v>1</v>
      </c>
      <c r="AE140">
        <f t="shared" si="8"/>
        <v>1</v>
      </c>
      <c r="AG140" s="44">
        <f>IFERROR(INDEX(MasterGenCapability_201906!$G:$G,MATCH($C140,MasterGenCapability_201906!$U:$U,0)),"")</f>
        <v>46.2</v>
      </c>
      <c r="AH140" s="44">
        <f>IFERROR(INDEX(NQC2020compliance_20191121!$L:$L,MATCH($C140,NQC2020compliance_20191121!$A:$A,0)),"")</f>
        <v>46.2</v>
      </c>
    </row>
    <row r="141" spans="2:34" x14ac:dyDescent="0.25">
      <c r="B141" s="28" t="s">
        <v>3329</v>
      </c>
      <c r="C141" s="28" t="s">
        <v>3577</v>
      </c>
      <c r="D141" s="28" t="s">
        <v>3455</v>
      </c>
      <c r="E141" s="28" t="s">
        <v>766</v>
      </c>
      <c r="F141" s="28" t="s">
        <v>3578</v>
      </c>
      <c r="G141" s="28" t="s">
        <v>3579</v>
      </c>
      <c r="H141" s="12" t="s">
        <v>3350</v>
      </c>
      <c r="I141" s="12" t="s">
        <v>3351</v>
      </c>
      <c r="J141" s="29" t="s">
        <v>3352</v>
      </c>
      <c r="K141" s="30">
        <v>48</v>
      </c>
      <c r="L141" s="30">
        <v>48</v>
      </c>
      <c r="M141" s="30">
        <v>14.400002885772121</v>
      </c>
      <c r="N141" s="31">
        <v>1628.3142341311091</v>
      </c>
      <c r="O141" s="31">
        <v>12856.698624831753</v>
      </c>
      <c r="P141" s="31">
        <v>16553.022414227446</v>
      </c>
      <c r="Q141" s="31">
        <v>461.72353942355494</v>
      </c>
      <c r="R141" s="31">
        <v>461.72353942355494</v>
      </c>
      <c r="S141" s="31"/>
      <c r="T141" s="32">
        <v>1</v>
      </c>
      <c r="U141" s="32">
        <v>1</v>
      </c>
      <c r="V141" s="29">
        <v>37627</v>
      </c>
      <c r="W141" s="29"/>
      <c r="X141" s="33">
        <v>55153</v>
      </c>
      <c r="Y141" s="15">
        <v>1</v>
      </c>
      <c r="Z141" s="41" t="str">
        <f t="shared" si="6"/>
        <v>CAISO_Peaker2</v>
      </c>
      <c r="AA141" s="41">
        <f>IF(IFERROR(MATCH(C141,REN_Existing_Resources!E:E,0),FALSE),1,0)</f>
        <v>0</v>
      </c>
      <c r="AB141">
        <f t="shared" si="7"/>
        <v>1</v>
      </c>
      <c r="AC141">
        <f>IF(IFERROR(MATCH(Z141,NonREN_types!$A$1:$A$10,0),FALSE),1,0)</f>
        <v>1</v>
      </c>
      <c r="AD141">
        <v>1</v>
      </c>
      <c r="AE141">
        <f t="shared" si="8"/>
        <v>1</v>
      </c>
      <c r="AG141" s="44">
        <f>IFERROR(INDEX(MasterGenCapability_201906!$G:$G,MATCH($C141,MasterGenCapability_201906!$U:$U,0)),"")</f>
        <v>47.5</v>
      </c>
      <c r="AH141" s="44">
        <f>IFERROR(INDEX(NQC2020compliance_20191121!$L:$L,MATCH($C141,NQC2020compliance_20191121!$A:$A,0)),"")</f>
        <v>47.5</v>
      </c>
    </row>
    <row r="142" spans="2:34" x14ac:dyDescent="0.25">
      <c r="B142" s="28" t="s">
        <v>3329</v>
      </c>
      <c r="C142" s="28" t="s">
        <v>3580</v>
      </c>
      <c r="D142" s="28" t="s">
        <v>3455</v>
      </c>
      <c r="E142" s="28" t="s">
        <v>766</v>
      </c>
      <c r="F142" s="28" t="s">
        <v>3581</v>
      </c>
      <c r="G142" s="28" t="s">
        <v>3582</v>
      </c>
      <c r="H142" s="12" t="s">
        <v>3350</v>
      </c>
      <c r="I142" s="12" t="s">
        <v>3351</v>
      </c>
      <c r="J142" s="29" t="s">
        <v>3352</v>
      </c>
      <c r="K142" s="30">
        <v>48</v>
      </c>
      <c r="L142" s="30">
        <v>48</v>
      </c>
      <c r="M142" s="30">
        <v>14.400002885772121</v>
      </c>
      <c r="N142" s="31">
        <v>1628.3142341311091</v>
      </c>
      <c r="O142" s="31">
        <v>12856.698624831753</v>
      </c>
      <c r="P142" s="31">
        <v>16553.022414227446</v>
      </c>
      <c r="Q142" s="31">
        <v>153.90784647451832</v>
      </c>
      <c r="R142" s="31">
        <v>153.90784647451832</v>
      </c>
      <c r="S142" s="31"/>
      <c r="T142" s="32">
        <v>1</v>
      </c>
      <c r="U142" s="32">
        <v>1</v>
      </c>
      <c r="V142" s="29">
        <v>37627</v>
      </c>
      <c r="W142" s="29"/>
      <c r="X142" s="33">
        <v>55153</v>
      </c>
      <c r="Y142" s="15">
        <v>1</v>
      </c>
      <c r="Z142" s="41" t="str">
        <f t="shared" si="6"/>
        <v>CAISO_Peaker2</v>
      </c>
      <c r="AA142" s="41">
        <f>IF(IFERROR(MATCH(C142,REN_Existing_Resources!E:E,0),FALSE),1,0)</f>
        <v>0</v>
      </c>
      <c r="AB142">
        <f t="shared" si="7"/>
        <v>1</v>
      </c>
      <c r="AC142">
        <f>IF(IFERROR(MATCH(Z142,NonREN_types!$A$1:$A$10,0),FALSE),1,0)</f>
        <v>1</v>
      </c>
      <c r="AD142">
        <v>1</v>
      </c>
      <c r="AE142">
        <f t="shared" si="8"/>
        <v>1</v>
      </c>
      <c r="AG142" s="44">
        <f>IFERROR(INDEX(MasterGenCapability_201906!$G:$G,MATCH($C142,MasterGenCapability_201906!$U:$U,0)),"")</f>
        <v>47.4</v>
      </c>
      <c r="AH142" s="44">
        <f>IFERROR(INDEX(NQC2020compliance_20191121!$L:$L,MATCH($C142,NQC2020compliance_20191121!$A:$A,0)),"")</f>
        <v>47.4</v>
      </c>
    </row>
    <row r="143" spans="2:34" x14ac:dyDescent="0.25">
      <c r="B143" s="28" t="s">
        <v>3329</v>
      </c>
      <c r="C143" s="28" t="s">
        <v>3583</v>
      </c>
      <c r="D143" s="28" t="s">
        <v>3360</v>
      </c>
      <c r="E143" s="28"/>
      <c r="F143" s="28" t="s">
        <v>3584</v>
      </c>
      <c r="G143" s="28"/>
      <c r="H143" s="12" t="s">
        <v>3357</v>
      </c>
      <c r="I143" s="12" t="s">
        <v>3333</v>
      </c>
      <c r="J143" s="29" t="s">
        <v>3359</v>
      </c>
      <c r="K143" s="34">
        <v>1.29</v>
      </c>
      <c r="L143" s="34">
        <v>1.29</v>
      </c>
      <c r="M143" s="34">
        <v>1.29</v>
      </c>
      <c r="N143" s="31"/>
      <c r="O143" s="31">
        <v>7606.0303582401057</v>
      </c>
      <c r="P143" s="31">
        <v>7606.0303582401057</v>
      </c>
      <c r="Q143" s="31"/>
      <c r="R143" s="31"/>
      <c r="S143" s="31"/>
      <c r="T143" s="32">
        <v>1</v>
      </c>
      <c r="U143" s="32">
        <v>1</v>
      </c>
      <c r="V143" s="29">
        <v>30158</v>
      </c>
      <c r="W143" s="29"/>
      <c r="X143" s="33">
        <v>55153</v>
      </c>
      <c r="Y143" s="15">
        <v>1</v>
      </c>
      <c r="Z143" s="41" t="str">
        <f t="shared" si="6"/>
        <v>CAISO_CHP</v>
      </c>
      <c r="AA143" s="41">
        <f>IF(IFERROR(MATCH(C143,REN_Existing_Resources!E:E,0),FALSE),1,0)</f>
        <v>0</v>
      </c>
      <c r="AB143">
        <f t="shared" si="7"/>
        <v>1</v>
      </c>
      <c r="AC143">
        <f>IF(IFERROR(MATCH(Z143,NonREN_types!$A$1:$A$10,0),FALSE),1,0)</f>
        <v>1</v>
      </c>
      <c r="AD143">
        <v>1</v>
      </c>
      <c r="AE143">
        <f t="shared" si="8"/>
        <v>1</v>
      </c>
      <c r="AG143" s="44">
        <f>IFERROR(INDEX(MasterGenCapability_201906!$G:$G,MATCH($C143,MasterGenCapability_201906!$U:$U,0)),"")</f>
        <v>11.5</v>
      </c>
      <c r="AH143" s="44">
        <f>IFERROR(INDEX(NQC2020compliance_20191121!$L:$L,MATCH($C143,NQC2020compliance_20191121!$A:$A,0)),"")</f>
        <v>1.0900000000000001</v>
      </c>
    </row>
    <row r="144" spans="2:34" x14ac:dyDescent="0.25">
      <c r="B144" s="28" t="s">
        <v>3329</v>
      </c>
      <c r="C144" s="28" t="s">
        <v>3585</v>
      </c>
      <c r="D144" s="28" t="s">
        <v>130</v>
      </c>
      <c r="E144" s="28" t="s">
        <v>3441</v>
      </c>
      <c r="F144" s="28" t="s">
        <v>3586</v>
      </c>
      <c r="G144" s="28" t="s">
        <v>3587</v>
      </c>
      <c r="H144" s="12" t="s">
        <v>3357</v>
      </c>
      <c r="I144" s="12" t="s">
        <v>3351</v>
      </c>
      <c r="J144" s="29" t="s">
        <v>3359</v>
      </c>
      <c r="K144" s="34">
        <v>0.5</v>
      </c>
      <c r="L144" s="34">
        <v>0.5</v>
      </c>
      <c r="M144" s="34">
        <v>0.5</v>
      </c>
      <c r="N144" s="31"/>
      <c r="O144" s="31">
        <v>7606.0303582401057</v>
      </c>
      <c r="P144" s="31">
        <v>7606.0303582401057</v>
      </c>
      <c r="Q144" s="31"/>
      <c r="R144" s="31"/>
      <c r="S144" s="31"/>
      <c r="T144" s="32">
        <v>1</v>
      </c>
      <c r="U144" s="32">
        <v>1</v>
      </c>
      <c r="V144" s="29">
        <v>31429</v>
      </c>
      <c r="W144" s="29"/>
      <c r="X144" s="33">
        <v>55153</v>
      </c>
      <c r="Y144" s="15">
        <v>2</v>
      </c>
      <c r="Z144" s="41" t="str">
        <f t="shared" si="6"/>
        <v>CAISO_CHP</v>
      </c>
      <c r="AA144" s="41">
        <f>IF(IFERROR(MATCH(C144,REN_Existing_Resources!E:E,0),FALSE),1,0)</f>
        <v>0</v>
      </c>
      <c r="AB144">
        <f t="shared" si="7"/>
        <v>1</v>
      </c>
      <c r="AC144">
        <f>IF(IFERROR(MATCH(Z144,NonREN_types!$A$1:$A$10,0),FALSE),1,0)</f>
        <v>1</v>
      </c>
      <c r="AD144">
        <v>1</v>
      </c>
      <c r="AE144">
        <f t="shared" si="8"/>
        <v>1</v>
      </c>
      <c r="AG144" s="44">
        <f>IFERROR(INDEX(MasterGenCapability_201906!$G:$G,MATCH($C144,MasterGenCapability_201906!$U:$U,0)),"")</f>
        <v>16.5</v>
      </c>
      <c r="AH144" s="44">
        <f>IFERROR(INDEX(NQC2020compliance_20191121!$L:$L,MATCH($C144,NQC2020compliance_20191121!$A:$A,0)),"")</f>
        <v>1.94</v>
      </c>
    </row>
    <row r="145" spans="2:34" x14ac:dyDescent="0.25">
      <c r="B145" s="28" t="s">
        <v>3329</v>
      </c>
      <c r="C145" s="28" t="s">
        <v>3585</v>
      </c>
      <c r="D145" s="28" t="s">
        <v>130</v>
      </c>
      <c r="E145" s="28" t="s">
        <v>3441</v>
      </c>
      <c r="F145" s="28" t="s">
        <v>3586</v>
      </c>
      <c r="G145" s="28" t="s">
        <v>3588</v>
      </c>
      <c r="H145" s="12" t="s">
        <v>3357</v>
      </c>
      <c r="I145" s="12" t="s">
        <v>3351</v>
      </c>
      <c r="J145" s="29" t="s">
        <v>3359</v>
      </c>
      <c r="K145" s="34">
        <v>0.5</v>
      </c>
      <c r="L145" s="34">
        <v>0.5</v>
      </c>
      <c r="M145" s="34">
        <v>0.5</v>
      </c>
      <c r="N145" s="31"/>
      <c r="O145" s="31">
        <v>7606.0303582401057</v>
      </c>
      <c r="P145" s="31">
        <v>7606.0303582401057</v>
      </c>
      <c r="Q145" s="31"/>
      <c r="R145" s="31"/>
      <c r="S145" s="31"/>
      <c r="T145" s="32">
        <v>1</v>
      </c>
      <c r="U145" s="32">
        <v>1</v>
      </c>
      <c r="V145" s="29">
        <v>31429</v>
      </c>
      <c r="W145" s="29"/>
      <c r="X145" s="33">
        <v>55153</v>
      </c>
      <c r="Y145" s="15">
        <v>2</v>
      </c>
      <c r="Z145" s="41" t="str">
        <f t="shared" si="6"/>
        <v>CAISO_CHP</v>
      </c>
      <c r="AA145" s="41">
        <f>IF(IFERROR(MATCH(C145,REN_Existing_Resources!E:E,0),FALSE),1,0)</f>
        <v>0</v>
      </c>
      <c r="AB145">
        <f t="shared" si="7"/>
        <v>1</v>
      </c>
      <c r="AC145">
        <f>IF(IFERROR(MATCH(Z145,NonREN_types!$A$1:$A$10,0),FALSE),1,0)</f>
        <v>1</v>
      </c>
      <c r="AD145">
        <v>1</v>
      </c>
      <c r="AE145">
        <f t="shared" si="8"/>
        <v>1</v>
      </c>
      <c r="AG145" s="44">
        <f>IFERROR(INDEX(MasterGenCapability_201906!$G:$G,MATCH($C145,MasterGenCapability_201906!$U:$U,0)),"")</f>
        <v>16.5</v>
      </c>
      <c r="AH145" s="44">
        <f>IFERROR(INDEX(NQC2020compliance_20191121!$L:$L,MATCH($C145,NQC2020compliance_20191121!$A:$A,0)),"")</f>
        <v>1.94</v>
      </c>
    </row>
    <row r="146" spans="2:34" x14ac:dyDescent="0.25">
      <c r="B146" s="28" t="s">
        <v>3329</v>
      </c>
      <c r="C146" s="28" t="s">
        <v>3589</v>
      </c>
      <c r="D146" s="28" t="s">
        <v>130</v>
      </c>
      <c r="E146" s="28" t="s">
        <v>3441</v>
      </c>
      <c r="F146" s="28" t="s">
        <v>3590</v>
      </c>
      <c r="G146" s="28"/>
      <c r="H146" s="12" t="s">
        <v>3357</v>
      </c>
      <c r="I146" s="12" t="s">
        <v>3333</v>
      </c>
      <c r="J146" s="29" t="s">
        <v>3359</v>
      </c>
      <c r="K146" s="34">
        <v>0.75</v>
      </c>
      <c r="L146" s="34">
        <v>0.75</v>
      </c>
      <c r="M146" s="34">
        <v>0.75</v>
      </c>
      <c r="N146" s="31"/>
      <c r="O146" s="31">
        <v>7606.0303582401057</v>
      </c>
      <c r="P146" s="31">
        <v>7606.0303582401057</v>
      </c>
      <c r="Q146" s="31"/>
      <c r="R146" s="31"/>
      <c r="S146" s="31"/>
      <c r="T146" s="32">
        <v>1</v>
      </c>
      <c r="U146" s="32">
        <v>1</v>
      </c>
      <c r="V146" s="29">
        <v>32297</v>
      </c>
      <c r="W146" s="29"/>
      <c r="X146" s="33">
        <v>55153</v>
      </c>
      <c r="Y146" s="15">
        <v>1</v>
      </c>
      <c r="Z146" s="41" t="str">
        <f t="shared" si="6"/>
        <v>CAISO_CHP</v>
      </c>
      <c r="AA146" s="41">
        <f>IF(IFERROR(MATCH(C146,REN_Existing_Resources!E:E,0),FALSE),1,0)</f>
        <v>0</v>
      </c>
      <c r="AB146">
        <f t="shared" si="7"/>
        <v>1</v>
      </c>
      <c r="AC146">
        <f>IF(IFERROR(MATCH(Z146,NonREN_types!$A$1:$A$10,0),FALSE),1,0)</f>
        <v>1</v>
      </c>
      <c r="AD146">
        <v>1</v>
      </c>
      <c r="AE146">
        <f t="shared" si="8"/>
        <v>1</v>
      </c>
      <c r="AG146" s="44">
        <f>IFERROR(INDEX(MasterGenCapability_201906!$G:$G,MATCH($C146,MasterGenCapability_201906!$U:$U,0)),"")</f>
        <v>8.5</v>
      </c>
      <c r="AH146" s="44">
        <f>IFERROR(INDEX(NQC2020compliance_20191121!$L:$L,MATCH($C146,NQC2020compliance_20191121!$A:$A,0)),"")</f>
        <v>0.86</v>
      </c>
    </row>
    <row r="147" spans="2:34" x14ac:dyDescent="0.25">
      <c r="B147" s="28" t="s">
        <v>3329</v>
      </c>
      <c r="C147" s="28" t="s">
        <v>3591</v>
      </c>
      <c r="D147" s="28" t="s">
        <v>3360</v>
      </c>
      <c r="E147" s="28"/>
      <c r="F147" s="28" t="s">
        <v>3592</v>
      </c>
      <c r="G147" s="28" t="s">
        <v>3593</v>
      </c>
      <c r="H147" s="12" t="s">
        <v>3357</v>
      </c>
      <c r="I147" s="12" t="s">
        <v>3351</v>
      </c>
      <c r="J147" s="29" t="s">
        <v>3359</v>
      </c>
      <c r="K147" s="34">
        <v>0.64624999999999999</v>
      </c>
      <c r="L147" s="34">
        <v>0.64624999999999999</v>
      </c>
      <c r="M147" s="34">
        <v>0.64624999999999999</v>
      </c>
      <c r="N147" s="31"/>
      <c r="O147" s="31">
        <v>7606.0303582401057</v>
      </c>
      <c r="P147" s="31">
        <v>7606.0303582401057</v>
      </c>
      <c r="Q147" s="31"/>
      <c r="R147" s="31"/>
      <c r="S147" s="31"/>
      <c r="T147" s="32">
        <v>1</v>
      </c>
      <c r="U147" s="32">
        <v>1</v>
      </c>
      <c r="V147" s="29">
        <v>30239</v>
      </c>
      <c r="W147" s="29"/>
      <c r="X147" s="33">
        <v>55153</v>
      </c>
      <c r="Y147" s="15">
        <v>8</v>
      </c>
      <c r="Z147" s="41" t="str">
        <f t="shared" si="6"/>
        <v>CAISO_CHP</v>
      </c>
      <c r="AA147" s="41">
        <f>IF(IFERROR(MATCH(C147,REN_Existing_Resources!E:E,0),FALSE),1,0)</f>
        <v>0</v>
      </c>
      <c r="AB147">
        <f t="shared" si="7"/>
        <v>1</v>
      </c>
      <c r="AC147">
        <f>IF(IFERROR(MATCH(Z147,NonREN_types!$A$1:$A$10,0),FALSE),1,0)</f>
        <v>1</v>
      </c>
      <c r="AD147">
        <v>1</v>
      </c>
      <c r="AE147">
        <f t="shared" si="8"/>
        <v>1</v>
      </c>
      <c r="AG147" s="44">
        <f>IFERROR(INDEX(MasterGenCapability_201906!$G:$G,MATCH($C147,MasterGenCapability_201906!$U:$U,0)),"")</f>
        <v>24.3</v>
      </c>
      <c r="AH147" s="44">
        <f>IFERROR(INDEX(NQC2020compliance_20191121!$L:$L,MATCH($C147,NQC2020compliance_20191121!$A:$A,0)),"")</f>
        <v>2.85</v>
      </c>
    </row>
    <row r="148" spans="2:34" x14ac:dyDescent="0.25">
      <c r="B148" s="28" t="s">
        <v>3329</v>
      </c>
      <c r="C148" s="28" t="s">
        <v>3591</v>
      </c>
      <c r="D148" s="28" t="s">
        <v>3360</v>
      </c>
      <c r="E148" s="28"/>
      <c r="F148" s="28" t="s">
        <v>3592</v>
      </c>
      <c r="G148" s="28" t="s">
        <v>3594</v>
      </c>
      <c r="H148" s="12" t="s">
        <v>3357</v>
      </c>
      <c r="I148" s="12" t="s">
        <v>3351</v>
      </c>
      <c r="J148" s="29" t="s">
        <v>3359</v>
      </c>
      <c r="K148" s="34">
        <v>0.64624999999999999</v>
      </c>
      <c r="L148" s="34">
        <v>0.64624999999999999</v>
      </c>
      <c r="M148" s="34">
        <v>0.64624999999999999</v>
      </c>
      <c r="N148" s="31"/>
      <c r="O148" s="31">
        <v>7606.0303582401057</v>
      </c>
      <c r="P148" s="31">
        <v>7606.0303582401057</v>
      </c>
      <c r="Q148" s="31"/>
      <c r="R148" s="31"/>
      <c r="S148" s="31"/>
      <c r="T148" s="32">
        <v>1</v>
      </c>
      <c r="U148" s="32">
        <v>1</v>
      </c>
      <c r="V148" s="29">
        <v>30239</v>
      </c>
      <c r="W148" s="29"/>
      <c r="X148" s="33">
        <v>55153</v>
      </c>
      <c r="Y148" s="15">
        <v>8</v>
      </c>
      <c r="Z148" s="41" t="str">
        <f t="shared" si="6"/>
        <v>CAISO_CHP</v>
      </c>
      <c r="AA148" s="41">
        <f>IF(IFERROR(MATCH(C148,REN_Existing_Resources!E:E,0),FALSE),1,0)</f>
        <v>0</v>
      </c>
      <c r="AB148">
        <f t="shared" si="7"/>
        <v>1</v>
      </c>
      <c r="AC148">
        <f>IF(IFERROR(MATCH(Z148,NonREN_types!$A$1:$A$10,0),FALSE),1,0)</f>
        <v>1</v>
      </c>
      <c r="AD148">
        <v>1</v>
      </c>
      <c r="AE148">
        <f t="shared" si="8"/>
        <v>1</v>
      </c>
      <c r="AG148" s="44">
        <f>IFERROR(INDEX(MasterGenCapability_201906!$G:$G,MATCH($C148,MasterGenCapability_201906!$U:$U,0)),"")</f>
        <v>24.3</v>
      </c>
      <c r="AH148" s="44">
        <f>IFERROR(INDEX(NQC2020compliance_20191121!$L:$L,MATCH($C148,NQC2020compliance_20191121!$A:$A,0)),"")</f>
        <v>2.85</v>
      </c>
    </row>
    <row r="149" spans="2:34" x14ac:dyDescent="0.25">
      <c r="B149" s="28" t="s">
        <v>3329</v>
      </c>
      <c r="C149" s="28" t="s">
        <v>3591</v>
      </c>
      <c r="D149" s="28" t="s">
        <v>3360</v>
      </c>
      <c r="E149" s="28"/>
      <c r="F149" s="28" t="s">
        <v>3592</v>
      </c>
      <c r="G149" s="28" t="s">
        <v>3595</v>
      </c>
      <c r="H149" s="12" t="s">
        <v>3357</v>
      </c>
      <c r="I149" s="12" t="s">
        <v>3351</v>
      </c>
      <c r="J149" s="29" t="s">
        <v>3359</v>
      </c>
      <c r="K149" s="34">
        <v>0.64624999999999999</v>
      </c>
      <c r="L149" s="34">
        <v>0.64624999999999999</v>
      </c>
      <c r="M149" s="34">
        <v>0.64624999999999999</v>
      </c>
      <c r="N149" s="31"/>
      <c r="O149" s="31">
        <v>7606.0303582401057</v>
      </c>
      <c r="P149" s="31">
        <v>7606.0303582401057</v>
      </c>
      <c r="Q149" s="31"/>
      <c r="R149" s="31"/>
      <c r="S149" s="31"/>
      <c r="T149" s="32">
        <v>1</v>
      </c>
      <c r="U149" s="32">
        <v>1</v>
      </c>
      <c r="V149" s="29">
        <v>30239</v>
      </c>
      <c r="W149" s="29"/>
      <c r="X149" s="33">
        <v>55153</v>
      </c>
      <c r="Y149" s="15">
        <v>8</v>
      </c>
      <c r="Z149" s="41" t="str">
        <f t="shared" si="6"/>
        <v>CAISO_CHP</v>
      </c>
      <c r="AA149" s="41">
        <f>IF(IFERROR(MATCH(C149,REN_Existing_Resources!E:E,0),FALSE),1,0)</f>
        <v>0</v>
      </c>
      <c r="AB149">
        <f t="shared" si="7"/>
        <v>1</v>
      </c>
      <c r="AC149">
        <f>IF(IFERROR(MATCH(Z149,NonREN_types!$A$1:$A$10,0),FALSE),1,0)</f>
        <v>1</v>
      </c>
      <c r="AD149">
        <v>1</v>
      </c>
      <c r="AE149">
        <f t="shared" si="8"/>
        <v>1</v>
      </c>
      <c r="AG149" s="44">
        <f>IFERROR(INDEX(MasterGenCapability_201906!$G:$G,MATCH($C149,MasterGenCapability_201906!$U:$U,0)),"")</f>
        <v>24.3</v>
      </c>
      <c r="AH149" s="44">
        <f>IFERROR(INDEX(NQC2020compliance_20191121!$L:$L,MATCH($C149,NQC2020compliance_20191121!$A:$A,0)),"")</f>
        <v>2.85</v>
      </c>
    </row>
    <row r="150" spans="2:34" x14ac:dyDescent="0.25">
      <c r="B150" s="28" t="s">
        <v>3329</v>
      </c>
      <c r="C150" s="28" t="s">
        <v>3591</v>
      </c>
      <c r="D150" s="28" t="s">
        <v>3360</v>
      </c>
      <c r="E150" s="28"/>
      <c r="F150" s="28" t="s">
        <v>3592</v>
      </c>
      <c r="G150" s="28" t="s">
        <v>3596</v>
      </c>
      <c r="H150" s="12" t="s">
        <v>3357</v>
      </c>
      <c r="I150" s="12" t="s">
        <v>3351</v>
      </c>
      <c r="J150" s="29" t="s">
        <v>3359</v>
      </c>
      <c r="K150" s="34">
        <v>0.64624999999999999</v>
      </c>
      <c r="L150" s="34">
        <v>0.64624999999999999</v>
      </c>
      <c r="M150" s="34">
        <v>0.64624999999999999</v>
      </c>
      <c r="N150" s="31"/>
      <c r="O150" s="31">
        <v>7606.0303582401057</v>
      </c>
      <c r="P150" s="31">
        <v>7606.0303582401057</v>
      </c>
      <c r="Q150" s="31"/>
      <c r="R150" s="31"/>
      <c r="S150" s="31"/>
      <c r="T150" s="32">
        <v>1</v>
      </c>
      <c r="U150" s="32">
        <v>1</v>
      </c>
      <c r="V150" s="29">
        <v>30239</v>
      </c>
      <c r="W150" s="29"/>
      <c r="X150" s="33">
        <v>55153</v>
      </c>
      <c r="Y150" s="15">
        <v>8</v>
      </c>
      <c r="Z150" s="41" t="str">
        <f t="shared" si="6"/>
        <v>CAISO_CHP</v>
      </c>
      <c r="AA150" s="41">
        <f>IF(IFERROR(MATCH(C150,REN_Existing_Resources!E:E,0),FALSE),1,0)</f>
        <v>0</v>
      </c>
      <c r="AB150">
        <f t="shared" si="7"/>
        <v>1</v>
      </c>
      <c r="AC150">
        <f>IF(IFERROR(MATCH(Z150,NonREN_types!$A$1:$A$10,0),FALSE),1,0)</f>
        <v>1</v>
      </c>
      <c r="AD150">
        <v>1</v>
      </c>
      <c r="AE150">
        <f t="shared" si="8"/>
        <v>1</v>
      </c>
      <c r="AG150" s="44">
        <f>IFERROR(INDEX(MasterGenCapability_201906!$G:$G,MATCH($C150,MasterGenCapability_201906!$U:$U,0)),"")</f>
        <v>24.3</v>
      </c>
      <c r="AH150" s="44">
        <f>IFERROR(INDEX(NQC2020compliance_20191121!$L:$L,MATCH($C150,NQC2020compliance_20191121!$A:$A,0)),"")</f>
        <v>2.85</v>
      </c>
    </row>
    <row r="151" spans="2:34" x14ac:dyDescent="0.25">
      <c r="B151" s="28" t="s">
        <v>3329</v>
      </c>
      <c r="C151" s="28" t="s">
        <v>3591</v>
      </c>
      <c r="D151" s="28" t="s">
        <v>3360</v>
      </c>
      <c r="E151" s="28"/>
      <c r="F151" s="28" t="s">
        <v>3592</v>
      </c>
      <c r="G151" s="28" t="s">
        <v>3597</v>
      </c>
      <c r="H151" s="12" t="s">
        <v>3357</v>
      </c>
      <c r="I151" s="12" t="s">
        <v>3351</v>
      </c>
      <c r="J151" s="29" t="s">
        <v>3359</v>
      </c>
      <c r="K151" s="34">
        <v>0.64624999999999999</v>
      </c>
      <c r="L151" s="34">
        <v>0.64624999999999999</v>
      </c>
      <c r="M151" s="34">
        <v>0.64624999999999999</v>
      </c>
      <c r="N151" s="31"/>
      <c r="O151" s="31">
        <v>7606.0303582401057</v>
      </c>
      <c r="P151" s="31">
        <v>7606.0303582401057</v>
      </c>
      <c r="Q151" s="31"/>
      <c r="R151" s="31"/>
      <c r="S151" s="31"/>
      <c r="T151" s="32">
        <v>1</v>
      </c>
      <c r="U151" s="32">
        <v>1</v>
      </c>
      <c r="V151" s="29">
        <v>30239</v>
      </c>
      <c r="W151" s="29"/>
      <c r="X151" s="33">
        <v>55153</v>
      </c>
      <c r="Y151" s="15">
        <v>8</v>
      </c>
      <c r="Z151" s="41" t="str">
        <f t="shared" si="6"/>
        <v>CAISO_CHP</v>
      </c>
      <c r="AA151" s="41">
        <f>IF(IFERROR(MATCH(C151,REN_Existing_Resources!E:E,0),FALSE),1,0)</f>
        <v>0</v>
      </c>
      <c r="AB151">
        <f t="shared" si="7"/>
        <v>1</v>
      </c>
      <c r="AC151">
        <f>IF(IFERROR(MATCH(Z151,NonREN_types!$A$1:$A$10,0),FALSE),1,0)</f>
        <v>1</v>
      </c>
      <c r="AD151">
        <v>1</v>
      </c>
      <c r="AE151">
        <f t="shared" si="8"/>
        <v>1</v>
      </c>
      <c r="AG151" s="44">
        <f>IFERROR(INDEX(MasterGenCapability_201906!$G:$G,MATCH($C151,MasterGenCapability_201906!$U:$U,0)),"")</f>
        <v>24.3</v>
      </c>
      <c r="AH151" s="44">
        <f>IFERROR(INDEX(NQC2020compliance_20191121!$L:$L,MATCH($C151,NQC2020compliance_20191121!$A:$A,0)),"")</f>
        <v>2.85</v>
      </c>
    </row>
    <row r="152" spans="2:34" x14ac:dyDescent="0.25">
      <c r="B152" s="28" t="s">
        <v>3329</v>
      </c>
      <c r="C152" s="28" t="s">
        <v>3591</v>
      </c>
      <c r="D152" s="28" t="s">
        <v>3360</v>
      </c>
      <c r="E152" s="28"/>
      <c r="F152" s="28" t="s">
        <v>3592</v>
      </c>
      <c r="G152" s="28" t="s">
        <v>3598</v>
      </c>
      <c r="H152" s="12" t="s">
        <v>3357</v>
      </c>
      <c r="I152" s="12" t="s">
        <v>3351</v>
      </c>
      <c r="J152" s="29" t="s">
        <v>3359</v>
      </c>
      <c r="K152" s="34">
        <v>0.64624999999999999</v>
      </c>
      <c r="L152" s="34">
        <v>0.64624999999999999</v>
      </c>
      <c r="M152" s="34">
        <v>0.64624999999999999</v>
      </c>
      <c r="N152" s="31"/>
      <c r="O152" s="31">
        <v>7606.0303582401057</v>
      </c>
      <c r="P152" s="31">
        <v>7606.0303582401057</v>
      </c>
      <c r="Q152" s="31"/>
      <c r="R152" s="31"/>
      <c r="S152" s="31"/>
      <c r="T152" s="32">
        <v>1</v>
      </c>
      <c r="U152" s="32">
        <v>1</v>
      </c>
      <c r="V152" s="29">
        <v>30239</v>
      </c>
      <c r="W152" s="29"/>
      <c r="X152" s="33">
        <v>55153</v>
      </c>
      <c r="Y152" s="15">
        <v>8</v>
      </c>
      <c r="Z152" s="41" t="str">
        <f t="shared" si="6"/>
        <v>CAISO_CHP</v>
      </c>
      <c r="AA152" s="41">
        <f>IF(IFERROR(MATCH(C152,REN_Existing_Resources!E:E,0),FALSE),1,0)</f>
        <v>0</v>
      </c>
      <c r="AB152">
        <f t="shared" si="7"/>
        <v>1</v>
      </c>
      <c r="AC152">
        <f>IF(IFERROR(MATCH(Z152,NonREN_types!$A$1:$A$10,0),FALSE),1,0)</f>
        <v>1</v>
      </c>
      <c r="AD152">
        <v>1</v>
      </c>
      <c r="AE152">
        <f t="shared" si="8"/>
        <v>1</v>
      </c>
      <c r="AG152" s="44">
        <f>IFERROR(INDEX(MasterGenCapability_201906!$G:$G,MATCH($C152,MasterGenCapability_201906!$U:$U,0)),"")</f>
        <v>24.3</v>
      </c>
      <c r="AH152" s="44">
        <f>IFERROR(INDEX(NQC2020compliance_20191121!$L:$L,MATCH($C152,NQC2020compliance_20191121!$A:$A,0)),"")</f>
        <v>2.85</v>
      </c>
    </row>
    <row r="153" spans="2:34" x14ac:dyDescent="0.25">
      <c r="B153" s="28" t="s">
        <v>3329</v>
      </c>
      <c r="C153" s="28" t="s">
        <v>3591</v>
      </c>
      <c r="D153" s="28" t="s">
        <v>3360</v>
      </c>
      <c r="E153" s="28"/>
      <c r="F153" s="28" t="s">
        <v>3592</v>
      </c>
      <c r="G153" s="28" t="s">
        <v>3599</v>
      </c>
      <c r="H153" s="12" t="s">
        <v>3357</v>
      </c>
      <c r="I153" s="12" t="s">
        <v>3351</v>
      </c>
      <c r="J153" s="29" t="s">
        <v>3359</v>
      </c>
      <c r="K153" s="34">
        <v>0.64624999999999999</v>
      </c>
      <c r="L153" s="34">
        <v>0.64624999999999999</v>
      </c>
      <c r="M153" s="34">
        <v>0.64624999999999999</v>
      </c>
      <c r="N153" s="31"/>
      <c r="O153" s="31">
        <v>7606.0303582401057</v>
      </c>
      <c r="P153" s="31">
        <v>7606.0303582401057</v>
      </c>
      <c r="Q153" s="31"/>
      <c r="R153" s="31"/>
      <c r="S153" s="31"/>
      <c r="T153" s="32">
        <v>1</v>
      </c>
      <c r="U153" s="32">
        <v>1</v>
      </c>
      <c r="V153" s="29">
        <v>30239</v>
      </c>
      <c r="W153" s="29"/>
      <c r="X153" s="33">
        <v>55153</v>
      </c>
      <c r="Y153" s="15">
        <v>8</v>
      </c>
      <c r="Z153" s="41" t="str">
        <f t="shared" si="6"/>
        <v>CAISO_CHP</v>
      </c>
      <c r="AA153" s="41">
        <f>IF(IFERROR(MATCH(C153,REN_Existing_Resources!E:E,0),FALSE),1,0)</f>
        <v>0</v>
      </c>
      <c r="AB153">
        <f t="shared" si="7"/>
        <v>1</v>
      </c>
      <c r="AC153">
        <f>IF(IFERROR(MATCH(Z153,NonREN_types!$A$1:$A$10,0),FALSE),1,0)</f>
        <v>1</v>
      </c>
      <c r="AD153">
        <v>1</v>
      </c>
      <c r="AE153">
        <f t="shared" si="8"/>
        <v>1</v>
      </c>
      <c r="AG153" s="44">
        <f>IFERROR(INDEX(MasterGenCapability_201906!$G:$G,MATCH($C153,MasterGenCapability_201906!$U:$U,0)),"")</f>
        <v>24.3</v>
      </c>
      <c r="AH153" s="44">
        <f>IFERROR(INDEX(NQC2020compliance_20191121!$L:$L,MATCH($C153,NQC2020compliance_20191121!$A:$A,0)),"")</f>
        <v>2.85</v>
      </c>
    </row>
    <row r="154" spans="2:34" x14ac:dyDescent="0.25">
      <c r="B154" s="28" t="s">
        <v>3329</v>
      </c>
      <c r="C154" s="28" t="s">
        <v>3591</v>
      </c>
      <c r="D154" s="28" t="s">
        <v>3360</v>
      </c>
      <c r="E154" s="28"/>
      <c r="F154" s="28" t="s">
        <v>3592</v>
      </c>
      <c r="G154" s="28" t="s">
        <v>3600</v>
      </c>
      <c r="H154" s="12" t="s">
        <v>3357</v>
      </c>
      <c r="I154" s="12" t="s">
        <v>3351</v>
      </c>
      <c r="J154" s="29" t="s">
        <v>3359</v>
      </c>
      <c r="K154" s="34">
        <v>0.64624999999999999</v>
      </c>
      <c r="L154" s="34">
        <v>0.64624999999999999</v>
      </c>
      <c r="M154" s="34">
        <v>0.64624999999999999</v>
      </c>
      <c r="N154" s="31"/>
      <c r="O154" s="31">
        <v>7606.0303582401057</v>
      </c>
      <c r="P154" s="31">
        <v>7606.0303582401057</v>
      </c>
      <c r="Q154" s="31"/>
      <c r="R154" s="31"/>
      <c r="S154" s="31"/>
      <c r="T154" s="32">
        <v>1</v>
      </c>
      <c r="U154" s="32">
        <v>1</v>
      </c>
      <c r="V154" s="29">
        <v>30239</v>
      </c>
      <c r="W154" s="29"/>
      <c r="X154" s="33">
        <v>55153</v>
      </c>
      <c r="Y154" s="15">
        <v>8</v>
      </c>
      <c r="Z154" s="41" t="str">
        <f t="shared" si="6"/>
        <v>CAISO_CHP</v>
      </c>
      <c r="AA154" s="41">
        <f>IF(IFERROR(MATCH(C154,REN_Existing_Resources!E:E,0),FALSE),1,0)</f>
        <v>0</v>
      </c>
      <c r="AB154">
        <f t="shared" si="7"/>
        <v>1</v>
      </c>
      <c r="AC154">
        <f>IF(IFERROR(MATCH(Z154,NonREN_types!$A$1:$A$10,0),FALSE),1,0)</f>
        <v>1</v>
      </c>
      <c r="AD154">
        <v>1</v>
      </c>
      <c r="AE154">
        <f t="shared" si="8"/>
        <v>1</v>
      </c>
      <c r="AG154" s="44">
        <f>IFERROR(INDEX(MasterGenCapability_201906!$G:$G,MATCH($C154,MasterGenCapability_201906!$U:$U,0)),"")</f>
        <v>24.3</v>
      </c>
      <c r="AH154" s="44">
        <f>IFERROR(INDEX(NQC2020compliance_20191121!$L:$L,MATCH($C154,NQC2020compliance_20191121!$A:$A,0)),"")</f>
        <v>2.85</v>
      </c>
    </row>
    <row r="155" spans="2:34" x14ac:dyDescent="0.25">
      <c r="B155" s="28" t="s">
        <v>3329</v>
      </c>
      <c r="C155" s="28" t="s">
        <v>3601</v>
      </c>
      <c r="D155" s="28" t="s">
        <v>3346</v>
      </c>
      <c r="E155" s="28" t="s">
        <v>3347</v>
      </c>
      <c r="F155" s="28" t="s">
        <v>3602</v>
      </c>
      <c r="G155" s="28" t="s">
        <v>3603</v>
      </c>
      <c r="H155" s="12" t="s">
        <v>3357</v>
      </c>
      <c r="I155" s="12" t="s">
        <v>3358</v>
      </c>
      <c r="J155" s="29" t="s">
        <v>3359</v>
      </c>
      <c r="K155" s="34">
        <v>3.9333333333333336</v>
      </c>
      <c r="L155" s="34">
        <v>3.9333333333333336</v>
      </c>
      <c r="M155" s="34">
        <v>3.9333333333333336</v>
      </c>
      <c r="N155" s="31"/>
      <c r="O155" s="31">
        <v>7606.0303582401057</v>
      </c>
      <c r="P155" s="31">
        <v>7606.0303582401057</v>
      </c>
      <c r="Q155" s="31"/>
      <c r="R155" s="31"/>
      <c r="S155" s="31"/>
      <c r="T155" s="32">
        <v>1</v>
      </c>
      <c r="U155" s="32">
        <v>1</v>
      </c>
      <c r="V155" s="29">
        <v>32140</v>
      </c>
      <c r="W155" s="29"/>
      <c r="X155" s="33">
        <v>55153</v>
      </c>
      <c r="Y155" s="15">
        <v>3</v>
      </c>
      <c r="Z155" s="41" t="str">
        <f t="shared" si="6"/>
        <v>CAISO_CHP</v>
      </c>
      <c r="AA155" s="41">
        <f>IF(IFERROR(MATCH(C155,REN_Existing_Resources!E:E,0),FALSE),1,0)</f>
        <v>0</v>
      </c>
      <c r="AB155">
        <f t="shared" si="7"/>
        <v>1</v>
      </c>
      <c r="AC155">
        <f>IF(IFERROR(MATCH(Z155,NonREN_types!$A$1:$A$10,0),FALSE),1,0)</f>
        <v>1</v>
      </c>
      <c r="AD155">
        <v>1</v>
      </c>
      <c r="AE155">
        <f t="shared" si="8"/>
        <v>1</v>
      </c>
      <c r="AG155" s="44">
        <f>IFERROR(INDEX(MasterGenCapability_201906!$G:$G,MATCH($C155,MasterGenCapability_201906!$U:$U,0)),"")</f>
        <v>124.87</v>
      </c>
      <c r="AH155" s="44">
        <f>IFERROR(INDEX(NQC2020compliance_20191121!$L:$L,MATCH($C155,NQC2020compliance_20191121!$A:$A,0)),"")</f>
        <v>9.7799999999999994</v>
      </c>
    </row>
    <row r="156" spans="2:34" x14ac:dyDescent="0.25">
      <c r="B156" s="28" t="s">
        <v>3329</v>
      </c>
      <c r="C156" s="28" t="s">
        <v>3601</v>
      </c>
      <c r="D156" s="28" t="s">
        <v>3346</v>
      </c>
      <c r="E156" s="28" t="s">
        <v>3347</v>
      </c>
      <c r="F156" s="28" t="s">
        <v>3602</v>
      </c>
      <c r="G156" s="28" t="s">
        <v>3604</v>
      </c>
      <c r="H156" s="12" t="s">
        <v>3357</v>
      </c>
      <c r="I156" s="12" t="s">
        <v>3358</v>
      </c>
      <c r="J156" s="29" t="s">
        <v>3359</v>
      </c>
      <c r="K156" s="34">
        <v>3.9333333333333336</v>
      </c>
      <c r="L156" s="34">
        <v>3.9333333333333336</v>
      </c>
      <c r="M156" s="34">
        <v>3.9333333333333336</v>
      </c>
      <c r="N156" s="31"/>
      <c r="O156" s="31">
        <v>7606.0303582401057</v>
      </c>
      <c r="P156" s="31">
        <v>7606.0303582401057</v>
      </c>
      <c r="Q156" s="31"/>
      <c r="R156" s="31"/>
      <c r="S156" s="31"/>
      <c r="T156" s="32">
        <v>1</v>
      </c>
      <c r="U156" s="32">
        <v>1</v>
      </c>
      <c r="V156" s="29">
        <v>32140</v>
      </c>
      <c r="W156" s="29"/>
      <c r="X156" s="33">
        <v>55153</v>
      </c>
      <c r="Y156" s="15">
        <v>3</v>
      </c>
      <c r="Z156" s="41" t="str">
        <f t="shared" si="6"/>
        <v>CAISO_CHP</v>
      </c>
      <c r="AA156" s="41">
        <f>IF(IFERROR(MATCH(C156,REN_Existing_Resources!E:E,0),FALSE),1,0)</f>
        <v>0</v>
      </c>
      <c r="AB156">
        <f t="shared" si="7"/>
        <v>1</v>
      </c>
      <c r="AC156">
        <f>IF(IFERROR(MATCH(Z156,NonREN_types!$A$1:$A$10,0),FALSE),1,0)</f>
        <v>1</v>
      </c>
      <c r="AD156">
        <v>1</v>
      </c>
      <c r="AE156">
        <f t="shared" si="8"/>
        <v>1</v>
      </c>
      <c r="AG156" s="44">
        <f>IFERROR(INDEX(MasterGenCapability_201906!$G:$G,MATCH($C156,MasterGenCapability_201906!$U:$U,0)),"")</f>
        <v>124.87</v>
      </c>
      <c r="AH156" s="44">
        <f>IFERROR(INDEX(NQC2020compliance_20191121!$L:$L,MATCH($C156,NQC2020compliance_20191121!$A:$A,0)),"")</f>
        <v>9.7799999999999994</v>
      </c>
    </row>
    <row r="157" spans="2:34" x14ac:dyDescent="0.25">
      <c r="B157" s="28" t="s">
        <v>3329</v>
      </c>
      <c r="C157" s="28" t="s">
        <v>3601</v>
      </c>
      <c r="D157" s="28" t="s">
        <v>3346</v>
      </c>
      <c r="E157" s="28" t="s">
        <v>3347</v>
      </c>
      <c r="F157" s="28" t="s">
        <v>3602</v>
      </c>
      <c r="G157" s="28" t="s">
        <v>3605</v>
      </c>
      <c r="H157" s="12" t="s">
        <v>3357</v>
      </c>
      <c r="I157" s="12" t="s">
        <v>3358</v>
      </c>
      <c r="J157" s="29" t="s">
        <v>3359</v>
      </c>
      <c r="K157" s="34">
        <v>3.9333333333333336</v>
      </c>
      <c r="L157" s="34">
        <v>3.9333333333333336</v>
      </c>
      <c r="M157" s="34">
        <v>3.9333333333333336</v>
      </c>
      <c r="N157" s="31"/>
      <c r="O157" s="31">
        <v>7606.0303582401057</v>
      </c>
      <c r="P157" s="31">
        <v>7606.0303582401057</v>
      </c>
      <c r="Q157" s="31"/>
      <c r="R157" s="31"/>
      <c r="S157" s="31"/>
      <c r="T157" s="32">
        <v>1</v>
      </c>
      <c r="U157" s="32">
        <v>1</v>
      </c>
      <c r="V157" s="29">
        <v>32140</v>
      </c>
      <c r="W157" s="29"/>
      <c r="X157" s="33">
        <v>55153</v>
      </c>
      <c r="Y157" s="15">
        <v>3</v>
      </c>
      <c r="Z157" s="41" t="str">
        <f t="shared" si="6"/>
        <v>CAISO_CHP</v>
      </c>
      <c r="AA157" s="41">
        <f>IF(IFERROR(MATCH(C157,REN_Existing_Resources!E:E,0),FALSE),1,0)</f>
        <v>0</v>
      </c>
      <c r="AB157">
        <f t="shared" si="7"/>
        <v>1</v>
      </c>
      <c r="AC157">
        <f>IF(IFERROR(MATCH(Z157,NonREN_types!$A$1:$A$10,0),FALSE),1,0)</f>
        <v>1</v>
      </c>
      <c r="AD157">
        <v>1</v>
      </c>
      <c r="AE157">
        <f t="shared" si="8"/>
        <v>1</v>
      </c>
      <c r="AG157" s="44">
        <f>IFERROR(INDEX(MasterGenCapability_201906!$G:$G,MATCH($C157,MasterGenCapability_201906!$U:$U,0)),"")</f>
        <v>124.87</v>
      </c>
      <c r="AH157" s="44">
        <f>IFERROR(INDEX(NQC2020compliance_20191121!$L:$L,MATCH($C157,NQC2020compliance_20191121!$A:$A,0)),"")</f>
        <v>9.7799999999999994</v>
      </c>
    </row>
    <row r="158" spans="2:34" x14ac:dyDescent="0.25">
      <c r="B158" s="28" t="s">
        <v>3329</v>
      </c>
      <c r="C158" s="28" t="s">
        <v>3606</v>
      </c>
      <c r="D158" s="28" t="s">
        <v>224</v>
      </c>
      <c r="E158" s="28" t="s">
        <v>3607</v>
      </c>
      <c r="F158" s="28" t="s">
        <v>3608</v>
      </c>
      <c r="G158" s="28"/>
      <c r="H158" s="12" t="s">
        <v>3385</v>
      </c>
      <c r="I158" s="12" t="s">
        <v>3333</v>
      </c>
      <c r="J158" s="29" t="s">
        <v>3386</v>
      </c>
      <c r="K158" s="30">
        <v>42</v>
      </c>
      <c r="L158" s="30">
        <v>42</v>
      </c>
      <c r="M158" s="30"/>
      <c r="N158" s="31"/>
      <c r="O158" s="31"/>
      <c r="P158" s="31"/>
      <c r="Q158" s="31"/>
      <c r="R158" s="31"/>
      <c r="S158" s="31"/>
      <c r="T158" s="32">
        <v>0</v>
      </c>
      <c r="U158" s="32">
        <v>1</v>
      </c>
      <c r="V158" s="29">
        <v>23743</v>
      </c>
      <c r="W158" s="29"/>
      <c r="X158" s="33">
        <v>55153</v>
      </c>
      <c r="Y158" s="15">
        <v>1</v>
      </c>
      <c r="Z158" s="41" t="str">
        <f t="shared" si="6"/>
        <v>CAISO_Hydro</v>
      </c>
      <c r="AA158" s="41">
        <f>IF(IFERROR(MATCH(C158,REN_Existing_Resources!E:E,0),FALSE),1,0)</f>
        <v>0</v>
      </c>
      <c r="AB158">
        <f t="shared" si="7"/>
        <v>1</v>
      </c>
      <c r="AC158">
        <f>IF(IFERROR(MATCH(Z158,NonREN_types!$A$1:$A$10,0),FALSE),1,0)</f>
        <v>1</v>
      </c>
      <c r="AD158">
        <v>1</v>
      </c>
      <c r="AE158">
        <f t="shared" si="8"/>
        <v>1</v>
      </c>
      <c r="AG158" s="44">
        <f>IFERROR(INDEX(MasterGenCapability_201906!$G:$G,MATCH($C158,MasterGenCapability_201906!$U:$U,0)),"")</f>
        <v>42</v>
      </c>
      <c r="AH158" s="44">
        <f>IFERROR(INDEX(NQC2020compliance_20191121!$L:$L,MATCH($C158,NQC2020compliance_20191121!$A:$A,0)),"")</f>
        <v>42</v>
      </c>
    </row>
    <row r="159" spans="2:34" hidden="1" x14ac:dyDescent="0.25">
      <c r="B159" s="28" t="s">
        <v>3329</v>
      </c>
      <c r="C159" s="28" t="s">
        <v>2187</v>
      </c>
      <c r="D159" s="28" t="s">
        <v>3392</v>
      </c>
      <c r="E159" s="28" t="s">
        <v>1896</v>
      </c>
      <c r="F159" s="28" t="s">
        <v>3609</v>
      </c>
      <c r="G159" s="28"/>
      <c r="H159" s="12" t="s">
        <v>3483</v>
      </c>
      <c r="I159" s="12" t="s">
        <v>3333</v>
      </c>
      <c r="J159" s="29"/>
      <c r="K159" s="30">
        <v>1.5</v>
      </c>
      <c r="L159" s="30">
        <v>0.67</v>
      </c>
      <c r="M159" s="30"/>
      <c r="N159" s="31"/>
      <c r="O159" s="31"/>
      <c r="P159" s="31"/>
      <c r="Q159" s="31"/>
      <c r="R159" s="31"/>
      <c r="S159" s="31"/>
      <c r="T159" s="32">
        <v>0</v>
      </c>
      <c r="U159" s="32">
        <v>1</v>
      </c>
      <c r="V159" s="29">
        <v>40682</v>
      </c>
      <c r="W159" s="29"/>
      <c r="X159" s="33">
        <v>55153</v>
      </c>
      <c r="Y159" s="15">
        <v>1</v>
      </c>
      <c r="Z159" s="41" t="str">
        <f t="shared" si="6"/>
        <v>RenExistRes</v>
      </c>
      <c r="AA159" s="41">
        <f>IF(IFERROR(MATCH(C159,REN_Existing_Resources!E:E,0),FALSE),1,0)</f>
        <v>1</v>
      </c>
      <c r="AB159">
        <f t="shared" si="7"/>
        <v>1</v>
      </c>
      <c r="AC159">
        <f>IF(IFERROR(MATCH(Z159,NonREN_types!$A$1:$A$10,0),FALSE),1,0)</f>
        <v>0</v>
      </c>
      <c r="AD159">
        <v>1</v>
      </c>
      <c r="AE159">
        <f t="shared" si="8"/>
        <v>0</v>
      </c>
      <c r="AG159" s="44">
        <f>IFERROR(INDEX(MasterGenCapability_201906!$G:$G,MATCH($C159,MasterGenCapability_201906!$U:$U,0)),"")</f>
        <v>1.5</v>
      </c>
      <c r="AH159" s="44">
        <f>IFERROR(INDEX(NQC2020compliance_20191121!$L:$L,MATCH($C159,NQC2020compliance_20191121!$A:$A,0)),"")</f>
        <v>0.51</v>
      </c>
    </row>
    <row r="160" spans="2:34" hidden="1" x14ac:dyDescent="0.25">
      <c r="B160" s="28" t="s">
        <v>3329</v>
      </c>
      <c r="C160" s="28" t="s">
        <v>2209</v>
      </c>
      <c r="D160" s="28" t="s">
        <v>3392</v>
      </c>
      <c r="E160" s="28" t="s">
        <v>1896</v>
      </c>
      <c r="F160" s="28" t="s">
        <v>3610</v>
      </c>
      <c r="G160" s="28"/>
      <c r="H160" s="12" t="s">
        <v>3483</v>
      </c>
      <c r="I160" s="12" t="s">
        <v>3333</v>
      </c>
      <c r="J160" s="29"/>
      <c r="K160" s="30">
        <v>2</v>
      </c>
      <c r="L160" s="30">
        <v>1.52</v>
      </c>
      <c r="M160" s="30"/>
      <c r="N160" s="31"/>
      <c r="O160" s="31"/>
      <c r="P160" s="31"/>
      <c r="Q160" s="31"/>
      <c r="R160" s="31"/>
      <c r="S160" s="31"/>
      <c r="T160" s="32">
        <v>0</v>
      </c>
      <c r="U160" s="32">
        <v>1</v>
      </c>
      <c r="V160" s="29">
        <v>38182</v>
      </c>
      <c r="W160" s="29"/>
      <c r="X160" s="33">
        <v>55153</v>
      </c>
      <c r="Y160" s="15">
        <v>1</v>
      </c>
      <c r="Z160" s="41" t="str">
        <f t="shared" si="6"/>
        <v>RenExistRes</v>
      </c>
      <c r="AA160" s="41">
        <f>IF(IFERROR(MATCH(C160,REN_Existing_Resources!E:E,0),FALSE),1,0)</f>
        <v>1</v>
      </c>
      <c r="AB160">
        <f t="shared" si="7"/>
        <v>1</v>
      </c>
      <c r="AC160">
        <f>IF(IFERROR(MATCH(Z160,NonREN_types!$A$1:$A$10,0),FALSE),1,0)</f>
        <v>0</v>
      </c>
      <c r="AD160">
        <v>1</v>
      </c>
      <c r="AE160">
        <f t="shared" si="8"/>
        <v>0</v>
      </c>
      <c r="AG160" s="44">
        <f>IFERROR(INDEX(MasterGenCapability_201906!$G:$G,MATCH($C160,MasterGenCapability_201906!$U:$U,0)),"")</f>
        <v>2.25</v>
      </c>
      <c r="AH160" s="44">
        <f>IFERROR(INDEX(NQC2020compliance_20191121!$L:$L,MATCH($C160,NQC2020compliance_20191121!$A:$A,0)),"")</f>
        <v>1.74</v>
      </c>
    </row>
    <row r="161" spans="2:34" hidden="1" x14ac:dyDescent="0.25">
      <c r="B161" s="28" t="s">
        <v>3329</v>
      </c>
      <c r="C161" s="28" t="s">
        <v>1732</v>
      </c>
      <c r="D161" s="28" t="s">
        <v>3346</v>
      </c>
      <c r="E161" s="28" t="s">
        <v>3413</v>
      </c>
      <c r="F161" s="28" t="s">
        <v>3611</v>
      </c>
      <c r="G161" s="28"/>
      <c r="H161" s="12" t="s">
        <v>3332</v>
      </c>
      <c r="I161" s="12" t="s">
        <v>3333</v>
      </c>
      <c r="J161" s="29"/>
      <c r="K161" s="30">
        <v>1.5</v>
      </c>
      <c r="L161" s="30">
        <v>0</v>
      </c>
      <c r="M161" s="30"/>
      <c r="N161" s="31"/>
      <c r="O161" s="31"/>
      <c r="P161" s="31"/>
      <c r="Q161" s="31"/>
      <c r="R161" s="31"/>
      <c r="S161" s="31"/>
      <c r="T161" s="32">
        <v>0</v>
      </c>
      <c r="U161" s="32">
        <v>1</v>
      </c>
      <c r="V161" s="29">
        <v>41628</v>
      </c>
      <c r="W161" s="29"/>
      <c r="X161" s="33">
        <v>55153</v>
      </c>
      <c r="Y161" s="15">
        <v>1</v>
      </c>
      <c r="Z161" s="41" t="str">
        <f t="shared" si="6"/>
        <v>RenExistRes</v>
      </c>
      <c r="AA161" s="41">
        <f>IF(IFERROR(MATCH(C161,REN_Existing_Resources!E:E,0),FALSE),1,0)</f>
        <v>1</v>
      </c>
      <c r="AB161">
        <f t="shared" si="7"/>
        <v>1</v>
      </c>
      <c r="AC161">
        <f>IF(IFERROR(MATCH(Z161,NonREN_types!$A$1:$A$10,0),FALSE),1,0)</f>
        <v>0</v>
      </c>
      <c r="AD161">
        <v>1</v>
      </c>
      <c r="AE161">
        <f t="shared" si="8"/>
        <v>0</v>
      </c>
      <c r="AG161" s="44">
        <f>IFERROR(INDEX(MasterGenCapability_201906!$G:$G,MATCH($C161,MasterGenCapability_201906!$U:$U,0)),"")</f>
        <v>1.5</v>
      </c>
      <c r="AH161" s="44">
        <f>IFERROR(INDEX(NQC2020compliance_20191121!$L:$L,MATCH($C161,NQC2020compliance_20191121!$A:$A,0)),"")</f>
        <v>0</v>
      </c>
    </row>
    <row r="162" spans="2:34" hidden="1" x14ac:dyDescent="0.25">
      <c r="B162" s="28" t="s">
        <v>3329</v>
      </c>
      <c r="C162" s="28" t="s">
        <v>1134</v>
      </c>
      <c r="D162" s="28" t="s">
        <v>3346</v>
      </c>
      <c r="E162" s="28" t="s">
        <v>3413</v>
      </c>
      <c r="F162" s="28" t="s">
        <v>3612</v>
      </c>
      <c r="G162" s="28"/>
      <c r="H162" s="12" t="s">
        <v>3458</v>
      </c>
      <c r="I162" s="12" t="s">
        <v>3333</v>
      </c>
      <c r="J162" s="29"/>
      <c r="K162" s="30">
        <v>21.8</v>
      </c>
      <c r="L162" s="30">
        <v>5.09</v>
      </c>
      <c r="M162" s="30"/>
      <c r="N162" s="31"/>
      <c r="O162" s="31"/>
      <c r="P162" s="31"/>
      <c r="Q162" s="31"/>
      <c r="R162" s="31"/>
      <c r="S162" s="31"/>
      <c r="T162" s="32">
        <v>1</v>
      </c>
      <c r="U162" s="32">
        <v>1</v>
      </c>
      <c r="V162" s="29">
        <v>31778</v>
      </c>
      <c r="W162" s="29"/>
      <c r="X162" s="33">
        <v>55153</v>
      </c>
      <c r="Y162" s="15">
        <v>1</v>
      </c>
      <c r="Z162" s="41" t="str">
        <f t="shared" si="6"/>
        <v>RenExistRes</v>
      </c>
      <c r="AA162" s="41">
        <f>IF(IFERROR(MATCH(C162,REN_Existing_Resources!E:E,0),FALSE),1,0)</f>
        <v>1</v>
      </c>
      <c r="AB162">
        <f t="shared" si="7"/>
        <v>1</v>
      </c>
      <c r="AC162">
        <f>IF(IFERROR(MATCH(Z162,NonREN_types!$A$1:$A$10,0),FALSE),1,0)</f>
        <v>0</v>
      </c>
      <c r="AD162">
        <v>1</v>
      </c>
      <c r="AE162">
        <f t="shared" si="8"/>
        <v>0</v>
      </c>
      <c r="AG162" s="44">
        <f>IFERROR(INDEX(MasterGenCapability_201906!$G:$G,MATCH($C162,MasterGenCapability_201906!$U:$U,0)),"")</f>
        <v>0.57999999999999996</v>
      </c>
      <c r="AH162" s="44">
        <f>IFERROR(INDEX(NQC2020compliance_20191121!$L:$L,MATCH($C162,NQC2020compliance_20191121!$A:$A,0)),"")</f>
        <v>0</v>
      </c>
    </row>
    <row r="163" spans="2:34" hidden="1" x14ac:dyDescent="0.25">
      <c r="B163" s="28" t="s">
        <v>3329</v>
      </c>
      <c r="C163" s="28" t="s">
        <v>1507</v>
      </c>
      <c r="D163" s="28" t="s">
        <v>3346</v>
      </c>
      <c r="E163" s="28"/>
      <c r="F163" s="28" t="s">
        <v>3613</v>
      </c>
      <c r="G163" s="28"/>
      <c r="H163" s="12" t="s">
        <v>3332</v>
      </c>
      <c r="I163" s="12" t="s">
        <v>3333</v>
      </c>
      <c r="J163" s="29"/>
      <c r="K163" s="30">
        <v>1.5</v>
      </c>
      <c r="L163" s="30">
        <v>0</v>
      </c>
      <c r="M163" s="30"/>
      <c r="N163" s="31"/>
      <c r="O163" s="31"/>
      <c r="P163" s="31"/>
      <c r="Q163" s="31"/>
      <c r="R163" s="31"/>
      <c r="S163" s="31"/>
      <c r="T163" s="32">
        <v>0</v>
      </c>
      <c r="U163" s="32">
        <v>1</v>
      </c>
      <c r="V163" s="29">
        <v>41628</v>
      </c>
      <c r="W163" s="29"/>
      <c r="X163" s="33">
        <v>55153</v>
      </c>
      <c r="Y163" s="15">
        <v>1</v>
      </c>
      <c r="Z163" s="41" t="str">
        <f t="shared" si="6"/>
        <v>RenExistRes</v>
      </c>
      <c r="AA163" s="41">
        <f>IF(IFERROR(MATCH(C163,REN_Existing_Resources!E:E,0),FALSE),1,0)</f>
        <v>1</v>
      </c>
      <c r="AB163">
        <f t="shared" si="7"/>
        <v>1</v>
      </c>
      <c r="AC163">
        <f>IF(IFERROR(MATCH(Z163,NonREN_types!$A$1:$A$10,0),FALSE),1,0)</f>
        <v>0</v>
      </c>
      <c r="AD163">
        <v>1</v>
      </c>
      <c r="AE163">
        <f t="shared" si="8"/>
        <v>0</v>
      </c>
      <c r="AG163" s="44">
        <f>IFERROR(INDEX(MasterGenCapability_201906!$G:$G,MATCH($C163,MasterGenCapability_201906!$U:$U,0)),"")</f>
        <v>1.5</v>
      </c>
      <c r="AH163" s="44">
        <f>IFERROR(INDEX(NQC2020compliance_20191121!$L:$L,MATCH($C163,NQC2020compliance_20191121!$A:$A,0)),"")</f>
        <v>0</v>
      </c>
    </row>
    <row r="164" spans="2:34" hidden="1" x14ac:dyDescent="0.25">
      <c r="B164" s="28" t="s">
        <v>3329</v>
      </c>
      <c r="C164" s="28" t="s">
        <v>1381</v>
      </c>
      <c r="D164" s="28" t="s">
        <v>3346</v>
      </c>
      <c r="E164" s="28" t="s">
        <v>3413</v>
      </c>
      <c r="F164" s="28" t="s">
        <v>3614</v>
      </c>
      <c r="G164" s="28"/>
      <c r="H164" s="12" t="s">
        <v>3332</v>
      </c>
      <c r="I164" s="12" t="s">
        <v>3333</v>
      </c>
      <c r="J164" s="29"/>
      <c r="K164" s="30">
        <v>1</v>
      </c>
      <c r="L164" s="30">
        <v>0.34</v>
      </c>
      <c r="M164" s="30"/>
      <c r="N164" s="31"/>
      <c r="O164" s="31"/>
      <c r="P164" s="31"/>
      <c r="Q164" s="31"/>
      <c r="R164" s="31"/>
      <c r="S164" s="31"/>
      <c r="T164" s="32">
        <v>0</v>
      </c>
      <c r="U164" s="32">
        <v>1</v>
      </c>
      <c r="V164" s="29">
        <v>40148</v>
      </c>
      <c r="W164" s="29"/>
      <c r="X164" s="33">
        <v>55153</v>
      </c>
      <c r="Y164" s="15">
        <v>1</v>
      </c>
      <c r="Z164" s="41" t="str">
        <f t="shared" si="6"/>
        <v>RenExistRes</v>
      </c>
      <c r="AA164" s="41">
        <f>IF(IFERROR(MATCH(C164,REN_Existing_Resources!E:E,0),FALSE),1,0)</f>
        <v>1</v>
      </c>
      <c r="AB164">
        <f t="shared" si="7"/>
        <v>1</v>
      </c>
      <c r="AC164">
        <f>IF(IFERROR(MATCH(Z164,NonREN_types!$A$1:$A$10,0),FALSE),1,0)</f>
        <v>0</v>
      </c>
      <c r="AD164">
        <v>1</v>
      </c>
      <c r="AE164">
        <f t="shared" si="8"/>
        <v>0</v>
      </c>
      <c r="AG164" s="44">
        <f>IFERROR(INDEX(MasterGenCapability_201906!$G:$G,MATCH($C164,MasterGenCapability_201906!$U:$U,0)),"")</f>
        <v>1</v>
      </c>
      <c r="AH164" s="44">
        <f>IFERROR(INDEX(NQC2020compliance_20191121!$L:$L,MATCH($C164,NQC2020compliance_20191121!$A:$A,0)),"")</f>
        <v>0.14000000000000001</v>
      </c>
    </row>
    <row r="165" spans="2:34" hidden="1" x14ac:dyDescent="0.25">
      <c r="B165" s="28" t="s">
        <v>3329</v>
      </c>
      <c r="C165" s="28" t="s">
        <v>3615</v>
      </c>
      <c r="D165" s="28" t="s">
        <v>3346</v>
      </c>
      <c r="E165" s="28" t="s">
        <v>3413</v>
      </c>
      <c r="F165" s="28" t="s">
        <v>3616</v>
      </c>
      <c r="G165" s="28"/>
      <c r="H165" s="12" t="s">
        <v>3332</v>
      </c>
      <c r="I165" s="12" t="s">
        <v>3333</v>
      </c>
      <c r="J165" s="29"/>
      <c r="K165" s="30">
        <v>1.49</v>
      </c>
      <c r="L165" s="30">
        <v>0</v>
      </c>
      <c r="M165" s="30"/>
      <c r="N165" s="31"/>
      <c r="O165" s="31"/>
      <c r="P165" s="31"/>
      <c r="Q165" s="31"/>
      <c r="R165" s="31"/>
      <c r="S165" s="31"/>
      <c r="T165" s="32">
        <v>0</v>
      </c>
      <c r="U165" s="32">
        <v>1</v>
      </c>
      <c r="V165" s="29">
        <v>42107</v>
      </c>
      <c r="W165" s="29"/>
      <c r="X165" s="33">
        <v>55153</v>
      </c>
      <c r="Y165" s="15">
        <v>1</v>
      </c>
      <c r="Z165" s="41" t="str">
        <f t="shared" si="6"/>
        <v>Unclassified</v>
      </c>
      <c r="AA165" s="41">
        <f>IF(IFERROR(MATCH(C165,REN_Existing_Resources!E:E,0),FALSE),1,0)</f>
        <v>0</v>
      </c>
      <c r="AB165">
        <f t="shared" si="7"/>
        <v>1</v>
      </c>
      <c r="AC165">
        <f>IF(IFERROR(MATCH(Z165,NonREN_types!$A$1:$A$10,0),FALSE),1,0)</f>
        <v>0</v>
      </c>
      <c r="AD165">
        <v>1</v>
      </c>
      <c r="AE165">
        <f t="shared" si="8"/>
        <v>0</v>
      </c>
      <c r="AG165" s="44">
        <f>IFERROR(INDEX(MasterGenCapability_201906!$G:$G,MATCH($C165,MasterGenCapability_201906!$U:$U,0)),"")</f>
        <v>1.49</v>
      </c>
      <c r="AH165" s="44">
        <f>IFERROR(INDEX(NQC2020compliance_20191121!$L:$L,MATCH($C165,NQC2020compliance_20191121!$A:$A,0)),"")</f>
        <v>0</v>
      </c>
    </row>
    <row r="166" spans="2:34" x14ac:dyDescent="0.25">
      <c r="B166" s="28" t="s">
        <v>3329</v>
      </c>
      <c r="C166" s="28" t="s">
        <v>3617</v>
      </c>
      <c r="D166" s="28" t="s">
        <v>3346</v>
      </c>
      <c r="E166" s="28" t="s">
        <v>3413</v>
      </c>
      <c r="F166" s="28" t="s">
        <v>3618</v>
      </c>
      <c r="G166" s="28" t="s">
        <v>3619</v>
      </c>
      <c r="H166" s="12" t="s">
        <v>3357</v>
      </c>
      <c r="I166" s="12" t="s">
        <v>3434</v>
      </c>
      <c r="J166" s="29" t="s">
        <v>3359</v>
      </c>
      <c r="K166" s="34">
        <v>25.18</v>
      </c>
      <c r="L166" s="34">
        <v>25.18</v>
      </c>
      <c r="M166" s="34">
        <v>25.18</v>
      </c>
      <c r="N166" s="31"/>
      <c r="O166" s="31">
        <v>7606.0303582401057</v>
      </c>
      <c r="P166" s="31">
        <v>7606.0303582401057</v>
      </c>
      <c r="Q166" s="31"/>
      <c r="R166" s="31"/>
      <c r="S166" s="31"/>
      <c r="T166" s="32">
        <v>1</v>
      </c>
      <c r="U166" s="32">
        <v>1</v>
      </c>
      <c r="V166" s="29">
        <v>32135</v>
      </c>
      <c r="W166" s="29"/>
      <c r="X166" s="33">
        <v>55153</v>
      </c>
      <c r="Y166" s="15">
        <v>1</v>
      </c>
      <c r="Z166" s="41" t="str">
        <f t="shared" si="6"/>
        <v>CAISO_CHP</v>
      </c>
      <c r="AA166" s="41">
        <f>IF(IFERROR(MATCH(C166,REN_Existing_Resources!E:E,0),FALSE),1,0)</f>
        <v>0</v>
      </c>
      <c r="AB166">
        <f t="shared" si="7"/>
        <v>1</v>
      </c>
      <c r="AC166">
        <f>IF(IFERROR(MATCH(Z166,NonREN_types!$A$1:$A$10,0),FALSE),1,0)</f>
        <v>1</v>
      </c>
      <c r="AD166">
        <v>1</v>
      </c>
      <c r="AE166">
        <f t="shared" si="8"/>
        <v>1</v>
      </c>
      <c r="AG166" s="44">
        <f>IFERROR(INDEX(MasterGenCapability_201906!$G:$G,MATCH($C166,MasterGenCapability_201906!$U:$U,0)),"")</f>
        <v>26</v>
      </c>
      <c r="AH166" s="44">
        <f>IFERROR(INDEX(NQC2020compliance_20191121!$L:$L,MATCH($C166,NQC2020compliance_20191121!$A:$A,0)),"")</f>
        <v>26</v>
      </c>
    </row>
    <row r="167" spans="2:34" hidden="1" x14ac:dyDescent="0.25">
      <c r="B167" s="28" t="s">
        <v>3329</v>
      </c>
      <c r="C167" s="28" t="s">
        <v>3620</v>
      </c>
      <c r="D167" s="28" t="s">
        <v>3346</v>
      </c>
      <c r="E167" s="28" t="s">
        <v>3413</v>
      </c>
      <c r="F167" s="28" t="s">
        <v>3621</v>
      </c>
      <c r="G167" s="28"/>
      <c r="H167" s="12" t="s">
        <v>3357</v>
      </c>
      <c r="I167" s="12" t="s">
        <v>3333</v>
      </c>
      <c r="J167" s="29"/>
      <c r="K167" s="30">
        <v>44</v>
      </c>
      <c r="L167" s="30">
        <v>22.78</v>
      </c>
      <c r="M167" s="30"/>
      <c r="N167" s="31"/>
      <c r="O167" s="31"/>
      <c r="P167" s="31"/>
      <c r="Q167" s="31"/>
      <c r="R167" s="31"/>
      <c r="S167" s="31"/>
      <c r="T167" s="32">
        <v>1</v>
      </c>
      <c r="U167" s="32">
        <v>1</v>
      </c>
      <c r="V167" s="29">
        <v>31369</v>
      </c>
      <c r="W167" s="29"/>
      <c r="X167" s="33">
        <v>55153</v>
      </c>
      <c r="Y167" s="15">
        <v>1</v>
      </c>
      <c r="Z167" s="41" t="str">
        <f t="shared" si="6"/>
        <v>Unclassified</v>
      </c>
      <c r="AA167" s="41">
        <f>IF(IFERROR(MATCH(C167,REN_Existing_Resources!E:E,0),FALSE),1,0)</f>
        <v>0</v>
      </c>
      <c r="AB167">
        <f t="shared" si="7"/>
        <v>1</v>
      </c>
      <c r="AC167">
        <f>IF(IFERROR(MATCH(Z167,NonREN_types!$A$1:$A$10,0),FALSE),1,0)</f>
        <v>0</v>
      </c>
      <c r="AD167">
        <v>1</v>
      </c>
      <c r="AE167">
        <f t="shared" si="8"/>
        <v>0</v>
      </c>
      <c r="AG167" s="44" t="str">
        <f>IFERROR(INDEX(MasterGenCapability_201906!$G:$G,MATCH($C167,MasterGenCapability_201906!$U:$U,0)),"")</f>
        <v/>
      </c>
      <c r="AH167" s="44" t="str">
        <f>IFERROR(INDEX(NQC2020compliance_20191121!$L:$L,MATCH($C167,NQC2020compliance_20191121!$A:$A,0)),"")</f>
        <v/>
      </c>
    </row>
    <row r="168" spans="2:34" hidden="1" x14ac:dyDescent="0.25">
      <c r="B168" s="28" t="s">
        <v>3329</v>
      </c>
      <c r="C168" s="28" t="s">
        <v>2991</v>
      </c>
      <c r="D168" s="28" t="s">
        <v>3346</v>
      </c>
      <c r="E168" s="28" t="s">
        <v>3413</v>
      </c>
      <c r="F168" s="28" t="s">
        <v>3622</v>
      </c>
      <c r="G168" s="28"/>
      <c r="H168" s="12" t="s">
        <v>3483</v>
      </c>
      <c r="I168" s="12" t="s">
        <v>3333</v>
      </c>
      <c r="J168" s="29"/>
      <c r="K168" s="30">
        <v>1.9</v>
      </c>
      <c r="L168" s="30">
        <v>1.19</v>
      </c>
      <c r="M168" s="30"/>
      <c r="N168" s="31"/>
      <c r="O168" s="31"/>
      <c r="P168" s="31"/>
      <c r="Q168" s="31"/>
      <c r="R168" s="31"/>
      <c r="S168" s="31"/>
      <c r="T168" s="32">
        <v>0</v>
      </c>
      <c r="U168" s="32">
        <v>1</v>
      </c>
      <c r="V168" s="29">
        <v>37819</v>
      </c>
      <c r="W168" s="29"/>
      <c r="X168" s="33">
        <v>55153</v>
      </c>
      <c r="Y168" s="15">
        <v>1</v>
      </c>
      <c r="Z168" s="41" t="str">
        <f t="shared" si="6"/>
        <v>RenExistRes</v>
      </c>
      <c r="AA168" s="41">
        <f>IF(IFERROR(MATCH(C168,REN_Existing_Resources!E:E,0),FALSE),1,0)</f>
        <v>1</v>
      </c>
      <c r="AB168">
        <f t="shared" si="7"/>
        <v>1</v>
      </c>
      <c r="AC168">
        <f>IF(IFERROR(MATCH(Z168,NonREN_types!$A$1:$A$10,0),FALSE),1,0)</f>
        <v>0</v>
      </c>
      <c r="AD168">
        <v>1</v>
      </c>
      <c r="AE168">
        <f t="shared" si="8"/>
        <v>0</v>
      </c>
      <c r="AG168" s="44">
        <f>IFERROR(INDEX(MasterGenCapability_201906!$G:$G,MATCH($C168,MasterGenCapability_201906!$U:$U,0)),"")</f>
        <v>1.9</v>
      </c>
      <c r="AH168" s="44">
        <f>IFERROR(INDEX(NQC2020compliance_20191121!$L:$L,MATCH($C168,NQC2020compliance_20191121!$A:$A,0)),"")</f>
        <v>1.21</v>
      </c>
    </row>
    <row r="169" spans="2:34" hidden="1" x14ac:dyDescent="0.25">
      <c r="B169" s="28" t="s">
        <v>3329</v>
      </c>
      <c r="C169" s="28" t="s">
        <v>179</v>
      </c>
      <c r="D169" s="28" t="s">
        <v>130</v>
      </c>
      <c r="E169" s="28" t="s">
        <v>3341</v>
      </c>
      <c r="F169" s="28" t="s">
        <v>3623</v>
      </c>
      <c r="G169" s="28"/>
      <c r="H169" s="12" t="s">
        <v>3483</v>
      </c>
      <c r="I169" s="12" t="s">
        <v>3333</v>
      </c>
      <c r="J169" s="29"/>
      <c r="K169" s="30">
        <v>10.8</v>
      </c>
      <c r="L169" s="30">
        <v>7.6</v>
      </c>
      <c r="M169" s="30"/>
      <c r="N169" s="31"/>
      <c r="O169" s="31"/>
      <c r="P169" s="31"/>
      <c r="Q169" s="31"/>
      <c r="R169" s="31"/>
      <c r="S169" s="31"/>
      <c r="T169" s="32">
        <v>0</v>
      </c>
      <c r="U169" s="32">
        <v>1</v>
      </c>
      <c r="V169" s="29">
        <v>39576</v>
      </c>
      <c r="W169" s="29"/>
      <c r="X169" s="33">
        <v>55153</v>
      </c>
      <c r="Y169" s="15">
        <v>1</v>
      </c>
      <c r="Z169" s="41" t="str">
        <f t="shared" si="6"/>
        <v>RenExistRes</v>
      </c>
      <c r="AA169" s="41">
        <f>IF(IFERROR(MATCH(C169,REN_Existing_Resources!E:E,0),FALSE),1,0)</f>
        <v>1</v>
      </c>
      <c r="AB169">
        <f t="shared" si="7"/>
        <v>1</v>
      </c>
      <c r="AC169">
        <f>IF(IFERROR(MATCH(Z169,NonREN_types!$A$1:$A$10,0),FALSE),1,0)</f>
        <v>0</v>
      </c>
      <c r="AD169">
        <v>1</v>
      </c>
      <c r="AE169">
        <f t="shared" si="8"/>
        <v>0</v>
      </c>
      <c r="AG169" s="44">
        <f>IFERROR(INDEX(MasterGenCapability_201906!$G:$G,MATCH($C169,MasterGenCapability_201906!$U:$U,0)),"")</f>
        <v>10.8</v>
      </c>
      <c r="AH169" s="44">
        <f>IFERROR(INDEX(NQC2020compliance_20191121!$L:$L,MATCH($C169,NQC2020compliance_20191121!$A:$A,0)),"")</f>
        <v>9.64</v>
      </c>
    </row>
    <row r="170" spans="2:34" x14ac:dyDescent="0.25">
      <c r="B170" s="28" t="s">
        <v>3329</v>
      </c>
      <c r="C170" s="28" t="s">
        <v>3624</v>
      </c>
      <c r="D170" s="28" t="s">
        <v>130</v>
      </c>
      <c r="E170" s="28" t="s">
        <v>3341</v>
      </c>
      <c r="F170" s="28" t="s">
        <v>3625</v>
      </c>
      <c r="G170" s="28" t="s">
        <v>3626</v>
      </c>
      <c r="H170" s="12" t="s">
        <v>3365</v>
      </c>
      <c r="I170" s="12" t="s">
        <v>3627</v>
      </c>
      <c r="J170" s="29" t="s">
        <v>3628</v>
      </c>
      <c r="K170" s="30">
        <v>3.0375000000000001</v>
      </c>
      <c r="L170" s="30">
        <v>3</v>
      </c>
      <c r="M170" s="30">
        <v>0.18528749999999999</v>
      </c>
      <c r="N170" s="31">
        <v>32.200537500000003</v>
      </c>
      <c r="O170" s="31">
        <v>11202.72014580549</v>
      </c>
      <c r="P170" s="31">
        <v>13775.687352339435</v>
      </c>
      <c r="Q170" s="31">
        <v>47.960526315789473</v>
      </c>
      <c r="R170" s="31">
        <v>47.960526315789473</v>
      </c>
      <c r="S170" s="31"/>
      <c r="T170" s="32">
        <v>1</v>
      </c>
      <c r="U170" s="32">
        <v>1</v>
      </c>
      <c r="V170" s="29">
        <v>37055</v>
      </c>
      <c r="W170" s="29"/>
      <c r="X170" s="33">
        <v>55153</v>
      </c>
      <c r="Y170" s="15">
        <v>16</v>
      </c>
      <c r="Z170" s="41" t="str">
        <f t="shared" si="6"/>
        <v>CAISO_Reciprocating_Engine</v>
      </c>
      <c r="AA170" s="41">
        <f>IF(IFERROR(MATCH(C170,REN_Existing_Resources!E:E,0),FALSE),1,0)</f>
        <v>0</v>
      </c>
      <c r="AB170">
        <f t="shared" si="7"/>
        <v>1</v>
      </c>
      <c r="AC170">
        <f>IF(IFERROR(MATCH(Z170,NonREN_types!$A$1:$A$10,0),FALSE),1,0)</f>
        <v>1</v>
      </c>
      <c r="AD170">
        <v>1</v>
      </c>
      <c r="AE170">
        <f t="shared" si="8"/>
        <v>1</v>
      </c>
      <c r="AG170" s="44">
        <f>IFERROR(INDEX(MasterGenCapability_201906!$G:$G,MATCH($C170,MasterGenCapability_201906!$U:$U,0)),"")</f>
        <v>48.6</v>
      </c>
      <c r="AH170" s="44">
        <f>IFERROR(INDEX(NQC2020compliance_20191121!$L:$L,MATCH($C170,NQC2020compliance_20191121!$A:$A,0)),"")</f>
        <v>48</v>
      </c>
    </row>
    <row r="171" spans="2:34" x14ac:dyDescent="0.25">
      <c r="B171" s="28" t="s">
        <v>3329</v>
      </c>
      <c r="C171" s="28" t="s">
        <v>3624</v>
      </c>
      <c r="D171" s="28" t="s">
        <v>130</v>
      </c>
      <c r="E171" s="28" t="s">
        <v>3341</v>
      </c>
      <c r="F171" s="28" t="s">
        <v>3625</v>
      </c>
      <c r="G171" s="28" t="s">
        <v>3629</v>
      </c>
      <c r="H171" s="12" t="s">
        <v>3365</v>
      </c>
      <c r="I171" s="12" t="s">
        <v>3627</v>
      </c>
      <c r="J171" s="29" t="s">
        <v>3628</v>
      </c>
      <c r="K171" s="30">
        <v>3.0375000000000001</v>
      </c>
      <c r="L171" s="30">
        <v>3</v>
      </c>
      <c r="M171" s="30">
        <v>0.18528749999999999</v>
      </c>
      <c r="N171" s="31">
        <v>32.200537500000003</v>
      </c>
      <c r="O171" s="31">
        <v>11202.72014580549</v>
      </c>
      <c r="P171" s="31">
        <v>13775.687352339435</v>
      </c>
      <c r="Q171" s="31">
        <v>47.960526315789473</v>
      </c>
      <c r="R171" s="31">
        <v>47.960526315789473</v>
      </c>
      <c r="S171" s="31"/>
      <c r="T171" s="32">
        <v>1</v>
      </c>
      <c r="U171" s="32">
        <v>1</v>
      </c>
      <c r="V171" s="29">
        <v>37055</v>
      </c>
      <c r="W171" s="29"/>
      <c r="X171" s="33">
        <v>55153</v>
      </c>
      <c r="Y171" s="15">
        <v>16</v>
      </c>
      <c r="Z171" s="41" t="str">
        <f t="shared" si="6"/>
        <v>CAISO_Reciprocating_Engine</v>
      </c>
      <c r="AA171" s="41">
        <f>IF(IFERROR(MATCH(C171,REN_Existing_Resources!E:E,0),FALSE),1,0)</f>
        <v>0</v>
      </c>
      <c r="AB171">
        <f t="shared" si="7"/>
        <v>1</v>
      </c>
      <c r="AC171">
        <f>IF(IFERROR(MATCH(Z171,NonREN_types!$A$1:$A$10,0),FALSE),1,0)</f>
        <v>1</v>
      </c>
      <c r="AD171">
        <v>1</v>
      </c>
      <c r="AE171">
        <f t="shared" si="8"/>
        <v>1</v>
      </c>
      <c r="AG171" s="44">
        <f>IFERROR(INDEX(MasterGenCapability_201906!$G:$G,MATCH($C171,MasterGenCapability_201906!$U:$U,0)),"")</f>
        <v>48.6</v>
      </c>
      <c r="AH171" s="44">
        <f>IFERROR(INDEX(NQC2020compliance_20191121!$L:$L,MATCH($C171,NQC2020compliance_20191121!$A:$A,0)),"")</f>
        <v>48</v>
      </c>
    </row>
    <row r="172" spans="2:34" x14ac:dyDescent="0.25">
      <c r="B172" s="28" t="s">
        <v>3329</v>
      </c>
      <c r="C172" s="28" t="s">
        <v>3624</v>
      </c>
      <c r="D172" s="28" t="s">
        <v>130</v>
      </c>
      <c r="E172" s="28" t="s">
        <v>3341</v>
      </c>
      <c r="F172" s="28" t="s">
        <v>3625</v>
      </c>
      <c r="G172" s="28" t="s">
        <v>3630</v>
      </c>
      <c r="H172" s="12" t="s">
        <v>3365</v>
      </c>
      <c r="I172" s="12" t="s">
        <v>3627</v>
      </c>
      <c r="J172" s="29" t="s">
        <v>3628</v>
      </c>
      <c r="K172" s="30">
        <v>3.0375000000000001</v>
      </c>
      <c r="L172" s="30">
        <v>3</v>
      </c>
      <c r="M172" s="30">
        <v>0.18528749999999999</v>
      </c>
      <c r="N172" s="31">
        <v>32.200537500000003</v>
      </c>
      <c r="O172" s="31">
        <v>11202.72014580549</v>
      </c>
      <c r="P172" s="31">
        <v>13775.687352339435</v>
      </c>
      <c r="Q172" s="31">
        <v>47.960526315789473</v>
      </c>
      <c r="R172" s="31">
        <v>47.960526315789473</v>
      </c>
      <c r="S172" s="31"/>
      <c r="T172" s="32">
        <v>1</v>
      </c>
      <c r="U172" s="32">
        <v>1</v>
      </c>
      <c r="V172" s="29">
        <v>37055</v>
      </c>
      <c r="W172" s="29"/>
      <c r="X172" s="33">
        <v>55153</v>
      </c>
      <c r="Y172" s="15">
        <v>16</v>
      </c>
      <c r="Z172" s="41" t="str">
        <f t="shared" si="6"/>
        <v>CAISO_Reciprocating_Engine</v>
      </c>
      <c r="AA172" s="41">
        <f>IF(IFERROR(MATCH(C172,REN_Existing_Resources!E:E,0),FALSE),1,0)</f>
        <v>0</v>
      </c>
      <c r="AB172">
        <f t="shared" si="7"/>
        <v>1</v>
      </c>
      <c r="AC172">
        <f>IF(IFERROR(MATCH(Z172,NonREN_types!$A$1:$A$10,0),FALSE),1,0)</f>
        <v>1</v>
      </c>
      <c r="AD172">
        <v>1</v>
      </c>
      <c r="AE172">
        <f t="shared" si="8"/>
        <v>1</v>
      </c>
      <c r="AG172" s="44">
        <f>IFERROR(INDEX(MasterGenCapability_201906!$G:$G,MATCH($C172,MasterGenCapability_201906!$U:$U,0)),"")</f>
        <v>48.6</v>
      </c>
      <c r="AH172" s="44">
        <f>IFERROR(INDEX(NQC2020compliance_20191121!$L:$L,MATCH($C172,NQC2020compliance_20191121!$A:$A,0)),"")</f>
        <v>48</v>
      </c>
    </row>
    <row r="173" spans="2:34" x14ac:dyDescent="0.25">
      <c r="B173" s="28" t="s">
        <v>3329</v>
      </c>
      <c r="C173" s="28" t="s">
        <v>3624</v>
      </c>
      <c r="D173" s="28" t="s">
        <v>130</v>
      </c>
      <c r="E173" s="28" t="s">
        <v>3341</v>
      </c>
      <c r="F173" s="28" t="s">
        <v>3625</v>
      </c>
      <c r="G173" s="28" t="s">
        <v>3631</v>
      </c>
      <c r="H173" s="12" t="s">
        <v>3365</v>
      </c>
      <c r="I173" s="12" t="s">
        <v>3627</v>
      </c>
      <c r="J173" s="29" t="s">
        <v>3628</v>
      </c>
      <c r="K173" s="30">
        <v>3.0375000000000001</v>
      </c>
      <c r="L173" s="30">
        <v>3</v>
      </c>
      <c r="M173" s="30">
        <v>0.18528749999999999</v>
      </c>
      <c r="N173" s="31">
        <v>32.200537500000003</v>
      </c>
      <c r="O173" s="31">
        <v>11202.72014580549</v>
      </c>
      <c r="P173" s="31">
        <v>13775.687352339435</v>
      </c>
      <c r="Q173" s="31">
        <v>47.960526315789473</v>
      </c>
      <c r="R173" s="31">
        <v>47.960526315789473</v>
      </c>
      <c r="S173" s="31"/>
      <c r="T173" s="32">
        <v>1</v>
      </c>
      <c r="U173" s="32">
        <v>1</v>
      </c>
      <c r="V173" s="29">
        <v>37055</v>
      </c>
      <c r="W173" s="29"/>
      <c r="X173" s="33">
        <v>55153</v>
      </c>
      <c r="Y173" s="15">
        <v>16</v>
      </c>
      <c r="Z173" s="41" t="str">
        <f t="shared" si="6"/>
        <v>CAISO_Reciprocating_Engine</v>
      </c>
      <c r="AA173" s="41">
        <f>IF(IFERROR(MATCH(C173,REN_Existing_Resources!E:E,0),FALSE),1,0)</f>
        <v>0</v>
      </c>
      <c r="AB173">
        <f t="shared" si="7"/>
        <v>1</v>
      </c>
      <c r="AC173">
        <f>IF(IFERROR(MATCH(Z173,NonREN_types!$A$1:$A$10,0),FALSE),1,0)</f>
        <v>1</v>
      </c>
      <c r="AD173">
        <v>1</v>
      </c>
      <c r="AE173">
        <f t="shared" si="8"/>
        <v>1</v>
      </c>
      <c r="AG173" s="44">
        <f>IFERROR(INDEX(MasterGenCapability_201906!$G:$G,MATCH($C173,MasterGenCapability_201906!$U:$U,0)),"")</f>
        <v>48.6</v>
      </c>
      <c r="AH173" s="44">
        <f>IFERROR(INDEX(NQC2020compliance_20191121!$L:$L,MATCH($C173,NQC2020compliance_20191121!$A:$A,0)),"")</f>
        <v>48</v>
      </c>
    </row>
    <row r="174" spans="2:34" x14ac:dyDescent="0.25">
      <c r="B174" s="28" t="s">
        <v>3329</v>
      </c>
      <c r="C174" s="28" t="s">
        <v>3624</v>
      </c>
      <c r="D174" s="28" t="s">
        <v>130</v>
      </c>
      <c r="E174" s="28" t="s">
        <v>3341</v>
      </c>
      <c r="F174" s="28" t="s">
        <v>3625</v>
      </c>
      <c r="G174" s="28" t="s">
        <v>3632</v>
      </c>
      <c r="H174" s="12" t="s">
        <v>3365</v>
      </c>
      <c r="I174" s="12" t="s">
        <v>3627</v>
      </c>
      <c r="J174" s="29" t="s">
        <v>3628</v>
      </c>
      <c r="K174" s="30">
        <v>3.0375000000000001</v>
      </c>
      <c r="L174" s="30">
        <v>3</v>
      </c>
      <c r="M174" s="30">
        <v>0.18528749999999999</v>
      </c>
      <c r="N174" s="31">
        <v>32.200537500000003</v>
      </c>
      <c r="O174" s="31">
        <v>11202.72014580549</v>
      </c>
      <c r="P174" s="31">
        <v>13775.687352339435</v>
      </c>
      <c r="Q174" s="31">
        <v>47.960526315789473</v>
      </c>
      <c r="R174" s="31">
        <v>47.960526315789473</v>
      </c>
      <c r="S174" s="31"/>
      <c r="T174" s="32">
        <v>1</v>
      </c>
      <c r="U174" s="32">
        <v>1</v>
      </c>
      <c r="V174" s="29">
        <v>37055</v>
      </c>
      <c r="W174" s="29"/>
      <c r="X174" s="33">
        <v>55153</v>
      </c>
      <c r="Y174" s="15">
        <v>16</v>
      </c>
      <c r="Z174" s="41" t="str">
        <f t="shared" si="6"/>
        <v>CAISO_Reciprocating_Engine</v>
      </c>
      <c r="AA174" s="41">
        <f>IF(IFERROR(MATCH(C174,REN_Existing_Resources!E:E,0),FALSE),1,0)</f>
        <v>0</v>
      </c>
      <c r="AB174">
        <f t="shared" si="7"/>
        <v>1</v>
      </c>
      <c r="AC174">
        <f>IF(IFERROR(MATCH(Z174,NonREN_types!$A$1:$A$10,0),FALSE),1,0)</f>
        <v>1</v>
      </c>
      <c r="AD174">
        <v>1</v>
      </c>
      <c r="AE174">
        <f t="shared" si="8"/>
        <v>1</v>
      </c>
      <c r="AG174" s="44">
        <f>IFERROR(INDEX(MasterGenCapability_201906!$G:$G,MATCH($C174,MasterGenCapability_201906!$U:$U,0)),"")</f>
        <v>48.6</v>
      </c>
      <c r="AH174" s="44">
        <f>IFERROR(INDEX(NQC2020compliance_20191121!$L:$L,MATCH($C174,NQC2020compliance_20191121!$A:$A,0)),"")</f>
        <v>48</v>
      </c>
    </row>
    <row r="175" spans="2:34" x14ac:dyDescent="0.25">
      <c r="B175" s="28" t="s">
        <v>3329</v>
      </c>
      <c r="C175" s="28" t="s">
        <v>3624</v>
      </c>
      <c r="D175" s="28" t="s">
        <v>130</v>
      </c>
      <c r="E175" s="28" t="s">
        <v>3341</v>
      </c>
      <c r="F175" s="28" t="s">
        <v>3625</v>
      </c>
      <c r="G175" s="28" t="s">
        <v>3633</v>
      </c>
      <c r="H175" s="12" t="s">
        <v>3365</v>
      </c>
      <c r="I175" s="12" t="s">
        <v>3627</v>
      </c>
      <c r="J175" s="29" t="s">
        <v>3628</v>
      </c>
      <c r="K175" s="30">
        <v>3.0375000000000001</v>
      </c>
      <c r="L175" s="30">
        <v>3</v>
      </c>
      <c r="M175" s="30">
        <v>0.18528749999999999</v>
      </c>
      <c r="N175" s="31">
        <v>32.200537500000003</v>
      </c>
      <c r="O175" s="31">
        <v>11202.72014580549</v>
      </c>
      <c r="P175" s="31">
        <v>13775.687352339435</v>
      </c>
      <c r="Q175" s="31">
        <v>47.960526315789473</v>
      </c>
      <c r="R175" s="31">
        <v>47.960526315789473</v>
      </c>
      <c r="S175" s="31"/>
      <c r="T175" s="32">
        <v>1</v>
      </c>
      <c r="U175" s="32">
        <v>1</v>
      </c>
      <c r="V175" s="29">
        <v>37055</v>
      </c>
      <c r="W175" s="29"/>
      <c r="X175" s="33">
        <v>55153</v>
      </c>
      <c r="Y175" s="15">
        <v>16</v>
      </c>
      <c r="Z175" s="41" t="str">
        <f t="shared" si="6"/>
        <v>CAISO_Reciprocating_Engine</v>
      </c>
      <c r="AA175" s="41">
        <f>IF(IFERROR(MATCH(C175,REN_Existing_Resources!E:E,0),FALSE),1,0)</f>
        <v>0</v>
      </c>
      <c r="AB175">
        <f t="shared" si="7"/>
        <v>1</v>
      </c>
      <c r="AC175">
        <f>IF(IFERROR(MATCH(Z175,NonREN_types!$A$1:$A$10,0),FALSE),1,0)</f>
        <v>1</v>
      </c>
      <c r="AD175">
        <v>1</v>
      </c>
      <c r="AE175">
        <f t="shared" si="8"/>
        <v>1</v>
      </c>
      <c r="AG175" s="44">
        <f>IFERROR(INDEX(MasterGenCapability_201906!$G:$G,MATCH($C175,MasterGenCapability_201906!$U:$U,0)),"")</f>
        <v>48.6</v>
      </c>
      <c r="AH175" s="44">
        <f>IFERROR(INDEX(NQC2020compliance_20191121!$L:$L,MATCH($C175,NQC2020compliance_20191121!$A:$A,0)),"")</f>
        <v>48</v>
      </c>
    </row>
    <row r="176" spans="2:34" x14ac:dyDescent="0.25">
      <c r="B176" s="28" t="s">
        <v>3329</v>
      </c>
      <c r="C176" s="28" t="s">
        <v>3624</v>
      </c>
      <c r="D176" s="28" t="s">
        <v>130</v>
      </c>
      <c r="E176" s="28" t="s">
        <v>3341</v>
      </c>
      <c r="F176" s="28" t="s">
        <v>3625</v>
      </c>
      <c r="G176" s="28" t="s">
        <v>3634</v>
      </c>
      <c r="H176" s="12" t="s">
        <v>3365</v>
      </c>
      <c r="I176" s="12" t="s">
        <v>3627</v>
      </c>
      <c r="J176" s="29" t="s">
        <v>3628</v>
      </c>
      <c r="K176" s="30">
        <v>3.0375000000000001</v>
      </c>
      <c r="L176" s="30">
        <v>3</v>
      </c>
      <c r="M176" s="30">
        <v>0.18528749999999999</v>
      </c>
      <c r="N176" s="31">
        <v>32.200537500000003</v>
      </c>
      <c r="O176" s="31">
        <v>11202.72014580549</v>
      </c>
      <c r="P176" s="31">
        <v>13775.687352339435</v>
      </c>
      <c r="Q176" s="31">
        <v>47.960526315789473</v>
      </c>
      <c r="R176" s="31">
        <v>47.960526315789473</v>
      </c>
      <c r="S176" s="31"/>
      <c r="T176" s="32">
        <v>1</v>
      </c>
      <c r="U176" s="32">
        <v>1</v>
      </c>
      <c r="V176" s="29">
        <v>37055</v>
      </c>
      <c r="W176" s="29"/>
      <c r="X176" s="33">
        <v>55153</v>
      </c>
      <c r="Y176" s="15">
        <v>16</v>
      </c>
      <c r="Z176" s="41" t="str">
        <f t="shared" si="6"/>
        <v>CAISO_Reciprocating_Engine</v>
      </c>
      <c r="AA176" s="41">
        <f>IF(IFERROR(MATCH(C176,REN_Existing_Resources!E:E,0),FALSE),1,0)</f>
        <v>0</v>
      </c>
      <c r="AB176">
        <f t="shared" si="7"/>
        <v>1</v>
      </c>
      <c r="AC176">
        <f>IF(IFERROR(MATCH(Z176,NonREN_types!$A$1:$A$10,0),FALSE),1,0)</f>
        <v>1</v>
      </c>
      <c r="AD176">
        <v>1</v>
      </c>
      <c r="AE176">
        <f t="shared" si="8"/>
        <v>1</v>
      </c>
      <c r="AG176" s="44">
        <f>IFERROR(INDEX(MasterGenCapability_201906!$G:$G,MATCH($C176,MasterGenCapability_201906!$U:$U,0)),"")</f>
        <v>48.6</v>
      </c>
      <c r="AH176" s="44">
        <f>IFERROR(INDEX(NQC2020compliance_20191121!$L:$L,MATCH($C176,NQC2020compliance_20191121!$A:$A,0)),"")</f>
        <v>48</v>
      </c>
    </row>
    <row r="177" spans="2:34" x14ac:dyDescent="0.25">
      <c r="B177" s="28" t="s">
        <v>3329</v>
      </c>
      <c r="C177" s="28" t="s">
        <v>3624</v>
      </c>
      <c r="D177" s="28" t="s">
        <v>130</v>
      </c>
      <c r="E177" s="28" t="s">
        <v>3341</v>
      </c>
      <c r="F177" s="28" t="s">
        <v>3625</v>
      </c>
      <c r="G177" s="28" t="s">
        <v>3635</v>
      </c>
      <c r="H177" s="12" t="s">
        <v>3365</v>
      </c>
      <c r="I177" s="12" t="s">
        <v>3627</v>
      </c>
      <c r="J177" s="29" t="s">
        <v>3628</v>
      </c>
      <c r="K177" s="30">
        <v>3.0375000000000001</v>
      </c>
      <c r="L177" s="30">
        <v>3</v>
      </c>
      <c r="M177" s="30">
        <v>0.18528749999999999</v>
      </c>
      <c r="N177" s="31">
        <v>32.200537500000003</v>
      </c>
      <c r="O177" s="31">
        <v>11202.72014580549</v>
      </c>
      <c r="P177" s="31">
        <v>13775.687352339435</v>
      </c>
      <c r="Q177" s="31">
        <v>47.960526315789473</v>
      </c>
      <c r="R177" s="31">
        <v>47.960526315789473</v>
      </c>
      <c r="S177" s="31"/>
      <c r="T177" s="32">
        <v>1</v>
      </c>
      <c r="U177" s="32">
        <v>1</v>
      </c>
      <c r="V177" s="29">
        <v>37055</v>
      </c>
      <c r="W177" s="29"/>
      <c r="X177" s="33">
        <v>55153</v>
      </c>
      <c r="Y177" s="15">
        <v>16</v>
      </c>
      <c r="Z177" s="41" t="str">
        <f t="shared" si="6"/>
        <v>CAISO_Reciprocating_Engine</v>
      </c>
      <c r="AA177" s="41">
        <f>IF(IFERROR(MATCH(C177,REN_Existing_Resources!E:E,0),FALSE),1,0)</f>
        <v>0</v>
      </c>
      <c r="AB177">
        <f t="shared" si="7"/>
        <v>1</v>
      </c>
      <c r="AC177">
        <f>IF(IFERROR(MATCH(Z177,NonREN_types!$A$1:$A$10,0),FALSE),1,0)</f>
        <v>1</v>
      </c>
      <c r="AD177">
        <v>1</v>
      </c>
      <c r="AE177">
        <f t="shared" si="8"/>
        <v>1</v>
      </c>
      <c r="AG177" s="44">
        <f>IFERROR(INDEX(MasterGenCapability_201906!$G:$G,MATCH($C177,MasterGenCapability_201906!$U:$U,0)),"")</f>
        <v>48.6</v>
      </c>
      <c r="AH177" s="44">
        <f>IFERROR(INDEX(NQC2020compliance_20191121!$L:$L,MATCH($C177,NQC2020compliance_20191121!$A:$A,0)),"")</f>
        <v>48</v>
      </c>
    </row>
    <row r="178" spans="2:34" x14ac:dyDescent="0.25">
      <c r="B178" s="28" t="s">
        <v>3329</v>
      </c>
      <c r="C178" s="28" t="s">
        <v>3624</v>
      </c>
      <c r="D178" s="28" t="s">
        <v>130</v>
      </c>
      <c r="E178" s="28" t="s">
        <v>3341</v>
      </c>
      <c r="F178" s="28" t="s">
        <v>3625</v>
      </c>
      <c r="G178" s="28" t="s">
        <v>3636</v>
      </c>
      <c r="H178" s="12" t="s">
        <v>3365</v>
      </c>
      <c r="I178" s="12" t="s">
        <v>3627</v>
      </c>
      <c r="J178" s="29" t="s">
        <v>3628</v>
      </c>
      <c r="K178" s="30">
        <v>3.0375000000000001</v>
      </c>
      <c r="L178" s="30">
        <v>3</v>
      </c>
      <c r="M178" s="30">
        <v>0.18528749999999999</v>
      </c>
      <c r="N178" s="31">
        <v>32.200537500000003</v>
      </c>
      <c r="O178" s="31">
        <v>11202.72014580549</v>
      </c>
      <c r="P178" s="31">
        <v>13775.687352339435</v>
      </c>
      <c r="Q178" s="31">
        <v>47.960526315789473</v>
      </c>
      <c r="R178" s="31">
        <v>47.960526315789473</v>
      </c>
      <c r="S178" s="31"/>
      <c r="T178" s="32">
        <v>1</v>
      </c>
      <c r="U178" s="32">
        <v>1</v>
      </c>
      <c r="V178" s="29">
        <v>37055</v>
      </c>
      <c r="W178" s="29"/>
      <c r="X178" s="33">
        <v>55153</v>
      </c>
      <c r="Y178" s="15">
        <v>16</v>
      </c>
      <c r="Z178" s="41" t="str">
        <f t="shared" si="6"/>
        <v>CAISO_Reciprocating_Engine</v>
      </c>
      <c r="AA178" s="41">
        <f>IF(IFERROR(MATCH(C178,REN_Existing_Resources!E:E,0),FALSE),1,0)</f>
        <v>0</v>
      </c>
      <c r="AB178">
        <f t="shared" si="7"/>
        <v>1</v>
      </c>
      <c r="AC178">
        <f>IF(IFERROR(MATCH(Z178,NonREN_types!$A$1:$A$10,0),FALSE),1,0)</f>
        <v>1</v>
      </c>
      <c r="AD178">
        <v>1</v>
      </c>
      <c r="AE178">
        <f t="shared" si="8"/>
        <v>1</v>
      </c>
      <c r="AG178" s="44">
        <f>IFERROR(INDEX(MasterGenCapability_201906!$G:$G,MATCH($C178,MasterGenCapability_201906!$U:$U,0)),"")</f>
        <v>48.6</v>
      </c>
      <c r="AH178" s="44">
        <f>IFERROR(INDEX(NQC2020compliance_20191121!$L:$L,MATCH($C178,NQC2020compliance_20191121!$A:$A,0)),"")</f>
        <v>48</v>
      </c>
    </row>
    <row r="179" spans="2:34" x14ac:dyDescent="0.25">
      <c r="B179" s="28" t="s">
        <v>3329</v>
      </c>
      <c r="C179" s="28" t="s">
        <v>3624</v>
      </c>
      <c r="D179" s="28" t="s">
        <v>130</v>
      </c>
      <c r="E179" s="28" t="s">
        <v>3341</v>
      </c>
      <c r="F179" s="28" t="s">
        <v>3625</v>
      </c>
      <c r="G179" s="28" t="s">
        <v>3637</v>
      </c>
      <c r="H179" s="12" t="s">
        <v>3365</v>
      </c>
      <c r="I179" s="12" t="s">
        <v>3627</v>
      </c>
      <c r="J179" s="29" t="s">
        <v>3628</v>
      </c>
      <c r="K179" s="30">
        <v>3.0375000000000001</v>
      </c>
      <c r="L179" s="30">
        <v>3</v>
      </c>
      <c r="M179" s="30">
        <v>0.18528749999999999</v>
      </c>
      <c r="N179" s="31">
        <v>32.200537500000003</v>
      </c>
      <c r="O179" s="31">
        <v>11202.72014580549</v>
      </c>
      <c r="P179" s="31">
        <v>13775.687352339435</v>
      </c>
      <c r="Q179" s="31">
        <v>47.960526315789473</v>
      </c>
      <c r="R179" s="31">
        <v>47.960526315789473</v>
      </c>
      <c r="S179" s="31"/>
      <c r="T179" s="32">
        <v>1</v>
      </c>
      <c r="U179" s="32">
        <v>1</v>
      </c>
      <c r="V179" s="29">
        <v>37055</v>
      </c>
      <c r="W179" s="29"/>
      <c r="X179" s="33">
        <v>55153</v>
      </c>
      <c r="Y179" s="15">
        <v>16</v>
      </c>
      <c r="Z179" s="41" t="str">
        <f t="shared" si="6"/>
        <v>CAISO_Reciprocating_Engine</v>
      </c>
      <c r="AA179" s="41">
        <f>IF(IFERROR(MATCH(C179,REN_Existing_Resources!E:E,0),FALSE),1,0)</f>
        <v>0</v>
      </c>
      <c r="AB179">
        <f t="shared" si="7"/>
        <v>1</v>
      </c>
      <c r="AC179">
        <f>IF(IFERROR(MATCH(Z179,NonREN_types!$A$1:$A$10,0),FALSE),1,0)</f>
        <v>1</v>
      </c>
      <c r="AD179">
        <v>1</v>
      </c>
      <c r="AE179">
        <f t="shared" si="8"/>
        <v>1</v>
      </c>
      <c r="AG179" s="44">
        <f>IFERROR(INDEX(MasterGenCapability_201906!$G:$G,MATCH($C179,MasterGenCapability_201906!$U:$U,0)),"")</f>
        <v>48.6</v>
      </c>
      <c r="AH179" s="44">
        <f>IFERROR(INDEX(NQC2020compliance_20191121!$L:$L,MATCH($C179,NQC2020compliance_20191121!$A:$A,0)),"")</f>
        <v>48</v>
      </c>
    </row>
    <row r="180" spans="2:34" x14ac:dyDescent="0.25">
      <c r="B180" s="28" t="s">
        <v>3329</v>
      </c>
      <c r="C180" s="28" t="s">
        <v>3624</v>
      </c>
      <c r="D180" s="28" t="s">
        <v>130</v>
      </c>
      <c r="E180" s="28" t="s">
        <v>3341</v>
      </c>
      <c r="F180" s="28" t="s">
        <v>3625</v>
      </c>
      <c r="G180" s="28" t="s">
        <v>3638</v>
      </c>
      <c r="H180" s="12" t="s">
        <v>3365</v>
      </c>
      <c r="I180" s="12" t="s">
        <v>3627</v>
      </c>
      <c r="J180" s="29" t="s">
        <v>3628</v>
      </c>
      <c r="K180" s="30">
        <v>3.0375000000000001</v>
      </c>
      <c r="L180" s="30">
        <v>3</v>
      </c>
      <c r="M180" s="30">
        <v>0.18528749999999999</v>
      </c>
      <c r="N180" s="31">
        <v>32.200537500000003</v>
      </c>
      <c r="O180" s="31">
        <v>11202.72014580549</v>
      </c>
      <c r="P180" s="31">
        <v>13775.687352339435</v>
      </c>
      <c r="Q180" s="31">
        <v>47.960526315789473</v>
      </c>
      <c r="R180" s="31">
        <v>47.960526315789473</v>
      </c>
      <c r="S180" s="31"/>
      <c r="T180" s="32">
        <v>1</v>
      </c>
      <c r="U180" s="32">
        <v>1</v>
      </c>
      <c r="V180" s="29">
        <v>37055</v>
      </c>
      <c r="W180" s="29"/>
      <c r="X180" s="33">
        <v>55153</v>
      </c>
      <c r="Y180" s="15">
        <v>16</v>
      </c>
      <c r="Z180" s="41" t="str">
        <f t="shared" si="6"/>
        <v>CAISO_Reciprocating_Engine</v>
      </c>
      <c r="AA180" s="41">
        <f>IF(IFERROR(MATCH(C180,REN_Existing_Resources!E:E,0),FALSE),1,0)</f>
        <v>0</v>
      </c>
      <c r="AB180">
        <f t="shared" si="7"/>
        <v>1</v>
      </c>
      <c r="AC180">
        <f>IF(IFERROR(MATCH(Z180,NonREN_types!$A$1:$A$10,0),FALSE),1,0)</f>
        <v>1</v>
      </c>
      <c r="AD180">
        <v>1</v>
      </c>
      <c r="AE180">
        <f t="shared" si="8"/>
        <v>1</v>
      </c>
      <c r="AG180" s="44">
        <f>IFERROR(INDEX(MasterGenCapability_201906!$G:$G,MATCH($C180,MasterGenCapability_201906!$U:$U,0)),"")</f>
        <v>48.6</v>
      </c>
      <c r="AH180" s="44">
        <f>IFERROR(INDEX(NQC2020compliance_20191121!$L:$L,MATCH($C180,NQC2020compliance_20191121!$A:$A,0)),"")</f>
        <v>48</v>
      </c>
    </row>
    <row r="181" spans="2:34" x14ac:dyDescent="0.25">
      <c r="B181" s="28" t="s">
        <v>3329</v>
      </c>
      <c r="C181" s="28" t="s">
        <v>3624</v>
      </c>
      <c r="D181" s="28" t="s">
        <v>130</v>
      </c>
      <c r="E181" s="28" t="s">
        <v>3341</v>
      </c>
      <c r="F181" s="28" t="s">
        <v>3625</v>
      </c>
      <c r="G181" s="28" t="s">
        <v>3639</v>
      </c>
      <c r="H181" s="12" t="s">
        <v>3365</v>
      </c>
      <c r="I181" s="12" t="s">
        <v>3627</v>
      </c>
      <c r="J181" s="29" t="s">
        <v>3628</v>
      </c>
      <c r="K181" s="30">
        <v>3.0375000000000001</v>
      </c>
      <c r="L181" s="30">
        <v>3</v>
      </c>
      <c r="M181" s="30">
        <v>0.18528749999999999</v>
      </c>
      <c r="N181" s="31">
        <v>32.200537500000003</v>
      </c>
      <c r="O181" s="31">
        <v>11202.72014580549</v>
      </c>
      <c r="P181" s="31">
        <v>13775.687352339435</v>
      </c>
      <c r="Q181" s="31">
        <v>47.960526315789473</v>
      </c>
      <c r="R181" s="31">
        <v>47.960526315789473</v>
      </c>
      <c r="S181" s="31"/>
      <c r="T181" s="32">
        <v>1</v>
      </c>
      <c r="U181" s="32">
        <v>1</v>
      </c>
      <c r="V181" s="29">
        <v>37055</v>
      </c>
      <c r="W181" s="29"/>
      <c r="X181" s="33">
        <v>55153</v>
      </c>
      <c r="Y181" s="15">
        <v>16</v>
      </c>
      <c r="Z181" s="41" t="str">
        <f t="shared" si="6"/>
        <v>CAISO_Reciprocating_Engine</v>
      </c>
      <c r="AA181" s="41">
        <f>IF(IFERROR(MATCH(C181,REN_Existing_Resources!E:E,0),FALSE),1,0)</f>
        <v>0</v>
      </c>
      <c r="AB181">
        <f t="shared" si="7"/>
        <v>1</v>
      </c>
      <c r="AC181">
        <f>IF(IFERROR(MATCH(Z181,NonREN_types!$A$1:$A$10,0),FALSE),1,0)</f>
        <v>1</v>
      </c>
      <c r="AD181">
        <v>1</v>
      </c>
      <c r="AE181">
        <f t="shared" si="8"/>
        <v>1</v>
      </c>
      <c r="AG181" s="44">
        <f>IFERROR(INDEX(MasterGenCapability_201906!$G:$G,MATCH($C181,MasterGenCapability_201906!$U:$U,0)),"")</f>
        <v>48.6</v>
      </c>
      <c r="AH181" s="44">
        <f>IFERROR(INDEX(NQC2020compliance_20191121!$L:$L,MATCH($C181,NQC2020compliance_20191121!$A:$A,0)),"")</f>
        <v>48</v>
      </c>
    </row>
    <row r="182" spans="2:34" x14ac:dyDescent="0.25">
      <c r="B182" s="28" t="s">
        <v>3329</v>
      </c>
      <c r="C182" s="28" t="s">
        <v>3624</v>
      </c>
      <c r="D182" s="28" t="s">
        <v>130</v>
      </c>
      <c r="E182" s="28" t="s">
        <v>3341</v>
      </c>
      <c r="F182" s="28" t="s">
        <v>3625</v>
      </c>
      <c r="G182" s="28" t="s">
        <v>3640</v>
      </c>
      <c r="H182" s="12" t="s">
        <v>3365</v>
      </c>
      <c r="I182" s="12" t="s">
        <v>3627</v>
      </c>
      <c r="J182" s="29" t="s">
        <v>3628</v>
      </c>
      <c r="K182" s="30">
        <v>3.0375000000000001</v>
      </c>
      <c r="L182" s="30">
        <v>3</v>
      </c>
      <c r="M182" s="30">
        <v>0.18528749999999999</v>
      </c>
      <c r="N182" s="31">
        <v>32.200537500000003</v>
      </c>
      <c r="O182" s="31">
        <v>11202.72014580549</v>
      </c>
      <c r="P182" s="31">
        <v>13775.687352339435</v>
      </c>
      <c r="Q182" s="31">
        <v>47.960526315789473</v>
      </c>
      <c r="R182" s="31">
        <v>47.960526315789473</v>
      </c>
      <c r="S182" s="31"/>
      <c r="T182" s="32">
        <v>1</v>
      </c>
      <c r="U182" s="32">
        <v>1</v>
      </c>
      <c r="V182" s="29">
        <v>37055</v>
      </c>
      <c r="W182" s="29"/>
      <c r="X182" s="33">
        <v>55153</v>
      </c>
      <c r="Y182" s="15">
        <v>16</v>
      </c>
      <c r="Z182" s="41" t="str">
        <f t="shared" si="6"/>
        <v>CAISO_Reciprocating_Engine</v>
      </c>
      <c r="AA182" s="41">
        <f>IF(IFERROR(MATCH(C182,REN_Existing_Resources!E:E,0),FALSE),1,0)</f>
        <v>0</v>
      </c>
      <c r="AB182">
        <f t="shared" si="7"/>
        <v>1</v>
      </c>
      <c r="AC182">
        <f>IF(IFERROR(MATCH(Z182,NonREN_types!$A$1:$A$10,0),FALSE),1,0)</f>
        <v>1</v>
      </c>
      <c r="AD182">
        <v>1</v>
      </c>
      <c r="AE182">
        <f t="shared" si="8"/>
        <v>1</v>
      </c>
      <c r="AG182" s="44">
        <f>IFERROR(INDEX(MasterGenCapability_201906!$G:$G,MATCH($C182,MasterGenCapability_201906!$U:$U,0)),"")</f>
        <v>48.6</v>
      </c>
      <c r="AH182" s="44">
        <f>IFERROR(INDEX(NQC2020compliance_20191121!$L:$L,MATCH($C182,NQC2020compliance_20191121!$A:$A,0)),"")</f>
        <v>48</v>
      </c>
    </row>
    <row r="183" spans="2:34" x14ac:dyDescent="0.25">
      <c r="B183" s="28" t="s">
        <v>3329</v>
      </c>
      <c r="C183" s="28" t="s">
        <v>3624</v>
      </c>
      <c r="D183" s="28" t="s">
        <v>130</v>
      </c>
      <c r="E183" s="28" t="s">
        <v>3341</v>
      </c>
      <c r="F183" s="28" t="s">
        <v>3625</v>
      </c>
      <c r="G183" s="28" t="s">
        <v>3641</v>
      </c>
      <c r="H183" s="12" t="s">
        <v>3365</v>
      </c>
      <c r="I183" s="12" t="s">
        <v>3627</v>
      </c>
      <c r="J183" s="29" t="s">
        <v>3628</v>
      </c>
      <c r="K183" s="30">
        <v>3.0375000000000001</v>
      </c>
      <c r="L183" s="30">
        <v>3</v>
      </c>
      <c r="M183" s="30">
        <v>0.18528749999999999</v>
      </c>
      <c r="N183" s="31">
        <v>32.200537500000003</v>
      </c>
      <c r="O183" s="31">
        <v>11202.72014580549</v>
      </c>
      <c r="P183" s="31">
        <v>13775.687352339435</v>
      </c>
      <c r="Q183" s="31">
        <v>47.960526315789473</v>
      </c>
      <c r="R183" s="31">
        <v>47.960526315789473</v>
      </c>
      <c r="S183" s="31"/>
      <c r="T183" s="32">
        <v>1</v>
      </c>
      <c r="U183" s="32">
        <v>1</v>
      </c>
      <c r="V183" s="29">
        <v>37055</v>
      </c>
      <c r="W183" s="29"/>
      <c r="X183" s="33">
        <v>55153</v>
      </c>
      <c r="Y183" s="15">
        <v>16</v>
      </c>
      <c r="Z183" s="41" t="str">
        <f t="shared" si="6"/>
        <v>CAISO_Reciprocating_Engine</v>
      </c>
      <c r="AA183" s="41">
        <f>IF(IFERROR(MATCH(C183,REN_Existing_Resources!E:E,0),FALSE),1,0)</f>
        <v>0</v>
      </c>
      <c r="AB183">
        <f t="shared" si="7"/>
        <v>1</v>
      </c>
      <c r="AC183">
        <f>IF(IFERROR(MATCH(Z183,NonREN_types!$A$1:$A$10,0),FALSE),1,0)</f>
        <v>1</v>
      </c>
      <c r="AD183">
        <v>1</v>
      </c>
      <c r="AE183">
        <f t="shared" si="8"/>
        <v>1</v>
      </c>
      <c r="AG183" s="44">
        <f>IFERROR(INDEX(MasterGenCapability_201906!$G:$G,MATCH($C183,MasterGenCapability_201906!$U:$U,0)),"")</f>
        <v>48.6</v>
      </c>
      <c r="AH183" s="44">
        <f>IFERROR(INDEX(NQC2020compliance_20191121!$L:$L,MATCH($C183,NQC2020compliance_20191121!$A:$A,0)),"")</f>
        <v>48</v>
      </c>
    </row>
    <row r="184" spans="2:34" x14ac:dyDescent="0.25">
      <c r="B184" s="28" t="s">
        <v>3329</v>
      </c>
      <c r="C184" s="28" t="s">
        <v>3624</v>
      </c>
      <c r="D184" s="28" t="s">
        <v>130</v>
      </c>
      <c r="E184" s="28" t="s">
        <v>3341</v>
      </c>
      <c r="F184" s="28" t="s">
        <v>3625</v>
      </c>
      <c r="G184" s="28" t="s">
        <v>3642</v>
      </c>
      <c r="H184" s="12" t="s">
        <v>3365</v>
      </c>
      <c r="I184" s="12" t="s">
        <v>3627</v>
      </c>
      <c r="J184" s="29" t="s">
        <v>3628</v>
      </c>
      <c r="K184" s="30">
        <v>3.0375000000000001</v>
      </c>
      <c r="L184" s="30">
        <v>3</v>
      </c>
      <c r="M184" s="30">
        <v>0.18528749999999999</v>
      </c>
      <c r="N184" s="31">
        <v>32.200537500000003</v>
      </c>
      <c r="O184" s="31">
        <v>11202.72014580549</v>
      </c>
      <c r="P184" s="31">
        <v>13775.687352339435</v>
      </c>
      <c r="Q184" s="31">
        <v>47.960526315789473</v>
      </c>
      <c r="R184" s="31">
        <v>47.960526315789473</v>
      </c>
      <c r="S184" s="31"/>
      <c r="T184" s="32">
        <v>1</v>
      </c>
      <c r="U184" s="32">
        <v>1</v>
      </c>
      <c r="V184" s="29">
        <v>37055</v>
      </c>
      <c r="W184" s="29"/>
      <c r="X184" s="33">
        <v>55153</v>
      </c>
      <c r="Y184" s="15">
        <v>16</v>
      </c>
      <c r="Z184" s="41" t="str">
        <f t="shared" si="6"/>
        <v>CAISO_Reciprocating_Engine</v>
      </c>
      <c r="AA184" s="41">
        <f>IF(IFERROR(MATCH(C184,REN_Existing_Resources!E:E,0),FALSE),1,0)</f>
        <v>0</v>
      </c>
      <c r="AB184">
        <f t="shared" si="7"/>
        <v>1</v>
      </c>
      <c r="AC184">
        <f>IF(IFERROR(MATCH(Z184,NonREN_types!$A$1:$A$10,0),FALSE),1,0)</f>
        <v>1</v>
      </c>
      <c r="AD184">
        <v>1</v>
      </c>
      <c r="AE184">
        <f t="shared" si="8"/>
        <v>1</v>
      </c>
      <c r="AG184" s="44">
        <f>IFERROR(INDEX(MasterGenCapability_201906!$G:$G,MATCH($C184,MasterGenCapability_201906!$U:$U,0)),"")</f>
        <v>48.6</v>
      </c>
      <c r="AH184" s="44">
        <f>IFERROR(INDEX(NQC2020compliance_20191121!$L:$L,MATCH($C184,NQC2020compliance_20191121!$A:$A,0)),"")</f>
        <v>48</v>
      </c>
    </row>
    <row r="185" spans="2:34" x14ac:dyDescent="0.25">
      <c r="B185" s="28" t="s">
        <v>3329</v>
      </c>
      <c r="C185" s="28" t="s">
        <v>3624</v>
      </c>
      <c r="D185" s="28" t="s">
        <v>130</v>
      </c>
      <c r="E185" s="28" t="s">
        <v>3341</v>
      </c>
      <c r="F185" s="28" t="s">
        <v>3625</v>
      </c>
      <c r="G185" s="28" t="s">
        <v>3643</v>
      </c>
      <c r="H185" s="12" t="s">
        <v>3365</v>
      </c>
      <c r="I185" s="12" t="s">
        <v>3627</v>
      </c>
      <c r="J185" s="29" t="s">
        <v>3628</v>
      </c>
      <c r="K185" s="30">
        <v>3.0375000000000001</v>
      </c>
      <c r="L185" s="30">
        <v>3</v>
      </c>
      <c r="M185" s="30">
        <v>0.18528749999999999</v>
      </c>
      <c r="N185" s="31">
        <v>32.200537500000003</v>
      </c>
      <c r="O185" s="31">
        <v>11202.72014580549</v>
      </c>
      <c r="P185" s="31">
        <v>13775.687352339435</v>
      </c>
      <c r="Q185" s="31">
        <v>47.960526315789473</v>
      </c>
      <c r="R185" s="31">
        <v>47.960526315789473</v>
      </c>
      <c r="S185" s="31"/>
      <c r="T185" s="32">
        <v>1</v>
      </c>
      <c r="U185" s="32">
        <v>1</v>
      </c>
      <c r="V185" s="29">
        <v>37055</v>
      </c>
      <c r="W185" s="29"/>
      <c r="X185" s="33">
        <v>55153</v>
      </c>
      <c r="Y185" s="15">
        <v>16</v>
      </c>
      <c r="Z185" s="41" t="str">
        <f t="shared" si="6"/>
        <v>CAISO_Reciprocating_Engine</v>
      </c>
      <c r="AA185" s="41">
        <f>IF(IFERROR(MATCH(C185,REN_Existing_Resources!E:E,0),FALSE),1,0)</f>
        <v>0</v>
      </c>
      <c r="AB185">
        <f t="shared" si="7"/>
        <v>1</v>
      </c>
      <c r="AC185">
        <f>IF(IFERROR(MATCH(Z185,NonREN_types!$A$1:$A$10,0),FALSE),1,0)</f>
        <v>1</v>
      </c>
      <c r="AD185">
        <v>1</v>
      </c>
      <c r="AE185">
        <f t="shared" si="8"/>
        <v>1</v>
      </c>
      <c r="AG185" s="44">
        <f>IFERROR(INDEX(MasterGenCapability_201906!$G:$G,MATCH($C185,MasterGenCapability_201906!$U:$U,0)),"")</f>
        <v>48.6</v>
      </c>
      <c r="AH185" s="44">
        <f>IFERROR(INDEX(NQC2020compliance_20191121!$L:$L,MATCH($C185,NQC2020compliance_20191121!$A:$A,0)),"")</f>
        <v>48</v>
      </c>
    </row>
    <row r="186" spans="2:34" hidden="1" x14ac:dyDescent="0.25">
      <c r="B186" s="28" t="s">
        <v>3329</v>
      </c>
      <c r="C186" s="28" t="s">
        <v>880</v>
      </c>
      <c r="D186" s="28" t="s">
        <v>3337</v>
      </c>
      <c r="E186" s="28" t="s">
        <v>3338</v>
      </c>
      <c r="F186" s="28" t="s">
        <v>3644</v>
      </c>
      <c r="G186" s="28"/>
      <c r="H186" s="12" t="s">
        <v>3332</v>
      </c>
      <c r="I186" s="12" t="s">
        <v>3333</v>
      </c>
      <c r="J186" s="29"/>
      <c r="K186" s="30">
        <v>1.5</v>
      </c>
      <c r="L186" s="30">
        <v>1.07</v>
      </c>
      <c r="M186" s="30"/>
      <c r="N186" s="31"/>
      <c r="O186" s="31"/>
      <c r="P186" s="31"/>
      <c r="Q186" s="31"/>
      <c r="R186" s="31"/>
      <c r="S186" s="31"/>
      <c r="T186" s="32">
        <v>0</v>
      </c>
      <c r="U186" s="32">
        <v>1</v>
      </c>
      <c r="V186" s="29">
        <v>41816</v>
      </c>
      <c r="W186" s="29"/>
      <c r="X186" s="33">
        <v>55153</v>
      </c>
      <c r="Y186" s="15">
        <v>1</v>
      </c>
      <c r="Z186" s="41" t="str">
        <f t="shared" si="6"/>
        <v>RenExistRes</v>
      </c>
      <c r="AA186" s="41">
        <f>IF(IFERROR(MATCH(C186,REN_Existing_Resources!E:E,0),FALSE),1,0)</f>
        <v>1</v>
      </c>
      <c r="AB186">
        <f t="shared" si="7"/>
        <v>1</v>
      </c>
      <c r="AC186">
        <f>IF(IFERROR(MATCH(Z186,NonREN_types!$A$1:$A$10,0),FALSE),1,0)</f>
        <v>0</v>
      </c>
      <c r="AD186">
        <v>1</v>
      </c>
      <c r="AE186">
        <f t="shared" si="8"/>
        <v>0</v>
      </c>
      <c r="AG186" s="44">
        <f>IFERROR(INDEX(MasterGenCapability_201906!$G:$G,MATCH($C186,MasterGenCapability_201906!$U:$U,0)),"")</f>
        <v>1.5</v>
      </c>
      <c r="AH186" s="44">
        <f>IFERROR(INDEX(NQC2020compliance_20191121!$L:$L,MATCH($C186,NQC2020compliance_20191121!$A:$A,0)),"")</f>
        <v>0.21</v>
      </c>
    </row>
    <row r="187" spans="2:34" x14ac:dyDescent="0.25">
      <c r="B187" s="28" t="s">
        <v>3329</v>
      </c>
      <c r="C187" s="28" t="s">
        <v>506</v>
      </c>
      <c r="D187" s="28" t="s">
        <v>3360</v>
      </c>
      <c r="E187" s="28"/>
      <c r="F187" s="28" t="s">
        <v>3645</v>
      </c>
      <c r="G187" s="28"/>
      <c r="H187" s="12" t="s">
        <v>3385</v>
      </c>
      <c r="I187" s="12" t="s">
        <v>3333</v>
      </c>
      <c r="J187" s="29" t="s">
        <v>3386</v>
      </c>
      <c r="K187" s="30">
        <v>0.99</v>
      </c>
      <c r="L187" s="30">
        <v>0.45</v>
      </c>
      <c r="M187" s="30"/>
      <c r="N187" s="31"/>
      <c r="O187" s="31"/>
      <c r="P187" s="31"/>
      <c r="Q187" s="31"/>
      <c r="R187" s="31"/>
      <c r="S187" s="31"/>
      <c r="T187" s="32">
        <v>0</v>
      </c>
      <c r="U187" s="32">
        <v>1</v>
      </c>
      <c r="V187" s="29">
        <v>31464</v>
      </c>
      <c r="W187" s="29"/>
      <c r="X187" s="33">
        <v>55153</v>
      </c>
      <c r="Y187" s="15">
        <v>1</v>
      </c>
      <c r="Z187" s="41" t="str">
        <f t="shared" si="6"/>
        <v>CAISO_Hydro</v>
      </c>
      <c r="AA187" s="41">
        <f>IF(IFERROR(MATCH(C187,REN_Existing_Resources!E:E,0),FALSE),1,0)</f>
        <v>1</v>
      </c>
      <c r="AB187">
        <f t="shared" si="7"/>
        <v>1</v>
      </c>
      <c r="AC187">
        <f>IF(IFERROR(MATCH(Z187,NonREN_types!$A$1:$A$10,0),FALSE),1,0)</f>
        <v>1</v>
      </c>
      <c r="AD187">
        <v>1</v>
      </c>
      <c r="AE187">
        <f t="shared" si="8"/>
        <v>1</v>
      </c>
      <c r="AG187" s="44">
        <f>IFERROR(INDEX(MasterGenCapability_201906!$G:$G,MATCH($C187,MasterGenCapability_201906!$U:$U,0)),"")</f>
        <v>0.99</v>
      </c>
      <c r="AH187" s="44">
        <f>IFERROR(INDEX(NQC2020compliance_20191121!$L:$L,MATCH($C187,NQC2020compliance_20191121!$A:$A,0)),"")</f>
        <v>0.06</v>
      </c>
    </row>
    <row r="188" spans="2:34" hidden="1" x14ac:dyDescent="0.25">
      <c r="B188" s="28" t="s">
        <v>3329</v>
      </c>
      <c r="C188" s="28" t="s">
        <v>343</v>
      </c>
      <c r="D188" s="28" t="s">
        <v>3360</v>
      </c>
      <c r="E188" s="28"/>
      <c r="F188" s="28" t="s">
        <v>3646</v>
      </c>
      <c r="G188" s="28"/>
      <c r="H188" s="12" t="s">
        <v>3385</v>
      </c>
      <c r="I188" s="12" t="s">
        <v>3333</v>
      </c>
      <c r="J188" s="29"/>
      <c r="K188" s="30">
        <v>2</v>
      </c>
      <c r="L188" s="30">
        <v>2</v>
      </c>
      <c r="M188" s="30"/>
      <c r="N188" s="31"/>
      <c r="O188" s="31"/>
      <c r="P188" s="31"/>
      <c r="Q188" s="31"/>
      <c r="R188" s="31"/>
      <c r="S188" s="31"/>
      <c r="T188" s="32">
        <v>0</v>
      </c>
      <c r="U188" s="32">
        <v>1</v>
      </c>
      <c r="V188" s="29">
        <v>2193</v>
      </c>
      <c r="W188" s="29"/>
      <c r="X188" s="33">
        <v>55153</v>
      </c>
      <c r="Y188" s="15">
        <v>1</v>
      </c>
      <c r="Z188" s="41" t="str">
        <f t="shared" si="6"/>
        <v>RenExistRes</v>
      </c>
      <c r="AA188" s="41">
        <f>IF(IFERROR(MATCH(C188,REN_Existing_Resources!E:E,0),FALSE),1,0)</f>
        <v>1</v>
      </c>
      <c r="AB188">
        <f t="shared" si="7"/>
        <v>1</v>
      </c>
      <c r="AC188">
        <f>IF(IFERROR(MATCH(Z188,NonREN_types!$A$1:$A$10,0),FALSE),1,0)</f>
        <v>0</v>
      </c>
      <c r="AD188">
        <v>1</v>
      </c>
      <c r="AE188">
        <f t="shared" si="8"/>
        <v>0</v>
      </c>
      <c r="AG188" s="44">
        <f>IFERROR(INDEX(MasterGenCapability_201906!$G:$G,MATCH($C188,MasterGenCapability_201906!$U:$U,0)),"")</f>
        <v>2</v>
      </c>
      <c r="AH188" s="44">
        <f>IFERROR(INDEX(NQC2020compliance_20191121!$L:$L,MATCH($C188,NQC2020compliance_20191121!$A:$A,0)),"")</f>
        <v>0.46</v>
      </c>
    </row>
    <row r="189" spans="2:34" x14ac:dyDescent="0.25">
      <c r="B189" s="28" t="s">
        <v>3329</v>
      </c>
      <c r="C189" s="28" t="s">
        <v>3647</v>
      </c>
      <c r="D189" s="28" t="s">
        <v>3455</v>
      </c>
      <c r="E189" s="28" t="s">
        <v>3648</v>
      </c>
      <c r="F189" s="28" t="s">
        <v>3649</v>
      </c>
      <c r="G189" s="28"/>
      <c r="H189" s="12" t="s">
        <v>3357</v>
      </c>
      <c r="I189" s="12" t="s">
        <v>3333</v>
      </c>
      <c r="J189" s="29" t="s">
        <v>3359</v>
      </c>
      <c r="K189" s="34">
        <v>0</v>
      </c>
      <c r="L189" s="34">
        <v>0</v>
      </c>
      <c r="M189" s="34">
        <v>0</v>
      </c>
      <c r="N189" s="31"/>
      <c r="O189" s="31">
        <v>7606.0303582401057</v>
      </c>
      <c r="P189" s="31">
        <v>7606.0303582401057</v>
      </c>
      <c r="Q189" s="31"/>
      <c r="R189" s="31"/>
      <c r="S189" s="31"/>
      <c r="T189" s="32">
        <v>1</v>
      </c>
      <c r="U189" s="32">
        <v>1</v>
      </c>
      <c r="V189" s="29">
        <v>30655</v>
      </c>
      <c r="W189" s="29"/>
      <c r="X189" s="33">
        <v>55153</v>
      </c>
      <c r="Y189" s="15">
        <v>1</v>
      </c>
      <c r="Z189" s="41" t="str">
        <f t="shared" si="6"/>
        <v>CAISO_CHP</v>
      </c>
      <c r="AA189" s="41">
        <f>IF(IFERROR(MATCH(C189,REN_Existing_Resources!E:E,0),FALSE),1,0)</f>
        <v>0</v>
      </c>
      <c r="AB189">
        <f t="shared" si="7"/>
        <v>1</v>
      </c>
      <c r="AC189">
        <f>IF(IFERROR(MATCH(Z189,NonREN_types!$A$1:$A$10,0),FALSE),1,0)</f>
        <v>1</v>
      </c>
      <c r="AD189">
        <v>1</v>
      </c>
      <c r="AE189">
        <f t="shared" si="8"/>
        <v>1</v>
      </c>
      <c r="AG189" s="44">
        <f>IFERROR(INDEX(MasterGenCapability_201906!$G:$G,MATCH($C189,MasterGenCapability_201906!$U:$U,0)),"")</f>
        <v>1.25</v>
      </c>
      <c r="AH189" s="44">
        <f>IFERROR(INDEX(NQC2020compliance_20191121!$L:$L,MATCH($C189,NQC2020compliance_20191121!$A:$A,0)),"")</f>
        <v>0</v>
      </c>
    </row>
    <row r="190" spans="2:34" hidden="1" x14ac:dyDescent="0.25">
      <c r="B190" s="28" t="s">
        <v>3329</v>
      </c>
      <c r="C190" s="28" t="s">
        <v>2237</v>
      </c>
      <c r="D190" s="28" t="s">
        <v>3392</v>
      </c>
      <c r="E190" s="28" t="s">
        <v>37</v>
      </c>
      <c r="F190" s="28" t="s">
        <v>3650</v>
      </c>
      <c r="G190" s="28"/>
      <c r="H190" s="12" t="s">
        <v>3332</v>
      </c>
      <c r="I190" s="12" t="s">
        <v>3333</v>
      </c>
      <c r="J190" s="29"/>
      <c r="K190" s="30">
        <v>125</v>
      </c>
      <c r="L190" s="30">
        <v>113.75</v>
      </c>
      <c r="M190" s="30"/>
      <c r="N190" s="31"/>
      <c r="O190" s="31"/>
      <c r="P190" s="31"/>
      <c r="Q190" s="31"/>
      <c r="R190" s="31"/>
      <c r="S190" s="31"/>
      <c r="T190" s="32">
        <v>0</v>
      </c>
      <c r="U190" s="32">
        <v>1</v>
      </c>
      <c r="V190" s="29">
        <v>41850</v>
      </c>
      <c r="W190" s="29"/>
      <c r="X190" s="33">
        <v>55153</v>
      </c>
      <c r="Y190" s="15">
        <v>1</v>
      </c>
      <c r="Z190" s="41" t="str">
        <f t="shared" si="6"/>
        <v>RenExistRes</v>
      </c>
      <c r="AA190" s="41">
        <f>IF(IFERROR(MATCH(C190,REN_Existing_Resources!E:E,0),FALSE),1,0)</f>
        <v>1</v>
      </c>
      <c r="AB190">
        <f t="shared" si="7"/>
        <v>1</v>
      </c>
      <c r="AC190">
        <f>IF(IFERROR(MATCH(Z190,NonREN_types!$A$1:$A$10,0),FALSE),1,0)</f>
        <v>0</v>
      </c>
      <c r="AD190">
        <v>1</v>
      </c>
      <c r="AE190">
        <f t="shared" si="8"/>
        <v>0</v>
      </c>
      <c r="AG190" s="44">
        <f>IFERROR(INDEX(MasterGenCapability_201906!$G:$G,MATCH($C190,MasterGenCapability_201906!$U:$U,0)),"")</f>
        <v>125</v>
      </c>
      <c r="AH190" s="44">
        <f>IFERROR(INDEX(NQC2020compliance_20191121!$L:$L,MATCH($C190,NQC2020compliance_20191121!$A:$A,0)),"")</f>
        <v>17.5</v>
      </c>
    </row>
    <row r="191" spans="2:34" hidden="1" x14ac:dyDescent="0.25">
      <c r="B191" s="28" t="s">
        <v>3329</v>
      </c>
      <c r="C191" s="28" t="s">
        <v>2240</v>
      </c>
      <c r="D191" s="28" t="s">
        <v>3392</v>
      </c>
      <c r="E191" s="28" t="s">
        <v>37</v>
      </c>
      <c r="F191" s="28" t="s">
        <v>3651</v>
      </c>
      <c r="G191" s="28"/>
      <c r="H191" s="12" t="s">
        <v>3332</v>
      </c>
      <c r="I191" s="12" t="s">
        <v>3333</v>
      </c>
      <c r="J191" s="29"/>
      <c r="K191" s="30">
        <v>45.6</v>
      </c>
      <c r="L191" s="30">
        <v>0</v>
      </c>
      <c r="M191" s="30"/>
      <c r="N191" s="31"/>
      <c r="O191" s="31"/>
      <c r="P191" s="31"/>
      <c r="Q191" s="31"/>
      <c r="R191" s="31"/>
      <c r="S191" s="31"/>
      <c r="T191" s="32">
        <v>0</v>
      </c>
      <c r="U191" s="32">
        <v>1</v>
      </c>
      <c r="V191" s="29">
        <v>41866</v>
      </c>
      <c r="W191" s="29"/>
      <c r="X191" s="33">
        <v>55153</v>
      </c>
      <c r="Y191" s="15">
        <v>1</v>
      </c>
      <c r="Z191" s="41" t="str">
        <f t="shared" si="6"/>
        <v>RenExistRes</v>
      </c>
      <c r="AA191" s="41">
        <f>IF(IFERROR(MATCH(C191,REN_Existing_Resources!E:E,0),FALSE),1,0)</f>
        <v>1</v>
      </c>
      <c r="AB191">
        <f t="shared" si="7"/>
        <v>1</v>
      </c>
      <c r="AC191">
        <f>IF(IFERROR(MATCH(Z191,NonREN_types!$A$1:$A$10,0),FALSE),1,0)</f>
        <v>0</v>
      </c>
      <c r="AD191">
        <v>1</v>
      </c>
      <c r="AE191">
        <f t="shared" si="8"/>
        <v>0</v>
      </c>
      <c r="AG191" s="44">
        <f>IFERROR(INDEX(MasterGenCapability_201906!$G:$G,MATCH($C191,MasterGenCapability_201906!$U:$U,0)),"")</f>
        <v>45.6</v>
      </c>
      <c r="AH191" s="44">
        <f>IFERROR(INDEX(NQC2020compliance_20191121!$L:$L,MATCH($C191,NQC2020compliance_20191121!$A:$A,0)),"")</f>
        <v>0</v>
      </c>
    </row>
    <row r="192" spans="2:34" hidden="1" x14ac:dyDescent="0.25">
      <c r="B192" s="28" t="s">
        <v>3329</v>
      </c>
      <c r="C192" s="28" t="s">
        <v>334</v>
      </c>
      <c r="D192" s="28" t="s">
        <v>3360</v>
      </c>
      <c r="E192" s="28"/>
      <c r="F192" s="28" t="s">
        <v>3652</v>
      </c>
      <c r="G192" s="28"/>
      <c r="H192" s="12" t="s">
        <v>3385</v>
      </c>
      <c r="I192" s="12" t="s">
        <v>3333</v>
      </c>
      <c r="J192" s="29"/>
      <c r="K192" s="30">
        <v>6.4</v>
      </c>
      <c r="L192" s="30">
        <v>0</v>
      </c>
      <c r="M192" s="30"/>
      <c r="N192" s="31"/>
      <c r="O192" s="31"/>
      <c r="P192" s="31"/>
      <c r="Q192" s="31"/>
      <c r="R192" s="31"/>
      <c r="S192" s="31"/>
      <c r="T192" s="32">
        <v>0</v>
      </c>
      <c r="U192" s="32">
        <v>1</v>
      </c>
      <c r="V192" s="29">
        <v>1</v>
      </c>
      <c r="W192" s="29"/>
      <c r="X192" s="33">
        <v>55153</v>
      </c>
      <c r="Y192" s="15">
        <v>1</v>
      </c>
      <c r="Z192" s="41" t="str">
        <f t="shared" si="6"/>
        <v>RenExistRes</v>
      </c>
      <c r="AA192" s="41">
        <f>IF(IFERROR(MATCH(C192,REN_Existing_Resources!E:E,0),FALSE),1,0)</f>
        <v>1</v>
      </c>
      <c r="AB192">
        <f t="shared" si="7"/>
        <v>1</v>
      </c>
      <c r="AC192">
        <f>IF(IFERROR(MATCH(Z192,NonREN_types!$A$1:$A$10,0),FALSE),1,0)</f>
        <v>0</v>
      </c>
      <c r="AD192">
        <v>1</v>
      </c>
      <c r="AE192">
        <f t="shared" si="8"/>
        <v>0</v>
      </c>
      <c r="AG192" s="44">
        <f>IFERROR(INDEX(MasterGenCapability_201906!$G:$G,MATCH($C192,MasterGenCapability_201906!$U:$U,0)),"")</f>
        <v>6.4</v>
      </c>
      <c r="AH192" s="44">
        <f>IFERROR(INDEX(NQC2020compliance_20191121!$L:$L,MATCH($C192,NQC2020compliance_20191121!$A:$A,0)),"")</f>
        <v>4.57</v>
      </c>
    </row>
    <row r="193" spans="2:34" x14ac:dyDescent="0.25">
      <c r="B193" s="28" t="s">
        <v>3329</v>
      </c>
      <c r="C193" s="28" t="s">
        <v>3653</v>
      </c>
      <c r="D193" s="28" t="s">
        <v>3392</v>
      </c>
      <c r="E193" s="28" t="s">
        <v>1896</v>
      </c>
      <c r="F193" s="28" t="s">
        <v>3654</v>
      </c>
      <c r="G193" s="28" t="s">
        <v>3655</v>
      </c>
      <c r="H193" s="12" t="s">
        <v>3350</v>
      </c>
      <c r="I193" s="12" t="s">
        <v>3395</v>
      </c>
      <c r="J193" s="29" t="s">
        <v>3352</v>
      </c>
      <c r="K193" s="30">
        <v>16.36</v>
      </c>
      <c r="L193" s="30">
        <v>16</v>
      </c>
      <c r="M193" s="30">
        <v>7.8527999999999993</v>
      </c>
      <c r="N193" s="31">
        <v>2858.1644202666666</v>
      </c>
      <c r="O193" s="31">
        <v>12739.240000000002</v>
      </c>
      <c r="P193" s="31">
        <v>15354.66666666667</v>
      </c>
      <c r="Q193" s="31">
        <v>279.21066666666667</v>
      </c>
      <c r="R193" s="31">
        <v>279.21066666666667</v>
      </c>
      <c r="S193" s="31"/>
      <c r="T193" s="32">
        <v>1</v>
      </c>
      <c r="U193" s="32">
        <v>1</v>
      </c>
      <c r="V193" s="29">
        <v>24838</v>
      </c>
      <c r="W193" s="29"/>
      <c r="X193" s="33">
        <v>55153</v>
      </c>
      <c r="Y193" s="15">
        <v>1</v>
      </c>
      <c r="Z193" s="41" t="str">
        <f t="shared" si="6"/>
        <v>CAISO_Peaker2</v>
      </c>
      <c r="AA193" s="41">
        <f>IF(IFERROR(MATCH(C193,REN_Existing_Resources!E:E,0),FALSE),1,0)</f>
        <v>0</v>
      </c>
      <c r="AB193">
        <f t="shared" si="7"/>
        <v>1</v>
      </c>
      <c r="AC193">
        <f>IF(IFERROR(MATCH(Z193,NonREN_types!$A$1:$A$10,0),FALSE),1,0)</f>
        <v>1</v>
      </c>
      <c r="AD193">
        <v>1</v>
      </c>
      <c r="AE193">
        <f t="shared" si="8"/>
        <v>1</v>
      </c>
      <c r="AG193" s="44" t="str">
        <f>IFERROR(INDEX(MasterGenCapability_201906!$G:$G,MATCH($C193,MasterGenCapability_201906!$U:$U,0)),"")</f>
        <v/>
      </c>
      <c r="AH193" s="44" t="str">
        <f>IFERROR(INDEX(NQC2020compliance_20191121!$L:$L,MATCH($C193,NQC2020compliance_20191121!$A:$A,0)),"")</f>
        <v/>
      </c>
    </row>
    <row r="194" spans="2:34" x14ac:dyDescent="0.25">
      <c r="B194" s="28" t="s">
        <v>3329</v>
      </c>
      <c r="C194" s="28" t="s">
        <v>3656</v>
      </c>
      <c r="D194" s="28" t="s">
        <v>3455</v>
      </c>
      <c r="E194" s="28" t="s">
        <v>3648</v>
      </c>
      <c r="F194" s="28" t="s">
        <v>3657</v>
      </c>
      <c r="G194" s="28" t="s">
        <v>3658</v>
      </c>
      <c r="H194" s="12" t="s">
        <v>3350</v>
      </c>
      <c r="I194" s="12" t="s">
        <v>3659</v>
      </c>
      <c r="J194" s="29" t="s">
        <v>3352</v>
      </c>
      <c r="K194" s="30">
        <v>55</v>
      </c>
      <c r="L194" s="30">
        <v>55</v>
      </c>
      <c r="M194" s="30">
        <v>16.500000000000004</v>
      </c>
      <c r="N194" s="31">
        <v>1749.1646308724833</v>
      </c>
      <c r="O194" s="31">
        <v>12577.699907428838</v>
      </c>
      <c r="P194" s="31">
        <v>15777.689346601866</v>
      </c>
      <c r="Q194" s="31">
        <v>81.208053691275168</v>
      </c>
      <c r="R194" s="31">
        <v>81.208053691275168</v>
      </c>
      <c r="S194" s="31"/>
      <c r="T194" s="32">
        <v>1</v>
      </c>
      <c r="U194" s="32">
        <v>1</v>
      </c>
      <c r="V194" s="29">
        <v>28491</v>
      </c>
      <c r="W194" s="29"/>
      <c r="X194" s="33">
        <v>55153</v>
      </c>
      <c r="Y194" s="15">
        <v>1</v>
      </c>
      <c r="Z194" s="41" t="str">
        <f t="shared" si="6"/>
        <v>CAISO_Peaker2</v>
      </c>
      <c r="AA194" s="41">
        <f>IF(IFERROR(MATCH(C194,REN_Existing_Resources!E:E,0),FALSE),1,0)</f>
        <v>0</v>
      </c>
      <c r="AB194">
        <f t="shared" si="7"/>
        <v>1</v>
      </c>
      <c r="AC194">
        <f>IF(IFERROR(MATCH(Z194,NonREN_types!$A$1:$A$10,0),FALSE),1,0)</f>
        <v>1</v>
      </c>
      <c r="AD194">
        <v>1</v>
      </c>
      <c r="AE194">
        <f t="shared" si="8"/>
        <v>1</v>
      </c>
      <c r="AG194" s="44">
        <f>IFERROR(INDEX(MasterGenCapability_201906!$G:$G,MATCH($C194,MasterGenCapability_201906!$U:$U,0)),"")</f>
        <v>55</v>
      </c>
      <c r="AH194" s="44">
        <f>IFERROR(INDEX(NQC2020compliance_20191121!$L:$L,MATCH($C194,NQC2020compliance_20191121!$A:$A,0)),"")</f>
        <v>55</v>
      </c>
    </row>
    <row r="195" spans="2:34" x14ac:dyDescent="0.25">
      <c r="B195" s="28" t="s">
        <v>3329</v>
      </c>
      <c r="C195" s="28" t="s">
        <v>3660</v>
      </c>
      <c r="D195" s="28" t="s">
        <v>3455</v>
      </c>
      <c r="E195" s="28" t="s">
        <v>3648</v>
      </c>
      <c r="F195" s="28" t="s">
        <v>3661</v>
      </c>
      <c r="G195" s="28" t="s">
        <v>3662</v>
      </c>
      <c r="H195" s="12" t="s">
        <v>3350</v>
      </c>
      <c r="I195" s="12" t="s">
        <v>3659</v>
      </c>
      <c r="J195" s="29" t="s">
        <v>3352</v>
      </c>
      <c r="K195" s="30">
        <v>55</v>
      </c>
      <c r="L195" s="30">
        <v>55</v>
      </c>
      <c r="M195" s="30">
        <v>16.500000000000004</v>
      </c>
      <c r="N195" s="31">
        <v>1749.1646308724833</v>
      </c>
      <c r="O195" s="31">
        <v>12577.699907428838</v>
      </c>
      <c r="P195" s="31">
        <v>15777.689346601866</v>
      </c>
      <c r="Q195" s="31">
        <v>81.208053691275168</v>
      </c>
      <c r="R195" s="31">
        <v>81.208053691275168</v>
      </c>
      <c r="S195" s="31"/>
      <c r="T195" s="32">
        <v>1</v>
      </c>
      <c r="U195" s="32">
        <v>1</v>
      </c>
      <c r="V195" s="29">
        <v>28491</v>
      </c>
      <c r="W195" s="29"/>
      <c r="X195" s="33">
        <v>55153</v>
      </c>
      <c r="Y195" s="15">
        <v>1</v>
      </c>
      <c r="Z195" s="41" t="str">
        <f t="shared" si="6"/>
        <v>CAISO_Peaker2</v>
      </c>
      <c r="AA195" s="41">
        <f>IF(IFERROR(MATCH(C195,REN_Existing_Resources!E:E,0),FALSE),1,0)</f>
        <v>0</v>
      </c>
      <c r="AB195">
        <f t="shared" si="7"/>
        <v>1</v>
      </c>
      <c r="AC195">
        <f>IF(IFERROR(MATCH(Z195,NonREN_types!$A$1:$A$10,0),FALSE),1,0)</f>
        <v>1</v>
      </c>
      <c r="AD195">
        <v>1</v>
      </c>
      <c r="AE195">
        <f t="shared" si="8"/>
        <v>1</v>
      </c>
      <c r="AG195" s="44">
        <f>IFERROR(INDEX(MasterGenCapability_201906!$G:$G,MATCH($C195,MasterGenCapability_201906!$U:$U,0)),"")</f>
        <v>55</v>
      </c>
      <c r="AH195" s="44">
        <f>IFERROR(INDEX(NQC2020compliance_20191121!$L:$L,MATCH($C195,NQC2020compliance_20191121!$A:$A,0)),"")</f>
        <v>55</v>
      </c>
    </row>
    <row r="196" spans="2:34" x14ac:dyDescent="0.25">
      <c r="B196" s="28" t="s">
        <v>3329</v>
      </c>
      <c r="C196" s="28" t="s">
        <v>3663</v>
      </c>
      <c r="D196" s="28" t="s">
        <v>3455</v>
      </c>
      <c r="E196" s="28" t="s">
        <v>3648</v>
      </c>
      <c r="F196" s="28" t="s">
        <v>3664</v>
      </c>
      <c r="G196" s="28" t="s">
        <v>3665</v>
      </c>
      <c r="H196" s="12" t="s">
        <v>3350</v>
      </c>
      <c r="I196" s="12" t="s">
        <v>3659</v>
      </c>
      <c r="J196" s="29" t="s">
        <v>3352</v>
      </c>
      <c r="K196" s="30">
        <v>55</v>
      </c>
      <c r="L196" s="30">
        <v>55</v>
      </c>
      <c r="M196" s="30">
        <v>16.500000000000004</v>
      </c>
      <c r="N196" s="31">
        <v>1749.1646308724833</v>
      </c>
      <c r="O196" s="31">
        <v>12577.699907428838</v>
      </c>
      <c r="P196" s="31">
        <v>15777.689346601866</v>
      </c>
      <c r="Q196" s="31">
        <v>81.208053691275168</v>
      </c>
      <c r="R196" s="31">
        <v>81.208053691275168</v>
      </c>
      <c r="S196" s="31"/>
      <c r="T196" s="32">
        <v>1</v>
      </c>
      <c r="U196" s="32">
        <v>1</v>
      </c>
      <c r="V196" s="29">
        <v>28491</v>
      </c>
      <c r="W196" s="29"/>
      <c r="X196" s="33">
        <v>55153</v>
      </c>
      <c r="Y196" s="15">
        <v>1</v>
      </c>
      <c r="Z196" s="41" t="str">
        <f t="shared" si="6"/>
        <v>CAISO_Peaker2</v>
      </c>
      <c r="AA196" s="41">
        <f>IF(IFERROR(MATCH(C196,REN_Existing_Resources!E:E,0),FALSE),1,0)</f>
        <v>0</v>
      </c>
      <c r="AB196">
        <f t="shared" si="7"/>
        <v>1</v>
      </c>
      <c r="AC196">
        <f>IF(IFERROR(MATCH(Z196,NonREN_types!$A$1:$A$10,0),FALSE),1,0)</f>
        <v>1</v>
      </c>
      <c r="AD196">
        <v>1</v>
      </c>
      <c r="AE196">
        <f t="shared" si="8"/>
        <v>1</v>
      </c>
      <c r="AG196" s="44">
        <f>IFERROR(INDEX(MasterGenCapability_201906!$G:$G,MATCH($C196,MasterGenCapability_201906!$U:$U,0)),"")</f>
        <v>55</v>
      </c>
      <c r="AH196" s="44">
        <f>IFERROR(INDEX(NQC2020compliance_20191121!$L:$L,MATCH($C196,NQC2020compliance_20191121!$A:$A,0)),"")</f>
        <v>55</v>
      </c>
    </row>
    <row r="197" spans="2:34" hidden="1" x14ac:dyDescent="0.25">
      <c r="B197" s="28" t="s">
        <v>3329</v>
      </c>
      <c r="C197" s="28" t="s">
        <v>765</v>
      </c>
      <c r="D197" s="28" t="s">
        <v>3455</v>
      </c>
      <c r="E197" s="28" t="s">
        <v>766</v>
      </c>
      <c r="F197" s="28" t="s">
        <v>3666</v>
      </c>
      <c r="G197" s="28"/>
      <c r="H197" s="12" t="s">
        <v>3332</v>
      </c>
      <c r="I197" s="12" t="s">
        <v>3333</v>
      </c>
      <c r="J197" s="29"/>
      <c r="K197" s="30">
        <v>1.5</v>
      </c>
      <c r="L197" s="30">
        <v>0</v>
      </c>
      <c r="M197" s="30"/>
      <c r="N197" s="31"/>
      <c r="O197" s="31"/>
      <c r="P197" s="31"/>
      <c r="Q197" s="31"/>
      <c r="R197" s="31"/>
      <c r="S197" s="31"/>
      <c r="T197" s="32">
        <v>0</v>
      </c>
      <c r="U197" s="32">
        <v>1</v>
      </c>
      <c r="V197" s="29">
        <v>41437</v>
      </c>
      <c r="W197" s="29"/>
      <c r="X197" s="33">
        <v>55153</v>
      </c>
      <c r="Y197" s="15">
        <v>1</v>
      </c>
      <c r="Z197" s="41" t="str">
        <f t="shared" si="6"/>
        <v>RenExistRes</v>
      </c>
      <c r="AA197" s="41">
        <f>IF(IFERROR(MATCH(C197,REN_Existing_Resources!E:E,0),FALSE),1,0)</f>
        <v>1</v>
      </c>
      <c r="AB197">
        <f t="shared" si="7"/>
        <v>1</v>
      </c>
      <c r="AC197">
        <f>IF(IFERROR(MATCH(Z197,NonREN_types!$A$1:$A$10,0),FALSE),1,0)</f>
        <v>0</v>
      </c>
      <c r="AD197">
        <v>1</v>
      </c>
      <c r="AE197">
        <f t="shared" si="8"/>
        <v>0</v>
      </c>
      <c r="AG197" s="44">
        <f>IFERROR(INDEX(MasterGenCapability_201906!$G:$G,MATCH($C197,MasterGenCapability_201906!$U:$U,0)),"")</f>
        <v>1.5</v>
      </c>
      <c r="AH197" s="44">
        <f>IFERROR(INDEX(NQC2020compliance_20191121!$L:$L,MATCH($C197,NQC2020compliance_20191121!$A:$A,0)),"")</f>
        <v>0</v>
      </c>
    </row>
    <row r="198" spans="2:34" hidden="1" x14ac:dyDescent="0.25">
      <c r="B198" s="28" t="s">
        <v>3329</v>
      </c>
      <c r="C198" s="28" t="s">
        <v>183</v>
      </c>
      <c r="D198" s="28" t="s">
        <v>3466</v>
      </c>
      <c r="E198" s="28" t="s">
        <v>3667</v>
      </c>
      <c r="F198" s="28" t="s">
        <v>3668</v>
      </c>
      <c r="G198" s="28"/>
      <c r="H198" s="12" t="s">
        <v>3483</v>
      </c>
      <c r="I198" s="12" t="s">
        <v>3333</v>
      </c>
      <c r="J198" s="29"/>
      <c r="K198" s="30">
        <v>48</v>
      </c>
      <c r="L198" s="30">
        <v>41.58</v>
      </c>
      <c r="M198" s="30"/>
      <c r="N198" s="31"/>
      <c r="O198" s="31"/>
      <c r="P198" s="31"/>
      <c r="Q198" s="31"/>
      <c r="R198" s="31"/>
      <c r="S198" s="31"/>
      <c r="T198" s="32">
        <v>0</v>
      </c>
      <c r="U198" s="32">
        <v>1</v>
      </c>
      <c r="V198" s="29">
        <v>41682</v>
      </c>
      <c r="W198" s="29"/>
      <c r="X198" s="33">
        <v>55153</v>
      </c>
      <c r="Y198" s="15">
        <v>1</v>
      </c>
      <c r="Z198" s="41" t="str">
        <f t="shared" si="6"/>
        <v>RenExistRes</v>
      </c>
      <c r="AA198" s="41">
        <f>IF(IFERROR(MATCH(C198,REN_Existing_Resources!E:E,0),FALSE),1,0)</f>
        <v>1</v>
      </c>
      <c r="AB198">
        <f t="shared" si="7"/>
        <v>1</v>
      </c>
      <c r="AC198">
        <f>IF(IFERROR(MATCH(Z198,NonREN_types!$A$1:$A$10,0),FALSE),1,0)</f>
        <v>0</v>
      </c>
      <c r="AD198">
        <v>1</v>
      </c>
      <c r="AE198">
        <f t="shared" si="8"/>
        <v>0</v>
      </c>
      <c r="AG198" s="44">
        <f>IFERROR(INDEX(MasterGenCapability_201906!$G:$G,MATCH($C198,MasterGenCapability_201906!$U:$U,0)),"")</f>
        <v>45</v>
      </c>
      <c r="AH198" s="44">
        <f>IFERROR(INDEX(NQC2020compliance_20191121!$L:$L,MATCH($C198,NQC2020compliance_20191121!$A:$A,0)),"")</f>
        <v>45</v>
      </c>
    </row>
    <row r="199" spans="2:34" hidden="1" x14ac:dyDescent="0.25">
      <c r="B199" s="28" t="s">
        <v>3329</v>
      </c>
      <c r="C199" s="28" t="s">
        <v>430</v>
      </c>
      <c r="D199" s="28" t="s">
        <v>3360</v>
      </c>
      <c r="E199" s="28"/>
      <c r="F199" s="28" t="s">
        <v>3669</v>
      </c>
      <c r="G199" s="28"/>
      <c r="H199" s="12" t="s">
        <v>3385</v>
      </c>
      <c r="I199" s="12" t="s">
        <v>3333</v>
      </c>
      <c r="J199" s="29"/>
      <c r="K199" s="30">
        <v>13</v>
      </c>
      <c r="L199" s="30">
        <v>13</v>
      </c>
      <c r="M199" s="30"/>
      <c r="N199" s="31"/>
      <c r="O199" s="31"/>
      <c r="P199" s="31"/>
      <c r="Q199" s="31"/>
      <c r="R199" s="31"/>
      <c r="S199" s="31"/>
      <c r="T199" s="32">
        <v>0</v>
      </c>
      <c r="U199" s="32">
        <v>1</v>
      </c>
      <c r="V199" s="29">
        <v>28856</v>
      </c>
      <c r="W199" s="29"/>
      <c r="X199" s="33">
        <v>55153</v>
      </c>
      <c r="Y199" s="15">
        <v>1</v>
      </c>
      <c r="Z199" s="41" t="str">
        <f t="shared" ref="Z199:Z262" si="9">IF(J199="",IF(AA199,"RenExistRes","Unclassified"),J199)</f>
        <v>RenExistRes</v>
      </c>
      <c r="AA199" s="41">
        <f>IF(IFERROR(MATCH(C199,REN_Existing_Resources!E:E,0),FALSE),1,0)</f>
        <v>1</v>
      </c>
      <c r="AB199">
        <f t="shared" ref="AB199:AB262" si="10">IF(AND(YEAR(V199)&lt;=$AB$5,YEAR(X199)&gt;=$AB$5),1,0)</f>
        <v>1</v>
      </c>
      <c r="AC199">
        <f>IF(IFERROR(MATCH(Z199,NonREN_types!$A$1:$A$10,0),FALSE),1,0)</f>
        <v>0</v>
      </c>
      <c r="AD199">
        <v>1</v>
      </c>
      <c r="AE199">
        <f t="shared" ref="AE199:AE262" si="11">IF(AND(AB199,AC199,AD199),1,0)</f>
        <v>0</v>
      </c>
      <c r="AG199" s="44">
        <f>IFERROR(INDEX(MasterGenCapability_201906!$G:$G,MATCH($C199,MasterGenCapability_201906!$U:$U,0)),"")</f>
        <v>13</v>
      </c>
      <c r="AH199" s="44">
        <f>IFERROR(INDEX(NQC2020compliance_20191121!$L:$L,MATCH($C199,NQC2020compliance_20191121!$A:$A,0)),"")</f>
        <v>4.25</v>
      </c>
    </row>
    <row r="200" spans="2:34" x14ac:dyDescent="0.25">
      <c r="B200" s="28" t="s">
        <v>3329</v>
      </c>
      <c r="C200" s="28" t="s">
        <v>3670</v>
      </c>
      <c r="D200" s="28" t="s">
        <v>130</v>
      </c>
      <c r="E200" s="28" t="s">
        <v>3441</v>
      </c>
      <c r="F200" s="28" t="s">
        <v>3671</v>
      </c>
      <c r="G200" s="28" t="s">
        <v>3672</v>
      </c>
      <c r="H200" s="12" t="s">
        <v>3357</v>
      </c>
      <c r="I200" s="12" t="s">
        <v>3351</v>
      </c>
      <c r="J200" s="29" t="s">
        <v>3359</v>
      </c>
      <c r="K200" s="34">
        <v>34.700000000000003</v>
      </c>
      <c r="L200" s="34">
        <v>34.700000000000003</v>
      </c>
      <c r="M200" s="34">
        <v>34.700000000000003</v>
      </c>
      <c r="N200" s="31"/>
      <c r="O200" s="31">
        <v>7606.0303582401057</v>
      </c>
      <c r="P200" s="31">
        <v>7606.0303582401057</v>
      </c>
      <c r="Q200" s="31"/>
      <c r="R200" s="31"/>
      <c r="S200" s="31"/>
      <c r="T200" s="32">
        <v>1</v>
      </c>
      <c r="U200" s="32">
        <v>1</v>
      </c>
      <c r="V200" s="29">
        <v>33528</v>
      </c>
      <c r="W200" s="29"/>
      <c r="X200" s="33">
        <v>55153</v>
      </c>
      <c r="Y200" s="15">
        <v>1</v>
      </c>
      <c r="Z200" s="41" t="str">
        <f t="shared" si="9"/>
        <v>CAISO_CHP</v>
      </c>
      <c r="AA200" s="41">
        <f>IF(IFERROR(MATCH(C200,REN_Existing_Resources!E:E,0),FALSE),1,0)</f>
        <v>0</v>
      </c>
      <c r="AB200">
        <f t="shared" si="10"/>
        <v>1</v>
      </c>
      <c r="AC200">
        <f>IF(IFERROR(MATCH(Z200,NonREN_types!$A$1:$A$10,0),FALSE),1,0)</f>
        <v>1</v>
      </c>
      <c r="AD200">
        <v>1</v>
      </c>
      <c r="AE200">
        <f t="shared" si="11"/>
        <v>1</v>
      </c>
      <c r="AG200" s="44" t="str">
        <f>IFERROR(INDEX(MasterGenCapability_201906!$G:$G,MATCH($C200,MasterGenCapability_201906!$U:$U,0)),"")</f>
        <v/>
      </c>
      <c r="AH200" s="44" t="str">
        <f>IFERROR(INDEX(NQC2020compliance_20191121!$L:$L,MATCH($C200,NQC2020compliance_20191121!$A:$A,0)),"")</f>
        <v/>
      </c>
    </row>
    <row r="201" spans="2:34" x14ac:dyDescent="0.25">
      <c r="B201" s="28" t="s">
        <v>3329</v>
      </c>
      <c r="C201" s="28" t="s">
        <v>3673</v>
      </c>
      <c r="D201" s="28" t="s">
        <v>224</v>
      </c>
      <c r="E201" s="28" t="s">
        <v>3387</v>
      </c>
      <c r="F201" s="28" t="s">
        <v>3674</v>
      </c>
      <c r="G201" s="28"/>
      <c r="H201" s="12" t="s">
        <v>3385</v>
      </c>
      <c r="I201" s="12" t="s">
        <v>3333</v>
      </c>
      <c r="J201" s="29" t="s">
        <v>3386</v>
      </c>
      <c r="K201" s="30">
        <v>176.72</v>
      </c>
      <c r="L201" s="30">
        <v>161.65</v>
      </c>
      <c r="M201" s="30"/>
      <c r="N201" s="31"/>
      <c r="O201" s="31"/>
      <c r="P201" s="31"/>
      <c r="Q201" s="31"/>
      <c r="R201" s="31"/>
      <c r="S201" s="31"/>
      <c r="T201" s="32">
        <v>0</v>
      </c>
      <c r="U201" s="32">
        <v>1</v>
      </c>
      <c r="V201" s="29">
        <v>25204</v>
      </c>
      <c r="W201" s="29"/>
      <c r="X201" s="33">
        <v>55153</v>
      </c>
      <c r="Y201" s="15">
        <v>1</v>
      </c>
      <c r="Z201" s="41" t="str">
        <f t="shared" si="9"/>
        <v>CAISO_Hydro</v>
      </c>
      <c r="AA201" s="41">
        <f>IF(IFERROR(MATCH(C201,REN_Existing_Resources!E:E,0),FALSE),1,0)</f>
        <v>0</v>
      </c>
      <c r="AB201">
        <f t="shared" si="10"/>
        <v>1</v>
      </c>
      <c r="AC201">
        <f>IF(IFERROR(MATCH(Z201,NonREN_types!$A$1:$A$10,0),FALSE),1,0)</f>
        <v>1</v>
      </c>
      <c r="AD201">
        <v>1</v>
      </c>
      <c r="AE201">
        <f t="shared" si="11"/>
        <v>1</v>
      </c>
      <c r="AG201" s="44">
        <f>IFERROR(INDEX(MasterGenCapability_201906!$G:$G,MATCH($C201,MasterGenCapability_201906!$U:$U,0)),"")</f>
        <v>176.72</v>
      </c>
      <c r="AH201" s="44">
        <f>IFERROR(INDEX(NQC2020compliance_20191121!$L:$L,MATCH($C201,NQC2020compliance_20191121!$A:$A,0)),"")</f>
        <v>156.74</v>
      </c>
    </row>
    <row r="202" spans="2:34" x14ac:dyDescent="0.25">
      <c r="B202" s="28" t="s">
        <v>3329</v>
      </c>
      <c r="C202" s="28" t="s">
        <v>3675</v>
      </c>
      <c r="D202" s="28" t="s">
        <v>224</v>
      </c>
      <c r="E202" s="28" t="s">
        <v>3387</v>
      </c>
      <c r="F202" s="28" t="s">
        <v>3676</v>
      </c>
      <c r="G202" s="28"/>
      <c r="H202" s="12" t="s">
        <v>3385</v>
      </c>
      <c r="I202" s="12" t="s">
        <v>3333</v>
      </c>
      <c r="J202" s="29" t="s">
        <v>3386</v>
      </c>
      <c r="K202" s="30">
        <v>175.67</v>
      </c>
      <c r="L202" s="30">
        <v>161.68</v>
      </c>
      <c r="M202" s="30"/>
      <c r="N202" s="31"/>
      <c r="O202" s="31"/>
      <c r="P202" s="31"/>
      <c r="Q202" s="31"/>
      <c r="R202" s="31"/>
      <c r="S202" s="31"/>
      <c r="T202" s="32">
        <v>0</v>
      </c>
      <c r="U202" s="32">
        <v>1</v>
      </c>
      <c r="V202" s="29">
        <v>25204</v>
      </c>
      <c r="W202" s="29"/>
      <c r="X202" s="33">
        <v>55153</v>
      </c>
      <c r="Y202" s="15">
        <v>1</v>
      </c>
      <c r="Z202" s="41" t="str">
        <f t="shared" si="9"/>
        <v>CAISO_Hydro</v>
      </c>
      <c r="AA202" s="41">
        <f>IF(IFERROR(MATCH(C202,REN_Existing_Resources!E:E,0),FALSE),1,0)</f>
        <v>0</v>
      </c>
      <c r="AB202">
        <f t="shared" si="10"/>
        <v>1</v>
      </c>
      <c r="AC202">
        <f>IF(IFERROR(MATCH(Z202,NonREN_types!$A$1:$A$10,0),FALSE),1,0)</f>
        <v>1</v>
      </c>
      <c r="AD202">
        <v>1</v>
      </c>
      <c r="AE202">
        <f t="shared" si="11"/>
        <v>1</v>
      </c>
      <c r="AG202" s="44">
        <f>IFERROR(INDEX(MasterGenCapability_201906!$G:$G,MATCH($C202,MasterGenCapability_201906!$U:$U,0)),"")</f>
        <v>175.67</v>
      </c>
      <c r="AH202" s="44">
        <f>IFERROR(INDEX(NQC2020compliance_20191121!$L:$L,MATCH($C202,NQC2020compliance_20191121!$A:$A,0)),"")</f>
        <v>156.71</v>
      </c>
    </row>
    <row r="203" spans="2:34" hidden="1" x14ac:dyDescent="0.25">
      <c r="B203" s="28" t="s">
        <v>3329</v>
      </c>
      <c r="C203" s="28" t="s">
        <v>3677</v>
      </c>
      <c r="D203" s="28" t="s">
        <v>3392</v>
      </c>
      <c r="E203" s="28" t="s">
        <v>1896</v>
      </c>
      <c r="F203" s="28" t="s">
        <v>3678</v>
      </c>
      <c r="G203" s="28" t="s">
        <v>3679</v>
      </c>
      <c r="H203" s="12" t="s">
        <v>3350</v>
      </c>
      <c r="I203" s="12" t="s">
        <v>3351</v>
      </c>
      <c r="J203" s="29" t="s">
        <v>3352</v>
      </c>
      <c r="K203" s="30">
        <v>14.5</v>
      </c>
      <c r="L203" s="30">
        <v>14.5</v>
      </c>
      <c r="M203" s="30">
        <v>4.3500000000000005</v>
      </c>
      <c r="N203" s="31">
        <v>491.88640000000004</v>
      </c>
      <c r="O203" s="31">
        <v>12430.339463601533</v>
      </c>
      <c r="P203" s="31">
        <v>15192.349936143042</v>
      </c>
      <c r="Q203" s="31">
        <v>128.88888888888889</v>
      </c>
      <c r="R203" s="31">
        <v>128.88888888888889</v>
      </c>
      <c r="S203" s="31"/>
      <c r="T203" s="32">
        <v>1</v>
      </c>
      <c r="U203" s="32">
        <v>1</v>
      </c>
      <c r="V203" s="29">
        <v>24838</v>
      </c>
      <c r="W203" s="29">
        <v>43100</v>
      </c>
      <c r="X203" s="33">
        <v>43100</v>
      </c>
      <c r="Y203" s="15">
        <v>1</v>
      </c>
      <c r="Z203" s="41" t="str">
        <f t="shared" si="9"/>
        <v>CAISO_Peaker2</v>
      </c>
      <c r="AA203" s="41">
        <f>IF(IFERROR(MATCH(C203,REN_Existing_Resources!E:E,0),FALSE),1,0)</f>
        <v>0</v>
      </c>
      <c r="AB203">
        <f t="shared" si="10"/>
        <v>0</v>
      </c>
      <c r="AC203">
        <f>IF(IFERROR(MATCH(Z203,NonREN_types!$A$1:$A$10,0),FALSE),1,0)</f>
        <v>1</v>
      </c>
      <c r="AD203">
        <v>1</v>
      </c>
      <c r="AE203">
        <f t="shared" si="11"/>
        <v>0</v>
      </c>
      <c r="AG203" s="44" t="str">
        <f>IFERROR(INDEX(MasterGenCapability_201906!$G:$G,MATCH($C203,MasterGenCapability_201906!$U:$U,0)),"")</f>
        <v/>
      </c>
      <c r="AH203" s="44" t="str">
        <f>IFERROR(INDEX(NQC2020compliance_20191121!$L:$L,MATCH($C203,NQC2020compliance_20191121!$A:$A,0)),"")</f>
        <v/>
      </c>
    </row>
    <row r="204" spans="2:34" x14ac:dyDescent="0.25">
      <c r="B204" s="28" t="s">
        <v>3329</v>
      </c>
      <c r="C204" s="28" t="s">
        <v>3680</v>
      </c>
      <c r="D204" s="28" t="s">
        <v>3466</v>
      </c>
      <c r="E204" s="28" t="s">
        <v>3536</v>
      </c>
      <c r="F204" s="28" t="s">
        <v>3681</v>
      </c>
      <c r="G204" s="28" t="s">
        <v>3682</v>
      </c>
      <c r="H204" s="12" t="s">
        <v>3350</v>
      </c>
      <c r="I204" s="12" t="s">
        <v>3434</v>
      </c>
      <c r="J204" s="29" t="s">
        <v>3518</v>
      </c>
      <c r="K204" s="30">
        <v>332.28</v>
      </c>
      <c r="L204" s="30">
        <v>299.39999999999998</v>
      </c>
      <c r="M204" s="30">
        <v>182.75399999999996</v>
      </c>
      <c r="N204" s="31">
        <v>27827.755492439959</v>
      </c>
      <c r="O204" s="31">
        <v>8310.0773791876672</v>
      </c>
      <c r="P204" s="31">
        <v>9169.2315985230307</v>
      </c>
      <c r="Q204" s="31">
        <v>147.7675659650163</v>
      </c>
      <c r="R204" s="31">
        <v>147.7675659650163</v>
      </c>
      <c r="S204" s="31"/>
      <c r="T204" s="32">
        <v>1</v>
      </c>
      <c r="U204" s="32">
        <v>1</v>
      </c>
      <c r="V204" s="29">
        <v>41213</v>
      </c>
      <c r="W204" s="29"/>
      <c r="X204" s="33">
        <v>55153</v>
      </c>
      <c r="Y204" s="15">
        <v>1</v>
      </c>
      <c r="Z204" s="41" t="str">
        <f t="shared" si="9"/>
        <v>CAISO_CCGT2</v>
      </c>
      <c r="AA204" s="41">
        <f>IF(IFERROR(MATCH(C204,REN_Existing_Resources!E:E,0),FALSE),1,0)</f>
        <v>0</v>
      </c>
      <c r="AB204">
        <f t="shared" si="10"/>
        <v>1</v>
      </c>
      <c r="AC204">
        <f>IF(IFERROR(MATCH(Z204,NonREN_types!$A$1:$A$10,0),FALSE),1,0)</f>
        <v>1</v>
      </c>
      <c r="AD204">
        <v>1</v>
      </c>
      <c r="AE204">
        <f t="shared" si="11"/>
        <v>1</v>
      </c>
      <c r="AG204" s="44">
        <f>IFERROR(INDEX(MasterGenCapability_201906!$G:$G,MATCH($C204,MasterGenCapability_201906!$U:$U,0)),"")</f>
        <v>87</v>
      </c>
      <c r="AH204" s="44">
        <f>IFERROR(INDEX(NQC2020compliance_20191121!$L:$L,MATCH($C204,NQC2020compliance_20191121!$A:$A,0)),"")</f>
        <v>314.33999999999997</v>
      </c>
    </row>
    <row r="205" spans="2:34" x14ac:dyDescent="0.25">
      <c r="B205" s="28" t="s">
        <v>3329</v>
      </c>
      <c r="C205" s="28" t="s">
        <v>3683</v>
      </c>
      <c r="D205" s="28" t="s">
        <v>3360</v>
      </c>
      <c r="E205" s="28"/>
      <c r="F205" s="28" t="s">
        <v>3684</v>
      </c>
      <c r="G205" s="28"/>
      <c r="H205" s="12" t="s">
        <v>3385</v>
      </c>
      <c r="I205" s="12" t="s">
        <v>3333</v>
      </c>
      <c r="J205" s="29" t="s">
        <v>3386</v>
      </c>
      <c r="K205" s="30">
        <v>246.86</v>
      </c>
      <c r="L205" s="30">
        <v>246.86</v>
      </c>
      <c r="M205" s="30"/>
      <c r="N205" s="31"/>
      <c r="O205" s="31"/>
      <c r="P205" s="31"/>
      <c r="Q205" s="31"/>
      <c r="R205" s="31"/>
      <c r="S205" s="31"/>
      <c r="T205" s="32">
        <v>0</v>
      </c>
      <c r="U205" s="32">
        <v>1</v>
      </c>
      <c r="V205" s="40">
        <v>1</v>
      </c>
      <c r="W205" s="29"/>
      <c r="X205" s="33">
        <v>55153</v>
      </c>
      <c r="Y205" s="15">
        <v>1</v>
      </c>
      <c r="Z205" s="41" t="str">
        <f t="shared" si="9"/>
        <v>CAISO_Hydro</v>
      </c>
      <c r="AA205" s="41">
        <f>IF(IFERROR(MATCH(C205,REN_Existing_Resources!E:E,0),FALSE),1,0)</f>
        <v>0</v>
      </c>
      <c r="AB205">
        <f t="shared" si="10"/>
        <v>1</v>
      </c>
      <c r="AC205">
        <f>IF(IFERROR(MATCH(Z205,NonREN_types!$A$1:$A$10,0),FALSE),1,0)</f>
        <v>1</v>
      </c>
      <c r="AD205">
        <v>1</v>
      </c>
      <c r="AE205">
        <f t="shared" si="11"/>
        <v>1</v>
      </c>
      <c r="AG205" s="44">
        <f>IFERROR(INDEX(MasterGenCapability_201906!$G:$G,MATCH($C205,MasterGenCapability_201906!$U:$U,0)),"")</f>
        <v>126</v>
      </c>
      <c r="AH205" s="44">
        <f>IFERROR(INDEX(NQC2020compliance_20191121!$L:$L,MATCH($C205,NQC2020compliance_20191121!$A:$A,0)),"")</f>
        <v>246.86</v>
      </c>
    </row>
    <row r="206" spans="2:34" hidden="1" x14ac:dyDescent="0.25">
      <c r="B206" s="28" t="s">
        <v>3329</v>
      </c>
      <c r="C206" s="28" t="s">
        <v>3685</v>
      </c>
      <c r="D206" s="28" t="s">
        <v>3455</v>
      </c>
      <c r="E206" s="28" t="s">
        <v>3686</v>
      </c>
      <c r="F206" s="28" t="s">
        <v>3687</v>
      </c>
      <c r="G206" s="28"/>
      <c r="H206" s="12" t="s">
        <v>3357</v>
      </c>
      <c r="I206" s="12" t="s">
        <v>3333</v>
      </c>
      <c r="J206" s="29"/>
      <c r="K206" s="30">
        <v>27.7</v>
      </c>
      <c r="L206" s="30">
        <v>27.7</v>
      </c>
      <c r="M206" s="30"/>
      <c r="N206" s="31"/>
      <c r="O206" s="31"/>
      <c r="P206" s="31"/>
      <c r="Q206" s="31"/>
      <c r="R206" s="31"/>
      <c r="S206" s="31"/>
      <c r="T206" s="32">
        <v>1</v>
      </c>
      <c r="U206" s="32">
        <v>1</v>
      </c>
      <c r="V206" s="40">
        <v>1</v>
      </c>
      <c r="W206" s="29"/>
      <c r="X206" s="33">
        <v>55153</v>
      </c>
      <c r="Y206" s="15">
        <v>1</v>
      </c>
      <c r="Z206" s="41" t="str">
        <f t="shared" si="9"/>
        <v>Unclassified</v>
      </c>
      <c r="AA206" s="41">
        <f>IF(IFERROR(MATCH(C206,REN_Existing_Resources!E:E,0),FALSE),1,0)</f>
        <v>0</v>
      </c>
      <c r="AB206">
        <f t="shared" si="10"/>
        <v>1</v>
      </c>
      <c r="AC206">
        <f>IF(IFERROR(MATCH(Z206,NonREN_types!$A$1:$A$10,0),FALSE),1,0)</f>
        <v>0</v>
      </c>
      <c r="AD206">
        <v>1</v>
      </c>
      <c r="AE206">
        <f t="shared" si="11"/>
        <v>0</v>
      </c>
      <c r="AG206" s="44" t="str">
        <f>IFERROR(INDEX(MasterGenCapability_201906!$G:$G,MATCH($C206,MasterGenCapability_201906!$U:$U,0)),"")</f>
        <v/>
      </c>
      <c r="AH206" s="44" t="str">
        <f>IFERROR(INDEX(NQC2020compliance_20191121!$L:$L,MATCH($C206,NQC2020compliance_20191121!$A:$A,0)),"")</f>
        <v/>
      </c>
    </row>
    <row r="207" spans="2:34" hidden="1" x14ac:dyDescent="0.25">
      <c r="B207" s="28" t="s">
        <v>3329</v>
      </c>
      <c r="C207" s="28" t="s">
        <v>202</v>
      </c>
      <c r="D207" s="28" t="s">
        <v>3360</v>
      </c>
      <c r="E207" s="28"/>
      <c r="F207" s="28" t="s">
        <v>3688</v>
      </c>
      <c r="G207" s="28"/>
      <c r="H207" s="12" t="s">
        <v>3340</v>
      </c>
      <c r="I207" s="12" t="s">
        <v>3333</v>
      </c>
      <c r="J207" s="29"/>
      <c r="K207" s="30">
        <v>10</v>
      </c>
      <c r="L207" s="30">
        <v>5.3</v>
      </c>
      <c r="M207" s="30"/>
      <c r="N207" s="31"/>
      <c r="O207" s="31"/>
      <c r="P207" s="31"/>
      <c r="Q207" s="31"/>
      <c r="R207" s="31"/>
      <c r="S207" s="31"/>
      <c r="T207" s="32">
        <v>0</v>
      </c>
      <c r="U207" s="32">
        <v>1</v>
      </c>
      <c r="V207" s="29">
        <v>31012</v>
      </c>
      <c r="W207" s="29"/>
      <c r="X207" s="33">
        <v>55153</v>
      </c>
      <c r="Y207" s="15">
        <v>1</v>
      </c>
      <c r="Z207" s="41" t="str">
        <f t="shared" si="9"/>
        <v>RenExistRes</v>
      </c>
      <c r="AA207" s="41">
        <f>IF(IFERROR(MATCH(C207,REN_Existing_Resources!E:E,0),FALSE),1,0)</f>
        <v>1</v>
      </c>
      <c r="AB207">
        <f t="shared" si="10"/>
        <v>1</v>
      </c>
      <c r="AC207">
        <f>IF(IFERROR(MATCH(Z207,NonREN_types!$A$1:$A$10,0),FALSE),1,0)</f>
        <v>0</v>
      </c>
      <c r="AD207">
        <v>1</v>
      </c>
      <c r="AE207">
        <f t="shared" si="11"/>
        <v>0</v>
      </c>
      <c r="AG207" s="44">
        <f>IFERROR(INDEX(MasterGenCapability_201906!$G:$G,MATCH($C207,MasterGenCapability_201906!$U:$U,0)),"")</f>
        <v>10</v>
      </c>
      <c r="AH207" s="44">
        <f>IFERROR(INDEX(NQC2020compliance_20191121!$L:$L,MATCH($C207,NQC2020compliance_20191121!$A:$A,0)),"")</f>
        <v>6.05</v>
      </c>
    </row>
    <row r="208" spans="2:34" hidden="1" x14ac:dyDescent="0.25">
      <c r="B208" s="28" t="s">
        <v>3329</v>
      </c>
      <c r="C208" s="28" t="s">
        <v>207</v>
      </c>
      <c r="D208" s="28" t="s">
        <v>3360</v>
      </c>
      <c r="E208" s="28"/>
      <c r="F208" s="28" t="s">
        <v>3689</v>
      </c>
      <c r="G208" s="28"/>
      <c r="H208" s="12" t="s">
        <v>3340</v>
      </c>
      <c r="I208" s="12" t="s">
        <v>3333</v>
      </c>
      <c r="J208" s="29"/>
      <c r="K208" s="30">
        <v>14</v>
      </c>
      <c r="L208" s="30">
        <v>6.4</v>
      </c>
      <c r="M208" s="30"/>
      <c r="N208" s="31"/>
      <c r="O208" s="31"/>
      <c r="P208" s="31"/>
      <c r="Q208" s="31"/>
      <c r="R208" s="31"/>
      <c r="S208" s="31"/>
      <c r="T208" s="32">
        <v>0</v>
      </c>
      <c r="U208" s="32">
        <v>1</v>
      </c>
      <c r="V208" s="29">
        <v>41365</v>
      </c>
      <c r="W208" s="29"/>
      <c r="X208" s="33">
        <v>55153</v>
      </c>
      <c r="Y208" s="15">
        <v>1</v>
      </c>
      <c r="Z208" s="41" t="str">
        <f t="shared" si="9"/>
        <v>RenExistRes</v>
      </c>
      <c r="AA208" s="41">
        <f>IF(IFERROR(MATCH(C208,REN_Existing_Resources!E:E,0),FALSE),1,0)</f>
        <v>1</v>
      </c>
      <c r="AB208">
        <f t="shared" si="10"/>
        <v>1</v>
      </c>
      <c r="AC208">
        <f>IF(IFERROR(MATCH(Z208,NonREN_types!$A$1:$A$10,0),FALSE),1,0)</f>
        <v>0</v>
      </c>
      <c r="AD208">
        <v>1</v>
      </c>
      <c r="AE208">
        <f t="shared" si="11"/>
        <v>0</v>
      </c>
      <c r="AG208" s="44">
        <f>IFERROR(INDEX(MasterGenCapability_201906!$G:$G,MATCH($C208,MasterGenCapability_201906!$U:$U,0)),"")</f>
        <v>14</v>
      </c>
      <c r="AH208" s="44">
        <f>IFERROR(INDEX(NQC2020compliance_20191121!$L:$L,MATCH($C208,NQC2020compliance_20191121!$A:$A,0)),"")</f>
        <v>8.4700000000000006</v>
      </c>
    </row>
    <row r="209" spans="2:34" hidden="1" x14ac:dyDescent="0.25">
      <c r="B209" s="28" t="s">
        <v>3329</v>
      </c>
      <c r="C209" s="28" t="s">
        <v>1249</v>
      </c>
      <c r="D209" s="28" t="s">
        <v>3360</v>
      </c>
      <c r="E209" s="28"/>
      <c r="F209" s="28" t="s">
        <v>3690</v>
      </c>
      <c r="G209" s="28"/>
      <c r="H209" s="12" t="s">
        <v>3385</v>
      </c>
      <c r="I209" s="12" t="s">
        <v>3333</v>
      </c>
      <c r="J209" s="29"/>
      <c r="K209" s="30">
        <v>3</v>
      </c>
      <c r="L209" s="30">
        <v>0.78</v>
      </c>
      <c r="M209" s="30"/>
      <c r="N209" s="31"/>
      <c r="O209" s="31"/>
      <c r="P209" s="31"/>
      <c r="Q209" s="31"/>
      <c r="R209" s="31"/>
      <c r="S209" s="31"/>
      <c r="T209" s="32">
        <v>0</v>
      </c>
      <c r="U209" s="32">
        <v>1</v>
      </c>
      <c r="V209" s="29">
        <v>4019</v>
      </c>
      <c r="W209" s="29"/>
      <c r="X209" s="33">
        <v>55153</v>
      </c>
      <c r="Y209" s="15">
        <v>1</v>
      </c>
      <c r="Z209" s="41" t="str">
        <f t="shared" si="9"/>
        <v>RenExistRes</v>
      </c>
      <c r="AA209" s="41">
        <f>IF(IFERROR(MATCH(C209,REN_Existing_Resources!E:E,0),FALSE),1,0)</f>
        <v>1</v>
      </c>
      <c r="AB209">
        <f t="shared" si="10"/>
        <v>1</v>
      </c>
      <c r="AC209">
        <f>IF(IFERROR(MATCH(Z209,NonREN_types!$A$1:$A$10,0),FALSE),1,0)</f>
        <v>0</v>
      </c>
      <c r="AD209">
        <v>1</v>
      </c>
      <c r="AE209">
        <f t="shared" si="11"/>
        <v>0</v>
      </c>
      <c r="AG209" s="44">
        <f>IFERROR(INDEX(MasterGenCapability_201906!$G:$G,MATCH($C209,MasterGenCapability_201906!$U:$U,0)),"")</f>
        <v>3</v>
      </c>
      <c r="AH209" s="44">
        <f>IFERROR(INDEX(NQC2020compliance_20191121!$L:$L,MATCH($C209,NQC2020compliance_20191121!$A:$A,0)),"")</f>
        <v>1.28</v>
      </c>
    </row>
    <row r="210" spans="2:34" hidden="1" x14ac:dyDescent="0.25">
      <c r="B210" s="28" t="s">
        <v>3329</v>
      </c>
      <c r="C210" s="28" t="s">
        <v>1178</v>
      </c>
      <c r="D210" s="28" t="s">
        <v>3360</v>
      </c>
      <c r="E210" s="28"/>
      <c r="F210" s="28" t="s">
        <v>3691</v>
      </c>
      <c r="G210" s="28"/>
      <c r="H210" s="12" t="s">
        <v>3340</v>
      </c>
      <c r="I210" s="12" t="s">
        <v>3333</v>
      </c>
      <c r="J210" s="29"/>
      <c r="K210" s="30">
        <v>64.7</v>
      </c>
      <c r="L210" s="30">
        <v>53.75</v>
      </c>
      <c r="M210" s="30"/>
      <c r="N210" s="31"/>
      <c r="O210" s="31"/>
      <c r="P210" s="31"/>
      <c r="Q210" s="31"/>
      <c r="R210" s="31"/>
      <c r="S210" s="31"/>
      <c r="T210" s="32">
        <v>0</v>
      </c>
      <c r="U210" s="32">
        <v>1</v>
      </c>
      <c r="V210" s="29">
        <v>32308</v>
      </c>
      <c r="W210" s="29"/>
      <c r="X210" s="33">
        <v>55153</v>
      </c>
      <c r="Y210" s="15">
        <v>1</v>
      </c>
      <c r="Z210" s="41" t="str">
        <f t="shared" si="9"/>
        <v>RenExistRes</v>
      </c>
      <c r="AA210" s="41">
        <f>IF(IFERROR(MATCH(C210,REN_Existing_Resources!E:E,0),FALSE),1,0)</f>
        <v>1</v>
      </c>
      <c r="AB210">
        <f t="shared" si="10"/>
        <v>1</v>
      </c>
      <c r="AC210">
        <f>IF(IFERROR(MATCH(Z210,NonREN_types!$A$1:$A$10,0),FALSE),1,0)</f>
        <v>0</v>
      </c>
      <c r="AD210">
        <v>1</v>
      </c>
      <c r="AE210">
        <f t="shared" si="11"/>
        <v>0</v>
      </c>
      <c r="AG210" s="44">
        <f>IFERROR(INDEX(MasterGenCapability_201906!$G:$G,MATCH($C210,MasterGenCapability_201906!$U:$U,0)),"")</f>
        <v>60</v>
      </c>
      <c r="AH210" s="44">
        <f>IFERROR(INDEX(NQC2020compliance_20191121!$L:$L,MATCH($C210,NQC2020compliance_20191121!$A:$A,0)),"")</f>
        <v>51.24</v>
      </c>
    </row>
    <row r="211" spans="2:34" hidden="1" x14ac:dyDescent="0.25">
      <c r="B211" s="28" t="s">
        <v>3329</v>
      </c>
      <c r="C211" s="28" t="s">
        <v>1267</v>
      </c>
      <c r="D211" s="28" t="s">
        <v>3360</v>
      </c>
      <c r="E211" s="28"/>
      <c r="F211" s="28" t="s">
        <v>3692</v>
      </c>
      <c r="G211" s="28"/>
      <c r="H211" s="12" t="s">
        <v>3385</v>
      </c>
      <c r="I211" s="12" t="s">
        <v>3333</v>
      </c>
      <c r="J211" s="29"/>
      <c r="K211" s="30">
        <v>10.9</v>
      </c>
      <c r="L211" s="30">
        <v>2.98</v>
      </c>
      <c r="M211" s="30"/>
      <c r="N211" s="31"/>
      <c r="O211" s="31"/>
      <c r="P211" s="31"/>
      <c r="Q211" s="31"/>
      <c r="R211" s="31"/>
      <c r="S211" s="31"/>
      <c r="T211" s="32">
        <v>0</v>
      </c>
      <c r="U211" s="32">
        <v>1</v>
      </c>
      <c r="V211" s="29">
        <v>8767</v>
      </c>
      <c r="W211" s="29"/>
      <c r="X211" s="33">
        <v>55153</v>
      </c>
      <c r="Y211" s="15">
        <v>1</v>
      </c>
      <c r="Z211" s="41" t="str">
        <f t="shared" si="9"/>
        <v>RenExistRes</v>
      </c>
      <c r="AA211" s="41">
        <f>IF(IFERROR(MATCH(C211,REN_Existing_Resources!E:E,0),FALSE),1,0)</f>
        <v>1</v>
      </c>
      <c r="AB211">
        <f t="shared" si="10"/>
        <v>1</v>
      </c>
      <c r="AC211">
        <f>IF(IFERROR(MATCH(Z211,NonREN_types!$A$1:$A$10,0),FALSE),1,0)</f>
        <v>0</v>
      </c>
      <c r="AD211">
        <v>1</v>
      </c>
      <c r="AE211">
        <f t="shared" si="11"/>
        <v>0</v>
      </c>
      <c r="AG211" s="44">
        <f>IFERROR(INDEX(MasterGenCapability_201906!$G:$G,MATCH($C211,MasterGenCapability_201906!$U:$U,0)),"")</f>
        <v>10.9</v>
      </c>
      <c r="AH211" s="44">
        <f>IFERROR(INDEX(NQC2020compliance_20191121!$L:$L,MATCH($C211,NQC2020compliance_20191121!$A:$A,0)),"")</f>
        <v>0.8</v>
      </c>
    </row>
    <row r="212" spans="2:34" hidden="1" x14ac:dyDescent="0.25">
      <c r="B212" s="28" t="s">
        <v>3329</v>
      </c>
      <c r="C212" s="28" t="s">
        <v>1189</v>
      </c>
      <c r="D212" s="28" t="s">
        <v>3360</v>
      </c>
      <c r="E212" s="28"/>
      <c r="F212" s="28" t="s">
        <v>3693</v>
      </c>
      <c r="G212" s="28"/>
      <c r="H212" s="12" t="s">
        <v>3458</v>
      </c>
      <c r="I212" s="12" t="s">
        <v>3333</v>
      </c>
      <c r="J212" s="29"/>
      <c r="K212" s="30">
        <v>31.4</v>
      </c>
      <c r="L212" s="30">
        <v>5.0599999999999996</v>
      </c>
      <c r="M212" s="30"/>
      <c r="N212" s="31"/>
      <c r="O212" s="31"/>
      <c r="P212" s="31"/>
      <c r="Q212" s="31"/>
      <c r="R212" s="31"/>
      <c r="S212" s="31"/>
      <c r="T212" s="32">
        <v>1</v>
      </c>
      <c r="U212" s="32">
        <v>1</v>
      </c>
      <c r="V212" s="29">
        <v>29952</v>
      </c>
      <c r="W212" s="29"/>
      <c r="X212" s="33">
        <v>55153</v>
      </c>
      <c r="Y212" s="15">
        <v>1</v>
      </c>
      <c r="Z212" s="41" t="str">
        <f t="shared" si="9"/>
        <v>RenExistRes</v>
      </c>
      <c r="AA212" s="41">
        <f>IF(IFERROR(MATCH(C212,REN_Existing_Resources!E:E,0),FALSE),1,0)</f>
        <v>1</v>
      </c>
      <c r="AB212">
        <f t="shared" si="10"/>
        <v>1</v>
      </c>
      <c r="AC212">
        <f>IF(IFERROR(MATCH(Z212,NonREN_types!$A$1:$A$10,0),FALSE),1,0)</f>
        <v>0</v>
      </c>
      <c r="AD212">
        <v>1</v>
      </c>
      <c r="AE212">
        <f t="shared" si="11"/>
        <v>0</v>
      </c>
      <c r="AG212" s="44">
        <f>IFERROR(INDEX(MasterGenCapability_201906!$G:$G,MATCH($C212,MasterGenCapability_201906!$U:$U,0)),"")</f>
        <v>13.4</v>
      </c>
      <c r="AH212" s="44">
        <f>IFERROR(INDEX(NQC2020compliance_20191121!$L:$L,MATCH($C212,NQC2020compliance_20191121!$A:$A,0)),"")</f>
        <v>7.84</v>
      </c>
    </row>
    <row r="213" spans="2:34" hidden="1" x14ac:dyDescent="0.25">
      <c r="B213" s="28" t="s">
        <v>3329</v>
      </c>
      <c r="C213" s="28" t="s">
        <v>1273</v>
      </c>
      <c r="D213" s="28" t="s">
        <v>3360</v>
      </c>
      <c r="E213" s="28"/>
      <c r="F213" s="28" t="s">
        <v>3694</v>
      </c>
      <c r="G213" s="28"/>
      <c r="H213" s="12" t="s">
        <v>3385</v>
      </c>
      <c r="I213" s="12" t="s">
        <v>3333</v>
      </c>
      <c r="J213" s="29"/>
      <c r="K213" s="30">
        <v>11.94</v>
      </c>
      <c r="L213" s="30">
        <v>3.24</v>
      </c>
      <c r="M213" s="30"/>
      <c r="N213" s="31"/>
      <c r="O213" s="31"/>
      <c r="P213" s="31"/>
      <c r="Q213" s="31"/>
      <c r="R213" s="31"/>
      <c r="S213" s="31"/>
      <c r="T213" s="32">
        <v>0</v>
      </c>
      <c r="U213" s="32">
        <v>1</v>
      </c>
      <c r="V213" s="29">
        <v>5845</v>
      </c>
      <c r="W213" s="29"/>
      <c r="X213" s="33">
        <v>55153</v>
      </c>
      <c r="Y213" s="15">
        <v>1</v>
      </c>
      <c r="Z213" s="41" t="str">
        <f t="shared" si="9"/>
        <v>RenExistRes</v>
      </c>
      <c r="AA213" s="41">
        <f>IF(IFERROR(MATCH(C213,REN_Existing_Resources!E:E,0),FALSE),1,0)</f>
        <v>1</v>
      </c>
      <c r="AB213">
        <f t="shared" si="10"/>
        <v>1</v>
      </c>
      <c r="AC213">
        <f>IF(IFERROR(MATCH(Z213,NonREN_types!$A$1:$A$10,0),FALSE),1,0)</f>
        <v>0</v>
      </c>
      <c r="AD213">
        <v>1</v>
      </c>
      <c r="AE213">
        <f t="shared" si="11"/>
        <v>0</v>
      </c>
      <c r="AG213" s="44">
        <f>IFERROR(INDEX(MasterGenCapability_201906!$G:$G,MATCH($C213,MasterGenCapability_201906!$U:$U,0)),"")</f>
        <v>11.94</v>
      </c>
      <c r="AH213" s="44">
        <f>IFERROR(INDEX(NQC2020compliance_20191121!$L:$L,MATCH($C213,NQC2020compliance_20191121!$A:$A,0)),"")</f>
        <v>3.46</v>
      </c>
    </row>
    <row r="214" spans="2:34" hidden="1" x14ac:dyDescent="0.25">
      <c r="B214" s="28" t="s">
        <v>3329</v>
      </c>
      <c r="C214" s="28" t="s">
        <v>884</v>
      </c>
      <c r="D214" s="28" t="s">
        <v>3360</v>
      </c>
      <c r="E214" s="28"/>
      <c r="F214" s="28" t="s">
        <v>3695</v>
      </c>
      <c r="G214" s="28"/>
      <c r="H214" s="12" t="s">
        <v>3332</v>
      </c>
      <c r="I214" s="12" t="s">
        <v>3333</v>
      </c>
      <c r="J214" s="29"/>
      <c r="K214" s="30">
        <v>155</v>
      </c>
      <c r="L214" s="30">
        <v>77.06</v>
      </c>
      <c r="M214" s="30"/>
      <c r="N214" s="31"/>
      <c r="O214" s="31"/>
      <c r="P214" s="31"/>
      <c r="Q214" s="31"/>
      <c r="R214" s="31"/>
      <c r="S214" s="31"/>
      <c r="T214" s="32">
        <v>0</v>
      </c>
      <c r="U214" s="32">
        <v>1</v>
      </c>
      <c r="V214" s="40">
        <v>1</v>
      </c>
      <c r="W214" s="29"/>
      <c r="X214" s="33">
        <v>55153</v>
      </c>
      <c r="Y214" s="15">
        <v>1</v>
      </c>
      <c r="Z214" s="41" t="str">
        <f t="shared" si="9"/>
        <v>RenExistRes</v>
      </c>
      <c r="AA214" s="41">
        <f>IF(IFERROR(MATCH(C214,REN_Existing_Resources!E:E,0),FALSE),1,0)</f>
        <v>1</v>
      </c>
      <c r="AB214">
        <f t="shared" si="10"/>
        <v>1</v>
      </c>
      <c r="AC214">
        <f>IF(IFERROR(MATCH(Z214,NonREN_types!$A$1:$A$10,0),FALSE),1,0)</f>
        <v>0</v>
      </c>
      <c r="AD214">
        <v>1</v>
      </c>
      <c r="AE214">
        <f t="shared" si="11"/>
        <v>0</v>
      </c>
      <c r="AG214" s="44">
        <f>IFERROR(INDEX(MasterGenCapability_201906!$G:$G,MATCH($C214,MasterGenCapability_201906!$U:$U,0)),"")</f>
        <v>155</v>
      </c>
      <c r="AH214" s="44">
        <f>IFERROR(INDEX(NQC2020compliance_20191121!$L:$L,MATCH($C214,NQC2020compliance_20191121!$A:$A,0)),"")</f>
        <v>21.7</v>
      </c>
    </row>
    <row r="215" spans="2:34" hidden="1" x14ac:dyDescent="0.25">
      <c r="B215" s="28" t="s">
        <v>3329</v>
      </c>
      <c r="C215" s="28" t="s">
        <v>867</v>
      </c>
      <c r="D215" s="28" t="s">
        <v>3360</v>
      </c>
      <c r="E215" s="28"/>
      <c r="F215" s="28" t="s">
        <v>3696</v>
      </c>
      <c r="G215" s="28"/>
      <c r="H215" s="12" t="s">
        <v>3332</v>
      </c>
      <c r="I215" s="12" t="s">
        <v>3333</v>
      </c>
      <c r="J215" s="29"/>
      <c r="K215" s="30">
        <v>10</v>
      </c>
      <c r="L215" s="30">
        <v>3.75</v>
      </c>
      <c r="M215" s="30"/>
      <c r="N215" s="31"/>
      <c r="O215" s="31"/>
      <c r="P215" s="31"/>
      <c r="Q215" s="31"/>
      <c r="R215" s="31"/>
      <c r="S215" s="31"/>
      <c r="T215" s="32">
        <v>0</v>
      </c>
      <c r="U215" s="32">
        <v>1</v>
      </c>
      <c r="V215" s="29">
        <v>40819</v>
      </c>
      <c r="W215" s="29"/>
      <c r="X215" s="33">
        <v>55153</v>
      </c>
      <c r="Y215" s="15">
        <v>1</v>
      </c>
      <c r="Z215" s="41" t="str">
        <f t="shared" si="9"/>
        <v>RenExistRes</v>
      </c>
      <c r="AA215" s="41">
        <f>IF(IFERROR(MATCH(C215,REN_Existing_Resources!E:E,0),FALSE),1,0)</f>
        <v>1</v>
      </c>
      <c r="AB215">
        <f t="shared" si="10"/>
        <v>1</v>
      </c>
      <c r="AC215">
        <f>IF(IFERROR(MATCH(Z215,NonREN_types!$A$1:$A$10,0),FALSE),1,0)</f>
        <v>0</v>
      </c>
      <c r="AD215">
        <v>1</v>
      </c>
      <c r="AE215">
        <f t="shared" si="11"/>
        <v>0</v>
      </c>
      <c r="AG215" s="44">
        <f>IFERROR(INDEX(MasterGenCapability_201906!$G:$G,MATCH($C215,MasterGenCapability_201906!$U:$U,0)),"")</f>
        <v>10</v>
      </c>
      <c r="AH215" s="44">
        <f>IFERROR(INDEX(NQC2020compliance_20191121!$L:$L,MATCH($C215,NQC2020compliance_20191121!$A:$A,0)),"")</f>
        <v>1.4</v>
      </c>
    </row>
    <row r="216" spans="2:34" hidden="1" x14ac:dyDescent="0.25">
      <c r="B216" s="28" t="s">
        <v>3329</v>
      </c>
      <c r="C216" s="28" t="s">
        <v>833</v>
      </c>
      <c r="D216" s="28" t="s">
        <v>3360</v>
      </c>
      <c r="E216" s="28"/>
      <c r="F216" s="28" t="s">
        <v>3697</v>
      </c>
      <c r="G216" s="28"/>
      <c r="H216" s="12" t="s">
        <v>3332</v>
      </c>
      <c r="I216" s="12" t="s">
        <v>3333</v>
      </c>
      <c r="J216" s="29"/>
      <c r="K216" s="30">
        <v>48</v>
      </c>
      <c r="L216" s="30">
        <v>16.5</v>
      </c>
      <c r="M216" s="30"/>
      <c r="N216" s="31"/>
      <c r="O216" s="31"/>
      <c r="P216" s="31"/>
      <c r="Q216" s="31"/>
      <c r="R216" s="31"/>
      <c r="S216" s="31"/>
      <c r="T216" s="32">
        <v>0</v>
      </c>
      <c r="U216" s="32">
        <v>1</v>
      </c>
      <c r="V216" s="29">
        <v>40344</v>
      </c>
      <c r="W216" s="29"/>
      <c r="X216" s="33">
        <v>55153</v>
      </c>
      <c r="Y216" s="15">
        <v>1</v>
      </c>
      <c r="Z216" s="41" t="str">
        <f t="shared" si="9"/>
        <v>RenExistRes</v>
      </c>
      <c r="AA216" s="41">
        <f>IF(IFERROR(MATCH(C216,REN_Existing_Resources!E:E,0),FALSE),1,0)</f>
        <v>1</v>
      </c>
      <c r="AB216">
        <f t="shared" si="10"/>
        <v>1</v>
      </c>
      <c r="AC216">
        <f>IF(IFERROR(MATCH(Z216,NonREN_types!$A$1:$A$10,0),FALSE),1,0)</f>
        <v>0</v>
      </c>
      <c r="AD216">
        <v>1</v>
      </c>
      <c r="AE216">
        <f t="shared" si="11"/>
        <v>0</v>
      </c>
      <c r="AG216" s="44">
        <f>IFERROR(INDEX(MasterGenCapability_201906!$G:$G,MATCH($C216,MasterGenCapability_201906!$U:$U,0)),"")</f>
        <v>48</v>
      </c>
      <c r="AH216" s="44">
        <f>IFERROR(INDEX(NQC2020compliance_20191121!$L:$L,MATCH($C216,NQC2020compliance_20191121!$A:$A,0)),"")</f>
        <v>6.72</v>
      </c>
    </row>
    <row r="217" spans="2:34" hidden="1" x14ac:dyDescent="0.25">
      <c r="B217" s="28" t="s">
        <v>3329</v>
      </c>
      <c r="C217" s="28" t="s">
        <v>932</v>
      </c>
      <c r="D217" s="28" t="s">
        <v>130</v>
      </c>
      <c r="E217" s="28" t="s">
        <v>3698</v>
      </c>
      <c r="F217" s="28" t="s">
        <v>3699</v>
      </c>
      <c r="G217" s="28"/>
      <c r="H217" s="12" t="s">
        <v>3332</v>
      </c>
      <c r="I217" s="12" t="s">
        <v>3333</v>
      </c>
      <c r="J217" s="29"/>
      <c r="K217" s="30">
        <v>20</v>
      </c>
      <c r="L217" s="30">
        <v>0.34500000000000003</v>
      </c>
      <c r="M217" s="30"/>
      <c r="N217" s="31"/>
      <c r="O217" s="31"/>
      <c r="P217" s="31"/>
      <c r="Q217" s="31"/>
      <c r="R217" s="31"/>
      <c r="S217" s="31"/>
      <c r="T217" s="32">
        <v>0</v>
      </c>
      <c r="U217" s="32">
        <v>1</v>
      </c>
      <c r="V217" s="29">
        <v>42013</v>
      </c>
      <c r="W217" s="29"/>
      <c r="X217" s="33">
        <v>55153</v>
      </c>
      <c r="Y217" s="15">
        <v>1</v>
      </c>
      <c r="Z217" s="41" t="str">
        <f t="shared" si="9"/>
        <v>RenExistRes</v>
      </c>
      <c r="AA217" s="41">
        <f>IF(IFERROR(MATCH(C217,REN_Existing_Resources!E:E,0),FALSE),1,0)</f>
        <v>1</v>
      </c>
      <c r="AB217">
        <f t="shared" si="10"/>
        <v>1</v>
      </c>
      <c r="AC217">
        <f>IF(IFERROR(MATCH(Z217,NonREN_types!$A$1:$A$10,0),FALSE),1,0)</f>
        <v>0</v>
      </c>
      <c r="AD217">
        <v>1</v>
      </c>
      <c r="AE217">
        <f t="shared" si="11"/>
        <v>0</v>
      </c>
      <c r="AG217" s="44">
        <f>IFERROR(INDEX(MasterGenCapability_201906!$G:$G,MATCH($C217,MasterGenCapability_201906!$U:$U,0)),"")</f>
        <v>20</v>
      </c>
      <c r="AH217" s="44">
        <f>IFERROR(INDEX(NQC2020compliance_20191121!$L:$L,MATCH($C217,NQC2020compliance_20191121!$A:$A,0)),"")</f>
        <v>2.8</v>
      </c>
    </row>
    <row r="218" spans="2:34" hidden="1" x14ac:dyDescent="0.25">
      <c r="B218" s="28" t="s">
        <v>3329</v>
      </c>
      <c r="C218" s="28" t="s">
        <v>2894</v>
      </c>
      <c r="D218" s="28" t="s">
        <v>130</v>
      </c>
      <c r="E218" s="28" t="s">
        <v>3698</v>
      </c>
      <c r="F218" s="28" t="s">
        <v>2893</v>
      </c>
      <c r="G218" s="28"/>
      <c r="H218" s="12" t="s">
        <v>3332</v>
      </c>
      <c r="I218" s="12" t="s">
        <v>3333</v>
      </c>
      <c r="J218" s="29"/>
      <c r="K218" s="30">
        <v>11</v>
      </c>
      <c r="L218" s="30">
        <v>0.193</v>
      </c>
      <c r="M218" s="30"/>
      <c r="N218" s="31"/>
      <c r="O218" s="31"/>
      <c r="P218" s="31"/>
      <c r="Q218" s="31"/>
      <c r="R218" s="31"/>
      <c r="S218" s="31"/>
      <c r="T218" s="32">
        <v>0</v>
      </c>
      <c r="U218" s="32">
        <v>1</v>
      </c>
      <c r="V218" s="29">
        <v>42147</v>
      </c>
      <c r="W218" s="29"/>
      <c r="X218" s="33">
        <v>55153</v>
      </c>
      <c r="Y218" s="15">
        <v>1</v>
      </c>
      <c r="Z218" s="41" t="str">
        <f t="shared" si="9"/>
        <v>RenExistRes</v>
      </c>
      <c r="AA218" s="41">
        <f>IF(IFERROR(MATCH(C218,REN_Existing_Resources!E:E,0),FALSE),1,0)</f>
        <v>1</v>
      </c>
      <c r="AB218">
        <f t="shared" si="10"/>
        <v>1</v>
      </c>
      <c r="AC218">
        <f>IF(IFERROR(MATCH(Z218,NonREN_types!$A$1:$A$10,0),FALSE),1,0)</f>
        <v>0</v>
      </c>
      <c r="AD218">
        <v>1</v>
      </c>
      <c r="AE218">
        <f t="shared" si="11"/>
        <v>0</v>
      </c>
      <c r="AG218" s="44">
        <f>IFERROR(INDEX(MasterGenCapability_201906!$G:$G,MATCH($C218,MasterGenCapability_201906!$U:$U,0)),"")</f>
        <v>11</v>
      </c>
      <c r="AH218" s="44">
        <f>IFERROR(INDEX(NQC2020compliance_20191121!$L:$L,MATCH($C218,NQC2020compliance_20191121!$A:$A,0)),"")</f>
        <v>1.54</v>
      </c>
    </row>
    <row r="219" spans="2:34" hidden="1" x14ac:dyDescent="0.25">
      <c r="B219" s="28" t="s">
        <v>3329</v>
      </c>
      <c r="C219" s="28" t="s">
        <v>1481</v>
      </c>
      <c r="D219" s="28" t="s">
        <v>3346</v>
      </c>
      <c r="E219" s="28" t="s">
        <v>3413</v>
      </c>
      <c r="F219" s="28" t="s">
        <v>3700</v>
      </c>
      <c r="G219" s="28"/>
      <c r="H219" s="12" t="s">
        <v>3332</v>
      </c>
      <c r="I219" s="12" t="s">
        <v>3333</v>
      </c>
      <c r="J219" s="29"/>
      <c r="K219" s="30">
        <v>0.99</v>
      </c>
      <c r="L219" s="30">
        <v>0</v>
      </c>
      <c r="M219" s="30"/>
      <c r="N219" s="31"/>
      <c r="O219" s="31"/>
      <c r="P219" s="31"/>
      <c r="Q219" s="31"/>
      <c r="R219" s="31"/>
      <c r="S219" s="31"/>
      <c r="T219" s="32">
        <v>0</v>
      </c>
      <c r="U219" s="32">
        <v>1</v>
      </c>
      <c r="V219" s="29">
        <v>41388</v>
      </c>
      <c r="W219" s="29"/>
      <c r="X219" s="33">
        <v>55153</v>
      </c>
      <c r="Y219" s="15">
        <v>1</v>
      </c>
      <c r="Z219" s="41" t="str">
        <f t="shared" si="9"/>
        <v>RenExistRes</v>
      </c>
      <c r="AA219" s="41">
        <f>IF(IFERROR(MATCH(C219,REN_Existing_Resources!E:E,0),FALSE),1,0)</f>
        <v>1</v>
      </c>
      <c r="AB219">
        <f t="shared" si="10"/>
        <v>1</v>
      </c>
      <c r="AC219">
        <f>IF(IFERROR(MATCH(Z219,NonREN_types!$A$1:$A$10,0),FALSE),1,0)</f>
        <v>0</v>
      </c>
      <c r="AD219">
        <v>1</v>
      </c>
      <c r="AE219">
        <f t="shared" si="11"/>
        <v>0</v>
      </c>
      <c r="AG219" s="44">
        <f>IFERROR(INDEX(MasterGenCapability_201906!$G:$G,MATCH($C219,MasterGenCapability_201906!$U:$U,0)),"")</f>
        <v>0.99</v>
      </c>
      <c r="AH219" s="44">
        <f>IFERROR(INDEX(NQC2020compliance_20191121!$L:$L,MATCH($C219,NQC2020compliance_20191121!$A:$A,0)),"")</f>
        <v>0</v>
      </c>
    </row>
    <row r="220" spans="2:34" x14ac:dyDescent="0.25">
      <c r="B220" s="28" t="s">
        <v>3329</v>
      </c>
      <c r="C220" s="28" t="s">
        <v>3701</v>
      </c>
      <c r="D220" s="28" t="s">
        <v>3346</v>
      </c>
      <c r="E220" s="28" t="s">
        <v>3347</v>
      </c>
      <c r="F220" s="28" t="s">
        <v>3702</v>
      </c>
      <c r="G220" s="28" t="s">
        <v>3703</v>
      </c>
      <c r="H220" s="12" t="s">
        <v>3365</v>
      </c>
      <c r="I220" s="12" t="s">
        <v>3434</v>
      </c>
      <c r="J220" s="29" t="s">
        <v>3518</v>
      </c>
      <c r="K220" s="30">
        <v>109.01</v>
      </c>
      <c r="L220" s="30">
        <v>100</v>
      </c>
      <c r="M220" s="30">
        <v>59.955500000000008</v>
      </c>
      <c r="N220" s="31">
        <v>9129.3592546063664</v>
      </c>
      <c r="O220" s="31">
        <v>7744.460628140705</v>
      </c>
      <c r="P220" s="31">
        <v>8508.1193238921896</v>
      </c>
      <c r="Q220" s="31">
        <v>59.851014330913834</v>
      </c>
      <c r="R220" s="31">
        <v>59.851014330913834</v>
      </c>
      <c r="S220" s="31"/>
      <c r="T220" s="32">
        <v>1</v>
      </c>
      <c r="U220" s="32">
        <v>1</v>
      </c>
      <c r="V220" s="29">
        <v>37056</v>
      </c>
      <c r="W220" s="29"/>
      <c r="X220" s="33">
        <v>55153</v>
      </c>
      <c r="Y220" s="15">
        <v>1</v>
      </c>
      <c r="Z220" s="41" t="str">
        <f t="shared" si="9"/>
        <v>CAISO_CCGT2</v>
      </c>
      <c r="AA220" s="41">
        <f>IF(IFERROR(MATCH(C220,REN_Existing_Resources!E:E,0),FALSE),1,0)</f>
        <v>0</v>
      </c>
      <c r="AB220">
        <f t="shared" si="10"/>
        <v>1</v>
      </c>
      <c r="AC220">
        <f>IF(IFERROR(MATCH(Z220,NonREN_types!$A$1:$A$10,0),FALSE),1,0)</f>
        <v>1</v>
      </c>
      <c r="AD220">
        <v>1</v>
      </c>
      <c r="AE220">
        <f t="shared" si="11"/>
        <v>1</v>
      </c>
      <c r="AG220" s="44">
        <f>IFERROR(INDEX(MasterGenCapability_201906!$G:$G,MATCH($C220,MasterGenCapability_201906!$U:$U,0)),"")</f>
        <v>11.5</v>
      </c>
      <c r="AH220" s="44">
        <f>IFERROR(INDEX(NQC2020compliance_20191121!$L:$L,MATCH($C220,NQC2020compliance_20191121!$A:$A,0)),"")</f>
        <v>100</v>
      </c>
    </row>
    <row r="221" spans="2:34" hidden="1" x14ac:dyDescent="0.25">
      <c r="B221" s="28" t="s">
        <v>3329</v>
      </c>
      <c r="C221" s="28" t="s">
        <v>2712</v>
      </c>
      <c r="D221" s="28" t="s">
        <v>3360</v>
      </c>
      <c r="E221" s="28"/>
      <c r="F221" s="28" t="s">
        <v>3704</v>
      </c>
      <c r="G221" s="28"/>
      <c r="H221" s="12" t="s">
        <v>3483</v>
      </c>
      <c r="I221" s="12" t="s">
        <v>3333</v>
      </c>
      <c r="J221" s="29"/>
      <c r="K221" s="30">
        <v>4.3</v>
      </c>
      <c r="L221" s="30">
        <v>3.35</v>
      </c>
      <c r="M221" s="30"/>
      <c r="N221" s="31"/>
      <c r="O221" s="31"/>
      <c r="P221" s="31"/>
      <c r="Q221" s="31"/>
      <c r="R221" s="31"/>
      <c r="S221" s="31"/>
      <c r="T221" s="32">
        <v>0</v>
      </c>
      <c r="U221" s="32">
        <v>1</v>
      </c>
      <c r="V221" s="29">
        <v>41753</v>
      </c>
      <c r="W221" s="29"/>
      <c r="X221" s="33">
        <v>55153</v>
      </c>
      <c r="Y221" s="15">
        <v>1</v>
      </c>
      <c r="Z221" s="41" t="str">
        <f t="shared" si="9"/>
        <v>RenExistRes</v>
      </c>
      <c r="AA221" s="41">
        <f>IF(IFERROR(MATCH(C221,REN_Existing_Resources!E:E,0),FALSE),1,0)</f>
        <v>1</v>
      </c>
      <c r="AB221">
        <f t="shared" si="10"/>
        <v>1</v>
      </c>
      <c r="AC221">
        <f>IF(IFERROR(MATCH(Z221,NonREN_types!$A$1:$A$10,0),FALSE),1,0)</f>
        <v>0</v>
      </c>
      <c r="AD221">
        <v>1</v>
      </c>
      <c r="AE221">
        <f t="shared" si="11"/>
        <v>0</v>
      </c>
      <c r="AG221" s="44">
        <f>IFERROR(INDEX(MasterGenCapability_201906!$G:$G,MATCH($C221,MasterGenCapability_201906!$U:$U,0)),"")</f>
        <v>4.3</v>
      </c>
      <c r="AH221" s="44">
        <f>IFERROR(INDEX(NQC2020compliance_20191121!$L:$L,MATCH($C221,NQC2020compliance_20191121!$A:$A,0)),"")</f>
        <v>3.57</v>
      </c>
    </row>
    <row r="222" spans="2:34" hidden="1" x14ac:dyDescent="0.25">
      <c r="B222" s="28" t="s">
        <v>3329</v>
      </c>
      <c r="C222" s="28" t="s">
        <v>3200</v>
      </c>
      <c r="D222" s="28" t="s">
        <v>3360</v>
      </c>
      <c r="E222" s="28"/>
      <c r="F222" s="28" t="s">
        <v>3705</v>
      </c>
      <c r="G222" s="28"/>
      <c r="H222" s="12" t="s">
        <v>3385</v>
      </c>
      <c r="I222" s="12" t="s">
        <v>3333</v>
      </c>
      <c r="J222" s="29"/>
      <c r="K222" s="30">
        <v>5.3</v>
      </c>
      <c r="L222" s="30">
        <v>2.5099999999999998</v>
      </c>
      <c r="M222" s="30"/>
      <c r="N222" s="31"/>
      <c r="O222" s="31"/>
      <c r="P222" s="31"/>
      <c r="Q222" s="31"/>
      <c r="R222" s="31"/>
      <c r="S222" s="31"/>
      <c r="T222" s="32">
        <v>0</v>
      </c>
      <c r="U222" s="32">
        <v>1</v>
      </c>
      <c r="V222" s="29">
        <v>30359</v>
      </c>
      <c r="W222" s="29"/>
      <c r="X222" s="33">
        <v>55153</v>
      </c>
      <c r="Y222" s="15">
        <v>1</v>
      </c>
      <c r="Z222" s="41" t="str">
        <f t="shared" si="9"/>
        <v>RenExistRes</v>
      </c>
      <c r="AA222" s="41">
        <f>IF(IFERROR(MATCH(C222,REN_Existing_Resources!E:E,0),FALSE),1,0)</f>
        <v>1</v>
      </c>
      <c r="AB222">
        <f t="shared" si="10"/>
        <v>1</v>
      </c>
      <c r="AC222">
        <f>IF(IFERROR(MATCH(Z222,NonREN_types!$A$1:$A$10,0),FALSE),1,0)</f>
        <v>0</v>
      </c>
      <c r="AD222">
        <v>1</v>
      </c>
      <c r="AE222">
        <f t="shared" si="11"/>
        <v>0</v>
      </c>
      <c r="AG222" s="44">
        <f>IFERROR(INDEX(MasterGenCapability_201906!$G:$G,MATCH($C222,MasterGenCapability_201906!$U:$U,0)),"")</f>
        <v>5.3</v>
      </c>
      <c r="AH222" s="44">
        <f>IFERROR(INDEX(NQC2020compliance_20191121!$L:$L,MATCH($C222,NQC2020compliance_20191121!$A:$A,0)),"")</f>
        <v>1.9</v>
      </c>
    </row>
    <row r="223" spans="2:34" x14ac:dyDescent="0.25">
      <c r="B223" s="28" t="s">
        <v>3329</v>
      </c>
      <c r="C223" s="28" t="s">
        <v>512</v>
      </c>
      <c r="D223" s="28" t="s">
        <v>3360</v>
      </c>
      <c r="E223" s="28"/>
      <c r="F223" s="28" t="s">
        <v>3706</v>
      </c>
      <c r="G223" s="28"/>
      <c r="H223" s="12" t="s">
        <v>3385</v>
      </c>
      <c r="I223" s="12" t="s">
        <v>3333</v>
      </c>
      <c r="J223" s="29" t="s">
        <v>3386</v>
      </c>
      <c r="K223" s="30">
        <v>20.260000000000002</v>
      </c>
      <c r="L223" s="30">
        <v>0</v>
      </c>
      <c r="M223" s="30"/>
      <c r="N223" s="31"/>
      <c r="O223" s="31"/>
      <c r="P223" s="31"/>
      <c r="Q223" s="31"/>
      <c r="R223" s="31"/>
      <c r="S223" s="31"/>
      <c r="T223" s="32">
        <v>0</v>
      </c>
      <c r="U223" s="32">
        <v>1</v>
      </c>
      <c r="V223" s="29">
        <v>31782</v>
      </c>
      <c r="W223" s="29"/>
      <c r="X223" s="33">
        <v>55153</v>
      </c>
      <c r="Y223" s="15">
        <v>1</v>
      </c>
      <c r="Z223" s="41" t="str">
        <f t="shared" si="9"/>
        <v>CAISO_Hydro</v>
      </c>
      <c r="AA223" s="41">
        <f>IF(IFERROR(MATCH(C223,REN_Existing_Resources!E:E,0),FALSE),1,0)</f>
        <v>1</v>
      </c>
      <c r="AB223">
        <f t="shared" si="10"/>
        <v>1</v>
      </c>
      <c r="AC223">
        <f>IF(IFERROR(MATCH(Z223,NonREN_types!$A$1:$A$10,0),FALSE),1,0)</f>
        <v>1</v>
      </c>
      <c r="AD223">
        <v>1</v>
      </c>
      <c r="AE223">
        <f t="shared" si="11"/>
        <v>1</v>
      </c>
      <c r="AG223" s="44">
        <f>IFERROR(INDEX(MasterGenCapability_201906!$G:$G,MATCH($C223,MasterGenCapability_201906!$U:$U,0)),"")</f>
        <v>5.75</v>
      </c>
      <c r="AH223" s="44">
        <f>IFERROR(INDEX(NQC2020compliance_20191121!$L:$L,MATCH($C223,NQC2020compliance_20191121!$A:$A,0)),"")</f>
        <v>0</v>
      </c>
    </row>
    <row r="224" spans="2:34" hidden="1" x14ac:dyDescent="0.25">
      <c r="B224" s="28" t="s">
        <v>3329</v>
      </c>
      <c r="C224" s="28" t="s">
        <v>346</v>
      </c>
      <c r="D224" s="28" t="s">
        <v>3360</v>
      </c>
      <c r="E224" s="28"/>
      <c r="F224" s="28" t="s">
        <v>3707</v>
      </c>
      <c r="G224" s="28"/>
      <c r="H224" s="12" t="s">
        <v>3385</v>
      </c>
      <c r="I224" s="12" t="s">
        <v>3333</v>
      </c>
      <c r="J224" s="29"/>
      <c r="K224" s="30">
        <v>2</v>
      </c>
      <c r="L224" s="30">
        <v>2</v>
      </c>
      <c r="M224" s="30"/>
      <c r="N224" s="31"/>
      <c r="O224" s="31"/>
      <c r="P224" s="31"/>
      <c r="Q224" s="31"/>
      <c r="R224" s="31"/>
      <c r="S224" s="31"/>
      <c r="T224" s="32">
        <v>0</v>
      </c>
      <c r="U224" s="32">
        <v>1</v>
      </c>
      <c r="V224" s="29">
        <v>2558</v>
      </c>
      <c r="W224" s="29"/>
      <c r="X224" s="33">
        <v>55153</v>
      </c>
      <c r="Y224" s="15">
        <v>1</v>
      </c>
      <c r="Z224" s="41" t="str">
        <f t="shared" si="9"/>
        <v>RenExistRes</v>
      </c>
      <c r="AA224" s="41">
        <f>IF(IFERROR(MATCH(C224,REN_Existing_Resources!E:E,0),FALSE),1,0)</f>
        <v>1</v>
      </c>
      <c r="AB224">
        <f t="shared" si="10"/>
        <v>1</v>
      </c>
      <c r="AC224">
        <f>IF(IFERROR(MATCH(Z224,NonREN_types!$A$1:$A$10,0),FALSE),1,0)</f>
        <v>0</v>
      </c>
      <c r="AD224">
        <v>1</v>
      </c>
      <c r="AE224">
        <f t="shared" si="11"/>
        <v>0</v>
      </c>
      <c r="AG224" s="44">
        <f>IFERROR(INDEX(MasterGenCapability_201906!$G:$G,MATCH($C224,MasterGenCapability_201906!$U:$U,0)),"")</f>
        <v>2</v>
      </c>
      <c r="AH224" s="44">
        <f>IFERROR(INDEX(NQC2020compliance_20191121!$L:$L,MATCH($C224,NQC2020compliance_20191121!$A:$A,0)),"")</f>
        <v>0.15</v>
      </c>
    </row>
    <row r="225" spans="2:34" hidden="1" x14ac:dyDescent="0.25">
      <c r="B225" s="28" t="s">
        <v>3329</v>
      </c>
      <c r="C225" s="28" t="s">
        <v>2193</v>
      </c>
      <c r="D225" s="28" t="s">
        <v>3392</v>
      </c>
      <c r="E225" s="28" t="s">
        <v>1896</v>
      </c>
      <c r="F225" s="28" t="s">
        <v>3708</v>
      </c>
      <c r="G225" s="28"/>
      <c r="H225" s="12" t="s">
        <v>3483</v>
      </c>
      <c r="I225" s="12" t="s">
        <v>3333</v>
      </c>
      <c r="J225" s="29"/>
      <c r="K225" s="30">
        <v>6.1</v>
      </c>
      <c r="L225" s="30">
        <v>5.38</v>
      </c>
      <c r="M225" s="30"/>
      <c r="N225" s="31"/>
      <c r="O225" s="31"/>
      <c r="P225" s="31"/>
      <c r="Q225" s="31"/>
      <c r="R225" s="31"/>
      <c r="S225" s="31"/>
      <c r="T225" s="32">
        <v>0</v>
      </c>
      <c r="U225" s="32">
        <v>1</v>
      </c>
      <c r="V225" s="29">
        <v>36161</v>
      </c>
      <c r="W225" s="29"/>
      <c r="X225" s="33">
        <v>55153</v>
      </c>
      <c r="Y225" s="15">
        <v>1</v>
      </c>
      <c r="Z225" s="41" t="str">
        <f t="shared" si="9"/>
        <v>RenExistRes</v>
      </c>
      <c r="AA225" s="41">
        <f>IF(IFERROR(MATCH(C225,REN_Existing_Resources!E:E,0),FALSE),1,0)</f>
        <v>1</v>
      </c>
      <c r="AB225">
        <f t="shared" si="10"/>
        <v>1</v>
      </c>
      <c r="AC225">
        <f>IF(IFERROR(MATCH(Z225,NonREN_types!$A$1:$A$10,0),FALSE),1,0)</f>
        <v>0</v>
      </c>
      <c r="AD225">
        <v>1</v>
      </c>
      <c r="AE225">
        <f t="shared" si="11"/>
        <v>0</v>
      </c>
      <c r="AG225" s="44">
        <f>IFERROR(INDEX(MasterGenCapability_201906!$G:$G,MATCH($C225,MasterGenCapability_201906!$U:$U,0)),"")</f>
        <v>6.1</v>
      </c>
      <c r="AH225" s="44">
        <f>IFERROR(INDEX(NQC2020compliance_20191121!$L:$L,MATCH($C225,NQC2020compliance_20191121!$A:$A,0)),"")</f>
        <v>5.42</v>
      </c>
    </row>
    <row r="226" spans="2:34" hidden="1" x14ac:dyDescent="0.25">
      <c r="B226" s="28" t="s">
        <v>3329</v>
      </c>
      <c r="C226" s="28" t="s">
        <v>2255</v>
      </c>
      <c r="D226" s="28" t="s">
        <v>3392</v>
      </c>
      <c r="E226" s="28" t="s">
        <v>37</v>
      </c>
      <c r="F226" s="28" t="s">
        <v>2254</v>
      </c>
      <c r="G226" s="28"/>
      <c r="H226" s="12" t="s">
        <v>3332</v>
      </c>
      <c r="I226" s="12" t="s">
        <v>3333</v>
      </c>
      <c r="J226" s="29"/>
      <c r="K226" s="30">
        <v>139</v>
      </c>
      <c r="L226" s="30">
        <v>102.89</v>
      </c>
      <c r="M226" s="30"/>
      <c r="N226" s="31"/>
      <c r="O226" s="31"/>
      <c r="P226" s="31"/>
      <c r="Q226" s="31"/>
      <c r="R226" s="31"/>
      <c r="S226" s="31"/>
      <c r="T226" s="32">
        <v>0</v>
      </c>
      <c r="U226" s="32">
        <v>1</v>
      </c>
      <c r="V226" s="29">
        <v>41569</v>
      </c>
      <c r="W226" s="29"/>
      <c r="X226" s="33">
        <v>55153</v>
      </c>
      <c r="Y226" s="15">
        <v>1</v>
      </c>
      <c r="Z226" s="41" t="str">
        <f t="shared" si="9"/>
        <v>RenExistRes</v>
      </c>
      <c r="AA226" s="41">
        <f>IF(IFERROR(MATCH(C226,REN_Existing_Resources!E:E,0),FALSE),1,0)</f>
        <v>1</v>
      </c>
      <c r="AB226">
        <f t="shared" si="10"/>
        <v>1</v>
      </c>
      <c r="AC226">
        <f>IF(IFERROR(MATCH(Z226,NonREN_types!$A$1:$A$10,0),FALSE),1,0)</f>
        <v>0</v>
      </c>
      <c r="AD226">
        <v>1</v>
      </c>
      <c r="AE226">
        <f t="shared" si="11"/>
        <v>0</v>
      </c>
      <c r="AG226" s="44">
        <f>IFERROR(INDEX(MasterGenCapability_201906!$G:$G,MATCH($C226,MasterGenCapability_201906!$U:$U,0)),"")</f>
        <v>139</v>
      </c>
      <c r="AH226" s="44">
        <f>IFERROR(INDEX(NQC2020compliance_20191121!$L:$L,MATCH($C226,NQC2020compliance_20191121!$A:$A,0)),"")</f>
        <v>19.46</v>
      </c>
    </row>
    <row r="227" spans="2:34" hidden="1" x14ac:dyDescent="0.25">
      <c r="B227" s="28" t="s">
        <v>3329</v>
      </c>
      <c r="C227" s="28" t="s">
        <v>2258</v>
      </c>
      <c r="D227" s="28" t="s">
        <v>3392</v>
      </c>
      <c r="E227" s="28" t="s">
        <v>1896</v>
      </c>
      <c r="F227" s="28" t="s">
        <v>3709</v>
      </c>
      <c r="G227" s="28"/>
      <c r="H227" s="12" t="s">
        <v>3332</v>
      </c>
      <c r="I227" s="12" t="s">
        <v>3333</v>
      </c>
      <c r="J227" s="29"/>
      <c r="K227" s="30">
        <v>2</v>
      </c>
      <c r="L227" s="30">
        <v>1.74</v>
      </c>
      <c r="M227" s="30"/>
      <c r="N227" s="31"/>
      <c r="O227" s="31"/>
      <c r="P227" s="31"/>
      <c r="Q227" s="31"/>
      <c r="R227" s="31"/>
      <c r="S227" s="31"/>
      <c r="T227" s="32">
        <v>0</v>
      </c>
      <c r="U227" s="32">
        <v>1</v>
      </c>
      <c r="V227" s="29">
        <v>41639</v>
      </c>
      <c r="W227" s="29"/>
      <c r="X227" s="33">
        <v>55153</v>
      </c>
      <c r="Y227" s="15">
        <v>1</v>
      </c>
      <c r="Z227" s="41" t="str">
        <f t="shared" si="9"/>
        <v>RenExistRes</v>
      </c>
      <c r="AA227" s="41">
        <f>IF(IFERROR(MATCH(C227,REN_Existing_Resources!E:E,0),FALSE),1,0)</f>
        <v>1</v>
      </c>
      <c r="AB227">
        <f t="shared" si="10"/>
        <v>1</v>
      </c>
      <c r="AC227">
        <f>IF(IFERROR(MATCH(Z227,NonREN_types!$A$1:$A$10,0),FALSE),1,0)</f>
        <v>0</v>
      </c>
      <c r="AD227">
        <v>1</v>
      </c>
      <c r="AE227">
        <f t="shared" si="11"/>
        <v>0</v>
      </c>
      <c r="AG227" s="44">
        <f>IFERROR(INDEX(MasterGenCapability_201906!$G:$G,MATCH($C227,MasterGenCapability_201906!$U:$U,0)),"")</f>
        <v>2</v>
      </c>
      <c r="AH227" s="44">
        <f>IFERROR(INDEX(NQC2020compliance_20191121!$L:$L,MATCH($C227,NQC2020compliance_20191121!$A:$A,0)),"")</f>
        <v>0.28000000000000003</v>
      </c>
    </row>
    <row r="228" spans="2:34" hidden="1" x14ac:dyDescent="0.25">
      <c r="B228" s="28" t="s">
        <v>3329</v>
      </c>
      <c r="C228" s="28" t="s">
        <v>2261</v>
      </c>
      <c r="D228" s="28" t="s">
        <v>3392</v>
      </c>
      <c r="E228" s="28" t="s">
        <v>1896</v>
      </c>
      <c r="F228" s="28" t="s">
        <v>3710</v>
      </c>
      <c r="G228" s="28"/>
      <c r="H228" s="12" t="s">
        <v>3332</v>
      </c>
      <c r="I228" s="12" t="s">
        <v>3333</v>
      </c>
      <c r="J228" s="29"/>
      <c r="K228" s="30">
        <v>5</v>
      </c>
      <c r="L228" s="30">
        <v>4.33</v>
      </c>
      <c r="M228" s="30"/>
      <c r="N228" s="31"/>
      <c r="O228" s="31"/>
      <c r="P228" s="31"/>
      <c r="Q228" s="31"/>
      <c r="R228" s="31"/>
      <c r="S228" s="31"/>
      <c r="T228" s="32">
        <v>0</v>
      </c>
      <c r="U228" s="32">
        <v>1</v>
      </c>
      <c r="V228" s="29">
        <v>41639</v>
      </c>
      <c r="W228" s="29"/>
      <c r="X228" s="33">
        <v>55153</v>
      </c>
      <c r="Y228" s="15">
        <v>1</v>
      </c>
      <c r="Z228" s="41" t="str">
        <f t="shared" si="9"/>
        <v>RenExistRes</v>
      </c>
      <c r="AA228" s="41">
        <f>IF(IFERROR(MATCH(C228,REN_Existing_Resources!E:E,0),FALSE),1,0)</f>
        <v>1</v>
      </c>
      <c r="AB228">
        <f t="shared" si="10"/>
        <v>1</v>
      </c>
      <c r="AC228">
        <f>IF(IFERROR(MATCH(Z228,NonREN_types!$A$1:$A$10,0),FALSE),1,0)</f>
        <v>0</v>
      </c>
      <c r="AD228">
        <v>1</v>
      </c>
      <c r="AE228">
        <f t="shared" si="11"/>
        <v>0</v>
      </c>
      <c r="AG228" s="44">
        <f>IFERROR(INDEX(MasterGenCapability_201906!$G:$G,MATCH($C228,MasterGenCapability_201906!$U:$U,0)),"")</f>
        <v>5</v>
      </c>
      <c r="AH228" s="44">
        <f>IFERROR(INDEX(NQC2020compliance_20191121!$L:$L,MATCH($C228,NQC2020compliance_20191121!$A:$A,0)),"")</f>
        <v>0.7</v>
      </c>
    </row>
    <row r="229" spans="2:34" hidden="1" x14ac:dyDescent="0.25">
      <c r="B229" s="28" t="s">
        <v>3329</v>
      </c>
      <c r="C229" s="28" t="s">
        <v>3197</v>
      </c>
      <c r="D229" s="28" t="s">
        <v>130</v>
      </c>
      <c r="E229" s="28" t="s">
        <v>3542</v>
      </c>
      <c r="F229" s="28" t="s">
        <v>3711</v>
      </c>
      <c r="G229" s="28"/>
      <c r="H229" s="12" t="s">
        <v>3385</v>
      </c>
      <c r="I229" s="12" t="s">
        <v>3333</v>
      </c>
      <c r="J229" s="29"/>
      <c r="K229" s="30">
        <v>2.83</v>
      </c>
      <c r="L229" s="30">
        <v>0.67</v>
      </c>
      <c r="M229" s="30"/>
      <c r="N229" s="31"/>
      <c r="O229" s="31"/>
      <c r="P229" s="31"/>
      <c r="Q229" s="31"/>
      <c r="R229" s="31"/>
      <c r="S229" s="31"/>
      <c r="T229" s="32">
        <v>0</v>
      </c>
      <c r="U229" s="32">
        <v>1</v>
      </c>
      <c r="V229" s="29">
        <v>29852</v>
      </c>
      <c r="W229" s="29"/>
      <c r="X229" s="33">
        <v>55153</v>
      </c>
      <c r="Y229" s="15">
        <v>1</v>
      </c>
      <c r="Z229" s="41" t="str">
        <f t="shared" si="9"/>
        <v>RenExistRes</v>
      </c>
      <c r="AA229" s="41">
        <f>IF(IFERROR(MATCH(C229,REN_Existing_Resources!E:E,0),FALSE),1,0)</f>
        <v>1</v>
      </c>
      <c r="AB229">
        <f t="shared" si="10"/>
        <v>1</v>
      </c>
      <c r="AC229">
        <f>IF(IFERROR(MATCH(Z229,NonREN_types!$A$1:$A$10,0),FALSE),1,0)</f>
        <v>0</v>
      </c>
      <c r="AD229">
        <v>1</v>
      </c>
      <c r="AE229">
        <f t="shared" si="11"/>
        <v>0</v>
      </c>
      <c r="AG229" s="44">
        <f>IFERROR(INDEX(MasterGenCapability_201906!$G:$G,MATCH($C229,MasterGenCapability_201906!$U:$U,0)),"")</f>
        <v>2.83</v>
      </c>
      <c r="AH229" s="44">
        <f>IFERROR(INDEX(NQC2020compliance_20191121!$L:$L,MATCH($C229,NQC2020compliance_20191121!$A:$A,0)),"")</f>
        <v>0.88</v>
      </c>
    </row>
    <row r="230" spans="2:34" x14ac:dyDescent="0.25">
      <c r="B230" s="28" t="s">
        <v>3329</v>
      </c>
      <c r="C230" s="28" t="s">
        <v>3712</v>
      </c>
      <c r="D230" s="28" t="s">
        <v>224</v>
      </c>
      <c r="E230" s="28" t="s">
        <v>3472</v>
      </c>
      <c r="F230" s="28" t="s">
        <v>3713</v>
      </c>
      <c r="G230" s="28"/>
      <c r="H230" s="12" t="s">
        <v>3385</v>
      </c>
      <c r="I230" s="12" t="s">
        <v>3333</v>
      </c>
      <c r="J230" s="29" t="s">
        <v>3386</v>
      </c>
      <c r="K230" s="30">
        <v>70.400000000000006</v>
      </c>
      <c r="L230" s="30">
        <v>70</v>
      </c>
      <c r="M230" s="30"/>
      <c r="N230" s="31"/>
      <c r="O230" s="31"/>
      <c r="P230" s="31"/>
      <c r="Q230" s="31"/>
      <c r="R230" s="31"/>
      <c r="S230" s="31"/>
      <c r="T230" s="32">
        <v>0</v>
      </c>
      <c r="U230" s="32">
        <v>1</v>
      </c>
      <c r="V230" s="29">
        <v>17899</v>
      </c>
      <c r="W230" s="29"/>
      <c r="X230" s="33">
        <v>55153</v>
      </c>
      <c r="Y230" s="15">
        <v>1</v>
      </c>
      <c r="Z230" s="41" t="str">
        <f t="shared" si="9"/>
        <v>CAISO_Hydro</v>
      </c>
      <c r="AA230" s="41">
        <f>IF(IFERROR(MATCH(C230,REN_Existing_Resources!E:E,0),FALSE),1,0)</f>
        <v>0</v>
      </c>
      <c r="AB230">
        <f t="shared" si="10"/>
        <v>1</v>
      </c>
      <c r="AC230">
        <f>IF(IFERROR(MATCH(Z230,NonREN_types!$A$1:$A$10,0),FALSE),1,0)</f>
        <v>1</v>
      </c>
      <c r="AD230">
        <v>1</v>
      </c>
      <c r="AE230">
        <f t="shared" si="11"/>
        <v>1</v>
      </c>
      <c r="AG230" s="44">
        <f>IFERROR(INDEX(MasterGenCapability_201906!$G:$G,MATCH($C230,MasterGenCapability_201906!$U:$U,0)),"")</f>
        <v>35.200000000000003</v>
      </c>
      <c r="AH230" s="44">
        <f>IFERROR(INDEX(NQC2020compliance_20191121!$L:$L,MATCH($C230,NQC2020compliance_20191121!$A:$A,0)),"")</f>
        <v>70.400000000000006</v>
      </c>
    </row>
    <row r="231" spans="2:34" hidden="1" x14ac:dyDescent="0.25">
      <c r="B231" s="28" t="s">
        <v>3329</v>
      </c>
      <c r="C231" s="28" t="s">
        <v>376</v>
      </c>
      <c r="D231" s="28" t="s">
        <v>130</v>
      </c>
      <c r="E231" s="28" t="s">
        <v>3714</v>
      </c>
      <c r="F231" s="28" t="s">
        <v>3715</v>
      </c>
      <c r="G231" s="28"/>
      <c r="H231" s="12" t="s">
        <v>3385</v>
      </c>
      <c r="I231" s="12" t="s">
        <v>3333</v>
      </c>
      <c r="J231" s="29"/>
      <c r="K231" s="30">
        <v>0.9</v>
      </c>
      <c r="L231" s="30">
        <v>0.9</v>
      </c>
      <c r="M231" s="30"/>
      <c r="N231" s="31"/>
      <c r="O231" s="31"/>
      <c r="P231" s="31"/>
      <c r="Q231" s="31"/>
      <c r="R231" s="31"/>
      <c r="S231" s="31"/>
      <c r="T231" s="32">
        <v>0</v>
      </c>
      <c r="U231" s="32">
        <v>1</v>
      </c>
      <c r="V231" s="29">
        <v>6941</v>
      </c>
      <c r="W231" s="29"/>
      <c r="X231" s="33">
        <v>55153</v>
      </c>
      <c r="Y231" s="15">
        <v>1</v>
      </c>
      <c r="Z231" s="41" t="str">
        <f t="shared" si="9"/>
        <v>RenExistRes</v>
      </c>
      <c r="AA231" s="41">
        <f>IF(IFERROR(MATCH(C231,REN_Existing_Resources!E:E,0),FALSE),1,0)</f>
        <v>1</v>
      </c>
      <c r="AB231">
        <f t="shared" si="10"/>
        <v>1</v>
      </c>
      <c r="AC231">
        <f>IF(IFERROR(MATCH(Z231,NonREN_types!$A$1:$A$10,0),FALSE),1,0)</f>
        <v>0</v>
      </c>
      <c r="AD231">
        <v>1</v>
      </c>
      <c r="AE231">
        <f t="shared" si="11"/>
        <v>0</v>
      </c>
      <c r="AG231" s="44">
        <f>IFERROR(INDEX(MasterGenCapability_201906!$G:$G,MATCH($C231,MasterGenCapability_201906!$U:$U,0)),"")</f>
        <v>0.9</v>
      </c>
      <c r="AH231" s="44">
        <f>IFERROR(INDEX(NQC2020compliance_20191121!$L:$L,MATCH($C231,NQC2020compliance_20191121!$A:$A,0)),"")</f>
        <v>0.23</v>
      </c>
    </row>
    <row r="232" spans="2:34" hidden="1" x14ac:dyDescent="0.25">
      <c r="B232" s="28" t="s">
        <v>3329</v>
      </c>
      <c r="C232" s="28" t="s">
        <v>370</v>
      </c>
      <c r="D232" s="28" t="s">
        <v>130</v>
      </c>
      <c r="E232" s="28" t="s">
        <v>3714</v>
      </c>
      <c r="F232" s="28" t="s">
        <v>3716</v>
      </c>
      <c r="G232" s="28"/>
      <c r="H232" s="12" t="s">
        <v>3385</v>
      </c>
      <c r="I232" s="12" t="s">
        <v>3333</v>
      </c>
      <c r="J232" s="29"/>
      <c r="K232" s="30">
        <v>3.2</v>
      </c>
      <c r="L232" s="30">
        <v>3.2</v>
      </c>
      <c r="M232" s="30"/>
      <c r="N232" s="31"/>
      <c r="O232" s="31"/>
      <c r="P232" s="31"/>
      <c r="Q232" s="31"/>
      <c r="R232" s="31"/>
      <c r="S232" s="31"/>
      <c r="T232" s="32">
        <v>0</v>
      </c>
      <c r="U232" s="32">
        <v>1</v>
      </c>
      <c r="V232" s="29">
        <v>6211</v>
      </c>
      <c r="W232" s="29"/>
      <c r="X232" s="33">
        <v>55153</v>
      </c>
      <c r="Y232" s="15">
        <v>1</v>
      </c>
      <c r="Z232" s="41" t="str">
        <f t="shared" si="9"/>
        <v>RenExistRes</v>
      </c>
      <c r="AA232" s="41">
        <f>IF(IFERROR(MATCH(C232,REN_Existing_Resources!E:E,0),FALSE),1,0)</f>
        <v>1</v>
      </c>
      <c r="AB232">
        <f t="shared" si="10"/>
        <v>1</v>
      </c>
      <c r="AC232">
        <f>IF(IFERROR(MATCH(Z232,NonREN_types!$A$1:$A$10,0),FALSE),1,0)</f>
        <v>0</v>
      </c>
      <c r="AD232">
        <v>1</v>
      </c>
      <c r="AE232">
        <f t="shared" si="11"/>
        <v>0</v>
      </c>
      <c r="AG232" s="44">
        <f>IFERROR(INDEX(MasterGenCapability_201906!$G:$G,MATCH($C232,MasterGenCapability_201906!$U:$U,0)),"")</f>
        <v>3.2</v>
      </c>
      <c r="AH232" s="44">
        <f>IFERROR(INDEX(NQC2020compliance_20191121!$L:$L,MATCH($C232,NQC2020compliance_20191121!$A:$A,0)),"")</f>
        <v>0.48</v>
      </c>
    </row>
    <row r="233" spans="2:34" hidden="1" x14ac:dyDescent="0.25">
      <c r="B233" s="28" t="s">
        <v>3329</v>
      </c>
      <c r="C233" s="28" t="s">
        <v>393</v>
      </c>
      <c r="D233" s="28" t="s">
        <v>130</v>
      </c>
      <c r="E233" s="28" t="s">
        <v>3714</v>
      </c>
      <c r="F233" s="28" t="s">
        <v>3717</v>
      </c>
      <c r="G233" s="28"/>
      <c r="H233" s="12" t="s">
        <v>3385</v>
      </c>
      <c r="I233" s="12" t="s">
        <v>3333</v>
      </c>
      <c r="J233" s="29"/>
      <c r="K233" s="30">
        <v>4.2</v>
      </c>
      <c r="L233" s="30">
        <v>4.2</v>
      </c>
      <c r="M233" s="30"/>
      <c r="N233" s="31"/>
      <c r="O233" s="31"/>
      <c r="P233" s="31"/>
      <c r="Q233" s="31"/>
      <c r="R233" s="31"/>
      <c r="S233" s="31"/>
      <c r="T233" s="32">
        <v>0</v>
      </c>
      <c r="U233" s="32">
        <v>1</v>
      </c>
      <c r="V233" s="29">
        <v>8402</v>
      </c>
      <c r="W233" s="29"/>
      <c r="X233" s="33">
        <v>55153</v>
      </c>
      <c r="Y233" s="15">
        <v>1</v>
      </c>
      <c r="Z233" s="41" t="str">
        <f t="shared" si="9"/>
        <v>RenExistRes</v>
      </c>
      <c r="AA233" s="41">
        <f>IF(IFERROR(MATCH(C233,REN_Existing_Resources!E:E,0),FALSE),1,0)</f>
        <v>1</v>
      </c>
      <c r="AB233">
        <f t="shared" si="10"/>
        <v>1</v>
      </c>
      <c r="AC233">
        <f>IF(IFERROR(MATCH(Z233,NonREN_types!$A$1:$A$10,0),FALSE),1,0)</f>
        <v>0</v>
      </c>
      <c r="AD233">
        <v>1</v>
      </c>
      <c r="AE233">
        <f t="shared" si="11"/>
        <v>0</v>
      </c>
      <c r="AG233" s="44">
        <f>IFERROR(INDEX(MasterGenCapability_201906!$G:$G,MATCH($C233,MasterGenCapability_201906!$U:$U,0)),"")</f>
        <v>4.2</v>
      </c>
      <c r="AH233" s="44">
        <f>IFERROR(INDEX(NQC2020compliance_20191121!$L:$L,MATCH($C233,NQC2020compliance_20191121!$A:$A,0)),"")</f>
        <v>0</v>
      </c>
    </row>
    <row r="234" spans="2:34" x14ac:dyDescent="0.25">
      <c r="B234" s="28" t="s">
        <v>3329</v>
      </c>
      <c r="C234" s="28" t="s">
        <v>3718</v>
      </c>
      <c r="D234" s="28" t="s">
        <v>3455</v>
      </c>
      <c r="E234" s="28" t="s">
        <v>3719</v>
      </c>
      <c r="F234" s="28" t="s">
        <v>3720</v>
      </c>
      <c r="G234" s="28" t="s">
        <v>3721</v>
      </c>
      <c r="H234" s="12" t="s">
        <v>3357</v>
      </c>
      <c r="I234" s="12" t="s">
        <v>3722</v>
      </c>
      <c r="J234" s="29" t="s">
        <v>3359</v>
      </c>
      <c r="K234" s="34">
        <v>232.78</v>
      </c>
      <c r="L234" s="34">
        <v>232.78</v>
      </c>
      <c r="M234" s="34">
        <v>232.78</v>
      </c>
      <c r="N234" s="31"/>
      <c r="O234" s="31">
        <v>7606.0303582401057</v>
      </c>
      <c r="P234" s="31">
        <v>7606.0303582401057</v>
      </c>
      <c r="Q234" s="31"/>
      <c r="R234" s="31"/>
      <c r="S234" s="31"/>
      <c r="T234" s="32">
        <v>1</v>
      </c>
      <c r="U234" s="32">
        <v>1</v>
      </c>
      <c r="V234" s="29">
        <v>35053</v>
      </c>
      <c r="W234" s="29"/>
      <c r="X234" s="33">
        <v>55153</v>
      </c>
      <c r="Y234" s="15">
        <v>1</v>
      </c>
      <c r="Z234" s="41" t="str">
        <f t="shared" si="9"/>
        <v>CAISO_CHP</v>
      </c>
      <c r="AA234" s="41">
        <f>IF(IFERROR(MATCH(C234,REN_Existing_Resources!E:E,0),FALSE),1,0)</f>
        <v>0</v>
      </c>
      <c r="AB234">
        <f t="shared" si="10"/>
        <v>1</v>
      </c>
      <c r="AC234">
        <f>IF(IFERROR(MATCH(Z234,NonREN_types!$A$1:$A$10,0),FALSE),1,0)</f>
        <v>1</v>
      </c>
      <c r="AD234">
        <v>1</v>
      </c>
      <c r="AE234">
        <f t="shared" si="11"/>
        <v>1</v>
      </c>
      <c r="AG234" s="44">
        <f>IFERROR(INDEX(MasterGenCapability_201906!$G:$G,MATCH($C234,MasterGenCapability_201906!$U:$U,0)),"")</f>
        <v>240</v>
      </c>
      <c r="AH234" s="44">
        <f>IFERROR(INDEX(NQC2020compliance_20191121!$L:$L,MATCH($C234,NQC2020compliance_20191121!$A:$A,0)),"")</f>
        <v>165.57</v>
      </c>
    </row>
    <row r="235" spans="2:34" hidden="1" x14ac:dyDescent="0.25">
      <c r="B235" s="28" t="s">
        <v>3329</v>
      </c>
      <c r="C235" s="28" t="s">
        <v>2330</v>
      </c>
      <c r="D235" s="28" t="s">
        <v>3392</v>
      </c>
      <c r="E235" s="28" t="s">
        <v>1896</v>
      </c>
      <c r="F235" s="28" t="s">
        <v>3723</v>
      </c>
      <c r="G235" s="28"/>
      <c r="H235" s="12" t="s">
        <v>3399</v>
      </c>
      <c r="I235" s="12" t="s">
        <v>3333</v>
      </c>
      <c r="J235" s="29"/>
      <c r="K235" s="30">
        <v>50</v>
      </c>
      <c r="L235" s="30">
        <v>7.63</v>
      </c>
      <c r="M235" s="30"/>
      <c r="N235" s="31"/>
      <c r="O235" s="31"/>
      <c r="P235" s="31"/>
      <c r="Q235" s="31"/>
      <c r="R235" s="31"/>
      <c r="S235" s="31"/>
      <c r="T235" s="32">
        <v>0</v>
      </c>
      <c r="U235" s="32">
        <v>1</v>
      </c>
      <c r="V235" s="29">
        <v>38707</v>
      </c>
      <c r="W235" s="29"/>
      <c r="X235" s="33">
        <v>55153</v>
      </c>
      <c r="Y235" s="15">
        <v>1</v>
      </c>
      <c r="Z235" s="41" t="str">
        <f t="shared" si="9"/>
        <v>RenExistRes</v>
      </c>
      <c r="AA235" s="41">
        <f>IF(IFERROR(MATCH(C235,REN_Existing_Resources!E:E,0),FALSE),1,0)</f>
        <v>1</v>
      </c>
      <c r="AB235">
        <f t="shared" si="10"/>
        <v>1</v>
      </c>
      <c r="AC235">
        <f>IF(IFERROR(MATCH(Z235,NonREN_types!$A$1:$A$10,0),FALSE),1,0)</f>
        <v>0</v>
      </c>
      <c r="AD235">
        <v>1</v>
      </c>
      <c r="AE235">
        <f t="shared" si="11"/>
        <v>0</v>
      </c>
      <c r="AG235" s="44">
        <f>IFERROR(INDEX(MasterGenCapability_201906!$G:$G,MATCH($C235,MasterGenCapability_201906!$U:$U,0)),"")</f>
        <v>50</v>
      </c>
      <c r="AH235" s="44">
        <f>IFERROR(INDEX(NQC2020compliance_20191121!$L:$L,MATCH($C235,NQC2020compliance_20191121!$A:$A,0)),"")</f>
        <v>7.5</v>
      </c>
    </row>
    <row r="236" spans="2:34" hidden="1" x14ac:dyDescent="0.25">
      <c r="B236" s="28" t="s">
        <v>3329</v>
      </c>
      <c r="C236" s="28" t="s">
        <v>3267</v>
      </c>
      <c r="D236" s="28" t="s">
        <v>3466</v>
      </c>
      <c r="E236" s="28"/>
      <c r="F236" s="28" t="s">
        <v>3266</v>
      </c>
      <c r="G236" s="28"/>
      <c r="H236" s="12" t="s">
        <v>3332</v>
      </c>
      <c r="I236" s="12" t="s">
        <v>3333</v>
      </c>
      <c r="J236" s="29"/>
      <c r="K236" s="30">
        <v>20</v>
      </c>
      <c r="L236" s="30">
        <v>0</v>
      </c>
      <c r="M236" s="30"/>
      <c r="N236" s="31"/>
      <c r="O236" s="31"/>
      <c r="P236" s="31"/>
      <c r="Q236" s="31"/>
      <c r="R236" s="31"/>
      <c r="S236" s="31"/>
      <c r="T236" s="32">
        <v>0</v>
      </c>
      <c r="U236" s="32">
        <v>1</v>
      </c>
      <c r="V236" s="29">
        <v>42551</v>
      </c>
      <c r="W236" s="29"/>
      <c r="X236" s="33">
        <v>55153</v>
      </c>
      <c r="Y236" s="15">
        <v>1</v>
      </c>
      <c r="Z236" s="41" t="str">
        <f t="shared" si="9"/>
        <v>RenExistRes</v>
      </c>
      <c r="AA236" s="41">
        <f>IF(IFERROR(MATCH(C236,REN_Existing_Resources!E:E,0),FALSE),1,0)</f>
        <v>1</v>
      </c>
      <c r="AB236">
        <f t="shared" si="10"/>
        <v>1</v>
      </c>
      <c r="AC236">
        <f>IF(IFERROR(MATCH(Z236,NonREN_types!$A$1:$A$10,0),FALSE),1,0)</f>
        <v>0</v>
      </c>
      <c r="AD236">
        <v>1</v>
      </c>
      <c r="AE236">
        <f t="shared" si="11"/>
        <v>0</v>
      </c>
      <c r="AG236" s="44">
        <f>IFERROR(INDEX(MasterGenCapability_201906!$G:$G,MATCH($C236,MasterGenCapability_201906!$U:$U,0)),"")</f>
        <v>20</v>
      </c>
      <c r="AH236" s="44">
        <f>IFERROR(INDEX(NQC2020compliance_20191121!$L:$L,MATCH($C236,NQC2020compliance_20191121!$A:$A,0)),"")</f>
        <v>0</v>
      </c>
    </row>
    <row r="237" spans="2:34" x14ac:dyDescent="0.25">
      <c r="B237" s="28" t="s">
        <v>3329</v>
      </c>
      <c r="C237" s="28" t="s">
        <v>3724</v>
      </c>
      <c r="D237" s="28" t="s">
        <v>3346</v>
      </c>
      <c r="E237" s="28" t="s">
        <v>3347</v>
      </c>
      <c r="F237" s="28" t="s">
        <v>3725</v>
      </c>
      <c r="G237" s="28" t="s">
        <v>3726</v>
      </c>
      <c r="H237" s="12" t="s">
        <v>3350</v>
      </c>
      <c r="I237" s="12" t="s">
        <v>3351</v>
      </c>
      <c r="J237" s="29" t="s">
        <v>3352</v>
      </c>
      <c r="K237" s="30">
        <v>42.81</v>
      </c>
      <c r="L237" s="30">
        <v>40.64</v>
      </c>
      <c r="M237" s="30">
        <v>19.264500000000002</v>
      </c>
      <c r="N237" s="31">
        <v>1452.2518091463414</v>
      </c>
      <c r="O237" s="31">
        <v>12218.312195912484</v>
      </c>
      <c r="P237" s="31">
        <v>13751.859533687337</v>
      </c>
      <c r="Q237" s="31">
        <v>139.21951219512195</v>
      </c>
      <c r="R237" s="31">
        <v>139.21951219512195</v>
      </c>
      <c r="S237" s="31"/>
      <c r="T237" s="32">
        <v>1</v>
      </c>
      <c r="U237" s="32">
        <v>1</v>
      </c>
      <c r="V237" s="29">
        <v>32874</v>
      </c>
      <c r="W237" s="29"/>
      <c r="X237" s="33">
        <v>55153</v>
      </c>
      <c r="Y237" s="15">
        <v>1</v>
      </c>
      <c r="Z237" s="41" t="str">
        <f t="shared" si="9"/>
        <v>CAISO_Peaker2</v>
      </c>
      <c r="AA237" s="41">
        <f>IF(IFERROR(MATCH(C237,REN_Existing_Resources!E:E,0),FALSE),1,0)</f>
        <v>0</v>
      </c>
      <c r="AB237">
        <f t="shared" si="10"/>
        <v>1</v>
      </c>
      <c r="AC237">
        <f>IF(IFERROR(MATCH(Z237,NonREN_types!$A$1:$A$10,0),FALSE),1,0)</f>
        <v>1</v>
      </c>
      <c r="AD237">
        <v>1</v>
      </c>
      <c r="AE237">
        <f t="shared" si="11"/>
        <v>1</v>
      </c>
      <c r="AG237" s="44">
        <f>IFERROR(INDEX(MasterGenCapability_201906!$G:$G,MATCH($C237,MasterGenCapability_201906!$U:$U,0)),"")</f>
        <v>42.81</v>
      </c>
      <c r="AH237" s="44">
        <f>IFERROR(INDEX(NQC2020compliance_20191121!$L:$L,MATCH($C237,NQC2020compliance_20191121!$A:$A,0)),"")</f>
        <v>40.64</v>
      </c>
    </row>
    <row r="238" spans="2:34" x14ac:dyDescent="0.25">
      <c r="B238" s="28" t="s">
        <v>3329</v>
      </c>
      <c r="C238" s="28" t="s">
        <v>3727</v>
      </c>
      <c r="D238" s="28" t="s">
        <v>3346</v>
      </c>
      <c r="E238" s="28" t="s">
        <v>3413</v>
      </c>
      <c r="F238" s="28" t="s">
        <v>3728</v>
      </c>
      <c r="G238" s="28" t="s">
        <v>3729</v>
      </c>
      <c r="H238" s="12" t="s">
        <v>3350</v>
      </c>
      <c r="I238" s="12" t="s">
        <v>3351</v>
      </c>
      <c r="J238" s="29" t="s">
        <v>3352</v>
      </c>
      <c r="K238" s="30">
        <v>44</v>
      </c>
      <c r="L238" s="30">
        <v>42</v>
      </c>
      <c r="M238" s="30">
        <v>19.8</v>
      </c>
      <c r="N238" s="31">
        <v>1492.6208000000001</v>
      </c>
      <c r="O238" s="31">
        <v>12188.462545454549</v>
      </c>
      <c r="P238" s="31">
        <v>13386.752323232324</v>
      </c>
      <c r="Q238" s="31">
        <v>156.44444444444443</v>
      </c>
      <c r="R238" s="31">
        <v>156.44444444444443</v>
      </c>
      <c r="S238" s="31"/>
      <c r="T238" s="32">
        <v>1</v>
      </c>
      <c r="U238" s="32">
        <v>1</v>
      </c>
      <c r="V238" s="29">
        <v>37153</v>
      </c>
      <c r="W238" s="29"/>
      <c r="X238" s="33">
        <v>55153</v>
      </c>
      <c r="Y238" s="15">
        <v>1</v>
      </c>
      <c r="Z238" s="41" t="str">
        <f t="shared" si="9"/>
        <v>CAISO_Peaker2</v>
      </c>
      <c r="AA238" s="41">
        <f>IF(IFERROR(MATCH(C238,REN_Existing_Resources!E:E,0),FALSE),1,0)</f>
        <v>0</v>
      </c>
      <c r="AB238">
        <f t="shared" si="10"/>
        <v>1</v>
      </c>
      <c r="AC238">
        <f>IF(IFERROR(MATCH(Z238,NonREN_types!$A$1:$A$10,0),FALSE),1,0)</f>
        <v>1</v>
      </c>
      <c r="AD238">
        <v>1</v>
      </c>
      <c r="AE238">
        <f t="shared" si="11"/>
        <v>1</v>
      </c>
      <c r="AG238" s="44">
        <f>IFERROR(INDEX(MasterGenCapability_201906!$G:$G,MATCH($C238,MasterGenCapability_201906!$U:$U,0)),"")</f>
        <v>44</v>
      </c>
      <c r="AH238" s="44">
        <f>IFERROR(INDEX(NQC2020compliance_20191121!$L:$L,MATCH($C238,NQC2020compliance_20191121!$A:$A,0)),"")</f>
        <v>42</v>
      </c>
    </row>
    <row r="239" spans="2:34" x14ac:dyDescent="0.25">
      <c r="B239" s="28" t="s">
        <v>3329</v>
      </c>
      <c r="C239" s="28" t="s">
        <v>3730</v>
      </c>
      <c r="D239" s="28" t="s">
        <v>3360</v>
      </c>
      <c r="E239" s="28"/>
      <c r="F239" s="28" t="s">
        <v>3731</v>
      </c>
      <c r="G239" s="28" t="s">
        <v>3732</v>
      </c>
      <c r="H239" s="12" t="s">
        <v>3357</v>
      </c>
      <c r="I239" s="12" t="s">
        <v>3351</v>
      </c>
      <c r="J239" s="29" t="s">
        <v>3352</v>
      </c>
      <c r="K239" s="30">
        <v>47.49</v>
      </c>
      <c r="L239" s="30">
        <v>46</v>
      </c>
      <c r="M239" s="30">
        <v>47.015100000000004</v>
      </c>
      <c r="N239" s="31">
        <v>1611.0124921960073</v>
      </c>
      <c r="O239" s="31">
        <v>12035.352940108891</v>
      </c>
      <c r="P239" s="31">
        <v>12100.386808190799</v>
      </c>
      <c r="Q239" s="31">
        <v>82.741197822141558</v>
      </c>
      <c r="R239" s="31">
        <v>82.741197822141558</v>
      </c>
      <c r="S239" s="31"/>
      <c r="T239" s="32">
        <v>1</v>
      </c>
      <c r="U239" s="32">
        <v>1</v>
      </c>
      <c r="V239" s="29">
        <v>32952</v>
      </c>
      <c r="W239" s="29"/>
      <c r="X239" s="33">
        <v>55153</v>
      </c>
      <c r="Y239" s="15">
        <v>1</v>
      </c>
      <c r="Z239" s="41" t="str">
        <f t="shared" si="9"/>
        <v>CAISO_Peaker2</v>
      </c>
      <c r="AA239" s="41">
        <f>IF(IFERROR(MATCH(C239,REN_Existing_Resources!E:E,0),FALSE),1,0)</f>
        <v>0</v>
      </c>
      <c r="AB239">
        <f t="shared" si="10"/>
        <v>1</v>
      </c>
      <c r="AC239">
        <f>IF(IFERROR(MATCH(Z239,NonREN_types!$A$1:$A$10,0),FALSE),1,0)</f>
        <v>1</v>
      </c>
      <c r="AD239">
        <v>1</v>
      </c>
      <c r="AE239">
        <f t="shared" si="11"/>
        <v>1</v>
      </c>
      <c r="AG239" s="44">
        <f>IFERROR(INDEX(MasterGenCapability_201906!$G:$G,MATCH($C239,MasterGenCapability_201906!$U:$U,0)),"")</f>
        <v>48.67</v>
      </c>
      <c r="AH239" s="44">
        <f>IFERROR(INDEX(NQC2020compliance_20191121!$L:$L,MATCH($C239,NQC2020compliance_20191121!$A:$A,0)),"")</f>
        <v>43.72</v>
      </c>
    </row>
    <row r="240" spans="2:34" x14ac:dyDescent="0.25">
      <c r="B240" s="28" t="s">
        <v>3329</v>
      </c>
      <c r="C240" s="28" t="s">
        <v>3733</v>
      </c>
      <c r="D240" s="28" t="s">
        <v>79</v>
      </c>
      <c r="E240" s="28" t="s">
        <v>3734</v>
      </c>
      <c r="F240" s="28" t="s">
        <v>3735</v>
      </c>
      <c r="G240" s="28" t="s">
        <v>3736</v>
      </c>
      <c r="H240" s="12" t="s">
        <v>3357</v>
      </c>
      <c r="I240" s="12" t="s">
        <v>3351</v>
      </c>
      <c r="J240" s="29" t="s">
        <v>3352</v>
      </c>
      <c r="K240" s="30">
        <v>47.49</v>
      </c>
      <c r="L240" s="30">
        <v>47</v>
      </c>
      <c r="M240" s="30">
        <v>47.015100000000004</v>
      </c>
      <c r="N240" s="31">
        <v>1611.0128023508139</v>
      </c>
      <c r="O240" s="31">
        <v>11990.979041591321</v>
      </c>
      <c r="P240" s="31">
        <v>12055.564688476081</v>
      </c>
      <c r="Q240" s="31">
        <v>118.5103074141049</v>
      </c>
      <c r="R240" s="31">
        <v>118.16679927667271</v>
      </c>
      <c r="S240" s="31"/>
      <c r="T240" s="32">
        <v>1</v>
      </c>
      <c r="U240" s="32">
        <v>1</v>
      </c>
      <c r="V240" s="29">
        <v>34792</v>
      </c>
      <c r="W240" s="29"/>
      <c r="X240" s="33">
        <v>55153</v>
      </c>
      <c r="Y240" s="15">
        <v>1</v>
      </c>
      <c r="Z240" s="41" t="str">
        <f t="shared" si="9"/>
        <v>CAISO_Peaker2</v>
      </c>
      <c r="AA240" s="41">
        <f>IF(IFERROR(MATCH(C240,REN_Existing_Resources!E:E,0),FALSE),1,0)</f>
        <v>0</v>
      </c>
      <c r="AB240">
        <f t="shared" si="10"/>
        <v>1</v>
      </c>
      <c r="AC240">
        <f>IF(IFERROR(MATCH(Z240,NonREN_types!$A$1:$A$10,0),FALSE),1,0)</f>
        <v>1</v>
      </c>
      <c r="AD240">
        <v>1</v>
      </c>
      <c r="AE240">
        <f t="shared" si="11"/>
        <v>1</v>
      </c>
      <c r="AG240" s="44">
        <f>IFERROR(INDEX(MasterGenCapability_201906!$G:$G,MATCH($C240,MasterGenCapability_201906!$U:$U,0)),"")</f>
        <v>49.21</v>
      </c>
      <c r="AH240" s="44">
        <f>IFERROR(INDEX(NQC2020compliance_20191121!$L:$L,MATCH($C240,NQC2020compliance_20191121!$A:$A,0)),"")</f>
        <v>44</v>
      </c>
    </row>
    <row r="241" spans="2:34" hidden="1" x14ac:dyDescent="0.25">
      <c r="B241" s="28" t="s">
        <v>3329</v>
      </c>
      <c r="C241" s="28" t="s">
        <v>2243</v>
      </c>
      <c r="D241" s="28" t="s">
        <v>3392</v>
      </c>
      <c r="E241" s="28" t="s">
        <v>37</v>
      </c>
      <c r="F241" s="28" t="s">
        <v>3737</v>
      </c>
      <c r="G241" s="28"/>
      <c r="H241" s="12" t="s">
        <v>3332</v>
      </c>
      <c r="I241" s="12" t="s">
        <v>3333</v>
      </c>
      <c r="J241" s="29"/>
      <c r="K241" s="30">
        <v>130</v>
      </c>
      <c r="L241" s="30">
        <v>87.4</v>
      </c>
      <c r="M241" s="30"/>
      <c r="N241" s="31"/>
      <c r="O241" s="31"/>
      <c r="P241" s="31"/>
      <c r="Q241" s="31"/>
      <c r="R241" s="31"/>
      <c r="S241" s="31"/>
      <c r="T241" s="32">
        <v>0</v>
      </c>
      <c r="U241" s="32">
        <v>1</v>
      </c>
      <c r="V241" s="29">
        <v>41558</v>
      </c>
      <c r="W241" s="29"/>
      <c r="X241" s="33">
        <v>55153</v>
      </c>
      <c r="Y241" s="15">
        <v>1</v>
      </c>
      <c r="Z241" s="41" t="str">
        <f t="shared" si="9"/>
        <v>RenExistRes</v>
      </c>
      <c r="AA241" s="41">
        <f>IF(IFERROR(MATCH(C241,REN_Existing_Resources!E:E,0),FALSE),1,0)</f>
        <v>1</v>
      </c>
      <c r="AB241">
        <f t="shared" si="10"/>
        <v>1</v>
      </c>
      <c r="AC241">
        <f>IF(IFERROR(MATCH(Z241,NonREN_types!$A$1:$A$10,0),FALSE),1,0)</f>
        <v>0</v>
      </c>
      <c r="AD241">
        <v>1</v>
      </c>
      <c r="AE241">
        <f t="shared" si="11"/>
        <v>0</v>
      </c>
      <c r="AG241" s="44">
        <f>IFERROR(INDEX(MasterGenCapability_201906!$G:$G,MATCH($C241,MasterGenCapability_201906!$U:$U,0)),"")</f>
        <v>130</v>
      </c>
      <c r="AH241" s="44">
        <f>IFERROR(INDEX(NQC2020compliance_20191121!$L:$L,MATCH($C241,NQC2020compliance_20191121!$A:$A,0)),"")</f>
        <v>18.2</v>
      </c>
    </row>
    <row r="242" spans="2:34" hidden="1" x14ac:dyDescent="0.25">
      <c r="B242" s="28" t="s">
        <v>3329</v>
      </c>
      <c r="C242" s="28" t="s">
        <v>44</v>
      </c>
      <c r="D242" s="28" t="s">
        <v>3337</v>
      </c>
      <c r="E242" s="28" t="s">
        <v>3738</v>
      </c>
      <c r="F242" s="28" t="s">
        <v>3739</v>
      </c>
      <c r="G242" s="28"/>
      <c r="H242" s="12" t="s">
        <v>3483</v>
      </c>
      <c r="I242" s="12" t="s">
        <v>3333</v>
      </c>
      <c r="J242" s="29"/>
      <c r="K242" s="30">
        <v>0.85</v>
      </c>
      <c r="L242" s="30">
        <v>0</v>
      </c>
      <c r="M242" s="30"/>
      <c r="N242" s="31"/>
      <c r="O242" s="31"/>
      <c r="P242" s="31"/>
      <c r="Q242" s="31"/>
      <c r="R242" s="31"/>
      <c r="S242" s="31"/>
      <c r="T242" s="32">
        <v>0</v>
      </c>
      <c r="U242" s="32">
        <v>1</v>
      </c>
      <c r="V242" s="29">
        <v>41815</v>
      </c>
      <c r="W242" s="29"/>
      <c r="X242" s="33">
        <v>55153</v>
      </c>
      <c r="Y242" s="15">
        <v>1</v>
      </c>
      <c r="Z242" s="41" t="str">
        <f t="shared" si="9"/>
        <v>RenExistRes</v>
      </c>
      <c r="AA242" s="41">
        <f>IF(IFERROR(MATCH(C242,REN_Existing_Resources!E:E,0),FALSE),1,0)</f>
        <v>1</v>
      </c>
      <c r="AB242">
        <f t="shared" si="10"/>
        <v>1</v>
      </c>
      <c r="AC242">
        <f>IF(IFERROR(MATCH(Z242,NonREN_types!$A$1:$A$10,0),FALSE),1,0)</f>
        <v>0</v>
      </c>
      <c r="AD242">
        <v>1</v>
      </c>
      <c r="AE242">
        <f t="shared" si="11"/>
        <v>0</v>
      </c>
      <c r="AG242" s="44">
        <f>IFERROR(INDEX(MasterGenCapability_201906!$G:$G,MATCH($C242,MasterGenCapability_201906!$U:$U,0)),"")</f>
        <v>0.85</v>
      </c>
      <c r="AH242" s="44">
        <f>IFERROR(INDEX(NQC2020compliance_20191121!$L:$L,MATCH($C242,NQC2020compliance_20191121!$A:$A,0)),"")</f>
        <v>0</v>
      </c>
    </row>
    <row r="243" spans="2:34" hidden="1" x14ac:dyDescent="0.25">
      <c r="B243" s="28" t="s">
        <v>3329</v>
      </c>
      <c r="C243" s="28" t="s">
        <v>2558</v>
      </c>
      <c r="D243" s="28" t="s">
        <v>3360</v>
      </c>
      <c r="E243" s="28"/>
      <c r="F243" s="28" t="s">
        <v>3740</v>
      </c>
      <c r="G243" s="28"/>
      <c r="H243" s="12" t="s">
        <v>3483</v>
      </c>
      <c r="I243" s="12" t="s">
        <v>3333</v>
      </c>
      <c r="J243" s="29"/>
      <c r="K243" s="30">
        <v>4.53</v>
      </c>
      <c r="L243" s="30">
        <v>4.1399999999999997</v>
      </c>
      <c r="M243" s="30"/>
      <c r="N243" s="31"/>
      <c r="O243" s="31"/>
      <c r="P243" s="31"/>
      <c r="Q243" s="31"/>
      <c r="R243" s="31"/>
      <c r="S243" s="31"/>
      <c r="T243" s="32">
        <v>0</v>
      </c>
      <c r="U243" s="32">
        <v>1</v>
      </c>
      <c r="V243" s="29">
        <v>39326</v>
      </c>
      <c r="W243" s="29"/>
      <c r="X243" s="33">
        <v>55153</v>
      </c>
      <c r="Y243" s="15">
        <v>1</v>
      </c>
      <c r="Z243" s="41" t="str">
        <f t="shared" si="9"/>
        <v>RenExistRes</v>
      </c>
      <c r="AA243" s="41">
        <f>IF(IFERROR(MATCH(C243,REN_Existing_Resources!E:E,0),FALSE),1,0)</f>
        <v>1</v>
      </c>
      <c r="AB243">
        <f t="shared" si="10"/>
        <v>1</v>
      </c>
      <c r="AC243">
        <f>IF(IFERROR(MATCH(Z243,NonREN_types!$A$1:$A$10,0),FALSE),1,0)</f>
        <v>0</v>
      </c>
      <c r="AD243">
        <v>1</v>
      </c>
      <c r="AE243">
        <f t="shared" si="11"/>
        <v>0</v>
      </c>
      <c r="AG243" s="44">
        <f>IFERROR(INDEX(MasterGenCapability_201906!$G:$G,MATCH($C243,MasterGenCapability_201906!$U:$U,0)),"")</f>
        <v>4.53</v>
      </c>
      <c r="AH243" s="44">
        <f>IFERROR(INDEX(NQC2020compliance_20191121!$L:$L,MATCH($C243,NQC2020compliance_20191121!$A:$A,0)),"")</f>
        <v>4.17</v>
      </c>
    </row>
    <row r="244" spans="2:34" hidden="1" x14ac:dyDescent="0.25">
      <c r="B244" s="28" t="s">
        <v>3329</v>
      </c>
      <c r="C244" s="28" t="s">
        <v>28</v>
      </c>
      <c r="D244" s="28" t="s">
        <v>3360</v>
      </c>
      <c r="E244" s="28"/>
      <c r="F244" s="28" t="s">
        <v>3741</v>
      </c>
      <c r="G244" s="28"/>
      <c r="H244" s="12" t="s">
        <v>3365</v>
      </c>
      <c r="I244" s="12" t="s">
        <v>3333</v>
      </c>
      <c r="J244" s="29"/>
      <c r="K244" s="30">
        <v>2</v>
      </c>
      <c r="L244" s="30">
        <v>0.53</v>
      </c>
      <c r="M244" s="30"/>
      <c r="N244" s="31"/>
      <c r="O244" s="31"/>
      <c r="P244" s="31"/>
      <c r="Q244" s="31"/>
      <c r="R244" s="31"/>
      <c r="S244" s="31"/>
      <c r="T244" s="32">
        <v>1</v>
      </c>
      <c r="U244" s="32">
        <v>1</v>
      </c>
      <c r="V244" s="29">
        <v>38869</v>
      </c>
      <c r="W244" s="29"/>
      <c r="X244" s="33">
        <v>55153</v>
      </c>
      <c r="Y244" s="15">
        <v>1</v>
      </c>
      <c r="Z244" s="41" t="str">
        <f t="shared" si="9"/>
        <v>RenExistRes</v>
      </c>
      <c r="AA244" s="41">
        <f>IF(IFERROR(MATCH(C244,REN_Existing_Resources!E:E,0),FALSE),1,0)</f>
        <v>1</v>
      </c>
      <c r="AB244">
        <f t="shared" si="10"/>
        <v>1</v>
      </c>
      <c r="AC244">
        <f>IF(IFERROR(MATCH(Z244,NonREN_types!$A$1:$A$10,0),FALSE),1,0)</f>
        <v>0</v>
      </c>
      <c r="AD244">
        <v>1</v>
      </c>
      <c r="AE244">
        <f t="shared" si="11"/>
        <v>0</v>
      </c>
      <c r="AG244" s="44">
        <f>IFERROR(INDEX(MasterGenCapability_201906!$G:$G,MATCH($C244,MasterGenCapability_201906!$U:$U,0)),"")</f>
        <v>2</v>
      </c>
      <c r="AH244" s="44">
        <f>IFERROR(INDEX(NQC2020compliance_20191121!$L:$L,MATCH($C244,NQC2020compliance_20191121!$A:$A,0)),"")</f>
        <v>0.05</v>
      </c>
    </row>
    <row r="245" spans="2:34" hidden="1" x14ac:dyDescent="0.25">
      <c r="B245" s="28" t="s">
        <v>3329</v>
      </c>
      <c r="C245" s="28" t="s">
        <v>221</v>
      </c>
      <c r="D245" s="28" t="s">
        <v>3360</v>
      </c>
      <c r="E245" s="28"/>
      <c r="F245" s="28" t="s">
        <v>3742</v>
      </c>
      <c r="G245" s="28"/>
      <c r="H245" s="12" t="s">
        <v>3385</v>
      </c>
      <c r="I245" s="12" t="s">
        <v>3333</v>
      </c>
      <c r="J245" s="29"/>
      <c r="K245" s="30">
        <v>0.5</v>
      </c>
      <c r="L245" s="30">
        <v>0.02</v>
      </c>
      <c r="M245" s="30"/>
      <c r="N245" s="31"/>
      <c r="O245" s="31"/>
      <c r="P245" s="31"/>
      <c r="Q245" s="31"/>
      <c r="R245" s="31"/>
      <c r="S245" s="31"/>
      <c r="T245" s="32">
        <v>0</v>
      </c>
      <c r="U245" s="32">
        <v>1</v>
      </c>
      <c r="V245" s="29">
        <v>29952</v>
      </c>
      <c r="W245" s="29"/>
      <c r="X245" s="33">
        <v>55153</v>
      </c>
      <c r="Y245" s="15">
        <v>1</v>
      </c>
      <c r="Z245" s="41" t="str">
        <f t="shared" si="9"/>
        <v>RenExistRes</v>
      </c>
      <c r="AA245" s="41">
        <f>IF(IFERROR(MATCH(C245,REN_Existing_Resources!E:E,0),FALSE),1,0)</f>
        <v>1</v>
      </c>
      <c r="AB245">
        <f t="shared" si="10"/>
        <v>1</v>
      </c>
      <c r="AC245">
        <f>IF(IFERROR(MATCH(Z245,NonREN_types!$A$1:$A$10,0),FALSE),1,0)</f>
        <v>0</v>
      </c>
      <c r="AD245">
        <v>1</v>
      </c>
      <c r="AE245">
        <f t="shared" si="11"/>
        <v>0</v>
      </c>
      <c r="AG245" s="44">
        <f>IFERROR(INDEX(MasterGenCapability_201906!$G:$G,MATCH($C245,MasterGenCapability_201906!$U:$U,0)),"")</f>
        <v>0.5</v>
      </c>
      <c r="AH245" s="44">
        <f>IFERROR(INDEX(NQC2020compliance_20191121!$L:$L,MATCH($C245,NQC2020compliance_20191121!$A:$A,0)),"")</f>
        <v>0.01</v>
      </c>
    </row>
    <row r="246" spans="2:34" hidden="1" x14ac:dyDescent="0.25">
      <c r="B246" s="28" t="s">
        <v>3329</v>
      </c>
      <c r="C246" s="28" t="s">
        <v>935</v>
      </c>
      <c r="D246" s="28" t="s">
        <v>3455</v>
      </c>
      <c r="E246" s="28" t="s">
        <v>3719</v>
      </c>
      <c r="F246" s="28" t="s">
        <v>3743</v>
      </c>
      <c r="G246" s="28"/>
      <c r="H246" s="12" t="s">
        <v>3332</v>
      </c>
      <c r="I246" s="12" t="s">
        <v>3333</v>
      </c>
      <c r="J246" s="29"/>
      <c r="K246" s="30">
        <v>19</v>
      </c>
      <c r="L246" s="30">
        <v>15.27</v>
      </c>
      <c r="M246" s="30"/>
      <c r="N246" s="31"/>
      <c r="O246" s="31"/>
      <c r="P246" s="31"/>
      <c r="Q246" s="31"/>
      <c r="R246" s="31"/>
      <c r="S246" s="31"/>
      <c r="T246" s="32">
        <v>0</v>
      </c>
      <c r="U246" s="32">
        <v>1</v>
      </c>
      <c r="V246" s="29">
        <v>42298</v>
      </c>
      <c r="W246" s="29"/>
      <c r="X246" s="33">
        <v>55153</v>
      </c>
      <c r="Y246" s="15">
        <v>1</v>
      </c>
      <c r="Z246" s="41" t="str">
        <f t="shared" si="9"/>
        <v>RenExistRes</v>
      </c>
      <c r="AA246" s="41">
        <f>IF(IFERROR(MATCH(C246,REN_Existing_Resources!E:E,0),FALSE),1,0)</f>
        <v>1</v>
      </c>
      <c r="AB246">
        <f t="shared" si="10"/>
        <v>1</v>
      </c>
      <c r="AC246">
        <f>IF(IFERROR(MATCH(Z246,NonREN_types!$A$1:$A$10,0),FALSE),1,0)</f>
        <v>0</v>
      </c>
      <c r="AD246">
        <v>1</v>
      </c>
      <c r="AE246">
        <f t="shared" si="11"/>
        <v>0</v>
      </c>
      <c r="AG246" s="44">
        <f>IFERROR(INDEX(MasterGenCapability_201906!$G:$G,MATCH($C246,MasterGenCapability_201906!$U:$U,0)),"")</f>
        <v>19</v>
      </c>
      <c r="AH246" s="44">
        <f>IFERROR(INDEX(NQC2020compliance_20191121!$L:$L,MATCH($C246,NQC2020compliance_20191121!$A:$A,0)),"")</f>
        <v>2.66</v>
      </c>
    </row>
    <row r="247" spans="2:34" hidden="1" x14ac:dyDescent="0.25">
      <c r="B247" s="28" t="s">
        <v>3329</v>
      </c>
      <c r="C247" s="28" t="s">
        <v>947</v>
      </c>
      <c r="D247" s="28" t="s">
        <v>224</v>
      </c>
      <c r="E247" s="28" t="s">
        <v>3481</v>
      </c>
      <c r="F247" s="28" t="s">
        <v>3744</v>
      </c>
      <c r="G247" s="28"/>
      <c r="H247" s="12" t="s">
        <v>3332</v>
      </c>
      <c r="I247" s="12" t="s">
        <v>3333</v>
      </c>
      <c r="J247" s="29"/>
      <c r="K247" s="30">
        <v>1</v>
      </c>
      <c r="L247" s="30">
        <v>0.9</v>
      </c>
      <c r="M247" s="30"/>
      <c r="N247" s="31"/>
      <c r="O247" s="31"/>
      <c r="P247" s="31"/>
      <c r="Q247" s="31"/>
      <c r="R247" s="31"/>
      <c r="S247" s="31"/>
      <c r="T247" s="32">
        <v>0</v>
      </c>
      <c r="U247" s="32">
        <v>1</v>
      </c>
      <c r="V247" s="29">
        <v>41456</v>
      </c>
      <c r="W247" s="29"/>
      <c r="X247" s="33">
        <v>55153</v>
      </c>
      <c r="Y247" s="15">
        <v>1</v>
      </c>
      <c r="Z247" s="41" t="str">
        <f t="shared" si="9"/>
        <v>RenExistRes</v>
      </c>
      <c r="AA247" s="41">
        <f>IF(IFERROR(MATCH(C247,REN_Existing_Resources!E:E,0),FALSE),1,0)</f>
        <v>1</v>
      </c>
      <c r="AB247">
        <f t="shared" si="10"/>
        <v>1</v>
      </c>
      <c r="AC247">
        <f>IF(IFERROR(MATCH(Z247,NonREN_types!$A$1:$A$10,0),FALSE),1,0)</f>
        <v>0</v>
      </c>
      <c r="AD247">
        <v>1</v>
      </c>
      <c r="AE247">
        <f t="shared" si="11"/>
        <v>0</v>
      </c>
      <c r="AG247" s="44">
        <f>IFERROR(INDEX(MasterGenCapability_201906!$G:$G,MATCH($C247,MasterGenCapability_201906!$U:$U,0)),"")</f>
        <v>1</v>
      </c>
      <c r="AH247" s="44">
        <f>IFERROR(INDEX(NQC2020compliance_20191121!$L:$L,MATCH($C247,NQC2020compliance_20191121!$A:$A,0)),"")</f>
        <v>0</v>
      </c>
    </row>
    <row r="248" spans="2:34" hidden="1" x14ac:dyDescent="0.25">
      <c r="B248" s="28" t="s">
        <v>3329</v>
      </c>
      <c r="C248" s="28" t="s">
        <v>950</v>
      </c>
      <c r="D248" s="28" t="s">
        <v>224</v>
      </c>
      <c r="E248" s="28" t="s">
        <v>3481</v>
      </c>
      <c r="F248" s="28" t="s">
        <v>3745</v>
      </c>
      <c r="G248" s="28"/>
      <c r="H248" s="12" t="s">
        <v>3332</v>
      </c>
      <c r="I248" s="12" t="s">
        <v>3333</v>
      </c>
      <c r="J248" s="29"/>
      <c r="K248" s="30">
        <v>1</v>
      </c>
      <c r="L248" s="30">
        <v>0.95</v>
      </c>
      <c r="M248" s="30"/>
      <c r="N248" s="31"/>
      <c r="O248" s="31"/>
      <c r="P248" s="31"/>
      <c r="Q248" s="31"/>
      <c r="R248" s="31"/>
      <c r="S248" s="31"/>
      <c r="T248" s="32">
        <v>0</v>
      </c>
      <c r="U248" s="32">
        <v>1</v>
      </c>
      <c r="V248" s="29">
        <v>41491</v>
      </c>
      <c r="W248" s="29"/>
      <c r="X248" s="33">
        <v>55153</v>
      </c>
      <c r="Y248" s="15">
        <v>1</v>
      </c>
      <c r="Z248" s="41" t="str">
        <f t="shared" si="9"/>
        <v>RenExistRes</v>
      </c>
      <c r="AA248" s="41">
        <f>IF(IFERROR(MATCH(C248,REN_Existing_Resources!E:E,0),FALSE),1,0)</f>
        <v>1</v>
      </c>
      <c r="AB248">
        <f t="shared" si="10"/>
        <v>1</v>
      </c>
      <c r="AC248">
        <f>IF(IFERROR(MATCH(Z248,NonREN_types!$A$1:$A$10,0),FALSE),1,0)</f>
        <v>0</v>
      </c>
      <c r="AD248">
        <v>1</v>
      </c>
      <c r="AE248">
        <f t="shared" si="11"/>
        <v>0</v>
      </c>
      <c r="AG248" s="44">
        <f>IFERROR(INDEX(MasterGenCapability_201906!$G:$G,MATCH($C248,MasterGenCapability_201906!$U:$U,0)),"")</f>
        <v>1</v>
      </c>
      <c r="AH248" s="44">
        <f>IFERROR(INDEX(NQC2020compliance_20191121!$L:$L,MATCH($C248,NQC2020compliance_20191121!$A:$A,0)),"")</f>
        <v>0</v>
      </c>
    </row>
    <row r="249" spans="2:34" hidden="1" x14ac:dyDescent="0.25">
      <c r="B249" s="28" t="s">
        <v>3329</v>
      </c>
      <c r="C249" s="28" t="s">
        <v>3055</v>
      </c>
      <c r="D249" s="28" t="s">
        <v>224</v>
      </c>
      <c r="E249" s="28" t="s">
        <v>3481</v>
      </c>
      <c r="F249" s="28" t="s">
        <v>3746</v>
      </c>
      <c r="G249" s="28"/>
      <c r="H249" s="12" t="s">
        <v>3483</v>
      </c>
      <c r="I249" s="12" t="s">
        <v>3333</v>
      </c>
      <c r="J249" s="29"/>
      <c r="K249" s="30">
        <v>4</v>
      </c>
      <c r="L249" s="30">
        <v>1.96</v>
      </c>
      <c r="M249" s="30"/>
      <c r="N249" s="31"/>
      <c r="O249" s="31"/>
      <c r="P249" s="31"/>
      <c r="Q249" s="31"/>
      <c r="R249" s="31"/>
      <c r="S249" s="31"/>
      <c r="T249" s="32">
        <v>0</v>
      </c>
      <c r="U249" s="32">
        <v>1</v>
      </c>
      <c r="V249" s="29">
        <v>35431</v>
      </c>
      <c r="W249" s="29"/>
      <c r="X249" s="33">
        <v>55153</v>
      </c>
      <c r="Y249" s="15">
        <v>1</v>
      </c>
      <c r="Z249" s="41" t="str">
        <f t="shared" si="9"/>
        <v>RenExistRes</v>
      </c>
      <c r="AA249" s="41">
        <f>IF(IFERROR(MATCH(C249,REN_Existing_Resources!E:E,0),FALSE),1,0)</f>
        <v>1</v>
      </c>
      <c r="AB249">
        <f t="shared" si="10"/>
        <v>1</v>
      </c>
      <c r="AC249">
        <f>IF(IFERROR(MATCH(Z249,NonREN_types!$A$1:$A$10,0),FALSE),1,0)</f>
        <v>0</v>
      </c>
      <c r="AD249">
        <v>1</v>
      </c>
      <c r="AE249">
        <f t="shared" si="11"/>
        <v>0</v>
      </c>
      <c r="AG249" s="44">
        <f>IFERROR(INDEX(MasterGenCapability_201906!$G:$G,MATCH($C249,MasterGenCapability_201906!$U:$U,0)),"")</f>
        <v>4</v>
      </c>
      <c r="AH249" s="44">
        <f>IFERROR(INDEX(NQC2020compliance_20191121!$L:$L,MATCH($C249,NQC2020compliance_20191121!$A:$A,0)),"")</f>
        <v>1.6</v>
      </c>
    </row>
    <row r="250" spans="2:34" x14ac:dyDescent="0.25">
      <c r="B250" s="28" t="s">
        <v>3329</v>
      </c>
      <c r="C250" s="28" t="s">
        <v>566</v>
      </c>
      <c r="D250" s="28" t="s">
        <v>224</v>
      </c>
      <c r="E250" s="28" t="s">
        <v>3747</v>
      </c>
      <c r="F250" s="28" t="s">
        <v>566</v>
      </c>
      <c r="G250" s="28"/>
      <c r="H250" s="12" t="s">
        <v>3385</v>
      </c>
      <c r="I250" s="12" t="s">
        <v>3333</v>
      </c>
      <c r="J250" s="29" t="s">
        <v>3386</v>
      </c>
      <c r="K250" s="30">
        <v>2</v>
      </c>
      <c r="L250" s="30">
        <v>0</v>
      </c>
      <c r="M250" s="30"/>
      <c r="N250" s="31"/>
      <c r="O250" s="31"/>
      <c r="P250" s="31"/>
      <c r="Q250" s="31"/>
      <c r="R250" s="31"/>
      <c r="S250" s="31"/>
      <c r="T250" s="32">
        <v>0</v>
      </c>
      <c r="U250" s="32">
        <v>1</v>
      </c>
      <c r="V250" s="29">
        <v>32902</v>
      </c>
      <c r="W250" s="29"/>
      <c r="X250" s="33">
        <v>55153</v>
      </c>
      <c r="Y250" s="15">
        <v>1</v>
      </c>
      <c r="Z250" s="41" t="str">
        <f t="shared" si="9"/>
        <v>CAISO_Hydro</v>
      </c>
      <c r="AA250" s="41">
        <f>IF(IFERROR(MATCH(C250,REN_Existing_Resources!E:E,0),FALSE),1,0)</f>
        <v>1</v>
      </c>
      <c r="AB250">
        <f t="shared" si="10"/>
        <v>1</v>
      </c>
      <c r="AC250">
        <f>IF(IFERROR(MATCH(Z250,NonREN_types!$A$1:$A$10,0),FALSE),1,0)</f>
        <v>1</v>
      </c>
      <c r="AD250">
        <v>1</v>
      </c>
      <c r="AE250">
        <f t="shared" si="11"/>
        <v>1</v>
      </c>
      <c r="AG250" s="44">
        <f>IFERROR(INDEX(MasterGenCapability_201906!$G:$G,MATCH($C250,MasterGenCapability_201906!$U:$U,0)),"")</f>
        <v>2</v>
      </c>
      <c r="AH250" s="44">
        <f>IFERROR(INDEX(NQC2020compliance_20191121!$L:$L,MATCH($C250,NQC2020compliance_20191121!$A:$A,0)),"")</f>
        <v>0</v>
      </c>
    </row>
    <row r="251" spans="2:34" hidden="1" x14ac:dyDescent="0.25">
      <c r="B251" s="28" t="s">
        <v>3329</v>
      </c>
      <c r="C251" s="28" t="s">
        <v>352</v>
      </c>
      <c r="D251" s="28" t="s">
        <v>224</v>
      </c>
      <c r="E251" s="28" t="s">
        <v>3481</v>
      </c>
      <c r="F251" s="28" t="s">
        <v>3748</v>
      </c>
      <c r="G251" s="28"/>
      <c r="H251" s="12" t="s">
        <v>3385</v>
      </c>
      <c r="I251" s="12" t="s">
        <v>3333</v>
      </c>
      <c r="J251" s="29"/>
      <c r="K251" s="30">
        <v>7</v>
      </c>
      <c r="L251" s="30">
        <v>7</v>
      </c>
      <c r="M251" s="30"/>
      <c r="N251" s="31"/>
      <c r="O251" s="31"/>
      <c r="P251" s="31"/>
      <c r="Q251" s="31"/>
      <c r="R251" s="31"/>
      <c r="S251" s="31"/>
      <c r="T251" s="32">
        <v>0</v>
      </c>
      <c r="U251" s="32">
        <v>1</v>
      </c>
      <c r="V251" s="29">
        <v>2923</v>
      </c>
      <c r="W251" s="29"/>
      <c r="X251" s="33">
        <v>55153</v>
      </c>
      <c r="Y251" s="15">
        <v>1</v>
      </c>
      <c r="Z251" s="41" t="str">
        <f t="shared" si="9"/>
        <v>RenExistRes</v>
      </c>
      <c r="AA251" s="41">
        <f>IF(IFERROR(MATCH(C251,REN_Existing_Resources!E:E,0),FALSE),1,0)</f>
        <v>1</v>
      </c>
      <c r="AB251">
        <f t="shared" si="10"/>
        <v>1</v>
      </c>
      <c r="AC251">
        <f>IF(IFERROR(MATCH(Z251,NonREN_types!$A$1:$A$10,0),FALSE),1,0)</f>
        <v>0</v>
      </c>
      <c r="AD251">
        <v>1</v>
      </c>
      <c r="AE251">
        <f t="shared" si="11"/>
        <v>0</v>
      </c>
      <c r="AG251" s="44">
        <f>IFERROR(INDEX(MasterGenCapability_201906!$G:$G,MATCH($C251,MasterGenCapability_201906!$U:$U,0)),"")</f>
        <v>7</v>
      </c>
      <c r="AH251" s="44">
        <f>IFERROR(INDEX(NQC2020compliance_20191121!$L:$L,MATCH($C251,NQC2020compliance_20191121!$A:$A,0)),"")</f>
        <v>3.05</v>
      </c>
    </row>
    <row r="252" spans="2:34" hidden="1" x14ac:dyDescent="0.25">
      <c r="B252" s="28" t="s">
        <v>3329</v>
      </c>
      <c r="C252" s="28" t="s">
        <v>1851</v>
      </c>
      <c r="D252" s="28" t="s">
        <v>3346</v>
      </c>
      <c r="E252" s="28" t="s">
        <v>3347</v>
      </c>
      <c r="F252" s="28" t="s">
        <v>3749</v>
      </c>
      <c r="G252" s="28"/>
      <c r="H252" s="12" t="s">
        <v>3332</v>
      </c>
      <c r="I252" s="12" t="s">
        <v>3333</v>
      </c>
      <c r="J252" s="29"/>
      <c r="K252" s="30">
        <v>1.5</v>
      </c>
      <c r="L252" s="30">
        <v>0.75</v>
      </c>
      <c r="M252" s="30"/>
      <c r="N252" s="31"/>
      <c r="O252" s="31"/>
      <c r="P252" s="31"/>
      <c r="Q252" s="31"/>
      <c r="R252" s="31"/>
      <c r="S252" s="31"/>
      <c r="T252" s="32">
        <v>0</v>
      </c>
      <c r="U252" s="32">
        <v>1</v>
      </c>
      <c r="V252" s="29">
        <v>42116</v>
      </c>
      <c r="W252" s="29"/>
      <c r="X252" s="33">
        <v>55153</v>
      </c>
      <c r="Y252" s="15">
        <v>1</v>
      </c>
      <c r="Z252" s="41" t="str">
        <f t="shared" si="9"/>
        <v>RenExistRes</v>
      </c>
      <c r="AA252" s="41">
        <f>IF(IFERROR(MATCH(C252,REN_Existing_Resources!E:E,0),FALSE),1,0)</f>
        <v>1</v>
      </c>
      <c r="AB252">
        <f t="shared" si="10"/>
        <v>1</v>
      </c>
      <c r="AC252">
        <f>IF(IFERROR(MATCH(Z252,NonREN_types!$A$1:$A$10,0),FALSE),1,0)</f>
        <v>0</v>
      </c>
      <c r="AD252">
        <v>1</v>
      </c>
      <c r="AE252">
        <f t="shared" si="11"/>
        <v>0</v>
      </c>
      <c r="AG252" s="44">
        <f>IFERROR(INDEX(MasterGenCapability_201906!$G:$G,MATCH($C252,MasterGenCapability_201906!$U:$U,0)),"")</f>
        <v>1.5</v>
      </c>
      <c r="AH252" s="44">
        <f>IFERROR(INDEX(NQC2020compliance_20191121!$L:$L,MATCH($C252,NQC2020compliance_20191121!$A:$A,0)),"")</f>
        <v>0.21</v>
      </c>
    </row>
    <row r="253" spans="2:34" hidden="1" x14ac:dyDescent="0.25">
      <c r="B253" s="28" t="s">
        <v>3329</v>
      </c>
      <c r="C253" s="28" t="s">
        <v>1854</v>
      </c>
      <c r="D253" s="28" t="s">
        <v>3346</v>
      </c>
      <c r="E253" s="28" t="s">
        <v>3347</v>
      </c>
      <c r="F253" s="28" t="s">
        <v>3750</v>
      </c>
      <c r="G253" s="28"/>
      <c r="H253" s="12" t="s">
        <v>3332</v>
      </c>
      <c r="I253" s="12" t="s">
        <v>3333</v>
      </c>
      <c r="J253" s="29"/>
      <c r="K253" s="30">
        <v>1.75</v>
      </c>
      <c r="L253" s="30">
        <v>1.1100000000000001</v>
      </c>
      <c r="M253" s="30"/>
      <c r="N253" s="31"/>
      <c r="O253" s="31"/>
      <c r="P253" s="31"/>
      <c r="Q253" s="31"/>
      <c r="R253" s="31"/>
      <c r="S253" s="31"/>
      <c r="T253" s="32">
        <v>0</v>
      </c>
      <c r="U253" s="32">
        <v>1</v>
      </c>
      <c r="V253" s="29">
        <v>42095</v>
      </c>
      <c r="W253" s="29"/>
      <c r="X253" s="33">
        <v>55153</v>
      </c>
      <c r="Y253" s="15">
        <v>1</v>
      </c>
      <c r="Z253" s="41" t="str">
        <f t="shared" si="9"/>
        <v>RenExistRes</v>
      </c>
      <c r="AA253" s="41">
        <f>IF(IFERROR(MATCH(C253,REN_Existing_Resources!E:E,0),FALSE),1,0)</f>
        <v>1</v>
      </c>
      <c r="AB253">
        <f t="shared" si="10"/>
        <v>1</v>
      </c>
      <c r="AC253">
        <f>IF(IFERROR(MATCH(Z253,NonREN_types!$A$1:$A$10,0),FALSE),1,0)</f>
        <v>0</v>
      </c>
      <c r="AD253">
        <v>1</v>
      </c>
      <c r="AE253">
        <f t="shared" si="11"/>
        <v>0</v>
      </c>
      <c r="AG253" s="44">
        <f>IFERROR(INDEX(MasterGenCapability_201906!$G:$G,MATCH($C253,MasterGenCapability_201906!$U:$U,0)),"")</f>
        <v>1.75</v>
      </c>
      <c r="AH253" s="44">
        <f>IFERROR(INDEX(NQC2020compliance_20191121!$L:$L,MATCH($C253,NQC2020compliance_20191121!$A:$A,0)),"")</f>
        <v>0.25</v>
      </c>
    </row>
    <row r="254" spans="2:34" hidden="1" x14ac:dyDescent="0.25">
      <c r="B254" s="28" t="s">
        <v>3329</v>
      </c>
      <c r="C254" s="28" t="s">
        <v>1498</v>
      </c>
      <c r="D254" s="28" t="s">
        <v>3346</v>
      </c>
      <c r="E254" s="28" t="s">
        <v>3347</v>
      </c>
      <c r="F254" s="28" t="s">
        <v>3751</v>
      </c>
      <c r="G254" s="28"/>
      <c r="H254" s="12" t="s">
        <v>3332</v>
      </c>
      <c r="I254" s="12" t="s">
        <v>3333</v>
      </c>
      <c r="J254" s="29"/>
      <c r="K254" s="30">
        <v>1.1599999999999999</v>
      </c>
      <c r="L254" s="30">
        <v>0</v>
      </c>
      <c r="M254" s="30"/>
      <c r="N254" s="31"/>
      <c r="O254" s="31"/>
      <c r="P254" s="31"/>
      <c r="Q254" s="31"/>
      <c r="R254" s="31"/>
      <c r="S254" s="31"/>
      <c r="T254" s="32">
        <v>0</v>
      </c>
      <c r="U254" s="32">
        <v>1</v>
      </c>
      <c r="V254" s="29">
        <v>40949</v>
      </c>
      <c r="W254" s="29"/>
      <c r="X254" s="33">
        <v>55153</v>
      </c>
      <c r="Y254" s="15">
        <v>1</v>
      </c>
      <c r="Z254" s="41" t="str">
        <f t="shared" si="9"/>
        <v>RenExistRes</v>
      </c>
      <c r="AA254" s="41">
        <f>IF(IFERROR(MATCH(C254,REN_Existing_Resources!E:E,0),FALSE),1,0)</f>
        <v>1</v>
      </c>
      <c r="AB254">
        <f t="shared" si="10"/>
        <v>1</v>
      </c>
      <c r="AC254">
        <f>IF(IFERROR(MATCH(Z254,NonREN_types!$A$1:$A$10,0),FALSE),1,0)</f>
        <v>0</v>
      </c>
      <c r="AD254">
        <v>1</v>
      </c>
      <c r="AE254">
        <f t="shared" si="11"/>
        <v>0</v>
      </c>
      <c r="AG254" s="44">
        <f>IFERROR(INDEX(MasterGenCapability_201906!$G:$G,MATCH($C254,MasterGenCapability_201906!$U:$U,0)),"")</f>
        <v>1.1599999999999999</v>
      </c>
      <c r="AH254" s="44">
        <f>IFERROR(INDEX(NQC2020compliance_20191121!$L:$L,MATCH($C254,NQC2020compliance_20191121!$A:$A,0)),"")</f>
        <v>0</v>
      </c>
    </row>
    <row r="255" spans="2:34" hidden="1" x14ac:dyDescent="0.25">
      <c r="B255" s="28" t="s">
        <v>3329</v>
      </c>
      <c r="C255" s="28" t="s">
        <v>1501</v>
      </c>
      <c r="D255" s="28" t="s">
        <v>3346</v>
      </c>
      <c r="E255" s="28" t="s">
        <v>3347</v>
      </c>
      <c r="F255" s="28" t="s">
        <v>3752</v>
      </c>
      <c r="G255" s="28"/>
      <c r="H255" s="12" t="s">
        <v>3332</v>
      </c>
      <c r="I255" s="12" t="s">
        <v>3333</v>
      </c>
      <c r="J255" s="29"/>
      <c r="K255" s="30">
        <v>1.25</v>
      </c>
      <c r="L255" s="30">
        <v>0</v>
      </c>
      <c r="M255" s="30"/>
      <c r="N255" s="31"/>
      <c r="O255" s="31"/>
      <c r="P255" s="31"/>
      <c r="Q255" s="31"/>
      <c r="R255" s="31"/>
      <c r="S255" s="31"/>
      <c r="T255" s="32">
        <v>0</v>
      </c>
      <c r="U255" s="32">
        <v>1</v>
      </c>
      <c r="V255" s="29">
        <v>41001</v>
      </c>
      <c r="W255" s="29"/>
      <c r="X255" s="33">
        <v>55153</v>
      </c>
      <c r="Y255" s="15">
        <v>1</v>
      </c>
      <c r="Z255" s="41" t="str">
        <f t="shared" si="9"/>
        <v>RenExistRes</v>
      </c>
      <c r="AA255" s="41">
        <f>IF(IFERROR(MATCH(C255,REN_Existing_Resources!E:E,0),FALSE),1,0)</f>
        <v>1</v>
      </c>
      <c r="AB255">
        <f t="shared" si="10"/>
        <v>1</v>
      </c>
      <c r="AC255">
        <f>IF(IFERROR(MATCH(Z255,NonREN_types!$A$1:$A$10,0),FALSE),1,0)</f>
        <v>0</v>
      </c>
      <c r="AD255">
        <v>1</v>
      </c>
      <c r="AE255">
        <f t="shared" si="11"/>
        <v>0</v>
      </c>
      <c r="AG255" s="44">
        <f>IFERROR(INDEX(MasterGenCapability_201906!$G:$G,MATCH($C255,MasterGenCapability_201906!$U:$U,0)),"")</f>
        <v>1.25</v>
      </c>
      <c r="AH255" s="44">
        <f>IFERROR(INDEX(NQC2020compliance_20191121!$L:$L,MATCH($C255,NQC2020compliance_20191121!$A:$A,0)),"")</f>
        <v>0</v>
      </c>
    </row>
    <row r="256" spans="2:34" hidden="1" x14ac:dyDescent="0.25">
      <c r="B256" s="28" t="s">
        <v>3329</v>
      </c>
      <c r="C256" s="28" t="s">
        <v>3753</v>
      </c>
      <c r="D256" s="28" t="s">
        <v>3334</v>
      </c>
      <c r="E256" s="28"/>
      <c r="F256" s="28"/>
      <c r="G256" s="28"/>
      <c r="H256" s="12" t="s">
        <v>3456</v>
      </c>
      <c r="I256" s="12" t="s">
        <v>3333</v>
      </c>
      <c r="J256" s="29"/>
      <c r="K256" s="30">
        <v>0</v>
      </c>
      <c r="L256" s="30">
        <v>0</v>
      </c>
      <c r="M256" s="30"/>
      <c r="N256" s="31"/>
      <c r="O256" s="31"/>
      <c r="P256" s="31"/>
      <c r="Q256" s="31"/>
      <c r="R256" s="31"/>
      <c r="S256" s="31"/>
      <c r="T256" s="32">
        <v>1</v>
      </c>
      <c r="U256" s="32">
        <v>1</v>
      </c>
      <c r="V256" s="40">
        <v>1</v>
      </c>
      <c r="W256" s="29"/>
      <c r="X256" s="33">
        <v>55153</v>
      </c>
      <c r="Y256" s="15">
        <v>1</v>
      </c>
      <c r="Z256" s="41" t="str">
        <f t="shared" si="9"/>
        <v>Unclassified</v>
      </c>
      <c r="AA256" s="41">
        <f>IF(IFERROR(MATCH(C256,REN_Existing_Resources!E:E,0),FALSE),1,0)</f>
        <v>0</v>
      </c>
      <c r="AB256">
        <f t="shared" si="10"/>
        <v>1</v>
      </c>
      <c r="AC256">
        <f>IF(IFERROR(MATCH(Z256,NonREN_types!$A$1:$A$10,0),FALSE),1,0)</f>
        <v>0</v>
      </c>
      <c r="AD256">
        <v>1</v>
      </c>
      <c r="AE256">
        <f t="shared" si="11"/>
        <v>0</v>
      </c>
      <c r="AG256" s="44">
        <f>IFERROR(INDEX(MasterGenCapability_201906!$G:$G,MATCH($C256,MasterGenCapability_201906!$U:$U,0)),"")</f>
        <v>3.5</v>
      </c>
      <c r="AH256" s="44">
        <f>IFERROR(INDEX(NQC2020compliance_20191121!$L:$L,MATCH($C256,NQC2020compliance_20191121!$A:$A,0)),"")</f>
        <v>0</v>
      </c>
    </row>
    <row r="257" spans="2:34" hidden="1" x14ac:dyDescent="0.25">
      <c r="B257" s="28" t="s">
        <v>3329</v>
      </c>
      <c r="C257" s="28" t="s">
        <v>1540</v>
      </c>
      <c r="D257" s="28" t="s">
        <v>3334</v>
      </c>
      <c r="E257" s="28" t="s">
        <v>3335</v>
      </c>
      <c r="F257" s="28" t="s">
        <v>3754</v>
      </c>
      <c r="G257" s="28"/>
      <c r="H257" s="12" t="s">
        <v>3332</v>
      </c>
      <c r="I257" s="12" t="s">
        <v>3333</v>
      </c>
      <c r="J257" s="29"/>
      <c r="K257" s="30">
        <v>5</v>
      </c>
      <c r="L257" s="30">
        <v>4.37</v>
      </c>
      <c r="M257" s="30"/>
      <c r="N257" s="31"/>
      <c r="O257" s="31"/>
      <c r="P257" s="31"/>
      <c r="Q257" s="31"/>
      <c r="R257" s="31"/>
      <c r="S257" s="31"/>
      <c r="T257" s="32">
        <v>0</v>
      </c>
      <c r="U257" s="32">
        <v>1</v>
      </c>
      <c r="V257" s="29">
        <v>41964</v>
      </c>
      <c r="W257" s="29"/>
      <c r="X257" s="33">
        <v>55153</v>
      </c>
      <c r="Y257" s="15">
        <v>1</v>
      </c>
      <c r="Z257" s="41" t="str">
        <f t="shared" si="9"/>
        <v>RenExistRes</v>
      </c>
      <c r="AA257" s="41">
        <f>IF(IFERROR(MATCH(C257,REN_Existing_Resources!E:E,0),FALSE),1,0)</f>
        <v>1</v>
      </c>
      <c r="AB257">
        <f t="shared" si="10"/>
        <v>1</v>
      </c>
      <c r="AC257">
        <f>IF(IFERROR(MATCH(Z257,NonREN_types!$A$1:$A$10,0),FALSE),1,0)</f>
        <v>0</v>
      </c>
      <c r="AD257">
        <v>1</v>
      </c>
      <c r="AE257">
        <f t="shared" si="11"/>
        <v>0</v>
      </c>
      <c r="AG257" s="44">
        <f>IFERROR(INDEX(MasterGenCapability_201906!$G:$G,MATCH($C257,MasterGenCapability_201906!$U:$U,0)),"")</f>
        <v>5</v>
      </c>
      <c r="AH257" s="44">
        <f>IFERROR(INDEX(NQC2020compliance_20191121!$L:$L,MATCH($C257,NQC2020compliance_20191121!$A:$A,0)),"")</f>
        <v>0.7</v>
      </c>
    </row>
    <row r="258" spans="2:34" hidden="1" x14ac:dyDescent="0.25">
      <c r="B258" s="28" t="s">
        <v>3329</v>
      </c>
      <c r="C258" s="28" t="s">
        <v>1917</v>
      </c>
      <c r="D258" s="28" t="s">
        <v>3334</v>
      </c>
      <c r="E258" s="28" t="s">
        <v>3335</v>
      </c>
      <c r="F258" s="28" t="s">
        <v>3755</v>
      </c>
      <c r="G258" s="28"/>
      <c r="H258" s="12" t="s">
        <v>3332</v>
      </c>
      <c r="I258" s="12" t="s">
        <v>3333</v>
      </c>
      <c r="J258" s="29"/>
      <c r="K258" s="30">
        <v>6.5</v>
      </c>
      <c r="L258" s="30">
        <v>5.39</v>
      </c>
      <c r="M258" s="30"/>
      <c r="N258" s="31"/>
      <c r="O258" s="31"/>
      <c r="P258" s="31"/>
      <c r="Q258" s="31"/>
      <c r="R258" s="31"/>
      <c r="S258" s="31"/>
      <c r="T258" s="32">
        <v>0</v>
      </c>
      <c r="U258" s="32">
        <v>1</v>
      </c>
      <c r="V258" s="29">
        <v>42158</v>
      </c>
      <c r="W258" s="29"/>
      <c r="X258" s="33">
        <v>55153</v>
      </c>
      <c r="Y258" s="15">
        <v>1</v>
      </c>
      <c r="Z258" s="41" t="str">
        <f t="shared" si="9"/>
        <v>RenExistRes</v>
      </c>
      <c r="AA258" s="41">
        <f>IF(IFERROR(MATCH(C258,REN_Existing_Resources!E:E,0),FALSE),1,0)</f>
        <v>1</v>
      </c>
      <c r="AB258">
        <f t="shared" si="10"/>
        <v>1</v>
      </c>
      <c r="AC258">
        <f>IF(IFERROR(MATCH(Z258,NonREN_types!$A$1:$A$10,0),FALSE),1,0)</f>
        <v>0</v>
      </c>
      <c r="AD258">
        <v>1</v>
      </c>
      <c r="AE258">
        <f t="shared" si="11"/>
        <v>0</v>
      </c>
      <c r="AG258" s="44">
        <f>IFERROR(INDEX(MasterGenCapability_201906!$G:$G,MATCH($C258,MasterGenCapability_201906!$U:$U,0)),"")</f>
        <v>6.5</v>
      </c>
      <c r="AH258" s="44">
        <f>IFERROR(INDEX(NQC2020compliance_20191121!$L:$L,MATCH($C258,NQC2020compliance_20191121!$A:$A,0)),"")</f>
        <v>0.91</v>
      </c>
    </row>
    <row r="259" spans="2:34" x14ac:dyDescent="0.25">
      <c r="B259" s="28" t="s">
        <v>3329</v>
      </c>
      <c r="C259" s="28" t="s">
        <v>3756</v>
      </c>
      <c r="D259" s="28" t="s">
        <v>3455</v>
      </c>
      <c r="E259" s="28" t="s">
        <v>3686</v>
      </c>
      <c r="F259" s="28" t="s">
        <v>3757</v>
      </c>
      <c r="G259" s="28" t="s">
        <v>3758</v>
      </c>
      <c r="H259" s="12" t="s">
        <v>3365</v>
      </c>
      <c r="I259" s="12" t="s">
        <v>3434</v>
      </c>
      <c r="J259" s="29" t="s">
        <v>3518</v>
      </c>
      <c r="K259" s="30">
        <v>147.80000000000001</v>
      </c>
      <c r="L259" s="30">
        <v>147.80000000000001</v>
      </c>
      <c r="M259" s="30">
        <v>81.290000000000006</v>
      </c>
      <c r="N259" s="31">
        <v>12377.943678756477</v>
      </c>
      <c r="O259" s="31">
        <v>7724.4902072538853</v>
      </c>
      <c r="P259" s="31">
        <v>8486.2912859161552</v>
      </c>
      <c r="Q259" s="31">
        <v>143.58808290155443</v>
      </c>
      <c r="R259" s="31">
        <v>143.58808290155443</v>
      </c>
      <c r="S259" s="31"/>
      <c r="T259" s="32">
        <v>1</v>
      </c>
      <c r="U259" s="32">
        <v>1</v>
      </c>
      <c r="V259" s="29">
        <v>38435</v>
      </c>
      <c r="W259" s="29"/>
      <c r="X259" s="33">
        <v>55153</v>
      </c>
      <c r="Y259" s="15">
        <v>1</v>
      </c>
      <c r="Z259" s="41" t="str">
        <f t="shared" si="9"/>
        <v>CAISO_CCGT2</v>
      </c>
      <c r="AA259" s="41">
        <f>IF(IFERROR(MATCH(C259,REN_Existing_Resources!E:E,0),FALSE),1,0)</f>
        <v>0</v>
      </c>
      <c r="AB259">
        <f t="shared" si="10"/>
        <v>1</v>
      </c>
      <c r="AC259">
        <f>IF(IFERROR(MATCH(Z259,NonREN_types!$A$1:$A$10,0),FALSE),1,0)</f>
        <v>1</v>
      </c>
      <c r="AD259">
        <v>1</v>
      </c>
      <c r="AE259">
        <f t="shared" si="11"/>
        <v>1</v>
      </c>
      <c r="AG259" s="44">
        <f>IFERROR(INDEX(MasterGenCapability_201906!$G:$G,MATCH($C259,MasterGenCapability_201906!$U:$U,0)),"")</f>
        <v>53.6</v>
      </c>
      <c r="AH259" s="44">
        <f>IFERROR(INDEX(NQC2020compliance_20191121!$L:$L,MATCH($C259,NQC2020compliance_20191121!$A:$A,0)),"")</f>
        <v>143.5</v>
      </c>
    </row>
    <row r="260" spans="2:34" hidden="1" x14ac:dyDescent="0.25">
      <c r="B260" s="28" t="s">
        <v>3329</v>
      </c>
      <c r="C260" s="28" t="s">
        <v>2001</v>
      </c>
      <c r="D260" s="28" t="s">
        <v>3346</v>
      </c>
      <c r="E260" s="28" t="s">
        <v>3413</v>
      </c>
      <c r="F260" s="28" t="s">
        <v>3759</v>
      </c>
      <c r="G260" s="28"/>
      <c r="H260" s="12" t="s">
        <v>3399</v>
      </c>
      <c r="I260" s="12" t="s">
        <v>3333</v>
      </c>
      <c r="J260" s="29"/>
      <c r="K260" s="30">
        <v>155</v>
      </c>
      <c r="L260" s="30">
        <v>18.670000000000002</v>
      </c>
      <c r="M260" s="30"/>
      <c r="N260" s="31"/>
      <c r="O260" s="31"/>
      <c r="P260" s="31"/>
      <c r="Q260" s="31"/>
      <c r="R260" s="31"/>
      <c r="S260" s="31"/>
      <c r="T260" s="32">
        <v>0</v>
      </c>
      <c r="U260" s="32">
        <v>1</v>
      </c>
      <c r="V260" s="29">
        <v>30317</v>
      </c>
      <c r="W260" s="29"/>
      <c r="X260" s="33">
        <v>55153</v>
      </c>
      <c r="Y260" s="15">
        <v>1</v>
      </c>
      <c r="Z260" s="41" t="str">
        <f t="shared" si="9"/>
        <v>RenExistRes</v>
      </c>
      <c r="AA260" s="41">
        <f>IF(IFERROR(MATCH(C260,REN_Existing_Resources!E:E,0),FALSE),1,0)</f>
        <v>1</v>
      </c>
      <c r="AB260">
        <f t="shared" si="10"/>
        <v>1</v>
      </c>
      <c r="AC260">
        <f>IF(IFERROR(MATCH(Z260,NonREN_types!$A$1:$A$10,0),FALSE),1,0)</f>
        <v>0</v>
      </c>
      <c r="AD260">
        <v>1</v>
      </c>
      <c r="AE260">
        <f t="shared" si="11"/>
        <v>0</v>
      </c>
      <c r="AG260" s="44">
        <f>IFERROR(INDEX(MasterGenCapability_201906!$G:$G,MATCH($C260,MasterGenCapability_201906!$U:$U,0)),"")</f>
        <v>44.8</v>
      </c>
      <c r="AH260" s="44">
        <f>IFERROR(INDEX(NQC2020compliance_20191121!$L:$L,MATCH($C260,NQC2020compliance_20191121!$A:$A,0)),"")</f>
        <v>1.2</v>
      </c>
    </row>
    <row r="261" spans="2:34" hidden="1" x14ac:dyDescent="0.25">
      <c r="B261" s="28" t="s">
        <v>3329</v>
      </c>
      <c r="C261" s="28" t="s">
        <v>1514</v>
      </c>
      <c r="D261" s="28" t="s">
        <v>3346</v>
      </c>
      <c r="E261" s="28" t="s">
        <v>3413</v>
      </c>
      <c r="F261" s="28" t="s">
        <v>3760</v>
      </c>
      <c r="G261" s="28"/>
      <c r="H261" s="12" t="s">
        <v>3332</v>
      </c>
      <c r="I261" s="12" t="s">
        <v>3333</v>
      </c>
      <c r="J261" s="29"/>
      <c r="K261" s="30">
        <v>2</v>
      </c>
      <c r="L261" s="30">
        <v>0</v>
      </c>
      <c r="M261" s="30"/>
      <c r="N261" s="31"/>
      <c r="O261" s="31"/>
      <c r="P261" s="31"/>
      <c r="Q261" s="31"/>
      <c r="R261" s="31"/>
      <c r="S261" s="31"/>
      <c r="T261" s="32">
        <v>0</v>
      </c>
      <c r="U261" s="32">
        <v>1</v>
      </c>
      <c r="V261" s="29">
        <v>41039</v>
      </c>
      <c r="W261" s="29"/>
      <c r="X261" s="33">
        <v>55153</v>
      </c>
      <c r="Y261" s="15">
        <v>1</v>
      </c>
      <c r="Z261" s="41" t="str">
        <f t="shared" si="9"/>
        <v>RenExistRes</v>
      </c>
      <c r="AA261" s="41">
        <f>IF(IFERROR(MATCH(C261,REN_Existing_Resources!E:E,0),FALSE),1,0)</f>
        <v>1</v>
      </c>
      <c r="AB261">
        <f t="shared" si="10"/>
        <v>1</v>
      </c>
      <c r="AC261">
        <f>IF(IFERROR(MATCH(Z261,NonREN_types!$A$1:$A$10,0),FALSE),1,0)</f>
        <v>0</v>
      </c>
      <c r="AD261">
        <v>1</v>
      </c>
      <c r="AE261">
        <f t="shared" si="11"/>
        <v>0</v>
      </c>
      <c r="AG261" s="44">
        <f>IFERROR(INDEX(MasterGenCapability_201906!$G:$G,MATCH($C261,MasterGenCapability_201906!$U:$U,0)),"")</f>
        <v>2</v>
      </c>
      <c r="AH261" s="44">
        <f>IFERROR(INDEX(NQC2020compliance_20191121!$L:$L,MATCH($C261,NQC2020compliance_20191121!$A:$A,0)),"")</f>
        <v>0</v>
      </c>
    </row>
    <row r="262" spans="2:34" hidden="1" x14ac:dyDescent="0.25">
      <c r="B262" s="28" t="s">
        <v>3329</v>
      </c>
      <c r="C262" s="28" t="s">
        <v>2290</v>
      </c>
      <c r="D262" s="28" t="s">
        <v>3346</v>
      </c>
      <c r="E262" s="28" t="s">
        <v>3413</v>
      </c>
      <c r="F262" s="28" t="s">
        <v>2289</v>
      </c>
      <c r="G262" s="28"/>
      <c r="H262" s="12" t="s">
        <v>3332</v>
      </c>
      <c r="I262" s="12" t="s">
        <v>3333</v>
      </c>
      <c r="J262" s="29"/>
      <c r="K262" s="30">
        <v>18.5</v>
      </c>
      <c r="L262" s="30">
        <v>0</v>
      </c>
      <c r="M262" s="30"/>
      <c r="N262" s="31"/>
      <c r="O262" s="31"/>
      <c r="P262" s="31"/>
      <c r="Q262" s="31"/>
      <c r="R262" s="31"/>
      <c r="S262" s="31"/>
      <c r="T262" s="32">
        <v>0</v>
      </c>
      <c r="U262" s="32">
        <v>1</v>
      </c>
      <c r="V262" s="29">
        <v>41608</v>
      </c>
      <c r="W262" s="29"/>
      <c r="X262" s="33">
        <v>55153</v>
      </c>
      <c r="Y262" s="15">
        <v>1</v>
      </c>
      <c r="Z262" s="41" t="str">
        <f t="shared" si="9"/>
        <v>RenExistRes</v>
      </c>
      <c r="AA262" s="41">
        <f>IF(IFERROR(MATCH(C262,REN_Existing_Resources!E:E,0),FALSE),1,0)</f>
        <v>1</v>
      </c>
      <c r="AB262">
        <f t="shared" si="10"/>
        <v>1</v>
      </c>
      <c r="AC262">
        <f>IF(IFERROR(MATCH(Z262,NonREN_types!$A$1:$A$10,0),FALSE),1,0)</f>
        <v>0</v>
      </c>
      <c r="AD262">
        <v>1</v>
      </c>
      <c r="AE262">
        <f t="shared" si="11"/>
        <v>0</v>
      </c>
      <c r="AG262" s="44">
        <f>IFERROR(INDEX(MasterGenCapability_201906!$G:$G,MATCH($C262,MasterGenCapability_201906!$U:$U,0)),"")</f>
        <v>18.5</v>
      </c>
      <c r="AH262" s="44">
        <f>IFERROR(INDEX(NQC2020compliance_20191121!$L:$L,MATCH($C262,NQC2020compliance_20191121!$A:$A,0)),"")</f>
        <v>0</v>
      </c>
    </row>
    <row r="263" spans="2:34" hidden="1" x14ac:dyDescent="0.25">
      <c r="B263" s="28" t="s">
        <v>3329</v>
      </c>
      <c r="C263" s="28" t="s">
        <v>1397</v>
      </c>
      <c r="D263" s="28" t="s">
        <v>3346</v>
      </c>
      <c r="E263" s="28" t="s">
        <v>3413</v>
      </c>
      <c r="F263" s="28" t="s">
        <v>3761</v>
      </c>
      <c r="G263" s="28"/>
      <c r="H263" s="12" t="s">
        <v>3332</v>
      </c>
      <c r="I263" s="12" t="s">
        <v>3333</v>
      </c>
      <c r="J263" s="29"/>
      <c r="K263" s="30">
        <v>12</v>
      </c>
      <c r="L263" s="30">
        <v>0</v>
      </c>
      <c r="M263" s="30"/>
      <c r="N263" s="31"/>
      <c r="O263" s="31"/>
      <c r="P263" s="31"/>
      <c r="Q263" s="31"/>
      <c r="R263" s="31"/>
      <c r="S263" s="31"/>
      <c r="T263" s="32">
        <v>0</v>
      </c>
      <c r="U263" s="32">
        <v>1</v>
      </c>
      <c r="V263" s="29">
        <v>41426</v>
      </c>
      <c r="W263" s="29"/>
      <c r="X263" s="33">
        <v>55153</v>
      </c>
      <c r="Y263" s="15">
        <v>1</v>
      </c>
      <c r="Z263" s="41" t="str">
        <f t="shared" ref="Z263:Z326" si="12">IF(J263="",IF(AA263,"RenExistRes","Unclassified"),J263)</f>
        <v>RenExistRes</v>
      </c>
      <c r="AA263" s="41">
        <f>IF(IFERROR(MATCH(C263,REN_Existing_Resources!E:E,0),FALSE),1,0)</f>
        <v>1</v>
      </c>
      <c r="AB263">
        <f t="shared" ref="AB263:AB326" si="13">IF(AND(YEAR(V263)&lt;=$AB$5,YEAR(X263)&gt;=$AB$5),1,0)</f>
        <v>1</v>
      </c>
      <c r="AC263">
        <f>IF(IFERROR(MATCH(Z263,NonREN_types!$A$1:$A$10,0),FALSE),1,0)</f>
        <v>0</v>
      </c>
      <c r="AD263">
        <v>1</v>
      </c>
      <c r="AE263">
        <f t="shared" ref="AE263:AE326" si="14">IF(AND(AB263,AC263,AD263),1,0)</f>
        <v>0</v>
      </c>
      <c r="AG263" s="44">
        <f>IFERROR(INDEX(MasterGenCapability_201906!$G:$G,MATCH($C263,MasterGenCapability_201906!$U:$U,0)),"")</f>
        <v>12</v>
      </c>
      <c r="AH263" s="44">
        <f>IFERROR(INDEX(NQC2020compliance_20191121!$L:$L,MATCH($C263,NQC2020compliance_20191121!$A:$A,0)),"")</f>
        <v>0</v>
      </c>
    </row>
    <row r="264" spans="2:34" hidden="1" x14ac:dyDescent="0.25">
      <c r="B264" s="28" t="s">
        <v>3329</v>
      </c>
      <c r="C264" s="28" t="s">
        <v>1400</v>
      </c>
      <c r="D264" s="28" t="s">
        <v>3346</v>
      </c>
      <c r="E264" s="28" t="s">
        <v>3413</v>
      </c>
      <c r="F264" s="28" t="s">
        <v>3762</v>
      </c>
      <c r="G264" s="28"/>
      <c r="H264" s="12" t="s">
        <v>3332</v>
      </c>
      <c r="I264" s="12" t="s">
        <v>3333</v>
      </c>
      <c r="J264" s="29"/>
      <c r="K264" s="30">
        <v>9</v>
      </c>
      <c r="L264" s="30">
        <v>0</v>
      </c>
      <c r="M264" s="30"/>
      <c r="N264" s="31"/>
      <c r="O264" s="31"/>
      <c r="P264" s="31"/>
      <c r="Q264" s="31"/>
      <c r="R264" s="31"/>
      <c r="S264" s="31"/>
      <c r="T264" s="32">
        <v>0</v>
      </c>
      <c r="U264" s="32">
        <v>1</v>
      </c>
      <c r="V264" s="29">
        <v>41426</v>
      </c>
      <c r="W264" s="29"/>
      <c r="X264" s="33">
        <v>55153</v>
      </c>
      <c r="Y264" s="15">
        <v>1</v>
      </c>
      <c r="Z264" s="41" t="str">
        <f t="shared" si="12"/>
        <v>RenExistRes</v>
      </c>
      <c r="AA264" s="41">
        <f>IF(IFERROR(MATCH(C264,REN_Existing_Resources!E:E,0),FALSE),1,0)</f>
        <v>1</v>
      </c>
      <c r="AB264">
        <f t="shared" si="13"/>
        <v>1</v>
      </c>
      <c r="AC264">
        <f>IF(IFERROR(MATCH(Z264,NonREN_types!$A$1:$A$10,0),FALSE),1,0)</f>
        <v>0</v>
      </c>
      <c r="AD264">
        <v>1</v>
      </c>
      <c r="AE264">
        <f t="shared" si="14"/>
        <v>0</v>
      </c>
      <c r="AG264" s="44">
        <f>IFERROR(INDEX(MasterGenCapability_201906!$G:$G,MATCH($C264,MasterGenCapability_201906!$U:$U,0)),"")</f>
        <v>9</v>
      </c>
      <c r="AH264" s="44">
        <f>IFERROR(INDEX(NQC2020compliance_20191121!$L:$L,MATCH($C264,NQC2020compliance_20191121!$A:$A,0)),"")</f>
        <v>0</v>
      </c>
    </row>
    <row r="265" spans="2:34" x14ac:dyDescent="0.25">
      <c r="B265" s="28" t="s">
        <v>3329</v>
      </c>
      <c r="C265" s="28" t="s">
        <v>3763</v>
      </c>
      <c r="D265" s="28" t="s">
        <v>79</v>
      </c>
      <c r="E265" s="28" t="s">
        <v>3330</v>
      </c>
      <c r="F265" s="28" t="s">
        <v>3764</v>
      </c>
      <c r="G265" s="28"/>
      <c r="H265" s="12" t="s">
        <v>3357</v>
      </c>
      <c r="I265" s="12" t="s">
        <v>3333</v>
      </c>
      <c r="J265" s="29" t="s">
        <v>3359</v>
      </c>
      <c r="K265" s="34">
        <v>13.52</v>
      </c>
      <c r="L265" s="34">
        <v>13.52</v>
      </c>
      <c r="M265" s="34">
        <v>13.52</v>
      </c>
      <c r="N265" s="31"/>
      <c r="O265" s="31">
        <v>7606.0303582401057</v>
      </c>
      <c r="P265" s="31">
        <v>7606.0303582401057</v>
      </c>
      <c r="Q265" s="31"/>
      <c r="R265" s="31"/>
      <c r="S265" s="31"/>
      <c r="T265" s="32">
        <v>1</v>
      </c>
      <c r="U265" s="32">
        <v>1</v>
      </c>
      <c r="V265" s="29">
        <v>32842</v>
      </c>
      <c r="W265" s="29"/>
      <c r="X265" s="33">
        <v>55153</v>
      </c>
      <c r="Y265" s="15">
        <v>1</v>
      </c>
      <c r="Z265" s="41" t="str">
        <f t="shared" si="12"/>
        <v>CAISO_CHP</v>
      </c>
      <c r="AA265" s="41">
        <f>IF(IFERROR(MATCH(C265,REN_Existing_Resources!E:E,0),FALSE),1,0)</f>
        <v>0</v>
      </c>
      <c r="AB265">
        <f t="shared" si="13"/>
        <v>1</v>
      </c>
      <c r="AC265">
        <f>IF(IFERROR(MATCH(Z265,NonREN_types!$A$1:$A$10,0),FALSE),1,0)</f>
        <v>1</v>
      </c>
      <c r="AD265">
        <v>1</v>
      </c>
      <c r="AE265">
        <f t="shared" si="14"/>
        <v>1</v>
      </c>
      <c r="AG265" s="44">
        <f>IFERROR(INDEX(MasterGenCapability_201906!$G:$G,MATCH($C265,MasterGenCapability_201906!$U:$U,0)),"")</f>
        <v>20</v>
      </c>
      <c r="AH265" s="44">
        <f>IFERROR(INDEX(NQC2020compliance_20191121!$L:$L,MATCH($C265,NQC2020compliance_20191121!$A:$A,0)),"")</f>
        <v>17.43</v>
      </c>
    </row>
    <row r="266" spans="2:34" x14ac:dyDescent="0.25">
      <c r="B266" s="28" t="s">
        <v>3329</v>
      </c>
      <c r="C266" s="28" t="s">
        <v>3765</v>
      </c>
      <c r="D266" s="28" t="s">
        <v>3360</v>
      </c>
      <c r="E266" s="28"/>
      <c r="F266" s="28" t="s">
        <v>3766</v>
      </c>
      <c r="G266" s="28" t="s">
        <v>3767</v>
      </c>
      <c r="H266" s="12" t="s">
        <v>3768</v>
      </c>
      <c r="I266" s="12" t="s">
        <v>3769</v>
      </c>
      <c r="J266" s="29" t="s">
        <v>3770</v>
      </c>
      <c r="K266" s="30">
        <v>1150</v>
      </c>
      <c r="L266" s="30">
        <v>1140</v>
      </c>
      <c r="M266" s="30">
        <v>901.79166666666663</v>
      </c>
      <c r="N266" s="31">
        <v>128515.08750000001</v>
      </c>
      <c r="O266" s="31">
        <v>13097.4</v>
      </c>
      <c r="P266" s="31">
        <v>13674.686503719448</v>
      </c>
      <c r="Q266" s="31">
        <v>207.95833333333334</v>
      </c>
      <c r="R266" s="31">
        <v>207.76666666666668</v>
      </c>
      <c r="S266" s="31"/>
      <c r="T266" s="32">
        <v>1</v>
      </c>
      <c r="U266" s="32">
        <v>1</v>
      </c>
      <c r="V266" s="29">
        <v>31048</v>
      </c>
      <c r="W266" s="35">
        <v>45657</v>
      </c>
      <c r="X266" s="33">
        <v>45657</v>
      </c>
      <c r="Y266" s="15">
        <v>1</v>
      </c>
      <c r="Z266" s="41" t="str">
        <f t="shared" si="12"/>
        <v>CAISO_Nuclear</v>
      </c>
      <c r="AA266" s="41">
        <f>IF(IFERROR(MATCH(C266,REN_Existing_Resources!E:E,0),FALSE),1,0)</f>
        <v>0</v>
      </c>
      <c r="AB266">
        <f t="shared" si="13"/>
        <v>1</v>
      </c>
      <c r="AC266">
        <f>IF(IFERROR(MATCH(Z266,NonREN_types!$A$1:$A$10,0),FALSE),1,0)</f>
        <v>1</v>
      </c>
      <c r="AD266">
        <v>1</v>
      </c>
      <c r="AE266">
        <f t="shared" si="14"/>
        <v>1</v>
      </c>
      <c r="AG266" s="44">
        <f>IFERROR(INDEX(MasterGenCapability_201906!$G:$G,MATCH($C266,MasterGenCapability_201906!$U:$U,0)),"")</f>
        <v>1150</v>
      </c>
      <c r="AH266" s="44">
        <f>IFERROR(INDEX(NQC2020compliance_20191121!$L:$L,MATCH($C266,NQC2020compliance_20191121!$A:$A,0)),"")</f>
        <v>1140</v>
      </c>
    </row>
    <row r="267" spans="2:34" x14ac:dyDescent="0.25">
      <c r="B267" s="28" t="s">
        <v>3329</v>
      </c>
      <c r="C267" s="28" t="s">
        <v>3771</v>
      </c>
      <c r="D267" s="28" t="s">
        <v>3360</v>
      </c>
      <c r="E267" s="28"/>
      <c r="F267" s="28" t="s">
        <v>3772</v>
      </c>
      <c r="G267" s="28" t="s">
        <v>3773</v>
      </c>
      <c r="H267" s="12" t="s">
        <v>3768</v>
      </c>
      <c r="I267" s="12" t="s">
        <v>3769</v>
      </c>
      <c r="J267" s="29" t="s">
        <v>3770</v>
      </c>
      <c r="K267" s="30">
        <v>1150</v>
      </c>
      <c r="L267" s="30">
        <v>1140</v>
      </c>
      <c r="M267" s="30">
        <v>901.79166666666663</v>
      </c>
      <c r="N267" s="31">
        <v>128515.08750000001</v>
      </c>
      <c r="O267" s="31">
        <v>13097.4</v>
      </c>
      <c r="P267" s="31">
        <v>13674.686503719448</v>
      </c>
      <c r="Q267" s="31">
        <v>211.79166666666669</v>
      </c>
      <c r="R267" s="31">
        <v>211.98333333333332</v>
      </c>
      <c r="S267" s="31"/>
      <c r="T267" s="32">
        <v>1</v>
      </c>
      <c r="U267" s="32">
        <v>1</v>
      </c>
      <c r="V267" s="29">
        <v>31413</v>
      </c>
      <c r="W267" s="35">
        <v>46022</v>
      </c>
      <c r="X267" s="33">
        <v>46022</v>
      </c>
      <c r="Y267" s="15">
        <v>1</v>
      </c>
      <c r="Z267" s="41" t="str">
        <f t="shared" si="12"/>
        <v>CAISO_Nuclear</v>
      </c>
      <c r="AA267" s="41">
        <f>IF(IFERROR(MATCH(C267,REN_Existing_Resources!E:E,0),FALSE),1,0)</f>
        <v>0</v>
      </c>
      <c r="AB267">
        <f t="shared" si="13"/>
        <v>1</v>
      </c>
      <c r="AC267">
        <f>IF(IFERROR(MATCH(Z267,NonREN_types!$A$1:$A$10,0),FALSE),1,0)</f>
        <v>1</v>
      </c>
      <c r="AD267">
        <v>1</v>
      </c>
      <c r="AE267">
        <f t="shared" si="14"/>
        <v>1</v>
      </c>
      <c r="AG267" s="44">
        <f>IFERROR(INDEX(MasterGenCapability_201906!$G:$G,MATCH($C267,MasterGenCapability_201906!$U:$U,0)),"")</f>
        <v>1150</v>
      </c>
      <c r="AH267" s="44">
        <f>IFERROR(INDEX(NQC2020compliance_20191121!$L:$L,MATCH($C267,NQC2020compliance_20191121!$A:$A,0)),"")</f>
        <v>1140</v>
      </c>
    </row>
    <row r="268" spans="2:34" x14ac:dyDescent="0.25">
      <c r="B268" s="36" t="s">
        <v>3329</v>
      </c>
      <c r="C268" s="37" t="s">
        <v>2980</v>
      </c>
      <c r="D268" s="28" t="s">
        <v>130</v>
      </c>
      <c r="E268" s="28" t="s">
        <v>3774</v>
      </c>
      <c r="F268" s="28" t="s">
        <v>3775</v>
      </c>
      <c r="G268" s="28" t="s">
        <v>3776</v>
      </c>
      <c r="H268" s="12" t="s">
        <v>3365</v>
      </c>
      <c r="I268" s="12" t="s">
        <v>3366</v>
      </c>
      <c r="J268" s="29" t="s">
        <v>3367</v>
      </c>
      <c r="K268" s="30">
        <v>12</v>
      </c>
      <c r="L268" s="30">
        <v>7.59</v>
      </c>
      <c r="M268" s="30">
        <v>3.5999999999999996</v>
      </c>
      <c r="N268" s="31">
        <v>954.09000000000015</v>
      </c>
      <c r="O268" s="31">
        <v>13840.758045977012</v>
      </c>
      <c r="P268" s="31">
        <v>16706.250957854405</v>
      </c>
      <c r="Q268" s="31">
        <v>10</v>
      </c>
      <c r="R268" s="31">
        <v>9.8699999999999992</v>
      </c>
      <c r="S268" s="31"/>
      <c r="T268" s="32">
        <v>1</v>
      </c>
      <c r="U268" s="32">
        <v>1</v>
      </c>
      <c r="V268" s="29">
        <v>37077</v>
      </c>
      <c r="W268" s="29"/>
      <c r="X268" s="33">
        <v>55153</v>
      </c>
      <c r="Y268" s="15">
        <v>1</v>
      </c>
      <c r="Z268" s="41" t="str">
        <f t="shared" si="12"/>
        <v>CAISO_ST</v>
      </c>
      <c r="AA268" s="41">
        <f>IF(IFERROR(MATCH(C268,REN_Existing_Resources!E:E,0),FALSE),1,0)</f>
        <v>1</v>
      </c>
      <c r="AB268">
        <f t="shared" si="13"/>
        <v>1</v>
      </c>
      <c r="AC268">
        <f>IF(IFERROR(MATCH(Z268,NonREN_types!$A$1:$A$10,0),FALSE),1,0)</f>
        <v>1</v>
      </c>
      <c r="AD268">
        <v>1</v>
      </c>
      <c r="AE268">
        <f t="shared" si="14"/>
        <v>1</v>
      </c>
      <c r="AG268" s="44">
        <f>IFERROR(INDEX(MasterGenCapability_201906!$G:$G,MATCH($C268,MasterGenCapability_201906!$U:$U,0)),"")</f>
        <v>12</v>
      </c>
      <c r="AH268" s="44">
        <f>IFERROR(INDEX(NQC2020compliance_20191121!$L:$L,MATCH($C268,NQC2020compliance_20191121!$A:$A,0)),"")</f>
        <v>0</v>
      </c>
    </row>
    <row r="269" spans="2:34" x14ac:dyDescent="0.25">
      <c r="B269" s="28" t="s">
        <v>3329</v>
      </c>
      <c r="C269" s="28" t="s">
        <v>3777</v>
      </c>
      <c r="D269" s="28" t="s">
        <v>79</v>
      </c>
      <c r="E269" s="28" t="s">
        <v>3330</v>
      </c>
      <c r="F269" s="28" t="s">
        <v>3778</v>
      </c>
      <c r="G269" s="28" t="s">
        <v>3779</v>
      </c>
      <c r="H269" s="12" t="s">
        <v>3357</v>
      </c>
      <c r="I269" s="12" t="s">
        <v>3351</v>
      </c>
      <c r="J269" s="29" t="s">
        <v>3359</v>
      </c>
      <c r="K269" s="34">
        <v>2.0499999999999998</v>
      </c>
      <c r="L269" s="34">
        <v>2.0499999999999998</v>
      </c>
      <c r="M269" s="34">
        <v>2.0499999999999998</v>
      </c>
      <c r="N269" s="31"/>
      <c r="O269" s="31">
        <v>7606.0303582401057</v>
      </c>
      <c r="P269" s="31">
        <v>7606.0303582401057</v>
      </c>
      <c r="Q269" s="31"/>
      <c r="R269" s="31"/>
      <c r="S269" s="31"/>
      <c r="T269" s="32">
        <v>1</v>
      </c>
      <c r="U269" s="32">
        <v>1</v>
      </c>
      <c r="V269" s="29">
        <v>32307</v>
      </c>
      <c r="W269" s="29"/>
      <c r="X269" s="33">
        <v>55153</v>
      </c>
      <c r="Y269" s="15">
        <v>1</v>
      </c>
      <c r="Z269" s="41" t="str">
        <f t="shared" si="12"/>
        <v>CAISO_CHP</v>
      </c>
      <c r="AA269" s="41">
        <f>IF(IFERROR(MATCH(C269,REN_Existing_Resources!E:E,0),FALSE),1,0)</f>
        <v>0</v>
      </c>
      <c r="AB269">
        <f t="shared" si="13"/>
        <v>1</v>
      </c>
      <c r="AC269">
        <f>IF(IFERROR(MATCH(Z269,NonREN_types!$A$1:$A$10,0),FALSE),1,0)</f>
        <v>1</v>
      </c>
      <c r="AD269">
        <v>1</v>
      </c>
      <c r="AE269">
        <f t="shared" si="14"/>
        <v>1</v>
      </c>
      <c r="AG269" s="44">
        <f>IFERROR(INDEX(MasterGenCapability_201906!$G:$G,MATCH($C269,MasterGenCapability_201906!$U:$U,0)),"")</f>
        <v>48.8</v>
      </c>
      <c r="AH269" s="44">
        <f>IFERROR(INDEX(NQC2020compliance_20191121!$L:$L,MATCH($C269,NQC2020compliance_20191121!$A:$A,0)),"")</f>
        <v>2.34</v>
      </c>
    </row>
    <row r="270" spans="2:34" x14ac:dyDescent="0.25">
      <c r="B270" s="28" t="s">
        <v>3329</v>
      </c>
      <c r="C270" s="28" t="s">
        <v>3780</v>
      </c>
      <c r="D270" s="28" t="s">
        <v>3392</v>
      </c>
      <c r="E270" s="28" t="s">
        <v>1896</v>
      </c>
      <c r="F270" s="28" t="s">
        <v>3781</v>
      </c>
      <c r="G270" s="28" t="s">
        <v>3782</v>
      </c>
      <c r="H270" s="12" t="s">
        <v>3357</v>
      </c>
      <c r="I270" s="12" t="s">
        <v>3358</v>
      </c>
      <c r="J270" s="29" t="s">
        <v>3359</v>
      </c>
      <c r="K270" s="34">
        <v>43.07</v>
      </c>
      <c r="L270" s="34">
        <v>43.07</v>
      </c>
      <c r="M270" s="34">
        <v>43.07</v>
      </c>
      <c r="N270" s="31"/>
      <c r="O270" s="31">
        <v>7606.0303582401057</v>
      </c>
      <c r="P270" s="31">
        <v>7606.0303582401057</v>
      </c>
      <c r="Q270" s="31"/>
      <c r="R270" s="31"/>
      <c r="S270" s="31"/>
      <c r="T270" s="32">
        <v>1</v>
      </c>
      <c r="U270" s="32">
        <v>1</v>
      </c>
      <c r="V270" s="29">
        <v>32509</v>
      </c>
      <c r="W270" s="29"/>
      <c r="X270" s="33">
        <v>55153</v>
      </c>
      <c r="Y270" s="15">
        <v>1</v>
      </c>
      <c r="Z270" s="41" t="str">
        <f t="shared" si="12"/>
        <v>CAISO_CHP</v>
      </c>
      <c r="AA270" s="41">
        <f>IF(IFERROR(MATCH(C270,REN_Existing_Resources!E:E,0),FALSE),1,0)</f>
        <v>0</v>
      </c>
      <c r="AB270">
        <f t="shared" si="13"/>
        <v>1</v>
      </c>
      <c r="AC270">
        <f>IF(IFERROR(MATCH(Z270,NonREN_types!$A$1:$A$10,0),FALSE),1,0)</f>
        <v>1</v>
      </c>
      <c r="AD270">
        <v>1</v>
      </c>
      <c r="AE270">
        <f t="shared" si="14"/>
        <v>1</v>
      </c>
      <c r="AG270" s="44" t="str">
        <f>IFERROR(INDEX(MasterGenCapability_201906!$G:$G,MATCH($C270,MasterGenCapability_201906!$U:$U,0)),"")</f>
        <v/>
      </c>
      <c r="AH270" s="44" t="str">
        <f>IFERROR(INDEX(NQC2020compliance_20191121!$L:$L,MATCH($C270,NQC2020compliance_20191121!$A:$A,0)),"")</f>
        <v/>
      </c>
    </row>
    <row r="271" spans="2:34" hidden="1" x14ac:dyDescent="0.25">
      <c r="B271" s="28" t="s">
        <v>3329</v>
      </c>
      <c r="C271" s="28" t="s">
        <v>3783</v>
      </c>
      <c r="D271" s="28" t="s">
        <v>3455</v>
      </c>
      <c r="E271" s="28"/>
      <c r="F271" s="28" t="s">
        <v>3784</v>
      </c>
      <c r="G271" s="28"/>
      <c r="H271" s="12" t="s">
        <v>3785</v>
      </c>
      <c r="I271" s="12" t="s">
        <v>3333</v>
      </c>
      <c r="J271" s="29"/>
      <c r="K271" s="30">
        <v>1.6</v>
      </c>
      <c r="L271" s="30">
        <v>1.3</v>
      </c>
      <c r="M271" s="30"/>
      <c r="N271" s="31"/>
      <c r="O271" s="31"/>
      <c r="P271" s="31"/>
      <c r="Q271" s="31"/>
      <c r="R271" s="31"/>
      <c r="S271" s="31"/>
      <c r="T271" s="32">
        <v>0</v>
      </c>
      <c r="U271" s="32">
        <v>1</v>
      </c>
      <c r="V271" s="29">
        <v>42321</v>
      </c>
      <c r="W271" s="29"/>
      <c r="X271" s="33">
        <v>55153</v>
      </c>
      <c r="Y271" s="15">
        <v>1</v>
      </c>
      <c r="Z271" s="41" t="str">
        <f t="shared" si="12"/>
        <v>Unclassified</v>
      </c>
      <c r="AA271" s="41">
        <f>IF(IFERROR(MATCH(C271,REN_Existing_Resources!E:E,0),FALSE),1,0)</f>
        <v>0</v>
      </c>
      <c r="AB271">
        <f t="shared" si="13"/>
        <v>1</v>
      </c>
      <c r="AC271">
        <f>IF(IFERROR(MATCH(Z271,NonREN_types!$A$1:$A$10,0),FALSE),1,0)</f>
        <v>0</v>
      </c>
      <c r="AD271">
        <v>1</v>
      </c>
      <c r="AE271">
        <f t="shared" si="14"/>
        <v>0</v>
      </c>
      <c r="AG271" s="44" t="str">
        <f>IFERROR(INDEX(MasterGenCapability_201906!$G:$G,MATCH($C271,MasterGenCapability_201906!$U:$U,0)),"")</f>
        <v/>
      </c>
      <c r="AH271" s="44">
        <f>IFERROR(INDEX(NQC2020compliance_20191121!$L:$L,MATCH($C271,NQC2020compliance_20191121!$A:$A,0)),"")</f>
        <v>0.57999999999999996</v>
      </c>
    </row>
    <row r="272" spans="2:34" x14ac:dyDescent="0.25">
      <c r="B272" s="28" t="s">
        <v>3329</v>
      </c>
      <c r="C272" s="28" t="s">
        <v>3786</v>
      </c>
      <c r="D272" s="28" t="s">
        <v>3346</v>
      </c>
      <c r="E272" s="28" t="s">
        <v>3413</v>
      </c>
      <c r="F272" s="28" t="s">
        <v>3787</v>
      </c>
      <c r="G272" s="28"/>
      <c r="H272" s="12" t="s">
        <v>3385</v>
      </c>
      <c r="I272" s="12" t="s">
        <v>3333</v>
      </c>
      <c r="J272" s="29" t="s">
        <v>3386</v>
      </c>
      <c r="K272" s="30">
        <v>21</v>
      </c>
      <c r="L272" s="30">
        <v>0</v>
      </c>
      <c r="M272" s="30"/>
      <c r="N272" s="31"/>
      <c r="O272" s="31"/>
      <c r="P272" s="31"/>
      <c r="Q272" s="31"/>
      <c r="R272" s="31"/>
      <c r="S272" s="31"/>
      <c r="T272" s="32">
        <v>0</v>
      </c>
      <c r="U272" s="32">
        <v>1</v>
      </c>
      <c r="V272" s="29">
        <v>36892</v>
      </c>
      <c r="W272" s="29"/>
      <c r="X272" s="33">
        <v>55153</v>
      </c>
      <c r="Y272" s="15">
        <v>1</v>
      </c>
      <c r="Z272" s="41" t="str">
        <f t="shared" si="12"/>
        <v>CAISO_Hydro</v>
      </c>
      <c r="AA272" s="41">
        <f>IF(IFERROR(MATCH(C272,REN_Existing_Resources!E:E,0),FALSE),1,0)</f>
        <v>0</v>
      </c>
      <c r="AB272">
        <f t="shared" si="13"/>
        <v>1</v>
      </c>
      <c r="AC272">
        <f>IF(IFERROR(MATCH(Z272,NonREN_types!$A$1:$A$10,0),FALSE),1,0)</f>
        <v>1</v>
      </c>
      <c r="AD272">
        <v>1</v>
      </c>
      <c r="AE272">
        <f t="shared" si="14"/>
        <v>1</v>
      </c>
      <c r="AG272" s="44">
        <f>IFERROR(INDEX(MasterGenCapability_201906!$G:$G,MATCH($C272,MasterGenCapability_201906!$U:$U,0)),"")</f>
        <v>3.3</v>
      </c>
      <c r="AH272" s="44">
        <f>IFERROR(INDEX(NQC2020compliance_20191121!$L:$L,MATCH($C272,NQC2020compliance_20191121!$A:$A,0)),"")</f>
        <v>2.48</v>
      </c>
    </row>
    <row r="273" spans="2:34" x14ac:dyDescent="0.25">
      <c r="B273" s="28" t="s">
        <v>3329</v>
      </c>
      <c r="C273" s="28" t="s">
        <v>3788</v>
      </c>
      <c r="D273" s="28" t="s">
        <v>3466</v>
      </c>
      <c r="E273" s="28" t="s">
        <v>3467</v>
      </c>
      <c r="F273" s="28" t="s">
        <v>3789</v>
      </c>
      <c r="G273" s="28"/>
      <c r="H273" s="12" t="s">
        <v>3385</v>
      </c>
      <c r="I273" s="12" t="s">
        <v>3333</v>
      </c>
      <c r="J273" s="29" t="s">
        <v>3386</v>
      </c>
      <c r="K273" s="30">
        <v>72</v>
      </c>
      <c r="L273" s="30">
        <v>72</v>
      </c>
      <c r="M273" s="30"/>
      <c r="N273" s="31"/>
      <c r="O273" s="31"/>
      <c r="P273" s="31"/>
      <c r="Q273" s="31"/>
      <c r="R273" s="31"/>
      <c r="S273" s="31"/>
      <c r="T273" s="32">
        <v>0</v>
      </c>
      <c r="U273" s="32">
        <v>1</v>
      </c>
      <c r="V273" s="29">
        <v>20821</v>
      </c>
      <c r="W273" s="29"/>
      <c r="X273" s="33">
        <v>55153</v>
      </c>
      <c r="Y273" s="15">
        <v>1</v>
      </c>
      <c r="Z273" s="41" t="str">
        <f t="shared" si="12"/>
        <v>CAISO_Hydro</v>
      </c>
      <c r="AA273" s="41">
        <f>IF(IFERROR(MATCH(C273,REN_Existing_Resources!E:E,0),FALSE),1,0)</f>
        <v>0</v>
      </c>
      <c r="AB273">
        <f t="shared" si="13"/>
        <v>1</v>
      </c>
      <c r="AC273">
        <f>IF(IFERROR(MATCH(Z273,NonREN_types!$A$1:$A$10,0),FALSE),1,0)</f>
        <v>1</v>
      </c>
      <c r="AD273">
        <v>1</v>
      </c>
      <c r="AE273">
        <f t="shared" si="14"/>
        <v>1</v>
      </c>
      <c r="AG273" s="44" t="str">
        <f>IFERROR(INDEX(MasterGenCapability_201906!$G:$G,MATCH($C273,MasterGenCapability_201906!$U:$U,0)),"")</f>
        <v/>
      </c>
      <c r="AH273" s="44">
        <f>IFERROR(INDEX(NQC2020compliance_20191121!$L:$L,MATCH($C273,NQC2020compliance_20191121!$A:$A,0)),"")</f>
        <v>72</v>
      </c>
    </row>
    <row r="274" spans="2:34" hidden="1" x14ac:dyDescent="0.25">
      <c r="B274" s="28" t="s">
        <v>3329</v>
      </c>
      <c r="C274" s="28" t="s">
        <v>3790</v>
      </c>
      <c r="D274" s="28" t="s">
        <v>3360</v>
      </c>
      <c r="E274" s="28"/>
      <c r="F274" s="28" t="s">
        <v>3790</v>
      </c>
      <c r="G274" s="28"/>
      <c r="H274" s="12" t="s">
        <v>3456</v>
      </c>
      <c r="I274" s="12" t="s">
        <v>3333</v>
      </c>
      <c r="J274" s="29"/>
      <c r="K274" s="30">
        <v>0</v>
      </c>
      <c r="L274" s="30">
        <v>47.46</v>
      </c>
      <c r="M274" s="30"/>
      <c r="N274" s="31"/>
      <c r="O274" s="31"/>
      <c r="P274" s="31"/>
      <c r="Q274" s="31"/>
      <c r="R274" s="31"/>
      <c r="S274" s="31"/>
      <c r="T274" s="32">
        <v>1</v>
      </c>
      <c r="U274" s="32">
        <v>1</v>
      </c>
      <c r="V274" s="40">
        <v>1</v>
      </c>
      <c r="W274" s="29"/>
      <c r="X274" s="33">
        <v>55153</v>
      </c>
      <c r="Y274" s="15">
        <v>1</v>
      </c>
      <c r="Z274" s="41" t="str">
        <f t="shared" si="12"/>
        <v>Unclassified</v>
      </c>
      <c r="AA274" s="41">
        <f>IF(IFERROR(MATCH(C274,REN_Existing_Resources!E:E,0),FALSE),1,0)</f>
        <v>0</v>
      </c>
      <c r="AB274">
        <f t="shared" si="13"/>
        <v>1</v>
      </c>
      <c r="AC274">
        <f>IF(IFERROR(MATCH(Z274,NonREN_types!$A$1:$A$10,0),FALSE),1,0)</f>
        <v>0</v>
      </c>
      <c r="AD274">
        <v>1</v>
      </c>
      <c r="AE274">
        <f t="shared" si="14"/>
        <v>0</v>
      </c>
      <c r="AG274" s="44">
        <f>IFERROR(INDEX(MasterGenCapability_201906!$G:$G,MATCH($C274,MasterGenCapability_201906!$U:$U,0)),"")</f>
        <v>159</v>
      </c>
      <c r="AH274" s="44">
        <f>IFERROR(INDEX(NQC2020compliance_20191121!$L:$L,MATCH($C274,NQC2020compliance_20191121!$A:$A,0)),"")</f>
        <v>16.059999999999999</v>
      </c>
    </row>
    <row r="275" spans="2:34" x14ac:dyDescent="0.25">
      <c r="B275" s="28" t="s">
        <v>3329</v>
      </c>
      <c r="C275" s="28" t="s">
        <v>3791</v>
      </c>
      <c r="D275" s="28" t="s">
        <v>224</v>
      </c>
      <c r="E275" s="28" t="s">
        <v>3792</v>
      </c>
      <c r="F275" s="28" t="s">
        <v>3793</v>
      </c>
      <c r="G275" s="28" t="s">
        <v>3794</v>
      </c>
      <c r="H275" s="12" t="s">
        <v>3357</v>
      </c>
      <c r="I275" s="12" t="s">
        <v>3351</v>
      </c>
      <c r="J275" s="29" t="s">
        <v>3359</v>
      </c>
      <c r="K275" s="34">
        <v>23.98</v>
      </c>
      <c r="L275" s="34">
        <v>23.98</v>
      </c>
      <c r="M275" s="34">
        <v>23.98</v>
      </c>
      <c r="N275" s="31"/>
      <c r="O275" s="31">
        <v>7606.0303582401057</v>
      </c>
      <c r="P275" s="31">
        <v>7606.0303582401057</v>
      </c>
      <c r="Q275" s="31"/>
      <c r="R275" s="31"/>
      <c r="S275" s="31"/>
      <c r="T275" s="32">
        <v>1</v>
      </c>
      <c r="U275" s="32">
        <v>1</v>
      </c>
      <c r="V275" s="29">
        <v>33234</v>
      </c>
      <c r="W275" s="29"/>
      <c r="X275" s="33">
        <v>55153</v>
      </c>
      <c r="Y275" s="15">
        <v>1</v>
      </c>
      <c r="Z275" s="41" t="str">
        <f t="shared" si="12"/>
        <v>CAISO_CHP</v>
      </c>
      <c r="AA275" s="41">
        <f>IF(IFERROR(MATCH(C275,REN_Existing_Resources!E:E,0),FALSE),1,0)</f>
        <v>0</v>
      </c>
      <c r="AB275">
        <f t="shared" si="13"/>
        <v>1</v>
      </c>
      <c r="AC275">
        <f>IF(IFERROR(MATCH(Z275,NonREN_types!$A$1:$A$10,0),FALSE),1,0)</f>
        <v>1</v>
      </c>
      <c r="AD275">
        <v>1</v>
      </c>
      <c r="AE275">
        <f t="shared" si="14"/>
        <v>1</v>
      </c>
      <c r="AG275" s="44">
        <f>IFERROR(INDEX(MasterGenCapability_201906!$G:$G,MATCH($C275,MasterGenCapability_201906!$U:$U,0)),"")</f>
        <v>49.97</v>
      </c>
      <c r="AH275" s="44">
        <f>IFERROR(INDEX(NQC2020compliance_20191121!$L:$L,MATCH($C275,NQC2020compliance_20191121!$A:$A,0)),"")</f>
        <v>49.97</v>
      </c>
    </row>
    <row r="276" spans="2:34" x14ac:dyDescent="0.25">
      <c r="B276" s="28" t="s">
        <v>3329</v>
      </c>
      <c r="C276" s="28" t="s">
        <v>3795</v>
      </c>
      <c r="D276" s="28" t="s">
        <v>79</v>
      </c>
      <c r="E276" s="28" t="s">
        <v>3330</v>
      </c>
      <c r="F276" s="28" t="s">
        <v>3796</v>
      </c>
      <c r="G276" s="28" t="s">
        <v>3797</v>
      </c>
      <c r="H276" s="12" t="s">
        <v>3357</v>
      </c>
      <c r="I276" s="12" t="s">
        <v>3351</v>
      </c>
      <c r="J276" s="29" t="s">
        <v>3352</v>
      </c>
      <c r="K276" s="30">
        <v>47.49</v>
      </c>
      <c r="L276" s="30">
        <v>44.8</v>
      </c>
      <c r="M276" s="30">
        <v>47.015100000000004</v>
      </c>
      <c r="N276" s="31">
        <v>1611.0128023508139</v>
      </c>
      <c r="O276" s="31">
        <v>11343.221356238697</v>
      </c>
      <c r="P276" s="31">
        <v>11401.263996200703</v>
      </c>
      <c r="Q276" s="31">
        <v>82.441952983725145</v>
      </c>
      <c r="R276" s="31">
        <v>82.441952983725145</v>
      </c>
      <c r="S276" s="31"/>
      <c r="T276" s="32">
        <v>1</v>
      </c>
      <c r="U276" s="32">
        <v>1</v>
      </c>
      <c r="V276" s="29">
        <v>33313</v>
      </c>
      <c r="W276" s="29"/>
      <c r="X276" s="33">
        <v>55153</v>
      </c>
      <c r="Y276" s="15">
        <v>1</v>
      </c>
      <c r="Z276" s="41" t="str">
        <f t="shared" si="12"/>
        <v>CAISO_Peaker2</v>
      </c>
      <c r="AA276" s="41">
        <f>IF(IFERROR(MATCH(C276,REN_Existing_Resources!E:E,0),FALSE),1,0)</f>
        <v>0</v>
      </c>
      <c r="AB276">
        <f t="shared" si="13"/>
        <v>1</v>
      </c>
      <c r="AC276">
        <f>IF(IFERROR(MATCH(Z276,NonREN_types!$A$1:$A$10,0),FALSE),1,0)</f>
        <v>1</v>
      </c>
      <c r="AD276">
        <v>1</v>
      </c>
      <c r="AE276">
        <f t="shared" si="14"/>
        <v>1</v>
      </c>
      <c r="AG276" s="44">
        <f>IFERROR(INDEX(MasterGenCapability_201906!$G:$G,MATCH($C276,MasterGenCapability_201906!$U:$U,0)),"")</f>
        <v>49.7</v>
      </c>
      <c r="AH276" s="44">
        <f>IFERROR(INDEX(NQC2020compliance_20191121!$L:$L,MATCH($C276,NQC2020compliance_20191121!$A:$A,0)),"")</f>
        <v>43</v>
      </c>
    </row>
    <row r="277" spans="2:34" hidden="1" x14ac:dyDescent="0.25">
      <c r="B277" s="28" t="s">
        <v>3329</v>
      </c>
      <c r="C277" s="28" t="s">
        <v>3282</v>
      </c>
      <c r="D277" s="28" t="s">
        <v>3360</v>
      </c>
      <c r="E277" s="28"/>
      <c r="F277" s="28" t="s">
        <v>3281</v>
      </c>
      <c r="G277" s="28"/>
      <c r="H277" s="12" t="s">
        <v>3332</v>
      </c>
      <c r="I277" s="12" t="s">
        <v>3333</v>
      </c>
      <c r="J277" s="29"/>
      <c r="K277" s="30">
        <v>110</v>
      </c>
      <c r="L277" s="30">
        <v>88.38</v>
      </c>
      <c r="M277" s="30"/>
      <c r="N277" s="31"/>
      <c r="O277" s="31"/>
      <c r="P277" s="31"/>
      <c r="Q277" s="31"/>
      <c r="R277" s="31"/>
      <c r="S277" s="31"/>
      <c r="T277" s="32">
        <v>0</v>
      </c>
      <c r="U277" s="32">
        <v>1</v>
      </c>
      <c r="V277" s="29">
        <v>42492</v>
      </c>
      <c r="W277" s="29"/>
      <c r="X277" s="33">
        <v>55153</v>
      </c>
      <c r="Y277" s="15">
        <v>1</v>
      </c>
      <c r="Z277" s="41" t="str">
        <f t="shared" si="12"/>
        <v>RenExistRes</v>
      </c>
      <c r="AA277" s="41">
        <f>IF(IFERROR(MATCH(C277,REN_Existing_Resources!E:E,0),FALSE),1,0)</f>
        <v>1</v>
      </c>
      <c r="AB277">
        <f t="shared" si="13"/>
        <v>1</v>
      </c>
      <c r="AC277">
        <f>IF(IFERROR(MATCH(Z277,NonREN_types!$A$1:$A$10,0),FALSE),1,0)</f>
        <v>0</v>
      </c>
      <c r="AD277">
        <v>1</v>
      </c>
      <c r="AE277">
        <f t="shared" si="14"/>
        <v>0</v>
      </c>
      <c r="AG277" s="44">
        <f>IFERROR(INDEX(MasterGenCapability_201906!$G:$G,MATCH($C277,MasterGenCapability_201906!$U:$U,0)),"")</f>
        <v>110</v>
      </c>
      <c r="AH277" s="44">
        <f>IFERROR(INDEX(NQC2020compliance_20191121!$L:$L,MATCH($C277,NQC2020compliance_20191121!$A:$A,0)),"")</f>
        <v>15.4</v>
      </c>
    </row>
    <row r="278" spans="2:34" hidden="1" x14ac:dyDescent="0.25">
      <c r="B278" s="28" t="s">
        <v>3329</v>
      </c>
      <c r="C278" s="28" t="s">
        <v>2396</v>
      </c>
      <c r="D278" s="28" t="s">
        <v>3360</v>
      </c>
      <c r="E278" s="28"/>
      <c r="F278" s="28" t="s">
        <v>3798</v>
      </c>
      <c r="G278" s="28"/>
      <c r="H278" s="12" t="s">
        <v>3332</v>
      </c>
      <c r="I278" s="12" t="s">
        <v>3333</v>
      </c>
      <c r="J278" s="29"/>
      <c r="K278" s="30">
        <v>125</v>
      </c>
      <c r="L278" s="30">
        <v>100.43</v>
      </c>
      <c r="M278" s="30"/>
      <c r="N278" s="31"/>
      <c r="O278" s="31"/>
      <c r="P278" s="31"/>
      <c r="Q278" s="31"/>
      <c r="R278" s="31"/>
      <c r="S278" s="31"/>
      <c r="T278" s="32">
        <v>0</v>
      </c>
      <c r="U278" s="32">
        <v>1</v>
      </c>
      <c r="V278" s="29">
        <v>42671</v>
      </c>
      <c r="W278" s="29"/>
      <c r="X278" s="33">
        <v>55153</v>
      </c>
      <c r="Y278" s="15">
        <v>1</v>
      </c>
      <c r="Z278" s="41" t="str">
        <f t="shared" si="12"/>
        <v>RenExistRes</v>
      </c>
      <c r="AA278" s="41">
        <f>IF(IFERROR(MATCH(C278,REN_Existing_Resources!E:E,0),FALSE),1,0)</f>
        <v>1</v>
      </c>
      <c r="AB278">
        <f t="shared" si="13"/>
        <v>1</v>
      </c>
      <c r="AC278">
        <f>IF(IFERROR(MATCH(Z278,NonREN_types!$A$1:$A$10,0),FALSE),1,0)</f>
        <v>0</v>
      </c>
      <c r="AD278">
        <v>1</v>
      </c>
      <c r="AE278">
        <f t="shared" si="14"/>
        <v>0</v>
      </c>
      <c r="AG278" s="44">
        <f>IFERROR(INDEX(MasterGenCapability_201906!$G:$G,MATCH($C278,MasterGenCapability_201906!$U:$U,0)),"")</f>
        <v>125</v>
      </c>
      <c r="AH278" s="44">
        <f>IFERROR(INDEX(NQC2020compliance_20191121!$L:$L,MATCH($C278,NQC2020compliance_20191121!$A:$A,0)),"")</f>
        <v>17.5</v>
      </c>
    </row>
    <row r="279" spans="2:34" x14ac:dyDescent="0.25">
      <c r="B279" s="28" t="s">
        <v>3329</v>
      </c>
      <c r="C279" s="28" t="s">
        <v>3799</v>
      </c>
      <c r="D279" s="28" t="s">
        <v>79</v>
      </c>
      <c r="E279" s="28" t="s">
        <v>3343</v>
      </c>
      <c r="F279" s="28" t="s">
        <v>3800</v>
      </c>
      <c r="G279" s="28" t="s">
        <v>3801</v>
      </c>
      <c r="H279" s="12" t="s">
        <v>3357</v>
      </c>
      <c r="I279" s="12" t="s">
        <v>3351</v>
      </c>
      <c r="J279" s="29" t="s">
        <v>3352</v>
      </c>
      <c r="K279" s="30">
        <v>26.215</v>
      </c>
      <c r="L279" s="30">
        <v>26.1</v>
      </c>
      <c r="M279" s="30">
        <v>25.952850000000002</v>
      </c>
      <c r="N279" s="31">
        <v>889.29627064676606</v>
      </c>
      <c r="O279" s="31">
        <v>11343.140862354892</v>
      </c>
      <c r="P279" s="31">
        <v>11401.182689247364</v>
      </c>
      <c r="Q279" s="31">
        <v>85.209618573797684</v>
      </c>
      <c r="R279" s="31">
        <v>85.209618573797684</v>
      </c>
      <c r="S279" s="31"/>
      <c r="T279" s="32">
        <v>1</v>
      </c>
      <c r="U279" s="32">
        <v>1</v>
      </c>
      <c r="V279" s="29">
        <v>32563</v>
      </c>
      <c r="W279" s="29"/>
      <c r="X279" s="33">
        <v>55153</v>
      </c>
      <c r="Y279" s="15">
        <v>2</v>
      </c>
      <c r="Z279" s="41" t="str">
        <f t="shared" si="12"/>
        <v>CAISO_Peaker2</v>
      </c>
      <c r="AA279" s="41">
        <f>IF(IFERROR(MATCH(C279,REN_Existing_Resources!E:E,0),FALSE),1,0)</f>
        <v>0</v>
      </c>
      <c r="AB279">
        <f t="shared" si="13"/>
        <v>1</v>
      </c>
      <c r="AC279">
        <f>IF(IFERROR(MATCH(Z279,NonREN_types!$A$1:$A$10,0),FALSE),1,0)</f>
        <v>1</v>
      </c>
      <c r="AD279">
        <v>1</v>
      </c>
      <c r="AE279">
        <f t="shared" si="14"/>
        <v>1</v>
      </c>
      <c r="AG279" s="44">
        <f>IFERROR(INDEX(MasterGenCapability_201906!$G:$G,MATCH($C279,MasterGenCapability_201906!$U:$U,0)),"")</f>
        <v>52.43</v>
      </c>
      <c r="AH279" s="44">
        <f>IFERROR(INDEX(NQC2020compliance_20191121!$L:$L,MATCH($C279,NQC2020compliance_20191121!$A:$A,0)),"")</f>
        <v>50.13</v>
      </c>
    </row>
    <row r="280" spans="2:34" x14ac:dyDescent="0.25">
      <c r="B280" s="28" t="s">
        <v>3329</v>
      </c>
      <c r="C280" s="28" t="s">
        <v>3799</v>
      </c>
      <c r="D280" s="28" t="s">
        <v>79</v>
      </c>
      <c r="E280" s="28" t="s">
        <v>3343</v>
      </c>
      <c r="F280" s="28" t="s">
        <v>3800</v>
      </c>
      <c r="G280" s="28" t="s">
        <v>3802</v>
      </c>
      <c r="H280" s="12" t="s">
        <v>3357</v>
      </c>
      <c r="I280" s="12" t="s">
        <v>3351</v>
      </c>
      <c r="J280" s="29" t="s">
        <v>3352</v>
      </c>
      <c r="K280" s="30">
        <v>26.215</v>
      </c>
      <c r="L280" s="30">
        <v>26.1</v>
      </c>
      <c r="M280" s="30">
        <v>25.952850000000002</v>
      </c>
      <c r="N280" s="31">
        <v>889.29627064676606</v>
      </c>
      <c r="O280" s="31">
        <v>11343.140862354892</v>
      </c>
      <c r="P280" s="31">
        <v>11401.182689247364</v>
      </c>
      <c r="Q280" s="31">
        <v>85.209618573797684</v>
      </c>
      <c r="R280" s="31">
        <v>85.209618573797684</v>
      </c>
      <c r="S280" s="31"/>
      <c r="T280" s="32">
        <v>1</v>
      </c>
      <c r="U280" s="32">
        <v>1</v>
      </c>
      <c r="V280" s="29">
        <v>32563</v>
      </c>
      <c r="W280" s="29"/>
      <c r="X280" s="33">
        <v>55153</v>
      </c>
      <c r="Y280" s="15">
        <v>2</v>
      </c>
      <c r="Z280" s="41" t="str">
        <f t="shared" si="12"/>
        <v>CAISO_Peaker2</v>
      </c>
      <c r="AA280" s="41">
        <f>IF(IFERROR(MATCH(C280,REN_Existing_Resources!E:E,0),FALSE),1,0)</f>
        <v>0</v>
      </c>
      <c r="AB280">
        <f t="shared" si="13"/>
        <v>1</v>
      </c>
      <c r="AC280">
        <f>IF(IFERROR(MATCH(Z280,NonREN_types!$A$1:$A$10,0),FALSE),1,0)</f>
        <v>1</v>
      </c>
      <c r="AD280">
        <v>1</v>
      </c>
      <c r="AE280">
        <f t="shared" si="14"/>
        <v>1</v>
      </c>
      <c r="AG280" s="44">
        <f>IFERROR(INDEX(MasterGenCapability_201906!$G:$G,MATCH($C280,MasterGenCapability_201906!$U:$U,0)),"")</f>
        <v>52.43</v>
      </c>
      <c r="AH280" s="44">
        <f>IFERROR(INDEX(NQC2020compliance_20191121!$L:$L,MATCH($C280,NQC2020compliance_20191121!$A:$A,0)),"")</f>
        <v>50.13</v>
      </c>
    </row>
    <row r="281" spans="2:34" x14ac:dyDescent="0.25">
      <c r="B281" s="28" t="s">
        <v>3329</v>
      </c>
      <c r="C281" s="28" t="s">
        <v>3803</v>
      </c>
      <c r="D281" s="28" t="s">
        <v>79</v>
      </c>
      <c r="E281" s="28" t="s">
        <v>3343</v>
      </c>
      <c r="F281" s="28" t="s">
        <v>3804</v>
      </c>
      <c r="G281" s="28" t="s">
        <v>3805</v>
      </c>
      <c r="H281" s="12" t="s">
        <v>3357</v>
      </c>
      <c r="I281" s="12" t="s">
        <v>3351</v>
      </c>
      <c r="J281" s="29" t="s">
        <v>3352</v>
      </c>
      <c r="K281" s="30">
        <v>26.114999999999998</v>
      </c>
      <c r="L281" s="30">
        <v>25.8</v>
      </c>
      <c r="M281" s="30">
        <v>25.853850000000001</v>
      </c>
      <c r="N281" s="31">
        <v>885.90438688969255</v>
      </c>
      <c r="O281" s="31">
        <v>11343.102061482821</v>
      </c>
      <c r="P281" s="31">
        <v>11401.143496447292</v>
      </c>
      <c r="Q281" s="31">
        <v>85.948101265822785</v>
      </c>
      <c r="R281" s="31">
        <v>85.75920433996383</v>
      </c>
      <c r="S281" s="31"/>
      <c r="T281" s="32">
        <v>1</v>
      </c>
      <c r="U281" s="32">
        <v>1</v>
      </c>
      <c r="V281" s="29">
        <v>32581</v>
      </c>
      <c r="W281" s="29"/>
      <c r="X281" s="33">
        <v>55153</v>
      </c>
      <c r="Y281" s="15">
        <v>2</v>
      </c>
      <c r="Z281" s="41" t="str">
        <f t="shared" si="12"/>
        <v>CAISO_Peaker2</v>
      </c>
      <c r="AA281" s="41">
        <f>IF(IFERROR(MATCH(C281,REN_Existing_Resources!E:E,0),FALSE),1,0)</f>
        <v>0</v>
      </c>
      <c r="AB281">
        <f t="shared" si="13"/>
        <v>1</v>
      </c>
      <c r="AC281">
        <f>IF(IFERROR(MATCH(Z281,NonREN_types!$A$1:$A$10,0),FALSE),1,0)</f>
        <v>1</v>
      </c>
      <c r="AD281">
        <v>1</v>
      </c>
      <c r="AE281">
        <f t="shared" si="14"/>
        <v>1</v>
      </c>
      <c r="AG281" s="44">
        <f>IFERROR(INDEX(MasterGenCapability_201906!$G:$G,MATCH($C281,MasterGenCapability_201906!$U:$U,0)),"")</f>
        <v>52.23</v>
      </c>
      <c r="AH281" s="44">
        <f>IFERROR(INDEX(NQC2020compliance_20191121!$L:$L,MATCH($C281,NQC2020compliance_20191121!$A:$A,0)),"")</f>
        <v>50.03</v>
      </c>
    </row>
    <row r="282" spans="2:34" x14ac:dyDescent="0.25">
      <c r="B282" s="28" t="s">
        <v>3329</v>
      </c>
      <c r="C282" s="28" t="s">
        <v>3803</v>
      </c>
      <c r="D282" s="28" t="s">
        <v>79</v>
      </c>
      <c r="E282" s="28" t="s">
        <v>3343</v>
      </c>
      <c r="F282" s="28" t="s">
        <v>3804</v>
      </c>
      <c r="G282" s="28" t="s">
        <v>3806</v>
      </c>
      <c r="H282" s="12" t="s">
        <v>3357</v>
      </c>
      <c r="I282" s="12" t="s">
        <v>3351</v>
      </c>
      <c r="J282" s="29" t="s">
        <v>3352</v>
      </c>
      <c r="K282" s="30">
        <v>26.114999999999998</v>
      </c>
      <c r="L282" s="30">
        <v>25.8</v>
      </c>
      <c r="M282" s="30">
        <v>25.853850000000001</v>
      </c>
      <c r="N282" s="31">
        <v>885.90438688969255</v>
      </c>
      <c r="O282" s="31">
        <v>11343.102061482821</v>
      </c>
      <c r="P282" s="31">
        <v>11401.143496447292</v>
      </c>
      <c r="Q282" s="31">
        <v>85.948101265822785</v>
      </c>
      <c r="R282" s="31">
        <v>85.75920433996383</v>
      </c>
      <c r="S282" s="31"/>
      <c r="T282" s="32">
        <v>1</v>
      </c>
      <c r="U282" s="32">
        <v>1</v>
      </c>
      <c r="V282" s="29">
        <v>32581</v>
      </c>
      <c r="W282" s="29"/>
      <c r="X282" s="33">
        <v>55153</v>
      </c>
      <c r="Y282" s="15">
        <v>2</v>
      </c>
      <c r="Z282" s="41" t="str">
        <f t="shared" si="12"/>
        <v>CAISO_Peaker2</v>
      </c>
      <c r="AA282" s="41">
        <f>IF(IFERROR(MATCH(C282,REN_Existing_Resources!E:E,0),FALSE),1,0)</f>
        <v>0</v>
      </c>
      <c r="AB282">
        <f t="shared" si="13"/>
        <v>1</v>
      </c>
      <c r="AC282">
        <f>IF(IFERROR(MATCH(Z282,NonREN_types!$A$1:$A$10,0),FALSE),1,0)</f>
        <v>1</v>
      </c>
      <c r="AD282">
        <v>1</v>
      </c>
      <c r="AE282">
        <f t="shared" si="14"/>
        <v>1</v>
      </c>
      <c r="AG282" s="44">
        <f>IFERROR(INDEX(MasterGenCapability_201906!$G:$G,MATCH($C282,MasterGenCapability_201906!$U:$U,0)),"")</f>
        <v>52.23</v>
      </c>
      <c r="AH282" s="44">
        <f>IFERROR(INDEX(NQC2020compliance_20191121!$L:$L,MATCH($C282,NQC2020compliance_20191121!$A:$A,0)),"")</f>
        <v>50.03</v>
      </c>
    </row>
    <row r="283" spans="2:34" x14ac:dyDescent="0.25">
      <c r="B283" s="28" t="s">
        <v>3329</v>
      </c>
      <c r="C283" s="28" t="s">
        <v>3807</v>
      </c>
      <c r="D283" s="28" t="s">
        <v>224</v>
      </c>
      <c r="E283" s="28" t="s">
        <v>3481</v>
      </c>
      <c r="F283" s="28" t="s">
        <v>3808</v>
      </c>
      <c r="G283" s="28"/>
      <c r="H283" s="12" t="s">
        <v>3385</v>
      </c>
      <c r="I283" s="12" t="s">
        <v>3333</v>
      </c>
      <c r="J283" s="29" t="s">
        <v>3386</v>
      </c>
      <c r="K283" s="30">
        <v>26</v>
      </c>
      <c r="L283" s="30">
        <v>26</v>
      </c>
      <c r="M283" s="30"/>
      <c r="N283" s="31"/>
      <c r="O283" s="31"/>
      <c r="P283" s="31"/>
      <c r="Q283" s="31"/>
      <c r="R283" s="31"/>
      <c r="S283" s="31"/>
      <c r="T283" s="32">
        <v>0</v>
      </c>
      <c r="U283" s="32">
        <v>1</v>
      </c>
      <c r="V283" s="29">
        <v>4750</v>
      </c>
      <c r="W283" s="29"/>
      <c r="X283" s="33">
        <v>55153</v>
      </c>
      <c r="Y283" s="15">
        <v>1</v>
      </c>
      <c r="Z283" s="41" t="str">
        <f t="shared" si="12"/>
        <v>CAISO_Hydro</v>
      </c>
      <c r="AA283" s="41">
        <f>IF(IFERROR(MATCH(C283,REN_Existing_Resources!E:E,0),FALSE),1,0)</f>
        <v>0</v>
      </c>
      <c r="AB283">
        <f t="shared" si="13"/>
        <v>1</v>
      </c>
      <c r="AC283">
        <f>IF(IFERROR(MATCH(Z283,NonREN_types!$A$1:$A$10,0),FALSE),1,0)</f>
        <v>1</v>
      </c>
      <c r="AD283">
        <v>1</v>
      </c>
      <c r="AE283">
        <f t="shared" si="14"/>
        <v>1</v>
      </c>
      <c r="AG283" s="44">
        <f>IFERROR(INDEX(MasterGenCapability_201906!$G:$G,MATCH($C283,MasterGenCapability_201906!$U:$U,0)),"")</f>
        <v>26</v>
      </c>
      <c r="AH283" s="44">
        <f>IFERROR(INDEX(NQC2020compliance_20191121!$L:$L,MATCH($C283,NQC2020compliance_20191121!$A:$A,0)),"")</f>
        <v>26</v>
      </c>
    </row>
    <row r="284" spans="2:34" x14ac:dyDescent="0.25">
      <c r="B284" s="28" t="s">
        <v>3329</v>
      </c>
      <c r="C284" s="28" t="s">
        <v>3809</v>
      </c>
      <c r="D284" s="28" t="s">
        <v>224</v>
      </c>
      <c r="E284" s="28" t="s">
        <v>3481</v>
      </c>
      <c r="F284" s="28" t="s">
        <v>3810</v>
      </c>
      <c r="G284" s="28"/>
      <c r="H284" s="12" t="s">
        <v>3385</v>
      </c>
      <c r="I284" s="12" t="s">
        <v>3333</v>
      </c>
      <c r="J284" s="29" t="s">
        <v>3386</v>
      </c>
      <c r="K284" s="30">
        <v>28.9</v>
      </c>
      <c r="L284" s="30">
        <v>28.9</v>
      </c>
      <c r="M284" s="30"/>
      <c r="N284" s="31"/>
      <c r="O284" s="31"/>
      <c r="P284" s="31"/>
      <c r="Q284" s="31"/>
      <c r="R284" s="31"/>
      <c r="S284" s="31"/>
      <c r="T284" s="32">
        <v>0</v>
      </c>
      <c r="U284" s="32">
        <v>1</v>
      </c>
      <c r="V284" s="29">
        <v>8037</v>
      </c>
      <c r="W284" s="29"/>
      <c r="X284" s="33">
        <v>55153</v>
      </c>
      <c r="Y284" s="15">
        <v>1</v>
      </c>
      <c r="Z284" s="41" t="str">
        <f t="shared" si="12"/>
        <v>CAISO_Hydro</v>
      </c>
      <c r="AA284" s="41">
        <f>IF(IFERROR(MATCH(C284,REN_Existing_Resources!E:E,0),FALSE),1,0)</f>
        <v>0</v>
      </c>
      <c r="AB284">
        <f t="shared" si="13"/>
        <v>1</v>
      </c>
      <c r="AC284">
        <f>IF(IFERROR(MATCH(Z284,NonREN_types!$A$1:$A$10,0),FALSE),1,0)</f>
        <v>1</v>
      </c>
      <c r="AD284">
        <v>1</v>
      </c>
      <c r="AE284">
        <f t="shared" si="14"/>
        <v>1</v>
      </c>
      <c r="AG284" s="44">
        <f>IFERROR(INDEX(MasterGenCapability_201906!$G:$G,MATCH($C284,MasterGenCapability_201906!$U:$U,0)),"")</f>
        <v>28.9</v>
      </c>
      <c r="AH284" s="44">
        <f>IFERROR(INDEX(NQC2020compliance_20191121!$L:$L,MATCH($C284,NQC2020compliance_20191121!$A:$A,0)),"")</f>
        <v>28.9</v>
      </c>
    </row>
    <row r="285" spans="2:34" x14ac:dyDescent="0.25">
      <c r="B285" s="28" t="s">
        <v>3329</v>
      </c>
      <c r="C285" s="28" t="s">
        <v>3811</v>
      </c>
      <c r="D285" s="28" t="s">
        <v>224</v>
      </c>
      <c r="E285" s="28" t="s">
        <v>3481</v>
      </c>
      <c r="F285" s="28" t="s">
        <v>3812</v>
      </c>
      <c r="G285" s="28"/>
      <c r="H285" s="12" t="s">
        <v>3385</v>
      </c>
      <c r="I285" s="12" t="s">
        <v>3333</v>
      </c>
      <c r="J285" s="29" t="s">
        <v>3386</v>
      </c>
      <c r="K285" s="30">
        <v>50</v>
      </c>
      <c r="L285" s="30">
        <v>50</v>
      </c>
      <c r="M285" s="30"/>
      <c r="N285" s="31"/>
      <c r="O285" s="31"/>
      <c r="P285" s="31"/>
      <c r="Q285" s="31"/>
      <c r="R285" s="31"/>
      <c r="S285" s="31"/>
      <c r="T285" s="32">
        <v>0</v>
      </c>
      <c r="U285" s="32">
        <v>1</v>
      </c>
      <c r="V285" s="29">
        <v>23743</v>
      </c>
      <c r="W285" s="29"/>
      <c r="X285" s="33">
        <v>55153</v>
      </c>
      <c r="Y285" s="15">
        <v>1</v>
      </c>
      <c r="Z285" s="41" t="str">
        <f t="shared" si="12"/>
        <v>CAISO_Hydro</v>
      </c>
      <c r="AA285" s="41">
        <f>IF(IFERROR(MATCH(C285,REN_Existing_Resources!E:E,0),FALSE),1,0)</f>
        <v>0</v>
      </c>
      <c r="AB285">
        <f t="shared" si="13"/>
        <v>1</v>
      </c>
      <c r="AC285">
        <f>IF(IFERROR(MATCH(Z285,NonREN_types!$A$1:$A$10,0),FALSE),1,0)</f>
        <v>1</v>
      </c>
      <c r="AD285">
        <v>1</v>
      </c>
      <c r="AE285">
        <f t="shared" si="14"/>
        <v>1</v>
      </c>
      <c r="AG285" s="44">
        <f>IFERROR(INDEX(MasterGenCapability_201906!$G:$G,MATCH($C285,MasterGenCapability_201906!$U:$U,0)),"")</f>
        <v>50</v>
      </c>
      <c r="AH285" s="44">
        <f>IFERROR(INDEX(NQC2020compliance_20191121!$L:$L,MATCH($C285,NQC2020compliance_20191121!$A:$A,0)),"")</f>
        <v>50</v>
      </c>
    </row>
    <row r="286" spans="2:34" hidden="1" x14ac:dyDescent="0.25">
      <c r="B286" s="28" t="s">
        <v>3329</v>
      </c>
      <c r="C286" s="28" t="s">
        <v>424</v>
      </c>
      <c r="D286" s="28" t="s">
        <v>3360</v>
      </c>
      <c r="E286" s="28"/>
      <c r="F286" s="28" t="s">
        <v>3813</v>
      </c>
      <c r="G286" s="28"/>
      <c r="H286" s="12" t="s">
        <v>3385</v>
      </c>
      <c r="I286" s="12" t="s">
        <v>3333</v>
      </c>
      <c r="J286" s="29"/>
      <c r="K286" s="30">
        <v>18.5</v>
      </c>
      <c r="L286" s="30">
        <v>18.5</v>
      </c>
      <c r="M286" s="30"/>
      <c r="N286" s="31"/>
      <c r="O286" s="31"/>
      <c r="P286" s="31"/>
      <c r="Q286" s="31"/>
      <c r="R286" s="31"/>
      <c r="S286" s="31"/>
      <c r="T286" s="32">
        <v>0</v>
      </c>
      <c r="U286" s="32">
        <v>1</v>
      </c>
      <c r="V286" s="29">
        <v>23012</v>
      </c>
      <c r="W286" s="29"/>
      <c r="X286" s="33">
        <v>55153</v>
      </c>
      <c r="Y286" s="15">
        <v>1</v>
      </c>
      <c r="Z286" s="41" t="str">
        <f t="shared" si="12"/>
        <v>RenExistRes</v>
      </c>
      <c r="AA286" s="41">
        <f>IF(IFERROR(MATCH(C286,REN_Existing_Resources!E:E,0),FALSE),1,0)</f>
        <v>1</v>
      </c>
      <c r="AB286">
        <f t="shared" si="13"/>
        <v>1</v>
      </c>
      <c r="AC286">
        <f>IF(IFERROR(MATCH(Z286,NonREN_types!$A$1:$A$10,0),FALSE),1,0)</f>
        <v>0</v>
      </c>
      <c r="AD286">
        <v>1</v>
      </c>
      <c r="AE286">
        <f t="shared" si="14"/>
        <v>0</v>
      </c>
      <c r="AG286" s="44">
        <f>IFERROR(INDEX(MasterGenCapability_201906!$G:$G,MATCH($C286,MasterGenCapability_201906!$U:$U,0)),"")</f>
        <v>18.5</v>
      </c>
      <c r="AH286" s="44">
        <f>IFERROR(INDEX(NQC2020compliance_20191121!$L:$L,MATCH($C286,NQC2020compliance_20191121!$A:$A,0)),"")</f>
        <v>2.65</v>
      </c>
    </row>
    <row r="287" spans="2:34" hidden="1" x14ac:dyDescent="0.25">
      <c r="B287" s="28" t="s">
        <v>3329</v>
      </c>
      <c r="C287" s="28" t="s">
        <v>1466</v>
      </c>
      <c r="D287" s="28" t="s">
        <v>3360</v>
      </c>
      <c r="E287" s="28"/>
      <c r="F287" s="28" t="s">
        <v>1465</v>
      </c>
      <c r="G287" s="28"/>
      <c r="H287" s="12" t="s">
        <v>3332</v>
      </c>
      <c r="I287" s="12" t="s">
        <v>3333</v>
      </c>
      <c r="J287" s="29"/>
      <c r="K287" s="30">
        <v>296.19</v>
      </c>
      <c r="L287" s="30">
        <v>241.03</v>
      </c>
      <c r="M287" s="30"/>
      <c r="N287" s="31"/>
      <c r="O287" s="31"/>
      <c r="P287" s="31"/>
      <c r="Q287" s="31"/>
      <c r="R287" s="31"/>
      <c r="S287" s="31"/>
      <c r="T287" s="32">
        <v>0</v>
      </c>
      <c r="U287" s="32">
        <v>1</v>
      </c>
      <c r="V287" s="29">
        <v>42612</v>
      </c>
      <c r="W287" s="29"/>
      <c r="X287" s="33">
        <v>55153</v>
      </c>
      <c r="Y287" s="15">
        <v>1</v>
      </c>
      <c r="Z287" s="41" t="str">
        <f t="shared" si="12"/>
        <v>RenExistRes</v>
      </c>
      <c r="AA287" s="41">
        <f>IF(IFERROR(MATCH(C287,REN_Existing_Resources!E:E,0),FALSE),1,0)</f>
        <v>1</v>
      </c>
      <c r="AB287">
        <f t="shared" si="13"/>
        <v>1</v>
      </c>
      <c r="AC287">
        <f>IF(IFERROR(MATCH(Z287,NonREN_types!$A$1:$A$10,0),FALSE),1,0)</f>
        <v>0</v>
      </c>
      <c r="AD287">
        <v>1</v>
      </c>
      <c r="AE287">
        <f t="shared" si="14"/>
        <v>0</v>
      </c>
      <c r="AG287" s="44">
        <f>IFERROR(INDEX(MasterGenCapability_201906!$G:$G,MATCH($C287,MasterGenCapability_201906!$U:$U,0)),"")</f>
        <v>148.1</v>
      </c>
      <c r="AH287" s="44">
        <f>IFERROR(INDEX(NQC2020compliance_20191121!$L:$L,MATCH($C287,NQC2020compliance_20191121!$A:$A,0)),"")</f>
        <v>41.47</v>
      </c>
    </row>
    <row r="288" spans="2:34" hidden="1" x14ac:dyDescent="0.25">
      <c r="B288" s="28" t="s">
        <v>3329</v>
      </c>
      <c r="C288" s="28" t="s">
        <v>1463</v>
      </c>
      <c r="D288" s="28" t="s">
        <v>3360</v>
      </c>
      <c r="E288" s="28"/>
      <c r="F288" s="28" t="s">
        <v>3814</v>
      </c>
      <c r="G288" s="28"/>
      <c r="H288" s="12" t="s">
        <v>3332</v>
      </c>
      <c r="I288" s="12" t="s">
        <v>3333</v>
      </c>
      <c r="J288" s="29"/>
      <c r="K288" s="30">
        <v>300</v>
      </c>
      <c r="L288" s="30">
        <v>200.28</v>
      </c>
      <c r="M288" s="30"/>
      <c r="N288" s="31"/>
      <c r="O288" s="31"/>
      <c r="P288" s="31"/>
      <c r="Q288" s="31"/>
      <c r="R288" s="31"/>
      <c r="S288" s="31"/>
      <c r="T288" s="32">
        <v>0</v>
      </c>
      <c r="U288" s="32">
        <v>1</v>
      </c>
      <c r="V288" s="29">
        <v>41978</v>
      </c>
      <c r="W288" s="29"/>
      <c r="X288" s="33">
        <v>55153</v>
      </c>
      <c r="Y288" s="15">
        <v>1</v>
      </c>
      <c r="Z288" s="41" t="str">
        <f t="shared" si="12"/>
        <v>RenExistRes</v>
      </c>
      <c r="AA288" s="41">
        <f>IF(IFERROR(MATCH(C288,REN_Existing_Resources!E:E,0),FALSE),1,0)</f>
        <v>1</v>
      </c>
      <c r="AB288">
        <f t="shared" si="13"/>
        <v>1</v>
      </c>
      <c r="AC288">
        <f>IF(IFERROR(MATCH(Z288,NonREN_types!$A$1:$A$10,0),FALSE),1,0)</f>
        <v>0</v>
      </c>
      <c r="AD288">
        <v>1</v>
      </c>
      <c r="AE288">
        <f t="shared" si="14"/>
        <v>0</v>
      </c>
      <c r="AG288" s="44">
        <f>IFERROR(INDEX(MasterGenCapability_201906!$G:$G,MATCH($C288,MasterGenCapability_201906!$U:$U,0)),"")</f>
        <v>156.9</v>
      </c>
      <c r="AH288" s="44">
        <f>IFERROR(INDEX(NQC2020compliance_20191121!$L:$L,MATCH($C288,NQC2020compliance_20191121!$A:$A,0)),"")</f>
        <v>42</v>
      </c>
    </row>
    <row r="289" spans="2:34" hidden="1" x14ac:dyDescent="0.25">
      <c r="B289" s="28" t="s">
        <v>3329</v>
      </c>
      <c r="C289" s="28" t="s">
        <v>843</v>
      </c>
      <c r="D289" s="28" t="s">
        <v>3360</v>
      </c>
      <c r="E289" s="28"/>
      <c r="F289" s="28" t="s">
        <v>3815</v>
      </c>
      <c r="G289" s="28"/>
      <c r="H289" s="12" t="s">
        <v>3332</v>
      </c>
      <c r="I289" s="12" t="s">
        <v>3333</v>
      </c>
      <c r="J289" s="29"/>
      <c r="K289" s="30">
        <v>250</v>
      </c>
      <c r="L289" s="30">
        <v>164</v>
      </c>
      <c r="M289" s="30"/>
      <c r="N289" s="31"/>
      <c r="O289" s="31"/>
      <c r="P289" s="31"/>
      <c r="Q289" s="31"/>
      <c r="R289" s="31"/>
      <c r="S289" s="31"/>
      <c r="T289" s="32">
        <v>0</v>
      </c>
      <c r="U289" s="32">
        <v>1</v>
      </c>
      <c r="V289" s="29">
        <v>41978</v>
      </c>
      <c r="W289" s="29"/>
      <c r="X289" s="33">
        <v>55153</v>
      </c>
      <c r="Y289" s="15">
        <v>1</v>
      </c>
      <c r="Z289" s="41" t="str">
        <f t="shared" si="12"/>
        <v>RenExistRes</v>
      </c>
      <c r="AA289" s="41">
        <f>IF(IFERROR(MATCH(C289,REN_Existing_Resources!E:E,0),FALSE),1,0)</f>
        <v>1</v>
      </c>
      <c r="AB289">
        <f t="shared" si="13"/>
        <v>1</v>
      </c>
      <c r="AC289">
        <f>IF(IFERROR(MATCH(Z289,NonREN_types!$A$1:$A$10,0),FALSE),1,0)</f>
        <v>0</v>
      </c>
      <c r="AD289">
        <v>1</v>
      </c>
      <c r="AE289">
        <f t="shared" si="14"/>
        <v>0</v>
      </c>
      <c r="AG289" s="44">
        <f>IFERROR(INDEX(MasterGenCapability_201906!$G:$G,MATCH($C289,MasterGenCapability_201906!$U:$U,0)),"")</f>
        <v>129.80000000000001</v>
      </c>
      <c r="AH289" s="44">
        <f>IFERROR(INDEX(NQC2020compliance_20191121!$L:$L,MATCH($C289,NQC2020compliance_20191121!$A:$A,0)),"")</f>
        <v>35</v>
      </c>
    </row>
    <row r="290" spans="2:34" hidden="1" x14ac:dyDescent="0.25">
      <c r="B290" s="28" t="s">
        <v>3329</v>
      </c>
      <c r="C290" s="28" t="s">
        <v>3816</v>
      </c>
      <c r="D290" s="28" t="s">
        <v>3360</v>
      </c>
      <c r="E290" s="28"/>
      <c r="F290" s="28" t="s">
        <v>3817</v>
      </c>
      <c r="G290" s="28"/>
      <c r="H290" s="12" t="s">
        <v>3399</v>
      </c>
      <c r="I290" s="12" t="s">
        <v>3333</v>
      </c>
      <c r="J290" s="29"/>
      <c r="K290" s="30">
        <v>4.5</v>
      </c>
      <c r="L290" s="30">
        <v>0.79</v>
      </c>
      <c r="M290" s="30"/>
      <c r="N290" s="31"/>
      <c r="O290" s="31"/>
      <c r="P290" s="31"/>
      <c r="Q290" s="31"/>
      <c r="R290" s="31"/>
      <c r="S290" s="31"/>
      <c r="T290" s="32">
        <v>0</v>
      </c>
      <c r="U290" s="32">
        <v>1</v>
      </c>
      <c r="V290" s="29">
        <v>31524</v>
      </c>
      <c r="W290" s="29"/>
      <c r="X290" s="33">
        <v>55153</v>
      </c>
      <c r="Y290" s="15">
        <v>1</v>
      </c>
      <c r="Z290" s="41" t="str">
        <f t="shared" si="12"/>
        <v>Unclassified</v>
      </c>
      <c r="AA290" s="41">
        <f>IF(IFERROR(MATCH(C290,REN_Existing_Resources!E:E,0),FALSE),1,0)</f>
        <v>0</v>
      </c>
      <c r="AB290">
        <f t="shared" si="13"/>
        <v>1</v>
      </c>
      <c r="AC290">
        <f>IF(IFERROR(MATCH(Z290,NonREN_types!$A$1:$A$10,0),FALSE),1,0)</f>
        <v>0</v>
      </c>
      <c r="AD290">
        <v>1</v>
      </c>
      <c r="AE290">
        <f t="shared" si="14"/>
        <v>0</v>
      </c>
      <c r="AG290" s="44">
        <f>IFERROR(INDEX(MasterGenCapability_201906!$G:$G,MATCH($C290,MasterGenCapability_201906!$U:$U,0)),"")</f>
        <v>4.5</v>
      </c>
      <c r="AH290" s="44">
        <f>IFERROR(INDEX(NQC2020compliance_20191121!$L:$L,MATCH($C290,NQC2020compliance_20191121!$A:$A,0)),"")</f>
        <v>0.68</v>
      </c>
    </row>
    <row r="291" spans="2:34" hidden="1" x14ac:dyDescent="0.25">
      <c r="B291" s="28" t="s">
        <v>3329</v>
      </c>
      <c r="C291" s="28" t="s">
        <v>3818</v>
      </c>
      <c r="D291" s="28" t="s">
        <v>3360</v>
      </c>
      <c r="E291" s="28"/>
      <c r="F291" s="28" t="s">
        <v>3819</v>
      </c>
      <c r="G291" s="28"/>
      <c r="H291" s="12" t="s">
        <v>3399</v>
      </c>
      <c r="I291" s="12" t="s">
        <v>3333</v>
      </c>
      <c r="J291" s="29"/>
      <c r="K291" s="30">
        <v>6.52</v>
      </c>
      <c r="L291" s="30">
        <v>1.1499999999999999</v>
      </c>
      <c r="M291" s="30"/>
      <c r="N291" s="31"/>
      <c r="O291" s="31"/>
      <c r="P291" s="31"/>
      <c r="Q291" s="31"/>
      <c r="R291" s="31"/>
      <c r="S291" s="31"/>
      <c r="T291" s="32">
        <v>0</v>
      </c>
      <c r="U291" s="32">
        <v>1</v>
      </c>
      <c r="V291" s="29">
        <v>31524</v>
      </c>
      <c r="W291" s="29"/>
      <c r="X291" s="33">
        <v>55153</v>
      </c>
      <c r="Y291" s="15">
        <v>1</v>
      </c>
      <c r="Z291" s="41" t="str">
        <f t="shared" si="12"/>
        <v>Unclassified</v>
      </c>
      <c r="AA291" s="41">
        <f>IF(IFERROR(MATCH(C291,REN_Existing_Resources!E:E,0),FALSE),1,0)</f>
        <v>0</v>
      </c>
      <c r="AB291">
        <f t="shared" si="13"/>
        <v>1</v>
      </c>
      <c r="AC291">
        <f>IF(IFERROR(MATCH(Z291,NonREN_types!$A$1:$A$10,0),FALSE),1,0)</f>
        <v>0</v>
      </c>
      <c r="AD291">
        <v>1</v>
      </c>
      <c r="AE291">
        <f t="shared" si="14"/>
        <v>0</v>
      </c>
      <c r="AG291" s="44">
        <f>IFERROR(INDEX(MasterGenCapability_201906!$G:$G,MATCH($C291,MasterGenCapability_201906!$U:$U,0)),"")</f>
        <v>6.52</v>
      </c>
      <c r="AH291" s="44">
        <f>IFERROR(INDEX(NQC2020compliance_20191121!$L:$L,MATCH($C291,NQC2020compliance_20191121!$A:$A,0)),"")</f>
        <v>0.98</v>
      </c>
    </row>
    <row r="292" spans="2:34" x14ac:dyDescent="0.25">
      <c r="B292" s="28" t="s">
        <v>3329</v>
      </c>
      <c r="C292" s="28" t="s">
        <v>3820</v>
      </c>
      <c r="D292" s="28" t="s">
        <v>3346</v>
      </c>
      <c r="E292" s="28" t="s">
        <v>3347</v>
      </c>
      <c r="F292" s="28" t="s">
        <v>3218</v>
      </c>
      <c r="G292" s="28" t="s">
        <v>3821</v>
      </c>
      <c r="H292" s="12" t="s">
        <v>3365</v>
      </c>
      <c r="I292" s="12" t="s">
        <v>3434</v>
      </c>
      <c r="J292" s="29" t="s">
        <v>3518</v>
      </c>
      <c r="K292" s="30">
        <v>134</v>
      </c>
      <c r="L292" s="30">
        <v>134</v>
      </c>
      <c r="M292" s="30">
        <v>81.843076923076936</v>
      </c>
      <c r="N292" s="31">
        <v>12462.159300699301</v>
      </c>
      <c r="O292" s="31">
        <v>7699.8181818181838</v>
      </c>
      <c r="P292" s="31">
        <v>7836.0801465536988</v>
      </c>
      <c r="Q292" s="31">
        <v>113.38461538461539</v>
      </c>
      <c r="R292" s="31">
        <v>113.0097902097902</v>
      </c>
      <c r="S292" s="31"/>
      <c r="T292" s="32">
        <v>1</v>
      </c>
      <c r="U292" s="32">
        <v>1</v>
      </c>
      <c r="V292" s="29">
        <v>38642</v>
      </c>
      <c r="W292" s="29"/>
      <c r="X292" s="33">
        <v>55153</v>
      </c>
      <c r="Y292" s="15">
        <v>1</v>
      </c>
      <c r="Z292" s="41" t="str">
        <f t="shared" si="12"/>
        <v>CAISO_CCGT2</v>
      </c>
      <c r="AA292" s="41">
        <f>IF(IFERROR(MATCH(C292,REN_Existing_Resources!E:E,0),FALSE),1,0)</f>
        <v>0</v>
      </c>
      <c r="AB292">
        <f t="shared" si="13"/>
        <v>1</v>
      </c>
      <c r="AC292">
        <f>IF(IFERROR(MATCH(Z292,NonREN_types!$A$1:$A$10,0),FALSE),1,0)</f>
        <v>1</v>
      </c>
      <c r="AD292">
        <v>1</v>
      </c>
      <c r="AE292">
        <f t="shared" si="14"/>
        <v>1</v>
      </c>
      <c r="AG292" s="44">
        <f>IFERROR(INDEX(MasterGenCapability_201906!$G:$G,MATCH($C292,MasterGenCapability_201906!$U:$U,0)),"")</f>
        <v>50</v>
      </c>
      <c r="AH292" s="44">
        <f>IFERROR(INDEX(NQC2020compliance_20191121!$L:$L,MATCH($C292,NQC2020compliance_20191121!$A:$A,0)),"")</f>
        <v>134</v>
      </c>
    </row>
    <row r="293" spans="2:34" hidden="1" x14ac:dyDescent="0.25">
      <c r="B293" s="28" t="s">
        <v>3329</v>
      </c>
      <c r="C293" s="28" t="s">
        <v>416</v>
      </c>
      <c r="D293" s="28" t="s">
        <v>224</v>
      </c>
      <c r="E293" s="28" t="s">
        <v>3607</v>
      </c>
      <c r="F293" s="28" t="s">
        <v>3822</v>
      </c>
      <c r="G293" s="28"/>
      <c r="H293" s="12" t="s">
        <v>3385</v>
      </c>
      <c r="I293" s="12" t="s">
        <v>3333</v>
      </c>
      <c r="J293" s="29"/>
      <c r="K293" s="30">
        <v>22</v>
      </c>
      <c r="L293" s="30">
        <v>22</v>
      </c>
      <c r="M293" s="30"/>
      <c r="N293" s="31"/>
      <c r="O293" s="31"/>
      <c r="P293" s="31"/>
      <c r="Q293" s="31"/>
      <c r="R293" s="31"/>
      <c r="S293" s="31"/>
      <c r="T293" s="32">
        <v>0</v>
      </c>
      <c r="U293" s="32">
        <v>1</v>
      </c>
      <c r="V293" s="29">
        <v>15707</v>
      </c>
      <c r="W293" s="29"/>
      <c r="X293" s="33">
        <v>55153</v>
      </c>
      <c r="Y293" s="15">
        <v>1</v>
      </c>
      <c r="Z293" s="41" t="str">
        <f t="shared" si="12"/>
        <v>RenExistRes</v>
      </c>
      <c r="AA293" s="41">
        <f>IF(IFERROR(MATCH(C293,REN_Existing_Resources!E:E,0),FALSE),1,0)</f>
        <v>1</v>
      </c>
      <c r="AB293">
        <f t="shared" si="13"/>
        <v>1</v>
      </c>
      <c r="AC293">
        <f>IF(IFERROR(MATCH(Z293,NonREN_types!$A$1:$A$10,0),FALSE),1,0)</f>
        <v>0</v>
      </c>
      <c r="AD293">
        <v>1</v>
      </c>
      <c r="AE293">
        <f t="shared" si="14"/>
        <v>0</v>
      </c>
      <c r="AG293" s="44">
        <f>IFERROR(INDEX(MasterGenCapability_201906!$G:$G,MATCH($C293,MasterGenCapability_201906!$U:$U,0)),"")</f>
        <v>22</v>
      </c>
      <c r="AH293" s="44">
        <f>IFERROR(INDEX(NQC2020compliance_20191121!$L:$L,MATCH($C293,NQC2020compliance_20191121!$A:$A,0)),"")</f>
        <v>22</v>
      </c>
    </row>
    <row r="294" spans="2:34" hidden="1" x14ac:dyDescent="0.25">
      <c r="B294" s="28" t="s">
        <v>3329</v>
      </c>
      <c r="C294" s="28" t="s">
        <v>525</v>
      </c>
      <c r="D294" s="28" t="s">
        <v>224</v>
      </c>
      <c r="E294" s="28" t="s">
        <v>3481</v>
      </c>
      <c r="F294" s="28" t="s">
        <v>3823</v>
      </c>
      <c r="G294" s="28"/>
      <c r="H294" s="12" t="s">
        <v>3385</v>
      </c>
      <c r="I294" s="12" t="s">
        <v>3333</v>
      </c>
      <c r="J294" s="29"/>
      <c r="K294" s="30">
        <v>26</v>
      </c>
      <c r="L294" s="30">
        <v>26</v>
      </c>
      <c r="M294" s="30"/>
      <c r="N294" s="31"/>
      <c r="O294" s="31"/>
      <c r="P294" s="31"/>
      <c r="Q294" s="31"/>
      <c r="R294" s="31"/>
      <c r="S294" s="31"/>
      <c r="T294" s="32">
        <v>0</v>
      </c>
      <c r="U294" s="32">
        <v>1</v>
      </c>
      <c r="V294" s="29">
        <v>23743</v>
      </c>
      <c r="W294" s="29"/>
      <c r="X294" s="33">
        <v>55153</v>
      </c>
      <c r="Y294" s="15">
        <v>1</v>
      </c>
      <c r="Z294" s="41" t="str">
        <f t="shared" si="12"/>
        <v>RenExistRes</v>
      </c>
      <c r="AA294" s="41">
        <f>IF(IFERROR(MATCH(C294,REN_Existing_Resources!E:E,0),FALSE),1,0)</f>
        <v>1</v>
      </c>
      <c r="AB294">
        <f t="shared" si="13"/>
        <v>1</v>
      </c>
      <c r="AC294">
        <f>IF(IFERROR(MATCH(Z294,NonREN_types!$A$1:$A$10,0),FALSE),1,0)</f>
        <v>0</v>
      </c>
      <c r="AD294">
        <v>1</v>
      </c>
      <c r="AE294">
        <f t="shared" si="14"/>
        <v>0</v>
      </c>
      <c r="AG294" s="44">
        <f>IFERROR(INDEX(MasterGenCapability_201906!$G:$G,MATCH($C294,MasterGenCapability_201906!$U:$U,0)),"")</f>
        <v>26</v>
      </c>
      <c r="AH294" s="44">
        <f>IFERROR(INDEX(NQC2020compliance_20191121!$L:$L,MATCH($C294,NQC2020compliance_20191121!$A:$A,0)),"")</f>
        <v>26</v>
      </c>
    </row>
    <row r="295" spans="2:34" x14ac:dyDescent="0.25">
      <c r="B295" s="28" t="s">
        <v>3329</v>
      </c>
      <c r="C295" s="28" t="s">
        <v>3824</v>
      </c>
      <c r="D295" s="28" t="s">
        <v>3346</v>
      </c>
      <c r="E295" s="28" t="s">
        <v>3413</v>
      </c>
      <c r="F295" s="28" t="s">
        <v>3825</v>
      </c>
      <c r="G295" s="28"/>
      <c r="H295" s="12" t="s">
        <v>3385</v>
      </c>
      <c r="I295" s="12" t="s">
        <v>3333</v>
      </c>
      <c r="J295" s="29" t="s">
        <v>3386</v>
      </c>
      <c r="K295" s="30">
        <v>236.8</v>
      </c>
      <c r="L295" s="30">
        <v>234.97</v>
      </c>
      <c r="M295" s="30"/>
      <c r="N295" s="31"/>
      <c r="O295" s="31"/>
      <c r="P295" s="31"/>
      <c r="Q295" s="31"/>
      <c r="R295" s="31"/>
      <c r="S295" s="31"/>
      <c r="T295" s="32">
        <v>0</v>
      </c>
      <c r="U295" s="32">
        <v>1</v>
      </c>
      <c r="V295" s="29">
        <v>26299</v>
      </c>
      <c r="W295" s="29"/>
      <c r="X295" s="33">
        <v>55153</v>
      </c>
      <c r="Y295" s="15">
        <v>1</v>
      </c>
      <c r="Z295" s="41" t="str">
        <f t="shared" si="12"/>
        <v>CAISO_Hydro</v>
      </c>
      <c r="AA295" s="41">
        <f>IF(IFERROR(MATCH(C295,REN_Existing_Resources!E:E,0),FALSE),1,0)</f>
        <v>0</v>
      </c>
      <c r="AB295">
        <f t="shared" si="13"/>
        <v>1</v>
      </c>
      <c r="AC295">
        <f>IF(IFERROR(MATCH(Z295,NonREN_types!$A$1:$A$10,0),FALSE),1,0)</f>
        <v>1</v>
      </c>
      <c r="AD295">
        <v>1</v>
      </c>
      <c r="AE295">
        <f t="shared" si="14"/>
        <v>1</v>
      </c>
      <c r="AG295" s="44">
        <f>IFERROR(INDEX(MasterGenCapability_201906!$G:$G,MATCH($C295,MasterGenCapability_201906!$U:$U,0)),"")</f>
        <v>236.8</v>
      </c>
      <c r="AH295" s="44">
        <f>IFERROR(INDEX(NQC2020compliance_20191121!$L:$L,MATCH($C295,NQC2020compliance_20191121!$A:$A,0)),"")</f>
        <v>50.21</v>
      </c>
    </row>
    <row r="296" spans="2:34" x14ac:dyDescent="0.25">
      <c r="B296" s="28" t="s">
        <v>3329</v>
      </c>
      <c r="C296" s="28" t="s">
        <v>3826</v>
      </c>
      <c r="D296" s="28" t="s">
        <v>3334</v>
      </c>
      <c r="E296" s="28" t="s">
        <v>3475</v>
      </c>
      <c r="F296" s="28" t="s">
        <v>3827</v>
      </c>
      <c r="G296" s="28"/>
      <c r="H296" s="12" t="s">
        <v>3385</v>
      </c>
      <c r="I296" s="12" t="s">
        <v>3333</v>
      </c>
      <c r="J296" s="29" t="s">
        <v>3828</v>
      </c>
      <c r="K296" s="30">
        <v>200</v>
      </c>
      <c r="L296" s="30">
        <v>199</v>
      </c>
      <c r="M296" s="30"/>
      <c r="N296" s="31"/>
      <c r="O296" s="31"/>
      <c r="P296" s="31"/>
      <c r="Q296" s="31"/>
      <c r="R296" s="31"/>
      <c r="S296" s="31"/>
      <c r="T296" s="32">
        <v>0</v>
      </c>
      <c r="U296" s="32">
        <v>1</v>
      </c>
      <c r="V296" s="29">
        <v>31778</v>
      </c>
      <c r="W296" s="29"/>
      <c r="X296" s="33">
        <v>55153</v>
      </c>
      <c r="Y296" s="15">
        <v>1</v>
      </c>
      <c r="Z296" s="41" t="str">
        <f t="shared" si="12"/>
        <v>CAISO_PS</v>
      </c>
      <c r="AA296" s="41">
        <f>IF(IFERROR(MATCH(C296,REN_Existing_Resources!E:E,0),FALSE),1,0)</f>
        <v>0</v>
      </c>
      <c r="AB296">
        <f t="shared" si="13"/>
        <v>1</v>
      </c>
      <c r="AC296">
        <f>IF(IFERROR(MATCH(Z296,NonREN_types!$A$1:$A$10,0),FALSE),1,0)</f>
        <v>1</v>
      </c>
      <c r="AD296">
        <v>1</v>
      </c>
      <c r="AE296">
        <f t="shared" si="14"/>
        <v>1</v>
      </c>
      <c r="AG296" s="44">
        <f>IFERROR(INDEX(MasterGenCapability_201906!$G:$G,MATCH($C296,MasterGenCapability_201906!$U:$U,0)),"")</f>
        <v>200</v>
      </c>
      <c r="AH296" s="44">
        <f>IFERROR(INDEX(NQC2020compliance_20191121!$L:$L,MATCH($C296,NQC2020compliance_20191121!$A:$A,0)),"")</f>
        <v>199</v>
      </c>
    </row>
    <row r="297" spans="2:34" hidden="1" x14ac:dyDescent="0.25">
      <c r="B297" s="28" t="s">
        <v>3329</v>
      </c>
      <c r="C297" s="28" t="s">
        <v>3829</v>
      </c>
      <c r="D297" s="28" t="s">
        <v>3334</v>
      </c>
      <c r="E297" s="28" t="s">
        <v>3335</v>
      </c>
      <c r="F297" s="28" t="s">
        <v>3829</v>
      </c>
      <c r="G297" s="28"/>
      <c r="H297" s="12" t="s">
        <v>3456</v>
      </c>
      <c r="I297" s="12" t="s">
        <v>3333</v>
      </c>
      <c r="J297" s="29"/>
      <c r="K297" s="30">
        <v>0</v>
      </c>
      <c r="L297" s="30">
        <v>236</v>
      </c>
      <c r="M297" s="30"/>
      <c r="N297" s="31"/>
      <c r="O297" s="31"/>
      <c r="P297" s="31"/>
      <c r="Q297" s="31"/>
      <c r="R297" s="31"/>
      <c r="S297" s="31"/>
      <c r="T297" s="32">
        <v>1</v>
      </c>
      <c r="U297" s="32">
        <v>1</v>
      </c>
      <c r="V297" s="40">
        <v>1</v>
      </c>
      <c r="W297" s="29"/>
      <c r="X297" s="33">
        <v>55153</v>
      </c>
      <c r="Y297" s="15">
        <v>1</v>
      </c>
      <c r="Z297" s="41" t="str">
        <f t="shared" si="12"/>
        <v>Unclassified</v>
      </c>
      <c r="AA297" s="41">
        <f>IF(IFERROR(MATCH(C297,REN_Existing_Resources!E:E,0),FALSE),1,0)</f>
        <v>0</v>
      </c>
      <c r="AB297">
        <f t="shared" si="13"/>
        <v>1</v>
      </c>
      <c r="AC297">
        <f>IF(IFERROR(MATCH(Z297,NonREN_types!$A$1:$A$10,0),FALSE),1,0)</f>
        <v>0</v>
      </c>
      <c r="AD297">
        <v>1</v>
      </c>
      <c r="AE297">
        <f t="shared" si="14"/>
        <v>0</v>
      </c>
      <c r="AG297" s="44">
        <f>IFERROR(INDEX(MasterGenCapability_201906!$G:$G,MATCH($C297,MasterGenCapability_201906!$U:$U,0)),"")</f>
        <v>840</v>
      </c>
      <c r="AH297" s="44">
        <f>IFERROR(INDEX(NQC2020compliance_20191121!$L:$L,MATCH($C297,NQC2020compliance_20191121!$A:$A,0)),"")</f>
        <v>236</v>
      </c>
    </row>
    <row r="298" spans="2:34" hidden="1" x14ac:dyDescent="0.25">
      <c r="B298" s="28" t="s">
        <v>3329</v>
      </c>
      <c r="C298" s="28" t="s">
        <v>2706</v>
      </c>
      <c r="D298" s="28" t="s">
        <v>130</v>
      </c>
      <c r="E298" s="28"/>
      <c r="F298" s="28" t="s">
        <v>3830</v>
      </c>
      <c r="G298" s="28"/>
      <c r="H298" s="12" t="s">
        <v>3332</v>
      </c>
      <c r="I298" s="12" t="s">
        <v>3333</v>
      </c>
      <c r="J298" s="29"/>
      <c r="K298" s="30">
        <v>20</v>
      </c>
      <c r="L298" s="30">
        <v>0</v>
      </c>
      <c r="M298" s="30"/>
      <c r="N298" s="31"/>
      <c r="O298" s="31"/>
      <c r="P298" s="31"/>
      <c r="Q298" s="31"/>
      <c r="R298" s="31"/>
      <c r="S298" s="31"/>
      <c r="T298" s="32">
        <v>0</v>
      </c>
      <c r="U298" s="32">
        <v>1</v>
      </c>
      <c r="V298" s="29">
        <v>42228</v>
      </c>
      <c r="W298" s="29"/>
      <c r="X298" s="33">
        <v>55153</v>
      </c>
      <c r="Y298" s="15">
        <v>1</v>
      </c>
      <c r="Z298" s="41" t="str">
        <f t="shared" si="12"/>
        <v>RenExistRes</v>
      </c>
      <c r="AA298" s="41">
        <f>IF(IFERROR(MATCH(C298,REN_Existing_Resources!E:E,0),FALSE),1,0)</f>
        <v>1</v>
      </c>
      <c r="AB298">
        <f t="shared" si="13"/>
        <v>1</v>
      </c>
      <c r="AC298">
        <f>IF(IFERROR(MATCH(Z298,NonREN_types!$A$1:$A$10,0),FALSE),1,0)</f>
        <v>0</v>
      </c>
      <c r="AD298">
        <v>1</v>
      </c>
      <c r="AE298">
        <f t="shared" si="14"/>
        <v>0</v>
      </c>
      <c r="AG298" s="44">
        <f>IFERROR(INDEX(MasterGenCapability_201906!$G:$G,MATCH($C298,MasterGenCapability_201906!$U:$U,0)),"")</f>
        <v>20</v>
      </c>
      <c r="AH298" s="44">
        <f>IFERROR(INDEX(NQC2020compliance_20191121!$L:$L,MATCH($C298,NQC2020compliance_20191121!$A:$A,0)),"")</f>
        <v>0</v>
      </c>
    </row>
    <row r="299" spans="2:34" x14ac:dyDescent="0.25">
      <c r="B299" s="28" t="s">
        <v>3329</v>
      </c>
      <c r="C299" s="28" t="s">
        <v>3831</v>
      </c>
      <c r="D299" s="28" t="s">
        <v>3346</v>
      </c>
      <c r="E299" s="28" t="s">
        <v>3413</v>
      </c>
      <c r="F299" s="28" t="s">
        <v>3832</v>
      </c>
      <c r="G299" s="28" t="s">
        <v>3833</v>
      </c>
      <c r="H299" s="12" t="s">
        <v>3350</v>
      </c>
      <c r="I299" s="12" t="s">
        <v>3351</v>
      </c>
      <c r="J299" s="29" t="s">
        <v>3352</v>
      </c>
      <c r="K299" s="30">
        <v>43</v>
      </c>
      <c r="L299" s="30">
        <v>43</v>
      </c>
      <c r="M299" s="30">
        <v>12.9</v>
      </c>
      <c r="N299" s="31">
        <v>1458.6980000000001</v>
      </c>
      <c r="O299" s="31">
        <v>10704.130232558138</v>
      </c>
      <c r="P299" s="31">
        <v>13616.434108527132</v>
      </c>
      <c r="Q299" s="31">
        <v>320</v>
      </c>
      <c r="R299" s="31">
        <v>320</v>
      </c>
      <c r="S299" s="31"/>
      <c r="T299" s="32">
        <v>1</v>
      </c>
      <c r="U299" s="32">
        <v>1</v>
      </c>
      <c r="V299" s="29">
        <v>37799</v>
      </c>
      <c r="W299" s="29"/>
      <c r="X299" s="33">
        <v>55153</v>
      </c>
      <c r="Y299" s="15">
        <v>1</v>
      </c>
      <c r="Z299" s="41" t="str">
        <f t="shared" si="12"/>
        <v>CAISO_Peaker2</v>
      </c>
      <c r="AA299" s="41">
        <f>IF(IFERROR(MATCH(C299,REN_Existing_Resources!E:E,0),FALSE),1,0)</f>
        <v>0</v>
      </c>
      <c r="AB299">
        <f t="shared" si="13"/>
        <v>1</v>
      </c>
      <c r="AC299">
        <f>IF(IFERROR(MATCH(Z299,NonREN_types!$A$1:$A$10,0),FALSE),1,0)</f>
        <v>1</v>
      </c>
      <c r="AD299">
        <v>1</v>
      </c>
      <c r="AE299">
        <f t="shared" si="14"/>
        <v>1</v>
      </c>
      <c r="AG299" s="44">
        <f>IFERROR(INDEX(MasterGenCapability_201906!$G:$G,MATCH($C299,MasterGenCapability_201906!$U:$U,0)),"")</f>
        <v>43</v>
      </c>
      <c r="AH299" s="44">
        <f>IFERROR(INDEX(NQC2020compliance_20191121!$L:$L,MATCH($C299,NQC2020compliance_20191121!$A:$A,0)),"")</f>
        <v>43</v>
      </c>
    </row>
    <row r="300" spans="2:34" x14ac:dyDescent="0.25">
      <c r="B300" s="28" t="s">
        <v>3329</v>
      </c>
      <c r="C300" s="28" t="s">
        <v>3834</v>
      </c>
      <c r="D300" s="28" t="s">
        <v>3392</v>
      </c>
      <c r="E300" s="28" t="s">
        <v>1896</v>
      </c>
      <c r="F300" s="28" t="s">
        <v>3835</v>
      </c>
      <c r="G300" s="28"/>
      <c r="H300" s="12" t="s">
        <v>3350</v>
      </c>
      <c r="I300" s="12" t="s">
        <v>3333</v>
      </c>
      <c r="J300" s="29" t="s">
        <v>3836</v>
      </c>
      <c r="K300" s="30">
        <v>45.42</v>
      </c>
      <c r="L300" s="30">
        <v>45.42</v>
      </c>
      <c r="M300" s="30"/>
      <c r="N300" s="31"/>
      <c r="O300" s="31"/>
      <c r="P300" s="31"/>
      <c r="Q300" s="31"/>
      <c r="R300" s="31"/>
      <c r="S300" s="31"/>
      <c r="T300" s="32">
        <v>1</v>
      </c>
      <c r="U300" s="32">
        <v>0</v>
      </c>
      <c r="V300" s="29">
        <v>37405</v>
      </c>
      <c r="W300" s="29"/>
      <c r="X300" s="33">
        <v>55153</v>
      </c>
      <c r="Y300" s="15">
        <v>1</v>
      </c>
      <c r="Z300" s="41" t="str">
        <f t="shared" si="12"/>
        <v>CAISO_Peaker1</v>
      </c>
      <c r="AA300" s="41">
        <f>IF(IFERROR(MATCH(C300,REN_Existing_Resources!E:E,0),FALSE),1,0)</f>
        <v>0</v>
      </c>
      <c r="AB300">
        <f t="shared" si="13"/>
        <v>1</v>
      </c>
      <c r="AC300">
        <f>IF(IFERROR(MATCH(Z300,NonREN_types!$A$1:$A$10,0),FALSE),1,0)</f>
        <v>1</v>
      </c>
      <c r="AD300">
        <v>1</v>
      </c>
      <c r="AE300">
        <f t="shared" si="14"/>
        <v>1</v>
      </c>
      <c r="AG300" s="44">
        <f>IFERROR(INDEX(MasterGenCapability_201906!$G:$G,MATCH($C300,MasterGenCapability_201906!$U:$U,0)),"")</f>
        <v>45.42</v>
      </c>
      <c r="AH300" s="44">
        <f>IFERROR(INDEX(NQC2020compliance_20191121!$L:$L,MATCH($C300,NQC2020compliance_20191121!$A:$A,0)),"")</f>
        <v>45.42</v>
      </c>
    </row>
    <row r="301" spans="2:34" x14ac:dyDescent="0.25">
      <c r="B301" s="28" t="s">
        <v>3329</v>
      </c>
      <c r="C301" s="28" t="s">
        <v>3837</v>
      </c>
      <c r="D301" s="28" t="s">
        <v>130</v>
      </c>
      <c r="E301" s="28" t="s">
        <v>3341</v>
      </c>
      <c r="F301" s="28" t="s">
        <v>3838</v>
      </c>
      <c r="G301" s="28" t="s">
        <v>3839</v>
      </c>
      <c r="H301" s="12" t="s">
        <v>3357</v>
      </c>
      <c r="I301" s="12" t="s">
        <v>3351</v>
      </c>
      <c r="J301" s="29" t="s">
        <v>3352</v>
      </c>
      <c r="K301" s="30">
        <v>22.69</v>
      </c>
      <c r="L301" s="30">
        <v>20</v>
      </c>
      <c r="M301" s="30">
        <v>10.2105</v>
      </c>
      <c r="N301" s="31">
        <v>769.7174</v>
      </c>
      <c r="O301" s="31">
        <v>10409.757602468047</v>
      </c>
      <c r="P301" s="31">
        <v>11399.461338817886</v>
      </c>
      <c r="Q301" s="31">
        <v>160</v>
      </c>
      <c r="R301" s="31">
        <v>160</v>
      </c>
      <c r="S301" s="31"/>
      <c r="T301" s="32">
        <v>1</v>
      </c>
      <c r="U301" s="32">
        <v>1</v>
      </c>
      <c r="V301" s="29">
        <v>38959</v>
      </c>
      <c r="W301" s="29"/>
      <c r="X301" s="33">
        <v>55153</v>
      </c>
      <c r="Y301" s="15">
        <v>1</v>
      </c>
      <c r="Z301" s="41" t="str">
        <f t="shared" si="12"/>
        <v>CAISO_Peaker2</v>
      </c>
      <c r="AA301" s="41">
        <f>IF(IFERROR(MATCH(C301,REN_Existing_Resources!E:E,0),FALSE),1,0)</f>
        <v>0</v>
      </c>
      <c r="AB301">
        <f t="shared" si="13"/>
        <v>1</v>
      </c>
      <c r="AC301">
        <f>IF(IFERROR(MATCH(Z301,NonREN_types!$A$1:$A$10,0),FALSE),1,0)</f>
        <v>1</v>
      </c>
      <c r="AD301">
        <v>1</v>
      </c>
      <c r="AE301">
        <f t="shared" si="14"/>
        <v>1</v>
      </c>
      <c r="AG301" s="44">
        <f>IFERROR(INDEX(MasterGenCapability_201906!$G:$G,MATCH($C301,MasterGenCapability_201906!$U:$U,0)),"")</f>
        <v>21</v>
      </c>
      <c r="AH301" s="44">
        <f>IFERROR(INDEX(NQC2020compliance_20191121!$L:$L,MATCH($C301,NQC2020compliance_20191121!$A:$A,0)),"")</f>
        <v>22.69</v>
      </c>
    </row>
    <row r="302" spans="2:34" hidden="1" x14ac:dyDescent="0.25">
      <c r="B302" s="28" t="s">
        <v>3329</v>
      </c>
      <c r="C302" s="28" t="s">
        <v>783</v>
      </c>
      <c r="D302" s="28" t="s">
        <v>130</v>
      </c>
      <c r="E302" s="28" t="s">
        <v>3542</v>
      </c>
      <c r="F302" s="28" t="s">
        <v>3840</v>
      </c>
      <c r="G302" s="28"/>
      <c r="H302" s="12" t="s">
        <v>3332</v>
      </c>
      <c r="I302" s="12" t="s">
        <v>3333</v>
      </c>
      <c r="J302" s="29"/>
      <c r="K302" s="30">
        <v>1.5</v>
      </c>
      <c r="L302" s="30">
        <v>1.27</v>
      </c>
      <c r="M302" s="30"/>
      <c r="N302" s="31"/>
      <c r="O302" s="31"/>
      <c r="P302" s="31"/>
      <c r="Q302" s="31"/>
      <c r="R302" s="31"/>
      <c r="S302" s="31"/>
      <c r="T302" s="32">
        <v>0</v>
      </c>
      <c r="U302" s="32">
        <v>1</v>
      </c>
      <c r="V302" s="29">
        <v>42125</v>
      </c>
      <c r="W302" s="29"/>
      <c r="X302" s="33">
        <v>55153</v>
      </c>
      <c r="Y302" s="15">
        <v>1</v>
      </c>
      <c r="Z302" s="41" t="str">
        <f t="shared" si="12"/>
        <v>RenExistRes</v>
      </c>
      <c r="AA302" s="41">
        <f>IF(IFERROR(MATCH(C302,REN_Existing_Resources!E:E,0),FALSE),1,0)</f>
        <v>1</v>
      </c>
      <c r="AB302">
        <f t="shared" si="13"/>
        <v>1</v>
      </c>
      <c r="AC302">
        <f>IF(IFERROR(MATCH(Z302,NonREN_types!$A$1:$A$10,0),FALSE),1,0)</f>
        <v>0</v>
      </c>
      <c r="AD302">
        <v>1</v>
      </c>
      <c r="AE302">
        <f t="shared" si="14"/>
        <v>0</v>
      </c>
      <c r="AG302" s="44">
        <f>IFERROR(INDEX(MasterGenCapability_201906!$G:$G,MATCH($C302,MasterGenCapability_201906!$U:$U,0)),"")</f>
        <v>1.5</v>
      </c>
      <c r="AH302" s="44">
        <f>IFERROR(INDEX(NQC2020compliance_20191121!$L:$L,MATCH($C302,NQC2020compliance_20191121!$A:$A,0)),"")</f>
        <v>0</v>
      </c>
    </row>
    <row r="303" spans="2:34" hidden="1" x14ac:dyDescent="0.25">
      <c r="B303" s="28" t="s">
        <v>3329</v>
      </c>
      <c r="C303" s="28" t="s">
        <v>475</v>
      </c>
      <c r="D303" s="28" t="s">
        <v>224</v>
      </c>
      <c r="E303" s="28" t="s">
        <v>3428</v>
      </c>
      <c r="F303" s="28" t="s">
        <v>3841</v>
      </c>
      <c r="G303" s="28"/>
      <c r="H303" s="12" t="s">
        <v>3385</v>
      </c>
      <c r="I303" s="12" t="s">
        <v>3333</v>
      </c>
      <c r="J303" s="29"/>
      <c r="K303" s="30">
        <v>11</v>
      </c>
      <c r="L303" s="30">
        <v>11</v>
      </c>
      <c r="M303" s="30"/>
      <c r="N303" s="31"/>
      <c r="O303" s="31"/>
      <c r="P303" s="31"/>
      <c r="Q303" s="31"/>
      <c r="R303" s="31"/>
      <c r="S303" s="31"/>
      <c r="T303" s="32">
        <v>0</v>
      </c>
      <c r="U303" s="32">
        <v>1</v>
      </c>
      <c r="V303" s="29">
        <v>38493</v>
      </c>
      <c r="W303" s="29"/>
      <c r="X303" s="33">
        <v>55153</v>
      </c>
      <c r="Y303" s="15">
        <v>1</v>
      </c>
      <c r="Z303" s="41" t="str">
        <f t="shared" si="12"/>
        <v>RenExistRes</v>
      </c>
      <c r="AA303" s="41">
        <f>IF(IFERROR(MATCH(C303,REN_Existing_Resources!E:E,0),FALSE),1,0)</f>
        <v>1</v>
      </c>
      <c r="AB303">
        <f t="shared" si="13"/>
        <v>1</v>
      </c>
      <c r="AC303">
        <f>IF(IFERROR(MATCH(Z303,NonREN_types!$A$1:$A$10,0),FALSE),1,0)</f>
        <v>0</v>
      </c>
      <c r="AD303">
        <v>1</v>
      </c>
      <c r="AE303">
        <f t="shared" si="14"/>
        <v>0</v>
      </c>
      <c r="AG303" s="44">
        <f>IFERROR(INDEX(MasterGenCapability_201906!$G:$G,MATCH($C303,MasterGenCapability_201906!$U:$U,0)),"")</f>
        <v>11</v>
      </c>
      <c r="AH303" s="44">
        <f>IFERROR(INDEX(NQC2020compliance_20191121!$L:$L,MATCH($C303,NQC2020compliance_20191121!$A:$A,0)),"")</f>
        <v>11</v>
      </c>
    </row>
    <row r="304" spans="2:34" hidden="1" x14ac:dyDescent="0.25">
      <c r="B304" s="28" t="s">
        <v>3329</v>
      </c>
      <c r="C304" s="28" t="s">
        <v>3842</v>
      </c>
      <c r="D304" s="28" t="s">
        <v>224</v>
      </c>
      <c r="E304" s="28" t="s">
        <v>3428</v>
      </c>
      <c r="F304" s="28" t="s">
        <v>3843</v>
      </c>
      <c r="G304" s="28"/>
      <c r="H304" s="12" t="s">
        <v>3385</v>
      </c>
      <c r="I304" s="12" t="s">
        <v>3333</v>
      </c>
      <c r="J304" s="29"/>
      <c r="K304" s="30">
        <v>11</v>
      </c>
      <c r="L304" s="30">
        <v>11</v>
      </c>
      <c r="M304" s="30"/>
      <c r="N304" s="31"/>
      <c r="O304" s="31"/>
      <c r="P304" s="31"/>
      <c r="Q304" s="31"/>
      <c r="R304" s="31"/>
      <c r="S304" s="31"/>
      <c r="T304" s="32">
        <v>0</v>
      </c>
      <c r="U304" s="32">
        <v>1</v>
      </c>
      <c r="V304" s="29">
        <v>38493</v>
      </c>
      <c r="W304" s="29"/>
      <c r="X304" s="33">
        <v>55153</v>
      </c>
      <c r="Y304" s="15">
        <v>1</v>
      </c>
      <c r="Z304" s="41" t="str">
        <f t="shared" si="12"/>
        <v>Unclassified</v>
      </c>
      <c r="AA304" s="41">
        <f>IF(IFERROR(MATCH(C304,REN_Existing_Resources!E:E,0),FALSE),1,0)</f>
        <v>0</v>
      </c>
      <c r="AB304">
        <f t="shared" si="13"/>
        <v>1</v>
      </c>
      <c r="AC304">
        <f>IF(IFERROR(MATCH(Z304,NonREN_types!$A$1:$A$10,0),FALSE),1,0)</f>
        <v>0</v>
      </c>
      <c r="AD304">
        <v>1</v>
      </c>
      <c r="AE304">
        <f t="shared" si="14"/>
        <v>0</v>
      </c>
      <c r="AG304" s="44">
        <f>IFERROR(INDEX(MasterGenCapability_201906!$G:$G,MATCH($C304,MasterGenCapability_201906!$U:$U,0)),"")</f>
        <v>11</v>
      </c>
      <c r="AH304" s="44">
        <f>IFERROR(INDEX(NQC2020compliance_20191121!$L:$L,MATCH($C304,NQC2020compliance_20191121!$A:$A,0)),"")</f>
        <v>11</v>
      </c>
    </row>
    <row r="305" spans="2:34" x14ac:dyDescent="0.25">
      <c r="B305" s="28" t="s">
        <v>3329</v>
      </c>
      <c r="C305" s="28" t="s">
        <v>3844</v>
      </c>
      <c r="D305" s="28" t="s">
        <v>3360</v>
      </c>
      <c r="E305" s="28"/>
      <c r="F305" s="28" t="s">
        <v>3845</v>
      </c>
      <c r="G305" s="28"/>
      <c r="H305" s="12" t="s">
        <v>3385</v>
      </c>
      <c r="I305" s="12" t="s">
        <v>3333</v>
      </c>
      <c r="J305" s="29" t="s">
        <v>3386</v>
      </c>
      <c r="K305" s="30">
        <v>101.5</v>
      </c>
      <c r="L305" s="30">
        <v>101.5</v>
      </c>
      <c r="M305" s="30"/>
      <c r="N305" s="31"/>
      <c r="O305" s="31"/>
      <c r="P305" s="31"/>
      <c r="Q305" s="31"/>
      <c r="R305" s="31"/>
      <c r="S305" s="31"/>
      <c r="T305" s="32">
        <v>0</v>
      </c>
      <c r="U305" s="32">
        <v>1</v>
      </c>
      <c r="V305" s="29">
        <v>17533</v>
      </c>
      <c r="W305" s="29"/>
      <c r="X305" s="33">
        <v>55153</v>
      </c>
      <c r="Y305" s="15">
        <v>1</v>
      </c>
      <c r="Z305" s="41" t="str">
        <f t="shared" si="12"/>
        <v>CAISO_Hydro</v>
      </c>
      <c r="AA305" s="41">
        <f>IF(IFERROR(MATCH(C305,REN_Existing_Resources!E:E,0),FALSE),1,0)</f>
        <v>0</v>
      </c>
      <c r="AB305">
        <f t="shared" si="13"/>
        <v>1</v>
      </c>
      <c r="AC305">
        <f>IF(IFERROR(MATCH(Z305,NonREN_types!$A$1:$A$10,0),FALSE),1,0)</f>
        <v>1</v>
      </c>
      <c r="AD305">
        <v>1</v>
      </c>
      <c r="AE305">
        <f t="shared" si="14"/>
        <v>1</v>
      </c>
      <c r="AG305" s="44">
        <f>IFERROR(INDEX(MasterGenCapability_201906!$G:$G,MATCH($C305,MasterGenCapability_201906!$U:$U,0)),"")</f>
        <v>38.1</v>
      </c>
      <c r="AH305" s="44">
        <f>IFERROR(INDEX(NQC2020compliance_20191121!$L:$L,MATCH($C305,NQC2020compliance_20191121!$A:$A,0)),"")</f>
        <v>93</v>
      </c>
    </row>
    <row r="306" spans="2:34" x14ac:dyDescent="0.25">
      <c r="B306" s="28" t="s">
        <v>3329</v>
      </c>
      <c r="C306" s="28" t="s">
        <v>3135</v>
      </c>
      <c r="D306" s="28" t="s">
        <v>3360</v>
      </c>
      <c r="E306" s="28"/>
      <c r="F306" s="28" t="s">
        <v>3846</v>
      </c>
      <c r="G306" s="28"/>
      <c r="H306" s="12" t="s">
        <v>3385</v>
      </c>
      <c r="I306" s="12" t="s">
        <v>3333</v>
      </c>
      <c r="J306" s="29" t="s">
        <v>3386</v>
      </c>
      <c r="K306" s="30">
        <v>4.9000000000000004</v>
      </c>
      <c r="L306" s="30">
        <v>2</v>
      </c>
      <c r="M306" s="30"/>
      <c r="N306" s="31"/>
      <c r="O306" s="31"/>
      <c r="P306" s="31"/>
      <c r="Q306" s="31"/>
      <c r="R306" s="31"/>
      <c r="S306" s="31"/>
      <c r="T306" s="32">
        <v>0</v>
      </c>
      <c r="U306" s="32">
        <v>1</v>
      </c>
      <c r="V306" s="29">
        <v>31413</v>
      </c>
      <c r="W306" s="29"/>
      <c r="X306" s="33">
        <v>55153</v>
      </c>
      <c r="Y306" s="15">
        <v>1</v>
      </c>
      <c r="Z306" s="41" t="str">
        <f t="shared" si="12"/>
        <v>CAISO_Hydro</v>
      </c>
      <c r="AA306" s="41">
        <f>IF(IFERROR(MATCH(C306,REN_Existing_Resources!E:E,0),FALSE),1,0)</f>
        <v>1</v>
      </c>
      <c r="AB306">
        <f t="shared" si="13"/>
        <v>1</v>
      </c>
      <c r="AC306">
        <f>IF(IFERROR(MATCH(Z306,NonREN_types!$A$1:$A$10,0),FALSE),1,0)</f>
        <v>1</v>
      </c>
      <c r="AD306">
        <v>1</v>
      </c>
      <c r="AE306">
        <f t="shared" si="14"/>
        <v>1</v>
      </c>
      <c r="AG306" s="44">
        <f>IFERROR(INDEX(MasterGenCapability_201906!$G:$G,MATCH($C306,MasterGenCapability_201906!$U:$U,0)),"")</f>
        <v>4.9000000000000004</v>
      </c>
      <c r="AH306" s="44">
        <f>IFERROR(INDEX(NQC2020compliance_20191121!$L:$L,MATCH($C306,NQC2020compliance_20191121!$A:$A,0)),"")</f>
        <v>1.4</v>
      </c>
    </row>
    <row r="307" spans="2:34" x14ac:dyDescent="0.25">
      <c r="B307" s="28" t="s">
        <v>3329</v>
      </c>
      <c r="C307" s="28" t="s">
        <v>3847</v>
      </c>
      <c r="D307" s="28" t="s">
        <v>130</v>
      </c>
      <c r="E307" s="28" t="s">
        <v>3698</v>
      </c>
      <c r="F307" s="28" t="s">
        <v>3848</v>
      </c>
      <c r="G307" s="28" t="s">
        <v>3849</v>
      </c>
      <c r="H307" s="12" t="s">
        <v>3357</v>
      </c>
      <c r="I307" s="12" t="s">
        <v>3434</v>
      </c>
      <c r="J307" s="29" t="s">
        <v>3359</v>
      </c>
      <c r="K307" s="34">
        <v>23.71</v>
      </c>
      <c r="L307" s="34">
        <v>23.71</v>
      </c>
      <c r="M307" s="34">
        <v>23.71</v>
      </c>
      <c r="N307" s="31"/>
      <c r="O307" s="31">
        <v>7606.0303582401057</v>
      </c>
      <c r="P307" s="31">
        <v>7606.0303582401057</v>
      </c>
      <c r="Q307" s="31"/>
      <c r="R307" s="31"/>
      <c r="S307" s="31"/>
      <c r="T307" s="32">
        <v>1</v>
      </c>
      <c r="U307" s="32">
        <v>1</v>
      </c>
      <c r="V307" s="29">
        <v>33212</v>
      </c>
      <c r="W307" s="29"/>
      <c r="X307" s="33">
        <v>55153</v>
      </c>
      <c r="Y307" s="15">
        <v>1</v>
      </c>
      <c r="Z307" s="41" t="str">
        <f t="shared" si="12"/>
        <v>CAISO_CHP</v>
      </c>
      <c r="AA307" s="41">
        <f>IF(IFERROR(MATCH(C307,REN_Existing_Resources!E:E,0),FALSE),1,0)</f>
        <v>0</v>
      </c>
      <c r="AB307">
        <f t="shared" si="13"/>
        <v>1</v>
      </c>
      <c r="AC307">
        <f>IF(IFERROR(MATCH(Z307,NonREN_types!$A$1:$A$10,0),FALSE),1,0)</f>
        <v>1</v>
      </c>
      <c r="AD307">
        <v>1</v>
      </c>
      <c r="AE307">
        <f t="shared" si="14"/>
        <v>1</v>
      </c>
      <c r="AG307" s="44">
        <f>IFERROR(INDEX(MasterGenCapability_201906!$G:$G,MATCH($C307,MasterGenCapability_201906!$U:$U,0)),"")</f>
        <v>34.5</v>
      </c>
      <c r="AH307" s="44">
        <f>IFERROR(INDEX(NQC2020compliance_20191121!$L:$L,MATCH($C307,NQC2020compliance_20191121!$A:$A,0)),"")</f>
        <v>34.5</v>
      </c>
    </row>
    <row r="308" spans="2:34" hidden="1" x14ac:dyDescent="0.25">
      <c r="B308" s="28" t="s">
        <v>3329</v>
      </c>
      <c r="C308" s="28" t="s">
        <v>3850</v>
      </c>
      <c r="D308" s="28" t="s">
        <v>3346</v>
      </c>
      <c r="E308" s="28" t="s">
        <v>3347</v>
      </c>
      <c r="F308" s="28" t="s">
        <v>3851</v>
      </c>
      <c r="G308" s="28"/>
      <c r="H308" s="12" t="s">
        <v>3483</v>
      </c>
      <c r="I308" s="12" t="s">
        <v>3333</v>
      </c>
      <c r="J308" s="29"/>
      <c r="K308" s="30">
        <v>18.510000000000002</v>
      </c>
      <c r="L308" s="30">
        <v>0.01</v>
      </c>
      <c r="M308" s="30"/>
      <c r="N308" s="31"/>
      <c r="O308" s="31"/>
      <c r="P308" s="31"/>
      <c r="Q308" s="31"/>
      <c r="R308" s="31"/>
      <c r="S308" s="31"/>
      <c r="T308" s="32">
        <v>0</v>
      </c>
      <c r="U308" s="32">
        <v>1</v>
      </c>
      <c r="V308" s="29">
        <v>33970</v>
      </c>
      <c r="W308" s="29"/>
      <c r="X308" s="33">
        <v>55153</v>
      </c>
      <c r="Y308" s="15">
        <v>1</v>
      </c>
      <c r="Z308" s="41" t="str">
        <f t="shared" si="12"/>
        <v>Unclassified</v>
      </c>
      <c r="AA308" s="41">
        <f>IF(IFERROR(MATCH(C308,REN_Existing_Resources!E:E,0),FALSE),1,0)</f>
        <v>0</v>
      </c>
      <c r="AB308">
        <f t="shared" si="13"/>
        <v>1</v>
      </c>
      <c r="AC308">
        <f>IF(IFERROR(MATCH(Z308,NonREN_types!$A$1:$A$10,0),FALSE),1,0)</f>
        <v>0</v>
      </c>
      <c r="AD308">
        <v>1</v>
      </c>
      <c r="AE308">
        <f t="shared" si="14"/>
        <v>0</v>
      </c>
      <c r="AG308" s="44">
        <f>IFERROR(INDEX(MasterGenCapability_201906!$G:$G,MATCH($C308,MasterGenCapability_201906!$U:$U,0)),"")</f>
        <v>12</v>
      </c>
      <c r="AH308" s="44">
        <f>IFERROR(INDEX(NQC2020compliance_20191121!$L:$L,MATCH($C308,NQC2020compliance_20191121!$A:$A,0)),"")</f>
        <v>0.1</v>
      </c>
    </row>
    <row r="309" spans="2:34" hidden="1" x14ac:dyDescent="0.25">
      <c r="B309" s="28" t="s">
        <v>3329</v>
      </c>
      <c r="C309" s="28" t="s">
        <v>173</v>
      </c>
      <c r="D309" s="28" t="s">
        <v>130</v>
      </c>
      <c r="E309" s="28" t="s">
        <v>3542</v>
      </c>
      <c r="F309" s="28" t="s">
        <v>3852</v>
      </c>
      <c r="G309" s="28"/>
      <c r="H309" s="12" t="s">
        <v>3483</v>
      </c>
      <c r="I309" s="12" t="s">
        <v>3333</v>
      </c>
      <c r="J309" s="29"/>
      <c r="K309" s="30">
        <v>10.5</v>
      </c>
      <c r="L309" s="30">
        <v>7.22</v>
      </c>
      <c r="M309" s="30"/>
      <c r="N309" s="31"/>
      <c r="O309" s="31"/>
      <c r="P309" s="31"/>
      <c r="Q309" s="31"/>
      <c r="R309" s="31"/>
      <c r="S309" s="31"/>
      <c r="T309" s="32">
        <v>0</v>
      </c>
      <c r="U309" s="32">
        <v>1</v>
      </c>
      <c r="V309" s="29">
        <v>39684</v>
      </c>
      <c r="W309" s="29"/>
      <c r="X309" s="33">
        <v>55153</v>
      </c>
      <c r="Y309" s="15">
        <v>1</v>
      </c>
      <c r="Z309" s="41" t="str">
        <f t="shared" si="12"/>
        <v>RenExistRes</v>
      </c>
      <c r="AA309" s="41">
        <f>IF(IFERROR(MATCH(C309,REN_Existing_Resources!E:E,0),FALSE),1,0)</f>
        <v>1</v>
      </c>
      <c r="AB309">
        <f t="shared" si="13"/>
        <v>1</v>
      </c>
      <c r="AC309">
        <f>IF(IFERROR(MATCH(Z309,NonREN_types!$A$1:$A$10,0),FALSE),1,0)</f>
        <v>0</v>
      </c>
      <c r="AD309">
        <v>1</v>
      </c>
      <c r="AE309">
        <f t="shared" si="14"/>
        <v>0</v>
      </c>
      <c r="AG309" s="44">
        <f>IFERROR(INDEX(MasterGenCapability_201906!$G:$G,MATCH($C309,MasterGenCapability_201906!$U:$U,0)),"")</f>
        <v>10.5</v>
      </c>
      <c r="AH309" s="44">
        <f>IFERROR(INDEX(NQC2020compliance_20191121!$L:$L,MATCH($C309,NQC2020compliance_20191121!$A:$A,0)),"")</f>
        <v>8.93</v>
      </c>
    </row>
    <row r="310" spans="2:34" x14ac:dyDescent="0.25">
      <c r="B310" s="28" t="s">
        <v>3329</v>
      </c>
      <c r="C310" s="28" t="s">
        <v>3084</v>
      </c>
      <c r="D310" s="28" t="s">
        <v>3346</v>
      </c>
      <c r="E310" s="28" t="s">
        <v>3347</v>
      </c>
      <c r="F310" s="28" t="s">
        <v>3853</v>
      </c>
      <c r="G310" s="28" t="s">
        <v>3854</v>
      </c>
      <c r="H310" s="12" t="s">
        <v>3357</v>
      </c>
      <c r="I310" s="12" t="s">
        <v>3358</v>
      </c>
      <c r="J310" s="29" t="s">
        <v>3855</v>
      </c>
      <c r="K310" s="30">
        <v>48</v>
      </c>
      <c r="L310" s="30">
        <v>48</v>
      </c>
      <c r="M310" s="30">
        <v>47.52</v>
      </c>
      <c r="N310" s="31">
        <v>4019.8988957055217</v>
      </c>
      <c r="O310" s="31">
        <v>7698.0801840490776</v>
      </c>
      <c r="P310" s="31">
        <v>7710.2931152010879</v>
      </c>
      <c r="Q310" s="31">
        <v>21.595092024539881</v>
      </c>
      <c r="R310" s="31">
        <v>22.085889570552148</v>
      </c>
      <c r="S310" s="31"/>
      <c r="T310" s="32">
        <v>1</v>
      </c>
      <c r="U310" s="32">
        <v>0</v>
      </c>
      <c r="V310" s="29">
        <v>32864</v>
      </c>
      <c r="W310" s="29"/>
      <c r="X310" s="33">
        <v>55153</v>
      </c>
      <c r="Y310" s="15">
        <v>1</v>
      </c>
      <c r="Z310" s="41" t="str">
        <f t="shared" si="12"/>
        <v>CAISO_CCGT1</v>
      </c>
      <c r="AA310" s="41">
        <f>IF(IFERROR(MATCH(C310,REN_Existing_Resources!E:E,0),FALSE),1,0)</f>
        <v>1</v>
      </c>
      <c r="AB310">
        <f t="shared" si="13"/>
        <v>1</v>
      </c>
      <c r="AC310">
        <f>IF(IFERROR(MATCH(Z310,NonREN_types!$A$1:$A$10,0),FALSE),1,0)</f>
        <v>1</v>
      </c>
      <c r="AD310">
        <v>1</v>
      </c>
      <c r="AE310">
        <f t="shared" si="14"/>
        <v>1</v>
      </c>
      <c r="AG310" s="44" t="str">
        <f>IFERROR(INDEX(MasterGenCapability_201906!$G:$G,MATCH($C310,MasterGenCapability_201906!$U:$U,0)),"")</f>
        <v/>
      </c>
      <c r="AH310" s="44">
        <f>IFERROR(INDEX(NQC2020compliance_20191121!$L:$L,MATCH($C310,NQC2020compliance_20191121!$A:$A,0)),"")</f>
        <v>48</v>
      </c>
    </row>
    <row r="311" spans="2:34" x14ac:dyDescent="0.25">
      <c r="B311" s="28" t="s">
        <v>3329</v>
      </c>
      <c r="C311" s="28" t="s">
        <v>3856</v>
      </c>
      <c r="D311" s="28" t="s">
        <v>3392</v>
      </c>
      <c r="E311" s="28" t="s">
        <v>1896</v>
      </c>
      <c r="F311" s="28" t="s">
        <v>3857</v>
      </c>
      <c r="G311" s="28" t="s">
        <v>3858</v>
      </c>
      <c r="H311" s="12" t="s">
        <v>3357</v>
      </c>
      <c r="I311" s="12" t="s">
        <v>3434</v>
      </c>
      <c r="J311" s="29" t="s">
        <v>3359</v>
      </c>
      <c r="K311" s="34">
        <v>36.409999999999997</v>
      </c>
      <c r="L311" s="34">
        <v>36.409999999999997</v>
      </c>
      <c r="M311" s="34">
        <v>36.409999999999997</v>
      </c>
      <c r="N311" s="31"/>
      <c r="O311" s="31">
        <v>7606.0303582401057</v>
      </c>
      <c r="P311" s="31">
        <v>7606.0303582401057</v>
      </c>
      <c r="Q311" s="31"/>
      <c r="R311" s="31"/>
      <c r="S311" s="31"/>
      <c r="T311" s="32">
        <v>1</v>
      </c>
      <c r="U311" s="32">
        <v>1</v>
      </c>
      <c r="V311" s="29">
        <v>34335</v>
      </c>
      <c r="W311" s="29"/>
      <c r="X311" s="33">
        <v>55153</v>
      </c>
      <c r="Y311" s="15">
        <v>1</v>
      </c>
      <c r="Z311" s="41" t="str">
        <f t="shared" si="12"/>
        <v>CAISO_CHP</v>
      </c>
      <c r="AA311" s="41">
        <f>IF(IFERROR(MATCH(C311,REN_Existing_Resources!E:E,0),FALSE),1,0)</f>
        <v>0</v>
      </c>
      <c r="AB311">
        <f t="shared" si="13"/>
        <v>1</v>
      </c>
      <c r="AC311">
        <f>IF(IFERROR(MATCH(Z311,NonREN_types!$A$1:$A$10,0),FALSE),1,0)</f>
        <v>1</v>
      </c>
      <c r="AD311">
        <v>1</v>
      </c>
      <c r="AE311">
        <f t="shared" si="14"/>
        <v>1</v>
      </c>
      <c r="AG311" s="44">
        <f>IFERROR(INDEX(MasterGenCapability_201906!$G:$G,MATCH($C311,MasterGenCapability_201906!$U:$U,0)),"")</f>
        <v>49.9</v>
      </c>
      <c r="AH311" s="44">
        <f>IFERROR(INDEX(NQC2020compliance_20191121!$L:$L,MATCH($C311,NQC2020compliance_20191121!$A:$A,0)),"")</f>
        <v>34.79</v>
      </c>
    </row>
    <row r="312" spans="2:34" hidden="1" x14ac:dyDescent="0.25">
      <c r="B312" s="28" t="s">
        <v>3329</v>
      </c>
      <c r="C312" s="28" t="s">
        <v>3859</v>
      </c>
      <c r="D312" s="28" t="s">
        <v>3392</v>
      </c>
      <c r="E312" s="28" t="s">
        <v>1896</v>
      </c>
      <c r="F312" s="28" t="s">
        <v>3860</v>
      </c>
      <c r="G312" s="28" t="s">
        <v>3861</v>
      </c>
      <c r="H312" s="12" t="s">
        <v>3365</v>
      </c>
      <c r="I312" s="12" t="s">
        <v>3366</v>
      </c>
      <c r="J312" s="29" t="s">
        <v>3367</v>
      </c>
      <c r="K312" s="30">
        <v>106</v>
      </c>
      <c r="L312" s="30">
        <v>106</v>
      </c>
      <c r="M312" s="30">
        <v>8.5</v>
      </c>
      <c r="N312" s="31">
        <v>8447.6720000000005</v>
      </c>
      <c r="O312" s="31">
        <v>10996.828301886793</v>
      </c>
      <c r="P312" s="31">
        <v>15690.917647058835</v>
      </c>
      <c r="Q312" s="31">
        <v>106</v>
      </c>
      <c r="R312" s="31">
        <v>106</v>
      </c>
      <c r="S312" s="31"/>
      <c r="T312" s="32">
        <v>1</v>
      </c>
      <c r="U312" s="32">
        <v>1</v>
      </c>
      <c r="V312" s="29">
        <v>19725</v>
      </c>
      <c r="W312" s="29">
        <v>43100</v>
      </c>
      <c r="X312" s="33">
        <v>43100</v>
      </c>
      <c r="Y312" s="15">
        <v>1</v>
      </c>
      <c r="Z312" s="41" t="str">
        <f t="shared" si="12"/>
        <v>CAISO_ST</v>
      </c>
      <c r="AA312" s="41">
        <f>IF(IFERROR(MATCH(C312,REN_Existing_Resources!E:E,0),FALSE),1,0)</f>
        <v>0</v>
      </c>
      <c r="AB312">
        <f t="shared" si="13"/>
        <v>0</v>
      </c>
      <c r="AC312">
        <f>IF(IFERROR(MATCH(Z312,NonREN_types!$A$1:$A$10,0),FALSE),1,0)</f>
        <v>1</v>
      </c>
      <c r="AD312">
        <v>1</v>
      </c>
      <c r="AE312">
        <f t="shared" si="14"/>
        <v>0</v>
      </c>
      <c r="AG312" s="44" t="str">
        <f>IFERROR(INDEX(MasterGenCapability_201906!$G:$G,MATCH($C312,MasterGenCapability_201906!$U:$U,0)),"")</f>
        <v/>
      </c>
      <c r="AH312" s="44" t="str">
        <f>IFERROR(INDEX(NQC2020compliance_20191121!$L:$L,MATCH($C312,NQC2020compliance_20191121!$A:$A,0)),"")</f>
        <v/>
      </c>
    </row>
    <row r="313" spans="2:34" hidden="1" x14ac:dyDescent="0.25">
      <c r="B313" s="28" t="s">
        <v>3329</v>
      </c>
      <c r="C313" s="28" t="s">
        <v>3862</v>
      </c>
      <c r="D313" s="28" t="s">
        <v>3392</v>
      </c>
      <c r="E313" s="28" t="s">
        <v>1896</v>
      </c>
      <c r="F313" s="28" t="s">
        <v>3863</v>
      </c>
      <c r="G313" s="28" t="s">
        <v>3864</v>
      </c>
      <c r="H313" s="12" t="s">
        <v>3365</v>
      </c>
      <c r="I313" s="12" t="s">
        <v>3366</v>
      </c>
      <c r="J313" s="29" t="s">
        <v>3367</v>
      </c>
      <c r="K313" s="30">
        <v>104</v>
      </c>
      <c r="L313" s="30">
        <v>104</v>
      </c>
      <c r="M313" s="30">
        <v>8.82</v>
      </c>
      <c r="N313" s="31">
        <v>8765.7019999999993</v>
      </c>
      <c r="O313" s="31">
        <v>10954.66335181867</v>
      </c>
      <c r="P313" s="31">
        <v>14985.427336730589</v>
      </c>
      <c r="Q313" s="31">
        <v>103</v>
      </c>
      <c r="R313" s="31">
        <v>103</v>
      </c>
      <c r="S313" s="31"/>
      <c r="T313" s="32">
        <v>1</v>
      </c>
      <c r="U313" s="32">
        <v>1</v>
      </c>
      <c r="V313" s="29">
        <v>20455</v>
      </c>
      <c r="W313" s="29">
        <v>43100</v>
      </c>
      <c r="X313" s="33">
        <v>43100</v>
      </c>
      <c r="Y313" s="15">
        <v>1</v>
      </c>
      <c r="Z313" s="41" t="str">
        <f t="shared" si="12"/>
        <v>CAISO_ST</v>
      </c>
      <c r="AA313" s="41">
        <f>IF(IFERROR(MATCH(C313,REN_Existing_Resources!E:E,0),FALSE),1,0)</f>
        <v>0</v>
      </c>
      <c r="AB313">
        <f t="shared" si="13"/>
        <v>0</v>
      </c>
      <c r="AC313">
        <f>IF(IFERROR(MATCH(Z313,NonREN_types!$A$1:$A$10,0),FALSE),1,0)</f>
        <v>1</v>
      </c>
      <c r="AD313">
        <v>1</v>
      </c>
      <c r="AE313">
        <f t="shared" si="14"/>
        <v>0</v>
      </c>
      <c r="AG313" s="44" t="str">
        <f>IFERROR(INDEX(MasterGenCapability_201906!$G:$G,MATCH($C313,MasterGenCapability_201906!$U:$U,0)),"")</f>
        <v/>
      </c>
      <c r="AH313" s="44" t="str">
        <f>IFERROR(INDEX(NQC2020compliance_20191121!$L:$L,MATCH($C313,NQC2020compliance_20191121!$A:$A,0)),"")</f>
        <v/>
      </c>
    </row>
    <row r="314" spans="2:34" hidden="1" x14ac:dyDescent="0.25">
      <c r="B314" s="28" t="s">
        <v>3329</v>
      </c>
      <c r="C314" s="28" t="s">
        <v>3865</v>
      </c>
      <c r="D314" s="28" t="s">
        <v>3392</v>
      </c>
      <c r="E314" s="28" t="s">
        <v>1896</v>
      </c>
      <c r="F314" s="28" t="s">
        <v>3866</v>
      </c>
      <c r="G314" s="28" t="s">
        <v>3867</v>
      </c>
      <c r="H314" s="12" t="s">
        <v>3365</v>
      </c>
      <c r="I314" s="12" t="s">
        <v>3366</v>
      </c>
      <c r="J314" s="29" t="s">
        <v>3367</v>
      </c>
      <c r="K314" s="30">
        <v>110</v>
      </c>
      <c r="L314" s="30">
        <v>110</v>
      </c>
      <c r="M314" s="30">
        <v>8.82</v>
      </c>
      <c r="N314" s="31">
        <v>8765.7019999999993</v>
      </c>
      <c r="O314" s="31">
        <v>9803.6454064092195</v>
      </c>
      <c r="P314" s="31">
        <v>16530.372187568464</v>
      </c>
      <c r="Q314" s="31">
        <v>109</v>
      </c>
      <c r="R314" s="31">
        <v>109</v>
      </c>
      <c r="S314" s="31"/>
      <c r="T314" s="32">
        <v>1</v>
      </c>
      <c r="U314" s="32">
        <v>1</v>
      </c>
      <c r="V314" s="29">
        <v>21186</v>
      </c>
      <c r="W314" s="29">
        <v>43100</v>
      </c>
      <c r="X314" s="33">
        <v>43100</v>
      </c>
      <c r="Y314" s="15">
        <v>1</v>
      </c>
      <c r="Z314" s="41" t="str">
        <f t="shared" si="12"/>
        <v>CAISO_ST</v>
      </c>
      <c r="AA314" s="41">
        <f>IF(IFERROR(MATCH(C314,REN_Existing_Resources!E:E,0),FALSE),1,0)</f>
        <v>0</v>
      </c>
      <c r="AB314">
        <f t="shared" si="13"/>
        <v>0</v>
      </c>
      <c r="AC314">
        <f>IF(IFERROR(MATCH(Z314,NonREN_types!$A$1:$A$10,0),FALSE),1,0)</f>
        <v>1</v>
      </c>
      <c r="AD314">
        <v>1</v>
      </c>
      <c r="AE314">
        <f t="shared" si="14"/>
        <v>0</v>
      </c>
      <c r="AG314" s="44" t="str">
        <f>IFERROR(INDEX(MasterGenCapability_201906!$G:$G,MATCH($C314,MasterGenCapability_201906!$U:$U,0)),"")</f>
        <v/>
      </c>
      <c r="AH314" s="44" t="str">
        <f>IFERROR(INDEX(NQC2020compliance_20191121!$L:$L,MATCH($C314,NQC2020compliance_20191121!$A:$A,0)),"")</f>
        <v/>
      </c>
    </row>
    <row r="315" spans="2:34" hidden="1" x14ac:dyDescent="0.25">
      <c r="B315" s="28" t="s">
        <v>3329</v>
      </c>
      <c r="C315" s="28" t="s">
        <v>3868</v>
      </c>
      <c r="D315" s="28" t="s">
        <v>3392</v>
      </c>
      <c r="E315" s="28" t="s">
        <v>1896</v>
      </c>
      <c r="F315" s="28" t="s">
        <v>3869</v>
      </c>
      <c r="G315" s="28" t="s">
        <v>3870</v>
      </c>
      <c r="H315" s="12" t="s">
        <v>3365</v>
      </c>
      <c r="I315" s="12" t="s">
        <v>3366</v>
      </c>
      <c r="J315" s="29" t="s">
        <v>3367</v>
      </c>
      <c r="K315" s="30">
        <v>300</v>
      </c>
      <c r="L315" s="30">
        <v>300</v>
      </c>
      <c r="M315" s="30">
        <v>24.48</v>
      </c>
      <c r="N315" s="31">
        <v>24329.29</v>
      </c>
      <c r="O315" s="31">
        <v>10913.172137065803</v>
      </c>
      <c r="P315" s="31">
        <v>14481.180601352746</v>
      </c>
      <c r="Q315" s="31">
        <v>299</v>
      </c>
      <c r="R315" s="31">
        <v>299</v>
      </c>
      <c r="S315" s="31"/>
      <c r="T315" s="32">
        <v>1</v>
      </c>
      <c r="U315" s="32">
        <v>1</v>
      </c>
      <c r="V315" s="29">
        <v>26665</v>
      </c>
      <c r="W315" s="29">
        <v>43100</v>
      </c>
      <c r="X315" s="33">
        <v>43100</v>
      </c>
      <c r="Y315" s="15">
        <v>1</v>
      </c>
      <c r="Z315" s="41" t="str">
        <f t="shared" si="12"/>
        <v>CAISO_ST</v>
      </c>
      <c r="AA315" s="41">
        <f>IF(IFERROR(MATCH(C315,REN_Existing_Resources!E:E,0),FALSE),1,0)</f>
        <v>0</v>
      </c>
      <c r="AB315">
        <f t="shared" si="13"/>
        <v>0</v>
      </c>
      <c r="AC315">
        <f>IF(IFERROR(MATCH(Z315,NonREN_types!$A$1:$A$10,0),FALSE),1,0)</f>
        <v>1</v>
      </c>
      <c r="AD315">
        <v>1</v>
      </c>
      <c r="AE315">
        <f t="shared" si="14"/>
        <v>0</v>
      </c>
      <c r="AG315" s="44" t="str">
        <f>IFERROR(INDEX(MasterGenCapability_201906!$G:$G,MATCH($C315,MasterGenCapability_201906!$U:$U,0)),"")</f>
        <v/>
      </c>
      <c r="AH315" s="44" t="str">
        <f>IFERROR(INDEX(NQC2020compliance_20191121!$L:$L,MATCH($C315,NQC2020compliance_20191121!$A:$A,0)),"")</f>
        <v/>
      </c>
    </row>
    <row r="316" spans="2:34" hidden="1" x14ac:dyDescent="0.25">
      <c r="B316" s="38" t="s">
        <v>3329</v>
      </c>
      <c r="C316" s="38" t="s">
        <v>3871</v>
      </c>
      <c r="D316" s="28" t="s">
        <v>3392</v>
      </c>
      <c r="E316" s="28" t="s">
        <v>1896</v>
      </c>
      <c r="F316" s="28" t="s">
        <v>3872</v>
      </c>
      <c r="G316" s="28" t="s">
        <v>3873</v>
      </c>
      <c r="H316" s="12" t="s">
        <v>3365</v>
      </c>
      <c r="I316" s="12" t="s">
        <v>3366</v>
      </c>
      <c r="J316" s="29" t="s">
        <v>3367</v>
      </c>
      <c r="K316" s="30">
        <v>330</v>
      </c>
      <c r="L316" s="30">
        <v>330</v>
      </c>
      <c r="M316" s="30">
        <v>27.648</v>
      </c>
      <c r="N316" s="31">
        <v>27477.79</v>
      </c>
      <c r="O316" s="31">
        <v>10747.465471313628</v>
      </c>
      <c r="P316" s="31">
        <v>17096.766915876451</v>
      </c>
      <c r="Q316" s="31">
        <v>329</v>
      </c>
      <c r="R316" s="31">
        <v>329</v>
      </c>
      <c r="S316" s="31"/>
      <c r="T316" s="32">
        <v>1</v>
      </c>
      <c r="U316" s="32">
        <v>1</v>
      </c>
      <c r="V316" s="29">
        <v>28491</v>
      </c>
      <c r="W316" s="29">
        <v>43100</v>
      </c>
      <c r="X316" s="33">
        <v>43100</v>
      </c>
      <c r="Y316" s="15">
        <v>1</v>
      </c>
      <c r="Z316" s="41" t="str">
        <f t="shared" si="12"/>
        <v>CAISO_ST</v>
      </c>
      <c r="AA316" s="41">
        <f>IF(IFERROR(MATCH(C316,REN_Existing_Resources!E:E,0),FALSE),1,0)</f>
        <v>0</v>
      </c>
      <c r="AB316">
        <f t="shared" si="13"/>
        <v>0</v>
      </c>
      <c r="AC316">
        <f>IF(IFERROR(MATCH(Z316,NonREN_types!$A$1:$A$10,0),FALSE),1,0)</f>
        <v>1</v>
      </c>
      <c r="AD316">
        <v>1</v>
      </c>
      <c r="AE316">
        <f t="shared" si="14"/>
        <v>0</v>
      </c>
      <c r="AG316" s="44" t="str">
        <f>IFERROR(INDEX(MasterGenCapability_201906!$G:$G,MATCH($C316,MasterGenCapability_201906!$U:$U,0)),"")</f>
        <v/>
      </c>
      <c r="AH316" s="44" t="str">
        <f>IFERROR(INDEX(NQC2020compliance_20191121!$L:$L,MATCH($C316,NQC2020compliance_20191121!$A:$A,0)),"")</f>
        <v/>
      </c>
    </row>
    <row r="317" spans="2:34" x14ac:dyDescent="0.25">
      <c r="B317" s="28" t="s">
        <v>3329</v>
      </c>
      <c r="C317" s="28" t="s">
        <v>3874</v>
      </c>
      <c r="D317" s="28" t="s">
        <v>3392</v>
      </c>
      <c r="E317" s="28" t="s">
        <v>1896</v>
      </c>
      <c r="F317" s="28" t="s">
        <v>3875</v>
      </c>
      <c r="G317" s="28" t="s">
        <v>3876</v>
      </c>
      <c r="H317" s="12" t="s">
        <v>3350</v>
      </c>
      <c r="I317" s="12" t="s">
        <v>3395</v>
      </c>
      <c r="J317" s="29" t="s">
        <v>3352</v>
      </c>
      <c r="K317" s="30">
        <v>48.1</v>
      </c>
      <c r="L317" s="30">
        <v>48.1</v>
      </c>
      <c r="M317" s="30">
        <v>21.645</v>
      </c>
      <c r="N317" s="31">
        <v>5252.0534589178351</v>
      </c>
      <c r="O317" s="31">
        <v>10360.210020040082</v>
      </c>
      <c r="P317" s="31">
        <v>11700.022266755739</v>
      </c>
      <c r="Q317" s="31">
        <v>154.22845691382767</v>
      </c>
      <c r="R317" s="31">
        <v>154.22845691382767</v>
      </c>
      <c r="S317" s="31"/>
      <c r="T317" s="32">
        <v>1</v>
      </c>
      <c r="U317" s="32">
        <v>1</v>
      </c>
      <c r="V317" s="29">
        <v>40345</v>
      </c>
      <c r="W317" s="29"/>
      <c r="X317" s="33">
        <v>55153</v>
      </c>
      <c r="Y317" s="15">
        <v>1</v>
      </c>
      <c r="Z317" s="41" t="str">
        <f t="shared" si="12"/>
        <v>CAISO_Peaker2</v>
      </c>
      <c r="AA317" s="41">
        <f>IF(IFERROR(MATCH(C317,REN_Existing_Resources!E:E,0),FALSE),1,0)</f>
        <v>0</v>
      </c>
      <c r="AB317">
        <f t="shared" si="13"/>
        <v>1</v>
      </c>
      <c r="AC317">
        <f>IF(IFERROR(MATCH(Z317,NonREN_types!$A$1:$A$10,0),FALSE),1,0)</f>
        <v>1</v>
      </c>
      <c r="AD317">
        <v>1</v>
      </c>
      <c r="AE317">
        <f t="shared" si="14"/>
        <v>1</v>
      </c>
      <c r="AG317" s="44">
        <f>IFERROR(INDEX(MasterGenCapability_201906!$G:$G,MATCH($C317,MasterGenCapability_201906!$U:$U,0)),"")</f>
        <v>48.1</v>
      </c>
      <c r="AH317" s="44">
        <f>IFERROR(INDEX(NQC2020compliance_20191121!$L:$L,MATCH($C317,NQC2020compliance_20191121!$A:$A,0)),"")</f>
        <v>48.1</v>
      </c>
    </row>
    <row r="318" spans="2:34" hidden="1" x14ac:dyDescent="0.25">
      <c r="B318" s="28" t="s">
        <v>3329</v>
      </c>
      <c r="C318" s="28" t="s">
        <v>2352</v>
      </c>
      <c r="D318" s="28" t="s">
        <v>3392</v>
      </c>
      <c r="E318" s="28" t="s">
        <v>37</v>
      </c>
      <c r="F318" s="28" t="s">
        <v>3877</v>
      </c>
      <c r="G318" s="28"/>
      <c r="H318" s="12" t="s">
        <v>3399</v>
      </c>
      <c r="I318" s="12" t="s">
        <v>3333</v>
      </c>
      <c r="J318" s="29"/>
      <c r="K318" s="30">
        <v>155.1</v>
      </c>
      <c r="L318" s="30">
        <v>23.33</v>
      </c>
      <c r="M318" s="30"/>
      <c r="N318" s="31"/>
      <c r="O318" s="31"/>
      <c r="P318" s="31"/>
      <c r="Q318" s="31"/>
      <c r="R318" s="31"/>
      <c r="S318" s="31"/>
      <c r="T318" s="32">
        <v>0</v>
      </c>
      <c r="U318" s="32">
        <v>1</v>
      </c>
      <c r="V318" s="40">
        <v>1</v>
      </c>
      <c r="W318" s="29"/>
      <c r="X318" s="33">
        <v>55153</v>
      </c>
      <c r="Y318" s="15">
        <v>1</v>
      </c>
      <c r="Z318" s="41" t="str">
        <f t="shared" si="12"/>
        <v>RenExistRes</v>
      </c>
      <c r="AA318" s="41">
        <f>IF(IFERROR(MATCH(C318,REN_Existing_Resources!E:E,0),FALSE),1,0)</f>
        <v>1</v>
      </c>
      <c r="AB318">
        <f t="shared" si="13"/>
        <v>1</v>
      </c>
      <c r="AC318">
        <f>IF(IFERROR(MATCH(Z318,NonREN_types!$A$1:$A$10,0),FALSE),1,0)</f>
        <v>0</v>
      </c>
      <c r="AD318">
        <v>1</v>
      </c>
      <c r="AE318">
        <f t="shared" si="14"/>
        <v>0</v>
      </c>
      <c r="AG318" s="44" t="str">
        <f>IFERROR(INDEX(MasterGenCapability_201906!$G:$G,MATCH($C318,MasterGenCapability_201906!$U:$U,0)),"")</f>
        <v/>
      </c>
      <c r="AH318" s="44">
        <f>IFERROR(INDEX(NQC2020compliance_20191121!$L:$L,MATCH($C318,NQC2020compliance_20191121!$A:$A,0)),"")</f>
        <v>23.27</v>
      </c>
    </row>
    <row r="319" spans="2:34" hidden="1" x14ac:dyDescent="0.25">
      <c r="B319" s="28" t="s">
        <v>3329</v>
      </c>
      <c r="C319" s="28" t="s">
        <v>2033</v>
      </c>
      <c r="D319" s="28" t="s">
        <v>3360</v>
      </c>
      <c r="E319" s="28"/>
      <c r="F319" s="28" t="s">
        <v>3878</v>
      </c>
      <c r="G319" s="28"/>
      <c r="H319" s="12" t="s">
        <v>3399</v>
      </c>
      <c r="I319" s="12" t="s">
        <v>3333</v>
      </c>
      <c r="J319" s="29"/>
      <c r="K319" s="30">
        <v>47.1</v>
      </c>
      <c r="L319" s="30">
        <v>7.72</v>
      </c>
      <c r="M319" s="30"/>
      <c r="N319" s="31"/>
      <c r="O319" s="31"/>
      <c r="P319" s="31"/>
      <c r="Q319" s="31"/>
      <c r="R319" s="31"/>
      <c r="S319" s="31"/>
      <c r="T319" s="32">
        <v>0</v>
      </c>
      <c r="U319" s="32">
        <v>1</v>
      </c>
      <c r="V319" s="29">
        <v>41983</v>
      </c>
      <c r="W319" s="29"/>
      <c r="X319" s="33">
        <v>55153</v>
      </c>
      <c r="Y319" s="15">
        <v>1</v>
      </c>
      <c r="Z319" s="41" t="str">
        <f t="shared" si="12"/>
        <v>RenExistRes</v>
      </c>
      <c r="AA319" s="41">
        <f>IF(IFERROR(MATCH(C319,REN_Existing_Resources!E:E,0),FALSE),1,0)</f>
        <v>1</v>
      </c>
      <c r="AB319">
        <f t="shared" si="13"/>
        <v>1</v>
      </c>
      <c r="AC319">
        <f>IF(IFERROR(MATCH(Z319,NonREN_types!$A$1:$A$10,0),FALSE),1,0)</f>
        <v>0</v>
      </c>
      <c r="AD319">
        <v>1</v>
      </c>
      <c r="AE319">
        <f t="shared" si="14"/>
        <v>0</v>
      </c>
      <c r="AG319" s="44">
        <f>IFERROR(INDEX(MasterGenCapability_201906!$G:$G,MATCH($C319,MasterGenCapability_201906!$U:$U,0)),"")</f>
        <v>47.1</v>
      </c>
      <c r="AH319" s="44">
        <f>IFERROR(INDEX(NQC2020compliance_20191121!$L:$L,MATCH($C319,NQC2020compliance_20191121!$A:$A,0)),"")</f>
        <v>7.07</v>
      </c>
    </row>
    <row r="320" spans="2:34" hidden="1" x14ac:dyDescent="0.25">
      <c r="B320" s="28" t="s">
        <v>3329</v>
      </c>
      <c r="C320" s="28" t="s">
        <v>1998</v>
      </c>
      <c r="D320" s="28" t="s">
        <v>3360</v>
      </c>
      <c r="E320" s="28"/>
      <c r="F320" s="28" t="s">
        <v>3879</v>
      </c>
      <c r="G320" s="28"/>
      <c r="H320" s="12" t="s">
        <v>3399</v>
      </c>
      <c r="I320" s="12" t="s">
        <v>3333</v>
      </c>
      <c r="J320" s="29"/>
      <c r="K320" s="30">
        <v>65</v>
      </c>
      <c r="L320" s="30">
        <v>9.93</v>
      </c>
      <c r="M320" s="30"/>
      <c r="N320" s="31"/>
      <c r="O320" s="31"/>
      <c r="P320" s="31"/>
      <c r="Q320" s="31"/>
      <c r="R320" s="31"/>
      <c r="S320" s="31"/>
      <c r="T320" s="32">
        <v>0</v>
      </c>
      <c r="U320" s="32">
        <v>1</v>
      </c>
      <c r="V320" s="29">
        <v>30681</v>
      </c>
      <c r="W320" s="29"/>
      <c r="X320" s="33">
        <v>55153</v>
      </c>
      <c r="Y320" s="15">
        <v>1</v>
      </c>
      <c r="Z320" s="41" t="str">
        <f t="shared" si="12"/>
        <v>RenExistRes</v>
      </c>
      <c r="AA320" s="41">
        <f>IF(IFERROR(MATCH(C320,REN_Existing_Resources!E:E,0),FALSE),1,0)</f>
        <v>1</v>
      </c>
      <c r="AB320">
        <f t="shared" si="13"/>
        <v>1</v>
      </c>
      <c r="AC320">
        <f>IF(IFERROR(MATCH(Z320,NonREN_types!$A$1:$A$10,0),FALSE),1,0)</f>
        <v>0</v>
      </c>
      <c r="AD320">
        <v>1</v>
      </c>
      <c r="AE320">
        <f t="shared" si="14"/>
        <v>0</v>
      </c>
      <c r="AG320" s="44">
        <f>IFERROR(INDEX(MasterGenCapability_201906!$G:$G,MATCH($C320,MasterGenCapability_201906!$U:$U,0)),"")</f>
        <v>38.24</v>
      </c>
      <c r="AH320" s="44">
        <f>IFERROR(INDEX(NQC2020compliance_20191121!$L:$L,MATCH($C320,NQC2020compliance_20191121!$A:$A,0)),"")</f>
        <v>5.74</v>
      </c>
    </row>
    <row r="321" spans="2:34" x14ac:dyDescent="0.25">
      <c r="B321" s="28" t="s">
        <v>3329</v>
      </c>
      <c r="C321" s="28" t="s">
        <v>3880</v>
      </c>
      <c r="D321" s="28" t="s">
        <v>224</v>
      </c>
      <c r="E321" s="28" t="s">
        <v>3881</v>
      </c>
      <c r="F321" s="28" t="s">
        <v>3882</v>
      </c>
      <c r="G321" s="28" t="s">
        <v>3883</v>
      </c>
      <c r="H321" s="12" t="s">
        <v>3350</v>
      </c>
      <c r="I321" s="12" t="s">
        <v>3351</v>
      </c>
      <c r="J321" s="29" t="s">
        <v>3352</v>
      </c>
      <c r="K321" s="30">
        <v>49.9</v>
      </c>
      <c r="L321" s="30">
        <v>49.5</v>
      </c>
      <c r="M321" s="30">
        <v>22.455004385743042</v>
      </c>
      <c r="N321" s="31">
        <v>1692.7681665562825</v>
      </c>
      <c r="O321" s="31">
        <v>10357.34129983928</v>
      </c>
      <c r="P321" s="31">
        <v>11575.925416804732</v>
      </c>
      <c r="Q321" s="31">
        <v>77.968765228274449</v>
      </c>
      <c r="R321" s="31">
        <v>77.968765228274449</v>
      </c>
      <c r="S321" s="31"/>
      <c r="T321" s="32">
        <v>1</v>
      </c>
      <c r="U321" s="32">
        <v>1</v>
      </c>
      <c r="V321" s="29">
        <v>35065</v>
      </c>
      <c r="W321" s="29"/>
      <c r="X321" s="33">
        <v>55153</v>
      </c>
      <c r="Y321" s="15">
        <v>1</v>
      </c>
      <c r="Z321" s="41" t="str">
        <f t="shared" si="12"/>
        <v>CAISO_Peaker2</v>
      </c>
      <c r="AA321" s="41">
        <f>IF(IFERROR(MATCH(C321,REN_Existing_Resources!E:E,0),FALSE),1,0)</f>
        <v>0</v>
      </c>
      <c r="AB321">
        <f t="shared" si="13"/>
        <v>1</v>
      </c>
      <c r="AC321">
        <f>IF(IFERROR(MATCH(Z321,NonREN_types!$A$1:$A$10,0),FALSE),1,0)</f>
        <v>1</v>
      </c>
      <c r="AD321">
        <v>1</v>
      </c>
      <c r="AE321">
        <f t="shared" si="14"/>
        <v>1</v>
      </c>
      <c r="AG321" s="44">
        <f>IFERROR(INDEX(MasterGenCapability_201906!$G:$G,MATCH($C321,MasterGenCapability_201906!$U:$U,0)),"")</f>
        <v>49.9</v>
      </c>
      <c r="AH321" s="44">
        <f>IFERROR(INDEX(NQC2020compliance_20191121!$L:$L,MATCH($C321,NQC2020compliance_20191121!$A:$A,0)),"")</f>
        <v>49.5</v>
      </c>
    </row>
    <row r="322" spans="2:34" x14ac:dyDescent="0.25">
      <c r="B322" s="28" t="s">
        <v>3329</v>
      </c>
      <c r="C322" s="28" t="s">
        <v>3884</v>
      </c>
      <c r="D322" s="28" t="s">
        <v>3360</v>
      </c>
      <c r="E322" s="28"/>
      <c r="F322" s="28" t="s">
        <v>3885</v>
      </c>
      <c r="G322" s="28" t="s">
        <v>3886</v>
      </c>
      <c r="H322" s="12" t="s">
        <v>3350</v>
      </c>
      <c r="I322" s="12" t="s">
        <v>3351</v>
      </c>
      <c r="J322" s="29" t="s">
        <v>3352</v>
      </c>
      <c r="K322" s="30">
        <v>44.6</v>
      </c>
      <c r="L322" s="30">
        <v>44.6</v>
      </c>
      <c r="M322" s="30">
        <v>20.07</v>
      </c>
      <c r="N322" s="31">
        <v>1512.9750060120241</v>
      </c>
      <c r="O322" s="31">
        <v>10354.937399888115</v>
      </c>
      <c r="P322" s="31">
        <v>11558.741139916268</v>
      </c>
      <c r="Q322" s="31">
        <v>71.503006012024059</v>
      </c>
      <c r="R322" s="31">
        <v>71.503006012024059</v>
      </c>
      <c r="S322" s="31"/>
      <c r="T322" s="32">
        <v>1</v>
      </c>
      <c r="U322" s="32">
        <v>1</v>
      </c>
      <c r="V322" s="29">
        <v>37270</v>
      </c>
      <c r="W322" s="29"/>
      <c r="X322" s="33">
        <v>55153</v>
      </c>
      <c r="Y322" s="15">
        <v>1</v>
      </c>
      <c r="Z322" s="41" t="str">
        <f t="shared" si="12"/>
        <v>CAISO_Peaker2</v>
      </c>
      <c r="AA322" s="41">
        <f>IF(IFERROR(MATCH(C322,REN_Existing_Resources!E:E,0),FALSE),1,0)</f>
        <v>0</v>
      </c>
      <c r="AB322">
        <f t="shared" si="13"/>
        <v>1</v>
      </c>
      <c r="AC322">
        <f>IF(IFERROR(MATCH(Z322,NonREN_types!$A$1:$A$10,0),FALSE),1,0)</f>
        <v>1</v>
      </c>
      <c r="AD322">
        <v>1</v>
      </c>
      <c r="AE322">
        <f t="shared" si="14"/>
        <v>1</v>
      </c>
      <c r="AG322" s="44">
        <f>IFERROR(INDEX(MasterGenCapability_201906!$G:$G,MATCH($C322,MasterGenCapability_201906!$U:$U,0)),"")</f>
        <v>44.6</v>
      </c>
      <c r="AH322" s="44">
        <f>IFERROR(INDEX(NQC2020compliance_20191121!$L:$L,MATCH($C322,NQC2020compliance_20191121!$A:$A,0)),"")</f>
        <v>44.6</v>
      </c>
    </row>
    <row r="323" spans="2:34" x14ac:dyDescent="0.25">
      <c r="B323" s="28" t="s">
        <v>3329</v>
      </c>
      <c r="C323" s="28" t="s">
        <v>3887</v>
      </c>
      <c r="D323" s="28" t="s">
        <v>3455</v>
      </c>
      <c r="E323" s="28" t="s">
        <v>3686</v>
      </c>
      <c r="F323" s="28" t="s">
        <v>3888</v>
      </c>
      <c r="G323" s="28" t="s">
        <v>3889</v>
      </c>
      <c r="H323" s="12" t="s">
        <v>3357</v>
      </c>
      <c r="I323" s="12" t="s">
        <v>3358</v>
      </c>
      <c r="J323" s="29" t="s">
        <v>3855</v>
      </c>
      <c r="K323" s="30">
        <v>28</v>
      </c>
      <c r="L323" s="30">
        <v>28</v>
      </c>
      <c r="M323" s="30">
        <v>27.72</v>
      </c>
      <c r="N323" s="31">
        <v>2344.941301204819</v>
      </c>
      <c r="O323" s="31">
        <v>7698.0707228915644</v>
      </c>
      <c r="P323" s="31">
        <v>7710.2835584763297</v>
      </c>
      <c r="Q323" s="31">
        <v>11.46987951807229</v>
      </c>
      <c r="R323" s="31">
        <v>11.436144578313254</v>
      </c>
      <c r="S323" s="31"/>
      <c r="T323" s="32">
        <v>1</v>
      </c>
      <c r="U323" s="32">
        <v>0</v>
      </c>
      <c r="V323" s="29">
        <v>33165</v>
      </c>
      <c r="W323" s="29"/>
      <c r="X323" s="33">
        <v>55153</v>
      </c>
      <c r="Y323" s="15">
        <v>1</v>
      </c>
      <c r="Z323" s="41" t="str">
        <f t="shared" si="12"/>
        <v>CAISO_CCGT1</v>
      </c>
      <c r="AA323" s="41">
        <f>IF(IFERROR(MATCH(C323,REN_Existing_Resources!E:E,0),FALSE),1,0)</f>
        <v>0</v>
      </c>
      <c r="AB323">
        <f t="shared" si="13"/>
        <v>1</v>
      </c>
      <c r="AC323">
        <f>IF(IFERROR(MATCH(Z323,NonREN_types!$A$1:$A$10,0),FALSE),1,0)</f>
        <v>1</v>
      </c>
      <c r="AD323">
        <v>1</v>
      </c>
      <c r="AE323">
        <f t="shared" si="14"/>
        <v>1</v>
      </c>
      <c r="AG323" s="44">
        <f>IFERROR(INDEX(MasterGenCapability_201906!$G:$G,MATCH($C323,MasterGenCapability_201906!$U:$U,0)),"")</f>
        <v>28.56</v>
      </c>
      <c r="AH323" s="44">
        <f>IFERROR(INDEX(NQC2020compliance_20191121!$L:$L,MATCH($C323,NQC2020compliance_20191121!$A:$A,0)),"")</f>
        <v>28.56</v>
      </c>
    </row>
    <row r="324" spans="2:34" hidden="1" x14ac:dyDescent="0.25">
      <c r="B324" s="28" t="s">
        <v>3329</v>
      </c>
      <c r="C324" s="28" t="s">
        <v>2594</v>
      </c>
      <c r="D324" s="28" t="s">
        <v>3360</v>
      </c>
      <c r="E324" s="28"/>
      <c r="F324" s="28" t="s">
        <v>3890</v>
      </c>
      <c r="G324" s="28"/>
      <c r="H324" s="12" t="s">
        <v>3483</v>
      </c>
      <c r="I324" s="12" t="s">
        <v>3333</v>
      </c>
      <c r="J324" s="29"/>
      <c r="K324" s="30">
        <v>2.1</v>
      </c>
      <c r="L324" s="30">
        <v>0</v>
      </c>
      <c r="M324" s="30"/>
      <c r="N324" s="31"/>
      <c r="O324" s="31"/>
      <c r="P324" s="31"/>
      <c r="Q324" s="31"/>
      <c r="R324" s="31"/>
      <c r="S324" s="31"/>
      <c r="T324" s="32">
        <v>0</v>
      </c>
      <c r="U324" s="32">
        <v>1</v>
      </c>
      <c r="V324" s="29">
        <v>41179</v>
      </c>
      <c r="W324" s="29"/>
      <c r="X324" s="33">
        <v>55153</v>
      </c>
      <c r="Y324" s="15">
        <v>1</v>
      </c>
      <c r="Z324" s="41" t="str">
        <f t="shared" si="12"/>
        <v>RenExistRes</v>
      </c>
      <c r="AA324" s="41">
        <f>IF(IFERROR(MATCH(C324,REN_Existing_Resources!E:E,0),FALSE),1,0)</f>
        <v>1</v>
      </c>
      <c r="AB324">
        <f t="shared" si="13"/>
        <v>1</v>
      </c>
      <c r="AC324">
        <f>IF(IFERROR(MATCH(Z324,NonREN_types!$A$1:$A$10,0),FALSE),1,0)</f>
        <v>0</v>
      </c>
      <c r="AD324">
        <v>1</v>
      </c>
      <c r="AE324">
        <f t="shared" si="14"/>
        <v>0</v>
      </c>
      <c r="AG324" s="44">
        <f>IFERROR(INDEX(MasterGenCapability_201906!$G:$G,MATCH($C324,MasterGenCapability_201906!$U:$U,0)),"")</f>
        <v>2.1</v>
      </c>
      <c r="AH324" s="44">
        <f>IFERROR(INDEX(NQC2020compliance_20191121!$L:$L,MATCH($C324,NQC2020compliance_20191121!$A:$A,0)),"")</f>
        <v>0</v>
      </c>
    </row>
    <row r="325" spans="2:34" hidden="1" x14ac:dyDescent="0.25">
      <c r="B325" s="28" t="s">
        <v>3329</v>
      </c>
      <c r="C325" s="28" t="s">
        <v>1729</v>
      </c>
      <c r="D325" s="28" t="s">
        <v>3346</v>
      </c>
      <c r="E325" s="28" t="s">
        <v>3413</v>
      </c>
      <c r="F325" s="28" t="s">
        <v>3891</v>
      </c>
      <c r="G325" s="28"/>
      <c r="H325" s="12" t="s">
        <v>3332</v>
      </c>
      <c r="I325" s="12" t="s">
        <v>3333</v>
      </c>
      <c r="J325" s="29"/>
      <c r="K325" s="30">
        <v>1</v>
      </c>
      <c r="L325" s="30">
        <v>0</v>
      </c>
      <c r="M325" s="30"/>
      <c r="N325" s="31"/>
      <c r="O325" s="31"/>
      <c r="P325" s="31"/>
      <c r="Q325" s="31"/>
      <c r="R325" s="31"/>
      <c r="S325" s="31"/>
      <c r="T325" s="32">
        <v>0</v>
      </c>
      <c r="U325" s="32">
        <v>1</v>
      </c>
      <c r="V325" s="29">
        <v>41628</v>
      </c>
      <c r="W325" s="29"/>
      <c r="X325" s="33">
        <v>55153</v>
      </c>
      <c r="Y325" s="15">
        <v>1</v>
      </c>
      <c r="Z325" s="41" t="str">
        <f t="shared" si="12"/>
        <v>RenExistRes</v>
      </c>
      <c r="AA325" s="41">
        <f>IF(IFERROR(MATCH(C325,REN_Existing_Resources!E:E,0),FALSE),1,0)</f>
        <v>1</v>
      </c>
      <c r="AB325">
        <f t="shared" si="13"/>
        <v>1</v>
      </c>
      <c r="AC325">
        <f>IF(IFERROR(MATCH(Z325,NonREN_types!$A$1:$A$10,0),FALSE),1,0)</f>
        <v>0</v>
      </c>
      <c r="AD325">
        <v>1</v>
      </c>
      <c r="AE325">
        <f t="shared" si="14"/>
        <v>0</v>
      </c>
      <c r="AG325" s="44">
        <f>IFERROR(INDEX(MasterGenCapability_201906!$G:$G,MATCH($C325,MasterGenCapability_201906!$U:$U,0)),"")</f>
        <v>1</v>
      </c>
      <c r="AH325" s="44">
        <f>IFERROR(INDEX(NQC2020compliance_20191121!$L:$L,MATCH($C325,NQC2020compliance_20191121!$A:$A,0)),"")</f>
        <v>0</v>
      </c>
    </row>
    <row r="326" spans="2:34" hidden="1" x14ac:dyDescent="0.25">
      <c r="B326" s="28" t="s">
        <v>3329</v>
      </c>
      <c r="C326" s="28" t="s">
        <v>1234</v>
      </c>
      <c r="D326" s="28" t="s">
        <v>3346</v>
      </c>
      <c r="E326" s="28" t="s">
        <v>3413</v>
      </c>
      <c r="F326" s="28" t="s">
        <v>3892</v>
      </c>
      <c r="G326" s="28"/>
      <c r="H326" s="12" t="s">
        <v>3385</v>
      </c>
      <c r="I326" s="12" t="s">
        <v>3333</v>
      </c>
      <c r="J326" s="29"/>
      <c r="K326" s="30">
        <v>2.56</v>
      </c>
      <c r="L326" s="30">
        <v>0.21</v>
      </c>
      <c r="M326" s="30"/>
      <c r="N326" s="31"/>
      <c r="O326" s="31"/>
      <c r="P326" s="31"/>
      <c r="Q326" s="31"/>
      <c r="R326" s="31"/>
      <c r="S326" s="31"/>
      <c r="T326" s="32">
        <v>0</v>
      </c>
      <c r="U326" s="32">
        <v>1</v>
      </c>
      <c r="V326" s="29">
        <v>1462</v>
      </c>
      <c r="W326" s="29"/>
      <c r="X326" s="33">
        <v>55153</v>
      </c>
      <c r="Y326" s="15">
        <v>1</v>
      </c>
      <c r="Z326" s="41" t="str">
        <f t="shared" si="12"/>
        <v>RenExistRes</v>
      </c>
      <c r="AA326" s="41">
        <f>IF(IFERROR(MATCH(C326,REN_Existing_Resources!E:E,0),FALSE),1,0)</f>
        <v>1</v>
      </c>
      <c r="AB326">
        <f t="shared" si="13"/>
        <v>1</v>
      </c>
      <c r="AC326">
        <f>IF(IFERROR(MATCH(Z326,NonREN_types!$A$1:$A$10,0),FALSE),1,0)</f>
        <v>0</v>
      </c>
      <c r="AD326">
        <v>1</v>
      </c>
      <c r="AE326">
        <f t="shared" si="14"/>
        <v>0</v>
      </c>
      <c r="AG326" s="44">
        <f>IFERROR(INDEX(MasterGenCapability_201906!$G:$G,MATCH($C326,MasterGenCapability_201906!$U:$U,0)),"")</f>
        <v>2.56</v>
      </c>
      <c r="AH326" s="44">
        <f>IFERROR(INDEX(NQC2020compliance_20191121!$L:$L,MATCH($C326,NQC2020compliance_20191121!$A:$A,0)),"")</f>
        <v>0.22</v>
      </c>
    </row>
    <row r="327" spans="2:34" hidden="1" x14ac:dyDescent="0.25">
      <c r="B327" s="28" t="s">
        <v>3329</v>
      </c>
      <c r="C327" s="28" t="s">
        <v>1403</v>
      </c>
      <c r="D327" s="28" t="s">
        <v>3346</v>
      </c>
      <c r="E327" s="28" t="s">
        <v>3413</v>
      </c>
      <c r="F327" s="28" t="s">
        <v>3893</v>
      </c>
      <c r="G327" s="28"/>
      <c r="H327" s="12" t="s">
        <v>3332</v>
      </c>
      <c r="I327" s="12" t="s">
        <v>3333</v>
      </c>
      <c r="J327" s="29"/>
      <c r="K327" s="30">
        <v>1.5</v>
      </c>
      <c r="L327" s="30">
        <v>0.86</v>
      </c>
      <c r="M327" s="30"/>
      <c r="N327" s="31"/>
      <c r="O327" s="31"/>
      <c r="P327" s="31"/>
      <c r="Q327" s="31"/>
      <c r="R327" s="31"/>
      <c r="S327" s="31"/>
      <c r="T327" s="32">
        <v>0</v>
      </c>
      <c r="U327" s="32">
        <v>1</v>
      </c>
      <c r="V327" s="29">
        <v>41282</v>
      </c>
      <c r="W327" s="29"/>
      <c r="X327" s="33">
        <v>55153</v>
      </c>
      <c r="Y327" s="15">
        <v>1</v>
      </c>
      <c r="Z327" s="41" t="str">
        <f t="shared" ref="Z327:Z390" si="15">IF(J327="",IF(AA327,"RenExistRes","Unclassified"),J327)</f>
        <v>RenExistRes</v>
      </c>
      <c r="AA327" s="41">
        <f>IF(IFERROR(MATCH(C327,REN_Existing_Resources!E:E,0),FALSE),1,0)</f>
        <v>1</v>
      </c>
      <c r="AB327">
        <f t="shared" ref="AB327:AB390" si="16">IF(AND(YEAR(V327)&lt;=$AB$5,YEAR(X327)&gt;=$AB$5),1,0)</f>
        <v>1</v>
      </c>
      <c r="AC327">
        <f>IF(IFERROR(MATCH(Z327,NonREN_types!$A$1:$A$10,0),FALSE),1,0)</f>
        <v>0</v>
      </c>
      <c r="AD327">
        <v>1</v>
      </c>
      <c r="AE327">
        <f t="shared" ref="AE327:AE390" si="17">IF(AND(AB327,AC327,AD327),1,0)</f>
        <v>0</v>
      </c>
      <c r="AG327" s="44">
        <f>IFERROR(INDEX(MasterGenCapability_201906!$G:$G,MATCH($C327,MasterGenCapability_201906!$U:$U,0)),"")</f>
        <v>1.5</v>
      </c>
      <c r="AH327" s="44">
        <f>IFERROR(INDEX(NQC2020compliance_20191121!$L:$L,MATCH($C327,NQC2020compliance_20191121!$A:$A,0)),"")</f>
        <v>0.21</v>
      </c>
    </row>
    <row r="328" spans="2:34" hidden="1" x14ac:dyDescent="0.25">
      <c r="B328" s="28" t="s">
        <v>3329</v>
      </c>
      <c r="C328" s="28" t="s">
        <v>1414</v>
      </c>
      <c r="D328" s="28" t="s">
        <v>3346</v>
      </c>
      <c r="E328" s="28" t="s">
        <v>3413</v>
      </c>
      <c r="F328" s="28" t="s">
        <v>3894</v>
      </c>
      <c r="G328" s="28"/>
      <c r="H328" s="12" t="s">
        <v>3332</v>
      </c>
      <c r="I328" s="12" t="s">
        <v>3333</v>
      </c>
      <c r="J328" s="29"/>
      <c r="K328" s="30">
        <v>3</v>
      </c>
      <c r="L328" s="30">
        <v>1.03</v>
      </c>
      <c r="M328" s="30"/>
      <c r="N328" s="31"/>
      <c r="O328" s="31"/>
      <c r="P328" s="31"/>
      <c r="Q328" s="31"/>
      <c r="R328" s="31"/>
      <c r="S328" s="31"/>
      <c r="T328" s="32">
        <v>0</v>
      </c>
      <c r="U328" s="32">
        <v>1</v>
      </c>
      <c r="V328" s="29">
        <v>41289</v>
      </c>
      <c r="W328" s="29"/>
      <c r="X328" s="33">
        <v>55153</v>
      </c>
      <c r="Y328" s="15">
        <v>1</v>
      </c>
      <c r="Z328" s="41" t="str">
        <f t="shared" si="15"/>
        <v>RenExistRes</v>
      </c>
      <c r="AA328" s="41">
        <f>IF(IFERROR(MATCH(C328,REN_Existing_Resources!E:E,0),FALSE),1,0)</f>
        <v>1</v>
      </c>
      <c r="AB328">
        <f t="shared" si="16"/>
        <v>1</v>
      </c>
      <c r="AC328">
        <f>IF(IFERROR(MATCH(Z328,NonREN_types!$A$1:$A$10,0),FALSE),1,0)</f>
        <v>0</v>
      </c>
      <c r="AD328">
        <v>1</v>
      </c>
      <c r="AE328">
        <f t="shared" si="17"/>
        <v>0</v>
      </c>
      <c r="AG328" s="44">
        <f>IFERROR(INDEX(MasterGenCapability_201906!$G:$G,MATCH($C328,MasterGenCapability_201906!$U:$U,0)),"")</f>
        <v>3</v>
      </c>
      <c r="AH328" s="44">
        <f>IFERROR(INDEX(NQC2020compliance_20191121!$L:$L,MATCH($C328,NQC2020compliance_20191121!$A:$A,0)),"")</f>
        <v>0.42</v>
      </c>
    </row>
    <row r="329" spans="2:34" hidden="1" x14ac:dyDescent="0.25">
      <c r="B329" s="28" t="s">
        <v>3329</v>
      </c>
      <c r="C329" s="28" t="s">
        <v>1420</v>
      </c>
      <c r="D329" s="28" t="s">
        <v>3346</v>
      </c>
      <c r="E329" s="28" t="s">
        <v>3413</v>
      </c>
      <c r="F329" s="28" t="s">
        <v>3895</v>
      </c>
      <c r="G329" s="28"/>
      <c r="H329" s="12" t="s">
        <v>3332</v>
      </c>
      <c r="I329" s="12" t="s">
        <v>3333</v>
      </c>
      <c r="J329" s="29"/>
      <c r="K329" s="30">
        <v>3.5</v>
      </c>
      <c r="L329" s="30">
        <v>1.41</v>
      </c>
      <c r="M329" s="30"/>
      <c r="N329" s="31"/>
      <c r="O329" s="31"/>
      <c r="P329" s="31"/>
      <c r="Q329" s="31"/>
      <c r="R329" s="31"/>
      <c r="S329" s="31"/>
      <c r="T329" s="32">
        <v>0</v>
      </c>
      <c r="U329" s="32">
        <v>1</v>
      </c>
      <c r="V329" s="29">
        <v>41442</v>
      </c>
      <c r="W329" s="29"/>
      <c r="X329" s="33">
        <v>55153</v>
      </c>
      <c r="Y329" s="15">
        <v>1</v>
      </c>
      <c r="Z329" s="41" t="str">
        <f t="shared" si="15"/>
        <v>RenExistRes</v>
      </c>
      <c r="AA329" s="41">
        <f>IF(IFERROR(MATCH(C329,REN_Existing_Resources!E:E,0),FALSE),1,0)</f>
        <v>1</v>
      </c>
      <c r="AB329">
        <f t="shared" si="16"/>
        <v>1</v>
      </c>
      <c r="AC329">
        <f>IF(IFERROR(MATCH(Z329,NonREN_types!$A$1:$A$10,0),FALSE),1,0)</f>
        <v>0</v>
      </c>
      <c r="AD329">
        <v>1</v>
      </c>
      <c r="AE329">
        <f t="shared" si="17"/>
        <v>0</v>
      </c>
      <c r="AG329" s="44">
        <f>IFERROR(INDEX(MasterGenCapability_201906!$G:$G,MATCH($C329,MasterGenCapability_201906!$U:$U,0)),"")</f>
        <v>3.5</v>
      </c>
      <c r="AH329" s="44">
        <f>IFERROR(INDEX(NQC2020compliance_20191121!$L:$L,MATCH($C329,NQC2020compliance_20191121!$A:$A,0)),"")</f>
        <v>0.49</v>
      </c>
    </row>
    <row r="330" spans="2:34" hidden="1" x14ac:dyDescent="0.25">
      <c r="B330" s="28" t="s">
        <v>3329</v>
      </c>
      <c r="C330" s="28" t="s">
        <v>1423</v>
      </c>
      <c r="D330" s="28" t="s">
        <v>3346</v>
      </c>
      <c r="E330" s="28" t="s">
        <v>3413</v>
      </c>
      <c r="F330" s="28" t="s">
        <v>3896</v>
      </c>
      <c r="G330" s="28"/>
      <c r="H330" s="12" t="s">
        <v>3332</v>
      </c>
      <c r="I330" s="12" t="s">
        <v>3333</v>
      </c>
      <c r="J330" s="29"/>
      <c r="K330" s="30">
        <v>1.5</v>
      </c>
      <c r="L330" s="30">
        <v>0.57999999999999996</v>
      </c>
      <c r="M330" s="30"/>
      <c r="N330" s="31"/>
      <c r="O330" s="31"/>
      <c r="P330" s="31"/>
      <c r="Q330" s="31"/>
      <c r="R330" s="31"/>
      <c r="S330" s="31"/>
      <c r="T330" s="32">
        <v>0</v>
      </c>
      <c r="U330" s="32">
        <v>1</v>
      </c>
      <c r="V330" s="29">
        <v>41237</v>
      </c>
      <c r="W330" s="29"/>
      <c r="X330" s="33">
        <v>55153</v>
      </c>
      <c r="Y330" s="15">
        <v>1</v>
      </c>
      <c r="Z330" s="41" t="str">
        <f t="shared" si="15"/>
        <v>RenExistRes</v>
      </c>
      <c r="AA330" s="41">
        <f>IF(IFERROR(MATCH(C330,REN_Existing_Resources!E:E,0),FALSE),1,0)</f>
        <v>1</v>
      </c>
      <c r="AB330">
        <f t="shared" si="16"/>
        <v>1</v>
      </c>
      <c r="AC330">
        <f>IF(IFERROR(MATCH(Z330,NonREN_types!$A$1:$A$10,0),FALSE),1,0)</f>
        <v>0</v>
      </c>
      <c r="AD330">
        <v>1</v>
      </c>
      <c r="AE330">
        <f t="shared" si="17"/>
        <v>0</v>
      </c>
      <c r="AG330" s="44">
        <f>IFERROR(INDEX(MasterGenCapability_201906!$G:$G,MATCH($C330,MasterGenCapability_201906!$U:$U,0)),"")</f>
        <v>1.5</v>
      </c>
      <c r="AH330" s="44">
        <f>IFERROR(INDEX(NQC2020compliance_20191121!$L:$L,MATCH($C330,NQC2020compliance_20191121!$A:$A,0)),"")</f>
        <v>0.21</v>
      </c>
    </row>
    <row r="331" spans="2:34" hidden="1" x14ac:dyDescent="0.25">
      <c r="B331" s="28" t="s">
        <v>3329</v>
      </c>
      <c r="C331" s="28" t="s">
        <v>1429</v>
      </c>
      <c r="D331" s="28" t="s">
        <v>3346</v>
      </c>
      <c r="E331" s="28" t="s">
        <v>3413</v>
      </c>
      <c r="F331" s="28" t="s">
        <v>3897</v>
      </c>
      <c r="G331" s="28"/>
      <c r="H331" s="12" t="s">
        <v>3332</v>
      </c>
      <c r="I331" s="12" t="s">
        <v>3333</v>
      </c>
      <c r="J331" s="29"/>
      <c r="K331" s="30">
        <v>2.5</v>
      </c>
      <c r="L331" s="30">
        <v>1.43</v>
      </c>
      <c r="M331" s="30"/>
      <c r="N331" s="31"/>
      <c r="O331" s="31"/>
      <c r="P331" s="31"/>
      <c r="Q331" s="31"/>
      <c r="R331" s="31"/>
      <c r="S331" s="31"/>
      <c r="T331" s="32">
        <v>0</v>
      </c>
      <c r="U331" s="32">
        <v>1</v>
      </c>
      <c r="V331" s="29">
        <v>41290</v>
      </c>
      <c r="W331" s="29"/>
      <c r="X331" s="33">
        <v>55153</v>
      </c>
      <c r="Y331" s="15">
        <v>1</v>
      </c>
      <c r="Z331" s="41" t="str">
        <f t="shared" si="15"/>
        <v>RenExistRes</v>
      </c>
      <c r="AA331" s="41">
        <f>IF(IFERROR(MATCH(C331,REN_Existing_Resources!E:E,0),FALSE),1,0)</f>
        <v>1</v>
      </c>
      <c r="AB331">
        <f t="shared" si="16"/>
        <v>1</v>
      </c>
      <c r="AC331">
        <f>IF(IFERROR(MATCH(Z331,NonREN_types!$A$1:$A$10,0),FALSE),1,0)</f>
        <v>0</v>
      </c>
      <c r="AD331">
        <v>1</v>
      </c>
      <c r="AE331">
        <f t="shared" si="17"/>
        <v>0</v>
      </c>
      <c r="AG331" s="44">
        <f>IFERROR(INDEX(MasterGenCapability_201906!$G:$G,MATCH($C331,MasterGenCapability_201906!$U:$U,0)),"")</f>
        <v>2.5</v>
      </c>
      <c r="AH331" s="44">
        <f>IFERROR(INDEX(NQC2020compliance_20191121!$L:$L,MATCH($C331,NQC2020compliance_20191121!$A:$A,0)),"")</f>
        <v>0.35</v>
      </c>
    </row>
    <row r="332" spans="2:34" hidden="1" x14ac:dyDescent="0.25">
      <c r="B332" s="28" t="s">
        <v>3329</v>
      </c>
      <c r="C332" s="28" t="s">
        <v>1432</v>
      </c>
      <c r="D332" s="28" t="s">
        <v>3346</v>
      </c>
      <c r="E332" s="28" t="s">
        <v>3413</v>
      </c>
      <c r="F332" s="28" t="s">
        <v>3898</v>
      </c>
      <c r="G332" s="28"/>
      <c r="H332" s="12" t="s">
        <v>3332</v>
      </c>
      <c r="I332" s="12" t="s">
        <v>3333</v>
      </c>
      <c r="J332" s="29"/>
      <c r="K332" s="30">
        <v>6</v>
      </c>
      <c r="L332" s="30">
        <v>4.82</v>
      </c>
      <c r="M332" s="30"/>
      <c r="N332" s="31"/>
      <c r="O332" s="31"/>
      <c r="P332" s="31"/>
      <c r="Q332" s="31"/>
      <c r="R332" s="31"/>
      <c r="S332" s="31"/>
      <c r="T332" s="32">
        <v>0</v>
      </c>
      <c r="U332" s="32">
        <v>1</v>
      </c>
      <c r="V332" s="29">
        <v>42405</v>
      </c>
      <c r="W332" s="29"/>
      <c r="X332" s="33">
        <v>55153</v>
      </c>
      <c r="Y332" s="15">
        <v>1</v>
      </c>
      <c r="Z332" s="41" t="str">
        <f t="shared" si="15"/>
        <v>RenExistRes</v>
      </c>
      <c r="AA332" s="41">
        <f>IF(IFERROR(MATCH(C332,REN_Existing_Resources!E:E,0),FALSE),1,0)</f>
        <v>1</v>
      </c>
      <c r="AB332">
        <f t="shared" si="16"/>
        <v>1</v>
      </c>
      <c r="AC332">
        <f>IF(IFERROR(MATCH(Z332,NonREN_types!$A$1:$A$10,0),FALSE),1,0)</f>
        <v>0</v>
      </c>
      <c r="AD332">
        <v>1</v>
      </c>
      <c r="AE332">
        <f t="shared" si="17"/>
        <v>0</v>
      </c>
      <c r="AG332" s="44">
        <f>IFERROR(INDEX(MasterGenCapability_201906!$G:$G,MATCH($C332,MasterGenCapability_201906!$U:$U,0)),"")</f>
        <v>6</v>
      </c>
      <c r="AH332" s="44">
        <f>IFERROR(INDEX(NQC2020compliance_20191121!$L:$L,MATCH($C332,NQC2020compliance_20191121!$A:$A,0)),"")</f>
        <v>0.84</v>
      </c>
    </row>
    <row r="333" spans="2:34" hidden="1" x14ac:dyDescent="0.25">
      <c r="B333" s="28" t="s">
        <v>3329</v>
      </c>
      <c r="C333" s="28" t="s">
        <v>1435</v>
      </c>
      <c r="D333" s="28" t="s">
        <v>3346</v>
      </c>
      <c r="E333" s="28" t="s">
        <v>3413</v>
      </c>
      <c r="F333" s="28" t="s">
        <v>3899</v>
      </c>
      <c r="G333" s="28"/>
      <c r="H333" s="12" t="s">
        <v>3332</v>
      </c>
      <c r="I333" s="12" t="s">
        <v>3333</v>
      </c>
      <c r="J333" s="29"/>
      <c r="K333" s="30">
        <v>2</v>
      </c>
      <c r="L333" s="30">
        <v>1.57</v>
      </c>
      <c r="M333" s="30"/>
      <c r="N333" s="31"/>
      <c r="O333" s="31"/>
      <c r="P333" s="31"/>
      <c r="Q333" s="31"/>
      <c r="R333" s="31"/>
      <c r="S333" s="31"/>
      <c r="T333" s="32">
        <v>0</v>
      </c>
      <c r="U333" s="32">
        <v>1</v>
      </c>
      <c r="V333" s="29">
        <v>41442</v>
      </c>
      <c r="W333" s="29"/>
      <c r="X333" s="33">
        <v>55153</v>
      </c>
      <c r="Y333" s="15">
        <v>1</v>
      </c>
      <c r="Z333" s="41" t="str">
        <f t="shared" si="15"/>
        <v>RenExistRes</v>
      </c>
      <c r="AA333" s="41">
        <f>IF(IFERROR(MATCH(C333,REN_Existing_Resources!E:E,0),FALSE),1,0)</f>
        <v>1</v>
      </c>
      <c r="AB333">
        <f t="shared" si="16"/>
        <v>1</v>
      </c>
      <c r="AC333">
        <f>IF(IFERROR(MATCH(Z333,NonREN_types!$A$1:$A$10,0),FALSE),1,0)</f>
        <v>0</v>
      </c>
      <c r="AD333">
        <v>1</v>
      </c>
      <c r="AE333">
        <f t="shared" si="17"/>
        <v>0</v>
      </c>
      <c r="AG333" s="44">
        <f>IFERROR(INDEX(MasterGenCapability_201906!$G:$G,MATCH($C333,MasterGenCapability_201906!$U:$U,0)),"")</f>
        <v>2</v>
      </c>
      <c r="AH333" s="44">
        <f>IFERROR(INDEX(NQC2020compliance_20191121!$L:$L,MATCH($C333,NQC2020compliance_20191121!$A:$A,0)),"")</f>
        <v>0.28000000000000003</v>
      </c>
    </row>
    <row r="334" spans="2:34" hidden="1" x14ac:dyDescent="0.25">
      <c r="B334" s="28" t="s">
        <v>3329</v>
      </c>
      <c r="C334" s="28" t="s">
        <v>3900</v>
      </c>
      <c r="D334" s="28" t="s">
        <v>3346</v>
      </c>
      <c r="E334" s="28"/>
      <c r="F334" s="28" t="s">
        <v>3901</v>
      </c>
      <c r="G334" s="28"/>
      <c r="H334" s="12" t="s">
        <v>3332</v>
      </c>
      <c r="I334" s="12" t="s">
        <v>3333</v>
      </c>
      <c r="J334" s="29"/>
      <c r="K334" s="30">
        <v>1</v>
      </c>
      <c r="L334" s="30">
        <v>0</v>
      </c>
      <c r="M334" s="30"/>
      <c r="N334" s="31"/>
      <c r="O334" s="31"/>
      <c r="P334" s="31"/>
      <c r="Q334" s="31"/>
      <c r="R334" s="31"/>
      <c r="S334" s="31"/>
      <c r="T334" s="32">
        <v>0</v>
      </c>
      <c r="U334" s="32">
        <v>1</v>
      </c>
      <c r="V334" s="29">
        <v>42452</v>
      </c>
      <c r="W334" s="29"/>
      <c r="X334" s="33">
        <v>55153</v>
      </c>
      <c r="Y334" s="15">
        <v>1</v>
      </c>
      <c r="Z334" s="41" t="str">
        <f t="shared" si="15"/>
        <v>Unclassified</v>
      </c>
      <c r="AA334" s="41">
        <f>IF(IFERROR(MATCH(C334,REN_Existing_Resources!E:E,0),FALSE),1,0)</f>
        <v>0</v>
      </c>
      <c r="AB334">
        <f t="shared" si="16"/>
        <v>1</v>
      </c>
      <c r="AC334">
        <f>IF(IFERROR(MATCH(Z334,NonREN_types!$A$1:$A$10,0),FALSE),1,0)</f>
        <v>0</v>
      </c>
      <c r="AD334">
        <v>1</v>
      </c>
      <c r="AE334">
        <f t="shared" si="17"/>
        <v>0</v>
      </c>
      <c r="AG334" s="44">
        <f>IFERROR(INDEX(MasterGenCapability_201906!$G:$G,MATCH($C334,MasterGenCapability_201906!$U:$U,0)),"")</f>
        <v>1</v>
      </c>
      <c r="AH334" s="44">
        <f>IFERROR(INDEX(NQC2020compliance_20191121!$L:$L,MATCH($C334,NQC2020compliance_20191121!$A:$A,0)),"")</f>
        <v>0</v>
      </c>
    </row>
    <row r="335" spans="2:34" x14ac:dyDescent="0.25">
      <c r="B335" s="28" t="s">
        <v>3329</v>
      </c>
      <c r="C335" s="28" t="s">
        <v>3902</v>
      </c>
      <c r="D335" s="28" t="s">
        <v>3346</v>
      </c>
      <c r="E335" s="28" t="s">
        <v>3413</v>
      </c>
      <c r="F335" s="28" t="s">
        <v>3903</v>
      </c>
      <c r="G335" s="28"/>
      <c r="H335" s="12" t="s">
        <v>3357</v>
      </c>
      <c r="I335" s="12" t="s">
        <v>3333</v>
      </c>
      <c r="J335" s="29" t="s">
        <v>3359</v>
      </c>
      <c r="K335" s="34">
        <v>19.71</v>
      </c>
      <c r="L335" s="34">
        <v>19.71</v>
      </c>
      <c r="M335" s="34">
        <v>19.71</v>
      </c>
      <c r="N335" s="31"/>
      <c r="O335" s="31">
        <v>7606.0303582401057</v>
      </c>
      <c r="P335" s="31">
        <v>7606.0303582401057</v>
      </c>
      <c r="Q335" s="31"/>
      <c r="R335" s="31"/>
      <c r="S335" s="31"/>
      <c r="T335" s="32">
        <v>1</v>
      </c>
      <c r="U335" s="32">
        <v>1</v>
      </c>
      <c r="V335" s="29">
        <v>31291</v>
      </c>
      <c r="W335" s="29"/>
      <c r="X335" s="33">
        <v>55153</v>
      </c>
      <c r="Y335" s="15">
        <v>1</v>
      </c>
      <c r="Z335" s="41" t="str">
        <f t="shared" si="15"/>
        <v>CAISO_CHP</v>
      </c>
      <c r="AA335" s="41">
        <f>IF(IFERROR(MATCH(C335,REN_Existing_Resources!E:E,0),FALSE),1,0)</f>
        <v>0</v>
      </c>
      <c r="AB335">
        <f t="shared" si="16"/>
        <v>1</v>
      </c>
      <c r="AC335">
        <f>IF(IFERROR(MATCH(Z335,NonREN_types!$A$1:$A$10,0),FALSE),1,0)</f>
        <v>1</v>
      </c>
      <c r="AD335">
        <v>1</v>
      </c>
      <c r="AE335">
        <f t="shared" si="17"/>
        <v>1</v>
      </c>
      <c r="AG335" s="44">
        <f>IFERROR(INDEX(MasterGenCapability_201906!$G:$G,MATCH($C335,MasterGenCapability_201906!$U:$U,0)),"")</f>
        <v>33.6</v>
      </c>
      <c r="AH335" s="44">
        <f>IFERROR(INDEX(NQC2020compliance_20191121!$L:$L,MATCH($C335,NQC2020compliance_20191121!$A:$A,0)),"")</f>
        <v>8.57</v>
      </c>
    </row>
    <row r="336" spans="2:34" x14ac:dyDescent="0.25">
      <c r="B336" s="28" t="s">
        <v>3329</v>
      </c>
      <c r="C336" s="28" t="s">
        <v>3904</v>
      </c>
      <c r="D336" s="28" t="s">
        <v>3455</v>
      </c>
      <c r="E336" s="28" t="s">
        <v>766</v>
      </c>
      <c r="F336" s="28" t="s">
        <v>3905</v>
      </c>
      <c r="G336" s="28" t="s">
        <v>3906</v>
      </c>
      <c r="H336" s="12" t="s">
        <v>3350</v>
      </c>
      <c r="I336" s="12" t="s">
        <v>3351</v>
      </c>
      <c r="J336" s="29" t="s">
        <v>3352</v>
      </c>
      <c r="K336" s="30">
        <v>48.7</v>
      </c>
      <c r="L336" s="30">
        <v>48.7</v>
      </c>
      <c r="M336" s="30">
        <v>21.914999999999999</v>
      </c>
      <c r="N336" s="31">
        <v>1652.0601523046093</v>
      </c>
      <c r="O336" s="31">
        <v>10354.937399888115</v>
      </c>
      <c r="P336" s="31">
        <v>11558.741139916268</v>
      </c>
      <c r="Q336" s="31">
        <v>78.076152304609224</v>
      </c>
      <c r="R336" s="31">
        <v>78.076152304609224</v>
      </c>
      <c r="S336" s="31"/>
      <c r="T336" s="32">
        <v>1</v>
      </c>
      <c r="U336" s="32">
        <v>1</v>
      </c>
      <c r="V336" s="29">
        <v>37743</v>
      </c>
      <c r="W336" s="29"/>
      <c r="X336" s="33">
        <v>55153</v>
      </c>
      <c r="Y336" s="15">
        <v>1</v>
      </c>
      <c r="Z336" s="41" t="str">
        <f t="shared" si="15"/>
        <v>CAISO_Peaker2</v>
      </c>
      <c r="AA336" s="41">
        <f>IF(IFERROR(MATCH(C336,REN_Existing_Resources!E:E,0),FALSE),1,0)</f>
        <v>0</v>
      </c>
      <c r="AB336">
        <f t="shared" si="16"/>
        <v>1</v>
      </c>
      <c r="AC336">
        <f>IF(IFERROR(MATCH(Z336,NonREN_types!$A$1:$A$10,0),FALSE),1,0)</f>
        <v>1</v>
      </c>
      <c r="AD336">
        <v>1</v>
      </c>
      <c r="AE336">
        <f t="shared" si="17"/>
        <v>1</v>
      </c>
      <c r="AG336" s="44">
        <f>IFERROR(INDEX(MasterGenCapability_201906!$G:$G,MATCH($C336,MasterGenCapability_201906!$U:$U,0)),"")</f>
        <v>47.6</v>
      </c>
      <c r="AH336" s="44">
        <f>IFERROR(INDEX(NQC2020compliance_20191121!$L:$L,MATCH($C336,NQC2020compliance_20191121!$A:$A,0)),"")</f>
        <v>47.6</v>
      </c>
    </row>
    <row r="337" spans="2:34" hidden="1" x14ac:dyDescent="0.25">
      <c r="B337" s="28" t="s">
        <v>3329</v>
      </c>
      <c r="C337" s="28" t="s">
        <v>284</v>
      </c>
      <c r="D337" s="28" t="s">
        <v>3346</v>
      </c>
      <c r="E337" s="28" t="s">
        <v>3413</v>
      </c>
      <c r="F337" s="28" t="s">
        <v>3907</v>
      </c>
      <c r="G337" s="28"/>
      <c r="H337" s="12" t="s">
        <v>3385</v>
      </c>
      <c r="I337" s="12" t="s">
        <v>3333</v>
      </c>
      <c r="J337" s="29"/>
      <c r="K337" s="30">
        <v>24</v>
      </c>
      <c r="L337" s="30">
        <v>0.89</v>
      </c>
      <c r="M337" s="30"/>
      <c r="N337" s="31"/>
      <c r="O337" s="31"/>
      <c r="P337" s="31"/>
      <c r="Q337" s="31"/>
      <c r="R337" s="31"/>
      <c r="S337" s="31"/>
      <c r="T337" s="32">
        <v>0</v>
      </c>
      <c r="U337" s="32">
        <v>1</v>
      </c>
      <c r="V337" s="29">
        <v>34335</v>
      </c>
      <c r="W337" s="29"/>
      <c r="X337" s="33">
        <v>55153</v>
      </c>
      <c r="Y337" s="15">
        <v>1</v>
      </c>
      <c r="Z337" s="41" t="str">
        <f t="shared" si="15"/>
        <v>RenExistRes</v>
      </c>
      <c r="AA337" s="41">
        <f>IF(IFERROR(MATCH(C337,REN_Existing_Resources!E:E,0),FALSE),1,0)</f>
        <v>1</v>
      </c>
      <c r="AB337">
        <f t="shared" si="16"/>
        <v>1</v>
      </c>
      <c r="AC337">
        <f>IF(IFERROR(MATCH(Z337,NonREN_types!$A$1:$A$10,0),FALSE),1,0)</f>
        <v>0</v>
      </c>
      <c r="AD337">
        <v>1</v>
      </c>
      <c r="AE337">
        <f t="shared" si="17"/>
        <v>0</v>
      </c>
      <c r="AG337" s="44">
        <f>IFERROR(INDEX(MasterGenCapability_201906!$G:$G,MATCH($C337,MasterGenCapability_201906!$U:$U,0)),"")</f>
        <v>24</v>
      </c>
      <c r="AH337" s="44">
        <f>IFERROR(INDEX(NQC2020compliance_20191121!$L:$L,MATCH($C337,NQC2020compliance_20191121!$A:$A,0)),"")</f>
        <v>4.9400000000000004</v>
      </c>
    </row>
    <row r="338" spans="2:34" hidden="1" x14ac:dyDescent="0.25">
      <c r="B338" s="28" t="s">
        <v>3329</v>
      </c>
      <c r="C338" s="28" t="s">
        <v>2995</v>
      </c>
      <c r="D338" s="28" t="s">
        <v>3346</v>
      </c>
      <c r="E338" s="28" t="s">
        <v>3413</v>
      </c>
      <c r="F338" s="28" t="s">
        <v>3908</v>
      </c>
      <c r="G338" s="28"/>
      <c r="H338" s="12" t="s">
        <v>3483</v>
      </c>
      <c r="I338" s="12" t="s">
        <v>3333</v>
      </c>
      <c r="J338" s="29"/>
      <c r="K338" s="30">
        <v>2.1</v>
      </c>
      <c r="L338" s="30">
        <v>1.67</v>
      </c>
      <c r="M338" s="30"/>
      <c r="N338" s="31"/>
      <c r="O338" s="31"/>
      <c r="P338" s="31"/>
      <c r="Q338" s="31"/>
      <c r="R338" s="31"/>
      <c r="S338" s="31"/>
      <c r="T338" s="32">
        <v>0</v>
      </c>
      <c r="U338" s="32">
        <v>1</v>
      </c>
      <c r="V338" s="29">
        <v>37732</v>
      </c>
      <c r="W338" s="29"/>
      <c r="X338" s="33">
        <v>55153</v>
      </c>
      <c r="Y338" s="15">
        <v>1</v>
      </c>
      <c r="Z338" s="41" t="str">
        <f t="shared" si="15"/>
        <v>RenExistRes</v>
      </c>
      <c r="AA338" s="41">
        <f>IF(IFERROR(MATCH(C338,REN_Existing_Resources!E:E,0),FALSE),1,0)</f>
        <v>1</v>
      </c>
      <c r="AB338">
        <f t="shared" si="16"/>
        <v>1</v>
      </c>
      <c r="AC338">
        <f>IF(IFERROR(MATCH(Z338,NonREN_types!$A$1:$A$10,0),FALSE),1,0)</f>
        <v>0</v>
      </c>
      <c r="AD338">
        <v>1</v>
      </c>
      <c r="AE338">
        <f t="shared" si="17"/>
        <v>0</v>
      </c>
      <c r="AG338" s="44" t="str">
        <f>IFERROR(INDEX(MasterGenCapability_201906!$G:$G,MATCH($C338,MasterGenCapability_201906!$U:$U,0)),"")</f>
        <v/>
      </c>
      <c r="AH338" s="44" t="str">
        <f>IFERROR(INDEX(NQC2020compliance_20191121!$L:$L,MATCH($C338,NQC2020compliance_20191121!$A:$A,0)),"")</f>
        <v/>
      </c>
    </row>
    <row r="339" spans="2:34" x14ac:dyDescent="0.25">
      <c r="B339" s="28" t="s">
        <v>3329</v>
      </c>
      <c r="C339" s="28" t="s">
        <v>3909</v>
      </c>
      <c r="D339" s="28" t="s">
        <v>3346</v>
      </c>
      <c r="E339" s="28" t="s">
        <v>3413</v>
      </c>
      <c r="F339" s="28" t="s">
        <v>3910</v>
      </c>
      <c r="G339" s="28" t="s">
        <v>3911</v>
      </c>
      <c r="H339" s="12" t="s">
        <v>3365</v>
      </c>
      <c r="I339" s="12" t="s">
        <v>3366</v>
      </c>
      <c r="J339" s="29" t="s">
        <v>3367</v>
      </c>
      <c r="K339" s="30">
        <v>320</v>
      </c>
      <c r="L339" s="30">
        <v>320</v>
      </c>
      <c r="M339" s="30">
        <v>20</v>
      </c>
      <c r="N339" s="31">
        <v>26476</v>
      </c>
      <c r="O339" s="31">
        <v>9704.9999999999982</v>
      </c>
      <c r="P339" s="31">
        <v>20730</v>
      </c>
      <c r="Q339" s="31">
        <v>320</v>
      </c>
      <c r="R339" s="31">
        <v>320</v>
      </c>
      <c r="S339" s="31"/>
      <c r="T339" s="32">
        <v>1</v>
      </c>
      <c r="U339" s="32">
        <v>1</v>
      </c>
      <c r="V339" s="29">
        <v>23132</v>
      </c>
      <c r="W339" s="29"/>
      <c r="X339" s="33">
        <v>55153</v>
      </c>
      <c r="Y339" s="15">
        <v>1</v>
      </c>
      <c r="Z339" s="41" t="str">
        <f t="shared" si="15"/>
        <v>CAISO_ST</v>
      </c>
      <c r="AA339" s="41">
        <f>IF(IFERROR(MATCH(C339,REN_Existing_Resources!E:E,0),FALSE),1,0)</f>
        <v>0</v>
      </c>
      <c r="AB339">
        <f t="shared" si="16"/>
        <v>1</v>
      </c>
      <c r="AC339">
        <f>IF(IFERROR(MATCH(Z339,NonREN_types!$A$1:$A$10,0),FALSE),1,0)</f>
        <v>1</v>
      </c>
      <c r="AD339">
        <v>1</v>
      </c>
      <c r="AE339">
        <f t="shared" si="17"/>
        <v>1</v>
      </c>
      <c r="AG339" s="44" t="str">
        <f>IFERROR(INDEX(MasterGenCapability_201906!$G:$G,MATCH($C339,MasterGenCapability_201906!$U:$U,0)),"")</f>
        <v/>
      </c>
      <c r="AH339" s="44" t="str">
        <f>IFERROR(INDEX(NQC2020compliance_20191121!$L:$L,MATCH($C339,NQC2020compliance_20191121!$A:$A,0)),"")</f>
        <v/>
      </c>
    </row>
    <row r="340" spans="2:34" x14ac:dyDescent="0.25">
      <c r="B340" s="28" t="s">
        <v>3329</v>
      </c>
      <c r="C340" s="28" t="s">
        <v>3912</v>
      </c>
      <c r="D340" s="28" t="s">
        <v>3346</v>
      </c>
      <c r="E340" s="28" t="s">
        <v>3413</v>
      </c>
      <c r="F340" s="28" t="s">
        <v>3913</v>
      </c>
      <c r="G340" s="28" t="s">
        <v>3914</v>
      </c>
      <c r="H340" s="12" t="s">
        <v>3365</v>
      </c>
      <c r="I340" s="12" t="s">
        <v>3366</v>
      </c>
      <c r="J340" s="29" t="s">
        <v>3367</v>
      </c>
      <c r="K340" s="30">
        <v>320</v>
      </c>
      <c r="L340" s="30">
        <v>320</v>
      </c>
      <c r="M340" s="30">
        <v>20</v>
      </c>
      <c r="N340" s="31">
        <v>26476</v>
      </c>
      <c r="O340" s="31">
        <v>10130.375</v>
      </c>
      <c r="P340" s="31">
        <v>19079.000000000011</v>
      </c>
      <c r="Q340" s="31">
        <v>320</v>
      </c>
      <c r="R340" s="31">
        <v>320</v>
      </c>
      <c r="S340" s="31"/>
      <c r="T340" s="32">
        <v>1</v>
      </c>
      <c r="U340" s="32">
        <v>1</v>
      </c>
      <c r="V340" s="29">
        <v>23285</v>
      </c>
      <c r="W340" s="29"/>
      <c r="X340" s="33">
        <v>55153</v>
      </c>
      <c r="Y340" s="15">
        <v>1</v>
      </c>
      <c r="Z340" s="41" t="str">
        <f t="shared" si="15"/>
        <v>CAISO_ST</v>
      </c>
      <c r="AA340" s="41">
        <f>IF(IFERROR(MATCH(C340,REN_Existing_Resources!E:E,0),FALSE),1,0)</f>
        <v>0</v>
      </c>
      <c r="AB340">
        <f t="shared" si="16"/>
        <v>1</v>
      </c>
      <c r="AC340">
        <f>IF(IFERROR(MATCH(Z340,NonREN_types!$A$1:$A$10,0),FALSE),1,0)</f>
        <v>1</v>
      </c>
      <c r="AD340">
        <v>1</v>
      </c>
      <c r="AE340">
        <f t="shared" si="17"/>
        <v>1</v>
      </c>
      <c r="AG340" s="44" t="str">
        <f>IFERROR(INDEX(MasterGenCapability_201906!$G:$G,MATCH($C340,MasterGenCapability_201906!$U:$U,0)),"")</f>
        <v/>
      </c>
      <c r="AH340" s="44" t="str">
        <f>IFERROR(INDEX(NQC2020compliance_20191121!$L:$L,MATCH($C340,NQC2020compliance_20191121!$A:$A,0)),"")</f>
        <v/>
      </c>
    </row>
    <row r="341" spans="2:34" x14ac:dyDescent="0.25">
      <c r="B341" s="28" t="s">
        <v>3329</v>
      </c>
      <c r="C341" s="28" t="s">
        <v>3915</v>
      </c>
      <c r="D341" s="28" t="s">
        <v>130</v>
      </c>
      <c r="E341" s="28" t="s">
        <v>3542</v>
      </c>
      <c r="F341" s="28" t="s">
        <v>3916</v>
      </c>
      <c r="G341" s="28"/>
      <c r="H341" s="12" t="s">
        <v>3385</v>
      </c>
      <c r="I341" s="12" t="s">
        <v>3333</v>
      </c>
      <c r="J341" s="29" t="s">
        <v>3386</v>
      </c>
      <c r="K341" s="30">
        <v>94.5</v>
      </c>
      <c r="L341" s="30">
        <v>94.5</v>
      </c>
      <c r="M341" s="30"/>
      <c r="N341" s="31"/>
      <c r="O341" s="31"/>
      <c r="P341" s="31"/>
      <c r="Q341" s="31"/>
      <c r="R341" s="31"/>
      <c r="S341" s="31"/>
      <c r="T341" s="32">
        <v>0</v>
      </c>
      <c r="U341" s="32">
        <v>1</v>
      </c>
      <c r="V341" s="29">
        <v>24473</v>
      </c>
      <c r="W341" s="29"/>
      <c r="X341" s="33">
        <v>55153</v>
      </c>
      <c r="Y341" s="15">
        <v>1</v>
      </c>
      <c r="Z341" s="41" t="str">
        <f t="shared" si="15"/>
        <v>CAISO_Hydro</v>
      </c>
      <c r="AA341" s="41">
        <f>IF(IFERROR(MATCH(C341,REN_Existing_Resources!E:E,0),FALSE),1,0)</f>
        <v>0</v>
      </c>
      <c r="AB341">
        <f t="shared" si="16"/>
        <v>1</v>
      </c>
      <c r="AC341">
        <f>IF(IFERROR(MATCH(Z341,NonREN_types!$A$1:$A$10,0),FALSE),1,0)</f>
        <v>1</v>
      </c>
      <c r="AD341">
        <v>1</v>
      </c>
      <c r="AE341">
        <f t="shared" si="17"/>
        <v>1</v>
      </c>
      <c r="AG341" s="44">
        <f>IFERROR(INDEX(MasterGenCapability_201906!$G:$G,MATCH($C341,MasterGenCapability_201906!$U:$U,0)),"")</f>
        <v>94.5</v>
      </c>
      <c r="AH341" s="44">
        <f>IFERROR(INDEX(NQC2020compliance_20191121!$L:$L,MATCH($C341,NQC2020compliance_20191121!$A:$A,0)),"")</f>
        <v>90.72</v>
      </c>
    </row>
    <row r="342" spans="2:34" hidden="1" x14ac:dyDescent="0.25">
      <c r="B342" s="28" t="s">
        <v>3329</v>
      </c>
      <c r="C342" s="28" t="s">
        <v>133</v>
      </c>
      <c r="D342" s="28" t="s">
        <v>95</v>
      </c>
      <c r="E342" s="28" t="s">
        <v>37</v>
      </c>
      <c r="F342" s="28" t="s">
        <v>3917</v>
      </c>
      <c r="G342" s="28"/>
      <c r="H342" s="12" t="s">
        <v>3483</v>
      </c>
      <c r="I342" s="12" t="s">
        <v>3333</v>
      </c>
      <c r="J342" s="29"/>
      <c r="K342" s="30">
        <v>19.899999999999999</v>
      </c>
      <c r="L342" s="30">
        <v>13.58</v>
      </c>
      <c r="M342" s="30"/>
      <c r="N342" s="31"/>
      <c r="O342" s="31"/>
      <c r="P342" s="31"/>
      <c r="Q342" s="31"/>
      <c r="R342" s="31"/>
      <c r="S342" s="31"/>
      <c r="T342" s="32">
        <v>0</v>
      </c>
      <c r="U342" s="32">
        <v>1</v>
      </c>
      <c r="V342" s="29">
        <v>31670</v>
      </c>
      <c r="W342" s="29"/>
      <c r="X342" s="33">
        <v>55153</v>
      </c>
      <c r="Y342" s="15">
        <v>1</v>
      </c>
      <c r="Z342" s="41" t="str">
        <f t="shared" si="15"/>
        <v>RenExistRes</v>
      </c>
      <c r="AA342" s="41">
        <f>IF(IFERROR(MATCH(C342,REN_Existing_Resources!E:E,0),FALSE),1,0)</f>
        <v>1</v>
      </c>
      <c r="AB342">
        <f t="shared" si="16"/>
        <v>1</v>
      </c>
      <c r="AC342">
        <f>IF(IFERROR(MATCH(Z342,NonREN_types!$A$1:$A$10,0),FALSE),1,0)</f>
        <v>0</v>
      </c>
      <c r="AD342">
        <v>1</v>
      </c>
      <c r="AE342">
        <f t="shared" si="17"/>
        <v>0</v>
      </c>
      <c r="AG342" s="44">
        <f>IFERROR(INDEX(MasterGenCapability_201906!$G:$G,MATCH($C342,MasterGenCapability_201906!$U:$U,0)),"")</f>
        <v>18.75</v>
      </c>
      <c r="AH342" s="44">
        <f>IFERROR(INDEX(NQC2020compliance_20191121!$L:$L,MATCH($C342,NQC2020compliance_20191121!$A:$A,0)),"")</f>
        <v>13.95</v>
      </c>
    </row>
    <row r="343" spans="2:34" x14ac:dyDescent="0.25">
      <c r="B343" s="28" t="s">
        <v>3329</v>
      </c>
      <c r="C343" s="28" t="s">
        <v>3918</v>
      </c>
      <c r="D343" s="28" t="s">
        <v>3360</v>
      </c>
      <c r="E343" s="28"/>
      <c r="F343" s="28" t="s">
        <v>3919</v>
      </c>
      <c r="G343" s="28"/>
      <c r="H343" s="12" t="s">
        <v>3365</v>
      </c>
      <c r="I343" s="12" t="s">
        <v>3333</v>
      </c>
      <c r="J343" s="29" t="s">
        <v>3359</v>
      </c>
      <c r="K343" s="34">
        <v>0.99</v>
      </c>
      <c r="L343" s="34">
        <v>0.99</v>
      </c>
      <c r="M343" s="34">
        <v>0.99</v>
      </c>
      <c r="N343" s="31"/>
      <c r="O343" s="31">
        <v>7606.0303582401057</v>
      </c>
      <c r="P343" s="31">
        <v>7606.0303582401057</v>
      </c>
      <c r="Q343" s="31"/>
      <c r="R343" s="31"/>
      <c r="S343" s="31"/>
      <c r="T343" s="32">
        <v>1</v>
      </c>
      <c r="U343" s="32">
        <v>1</v>
      </c>
      <c r="V343" s="29">
        <v>38869</v>
      </c>
      <c r="W343" s="29"/>
      <c r="X343" s="33">
        <v>55153</v>
      </c>
      <c r="Y343" s="15">
        <v>1</v>
      </c>
      <c r="Z343" s="41" t="str">
        <f t="shared" si="15"/>
        <v>CAISO_CHP</v>
      </c>
      <c r="AA343" s="41">
        <f>IF(IFERROR(MATCH(C343,REN_Existing_Resources!E:E,0),FALSE),1,0)</f>
        <v>0</v>
      </c>
      <c r="AB343">
        <f t="shared" si="16"/>
        <v>1</v>
      </c>
      <c r="AC343">
        <f>IF(IFERROR(MATCH(Z343,NonREN_types!$A$1:$A$10,0),FALSE),1,0)</f>
        <v>1</v>
      </c>
      <c r="AD343">
        <v>1</v>
      </c>
      <c r="AE343">
        <f t="shared" si="17"/>
        <v>1</v>
      </c>
      <c r="AG343" s="44">
        <f>IFERROR(INDEX(MasterGenCapability_201906!$G:$G,MATCH($C343,MasterGenCapability_201906!$U:$U,0)),"")</f>
        <v>6.2</v>
      </c>
      <c r="AH343" s="44">
        <f>IFERROR(INDEX(NQC2020compliance_20191121!$L:$L,MATCH($C343,NQC2020compliance_20191121!$A:$A,0)),"")</f>
        <v>1.1000000000000001</v>
      </c>
    </row>
    <row r="344" spans="2:34" hidden="1" x14ac:dyDescent="0.25">
      <c r="B344" s="28" t="s">
        <v>3329</v>
      </c>
      <c r="C344" s="28" t="s">
        <v>2174</v>
      </c>
      <c r="D344" s="28" t="s">
        <v>3360</v>
      </c>
      <c r="E344" s="28"/>
      <c r="F344" s="28" t="s">
        <v>3920</v>
      </c>
      <c r="G344" s="28"/>
      <c r="H344" s="12" t="s">
        <v>3399</v>
      </c>
      <c r="I344" s="12" t="s">
        <v>3333</v>
      </c>
      <c r="J344" s="29"/>
      <c r="K344" s="30">
        <v>11.9</v>
      </c>
      <c r="L344" s="30">
        <v>2.1</v>
      </c>
      <c r="M344" s="30"/>
      <c r="N344" s="31"/>
      <c r="O344" s="31"/>
      <c r="P344" s="31"/>
      <c r="Q344" s="31"/>
      <c r="R344" s="31"/>
      <c r="S344" s="31"/>
      <c r="T344" s="32">
        <v>0</v>
      </c>
      <c r="U344" s="32">
        <v>1</v>
      </c>
      <c r="V344" s="29">
        <v>42384</v>
      </c>
      <c r="W344" s="29"/>
      <c r="X344" s="33">
        <v>55153</v>
      </c>
      <c r="Y344" s="15">
        <v>1</v>
      </c>
      <c r="Z344" s="41" t="str">
        <f t="shared" si="15"/>
        <v>RenExistRes</v>
      </c>
      <c r="AA344" s="41">
        <f>IF(IFERROR(MATCH(C344,REN_Existing_Resources!E:E,0),FALSE),1,0)</f>
        <v>1</v>
      </c>
      <c r="AB344">
        <f t="shared" si="16"/>
        <v>1</v>
      </c>
      <c r="AC344">
        <f>IF(IFERROR(MATCH(Z344,NonREN_types!$A$1:$A$10,0),FALSE),1,0)</f>
        <v>0</v>
      </c>
      <c r="AD344">
        <v>1</v>
      </c>
      <c r="AE344">
        <f t="shared" si="17"/>
        <v>0</v>
      </c>
      <c r="AG344" s="44">
        <f>IFERROR(INDEX(MasterGenCapability_201906!$G:$G,MATCH($C344,MasterGenCapability_201906!$U:$U,0)),"")</f>
        <v>11.9</v>
      </c>
      <c r="AH344" s="44">
        <f>IFERROR(INDEX(NQC2020compliance_20191121!$L:$L,MATCH($C344,NQC2020compliance_20191121!$A:$A,0)),"")</f>
        <v>1.79</v>
      </c>
    </row>
    <row r="345" spans="2:34" hidden="1" x14ac:dyDescent="0.25">
      <c r="B345" s="28" t="s">
        <v>3329</v>
      </c>
      <c r="C345" s="28" t="s">
        <v>1104</v>
      </c>
      <c r="D345" s="28" t="s">
        <v>3360</v>
      </c>
      <c r="E345" s="28"/>
      <c r="F345" s="28" t="s">
        <v>3921</v>
      </c>
      <c r="G345" s="28"/>
      <c r="H345" s="12" t="s">
        <v>3399</v>
      </c>
      <c r="I345" s="12" t="s">
        <v>3333</v>
      </c>
      <c r="J345" s="29"/>
      <c r="K345" s="30">
        <v>18.600000000000001</v>
      </c>
      <c r="L345" s="30">
        <v>3.95</v>
      </c>
      <c r="M345" s="30"/>
      <c r="N345" s="31"/>
      <c r="O345" s="31"/>
      <c r="P345" s="31"/>
      <c r="Q345" s="31"/>
      <c r="R345" s="31"/>
      <c r="S345" s="31"/>
      <c r="T345" s="32">
        <v>0</v>
      </c>
      <c r="U345" s="32">
        <v>1</v>
      </c>
      <c r="V345" s="29">
        <v>38473</v>
      </c>
      <c r="W345" s="29"/>
      <c r="X345" s="33">
        <v>55153</v>
      </c>
      <c r="Y345" s="15">
        <v>1</v>
      </c>
      <c r="Z345" s="41" t="str">
        <f t="shared" si="15"/>
        <v>RenExistRes</v>
      </c>
      <c r="AA345" s="41">
        <f>IF(IFERROR(MATCH(C345,REN_Existing_Resources!E:E,0),FALSE),1,0)</f>
        <v>1</v>
      </c>
      <c r="AB345">
        <f t="shared" si="16"/>
        <v>1</v>
      </c>
      <c r="AC345">
        <f>IF(IFERROR(MATCH(Z345,NonREN_types!$A$1:$A$10,0),FALSE),1,0)</f>
        <v>0</v>
      </c>
      <c r="AD345">
        <v>1</v>
      </c>
      <c r="AE345">
        <f t="shared" si="17"/>
        <v>0</v>
      </c>
      <c r="AG345" s="44">
        <f>IFERROR(INDEX(MasterGenCapability_201906!$G:$G,MATCH($C345,MasterGenCapability_201906!$U:$U,0)),"")</f>
        <v>18</v>
      </c>
      <c r="AH345" s="44">
        <f>IFERROR(INDEX(NQC2020compliance_20191121!$L:$L,MATCH($C345,NQC2020compliance_20191121!$A:$A,0)),"")</f>
        <v>2.7</v>
      </c>
    </row>
    <row r="346" spans="2:34" hidden="1" x14ac:dyDescent="0.25">
      <c r="B346" s="28" t="s">
        <v>3329</v>
      </c>
      <c r="C346" s="28" t="s">
        <v>3922</v>
      </c>
      <c r="D346" s="28" t="s">
        <v>3360</v>
      </c>
      <c r="E346" s="28"/>
      <c r="F346" s="28" t="s">
        <v>3923</v>
      </c>
      <c r="G346" s="28"/>
      <c r="H346" s="12" t="s">
        <v>3399</v>
      </c>
      <c r="I346" s="12" t="s">
        <v>3333</v>
      </c>
      <c r="J346" s="29"/>
      <c r="K346" s="30">
        <v>42.1</v>
      </c>
      <c r="L346" s="30">
        <v>3.18</v>
      </c>
      <c r="M346" s="30"/>
      <c r="N346" s="31"/>
      <c r="O346" s="31"/>
      <c r="P346" s="31"/>
      <c r="Q346" s="31"/>
      <c r="R346" s="31"/>
      <c r="S346" s="31"/>
      <c r="T346" s="32">
        <v>0</v>
      </c>
      <c r="U346" s="32">
        <v>1</v>
      </c>
      <c r="V346" s="29">
        <v>31048</v>
      </c>
      <c r="W346" s="29"/>
      <c r="X346" s="33">
        <v>55153</v>
      </c>
      <c r="Y346" s="15">
        <v>1</v>
      </c>
      <c r="Z346" s="41" t="str">
        <f t="shared" si="15"/>
        <v>Unclassified</v>
      </c>
      <c r="AA346" s="41">
        <f>IF(IFERROR(MATCH(C346,REN_Existing_Resources!E:E,0),FALSE),1,0)</f>
        <v>0</v>
      </c>
      <c r="AB346">
        <f t="shared" si="16"/>
        <v>1</v>
      </c>
      <c r="AC346">
        <f>IF(IFERROR(MATCH(Z346,NonREN_types!$A$1:$A$10,0),FALSE),1,0)</f>
        <v>0</v>
      </c>
      <c r="AD346">
        <v>1</v>
      </c>
      <c r="AE346">
        <f t="shared" si="17"/>
        <v>0</v>
      </c>
      <c r="AG346" s="44" t="str">
        <f>IFERROR(INDEX(MasterGenCapability_201906!$G:$G,MATCH($C346,MasterGenCapability_201906!$U:$U,0)),"")</f>
        <v/>
      </c>
      <c r="AH346" s="44" t="str">
        <f>IFERROR(INDEX(NQC2020compliance_20191121!$L:$L,MATCH($C346,NQC2020compliance_20191121!$A:$A,0)),"")</f>
        <v/>
      </c>
    </row>
    <row r="347" spans="2:34" x14ac:dyDescent="0.25">
      <c r="B347" s="28" t="s">
        <v>3329</v>
      </c>
      <c r="C347" s="28" t="s">
        <v>3924</v>
      </c>
      <c r="D347" s="28" t="s">
        <v>224</v>
      </c>
      <c r="E347" s="28" t="s">
        <v>3881</v>
      </c>
      <c r="F347" s="28" t="s">
        <v>3924</v>
      </c>
      <c r="G347" s="28"/>
      <c r="H347" s="12" t="s">
        <v>3385</v>
      </c>
      <c r="I347" s="12" t="s">
        <v>3333</v>
      </c>
      <c r="J347" s="29" t="s">
        <v>3386</v>
      </c>
      <c r="K347" s="30">
        <v>0.6</v>
      </c>
      <c r="L347" s="30">
        <v>0.3</v>
      </c>
      <c r="M347" s="30"/>
      <c r="N347" s="31"/>
      <c r="O347" s="31"/>
      <c r="P347" s="31"/>
      <c r="Q347" s="31"/>
      <c r="R347" s="31"/>
      <c r="S347" s="31"/>
      <c r="T347" s="32">
        <v>0</v>
      </c>
      <c r="U347" s="32">
        <v>1</v>
      </c>
      <c r="V347" s="29">
        <v>30436</v>
      </c>
      <c r="W347" s="29"/>
      <c r="X347" s="33">
        <v>55153</v>
      </c>
      <c r="Y347" s="15">
        <v>1</v>
      </c>
      <c r="Z347" s="41" t="str">
        <f t="shared" si="15"/>
        <v>CAISO_Hydro</v>
      </c>
      <c r="AA347" s="41">
        <f>IF(IFERROR(MATCH(C347,REN_Existing_Resources!E:E,0),FALSE),1,0)</f>
        <v>0</v>
      </c>
      <c r="AB347">
        <f t="shared" si="16"/>
        <v>1</v>
      </c>
      <c r="AC347">
        <f>IF(IFERROR(MATCH(Z347,NonREN_types!$A$1:$A$10,0),FALSE),1,0)</f>
        <v>1</v>
      </c>
      <c r="AD347">
        <v>1</v>
      </c>
      <c r="AE347">
        <f t="shared" si="17"/>
        <v>1</v>
      </c>
      <c r="AG347" s="44">
        <f>IFERROR(INDEX(MasterGenCapability_201906!$G:$G,MATCH($C347,MasterGenCapability_201906!$U:$U,0)),"")</f>
        <v>0.6</v>
      </c>
      <c r="AH347" s="44">
        <f>IFERROR(INDEX(NQC2020compliance_20191121!$L:$L,MATCH($C347,NQC2020compliance_20191121!$A:$A,0)),"")</f>
        <v>0.35</v>
      </c>
    </row>
    <row r="348" spans="2:34" hidden="1" x14ac:dyDescent="0.25">
      <c r="B348" s="28" t="s">
        <v>3329</v>
      </c>
      <c r="C348" s="28" t="s">
        <v>534</v>
      </c>
      <c r="D348" s="28" t="s">
        <v>224</v>
      </c>
      <c r="E348" s="28" t="s">
        <v>3881</v>
      </c>
      <c r="F348" s="28" t="s">
        <v>3925</v>
      </c>
      <c r="G348" s="28"/>
      <c r="H348" s="12" t="s">
        <v>3385</v>
      </c>
      <c r="I348" s="12" t="s">
        <v>3333</v>
      </c>
      <c r="J348" s="29"/>
      <c r="K348" s="30">
        <v>18</v>
      </c>
      <c r="L348" s="30">
        <v>18</v>
      </c>
      <c r="M348" s="30"/>
      <c r="N348" s="31"/>
      <c r="O348" s="31"/>
      <c r="P348" s="31"/>
      <c r="Q348" s="31"/>
      <c r="R348" s="31"/>
      <c r="S348" s="31"/>
      <c r="T348" s="32">
        <v>0</v>
      </c>
      <c r="U348" s="32">
        <v>1</v>
      </c>
      <c r="V348" s="29">
        <v>24108</v>
      </c>
      <c r="W348" s="29"/>
      <c r="X348" s="33">
        <v>55153</v>
      </c>
      <c r="Y348" s="15">
        <v>1</v>
      </c>
      <c r="Z348" s="41" t="str">
        <f t="shared" si="15"/>
        <v>RenExistRes</v>
      </c>
      <c r="AA348" s="41">
        <f>IF(IFERROR(MATCH(C348,REN_Existing_Resources!E:E,0),FALSE),1,0)</f>
        <v>1</v>
      </c>
      <c r="AB348">
        <f t="shared" si="16"/>
        <v>1</v>
      </c>
      <c r="AC348">
        <f>IF(IFERROR(MATCH(Z348,NonREN_types!$A$1:$A$10,0),FALSE),1,0)</f>
        <v>0</v>
      </c>
      <c r="AD348">
        <v>1</v>
      </c>
      <c r="AE348">
        <f t="shared" si="17"/>
        <v>0</v>
      </c>
      <c r="AG348" s="44" t="str">
        <f>IFERROR(INDEX(MasterGenCapability_201906!$G:$G,MATCH($C348,MasterGenCapability_201906!$U:$U,0)),"")</f>
        <v/>
      </c>
      <c r="AH348" s="44">
        <f>IFERROR(INDEX(NQC2020compliance_20191121!$L:$L,MATCH($C348,NQC2020compliance_20191121!$A:$A,0)),"")</f>
        <v>16</v>
      </c>
    </row>
    <row r="349" spans="2:34" x14ac:dyDescent="0.25">
      <c r="B349" s="28" t="s">
        <v>3329</v>
      </c>
      <c r="C349" s="28" t="s">
        <v>3926</v>
      </c>
      <c r="D349" s="28" t="s">
        <v>224</v>
      </c>
      <c r="E349" s="28" t="s">
        <v>3747</v>
      </c>
      <c r="F349" s="28" t="s">
        <v>3927</v>
      </c>
      <c r="G349" s="28"/>
      <c r="H349" s="12" t="s">
        <v>3385</v>
      </c>
      <c r="I349" s="12" t="s">
        <v>3333</v>
      </c>
      <c r="J349" s="29" t="s">
        <v>3386</v>
      </c>
      <c r="K349" s="30">
        <v>37.5</v>
      </c>
      <c r="L349" s="30">
        <v>37.5</v>
      </c>
      <c r="M349" s="30"/>
      <c r="N349" s="31"/>
      <c r="O349" s="31"/>
      <c r="P349" s="31"/>
      <c r="Q349" s="31"/>
      <c r="R349" s="31"/>
      <c r="S349" s="31"/>
      <c r="T349" s="32">
        <v>0</v>
      </c>
      <c r="U349" s="32">
        <v>1</v>
      </c>
      <c r="V349" s="29">
        <v>23012</v>
      </c>
      <c r="W349" s="29"/>
      <c r="X349" s="33">
        <v>55153</v>
      </c>
      <c r="Y349" s="15">
        <v>1</v>
      </c>
      <c r="Z349" s="41" t="str">
        <f t="shared" si="15"/>
        <v>CAISO_Hydro</v>
      </c>
      <c r="AA349" s="41">
        <f>IF(IFERROR(MATCH(C349,REN_Existing_Resources!E:E,0),FALSE),1,0)</f>
        <v>0</v>
      </c>
      <c r="AB349">
        <f t="shared" si="16"/>
        <v>1</v>
      </c>
      <c r="AC349">
        <f>IF(IFERROR(MATCH(Z349,NonREN_types!$A$1:$A$10,0),FALSE),1,0)</f>
        <v>1</v>
      </c>
      <c r="AD349">
        <v>1</v>
      </c>
      <c r="AE349">
        <f t="shared" si="17"/>
        <v>1</v>
      </c>
      <c r="AG349" s="44">
        <f>IFERROR(INDEX(MasterGenCapability_201906!$G:$G,MATCH($C349,MasterGenCapability_201906!$U:$U,0)),"")</f>
        <v>37.5</v>
      </c>
      <c r="AH349" s="44">
        <f>IFERROR(INDEX(NQC2020compliance_20191121!$L:$L,MATCH($C349,NQC2020compliance_20191121!$A:$A,0)),"")</f>
        <v>37.5</v>
      </c>
    </row>
    <row r="350" spans="2:34" x14ac:dyDescent="0.25">
      <c r="B350" s="28" t="s">
        <v>3329</v>
      </c>
      <c r="C350" s="28" t="s">
        <v>241</v>
      </c>
      <c r="D350" s="28" t="s">
        <v>3360</v>
      </c>
      <c r="E350" s="28"/>
      <c r="F350" s="28" t="s">
        <v>3928</v>
      </c>
      <c r="G350" s="28"/>
      <c r="H350" s="12" t="s">
        <v>3385</v>
      </c>
      <c r="I350" s="12" t="s">
        <v>3333</v>
      </c>
      <c r="J350" s="29" t="s">
        <v>3386</v>
      </c>
      <c r="K350" s="30">
        <v>14.3</v>
      </c>
      <c r="L350" s="30">
        <v>0</v>
      </c>
      <c r="M350" s="30"/>
      <c r="N350" s="31"/>
      <c r="O350" s="31"/>
      <c r="P350" s="31"/>
      <c r="Q350" s="31"/>
      <c r="R350" s="31"/>
      <c r="S350" s="31"/>
      <c r="T350" s="32">
        <v>0</v>
      </c>
      <c r="U350" s="32">
        <v>1</v>
      </c>
      <c r="V350" s="29">
        <v>33679</v>
      </c>
      <c r="W350" s="29"/>
      <c r="X350" s="33">
        <v>55153</v>
      </c>
      <c r="Y350" s="15">
        <v>1</v>
      </c>
      <c r="Z350" s="41" t="str">
        <f t="shared" si="15"/>
        <v>CAISO_Hydro</v>
      </c>
      <c r="AA350" s="41">
        <f>IF(IFERROR(MATCH(C350,REN_Existing_Resources!E:E,0),FALSE),1,0)</f>
        <v>1</v>
      </c>
      <c r="AB350">
        <f t="shared" si="16"/>
        <v>1</v>
      </c>
      <c r="AC350">
        <f>IF(IFERROR(MATCH(Z350,NonREN_types!$A$1:$A$10,0),FALSE),1,0)</f>
        <v>1</v>
      </c>
      <c r="AD350">
        <v>1</v>
      </c>
      <c r="AE350">
        <f t="shared" si="17"/>
        <v>1</v>
      </c>
      <c r="AG350" s="44">
        <f>IFERROR(INDEX(MasterGenCapability_201906!$G:$G,MATCH($C350,MasterGenCapability_201906!$U:$U,0)),"")</f>
        <v>14.3</v>
      </c>
      <c r="AH350" s="44">
        <f>IFERROR(INDEX(NQC2020compliance_20191121!$L:$L,MATCH($C350,NQC2020compliance_20191121!$A:$A,0)),"")</f>
        <v>0.4</v>
      </c>
    </row>
    <row r="351" spans="2:34" hidden="1" x14ac:dyDescent="0.25">
      <c r="B351" s="28" t="s">
        <v>3329</v>
      </c>
      <c r="C351" s="28" t="s">
        <v>2379</v>
      </c>
      <c r="D351" s="28" t="s">
        <v>130</v>
      </c>
      <c r="E351" s="28"/>
      <c r="F351" s="28" t="s">
        <v>3929</v>
      </c>
      <c r="G351" s="28"/>
      <c r="H351" s="12" t="s">
        <v>3332</v>
      </c>
      <c r="I351" s="12" t="s">
        <v>3333</v>
      </c>
      <c r="J351" s="29"/>
      <c r="K351" s="30">
        <v>20</v>
      </c>
      <c r="L351" s="30">
        <v>0</v>
      </c>
      <c r="M351" s="30"/>
      <c r="N351" s="31"/>
      <c r="O351" s="31"/>
      <c r="P351" s="31"/>
      <c r="Q351" s="31"/>
      <c r="R351" s="31"/>
      <c r="S351" s="31"/>
      <c r="T351" s="32">
        <v>0</v>
      </c>
      <c r="U351" s="32">
        <v>1</v>
      </c>
      <c r="V351" s="29">
        <v>42433</v>
      </c>
      <c r="W351" s="29"/>
      <c r="X351" s="33">
        <v>55153</v>
      </c>
      <c r="Y351" s="15">
        <v>1</v>
      </c>
      <c r="Z351" s="41" t="str">
        <f t="shared" si="15"/>
        <v>RenExistRes</v>
      </c>
      <c r="AA351" s="41">
        <f>IF(IFERROR(MATCH(C351,REN_Existing_Resources!E:E,0),FALSE),1,0)</f>
        <v>1</v>
      </c>
      <c r="AB351">
        <f t="shared" si="16"/>
        <v>1</v>
      </c>
      <c r="AC351">
        <f>IF(IFERROR(MATCH(Z351,NonREN_types!$A$1:$A$10,0),FALSE),1,0)</f>
        <v>0</v>
      </c>
      <c r="AD351">
        <v>1</v>
      </c>
      <c r="AE351">
        <f t="shared" si="17"/>
        <v>0</v>
      </c>
      <c r="AG351" s="44">
        <f>IFERROR(INDEX(MasterGenCapability_201906!$G:$G,MATCH($C351,MasterGenCapability_201906!$U:$U,0)),"")</f>
        <v>20</v>
      </c>
      <c r="AH351" s="44">
        <f>IFERROR(INDEX(NQC2020compliance_20191121!$L:$L,MATCH($C351,NQC2020compliance_20191121!$A:$A,0)),"")</f>
        <v>0</v>
      </c>
    </row>
    <row r="352" spans="2:34" hidden="1" x14ac:dyDescent="0.25">
      <c r="B352" s="28" t="s">
        <v>3329</v>
      </c>
      <c r="C352" s="28" t="s">
        <v>483</v>
      </c>
      <c r="D352" s="28" t="s">
        <v>130</v>
      </c>
      <c r="E352" s="28" t="s">
        <v>3714</v>
      </c>
      <c r="F352" s="28" t="s">
        <v>3930</v>
      </c>
      <c r="G352" s="28"/>
      <c r="H352" s="12" t="s">
        <v>3385</v>
      </c>
      <c r="I352" s="12" t="s">
        <v>3333</v>
      </c>
      <c r="J352" s="29"/>
      <c r="K352" s="30">
        <v>25</v>
      </c>
      <c r="L352" s="30">
        <v>11.29</v>
      </c>
      <c r="M352" s="30"/>
      <c r="N352" s="31"/>
      <c r="O352" s="31"/>
      <c r="P352" s="31"/>
      <c r="Q352" s="31"/>
      <c r="R352" s="31"/>
      <c r="S352" s="31"/>
      <c r="T352" s="32">
        <v>0</v>
      </c>
      <c r="U352" s="32">
        <v>1</v>
      </c>
      <c r="V352" s="29">
        <v>31153</v>
      </c>
      <c r="W352" s="29"/>
      <c r="X352" s="33">
        <v>55153</v>
      </c>
      <c r="Y352" s="15">
        <v>1</v>
      </c>
      <c r="Z352" s="41" t="str">
        <f t="shared" si="15"/>
        <v>RenExistRes</v>
      </c>
      <c r="AA352" s="41">
        <f>IF(IFERROR(MATCH(C352,REN_Existing_Resources!E:E,0),FALSE),1,0)</f>
        <v>1</v>
      </c>
      <c r="AB352">
        <f t="shared" si="16"/>
        <v>1</v>
      </c>
      <c r="AC352">
        <f>IF(IFERROR(MATCH(Z352,NonREN_types!$A$1:$A$10,0),FALSE),1,0)</f>
        <v>0</v>
      </c>
      <c r="AD352">
        <v>1</v>
      </c>
      <c r="AE352">
        <f t="shared" si="17"/>
        <v>0</v>
      </c>
      <c r="AG352" s="44">
        <f>IFERROR(INDEX(MasterGenCapability_201906!$G:$G,MATCH($C352,MasterGenCapability_201906!$U:$U,0)),"")</f>
        <v>25</v>
      </c>
      <c r="AH352" s="44">
        <f>IFERROR(INDEX(NQC2020compliance_20191121!$L:$L,MATCH($C352,NQC2020compliance_20191121!$A:$A,0)),"")</f>
        <v>8.34</v>
      </c>
    </row>
    <row r="353" spans="2:34" x14ac:dyDescent="0.25">
      <c r="B353" s="28" t="s">
        <v>3329</v>
      </c>
      <c r="C353" s="28" t="s">
        <v>3931</v>
      </c>
      <c r="D353" s="28" t="s">
        <v>3360</v>
      </c>
      <c r="E353" s="28"/>
      <c r="F353" s="28" t="s">
        <v>3932</v>
      </c>
      <c r="G353" s="28" t="s">
        <v>3933</v>
      </c>
      <c r="H353" s="12" t="s">
        <v>3357</v>
      </c>
      <c r="I353" s="12" t="s">
        <v>3351</v>
      </c>
      <c r="J353" s="29" t="s">
        <v>3359</v>
      </c>
      <c r="K353" s="34">
        <v>3.52</v>
      </c>
      <c r="L353" s="34">
        <v>3.52</v>
      </c>
      <c r="M353" s="34">
        <v>3.52</v>
      </c>
      <c r="N353" s="31"/>
      <c r="O353" s="31">
        <v>7606.0303582401057</v>
      </c>
      <c r="P353" s="31">
        <v>7606.0303582401057</v>
      </c>
      <c r="Q353" s="31"/>
      <c r="R353" s="31"/>
      <c r="S353" s="31"/>
      <c r="T353" s="32">
        <v>1</v>
      </c>
      <c r="U353" s="32">
        <v>1</v>
      </c>
      <c r="V353" s="29">
        <v>31413</v>
      </c>
      <c r="W353" s="29"/>
      <c r="X353" s="33">
        <v>55153</v>
      </c>
      <c r="Y353" s="15">
        <v>1</v>
      </c>
      <c r="Z353" s="41" t="str">
        <f t="shared" si="15"/>
        <v>CAISO_CHP</v>
      </c>
      <c r="AA353" s="41">
        <f>IF(IFERROR(MATCH(C353,REN_Existing_Resources!E:E,0),FALSE),1,0)</f>
        <v>0</v>
      </c>
      <c r="AB353">
        <f t="shared" si="16"/>
        <v>1</v>
      </c>
      <c r="AC353">
        <f>IF(IFERROR(MATCH(Z353,NonREN_types!$A$1:$A$10,0),FALSE),1,0)</f>
        <v>1</v>
      </c>
      <c r="AD353">
        <v>1</v>
      </c>
      <c r="AE353">
        <f t="shared" si="17"/>
        <v>1</v>
      </c>
      <c r="AG353" s="44">
        <f>IFERROR(INDEX(MasterGenCapability_201906!$G:$G,MATCH($C353,MasterGenCapability_201906!$U:$U,0)),"")</f>
        <v>6</v>
      </c>
      <c r="AH353" s="44">
        <f>IFERROR(INDEX(NQC2020compliance_20191121!$L:$L,MATCH($C353,NQC2020compliance_20191121!$A:$A,0)),"")</f>
        <v>7.0000000000000007E-2</v>
      </c>
    </row>
    <row r="354" spans="2:34" hidden="1" x14ac:dyDescent="0.25">
      <c r="B354" s="28" t="s">
        <v>3329</v>
      </c>
      <c r="C354" s="28" t="s">
        <v>2930</v>
      </c>
      <c r="D354" s="28" t="s">
        <v>3466</v>
      </c>
      <c r="E354" s="28" t="s">
        <v>3467</v>
      </c>
      <c r="F354" s="28" t="s">
        <v>2930</v>
      </c>
      <c r="G354" s="28"/>
      <c r="H354" s="12" t="s">
        <v>3385</v>
      </c>
      <c r="I354" s="12" t="s">
        <v>3333</v>
      </c>
      <c r="J354" s="29"/>
      <c r="K354" s="30">
        <v>6.2</v>
      </c>
      <c r="L354" s="30">
        <v>0</v>
      </c>
      <c r="M354" s="30"/>
      <c r="N354" s="31"/>
      <c r="O354" s="31"/>
      <c r="P354" s="31"/>
      <c r="Q354" s="31"/>
      <c r="R354" s="31"/>
      <c r="S354" s="31"/>
      <c r="T354" s="32">
        <v>0</v>
      </c>
      <c r="U354" s="32">
        <v>1</v>
      </c>
      <c r="V354" s="40">
        <v>1</v>
      </c>
      <c r="W354" s="29"/>
      <c r="X354" s="33">
        <v>55153</v>
      </c>
      <c r="Y354" s="15">
        <v>1</v>
      </c>
      <c r="Z354" s="41" t="str">
        <f t="shared" si="15"/>
        <v>RenExistRes</v>
      </c>
      <c r="AA354" s="41">
        <f>IF(IFERROR(MATCH(C354,REN_Existing_Resources!E:E,0),FALSE),1,0)</f>
        <v>1</v>
      </c>
      <c r="AB354">
        <f t="shared" si="16"/>
        <v>1</v>
      </c>
      <c r="AC354">
        <f>IF(IFERROR(MATCH(Z354,NonREN_types!$A$1:$A$10,0),FALSE),1,0)</f>
        <v>0</v>
      </c>
      <c r="AD354">
        <v>1</v>
      </c>
      <c r="AE354">
        <f t="shared" si="17"/>
        <v>0</v>
      </c>
      <c r="AG354" s="44" t="str">
        <f>IFERROR(INDEX(MasterGenCapability_201906!$G:$G,MATCH($C354,MasterGenCapability_201906!$U:$U,0)),"")</f>
        <v/>
      </c>
      <c r="AH354" s="44" t="str">
        <f>IFERROR(INDEX(NQC2020compliance_20191121!$L:$L,MATCH($C354,NQC2020compliance_20191121!$A:$A,0)),"")</f>
        <v/>
      </c>
    </row>
    <row r="355" spans="2:34" x14ac:dyDescent="0.25">
      <c r="B355" s="28" t="s">
        <v>3329</v>
      </c>
      <c r="C355" s="28" t="s">
        <v>573</v>
      </c>
      <c r="D355" s="28" t="s">
        <v>95</v>
      </c>
      <c r="E355" s="28" t="s">
        <v>37</v>
      </c>
      <c r="F355" s="28" t="s">
        <v>3934</v>
      </c>
      <c r="G355" s="28"/>
      <c r="H355" s="12" t="s">
        <v>3385</v>
      </c>
      <c r="I355" s="12" t="s">
        <v>3333</v>
      </c>
      <c r="J355" s="29" t="s">
        <v>3386</v>
      </c>
      <c r="K355" s="30">
        <v>1.63</v>
      </c>
      <c r="L355" s="30">
        <v>0.10400000000000001</v>
      </c>
      <c r="M355" s="30"/>
      <c r="N355" s="31"/>
      <c r="O355" s="31"/>
      <c r="P355" s="31"/>
      <c r="Q355" s="31"/>
      <c r="R355" s="31"/>
      <c r="S355" s="31"/>
      <c r="T355" s="32">
        <v>0</v>
      </c>
      <c r="U355" s="32">
        <v>1</v>
      </c>
      <c r="V355" s="29">
        <v>40848</v>
      </c>
      <c r="W355" s="29"/>
      <c r="X355" s="33">
        <v>55153</v>
      </c>
      <c r="Y355" s="15">
        <v>1</v>
      </c>
      <c r="Z355" s="41" t="str">
        <f t="shared" si="15"/>
        <v>CAISO_Hydro</v>
      </c>
      <c r="AA355" s="41">
        <f>IF(IFERROR(MATCH(C355,REN_Existing_Resources!E:E,0),FALSE),1,0)</f>
        <v>1</v>
      </c>
      <c r="AB355">
        <f t="shared" si="16"/>
        <v>1</v>
      </c>
      <c r="AC355">
        <f>IF(IFERROR(MATCH(Z355,NonREN_types!$A$1:$A$10,0),FALSE),1,0)</f>
        <v>1</v>
      </c>
      <c r="AD355">
        <v>1</v>
      </c>
      <c r="AE355">
        <f t="shared" si="17"/>
        <v>1</v>
      </c>
      <c r="AG355" s="44">
        <f>IFERROR(INDEX(MasterGenCapability_201906!$G:$G,MATCH($C355,MasterGenCapability_201906!$U:$U,0)),"")</f>
        <v>1.63</v>
      </c>
      <c r="AH355" s="44">
        <f>IFERROR(INDEX(NQC2020compliance_20191121!$L:$L,MATCH($C355,NQC2020compliance_20191121!$A:$A,0)),"")</f>
        <v>0.09</v>
      </c>
    </row>
    <row r="356" spans="2:34" x14ac:dyDescent="0.25">
      <c r="B356" s="28" t="s">
        <v>3329</v>
      </c>
      <c r="C356" s="28" t="s">
        <v>216</v>
      </c>
      <c r="D356" s="28" t="s">
        <v>95</v>
      </c>
      <c r="E356" s="28" t="s">
        <v>37</v>
      </c>
      <c r="F356" s="28" t="s">
        <v>216</v>
      </c>
      <c r="G356" s="28"/>
      <c r="H356" s="12" t="s">
        <v>3385</v>
      </c>
      <c r="I356" s="12" t="s">
        <v>3333</v>
      </c>
      <c r="J356" s="29" t="s">
        <v>3386</v>
      </c>
      <c r="K356" s="30">
        <v>1.6</v>
      </c>
      <c r="L356" s="30">
        <v>0</v>
      </c>
      <c r="M356" s="30"/>
      <c r="N356" s="31"/>
      <c r="O356" s="31"/>
      <c r="P356" s="31"/>
      <c r="Q356" s="31"/>
      <c r="R356" s="31"/>
      <c r="S356" s="31"/>
      <c r="T356" s="32">
        <v>0</v>
      </c>
      <c r="U356" s="32">
        <v>1</v>
      </c>
      <c r="V356" s="40">
        <v>1</v>
      </c>
      <c r="W356" s="29"/>
      <c r="X356" s="33">
        <v>55153</v>
      </c>
      <c r="Y356" s="15">
        <v>1</v>
      </c>
      <c r="Z356" s="41" t="str">
        <f t="shared" si="15"/>
        <v>CAISO_Hydro</v>
      </c>
      <c r="AA356" s="41">
        <f>IF(IFERROR(MATCH(C356,REN_Existing_Resources!E:E,0),FALSE),1,0)</f>
        <v>1</v>
      </c>
      <c r="AB356">
        <f t="shared" si="16"/>
        <v>1</v>
      </c>
      <c r="AC356">
        <f>IF(IFERROR(MATCH(Z356,NonREN_types!$A$1:$A$10,0),FALSE),1,0)</f>
        <v>1</v>
      </c>
      <c r="AD356">
        <v>1</v>
      </c>
      <c r="AE356">
        <f t="shared" si="17"/>
        <v>1</v>
      </c>
      <c r="AG356" s="44">
        <f>IFERROR(INDEX(MasterGenCapability_201906!$G:$G,MATCH($C356,MasterGenCapability_201906!$U:$U,0)),"")</f>
        <v>1.6</v>
      </c>
      <c r="AH356" s="44">
        <f>IFERROR(INDEX(NQC2020compliance_20191121!$L:$L,MATCH($C356,NQC2020compliance_20191121!$A:$A,0)),"")</f>
        <v>0</v>
      </c>
    </row>
    <row r="357" spans="2:34" x14ac:dyDescent="0.25">
      <c r="B357" s="28" t="s">
        <v>3329</v>
      </c>
      <c r="C357" s="28" t="s">
        <v>478</v>
      </c>
      <c r="D357" s="28" t="s">
        <v>3337</v>
      </c>
      <c r="E357" s="28" t="s">
        <v>3738</v>
      </c>
      <c r="F357" s="28" t="s">
        <v>3935</v>
      </c>
      <c r="G357" s="28"/>
      <c r="H357" s="12" t="s">
        <v>3385</v>
      </c>
      <c r="I357" s="12" t="s">
        <v>3333</v>
      </c>
      <c r="J357" s="29" t="s">
        <v>3386</v>
      </c>
      <c r="K357" s="30">
        <v>1</v>
      </c>
      <c r="L357" s="30">
        <v>0.01</v>
      </c>
      <c r="M357" s="30"/>
      <c r="N357" s="31"/>
      <c r="O357" s="31"/>
      <c r="P357" s="31"/>
      <c r="Q357" s="31"/>
      <c r="R357" s="31"/>
      <c r="S357" s="31"/>
      <c r="T357" s="32">
        <v>0</v>
      </c>
      <c r="U357" s="32">
        <v>1</v>
      </c>
      <c r="V357" s="29">
        <v>30317</v>
      </c>
      <c r="W357" s="29"/>
      <c r="X357" s="33">
        <v>55153</v>
      </c>
      <c r="Y357" s="15">
        <v>1</v>
      </c>
      <c r="Z357" s="41" t="str">
        <f t="shared" si="15"/>
        <v>CAISO_Hydro</v>
      </c>
      <c r="AA357" s="41">
        <f>IF(IFERROR(MATCH(C357,REN_Existing_Resources!E:E,0),FALSE),1,0)</f>
        <v>1</v>
      </c>
      <c r="AB357">
        <f t="shared" si="16"/>
        <v>1</v>
      </c>
      <c r="AC357">
        <f>IF(IFERROR(MATCH(Z357,NonREN_types!$A$1:$A$10,0),FALSE),1,0)</f>
        <v>1</v>
      </c>
      <c r="AD357">
        <v>1</v>
      </c>
      <c r="AE357">
        <f t="shared" si="17"/>
        <v>1</v>
      </c>
      <c r="AG357" s="44">
        <f>IFERROR(INDEX(MasterGenCapability_201906!$G:$G,MATCH($C357,MasterGenCapability_201906!$U:$U,0)),"")</f>
        <v>1</v>
      </c>
      <c r="AH357" s="44">
        <f>IFERROR(INDEX(NQC2020compliance_20191121!$L:$L,MATCH($C357,NQC2020compliance_20191121!$A:$A,0)),"")</f>
        <v>0.05</v>
      </c>
    </row>
    <row r="358" spans="2:34" hidden="1" x14ac:dyDescent="0.25">
      <c r="B358" s="28" t="s">
        <v>3329</v>
      </c>
      <c r="C358" s="28" t="s">
        <v>2408</v>
      </c>
      <c r="D358" s="28" t="s">
        <v>3360</v>
      </c>
      <c r="E358" s="28"/>
      <c r="F358" s="28" t="s">
        <v>3936</v>
      </c>
      <c r="G358" s="28"/>
      <c r="H358" s="12" t="s">
        <v>3332</v>
      </c>
      <c r="I358" s="12" t="s">
        <v>3333</v>
      </c>
      <c r="J358" s="29"/>
      <c r="K358" s="30">
        <v>180</v>
      </c>
      <c r="L358" s="30">
        <v>144.62</v>
      </c>
      <c r="M358" s="30"/>
      <c r="N358" s="31"/>
      <c r="O358" s="31"/>
      <c r="P358" s="31"/>
      <c r="Q358" s="31"/>
      <c r="R358" s="31"/>
      <c r="S358" s="31"/>
      <c r="T358" s="32">
        <v>0</v>
      </c>
      <c r="U358" s="32">
        <v>1</v>
      </c>
      <c r="V358" s="29">
        <v>42670</v>
      </c>
      <c r="W358" s="29"/>
      <c r="X358" s="33">
        <v>55153</v>
      </c>
      <c r="Y358" s="15">
        <v>1</v>
      </c>
      <c r="Z358" s="41" t="str">
        <f t="shared" si="15"/>
        <v>RenExistRes</v>
      </c>
      <c r="AA358" s="41">
        <f>IF(IFERROR(MATCH(C358,REN_Existing_Resources!E:E,0),FALSE),1,0)</f>
        <v>1</v>
      </c>
      <c r="AB358">
        <f t="shared" si="16"/>
        <v>1</v>
      </c>
      <c r="AC358">
        <f>IF(IFERROR(MATCH(Z358,NonREN_types!$A$1:$A$10,0),FALSE),1,0)</f>
        <v>0</v>
      </c>
      <c r="AD358">
        <v>1</v>
      </c>
      <c r="AE358">
        <f t="shared" si="17"/>
        <v>0</v>
      </c>
      <c r="AG358" s="44">
        <f>IFERROR(INDEX(MasterGenCapability_201906!$G:$G,MATCH($C358,MasterGenCapability_201906!$U:$U,0)),"")</f>
        <v>180</v>
      </c>
      <c r="AH358" s="44">
        <f>IFERROR(INDEX(NQC2020compliance_20191121!$L:$L,MATCH($C358,NQC2020compliance_20191121!$A:$A,0)),"")</f>
        <v>25.2</v>
      </c>
    </row>
    <row r="359" spans="2:34" hidden="1" x14ac:dyDescent="0.25">
      <c r="B359" s="28" t="s">
        <v>3329</v>
      </c>
      <c r="C359" s="28" t="s">
        <v>1900</v>
      </c>
      <c r="D359" s="28" t="s">
        <v>3360</v>
      </c>
      <c r="E359" s="28"/>
      <c r="F359" s="28" t="s">
        <v>3937</v>
      </c>
      <c r="G359" s="28"/>
      <c r="H359" s="12" t="s">
        <v>3332</v>
      </c>
      <c r="I359" s="12" t="s">
        <v>3333</v>
      </c>
      <c r="J359" s="29"/>
      <c r="K359" s="30">
        <v>20</v>
      </c>
      <c r="L359" s="30">
        <v>16.07</v>
      </c>
      <c r="M359" s="30"/>
      <c r="N359" s="31"/>
      <c r="O359" s="31"/>
      <c r="P359" s="31"/>
      <c r="Q359" s="31"/>
      <c r="R359" s="31"/>
      <c r="S359" s="31"/>
      <c r="T359" s="32">
        <v>0</v>
      </c>
      <c r="U359" s="32">
        <v>1</v>
      </c>
      <c r="V359" s="29">
        <v>42636</v>
      </c>
      <c r="W359" s="29"/>
      <c r="X359" s="33">
        <v>55153</v>
      </c>
      <c r="Y359" s="15">
        <v>1</v>
      </c>
      <c r="Z359" s="41" t="str">
        <f t="shared" si="15"/>
        <v>RenExistRes</v>
      </c>
      <c r="AA359" s="41">
        <f>IF(IFERROR(MATCH(C359,REN_Existing_Resources!E:E,0),FALSE),1,0)</f>
        <v>1</v>
      </c>
      <c r="AB359">
        <f t="shared" si="16"/>
        <v>1</v>
      </c>
      <c r="AC359">
        <f>IF(IFERROR(MATCH(Z359,NonREN_types!$A$1:$A$10,0),FALSE),1,0)</f>
        <v>0</v>
      </c>
      <c r="AD359">
        <v>1</v>
      </c>
      <c r="AE359">
        <f t="shared" si="17"/>
        <v>0</v>
      </c>
      <c r="AG359" s="44">
        <f>IFERROR(INDEX(MasterGenCapability_201906!$G:$G,MATCH($C359,MasterGenCapability_201906!$U:$U,0)),"")</f>
        <v>20</v>
      </c>
      <c r="AH359" s="44">
        <f>IFERROR(INDEX(NQC2020compliance_20191121!$L:$L,MATCH($C359,NQC2020compliance_20191121!$A:$A,0)),"")</f>
        <v>2.8</v>
      </c>
    </row>
    <row r="360" spans="2:34" hidden="1" x14ac:dyDescent="0.25">
      <c r="B360" s="28" t="s">
        <v>3329</v>
      </c>
      <c r="C360" s="28" t="s">
        <v>1520</v>
      </c>
      <c r="D360" s="28" t="s">
        <v>3346</v>
      </c>
      <c r="E360" s="28" t="s">
        <v>3413</v>
      </c>
      <c r="F360" s="28" t="s">
        <v>3938</v>
      </c>
      <c r="G360" s="28"/>
      <c r="H360" s="12" t="s">
        <v>3332</v>
      </c>
      <c r="I360" s="12" t="s">
        <v>3333</v>
      </c>
      <c r="J360" s="29"/>
      <c r="K360" s="30">
        <v>4</v>
      </c>
      <c r="L360" s="30">
        <v>0</v>
      </c>
      <c r="M360" s="30"/>
      <c r="N360" s="31"/>
      <c r="O360" s="31"/>
      <c r="P360" s="31"/>
      <c r="Q360" s="31"/>
      <c r="R360" s="31"/>
      <c r="S360" s="31"/>
      <c r="T360" s="32">
        <v>0</v>
      </c>
      <c r="U360" s="32">
        <v>1</v>
      </c>
      <c r="V360" s="29">
        <v>41215</v>
      </c>
      <c r="W360" s="29"/>
      <c r="X360" s="33">
        <v>55153</v>
      </c>
      <c r="Y360" s="15">
        <v>1</v>
      </c>
      <c r="Z360" s="41" t="str">
        <f t="shared" si="15"/>
        <v>RenExistRes</v>
      </c>
      <c r="AA360" s="41">
        <f>IF(IFERROR(MATCH(C360,REN_Existing_Resources!E:E,0),FALSE),1,0)</f>
        <v>1</v>
      </c>
      <c r="AB360">
        <f t="shared" si="16"/>
        <v>1</v>
      </c>
      <c r="AC360">
        <f>IF(IFERROR(MATCH(Z360,NonREN_types!$A$1:$A$10,0),FALSE),1,0)</f>
        <v>0</v>
      </c>
      <c r="AD360">
        <v>1</v>
      </c>
      <c r="AE360">
        <f t="shared" si="17"/>
        <v>0</v>
      </c>
      <c r="AG360" s="44">
        <f>IFERROR(INDEX(MasterGenCapability_201906!$G:$G,MATCH($C360,MasterGenCapability_201906!$U:$U,0)),"")</f>
        <v>4</v>
      </c>
      <c r="AH360" s="44">
        <f>IFERROR(INDEX(NQC2020compliance_20191121!$L:$L,MATCH($C360,NQC2020compliance_20191121!$A:$A,0)),"")</f>
        <v>0</v>
      </c>
    </row>
    <row r="361" spans="2:34" hidden="1" x14ac:dyDescent="0.25">
      <c r="B361" s="28" t="s">
        <v>3329</v>
      </c>
      <c r="C361" s="28" t="s">
        <v>1569</v>
      </c>
      <c r="D361" s="28" t="s">
        <v>3346</v>
      </c>
      <c r="E361" s="28" t="s">
        <v>3413</v>
      </c>
      <c r="F361" s="28" t="s">
        <v>3939</v>
      </c>
      <c r="G361" s="28"/>
      <c r="H361" s="12" t="s">
        <v>3332</v>
      </c>
      <c r="I361" s="12" t="s">
        <v>3333</v>
      </c>
      <c r="J361" s="29"/>
      <c r="K361" s="30">
        <v>4</v>
      </c>
      <c r="L361" s="30">
        <v>3.2</v>
      </c>
      <c r="M361" s="30"/>
      <c r="N361" s="31"/>
      <c r="O361" s="31"/>
      <c r="P361" s="31"/>
      <c r="Q361" s="31"/>
      <c r="R361" s="31"/>
      <c r="S361" s="31"/>
      <c r="T361" s="32">
        <v>0</v>
      </c>
      <c r="U361" s="32">
        <v>1</v>
      </c>
      <c r="V361" s="29">
        <v>41996</v>
      </c>
      <c r="W361" s="29"/>
      <c r="X361" s="33">
        <v>55153</v>
      </c>
      <c r="Y361" s="15">
        <v>1</v>
      </c>
      <c r="Z361" s="41" t="str">
        <f t="shared" si="15"/>
        <v>RenExistRes</v>
      </c>
      <c r="AA361" s="41">
        <f>IF(IFERROR(MATCH(C361,REN_Existing_Resources!E:E,0),FALSE),1,0)</f>
        <v>1</v>
      </c>
      <c r="AB361">
        <f t="shared" si="16"/>
        <v>1</v>
      </c>
      <c r="AC361">
        <f>IF(IFERROR(MATCH(Z361,NonREN_types!$A$1:$A$10,0),FALSE),1,0)</f>
        <v>0</v>
      </c>
      <c r="AD361">
        <v>1</v>
      </c>
      <c r="AE361">
        <f t="shared" si="17"/>
        <v>0</v>
      </c>
      <c r="AG361" s="44">
        <f>IFERROR(INDEX(MasterGenCapability_201906!$G:$G,MATCH($C361,MasterGenCapability_201906!$U:$U,0)),"")</f>
        <v>4</v>
      </c>
      <c r="AH361" s="44">
        <f>IFERROR(INDEX(NQC2020compliance_20191121!$L:$L,MATCH($C361,NQC2020compliance_20191121!$A:$A,0)),"")</f>
        <v>0.56000000000000005</v>
      </c>
    </row>
    <row r="362" spans="2:34" hidden="1" x14ac:dyDescent="0.25">
      <c r="B362" s="28" t="s">
        <v>3329</v>
      </c>
      <c r="C362" s="28" t="s">
        <v>2327</v>
      </c>
      <c r="D362" s="28" t="s">
        <v>3346</v>
      </c>
      <c r="E362" s="28" t="s">
        <v>3413</v>
      </c>
      <c r="F362" s="28" t="s">
        <v>3940</v>
      </c>
      <c r="G362" s="28"/>
      <c r="H362" s="12" t="s">
        <v>3399</v>
      </c>
      <c r="I362" s="12" t="s">
        <v>3333</v>
      </c>
      <c r="J362" s="29"/>
      <c r="K362" s="30">
        <v>16.5</v>
      </c>
      <c r="L362" s="30">
        <v>1.68</v>
      </c>
      <c r="M362" s="30"/>
      <c r="N362" s="31"/>
      <c r="O362" s="31"/>
      <c r="P362" s="31"/>
      <c r="Q362" s="31"/>
      <c r="R362" s="31"/>
      <c r="S362" s="31"/>
      <c r="T362" s="32">
        <v>0</v>
      </c>
      <c r="U362" s="32">
        <v>1</v>
      </c>
      <c r="V362" s="29">
        <v>27576</v>
      </c>
      <c r="W362" s="29"/>
      <c r="X362" s="33">
        <v>55153</v>
      </c>
      <c r="Y362" s="15">
        <v>1</v>
      </c>
      <c r="Z362" s="41" t="str">
        <f t="shared" si="15"/>
        <v>RenExistRes</v>
      </c>
      <c r="AA362" s="41">
        <f>IF(IFERROR(MATCH(C362,REN_Existing_Resources!E:E,0),FALSE),1,0)</f>
        <v>1</v>
      </c>
      <c r="AB362">
        <f t="shared" si="16"/>
        <v>1</v>
      </c>
      <c r="AC362">
        <f>IF(IFERROR(MATCH(Z362,NonREN_types!$A$1:$A$10,0),FALSE),1,0)</f>
        <v>0</v>
      </c>
      <c r="AD362">
        <v>1</v>
      </c>
      <c r="AE362">
        <f t="shared" si="17"/>
        <v>0</v>
      </c>
      <c r="AG362" s="44">
        <f>IFERROR(INDEX(MasterGenCapability_201906!$G:$G,MATCH($C362,MasterGenCapability_201906!$U:$U,0)),"")</f>
        <v>16.5</v>
      </c>
      <c r="AH362" s="44">
        <f>IFERROR(INDEX(NQC2020compliance_20191121!$L:$L,MATCH($C362,NQC2020compliance_20191121!$A:$A,0)),"")</f>
        <v>2.48</v>
      </c>
    </row>
    <row r="363" spans="2:34" hidden="1" x14ac:dyDescent="0.25">
      <c r="B363" s="28" t="s">
        <v>3329</v>
      </c>
      <c r="C363" s="28" t="s">
        <v>2569</v>
      </c>
      <c r="D363" s="28" t="s">
        <v>3346</v>
      </c>
      <c r="E363" s="28" t="s">
        <v>3413</v>
      </c>
      <c r="F363" s="28" t="s">
        <v>3941</v>
      </c>
      <c r="G363" s="28"/>
      <c r="H363" s="12" t="s">
        <v>3399</v>
      </c>
      <c r="I363" s="12" t="s">
        <v>3333</v>
      </c>
      <c r="J363" s="29"/>
      <c r="K363" s="30">
        <v>6.5</v>
      </c>
      <c r="L363" s="30">
        <v>0.4</v>
      </c>
      <c r="M363" s="30"/>
      <c r="N363" s="31"/>
      <c r="O363" s="31"/>
      <c r="P363" s="31"/>
      <c r="Q363" s="31"/>
      <c r="R363" s="31"/>
      <c r="S363" s="31"/>
      <c r="T363" s="32">
        <v>0</v>
      </c>
      <c r="U363" s="32">
        <v>1</v>
      </c>
      <c r="V363" s="29">
        <v>39966</v>
      </c>
      <c r="W363" s="29"/>
      <c r="X363" s="33">
        <v>55153</v>
      </c>
      <c r="Y363" s="15">
        <v>1</v>
      </c>
      <c r="Z363" s="41" t="str">
        <f t="shared" si="15"/>
        <v>RenExistRes</v>
      </c>
      <c r="AA363" s="41">
        <f>IF(IFERROR(MATCH(C363,REN_Existing_Resources!E:E,0),FALSE),1,0)</f>
        <v>1</v>
      </c>
      <c r="AB363">
        <f t="shared" si="16"/>
        <v>1</v>
      </c>
      <c r="AC363">
        <f>IF(IFERROR(MATCH(Z363,NonREN_types!$A$1:$A$10,0),FALSE),1,0)</f>
        <v>0</v>
      </c>
      <c r="AD363">
        <v>1</v>
      </c>
      <c r="AE363">
        <f t="shared" si="17"/>
        <v>0</v>
      </c>
      <c r="AG363" s="44">
        <f>IFERROR(INDEX(MasterGenCapability_201906!$G:$G,MATCH($C363,MasterGenCapability_201906!$U:$U,0)),"")</f>
        <v>6.5</v>
      </c>
      <c r="AH363" s="44">
        <f>IFERROR(INDEX(NQC2020compliance_20191121!$L:$L,MATCH($C363,NQC2020compliance_20191121!$A:$A,0)),"")</f>
        <v>0.98</v>
      </c>
    </row>
    <row r="364" spans="2:34" hidden="1" x14ac:dyDescent="0.25">
      <c r="B364" s="28" t="s">
        <v>3329</v>
      </c>
      <c r="C364" s="28" t="s">
        <v>3942</v>
      </c>
      <c r="D364" s="28" t="s">
        <v>3346</v>
      </c>
      <c r="E364" s="28" t="s">
        <v>3413</v>
      </c>
      <c r="F364" s="28" t="s">
        <v>3943</v>
      </c>
      <c r="G364" s="28"/>
      <c r="H364" s="12" t="s">
        <v>3399</v>
      </c>
      <c r="I364" s="12" t="s">
        <v>3333</v>
      </c>
      <c r="J364" s="29"/>
      <c r="K364" s="30">
        <v>22.5</v>
      </c>
      <c r="L364" s="30">
        <v>3.48</v>
      </c>
      <c r="M364" s="30"/>
      <c r="N364" s="31"/>
      <c r="O364" s="31"/>
      <c r="P364" s="31"/>
      <c r="Q364" s="31"/>
      <c r="R364" s="31"/>
      <c r="S364" s="31"/>
      <c r="T364" s="32">
        <v>0</v>
      </c>
      <c r="U364" s="32">
        <v>1</v>
      </c>
      <c r="V364" s="29">
        <v>40595</v>
      </c>
      <c r="W364" s="29"/>
      <c r="X364" s="33">
        <v>55153</v>
      </c>
      <c r="Y364" s="15">
        <v>1</v>
      </c>
      <c r="Z364" s="41" t="str">
        <f t="shared" si="15"/>
        <v>Unclassified</v>
      </c>
      <c r="AA364" s="41">
        <f>IF(IFERROR(MATCH(C364,REN_Existing_Resources!E:E,0),FALSE),1,0)</f>
        <v>0</v>
      </c>
      <c r="AB364">
        <f t="shared" si="16"/>
        <v>1</v>
      </c>
      <c r="AC364">
        <f>IF(IFERROR(MATCH(Z364,NonREN_types!$A$1:$A$10,0),FALSE),1,0)</f>
        <v>0</v>
      </c>
      <c r="AD364">
        <v>1</v>
      </c>
      <c r="AE364">
        <f t="shared" si="17"/>
        <v>0</v>
      </c>
      <c r="AG364" s="44">
        <f>IFERROR(INDEX(MasterGenCapability_201906!$G:$G,MATCH($C364,MasterGenCapability_201906!$U:$U,0)),"")</f>
        <v>22.5</v>
      </c>
      <c r="AH364" s="44">
        <f>IFERROR(INDEX(NQC2020compliance_20191121!$L:$L,MATCH($C364,NQC2020compliance_20191121!$A:$A,0)),"")</f>
        <v>3.38</v>
      </c>
    </row>
    <row r="365" spans="2:34" hidden="1" x14ac:dyDescent="0.25">
      <c r="B365" s="28" t="s">
        <v>3329</v>
      </c>
      <c r="C365" s="28" t="s">
        <v>3011</v>
      </c>
      <c r="D365" s="28" t="s">
        <v>3346</v>
      </c>
      <c r="E365" s="28" t="s">
        <v>3413</v>
      </c>
      <c r="F365" s="28" t="s">
        <v>3944</v>
      </c>
      <c r="G365" s="28"/>
      <c r="H365" s="12" t="s">
        <v>3399</v>
      </c>
      <c r="I365" s="12" t="s">
        <v>3333</v>
      </c>
      <c r="J365" s="29"/>
      <c r="K365" s="30">
        <v>6</v>
      </c>
      <c r="L365" s="30">
        <v>0</v>
      </c>
      <c r="M365" s="30"/>
      <c r="N365" s="31"/>
      <c r="O365" s="31"/>
      <c r="P365" s="31"/>
      <c r="Q365" s="31"/>
      <c r="R365" s="31"/>
      <c r="S365" s="31"/>
      <c r="T365" s="32">
        <v>0</v>
      </c>
      <c r="U365" s="32">
        <v>1</v>
      </c>
      <c r="V365" s="29">
        <v>41267</v>
      </c>
      <c r="W365" s="29"/>
      <c r="X365" s="33">
        <v>55153</v>
      </c>
      <c r="Y365" s="15">
        <v>1</v>
      </c>
      <c r="Z365" s="41" t="str">
        <f t="shared" si="15"/>
        <v>RenExistRes</v>
      </c>
      <c r="AA365" s="41">
        <f>IF(IFERROR(MATCH(C365,REN_Existing_Resources!E:E,0),FALSE),1,0)</f>
        <v>1</v>
      </c>
      <c r="AB365">
        <f t="shared" si="16"/>
        <v>1</v>
      </c>
      <c r="AC365">
        <f>IF(IFERROR(MATCH(Z365,NonREN_types!$A$1:$A$10,0),FALSE),1,0)</f>
        <v>0</v>
      </c>
      <c r="AD365">
        <v>1</v>
      </c>
      <c r="AE365">
        <f t="shared" si="17"/>
        <v>0</v>
      </c>
      <c r="AG365" s="44">
        <f>IFERROR(INDEX(MasterGenCapability_201906!$G:$G,MATCH($C365,MasterGenCapability_201906!$U:$U,0)),"")</f>
        <v>6</v>
      </c>
      <c r="AH365" s="44">
        <f>IFERROR(INDEX(NQC2020compliance_20191121!$L:$L,MATCH($C365,NQC2020compliance_20191121!$A:$A,0)),"")</f>
        <v>0</v>
      </c>
    </row>
    <row r="366" spans="2:34" x14ac:dyDescent="0.25">
      <c r="B366" s="28" t="s">
        <v>3329</v>
      </c>
      <c r="C366" s="28" t="s">
        <v>1300</v>
      </c>
      <c r="D366" s="28" t="s">
        <v>3346</v>
      </c>
      <c r="E366" s="28"/>
      <c r="F366" s="28" t="s">
        <v>3945</v>
      </c>
      <c r="G366" s="28"/>
      <c r="H366" s="12" t="s">
        <v>3385</v>
      </c>
      <c r="I366" s="12" t="s">
        <v>3333</v>
      </c>
      <c r="J366" s="29" t="s">
        <v>3386</v>
      </c>
      <c r="K366" s="30">
        <v>1.1000000000000001</v>
      </c>
      <c r="L366" s="30">
        <v>0.45</v>
      </c>
      <c r="M366" s="30"/>
      <c r="N366" s="31"/>
      <c r="O366" s="31"/>
      <c r="P366" s="31"/>
      <c r="Q366" s="31"/>
      <c r="R366" s="31"/>
      <c r="S366" s="31"/>
      <c r="T366" s="32">
        <v>0</v>
      </c>
      <c r="U366" s="32">
        <v>1</v>
      </c>
      <c r="V366" s="29">
        <v>31513</v>
      </c>
      <c r="W366" s="29"/>
      <c r="X366" s="33">
        <v>55153</v>
      </c>
      <c r="Y366" s="15">
        <v>1</v>
      </c>
      <c r="Z366" s="41" t="str">
        <f t="shared" si="15"/>
        <v>CAISO_Hydro</v>
      </c>
      <c r="AA366" s="41">
        <f>IF(IFERROR(MATCH(C366,REN_Existing_Resources!E:E,0),FALSE),1,0)</f>
        <v>1</v>
      </c>
      <c r="AB366">
        <f t="shared" si="16"/>
        <v>1</v>
      </c>
      <c r="AC366">
        <f>IF(IFERROR(MATCH(Z366,NonREN_types!$A$1:$A$10,0),FALSE),1,0)</f>
        <v>1</v>
      </c>
      <c r="AD366">
        <v>1</v>
      </c>
      <c r="AE366">
        <f t="shared" si="17"/>
        <v>1</v>
      </c>
      <c r="AG366" s="44">
        <f>IFERROR(INDEX(MasterGenCapability_201906!$G:$G,MATCH($C366,MasterGenCapability_201906!$U:$U,0)),"")</f>
        <v>1</v>
      </c>
      <c r="AH366" s="44">
        <f>IFERROR(INDEX(NQC2020compliance_20191121!$L:$L,MATCH($C366,NQC2020compliance_20191121!$A:$A,0)),"")</f>
        <v>0.69</v>
      </c>
    </row>
    <row r="367" spans="2:34" hidden="1" x14ac:dyDescent="0.25">
      <c r="B367" s="28" t="s">
        <v>3329</v>
      </c>
      <c r="C367" s="28" t="s">
        <v>2363</v>
      </c>
      <c r="D367" s="28" t="s">
        <v>3346</v>
      </c>
      <c r="E367" s="28" t="s">
        <v>3413</v>
      </c>
      <c r="F367" s="28" t="s">
        <v>3946</v>
      </c>
      <c r="G367" s="28"/>
      <c r="H367" s="12" t="s">
        <v>3399</v>
      </c>
      <c r="I367" s="12" t="s">
        <v>3333</v>
      </c>
      <c r="J367" s="29"/>
      <c r="K367" s="30">
        <v>11.2</v>
      </c>
      <c r="L367" s="30">
        <v>1.83</v>
      </c>
      <c r="M367" s="30"/>
      <c r="N367" s="31"/>
      <c r="O367" s="31"/>
      <c r="P367" s="31"/>
      <c r="Q367" s="31"/>
      <c r="R367" s="31"/>
      <c r="S367" s="31"/>
      <c r="T367" s="32">
        <v>0</v>
      </c>
      <c r="U367" s="32">
        <v>1</v>
      </c>
      <c r="V367" s="29">
        <v>42030</v>
      </c>
      <c r="W367" s="29"/>
      <c r="X367" s="33">
        <v>55153</v>
      </c>
      <c r="Y367" s="15">
        <v>1</v>
      </c>
      <c r="Z367" s="41" t="str">
        <f t="shared" si="15"/>
        <v>RenExistRes</v>
      </c>
      <c r="AA367" s="41">
        <f>IF(IFERROR(MATCH(C367,REN_Existing_Resources!E:E,0),FALSE),1,0)</f>
        <v>1</v>
      </c>
      <c r="AB367">
        <f t="shared" si="16"/>
        <v>1</v>
      </c>
      <c r="AC367">
        <f>IF(IFERROR(MATCH(Z367,NonREN_types!$A$1:$A$10,0),FALSE),1,0)</f>
        <v>0</v>
      </c>
      <c r="AD367">
        <v>1</v>
      </c>
      <c r="AE367">
        <f t="shared" si="17"/>
        <v>0</v>
      </c>
      <c r="AG367" s="44">
        <f>IFERROR(INDEX(MasterGenCapability_201906!$G:$G,MATCH($C367,MasterGenCapability_201906!$U:$U,0)),"")</f>
        <v>11.2</v>
      </c>
      <c r="AH367" s="44">
        <f>IFERROR(INDEX(NQC2020compliance_20191121!$L:$L,MATCH($C367,NQC2020compliance_20191121!$A:$A,0)),"")</f>
        <v>1.68</v>
      </c>
    </row>
    <row r="368" spans="2:34" hidden="1" x14ac:dyDescent="0.25">
      <c r="B368" s="28" t="s">
        <v>3329</v>
      </c>
      <c r="C368" s="28" t="s">
        <v>2041</v>
      </c>
      <c r="D368" s="28" t="s">
        <v>3346</v>
      </c>
      <c r="E368" s="28"/>
      <c r="F368" s="28" t="s">
        <v>3947</v>
      </c>
      <c r="G368" s="28"/>
      <c r="H368" s="12" t="s">
        <v>3399</v>
      </c>
      <c r="I368" s="12" t="s">
        <v>3333</v>
      </c>
      <c r="J368" s="29"/>
      <c r="K368" s="30">
        <v>11.7</v>
      </c>
      <c r="L368" s="30">
        <v>1.76</v>
      </c>
      <c r="M368" s="30"/>
      <c r="N368" s="31"/>
      <c r="O368" s="31"/>
      <c r="P368" s="31"/>
      <c r="Q368" s="31"/>
      <c r="R368" s="31"/>
      <c r="S368" s="31"/>
      <c r="T368" s="32">
        <v>0</v>
      </c>
      <c r="U368" s="32">
        <v>1</v>
      </c>
      <c r="V368" s="29">
        <v>42217</v>
      </c>
      <c r="W368" s="29"/>
      <c r="X368" s="33">
        <v>55153</v>
      </c>
      <c r="Y368" s="15">
        <v>1</v>
      </c>
      <c r="Z368" s="41" t="str">
        <f t="shared" si="15"/>
        <v>RenExistRes</v>
      </c>
      <c r="AA368" s="41">
        <f>IF(IFERROR(MATCH(C368,REN_Existing_Resources!E:E,0),FALSE),1,0)</f>
        <v>1</v>
      </c>
      <c r="AB368">
        <f t="shared" si="16"/>
        <v>1</v>
      </c>
      <c r="AC368">
        <f>IF(IFERROR(MATCH(Z368,NonREN_types!$A$1:$A$10,0),FALSE),1,0)</f>
        <v>0</v>
      </c>
      <c r="AD368">
        <v>1</v>
      </c>
      <c r="AE368">
        <f t="shared" si="17"/>
        <v>0</v>
      </c>
      <c r="AG368" s="44">
        <f>IFERROR(INDEX(MasterGenCapability_201906!$G:$G,MATCH($C368,MasterGenCapability_201906!$U:$U,0)),"")</f>
        <v>11.7</v>
      </c>
      <c r="AH368" s="44">
        <f>IFERROR(INDEX(NQC2020compliance_20191121!$L:$L,MATCH($C368,NQC2020compliance_20191121!$A:$A,0)),"")</f>
        <v>1.76</v>
      </c>
    </row>
    <row r="369" spans="2:34" hidden="1" x14ac:dyDescent="0.25">
      <c r="B369" s="28" t="s">
        <v>3329</v>
      </c>
      <c r="C369" s="28" t="s">
        <v>3948</v>
      </c>
      <c r="D369" s="28" t="s">
        <v>3346</v>
      </c>
      <c r="E369" s="28"/>
      <c r="F369" s="28" t="s">
        <v>3949</v>
      </c>
      <c r="G369" s="28"/>
      <c r="H369" s="12" t="s">
        <v>3399</v>
      </c>
      <c r="I369" s="12" t="s">
        <v>3333</v>
      </c>
      <c r="J369" s="29"/>
      <c r="K369" s="30">
        <v>12.67</v>
      </c>
      <c r="L369" s="30">
        <v>2.2200000000000002</v>
      </c>
      <c r="M369" s="30"/>
      <c r="N369" s="31"/>
      <c r="O369" s="31"/>
      <c r="P369" s="31"/>
      <c r="Q369" s="31"/>
      <c r="R369" s="31"/>
      <c r="S369" s="31"/>
      <c r="T369" s="32">
        <v>0</v>
      </c>
      <c r="U369" s="32">
        <v>1</v>
      </c>
      <c r="V369" s="29">
        <v>31382</v>
      </c>
      <c r="W369" s="29"/>
      <c r="X369" s="33">
        <v>55153</v>
      </c>
      <c r="Y369" s="15">
        <v>1</v>
      </c>
      <c r="Z369" s="41" t="str">
        <f t="shared" si="15"/>
        <v>Unclassified</v>
      </c>
      <c r="AA369" s="41">
        <f>IF(IFERROR(MATCH(C369,REN_Existing_Resources!E:E,0),FALSE),1,0)</f>
        <v>0</v>
      </c>
      <c r="AB369">
        <f t="shared" si="16"/>
        <v>1</v>
      </c>
      <c r="AC369">
        <f>IF(IFERROR(MATCH(Z369,NonREN_types!$A$1:$A$10,0),FALSE),1,0)</f>
        <v>0</v>
      </c>
      <c r="AD369">
        <v>1</v>
      </c>
      <c r="AE369">
        <f t="shared" si="17"/>
        <v>0</v>
      </c>
      <c r="AG369" s="44">
        <f>IFERROR(INDEX(MasterGenCapability_201906!$G:$G,MATCH($C369,MasterGenCapability_201906!$U:$U,0)),"")</f>
        <v>12.6</v>
      </c>
      <c r="AH369" s="44">
        <f>IFERROR(INDEX(NQC2020compliance_20191121!$L:$L,MATCH($C369,NQC2020compliance_20191121!$A:$A,0)),"")</f>
        <v>1.89</v>
      </c>
    </row>
    <row r="370" spans="2:34" hidden="1" x14ac:dyDescent="0.25">
      <c r="B370" s="28" t="s">
        <v>3329</v>
      </c>
      <c r="C370" s="28" t="s">
        <v>2036</v>
      </c>
      <c r="D370" s="28" t="s">
        <v>3346</v>
      </c>
      <c r="E370" s="28" t="s">
        <v>3413</v>
      </c>
      <c r="F370" s="28" t="s">
        <v>3950</v>
      </c>
      <c r="G370" s="28"/>
      <c r="H370" s="12" t="s">
        <v>3399</v>
      </c>
      <c r="I370" s="12" t="s">
        <v>3333</v>
      </c>
      <c r="J370" s="29"/>
      <c r="K370" s="30">
        <v>9.8000000000000007</v>
      </c>
      <c r="L370" s="30">
        <v>1.73</v>
      </c>
      <c r="M370" s="30"/>
      <c r="N370" s="31"/>
      <c r="O370" s="31"/>
      <c r="P370" s="31"/>
      <c r="Q370" s="31"/>
      <c r="R370" s="31"/>
      <c r="S370" s="31"/>
      <c r="T370" s="32">
        <v>0</v>
      </c>
      <c r="U370" s="32">
        <v>1</v>
      </c>
      <c r="V370" s="29">
        <v>31375</v>
      </c>
      <c r="W370" s="29"/>
      <c r="X370" s="33">
        <v>55153</v>
      </c>
      <c r="Y370" s="15">
        <v>1</v>
      </c>
      <c r="Z370" s="41" t="str">
        <f t="shared" si="15"/>
        <v>RenExistRes</v>
      </c>
      <c r="AA370" s="41">
        <f>IF(IFERROR(MATCH(C370,REN_Existing_Resources!E:E,0),FALSE),1,0)</f>
        <v>1</v>
      </c>
      <c r="AB370">
        <f t="shared" si="16"/>
        <v>1</v>
      </c>
      <c r="AC370">
        <f>IF(IFERROR(MATCH(Z370,NonREN_types!$A$1:$A$10,0),FALSE),1,0)</f>
        <v>0</v>
      </c>
      <c r="AD370">
        <v>1</v>
      </c>
      <c r="AE370">
        <f t="shared" si="17"/>
        <v>0</v>
      </c>
      <c r="AG370" s="44">
        <f>IFERROR(INDEX(MasterGenCapability_201906!$G:$G,MATCH($C370,MasterGenCapability_201906!$U:$U,0)),"")</f>
        <v>9.8000000000000007</v>
      </c>
      <c r="AH370" s="44">
        <f>IFERROR(INDEX(NQC2020compliance_20191121!$L:$L,MATCH($C370,NQC2020compliance_20191121!$A:$A,0)),"")</f>
        <v>1.47</v>
      </c>
    </row>
    <row r="371" spans="2:34" hidden="1" x14ac:dyDescent="0.25">
      <c r="B371" s="28" t="s">
        <v>3329</v>
      </c>
      <c r="C371" s="28" t="s">
        <v>2022</v>
      </c>
      <c r="D371" s="28" t="s">
        <v>3346</v>
      </c>
      <c r="E371" s="28"/>
      <c r="F371" s="28" t="s">
        <v>3951</v>
      </c>
      <c r="G371" s="28"/>
      <c r="H371" s="12" t="s">
        <v>3399</v>
      </c>
      <c r="I371" s="12" t="s">
        <v>3333</v>
      </c>
      <c r="J371" s="29"/>
      <c r="K371" s="30">
        <v>3</v>
      </c>
      <c r="L371" s="30">
        <v>0.53</v>
      </c>
      <c r="M371" s="30"/>
      <c r="N371" s="31"/>
      <c r="O371" s="31"/>
      <c r="P371" s="31"/>
      <c r="Q371" s="31"/>
      <c r="R371" s="31"/>
      <c r="S371" s="31"/>
      <c r="T371" s="32">
        <v>0</v>
      </c>
      <c r="U371" s="32">
        <v>1</v>
      </c>
      <c r="V371" s="29">
        <v>31054</v>
      </c>
      <c r="W371" s="29"/>
      <c r="X371" s="33">
        <v>55153</v>
      </c>
      <c r="Y371" s="15">
        <v>1</v>
      </c>
      <c r="Z371" s="41" t="str">
        <f t="shared" si="15"/>
        <v>RenExistRes</v>
      </c>
      <c r="AA371" s="41">
        <f>IF(IFERROR(MATCH(C371,REN_Existing_Resources!E:E,0),FALSE),1,0)</f>
        <v>1</v>
      </c>
      <c r="AB371">
        <f t="shared" si="16"/>
        <v>1</v>
      </c>
      <c r="AC371">
        <f>IF(IFERROR(MATCH(Z371,NonREN_types!$A$1:$A$10,0),FALSE),1,0)</f>
        <v>0</v>
      </c>
      <c r="AD371">
        <v>1</v>
      </c>
      <c r="AE371">
        <f t="shared" si="17"/>
        <v>0</v>
      </c>
      <c r="AG371" s="44">
        <f>IFERROR(INDEX(MasterGenCapability_201906!$G:$G,MATCH($C371,MasterGenCapability_201906!$U:$U,0)),"")</f>
        <v>3</v>
      </c>
      <c r="AH371" s="44">
        <f>IFERROR(INDEX(NQC2020compliance_20191121!$L:$L,MATCH($C371,NQC2020compliance_20191121!$A:$A,0)),"")</f>
        <v>0.45</v>
      </c>
    </row>
    <row r="372" spans="2:34" hidden="1" x14ac:dyDescent="0.25">
      <c r="B372" s="28" t="s">
        <v>3329</v>
      </c>
      <c r="C372" s="28" t="s">
        <v>688</v>
      </c>
      <c r="D372" s="28" t="s">
        <v>3360</v>
      </c>
      <c r="E372" s="28"/>
      <c r="F372" s="28" t="s">
        <v>687</v>
      </c>
      <c r="G372" s="28"/>
      <c r="H372" s="12" t="s">
        <v>3332</v>
      </c>
      <c r="I372" s="12" t="s">
        <v>3333</v>
      </c>
      <c r="J372" s="29"/>
      <c r="K372" s="30">
        <v>20</v>
      </c>
      <c r="L372" s="30">
        <v>15.09</v>
      </c>
      <c r="M372" s="30"/>
      <c r="N372" s="31"/>
      <c r="O372" s="31"/>
      <c r="P372" s="31"/>
      <c r="Q372" s="31"/>
      <c r="R372" s="31"/>
      <c r="S372" s="31"/>
      <c r="T372" s="32">
        <v>0</v>
      </c>
      <c r="U372" s="32">
        <v>1</v>
      </c>
      <c r="V372" s="29">
        <v>41449</v>
      </c>
      <c r="W372" s="29"/>
      <c r="X372" s="33">
        <v>55153</v>
      </c>
      <c r="Y372" s="15">
        <v>1</v>
      </c>
      <c r="Z372" s="41" t="str">
        <f t="shared" si="15"/>
        <v>RenExistRes</v>
      </c>
      <c r="AA372" s="41">
        <f>IF(IFERROR(MATCH(C372,REN_Existing_Resources!E:E,0),FALSE),1,0)</f>
        <v>1</v>
      </c>
      <c r="AB372">
        <f t="shared" si="16"/>
        <v>1</v>
      </c>
      <c r="AC372">
        <f>IF(IFERROR(MATCH(Z372,NonREN_types!$A$1:$A$10,0),FALSE),1,0)</f>
        <v>0</v>
      </c>
      <c r="AD372">
        <v>1</v>
      </c>
      <c r="AE372">
        <f t="shared" si="17"/>
        <v>0</v>
      </c>
      <c r="AG372" s="44">
        <f>IFERROR(INDEX(MasterGenCapability_201906!$G:$G,MATCH($C372,MasterGenCapability_201906!$U:$U,0)),"")</f>
        <v>20</v>
      </c>
      <c r="AH372" s="44">
        <f>IFERROR(INDEX(NQC2020compliance_20191121!$L:$L,MATCH($C372,NQC2020compliance_20191121!$A:$A,0)),"")</f>
        <v>2.8</v>
      </c>
    </row>
    <row r="373" spans="2:34" hidden="1" x14ac:dyDescent="0.25">
      <c r="B373" s="28" t="s">
        <v>3329</v>
      </c>
      <c r="C373" s="28" t="s">
        <v>691</v>
      </c>
      <c r="D373" s="28" t="s">
        <v>3360</v>
      </c>
      <c r="E373" s="28"/>
      <c r="F373" s="28" t="s">
        <v>690</v>
      </c>
      <c r="G373" s="28"/>
      <c r="H373" s="12" t="s">
        <v>3332</v>
      </c>
      <c r="I373" s="12" t="s">
        <v>3333</v>
      </c>
      <c r="J373" s="29"/>
      <c r="K373" s="30">
        <v>10</v>
      </c>
      <c r="L373" s="30">
        <v>7.46</v>
      </c>
      <c r="M373" s="30"/>
      <c r="N373" s="31"/>
      <c r="O373" s="31"/>
      <c r="P373" s="31"/>
      <c r="Q373" s="31"/>
      <c r="R373" s="31"/>
      <c r="S373" s="31"/>
      <c r="T373" s="32">
        <v>0</v>
      </c>
      <c r="U373" s="32">
        <v>1</v>
      </c>
      <c r="V373" s="29">
        <v>41449</v>
      </c>
      <c r="W373" s="29"/>
      <c r="X373" s="33">
        <v>55153</v>
      </c>
      <c r="Y373" s="15">
        <v>1</v>
      </c>
      <c r="Z373" s="41" t="str">
        <f t="shared" si="15"/>
        <v>RenExistRes</v>
      </c>
      <c r="AA373" s="41">
        <f>IF(IFERROR(MATCH(C373,REN_Existing_Resources!E:E,0),FALSE),1,0)</f>
        <v>1</v>
      </c>
      <c r="AB373">
        <f t="shared" si="16"/>
        <v>1</v>
      </c>
      <c r="AC373">
        <f>IF(IFERROR(MATCH(Z373,NonREN_types!$A$1:$A$10,0),FALSE),1,0)</f>
        <v>0</v>
      </c>
      <c r="AD373">
        <v>1</v>
      </c>
      <c r="AE373">
        <f t="shared" si="17"/>
        <v>0</v>
      </c>
      <c r="AG373" s="44">
        <f>IFERROR(INDEX(MasterGenCapability_201906!$G:$G,MATCH($C373,MasterGenCapability_201906!$U:$U,0)),"")</f>
        <v>10</v>
      </c>
      <c r="AH373" s="44">
        <f>IFERROR(INDEX(NQC2020compliance_20191121!$L:$L,MATCH($C373,NQC2020compliance_20191121!$A:$A,0)),"")</f>
        <v>1.4</v>
      </c>
    </row>
    <row r="374" spans="2:34" x14ac:dyDescent="0.25">
      <c r="B374" s="28" t="s">
        <v>3329</v>
      </c>
      <c r="C374" s="28" t="s">
        <v>3952</v>
      </c>
      <c r="D374" s="28" t="s">
        <v>3455</v>
      </c>
      <c r="E374" s="28" t="s">
        <v>3686</v>
      </c>
      <c r="F374" s="28" t="s">
        <v>3953</v>
      </c>
      <c r="G374" s="28" t="s">
        <v>3954</v>
      </c>
      <c r="H374" s="12" t="s">
        <v>3350</v>
      </c>
      <c r="I374" s="12" t="s">
        <v>3358</v>
      </c>
      <c r="J374" s="29" t="s">
        <v>3518</v>
      </c>
      <c r="K374" s="30">
        <v>294</v>
      </c>
      <c r="L374" s="30">
        <v>303.60000000000002</v>
      </c>
      <c r="M374" s="30">
        <v>147</v>
      </c>
      <c r="N374" s="31">
        <v>24621.884437500001</v>
      </c>
      <c r="O374" s="31">
        <v>7309.7874999999985</v>
      </c>
      <c r="P374" s="31">
        <v>8159.5749999999998</v>
      </c>
      <c r="Q374" s="31">
        <v>137.8125</v>
      </c>
      <c r="R374" s="31">
        <v>137.8125</v>
      </c>
      <c r="S374" s="31"/>
      <c r="T374" s="32">
        <v>1</v>
      </c>
      <c r="U374" s="32">
        <v>1</v>
      </c>
      <c r="V374" s="29">
        <v>41486</v>
      </c>
      <c r="W374" s="29"/>
      <c r="X374" s="33">
        <v>55153</v>
      </c>
      <c r="Y374" s="15">
        <v>1</v>
      </c>
      <c r="Z374" s="41" t="str">
        <f t="shared" si="15"/>
        <v>CAISO_CCGT2</v>
      </c>
      <c r="AA374" s="41">
        <f>IF(IFERROR(MATCH(C374,REN_Existing_Resources!E:E,0),FALSE),1,0)</f>
        <v>0</v>
      </c>
      <c r="AB374">
        <f t="shared" si="16"/>
        <v>1</v>
      </c>
      <c r="AC374">
        <f>IF(IFERROR(MATCH(Z374,NonREN_types!$A$1:$A$10,0),FALSE),1,0)</f>
        <v>1</v>
      </c>
      <c r="AD374">
        <v>1</v>
      </c>
      <c r="AE374">
        <f t="shared" si="17"/>
        <v>1</v>
      </c>
      <c r="AG374" s="44">
        <f>IFERROR(INDEX(MasterGenCapability_201906!$G:$G,MATCH($C374,MasterGenCapability_201906!$U:$U,0)),"")</f>
        <v>120</v>
      </c>
      <c r="AH374" s="44">
        <f>IFERROR(INDEX(NQC2020compliance_20191121!$L:$L,MATCH($C374,NQC2020compliance_20191121!$A:$A,0)),"")</f>
        <v>304</v>
      </c>
    </row>
    <row r="375" spans="2:34" hidden="1" x14ac:dyDescent="0.25">
      <c r="B375" s="28" t="s">
        <v>3329</v>
      </c>
      <c r="C375" s="28" t="s">
        <v>975</v>
      </c>
      <c r="D375" s="28" t="s">
        <v>3360</v>
      </c>
      <c r="E375" s="28"/>
      <c r="F375" s="28" t="s">
        <v>3955</v>
      </c>
      <c r="G375" s="28"/>
      <c r="H375" s="12" t="s">
        <v>3332</v>
      </c>
      <c r="I375" s="12" t="s">
        <v>3333</v>
      </c>
      <c r="J375" s="29"/>
      <c r="K375" s="30">
        <v>250</v>
      </c>
      <c r="L375" s="30">
        <v>250</v>
      </c>
      <c r="M375" s="30"/>
      <c r="N375" s="31"/>
      <c r="O375" s="31"/>
      <c r="P375" s="31"/>
      <c r="Q375" s="31"/>
      <c r="R375" s="31"/>
      <c r="S375" s="31"/>
      <c r="T375" s="32">
        <v>0</v>
      </c>
      <c r="U375" s="32">
        <v>1</v>
      </c>
      <c r="V375" s="29">
        <v>41605</v>
      </c>
      <c r="W375" s="29"/>
      <c r="X375" s="33">
        <v>55153</v>
      </c>
      <c r="Y375" s="15">
        <v>1</v>
      </c>
      <c r="Z375" s="41" t="str">
        <f t="shared" si="15"/>
        <v>RenExistRes</v>
      </c>
      <c r="AA375" s="41">
        <f>IF(IFERROR(MATCH(C375,REN_Existing_Resources!E:E,0),FALSE),1,0)</f>
        <v>1</v>
      </c>
      <c r="AB375">
        <f t="shared" si="16"/>
        <v>1</v>
      </c>
      <c r="AC375">
        <f>IF(IFERROR(MATCH(Z375,NonREN_types!$A$1:$A$10,0),FALSE),1,0)</f>
        <v>0</v>
      </c>
      <c r="AD375">
        <v>1</v>
      </c>
      <c r="AE375">
        <f t="shared" si="17"/>
        <v>0</v>
      </c>
      <c r="AG375" s="44">
        <f>IFERROR(INDEX(MasterGenCapability_201906!$G:$G,MATCH($C375,MasterGenCapability_201906!$U:$U,0)),"")</f>
        <v>250</v>
      </c>
      <c r="AH375" s="44">
        <f>IFERROR(INDEX(NQC2020compliance_20191121!$L:$L,MATCH($C375,NQC2020compliance_20191121!$A:$A,0)),"")</f>
        <v>35</v>
      </c>
    </row>
    <row r="376" spans="2:34" hidden="1" x14ac:dyDescent="0.25">
      <c r="B376" s="28" t="s">
        <v>3329</v>
      </c>
      <c r="C376" s="28" t="s">
        <v>3956</v>
      </c>
      <c r="D376" s="28" t="s">
        <v>3337</v>
      </c>
      <c r="E376" s="28" t="s">
        <v>3338</v>
      </c>
      <c r="F376" s="28" t="s">
        <v>3957</v>
      </c>
      <c r="G376" s="28"/>
      <c r="H376" s="12" t="s">
        <v>3340</v>
      </c>
      <c r="I376" s="12" t="s">
        <v>3333</v>
      </c>
      <c r="J376" s="29"/>
      <c r="K376" s="30">
        <v>74.400000000000006</v>
      </c>
      <c r="L376" s="30">
        <v>68</v>
      </c>
      <c r="M376" s="30"/>
      <c r="N376" s="31"/>
      <c r="O376" s="31"/>
      <c r="P376" s="31"/>
      <c r="Q376" s="31"/>
      <c r="R376" s="31"/>
      <c r="S376" s="31"/>
      <c r="T376" s="32">
        <v>0</v>
      </c>
      <c r="U376" s="32">
        <v>1</v>
      </c>
      <c r="V376" s="29">
        <v>27395</v>
      </c>
      <c r="W376" s="29"/>
      <c r="X376" s="33">
        <v>55153</v>
      </c>
      <c r="Y376" s="15">
        <v>1</v>
      </c>
      <c r="Z376" s="41" t="str">
        <f t="shared" si="15"/>
        <v>Unclassified</v>
      </c>
      <c r="AA376" s="41">
        <f>IF(IFERROR(MATCH(C376,REN_Existing_Resources!E:E,0),FALSE),1,0)</f>
        <v>0</v>
      </c>
      <c r="AB376">
        <f t="shared" si="16"/>
        <v>1</v>
      </c>
      <c r="AC376">
        <f>IF(IFERROR(MATCH(Z376,NonREN_types!$A$1:$A$10,0),FALSE),1,0)</f>
        <v>0</v>
      </c>
      <c r="AD376">
        <v>1</v>
      </c>
      <c r="AE376">
        <f t="shared" si="17"/>
        <v>0</v>
      </c>
      <c r="AG376" s="44">
        <f>IFERROR(INDEX(MasterGenCapability_201906!$G:$G,MATCH($C376,MasterGenCapability_201906!$U:$U,0)),"")</f>
        <v>74.400000000000006</v>
      </c>
      <c r="AH376" s="44">
        <f>IFERROR(INDEX(NQC2020compliance_20191121!$L:$L,MATCH($C376,NQC2020compliance_20191121!$A:$A,0)),"")</f>
        <v>68</v>
      </c>
    </row>
    <row r="377" spans="2:34" hidden="1" x14ac:dyDescent="0.25">
      <c r="B377" s="28" t="s">
        <v>3329</v>
      </c>
      <c r="C377" s="28" t="s">
        <v>3958</v>
      </c>
      <c r="D377" s="28" t="s">
        <v>3337</v>
      </c>
      <c r="E377" s="28" t="s">
        <v>3738</v>
      </c>
      <c r="F377" s="28" t="s">
        <v>3959</v>
      </c>
      <c r="G377" s="28"/>
      <c r="H377" s="12" t="s">
        <v>3340</v>
      </c>
      <c r="I377" s="12" t="s">
        <v>3333</v>
      </c>
      <c r="J377" s="29"/>
      <c r="K377" s="30">
        <v>57</v>
      </c>
      <c r="L377" s="30">
        <v>50</v>
      </c>
      <c r="M377" s="30"/>
      <c r="N377" s="31"/>
      <c r="O377" s="31"/>
      <c r="P377" s="31"/>
      <c r="Q377" s="31"/>
      <c r="R377" s="31"/>
      <c r="S377" s="31"/>
      <c r="T377" s="32">
        <v>0</v>
      </c>
      <c r="U377" s="32">
        <v>1</v>
      </c>
      <c r="V377" s="29">
        <v>28856</v>
      </c>
      <c r="W377" s="29"/>
      <c r="X377" s="33">
        <v>55153</v>
      </c>
      <c r="Y377" s="15">
        <v>1</v>
      </c>
      <c r="Z377" s="41" t="str">
        <f t="shared" si="15"/>
        <v>Unclassified</v>
      </c>
      <c r="AA377" s="41">
        <f>IF(IFERROR(MATCH(C377,REN_Existing_Resources!E:E,0),FALSE),1,0)</f>
        <v>0</v>
      </c>
      <c r="AB377">
        <f t="shared" si="16"/>
        <v>1</v>
      </c>
      <c r="AC377">
        <f>IF(IFERROR(MATCH(Z377,NonREN_types!$A$1:$A$10,0),FALSE),1,0)</f>
        <v>0</v>
      </c>
      <c r="AD377">
        <v>1</v>
      </c>
      <c r="AE377">
        <f t="shared" si="17"/>
        <v>0</v>
      </c>
      <c r="AG377" s="44">
        <f>IFERROR(INDEX(MasterGenCapability_201906!$G:$G,MATCH($C377,MasterGenCapability_201906!$U:$U,0)),"")</f>
        <v>57</v>
      </c>
      <c r="AH377" s="44">
        <f>IFERROR(INDEX(NQC2020compliance_20191121!$L:$L,MATCH($C377,NQC2020compliance_20191121!$A:$A,0)),"")</f>
        <v>50</v>
      </c>
    </row>
    <row r="378" spans="2:34" hidden="1" x14ac:dyDescent="0.25">
      <c r="B378" s="28" t="s">
        <v>3329</v>
      </c>
      <c r="C378" s="28" t="s">
        <v>3960</v>
      </c>
      <c r="D378" s="28" t="s">
        <v>3337</v>
      </c>
      <c r="E378" s="28" t="s">
        <v>3961</v>
      </c>
      <c r="F378" s="28" t="s">
        <v>3962</v>
      </c>
      <c r="G378" s="28"/>
      <c r="H378" s="12" t="s">
        <v>3340</v>
      </c>
      <c r="I378" s="12" t="s">
        <v>3333</v>
      </c>
      <c r="J378" s="29"/>
      <c r="K378" s="30">
        <v>95</v>
      </c>
      <c r="L378" s="30">
        <v>56</v>
      </c>
      <c r="M378" s="30"/>
      <c r="N378" s="31"/>
      <c r="O378" s="31"/>
      <c r="P378" s="31"/>
      <c r="Q378" s="31"/>
      <c r="R378" s="31"/>
      <c r="S378" s="31"/>
      <c r="T378" s="32">
        <v>0</v>
      </c>
      <c r="U378" s="32">
        <v>1</v>
      </c>
      <c r="V378" s="29">
        <v>29221</v>
      </c>
      <c r="W378" s="29"/>
      <c r="X378" s="33">
        <v>55153</v>
      </c>
      <c r="Y378" s="15">
        <v>1</v>
      </c>
      <c r="Z378" s="41" t="str">
        <f t="shared" si="15"/>
        <v>Unclassified</v>
      </c>
      <c r="AA378" s="41">
        <f>IF(IFERROR(MATCH(C378,REN_Existing_Resources!E:E,0),FALSE),1,0)</f>
        <v>0</v>
      </c>
      <c r="AB378">
        <f t="shared" si="16"/>
        <v>1</v>
      </c>
      <c r="AC378">
        <f>IF(IFERROR(MATCH(Z378,NonREN_types!$A$1:$A$10,0),FALSE),1,0)</f>
        <v>0</v>
      </c>
      <c r="AD378">
        <v>1</v>
      </c>
      <c r="AE378">
        <f t="shared" si="17"/>
        <v>0</v>
      </c>
      <c r="AG378" s="44">
        <f>IFERROR(INDEX(MasterGenCapability_201906!$G:$G,MATCH($C378,MasterGenCapability_201906!$U:$U,0)),"")</f>
        <v>95</v>
      </c>
      <c r="AH378" s="44">
        <f>IFERROR(INDEX(NQC2020compliance_20191121!$L:$L,MATCH($C378,NQC2020compliance_20191121!$A:$A,0)),"")</f>
        <v>56</v>
      </c>
    </row>
    <row r="379" spans="2:34" hidden="1" x14ac:dyDescent="0.25">
      <c r="B379" s="28" t="s">
        <v>3329</v>
      </c>
      <c r="C379" s="28" t="s">
        <v>3963</v>
      </c>
      <c r="D379" s="28" t="s">
        <v>3337</v>
      </c>
      <c r="E379" s="28" t="s">
        <v>3738</v>
      </c>
      <c r="F379" s="28" t="s">
        <v>3964</v>
      </c>
      <c r="G379" s="28"/>
      <c r="H379" s="12" t="s">
        <v>3340</v>
      </c>
      <c r="I379" s="12" t="s">
        <v>3333</v>
      </c>
      <c r="J379" s="29"/>
      <c r="K379" s="30">
        <v>70</v>
      </c>
      <c r="L379" s="30">
        <v>50</v>
      </c>
      <c r="M379" s="30"/>
      <c r="N379" s="31"/>
      <c r="O379" s="31"/>
      <c r="P379" s="31"/>
      <c r="Q379" s="31"/>
      <c r="R379" s="31"/>
      <c r="S379" s="31"/>
      <c r="T379" s="32">
        <v>0</v>
      </c>
      <c r="U379" s="32">
        <v>1</v>
      </c>
      <c r="V379" s="29">
        <v>29221</v>
      </c>
      <c r="W379" s="29"/>
      <c r="X379" s="33">
        <v>55153</v>
      </c>
      <c r="Y379" s="15">
        <v>1</v>
      </c>
      <c r="Z379" s="41" t="str">
        <f t="shared" si="15"/>
        <v>Unclassified</v>
      </c>
      <c r="AA379" s="41">
        <f>IF(IFERROR(MATCH(C379,REN_Existing_Resources!E:E,0),FALSE),1,0)</f>
        <v>0</v>
      </c>
      <c r="AB379">
        <f t="shared" si="16"/>
        <v>1</v>
      </c>
      <c r="AC379">
        <f>IF(IFERROR(MATCH(Z379,NonREN_types!$A$1:$A$10,0),FALSE),1,0)</f>
        <v>0</v>
      </c>
      <c r="AD379">
        <v>1</v>
      </c>
      <c r="AE379">
        <f t="shared" si="17"/>
        <v>0</v>
      </c>
      <c r="AG379" s="44">
        <f>IFERROR(INDEX(MasterGenCapability_201906!$G:$G,MATCH($C379,MasterGenCapability_201906!$U:$U,0)),"")</f>
        <v>70</v>
      </c>
      <c r="AH379" s="44">
        <f>IFERROR(INDEX(NQC2020compliance_20191121!$L:$L,MATCH($C379,NQC2020compliance_20191121!$A:$A,0)),"")</f>
        <v>50</v>
      </c>
    </row>
    <row r="380" spans="2:34" hidden="1" x14ac:dyDescent="0.25">
      <c r="B380" s="28" t="s">
        <v>3329</v>
      </c>
      <c r="C380" s="28" t="s">
        <v>3965</v>
      </c>
      <c r="D380" s="28" t="s">
        <v>3337</v>
      </c>
      <c r="E380" s="28" t="s">
        <v>3738</v>
      </c>
      <c r="F380" s="28" t="s">
        <v>3966</v>
      </c>
      <c r="G380" s="28"/>
      <c r="H380" s="12" t="s">
        <v>3340</v>
      </c>
      <c r="I380" s="12" t="s">
        <v>3333</v>
      </c>
      <c r="J380" s="29"/>
      <c r="K380" s="30">
        <v>85</v>
      </c>
      <c r="L380" s="30">
        <v>49</v>
      </c>
      <c r="M380" s="30"/>
      <c r="N380" s="31"/>
      <c r="O380" s="31"/>
      <c r="P380" s="31"/>
      <c r="Q380" s="31"/>
      <c r="R380" s="31"/>
      <c r="S380" s="31"/>
      <c r="T380" s="32">
        <v>0</v>
      </c>
      <c r="U380" s="32">
        <v>1</v>
      </c>
      <c r="V380" s="29">
        <v>31048</v>
      </c>
      <c r="W380" s="29"/>
      <c r="X380" s="33">
        <v>55153</v>
      </c>
      <c r="Y380" s="15">
        <v>1</v>
      </c>
      <c r="Z380" s="41" t="str">
        <f t="shared" si="15"/>
        <v>Unclassified</v>
      </c>
      <c r="AA380" s="41">
        <f>IF(IFERROR(MATCH(C380,REN_Existing_Resources!E:E,0),FALSE),1,0)</f>
        <v>0</v>
      </c>
      <c r="AB380">
        <f t="shared" si="16"/>
        <v>1</v>
      </c>
      <c r="AC380">
        <f>IF(IFERROR(MATCH(Z380,NonREN_types!$A$1:$A$10,0),FALSE),1,0)</f>
        <v>0</v>
      </c>
      <c r="AD380">
        <v>1</v>
      </c>
      <c r="AE380">
        <f t="shared" si="17"/>
        <v>0</v>
      </c>
      <c r="AG380" s="44">
        <f>IFERROR(INDEX(MasterGenCapability_201906!$G:$G,MATCH($C380,MasterGenCapability_201906!$U:$U,0)),"")</f>
        <v>85</v>
      </c>
      <c r="AH380" s="44">
        <f>IFERROR(INDEX(NQC2020compliance_20191121!$L:$L,MATCH($C380,NQC2020compliance_20191121!$A:$A,0)),"")</f>
        <v>49</v>
      </c>
    </row>
    <row r="381" spans="2:34" hidden="1" x14ac:dyDescent="0.25">
      <c r="B381" s="28" t="s">
        <v>3329</v>
      </c>
      <c r="C381" s="28" t="s">
        <v>3967</v>
      </c>
      <c r="D381" s="28" t="s">
        <v>3337</v>
      </c>
      <c r="E381" s="28"/>
      <c r="F381" s="28" t="s">
        <v>3968</v>
      </c>
      <c r="G381" s="28"/>
      <c r="H381" s="12" t="s">
        <v>3340</v>
      </c>
      <c r="I381" s="12" t="s">
        <v>3333</v>
      </c>
      <c r="J381" s="29"/>
      <c r="K381" s="30">
        <v>17</v>
      </c>
      <c r="L381" s="30">
        <v>10.01</v>
      </c>
      <c r="M381" s="30"/>
      <c r="N381" s="31"/>
      <c r="O381" s="31"/>
      <c r="P381" s="31"/>
      <c r="Q381" s="31"/>
      <c r="R381" s="31"/>
      <c r="S381" s="31"/>
      <c r="T381" s="32">
        <v>0</v>
      </c>
      <c r="U381" s="32">
        <v>1</v>
      </c>
      <c r="V381" s="29">
        <v>39347</v>
      </c>
      <c r="W381" s="29"/>
      <c r="X381" s="33">
        <v>55153</v>
      </c>
      <c r="Y381" s="15">
        <v>1</v>
      </c>
      <c r="Z381" s="41" t="str">
        <f t="shared" si="15"/>
        <v>Unclassified</v>
      </c>
      <c r="AA381" s="41">
        <f>IF(IFERROR(MATCH(C381,REN_Existing_Resources!E:E,0),FALSE),1,0)</f>
        <v>0</v>
      </c>
      <c r="AB381">
        <f t="shared" si="16"/>
        <v>1</v>
      </c>
      <c r="AC381">
        <f>IF(IFERROR(MATCH(Z381,NonREN_types!$A$1:$A$10,0),FALSE),1,0)</f>
        <v>0</v>
      </c>
      <c r="AD381">
        <v>1</v>
      </c>
      <c r="AE381">
        <f t="shared" si="17"/>
        <v>0</v>
      </c>
      <c r="AG381" s="44">
        <f>IFERROR(INDEX(MasterGenCapability_201906!$G:$G,MATCH($C381,MasterGenCapability_201906!$U:$U,0)),"")</f>
        <v>10.01</v>
      </c>
      <c r="AH381" s="44">
        <f>IFERROR(INDEX(NQC2020compliance_20191121!$L:$L,MATCH($C381,NQC2020compliance_20191121!$A:$A,0)),"")</f>
        <v>8.2899999999999991</v>
      </c>
    </row>
    <row r="382" spans="2:34" hidden="1" x14ac:dyDescent="0.25">
      <c r="B382" s="28" t="s">
        <v>3329</v>
      </c>
      <c r="C382" s="28" t="s">
        <v>3969</v>
      </c>
      <c r="D382" s="28" t="s">
        <v>3337</v>
      </c>
      <c r="E382" s="28" t="s">
        <v>3738</v>
      </c>
      <c r="F382" s="28" t="s">
        <v>3970</v>
      </c>
      <c r="G382" s="28"/>
      <c r="H382" s="12" t="s">
        <v>3340</v>
      </c>
      <c r="I382" s="12" t="s">
        <v>3333</v>
      </c>
      <c r="J382" s="29"/>
      <c r="K382" s="30">
        <v>60</v>
      </c>
      <c r="L382" s="30">
        <v>56</v>
      </c>
      <c r="M382" s="30"/>
      <c r="N382" s="31"/>
      <c r="O382" s="31"/>
      <c r="P382" s="31"/>
      <c r="Q382" s="31"/>
      <c r="R382" s="31"/>
      <c r="S382" s="31"/>
      <c r="T382" s="32">
        <v>0</v>
      </c>
      <c r="U382" s="32">
        <v>1</v>
      </c>
      <c r="V382" s="29">
        <v>29952</v>
      </c>
      <c r="W382" s="29"/>
      <c r="X382" s="33">
        <v>55153</v>
      </c>
      <c r="Y382" s="15">
        <v>1</v>
      </c>
      <c r="Z382" s="41" t="str">
        <f t="shared" si="15"/>
        <v>Unclassified</v>
      </c>
      <c r="AA382" s="41">
        <f>IF(IFERROR(MATCH(C382,REN_Existing_Resources!E:E,0),FALSE),1,0)</f>
        <v>0</v>
      </c>
      <c r="AB382">
        <f t="shared" si="16"/>
        <v>1</v>
      </c>
      <c r="AC382">
        <f>IF(IFERROR(MATCH(Z382,NonREN_types!$A$1:$A$10,0),FALSE),1,0)</f>
        <v>0</v>
      </c>
      <c r="AD382">
        <v>1</v>
      </c>
      <c r="AE382">
        <f t="shared" si="17"/>
        <v>0</v>
      </c>
      <c r="AG382" s="44">
        <f>IFERROR(INDEX(MasterGenCapability_201906!$G:$G,MATCH($C382,MasterGenCapability_201906!$U:$U,0)),"")</f>
        <v>60</v>
      </c>
      <c r="AH382" s="44">
        <f>IFERROR(INDEX(NQC2020compliance_20191121!$L:$L,MATCH($C382,NQC2020compliance_20191121!$A:$A,0)),"")</f>
        <v>56</v>
      </c>
    </row>
    <row r="383" spans="2:34" hidden="1" x14ac:dyDescent="0.25">
      <c r="B383" s="28" t="s">
        <v>3329</v>
      </c>
      <c r="C383" s="28" t="s">
        <v>3971</v>
      </c>
      <c r="D383" s="28" t="s">
        <v>3337</v>
      </c>
      <c r="E383" s="28" t="s">
        <v>3961</v>
      </c>
      <c r="F383" s="28" t="s">
        <v>3972</v>
      </c>
      <c r="G383" s="28"/>
      <c r="H383" s="12" t="s">
        <v>3340</v>
      </c>
      <c r="I383" s="12" t="s">
        <v>3333</v>
      </c>
      <c r="J383" s="29"/>
      <c r="K383" s="30">
        <v>72</v>
      </c>
      <c r="L383" s="30">
        <v>45</v>
      </c>
      <c r="M383" s="30"/>
      <c r="N383" s="31"/>
      <c r="O383" s="31"/>
      <c r="P383" s="31"/>
      <c r="Q383" s="31"/>
      <c r="R383" s="31"/>
      <c r="S383" s="31"/>
      <c r="T383" s="32">
        <v>0</v>
      </c>
      <c r="U383" s="32">
        <v>1</v>
      </c>
      <c r="V383" s="29">
        <v>30317</v>
      </c>
      <c r="W383" s="29"/>
      <c r="X383" s="33">
        <v>55153</v>
      </c>
      <c r="Y383" s="15">
        <v>1</v>
      </c>
      <c r="Z383" s="41" t="str">
        <f t="shared" si="15"/>
        <v>Unclassified</v>
      </c>
      <c r="AA383" s="41">
        <f>IF(IFERROR(MATCH(C383,REN_Existing_Resources!E:E,0),FALSE),1,0)</f>
        <v>0</v>
      </c>
      <c r="AB383">
        <f t="shared" si="16"/>
        <v>1</v>
      </c>
      <c r="AC383">
        <f>IF(IFERROR(MATCH(Z383,NonREN_types!$A$1:$A$10,0),FALSE),1,0)</f>
        <v>0</v>
      </c>
      <c r="AD383">
        <v>1</v>
      </c>
      <c r="AE383">
        <f t="shared" si="17"/>
        <v>0</v>
      </c>
      <c r="AG383" s="44">
        <f>IFERROR(INDEX(MasterGenCapability_201906!$G:$G,MATCH($C383,MasterGenCapability_201906!$U:$U,0)),"")</f>
        <v>72</v>
      </c>
      <c r="AH383" s="44">
        <f>IFERROR(INDEX(NQC2020compliance_20191121!$L:$L,MATCH($C383,NQC2020compliance_20191121!$A:$A,0)),"")</f>
        <v>45</v>
      </c>
    </row>
    <row r="384" spans="2:34" hidden="1" x14ac:dyDescent="0.25">
      <c r="B384" s="28" t="s">
        <v>3329</v>
      </c>
      <c r="C384" s="28" t="s">
        <v>3973</v>
      </c>
      <c r="D384" s="28" t="s">
        <v>3337</v>
      </c>
      <c r="E384" s="28" t="s">
        <v>3961</v>
      </c>
      <c r="F384" s="28" t="s">
        <v>3974</v>
      </c>
      <c r="G384" s="28"/>
      <c r="H384" s="12" t="s">
        <v>3340</v>
      </c>
      <c r="I384" s="12" t="s">
        <v>3333</v>
      </c>
      <c r="J384" s="29"/>
      <c r="K384" s="30">
        <v>62</v>
      </c>
      <c r="L384" s="30">
        <v>40</v>
      </c>
      <c r="M384" s="30"/>
      <c r="N384" s="31"/>
      <c r="O384" s="31"/>
      <c r="P384" s="31"/>
      <c r="Q384" s="31"/>
      <c r="R384" s="31"/>
      <c r="S384" s="31"/>
      <c r="T384" s="32">
        <v>0</v>
      </c>
      <c r="U384" s="32">
        <v>1</v>
      </c>
      <c r="V384" s="29">
        <v>31048</v>
      </c>
      <c r="W384" s="29"/>
      <c r="X384" s="33">
        <v>55153</v>
      </c>
      <c r="Y384" s="15">
        <v>1</v>
      </c>
      <c r="Z384" s="41" t="str">
        <f t="shared" si="15"/>
        <v>Unclassified</v>
      </c>
      <c r="AA384" s="41">
        <f>IF(IFERROR(MATCH(C384,REN_Existing_Resources!E:E,0),FALSE),1,0)</f>
        <v>0</v>
      </c>
      <c r="AB384">
        <f t="shared" si="16"/>
        <v>1</v>
      </c>
      <c r="AC384">
        <f>IF(IFERROR(MATCH(Z384,NonREN_types!$A$1:$A$10,0),FALSE),1,0)</f>
        <v>0</v>
      </c>
      <c r="AD384">
        <v>1</v>
      </c>
      <c r="AE384">
        <f t="shared" si="17"/>
        <v>0</v>
      </c>
      <c r="AG384" s="44">
        <f>IFERROR(INDEX(MasterGenCapability_201906!$G:$G,MATCH($C384,MasterGenCapability_201906!$U:$U,0)),"")</f>
        <v>62</v>
      </c>
      <c r="AH384" s="44">
        <f>IFERROR(INDEX(NQC2020compliance_20191121!$L:$L,MATCH($C384,NQC2020compliance_20191121!$A:$A,0)),"")</f>
        <v>40</v>
      </c>
    </row>
    <row r="385" spans="2:34" hidden="1" x14ac:dyDescent="0.25">
      <c r="B385" s="28" t="s">
        <v>3329</v>
      </c>
      <c r="C385" s="28" t="s">
        <v>685</v>
      </c>
      <c r="D385" s="28" t="s">
        <v>3360</v>
      </c>
      <c r="E385" s="28"/>
      <c r="F385" s="28" t="s">
        <v>684</v>
      </c>
      <c r="G385" s="28"/>
      <c r="H385" s="12" t="s">
        <v>3332</v>
      </c>
      <c r="I385" s="12" t="s">
        <v>3333</v>
      </c>
      <c r="J385" s="29"/>
      <c r="K385" s="30">
        <v>10</v>
      </c>
      <c r="L385" s="30">
        <v>2.5350000000000001</v>
      </c>
      <c r="M385" s="30"/>
      <c r="N385" s="31"/>
      <c r="O385" s="31"/>
      <c r="P385" s="31"/>
      <c r="Q385" s="31"/>
      <c r="R385" s="31"/>
      <c r="S385" s="31"/>
      <c r="T385" s="32">
        <v>0</v>
      </c>
      <c r="U385" s="32">
        <v>1</v>
      </c>
      <c r="V385" s="29">
        <v>41115</v>
      </c>
      <c r="W385" s="29"/>
      <c r="X385" s="33">
        <v>55153</v>
      </c>
      <c r="Y385" s="15">
        <v>1</v>
      </c>
      <c r="Z385" s="41" t="str">
        <f t="shared" si="15"/>
        <v>RenExistRes</v>
      </c>
      <c r="AA385" s="41">
        <f>IF(IFERROR(MATCH(C385,REN_Existing_Resources!E:E,0),FALSE),1,0)</f>
        <v>1</v>
      </c>
      <c r="AB385">
        <f t="shared" si="16"/>
        <v>1</v>
      </c>
      <c r="AC385">
        <f>IF(IFERROR(MATCH(Z385,NonREN_types!$A$1:$A$10,0),FALSE),1,0)</f>
        <v>0</v>
      </c>
      <c r="AD385">
        <v>1</v>
      </c>
      <c r="AE385">
        <f t="shared" si="17"/>
        <v>0</v>
      </c>
      <c r="AG385" s="44">
        <f>IFERROR(INDEX(MasterGenCapability_201906!$G:$G,MATCH($C385,MasterGenCapability_201906!$U:$U,0)),"")</f>
        <v>10</v>
      </c>
      <c r="AH385" s="44">
        <f>IFERROR(INDEX(NQC2020compliance_20191121!$L:$L,MATCH($C385,NQC2020compliance_20191121!$A:$A,0)),"")</f>
        <v>1.4</v>
      </c>
    </row>
    <row r="386" spans="2:34" x14ac:dyDescent="0.25">
      <c r="B386" s="28" t="s">
        <v>3329</v>
      </c>
      <c r="C386" s="28" t="s">
        <v>3975</v>
      </c>
      <c r="D386" s="28" t="s">
        <v>3455</v>
      </c>
      <c r="E386" s="28" t="s">
        <v>3976</v>
      </c>
      <c r="F386" s="28" t="s">
        <v>3977</v>
      </c>
      <c r="G386" s="28" t="s">
        <v>3978</v>
      </c>
      <c r="H386" s="12" t="s">
        <v>3365</v>
      </c>
      <c r="I386" s="12" t="s">
        <v>3434</v>
      </c>
      <c r="J386" s="29" t="s">
        <v>3518</v>
      </c>
      <c r="K386" s="30">
        <v>620</v>
      </c>
      <c r="L386" s="30">
        <v>597.4</v>
      </c>
      <c r="M386" s="30">
        <v>248</v>
      </c>
      <c r="N386" s="31">
        <v>51923.703206106868</v>
      </c>
      <c r="O386" s="31">
        <v>7199.9999999999982</v>
      </c>
      <c r="P386" s="31">
        <v>7200</v>
      </c>
      <c r="Q386" s="31">
        <v>170.38167938931298</v>
      </c>
      <c r="R386" s="31">
        <v>170.85496183206106</v>
      </c>
      <c r="S386" s="31"/>
      <c r="T386" s="32">
        <v>1</v>
      </c>
      <c r="U386" s="32">
        <v>1</v>
      </c>
      <c r="V386" s="29">
        <v>41494</v>
      </c>
      <c r="W386" s="29"/>
      <c r="X386" s="33">
        <v>55153</v>
      </c>
      <c r="Y386" s="15">
        <v>1</v>
      </c>
      <c r="Z386" s="41" t="str">
        <f t="shared" si="15"/>
        <v>CAISO_CCGT2</v>
      </c>
      <c r="AA386" s="41">
        <f>IF(IFERROR(MATCH(C386,REN_Existing_Resources!E:E,0),FALSE),1,0)</f>
        <v>0</v>
      </c>
      <c r="AB386">
        <f t="shared" si="16"/>
        <v>1</v>
      </c>
      <c r="AC386">
        <f>IF(IFERROR(MATCH(Z386,NonREN_types!$A$1:$A$10,0),FALSE),1,0)</f>
        <v>1</v>
      </c>
      <c r="AD386">
        <v>1</v>
      </c>
      <c r="AE386">
        <f t="shared" si="17"/>
        <v>1</v>
      </c>
      <c r="AG386" s="44">
        <f>IFERROR(INDEX(MasterGenCapability_201906!$G:$G,MATCH($C386,MasterGenCapability_201906!$U:$U,0)),"")</f>
        <v>620.5</v>
      </c>
      <c r="AH386" s="44">
        <f>IFERROR(INDEX(NQC2020compliance_20191121!$L:$L,MATCH($C386,NQC2020compliance_20191121!$A:$A,0)),"")</f>
        <v>613.22</v>
      </c>
    </row>
    <row r="387" spans="2:34" x14ac:dyDescent="0.25">
      <c r="B387" s="28" t="s">
        <v>3329</v>
      </c>
      <c r="C387" s="28" t="s">
        <v>3979</v>
      </c>
      <c r="D387" s="28" t="s">
        <v>3360</v>
      </c>
      <c r="E387" s="28"/>
      <c r="F387" s="28" t="s">
        <v>3980</v>
      </c>
      <c r="G387" s="28" t="s">
        <v>3981</v>
      </c>
      <c r="H387" s="12" t="s">
        <v>3350</v>
      </c>
      <c r="I387" s="12" t="s">
        <v>3351</v>
      </c>
      <c r="J387" s="29" t="s">
        <v>3352</v>
      </c>
      <c r="K387" s="30">
        <v>46.9</v>
      </c>
      <c r="L387" s="30">
        <v>46</v>
      </c>
      <c r="M387" s="30">
        <v>21.104999999999997</v>
      </c>
      <c r="N387" s="31">
        <v>1590.9983807615229</v>
      </c>
      <c r="O387" s="31">
        <v>10354.937399888115</v>
      </c>
      <c r="P387" s="31">
        <v>11558.741139916268</v>
      </c>
      <c r="Q387" s="31">
        <v>75.190380761523045</v>
      </c>
      <c r="R387" s="31">
        <v>75.190380761523045</v>
      </c>
      <c r="S387" s="31"/>
      <c r="T387" s="32">
        <v>1</v>
      </c>
      <c r="U387" s="32">
        <v>1</v>
      </c>
      <c r="V387" s="29">
        <v>37702</v>
      </c>
      <c r="W387" s="29"/>
      <c r="X387" s="33">
        <v>55153</v>
      </c>
      <c r="Y387" s="15">
        <v>1</v>
      </c>
      <c r="Z387" s="41" t="str">
        <f t="shared" si="15"/>
        <v>CAISO_Peaker2</v>
      </c>
      <c r="AA387" s="41">
        <f>IF(IFERROR(MATCH(C387,REN_Existing_Resources!E:E,0),FALSE),1,0)</f>
        <v>0</v>
      </c>
      <c r="AB387">
        <f t="shared" si="16"/>
        <v>1</v>
      </c>
      <c r="AC387">
        <f>IF(IFERROR(MATCH(Z387,NonREN_types!$A$1:$A$10,0),FALSE),1,0)</f>
        <v>1</v>
      </c>
      <c r="AD387">
        <v>1</v>
      </c>
      <c r="AE387">
        <f t="shared" si="17"/>
        <v>1</v>
      </c>
      <c r="AG387" s="44">
        <f>IFERROR(INDEX(MasterGenCapability_201906!$G:$G,MATCH($C387,MasterGenCapability_201906!$U:$U,0)),"")</f>
        <v>46.9</v>
      </c>
      <c r="AH387" s="44">
        <f>IFERROR(INDEX(NQC2020compliance_20191121!$L:$L,MATCH($C387,NQC2020compliance_20191121!$A:$A,0)),"")</f>
        <v>46.9</v>
      </c>
    </row>
    <row r="388" spans="2:34" x14ac:dyDescent="0.25">
      <c r="B388" s="28" t="s">
        <v>3329</v>
      </c>
      <c r="C388" s="28" t="s">
        <v>3982</v>
      </c>
      <c r="D388" s="28" t="s">
        <v>224</v>
      </c>
      <c r="E388" s="28" t="s">
        <v>3792</v>
      </c>
      <c r="F388" s="28" t="s">
        <v>3983</v>
      </c>
      <c r="G388" s="28" t="s">
        <v>3984</v>
      </c>
      <c r="H388" s="12" t="s">
        <v>3350</v>
      </c>
      <c r="I388" s="12" t="s">
        <v>3351</v>
      </c>
      <c r="J388" s="29" t="s">
        <v>3352</v>
      </c>
      <c r="K388" s="30">
        <v>46</v>
      </c>
      <c r="L388" s="30">
        <v>46</v>
      </c>
      <c r="M388" s="30">
        <v>20.7</v>
      </c>
      <c r="N388" s="31">
        <v>1560.46749498998</v>
      </c>
      <c r="O388" s="31">
        <v>10354.937399888115</v>
      </c>
      <c r="P388" s="31">
        <v>11558.741139916268</v>
      </c>
      <c r="Q388" s="31">
        <v>147.49498997995991</v>
      </c>
      <c r="R388" s="31">
        <v>147.49498997995991</v>
      </c>
      <c r="S388" s="31"/>
      <c r="T388" s="32">
        <v>1</v>
      </c>
      <c r="U388" s="32">
        <v>1</v>
      </c>
      <c r="V388" s="29">
        <v>37463</v>
      </c>
      <c r="W388" s="29"/>
      <c r="X388" s="33">
        <v>55153</v>
      </c>
      <c r="Y388" s="15">
        <v>1</v>
      </c>
      <c r="Z388" s="41" t="str">
        <f t="shared" si="15"/>
        <v>CAISO_Peaker2</v>
      </c>
      <c r="AA388" s="41">
        <f>IF(IFERROR(MATCH(C388,REN_Existing_Resources!E:E,0),FALSE),1,0)</f>
        <v>0</v>
      </c>
      <c r="AB388">
        <f t="shared" si="16"/>
        <v>1</v>
      </c>
      <c r="AC388">
        <f>IF(IFERROR(MATCH(Z388,NonREN_types!$A$1:$A$10,0),FALSE),1,0)</f>
        <v>1</v>
      </c>
      <c r="AD388">
        <v>1</v>
      </c>
      <c r="AE388">
        <f t="shared" si="17"/>
        <v>1</v>
      </c>
      <c r="AG388" s="44">
        <f>IFERROR(INDEX(MasterGenCapability_201906!$G:$G,MATCH($C388,MasterGenCapability_201906!$U:$U,0)),"")</f>
        <v>47.6</v>
      </c>
      <c r="AH388" s="44">
        <f>IFERROR(INDEX(NQC2020compliance_20191121!$L:$L,MATCH($C388,NQC2020compliance_20191121!$A:$A,0)),"")</f>
        <v>47.6</v>
      </c>
    </row>
    <row r="389" spans="2:34" x14ac:dyDescent="0.25">
      <c r="B389" s="28" t="s">
        <v>3329</v>
      </c>
      <c r="C389" s="28" t="s">
        <v>3985</v>
      </c>
      <c r="D389" s="28" t="s">
        <v>3455</v>
      </c>
      <c r="E389" s="28" t="s">
        <v>3648</v>
      </c>
      <c r="F389" s="28" t="s">
        <v>3986</v>
      </c>
      <c r="G389" s="28" t="s">
        <v>3987</v>
      </c>
      <c r="H389" s="12" t="s">
        <v>3350</v>
      </c>
      <c r="I389" s="12" t="s">
        <v>3351</v>
      </c>
      <c r="J389" s="29" t="s">
        <v>3352</v>
      </c>
      <c r="K389" s="30">
        <v>23.8</v>
      </c>
      <c r="L389" s="30">
        <v>23.8</v>
      </c>
      <c r="M389" s="30">
        <v>10.71</v>
      </c>
      <c r="N389" s="31">
        <v>807.37217874015755</v>
      </c>
      <c r="O389" s="31">
        <v>10354.93100915389</v>
      </c>
      <c r="P389" s="31">
        <v>11558.726938284659</v>
      </c>
      <c r="Q389" s="31">
        <v>149.9212598425197</v>
      </c>
      <c r="R389" s="31">
        <v>149.9212598425197</v>
      </c>
      <c r="S389" s="31"/>
      <c r="T389" s="32">
        <v>1</v>
      </c>
      <c r="U389" s="32">
        <v>1</v>
      </c>
      <c r="V389" s="29">
        <v>31413</v>
      </c>
      <c r="W389" s="29"/>
      <c r="X389" s="33">
        <v>55153</v>
      </c>
      <c r="Y389" s="15">
        <v>1</v>
      </c>
      <c r="Z389" s="41" t="str">
        <f t="shared" si="15"/>
        <v>CAISO_Peaker2</v>
      </c>
      <c r="AA389" s="41">
        <f>IF(IFERROR(MATCH(C389,REN_Existing_Resources!E:E,0),FALSE),1,0)</f>
        <v>0</v>
      </c>
      <c r="AB389">
        <f t="shared" si="16"/>
        <v>1</v>
      </c>
      <c r="AC389">
        <f>IF(IFERROR(MATCH(Z389,NonREN_types!$A$1:$A$10,0),FALSE),1,0)</f>
        <v>1</v>
      </c>
      <c r="AD389">
        <v>1</v>
      </c>
      <c r="AE389">
        <f t="shared" si="17"/>
        <v>1</v>
      </c>
      <c r="AG389" s="44">
        <f>IFERROR(INDEX(MasterGenCapability_201906!$G:$G,MATCH($C389,MasterGenCapability_201906!$U:$U,0)),"")</f>
        <v>25</v>
      </c>
      <c r="AH389" s="44">
        <f>IFERROR(INDEX(NQC2020compliance_20191121!$L:$L,MATCH($C389,NQC2020compliance_20191121!$A:$A,0)),"")</f>
        <v>23.4</v>
      </c>
    </row>
    <row r="390" spans="2:34" hidden="1" x14ac:dyDescent="0.25">
      <c r="B390" s="28" t="s">
        <v>3329</v>
      </c>
      <c r="C390" s="28" t="s">
        <v>1575</v>
      </c>
      <c r="D390" s="28" t="s">
        <v>3360</v>
      </c>
      <c r="E390" s="28"/>
      <c r="F390" s="28" t="s">
        <v>3988</v>
      </c>
      <c r="G390" s="28"/>
      <c r="H390" s="12" t="s">
        <v>3332</v>
      </c>
      <c r="I390" s="12" t="s">
        <v>3333</v>
      </c>
      <c r="J390" s="29"/>
      <c r="K390" s="30">
        <v>10</v>
      </c>
      <c r="L390" s="30">
        <v>9.09</v>
      </c>
      <c r="M390" s="30"/>
      <c r="N390" s="31"/>
      <c r="O390" s="31"/>
      <c r="P390" s="31"/>
      <c r="Q390" s="31"/>
      <c r="R390" s="31"/>
      <c r="S390" s="31"/>
      <c r="T390" s="32">
        <v>0</v>
      </c>
      <c r="U390" s="32">
        <v>1</v>
      </c>
      <c r="V390" s="29">
        <v>41618</v>
      </c>
      <c r="W390" s="29"/>
      <c r="X390" s="33">
        <v>55153</v>
      </c>
      <c r="Y390" s="15">
        <v>1</v>
      </c>
      <c r="Z390" s="41" t="str">
        <f t="shared" si="15"/>
        <v>RenExistRes</v>
      </c>
      <c r="AA390" s="41">
        <f>IF(IFERROR(MATCH(C390,REN_Existing_Resources!E:E,0),FALSE),1,0)</f>
        <v>1</v>
      </c>
      <c r="AB390">
        <f t="shared" si="16"/>
        <v>1</v>
      </c>
      <c r="AC390">
        <f>IF(IFERROR(MATCH(Z390,NonREN_types!$A$1:$A$10,0),FALSE),1,0)</f>
        <v>0</v>
      </c>
      <c r="AD390">
        <v>1</v>
      </c>
      <c r="AE390">
        <f t="shared" si="17"/>
        <v>0</v>
      </c>
      <c r="AG390" s="44">
        <f>IFERROR(INDEX(MasterGenCapability_201906!$G:$G,MATCH($C390,MasterGenCapability_201906!$U:$U,0)),"")</f>
        <v>10</v>
      </c>
      <c r="AH390" s="44">
        <f>IFERROR(INDEX(NQC2020compliance_20191121!$L:$L,MATCH($C390,NQC2020compliance_20191121!$A:$A,0)),"")</f>
        <v>1.4</v>
      </c>
    </row>
    <row r="391" spans="2:34" hidden="1" x14ac:dyDescent="0.25">
      <c r="B391" s="28" t="s">
        <v>3329</v>
      </c>
      <c r="C391" s="28" t="s">
        <v>1469</v>
      </c>
      <c r="D391" s="28" t="s">
        <v>3360</v>
      </c>
      <c r="E391" s="28"/>
      <c r="F391" s="28" t="s">
        <v>3989</v>
      </c>
      <c r="G391" s="28"/>
      <c r="H391" s="12" t="s">
        <v>3332</v>
      </c>
      <c r="I391" s="12" t="s">
        <v>3333</v>
      </c>
      <c r="J391" s="29"/>
      <c r="K391" s="30">
        <v>5</v>
      </c>
      <c r="L391" s="30">
        <v>4.12</v>
      </c>
      <c r="M391" s="30"/>
      <c r="N391" s="31"/>
      <c r="O391" s="31"/>
      <c r="P391" s="31"/>
      <c r="Q391" s="31"/>
      <c r="R391" s="31"/>
      <c r="S391" s="31"/>
      <c r="T391" s="32">
        <v>0</v>
      </c>
      <c r="U391" s="32">
        <v>1</v>
      </c>
      <c r="V391" s="29">
        <v>41596</v>
      </c>
      <c r="W391" s="29"/>
      <c r="X391" s="33">
        <v>55153</v>
      </c>
      <c r="Y391" s="15">
        <v>1</v>
      </c>
      <c r="Z391" s="41" t="str">
        <f t="shared" ref="Z391:Z454" si="18">IF(J391="",IF(AA391,"RenExistRes","Unclassified"),J391)</f>
        <v>RenExistRes</v>
      </c>
      <c r="AA391" s="41">
        <f>IF(IFERROR(MATCH(C391,REN_Existing_Resources!E:E,0),FALSE),1,0)</f>
        <v>1</v>
      </c>
      <c r="AB391">
        <f t="shared" ref="AB391:AB454" si="19">IF(AND(YEAR(V391)&lt;=$AB$5,YEAR(X391)&gt;=$AB$5),1,0)</f>
        <v>1</v>
      </c>
      <c r="AC391">
        <f>IF(IFERROR(MATCH(Z391,NonREN_types!$A$1:$A$10,0),FALSE),1,0)</f>
        <v>0</v>
      </c>
      <c r="AD391">
        <v>1</v>
      </c>
      <c r="AE391">
        <f t="shared" ref="AE391:AE454" si="20">IF(AND(AB391,AC391,AD391),1,0)</f>
        <v>0</v>
      </c>
      <c r="AG391" s="44">
        <f>IFERROR(INDEX(MasterGenCapability_201906!$G:$G,MATCH($C391,MasterGenCapability_201906!$U:$U,0)),"")</f>
        <v>5</v>
      </c>
      <c r="AH391" s="44">
        <f>IFERROR(INDEX(NQC2020compliance_20191121!$L:$L,MATCH($C391,NQC2020compliance_20191121!$A:$A,0)),"")</f>
        <v>0.7</v>
      </c>
    </row>
    <row r="392" spans="2:34" x14ac:dyDescent="0.25">
      <c r="B392" s="28" t="s">
        <v>3329</v>
      </c>
      <c r="C392" s="28" t="s">
        <v>3990</v>
      </c>
      <c r="D392" s="28" t="s">
        <v>3466</v>
      </c>
      <c r="E392" s="28" t="s">
        <v>3991</v>
      </c>
      <c r="F392" s="28" t="s">
        <v>3992</v>
      </c>
      <c r="G392" s="28" t="s">
        <v>3993</v>
      </c>
      <c r="H392" s="12" t="s">
        <v>3350</v>
      </c>
      <c r="I392" s="12" t="s">
        <v>3351</v>
      </c>
      <c r="J392" s="29" t="s">
        <v>3352</v>
      </c>
      <c r="K392" s="30">
        <v>25.3</v>
      </c>
      <c r="L392" s="30">
        <v>22.7</v>
      </c>
      <c r="M392" s="30">
        <v>11.385</v>
      </c>
      <c r="N392" s="31">
        <v>858.25697992125993</v>
      </c>
      <c r="O392" s="31">
        <v>10354.93100915389</v>
      </c>
      <c r="P392" s="31">
        <v>11558.726938284659</v>
      </c>
      <c r="Q392" s="31">
        <v>159.37007874015748</v>
      </c>
      <c r="R392" s="31">
        <v>159.37007874015748</v>
      </c>
      <c r="S392" s="31"/>
      <c r="T392" s="32">
        <v>1</v>
      </c>
      <c r="U392" s="32">
        <v>1</v>
      </c>
      <c r="V392" s="29">
        <v>31413</v>
      </c>
      <c r="W392" s="29"/>
      <c r="X392" s="33">
        <v>55153</v>
      </c>
      <c r="Y392" s="15">
        <v>1</v>
      </c>
      <c r="Z392" s="41" t="str">
        <f t="shared" si="18"/>
        <v>CAISO_Peaker2</v>
      </c>
      <c r="AA392" s="41">
        <f>IF(IFERROR(MATCH(C392,REN_Existing_Resources!E:E,0),FALSE),1,0)</f>
        <v>0</v>
      </c>
      <c r="AB392">
        <f t="shared" si="19"/>
        <v>1</v>
      </c>
      <c r="AC392">
        <f>IF(IFERROR(MATCH(Z392,NonREN_types!$A$1:$A$10,0),FALSE),1,0)</f>
        <v>1</v>
      </c>
      <c r="AD392">
        <v>1</v>
      </c>
      <c r="AE392">
        <f t="shared" si="20"/>
        <v>1</v>
      </c>
      <c r="AG392" s="44">
        <f>IFERROR(INDEX(MasterGenCapability_201906!$G:$G,MATCH($C392,MasterGenCapability_201906!$U:$U,0)),"")</f>
        <v>25</v>
      </c>
      <c r="AH392" s="44">
        <f>IFERROR(INDEX(NQC2020compliance_20191121!$L:$L,MATCH($C392,NQC2020compliance_20191121!$A:$A,0)),"")</f>
        <v>23.8</v>
      </c>
    </row>
    <row r="393" spans="2:34" x14ac:dyDescent="0.25">
      <c r="B393" s="28" t="s">
        <v>3329</v>
      </c>
      <c r="C393" s="28" t="s">
        <v>3994</v>
      </c>
      <c r="D393" s="28" t="s">
        <v>130</v>
      </c>
      <c r="E393" s="28" t="s">
        <v>3698</v>
      </c>
      <c r="F393" s="28" t="s">
        <v>3995</v>
      </c>
      <c r="G393" s="28" t="s">
        <v>3996</v>
      </c>
      <c r="H393" s="12" t="s">
        <v>3350</v>
      </c>
      <c r="I393" s="12" t="s">
        <v>3351</v>
      </c>
      <c r="J393" s="29" t="s">
        <v>3352</v>
      </c>
      <c r="K393" s="30">
        <v>49.23</v>
      </c>
      <c r="L393" s="30">
        <v>42.2</v>
      </c>
      <c r="M393" s="30">
        <v>22.153499999999998</v>
      </c>
      <c r="N393" s="31">
        <v>1670.0395462500001</v>
      </c>
      <c r="O393" s="31">
        <v>10354.930845111898</v>
      </c>
      <c r="P393" s="31">
        <v>11558.72657374689</v>
      </c>
      <c r="Q393" s="31">
        <v>82.05</v>
      </c>
      <c r="R393" s="31">
        <v>82.05</v>
      </c>
      <c r="S393" s="31"/>
      <c r="T393" s="32">
        <v>1</v>
      </c>
      <c r="U393" s="32">
        <v>1</v>
      </c>
      <c r="V393" s="29">
        <v>37130</v>
      </c>
      <c r="W393" s="29"/>
      <c r="X393" s="33">
        <v>55153</v>
      </c>
      <c r="Y393" s="15">
        <v>2</v>
      </c>
      <c r="Z393" s="41" t="str">
        <f t="shared" si="18"/>
        <v>CAISO_Peaker2</v>
      </c>
      <c r="AA393" s="41">
        <f>IF(IFERROR(MATCH(C393,REN_Existing_Resources!E:E,0),FALSE),1,0)</f>
        <v>0</v>
      </c>
      <c r="AB393">
        <f t="shared" si="19"/>
        <v>1</v>
      </c>
      <c r="AC393">
        <f>IF(IFERROR(MATCH(Z393,NonREN_types!$A$1:$A$10,0),FALSE),1,0)</f>
        <v>1</v>
      </c>
      <c r="AD393">
        <v>1</v>
      </c>
      <c r="AE393">
        <f t="shared" si="20"/>
        <v>1</v>
      </c>
      <c r="AG393" s="44">
        <f>IFERROR(INDEX(MasterGenCapability_201906!$G:$G,MATCH($C393,MasterGenCapability_201906!$U:$U,0)),"")</f>
        <v>50</v>
      </c>
      <c r="AH393" s="44">
        <f>IFERROR(INDEX(NQC2020compliance_20191121!$L:$L,MATCH($C393,NQC2020compliance_20191121!$A:$A,0)),"")</f>
        <v>92.58</v>
      </c>
    </row>
    <row r="394" spans="2:34" x14ac:dyDescent="0.25">
      <c r="B394" s="28" t="s">
        <v>3329</v>
      </c>
      <c r="C394" s="28" t="s">
        <v>3994</v>
      </c>
      <c r="D394" s="28" t="s">
        <v>130</v>
      </c>
      <c r="E394" s="28" t="s">
        <v>3698</v>
      </c>
      <c r="F394" s="28" t="s">
        <v>3995</v>
      </c>
      <c r="G394" s="28" t="s">
        <v>3997</v>
      </c>
      <c r="H394" s="12" t="s">
        <v>3350</v>
      </c>
      <c r="I394" s="12" t="s">
        <v>3351</v>
      </c>
      <c r="J394" s="29" t="s">
        <v>3352</v>
      </c>
      <c r="K394" s="30">
        <v>49.23</v>
      </c>
      <c r="L394" s="30">
        <v>42.2</v>
      </c>
      <c r="M394" s="30">
        <v>22.153499999999998</v>
      </c>
      <c r="N394" s="31">
        <v>1670.0395462500001</v>
      </c>
      <c r="O394" s="31">
        <v>10354.930845111898</v>
      </c>
      <c r="P394" s="31">
        <v>11558.72657374689</v>
      </c>
      <c r="Q394" s="31">
        <v>82.05</v>
      </c>
      <c r="R394" s="31">
        <v>82.05</v>
      </c>
      <c r="S394" s="31"/>
      <c r="T394" s="32">
        <v>1</v>
      </c>
      <c r="U394" s="32">
        <v>1</v>
      </c>
      <c r="V394" s="29">
        <v>37130</v>
      </c>
      <c r="W394" s="29"/>
      <c r="X394" s="33">
        <v>55153</v>
      </c>
      <c r="Y394" s="15">
        <v>2</v>
      </c>
      <c r="Z394" s="41" t="str">
        <f t="shared" si="18"/>
        <v>CAISO_Peaker2</v>
      </c>
      <c r="AA394" s="41">
        <f>IF(IFERROR(MATCH(C394,REN_Existing_Resources!E:E,0),FALSE),1,0)</f>
        <v>0</v>
      </c>
      <c r="AB394">
        <f t="shared" si="19"/>
        <v>1</v>
      </c>
      <c r="AC394">
        <f>IF(IFERROR(MATCH(Z394,NonREN_types!$A$1:$A$10,0),FALSE),1,0)</f>
        <v>1</v>
      </c>
      <c r="AD394">
        <v>1</v>
      </c>
      <c r="AE394">
        <f t="shared" si="20"/>
        <v>1</v>
      </c>
      <c r="AG394" s="44">
        <f>IFERROR(INDEX(MasterGenCapability_201906!$G:$G,MATCH($C394,MasterGenCapability_201906!$U:$U,0)),"")</f>
        <v>50</v>
      </c>
      <c r="AH394" s="44">
        <f>IFERROR(INDEX(NQC2020compliance_20191121!$L:$L,MATCH($C394,NQC2020compliance_20191121!$A:$A,0)),"")</f>
        <v>92.58</v>
      </c>
    </row>
    <row r="395" spans="2:34" x14ac:dyDescent="0.25">
      <c r="B395" s="28" t="s">
        <v>3329</v>
      </c>
      <c r="C395" s="28" t="s">
        <v>3998</v>
      </c>
      <c r="D395" s="28" t="s">
        <v>130</v>
      </c>
      <c r="E395" s="28" t="s">
        <v>3341</v>
      </c>
      <c r="F395" s="28" t="s">
        <v>3999</v>
      </c>
      <c r="G395" s="28" t="s">
        <v>4000</v>
      </c>
      <c r="H395" s="12" t="s">
        <v>3350</v>
      </c>
      <c r="I395" s="12" t="s">
        <v>3351</v>
      </c>
      <c r="J395" s="29" t="s">
        <v>3352</v>
      </c>
      <c r="K395" s="30">
        <v>49.97</v>
      </c>
      <c r="L395" s="30">
        <v>49.97</v>
      </c>
      <c r="M395" s="30">
        <v>22.486499999999999</v>
      </c>
      <c r="N395" s="31">
        <v>1695.1425079591836</v>
      </c>
      <c r="O395" s="31">
        <v>10354.92361722074</v>
      </c>
      <c r="P395" s="31">
        <v>11558.710511766543</v>
      </c>
      <c r="Q395" s="31">
        <v>163.16734693877552</v>
      </c>
      <c r="R395" s="31">
        <v>163.16734693877552</v>
      </c>
      <c r="S395" s="31"/>
      <c r="T395" s="32">
        <v>1</v>
      </c>
      <c r="U395" s="32">
        <v>1</v>
      </c>
      <c r="V395" s="29">
        <v>38517</v>
      </c>
      <c r="W395" s="29"/>
      <c r="X395" s="33">
        <v>55153</v>
      </c>
      <c r="Y395" s="15">
        <v>1</v>
      </c>
      <c r="Z395" s="41" t="str">
        <f t="shared" si="18"/>
        <v>CAISO_Peaker2</v>
      </c>
      <c r="AA395" s="41">
        <f>IF(IFERROR(MATCH(C395,REN_Existing_Resources!E:E,0),FALSE),1,0)</f>
        <v>0</v>
      </c>
      <c r="AB395">
        <f t="shared" si="19"/>
        <v>1</v>
      </c>
      <c r="AC395">
        <f>IF(IFERROR(MATCH(Z395,NonREN_types!$A$1:$A$10,0),FALSE),1,0)</f>
        <v>1</v>
      </c>
      <c r="AD395">
        <v>1</v>
      </c>
      <c r="AE395">
        <f t="shared" si="20"/>
        <v>1</v>
      </c>
      <c r="AG395" s="44">
        <f>IFERROR(INDEX(MasterGenCapability_201906!$G:$G,MATCH($C395,MasterGenCapability_201906!$U:$U,0)),"")</f>
        <v>0.3</v>
      </c>
      <c r="AH395" s="44">
        <f>IFERROR(INDEX(NQC2020compliance_20191121!$L:$L,MATCH($C395,NQC2020compliance_20191121!$A:$A,0)),"")</f>
        <v>49.97</v>
      </c>
    </row>
    <row r="396" spans="2:34" hidden="1" x14ac:dyDescent="0.25">
      <c r="B396" s="28" t="s">
        <v>3329</v>
      </c>
      <c r="C396" s="28" t="s">
        <v>1478</v>
      </c>
      <c r="D396" s="28" t="s">
        <v>3334</v>
      </c>
      <c r="E396" s="28" t="s">
        <v>3335</v>
      </c>
      <c r="F396" s="28" t="s">
        <v>4001</v>
      </c>
      <c r="G396" s="28"/>
      <c r="H396" s="12" t="s">
        <v>3332</v>
      </c>
      <c r="I396" s="12" t="s">
        <v>3333</v>
      </c>
      <c r="J396" s="29"/>
      <c r="K396" s="30">
        <v>20</v>
      </c>
      <c r="L396" s="30">
        <v>0</v>
      </c>
      <c r="M396" s="30"/>
      <c r="N396" s="31"/>
      <c r="O396" s="31"/>
      <c r="P396" s="31"/>
      <c r="Q396" s="31"/>
      <c r="R396" s="31"/>
      <c r="S396" s="31"/>
      <c r="T396" s="32">
        <v>0</v>
      </c>
      <c r="U396" s="32">
        <v>1</v>
      </c>
      <c r="V396" s="29">
        <v>41358</v>
      </c>
      <c r="W396" s="29"/>
      <c r="X396" s="33">
        <v>55153</v>
      </c>
      <c r="Y396" s="15">
        <v>1</v>
      </c>
      <c r="Z396" s="41" t="str">
        <f t="shared" si="18"/>
        <v>RenExistRes</v>
      </c>
      <c r="AA396" s="41">
        <f>IF(IFERROR(MATCH(C396,REN_Existing_Resources!E:E,0),FALSE),1,0)</f>
        <v>1</v>
      </c>
      <c r="AB396">
        <f t="shared" si="19"/>
        <v>1</v>
      </c>
      <c r="AC396">
        <f>IF(IFERROR(MATCH(Z396,NonREN_types!$A$1:$A$10,0),FALSE),1,0)</f>
        <v>0</v>
      </c>
      <c r="AD396">
        <v>1</v>
      </c>
      <c r="AE396">
        <f t="shared" si="20"/>
        <v>0</v>
      </c>
      <c r="AG396" s="44">
        <f>IFERROR(INDEX(MasterGenCapability_201906!$G:$G,MATCH($C396,MasterGenCapability_201906!$U:$U,0)),"")</f>
        <v>20</v>
      </c>
      <c r="AH396" s="44">
        <f>IFERROR(INDEX(NQC2020compliance_20191121!$L:$L,MATCH($C396,NQC2020compliance_20191121!$A:$A,0)),"")</f>
        <v>0</v>
      </c>
    </row>
    <row r="397" spans="2:34" hidden="1" x14ac:dyDescent="0.25">
      <c r="B397" s="28" t="s">
        <v>3329</v>
      </c>
      <c r="C397" s="28" t="s">
        <v>4002</v>
      </c>
      <c r="D397" s="28" t="s">
        <v>224</v>
      </c>
      <c r="E397" s="28" t="s">
        <v>4003</v>
      </c>
      <c r="F397" s="28" t="s">
        <v>4004</v>
      </c>
      <c r="G397" s="28"/>
      <c r="H397" s="12" t="s">
        <v>3399</v>
      </c>
      <c r="I397" s="12" t="s">
        <v>3333</v>
      </c>
      <c r="J397" s="29"/>
      <c r="K397" s="30">
        <v>1.25</v>
      </c>
      <c r="L397" s="30">
        <v>0</v>
      </c>
      <c r="M397" s="30"/>
      <c r="N397" s="31"/>
      <c r="O397" s="31"/>
      <c r="P397" s="31"/>
      <c r="Q397" s="31"/>
      <c r="R397" s="31"/>
      <c r="S397" s="31"/>
      <c r="T397" s="32">
        <v>0</v>
      </c>
      <c r="U397" s="32">
        <v>1</v>
      </c>
      <c r="V397" s="29">
        <v>33926</v>
      </c>
      <c r="W397" s="29"/>
      <c r="X397" s="33">
        <v>55153</v>
      </c>
      <c r="Y397" s="15">
        <v>1</v>
      </c>
      <c r="Z397" s="41" t="str">
        <f t="shared" si="18"/>
        <v>Unclassified</v>
      </c>
      <c r="AA397" s="41">
        <f>IF(IFERROR(MATCH(C397,REN_Existing_Resources!E:E,0),FALSE),1,0)</f>
        <v>0</v>
      </c>
      <c r="AB397">
        <f t="shared" si="19"/>
        <v>1</v>
      </c>
      <c r="AC397">
        <f>IF(IFERROR(MATCH(Z397,NonREN_types!$A$1:$A$10,0),FALSE),1,0)</f>
        <v>0</v>
      </c>
      <c r="AD397">
        <v>1</v>
      </c>
      <c r="AE397">
        <f t="shared" si="20"/>
        <v>0</v>
      </c>
      <c r="AG397" s="44" t="str">
        <f>IFERROR(INDEX(MasterGenCapability_201906!$G:$G,MATCH($C397,MasterGenCapability_201906!$U:$U,0)),"")</f>
        <v/>
      </c>
      <c r="AH397" s="44" t="str">
        <f>IFERROR(INDEX(NQC2020compliance_20191121!$L:$L,MATCH($C397,NQC2020compliance_20191121!$A:$A,0)),"")</f>
        <v/>
      </c>
    </row>
    <row r="398" spans="2:34" hidden="1" x14ac:dyDescent="0.25">
      <c r="B398" s="28" t="s">
        <v>3329</v>
      </c>
      <c r="C398" s="28" t="s">
        <v>1327</v>
      </c>
      <c r="D398" s="28" t="s">
        <v>3334</v>
      </c>
      <c r="E398" s="28" t="s">
        <v>3420</v>
      </c>
      <c r="F398" s="28" t="s">
        <v>4005</v>
      </c>
      <c r="G398" s="28"/>
      <c r="H398" s="12" t="s">
        <v>3458</v>
      </c>
      <c r="I398" s="12" t="s">
        <v>3333</v>
      </c>
      <c r="J398" s="29"/>
      <c r="K398" s="30">
        <v>0.4</v>
      </c>
      <c r="L398" s="30">
        <v>0.05</v>
      </c>
      <c r="M398" s="30"/>
      <c r="N398" s="31"/>
      <c r="O398" s="31"/>
      <c r="P398" s="31"/>
      <c r="Q398" s="31"/>
      <c r="R398" s="31"/>
      <c r="S398" s="31"/>
      <c r="T398" s="32">
        <v>1</v>
      </c>
      <c r="U398" s="32">
        <v>1</v>
      </c>
      <c r="V398" s="29">
        <v>31413</v>
      </c>
      <c r="W398" s="29"/>
      <c r="X398" s="33">
        <v>55153</v>
      </c>
      <c r="Y398" s="15">
        <v>1</v>
      </c>
      <c r="Z398" s="41" t="str">
        <f t="shared" si="18"/>
        <v>RenExistRes</v>
      </c>
      <c r="AA398" s="41">
        <f>IF(IFERROR(MATCH(C398,REN_Existing_Resources!E:E,0),FALSE),1,0)</f>
        <v>1</v>
      </c>
      <c r="AB398">
        <f t="shared" si="19"/>
        <v>1</v>
      </c>
      <c r="AC398">
        <f>IF(IFERROR(MATCH(Z398,NonREN_types!$A$1:$A$10,0),FALSE),1,0)</f>
        <v>0</v>
      </c>
      <c r="AD398">
        <v>1</v>
      </c>
      <c r="AE398">
        <f t="shared" si="20"/>
        <v>0</v>
      </c>
      <c r="AG398" s="44">
        <f>IFERROR(INDEX(MasterGenCapability_201906!$G:$G,MATCH($C398,MasterGenCapability_201906!$U:$U,0)),"")</f>
        <v>0.4</v>
      </c>
      <c r="AH398" s="44">
        <f>IFERROR(INDEX(NQC2020compliance_20191121!$L:$L,MATCH($C398,NQC2020compliance_20191121!$A:$A,0)),"")</f>
        <v>0.05</v>
      </c>
    </row>
    <row r="399" spans="2:34" x14ac:dyDescent="0.25">
      <c r="B399" s="28" t="s">
        <v>3329</v>
      </c>
      <c r="C399" s="28" t="s">
        <v>4006</v>
      </c>
      <c r="D399" s="28" t="s">
        <v>3455</v>
      </c>
      <c r="E399" s="28" t="s">
        <v>3686</v>
      </c>
      <c r="F399" s="28" t="s">
        <v>4007</v>
      </c>
      <c r="G399" s="28" t="s">
        <v>4008</v>
      </c>
      <c r="H399" s="12" t="s">
        <v>3350</v>
      </c>
      <c r="I399" s="12" t="s">
        <v>3351</v>
      </c>
      <c r="J399" s="29" t="s">
        <v>3352</v>
      </c>
      <c r="K399" s="30">
        <v>24.75</v>
      </c>
      <c r="L399" s="30">
        <v>24</v>
      </c>
      <c r="M399" s="30">
        <v>11.137499999999999</v>
      </c>
      <c r="N399" s="31">
        <v>839.5992</v>
      </c>
      <c r="O399" s="31">
        <v>10354.740704042155</v>
      </c>
      <c r="P399" s="31">
        <v>11558.3265724457</v>
      </c>
      <c r="Q399" s="31">
        <v>160</v>
      </c>
      <c r="R399" s="31">
        <v>160</v>
      </c>
      <c r="S399" s="31"/>
      <c r="T399" s="32">
        <v>1</v>
      </c>
      <c r="U399" s="32">
        <v>1</v>
      </c>
      <c r="V399" s="29">
        <v>31778</v>
      </c>
      <c r="W399" s="29"/>
      <c r="X399" s="33">
        <v>55153</v>
      </c>
      <c r="Y399" s="15">
        <v>1</v>
      </c>
      <c r="Z399" s="41" t="str">
        <f t="shared" si="18"/>
        <v>CAISO_Peaker2</v>
      </c>
      <c r="AA399" s="41">
        <f>IF(IFERROR(MATCH(C399,REN_Existing_Resources!E:E,0),FALSE),1,0)</f>
        <v>0</v>
      </c>
      <c r="AB399">
        <f t="shared" si="19"/>
        <v>1</v>
      </c>
      <c r="AC399">
        <f>IF(IFERROR(MATCH(Z399,NonREN_types!$A$1:$A$10,0),FALSE),1,0)</f>
        <v>1</v>
      </c>
      <c r="AD399">
        <v>1</v>
      </c>
      <c r="AE399">
        <f t="shared" si="20"/>
        <v>1</v>
      </c>
      <c r="AG399" s="44">
        <f>IFERROR(INDEX(MasterGenCapability_201906!$G:$G,MATCH($C399,MasterGenCapability_201906!$U:$U,0)),"")</f>
        <v>24.75</v>
      </c>
      <c r="AH399" s="44">
        <f>IFERROR(INDEX(NQC2020compliance_20191121!$L:$L,MATCH($C399,NQC2020compliance_20191121!$A:$A,0)),"")</f>
        <v>24</v>
      </c>
    </row>
    <row r="400" spans="2:34" x14ac:dyDescent="0.25">
      <c r="B400" s="28" t="s">
        <v>3329</v>
      </c>
      <c r="C400" s="28" t="s">
        <v>4009</v>
      </c>
      <c r="D400" s="28" t="s">
        <v>3334</v>
      </c>
      <c r="E400" s="28" t="s">
        <v>3420</v>
      </c>
      <c r="F400" s="28" t="s">
        <v>4010</v>
      </c>
      <c r="G400" s="28" t="s">
        <v>4011</v>
      </c>
      <c r="H400" s="12" t="s">
        <v>3357</v>
      </c>
      <c r="I400" s="12" t="s">
        <v>3358</v>
      </c>
      <c r="J400" s="29" t="s">
        <v>3359</v>
      </c>
      <c r="K400" s="34">
        <v>3.66</v>
      </c>
      <c r="L400" s="34">
        <v>3.66</v>
      </c>
      <c r="M400" s="34">
        <v>3.66</v>
      </c>
      <c r="N400" s="31"/>
      <c r="O400" s="31">
        <v>7606.0303582401057</v>
      </c>
      <c r="P400" s="31">
        <v>7606.0303582401057</v>
      </c>
      <c r="Q400" s="31"/>
      <c r="R400" s="31"/>
      <c r="S400" s="31"/>
      <c r="T400" s="32">
        <v>1</v>
      </c>
      <c r="U400" s="32">
        <v>1</v>
      </c>
      <c r="V400" s="29">
        <v>34200</v>
      </c>
      <c r="W400" s="29"/>
      <c r="X400" s="33">
        <v>55153</v>
      </c>
      <c r="Y400" s="15">
        <v>1</v>
      </c>
      <c r="Z400" s="41" t="str">
        <f t="shared" si="18"/>
        <v>CAISO_CHP</v>
      </c>
      <c r="AA400" s="41">
        <f>IF(IFERROR(MATCH(C400,REN_Existing_Resources!E:E,0),FALSE),1,0)</f>
        <v>0</v>
      </c>
      <c r="AB400">
        <f t="shared" si="19"/>
        <v>1</v>
      </c>
      <c r="AC400">
        <f>IF(IFERROR(MATCH(Z400,NonREN_types!$A$1:$A$10,0),FALSE),1,0)</f>
        <v>1</v>
      </c>
      <c r="AD400">
        <v>1</v>
      </c>
      <c r="AE400">
        <f t="shared" si="20"/>
        <v>1</v>
      </c>
      <c r="AG400" s="44">
        <f>IFERROR(INDEX(MasterGenCapability_201906!$G:$G,MATCH($C400,MasterGenCapability_201906!$U:$U,0)),"")</f>
        <v>48.2</v>
      </c>
      <c r="AH400" s="44">
        <f>IFERROR(INDEX(NQC2020compliance_20191121!$L:$L,MATCH($C400,NQC2020compliance_20191121!$A:$A,0)),"")</f>
        <v>0</v>
      </c>
    </row>
    <row r="401" spans="2:34" x14ac:dyDescent="0.25">
      <c r="B401" s="28" t="s">
        <v>3329</v>
      </c>
      <c r="C401" s="28" t="s">
        <v>4012</v>
      </c>
      <c r="D401" s="28" t="s">
        <v>3334</v>
      </c>
      <c r="E401" s="28" t="s">
        <v>3420</v>
      </c>
      <c r="F401" s="28" t="s">
        <v>4013</v>
      </c>
      <c r="G401" s="28" t="s">
        <v>4014</v>
      </c>
      <c r="H401" s="12" t="s">
        <v>3357</v>
      </c>
      <c r="I401" s="12" t="s">
        <v>3351</v>
      </c>
      <c r="J401" s="29" t="s">
        <v>3359</v>
      </c>
      <c r="K401" s="34">
        <v>0.10200000000000001</v>
      </c>
      <c r="L401" s="34">
        <v>0.10200000000000001</v>
      </c>
      <c r="M401" s="34">
        <v>0.10200000000000001</v>
      </c>
      <c r="N401" s="31"/>
      <c r="O401" s="31">
        <v>7606.0303582401057</v>
      </c>
      <c r="P401" s="31">
        <v>7606.0303582401057</v>
      </c>
      <c r="Q401" s="31"/>
      <c r="R401" s="31"/>
      <c r="S401" s="31"/>
      <c r="T401" s="32">
        <v>1</v>
      </c>
      <c r="U401" s="32">
        <v>1</v>
      </c>
      <c r="V401" s="29">
        <v>31778</v>
      </c>
      <c r="W401" s="29"/>
      <c r="X401" s="33">
        <v>55153</v>
      </c>
      <c r="Y401" s="15">
        <v>5</v>
      </c>
      <c r="Z401" s="41" t="str">
        <f t="shared" si="18"/>
        <v>CAISO_CHP</v>
      </c>
      <c r="AA401" s="41">
        <f>IF(IFERROR(MATCH(C401,REN_Existing_Resources!E:E,0),FALSE),1,0)</f>
        <v>0</v>
      </c>
      <c r="AB401">
        <f t="shared" si="19"/>
        <v>1</v>
      </c>
      <c r="AC401">
        <f>IF(IFERROR(MATCH(Z401,NonREN_types!$A$1:$A$10,0),FALSE),1,0)</f>
        <v>1</v>
      </c>
      <c r="AD401">
        <v>1</v>
      </c>
      <c r="AE401">
        <f t="shared" si="20"/>
        <v>1</v>
      </c>
      <c r="AG401" s="44">
        <f>IFERROR(INDEX(MasterGenCapability_201906!$G:$G,MATCH($C401,MasterGenCapability_201906!$U:$U,0)),"")</f>
        <v>9.9</v>
      </c>
      <c r="AH401" s="44">
        <f>IFERROR(INDEX(NQC2020compliance_20191121!$L:$L,MATCH($C401,NQC2020compliance_20191121!$A:$A,0)),"")</f>
        <v>0</v>
      </c>
    </row>
    <row r="402" spans="2:34" x14ac:dyDescent="0.25">
      <c r="B402" s="28" t="s">
        <v>3329</v>
      </c>
      <c r="C402" s="28" t="s">
        <v>4012</v>
      </c>
      <c r="D402" s="28" t="s">
        <v>3334</v>
      </c>
      <c r="E402" s="28" t="s">
        <v>3420</v>
      </c>
      <c r="F402" s="28" t="s">
        <v>4013</v>
      </c>
      <c r="G402" s="28" t="s">
        <v>4015</v>
      </c>
      <c r="H402" s="12" t="s">
        <v>3357</v>
      </c>
      <c r="I402" s="12" t="s">
        <v>3351</v>
      </c>
      <c r="J402" s="29" t="s">
        <v>3359</v>
      </c>
      <c r="K402" s="34">
        <v>0.10200000000000001</v>
      </c>
      <c r="L402" s="34">
        <v>0.10200000000000001</v>
      </c>
      <c r="M402" s="34">
        <v>0.10200000000000001</v>
      </c>
      <c r="N402" s="31"/>
      <c r="O402" s="31">
        <v>7606.0303582401057</v>
      </c>
      <c r="P402" s="31">
        <v>7606.0303582401057</v>
      </c>
      <c r="Q402" s="31"/>
      <c r="R402" s="31"/>
      <c r="S402" s="31"/>
      <c r="T402" s="32">
        <v>1</v>
      </c>
      <c r="U402" s="32">
        <v>1</v>
      </c>
      <c r="V402" s="29">
        <v>31778</v>
      </c>
      <c r="W402" s="29"/>
      <c r="X402" s="33">
        <v>55153</v>
      </c>
      <c r="Y402" s="15">
        <v>5</v>
      </c>
      <c r="Z402" s="41" t="str">
        <f t="shared" si="18"/>
        <v>CAISO_CHP</v>
      </c>
      <c r="AA402" s="41">
        <f>IF(IFERROR(MATCH(C402,REN_Existing_Resources!E:E,0),FALSE),1,0)</f>
        <v>0</v>
      </c>
      <c r="AB402">
        <f t="shared" si="19"/>
        <v>1</v>
      </c>
      <c r="AC402">
        <f>IF(IFERROR(MATCH(Z402,NonREN_types!$A$1:$A$10,0),FALSE),1,0)</f>
        <v>1</v>
      </c>
      <c r="AD402">
        <v>1</v>
      </c>
      <c r="AE402">
        <f t="shared" si="20"/>
        <v>1</v>
      </c>
      <c r="AG402" s="44">
        <f>IFERROR(INDEX(MasterGenCapability_201906!$G:$G,MATCH($C402,MasterGenCapability_201906!$U:$U,0)),"")</f>
        <v>9.9</v>
      </c>
      <c r="AH402" s="44">
        <f>IFERROR(INDEX(NQC2020compliance_20191121!$L:$L,MATCH($C402,NQC2020compliance_20191121!$A:$A,0)),"")</f>
        <v>0</v>
      </c>
    </row>
    <row r="403" spans="2:34" x14ac:dyDescent="0.25">
      <c r="B403" s="28" t="s">
        <v>3329</v>
      </c>
      <c r="C403" s="28" t="s">
        <v>4012</v>
      </c>
      <c r="D403" s="28" t="s">
        <v>3334</v>
      </c>
      <c r="E403" s="28" t="s">
        <v>3420</v>
      </c>
      <c r="F403" s="28" t="s">
        <v>4013</v>
      </c>
      <c r="G403" s="28" t="s">
        <v>4016</v>
      </c>
      <c r="H403" s="12" t="s">
        <v>3357</v>
      </c>
      <c r="I403" s="12" t="s">
        <v>3351</v>
      </c>
      <c r="J403" s="29" t="s">
        <v>3359</v>
      </c>
      <c r="K403" s="34">
        <v>0.10200000000000001</v>
      </c>
      <c r="L403" s="34">
        <v>0.10200000000000001</v>
      </c>
      <c r="M403" s="34">
        <v>0.10200000000000001</v>
      </c>
      <c r="N403" s="31"/>
      <c r="O403" s="31">
        <v>7606.0303582401057</v>
      </c>
      <c r="P403" s="31">
        <v>7606.0303582401057</v>
      </c>
      <c r="Q403" s="31"/>
      <c r="R403" s="31"/>
      <c r="S403" s="31"/>
      <c r="T403" s="32">
        <v>1</v>
      </c>
      <c r="U403" s="32">
        <v>1</v>
      </c>
      <c r="V403" s="29">
        <v>31778</v>
      </c>
      <c r="W403" s="29"/>
      <c r="X403" s="33">
        <v>55153</v>
      </c>
      <c r="Y403" s="15">
        <v>5</v>
      </c>
      <c r="Z403" s="41" t="str">
        <f t="shared" si="18"/>
        <v>CAISO_CHP</v>
      </c>
      <c r="AA403" s="41">
        <f>IF(IFERROR(MATCH(C403,REN_Existing_Resources!E:E,0),FALSE),1,0)</f>
        <v>0</v>
      </c>
      <c r="AB403">
        <f t="shared" si="19"/>
        <v>1</v>
      </c>
      <c r="AC403">
        <f>IF(IFERROR(MATCH(Z403,NonREN_types!$A$1:$A$10,0),FALSE),1,0)</f>
        <v>1</v>
      </c>
      <c r="AD403">
        <v>1</v>
      </c>
      <c r="AE403">
        <f t="shared" si="20"/>
        <v>1</v>
      </c>
      <c r="AG403" s="44">
        <f>IFERROR(INDEX(MasterGenCapability_201906!$G:$G,MATCH($C403,MasterGenCapability_201906!$U:$U,0)),"")</f>
        <v>9.9</v>
      </c>
      <c r="AH403" s="44">
        <f>IFERROR(INDEX(NQC2020compliance_20191121!$L:$L,MATCH($C403,NQC2020compliance_20191121!$A:$A,0)),"")</f>
        <v>0</v>
      </c>
    </row>
    <row r="404" spans="2:34" x14ac:dyDescent="0.25">
      <c r="B404" s="28" t="s">
        <v>3329</v>
      </c>
      <c r="C404" s="28" t="s">
        <v>4012</v>
      </c>
      <c r="D404" s="28" t="s">
        <v>3334</v>
      </c>
      <c r="E404" s="28" t="s">
        <v>3420</v>
      </c>
      <c r="F404" s="28" t="s">
        <v>4013</v>
      </c>
      <c r="G404" s="28" t="s">
        <v>4017</v>
      </c>
      <c r="H404" s="12" t="s">
        <v>3357</v>
      </c>
      <c r="I404" s="12" t="s">
        <v>3351</v>
      </c>
      <c r="J404" s="29" t="s">
        <v>3359</v>
      </c>
      <c r="K404" s="34">
        <v>0.10200000000000001</v>
      </c>
      <c r="L404" s="34">
        <v>0.10200000000000001</v>
      </c>
      <c r="M404" s="34">
        <v>0.10200000000000001</v>
      </c>
      <c r="N404" s="31"/>
      <c r="O404" s="31">
        <v>7606.0303582401057</v>
      </c>
      <c r="P404" s="31">
        <v>7606.0303582401057</v>
      </c>
      <c r="Q404" s="31"/>
      <c r="R404" s="31"/>
      <c r="S404" s="31"/>
      <c r="T404" s="32">
        <v>1</v>
      </c>
      <c r="U404" s="32">
        <v>1</v>
      </c>
      <c r="V404" s="29">
        <v>31778</v>
      </c>
      <c r="W404" s="29"/>
      <c r="X404" s="33">
        <v>55153</v>
      </c>
      <c r="Y404" s="15">
        <v>5</v>
      </c>
      <c r="Z404" s="41" t="str">
        <f t="shared" si="18"/>
        <v>CAISO_CHP</v>
      </c>
      <c r="AA404" s="41">
        <f>IF(IFERROR(MATCH(C404,REN_Existing_Resources!E:E,0),FALSE),1,0)</f>
        <v>0</v>
      </c>
      <c r="AB404">
        <f t="shared" si="19"/>
        <v>1</v>
      </c>
      <c r="AC404">
        <f>IF(IFERROR(MATCH(Z404,NonREN_types!$A$1:$A$10,0),FALSE),1,0)</f>
        <v>1</v>
      </c>
      <c r="AD404">
        <v>1</v>
      </c>
      <c r="AE404">
        <f t="shared" si="20"/>
        <v>1</v>
      </c>
      <c r="AG404" s="44">
        <f>IFERROR(INDEX(MasterGenCapability_201906!$G:$G,MATCH($C404,MasterGenCapability_201906!$U:$U,0)),"")</f>
        <v>9.9</v>
      </c>
      <c r="AH404" s="44">
        <f>IFERROR(INDEX(NQC2020compliance_20191121!$L:$L,MATCH($C404,NQC2020compliance_20191121!$A:$A,0)),"")</f>
        <v>0</v>
      </c>
    </row>
    <row r="405" spans="2:34" x14ac:dyDescent="0.25">
      <c r="B405" s="28" t="s">
        <v>3329</v>
      </c>
      <c r="C405" s="28" t="s">
        <v>4012</v>
      </c>
      <c r="D405" s="28" t="s">
        <v>3334</v>
      </c>
      <c r="E405" s="28" t="s">
        <v>3420</v>
      </c>
      <c r="F405" s="28" t="s">
        <v>4013</v>
      </c>
      <c r="G405" s="28" t="s">
        <v>4018</v>
      </c>
      <c r="H405" s="12" t="s">
        <v>3357</v>
      </c>
      <c r="I405" s="12" t="s">
        <v>3351</v>
      </c>
      <c r="J405" s="29" t="s">
        <v>3359</v>
      </c>
      <c r="K405" s="34">
        <v>0.10200000000000001</v>
      </c>
      <c r="L405" s="34">
        <v>0.10200000000000001</v>
      </c>
      <c r="M405" s="34">
        <v>0.10200000000000001</v>
      </c>
      <c r="N405" s="31"/>
      <c r="O405" s="31">
        <v>7606.0303582401057</v>
      </c>
      <c r="P405" s="31">
        <v>7606.0303582401057</v>
      </c>
      <c r="Q405" s="31"/>
      <c r="R405" s="31"/>
      <c r="S405" s="31"/>
      <c r="T405" s="32">
        <v>1</v>
      </c>
      <c r="U405" s="32">
        <v>1</v>
      </c>
      <c r="V405" s="29">
        <v>31778</v>
      </c>
      <c r="W405" s="29"/>
      <c r="X405" s="33">
        <v>55153</v>
      </c>
      <c r="Y405" s="15">
        <v>5</v>
      </c>
      <c r="Z405" s="41" t="str">
        <f t="shared" si="18"/>
        <v>CAISO_CHP</v>
      </c>
      <c r="AA405" s="41">
        <f>IF(IFERROR(MATCH(C405,REN_Existing_Resources!E:E,0),FALSE),1,0)</f>
        <v>0</v>
      </c>
      <c r="AB405">
        <f t="shared" si="19"/>
        <v>1</v>
      </c>
      <c r="AC405">
        <f>IF(IFERROR(MATCH(Z405,NonREN_types!$A$1:$A$10,0),FALSE),1,0)</f>
        <v>1</v>
      </c>
      <c r="AD405">
        <v>1</v>
      </c>
      <c r="AE405">
        <f t="shared" si="20"/>
        <v>1</v>
      </c>
      <c r="AG405" s="44">
        <f>IFERROR(INDEX(MasterGenCapability_201906!$G:$G,MATCH($C405,MasterGenCapability_201906!$U:$U,0)),"")</f>
        <v>9.9</v>
      </c>
      <c r="AH405" s="44">
        <f>IFERROR(INDEX(NQC2020compliance_20191121!$L:$L,MATCH($C405,NQC2020compliance_20191121!$A:$A,0)),"")</f>
        <v>0</v>
      </c>
    </row>
    <row r="406" spans="2:34" hidden="1" x14ac:dyDescent="0.25">
      <c r="B406" s="28" t="s">
        <v>3329</v>
      </c>
      <c r="C406" s="28" t="s">
        <v>1152</v>
      </c>
      <c r="D406" s="28" t="s">
        <v>3334</v>
      </c>
      <c r="E406" s="28" t="s">
        <v>3420</v>
      </c>
      <c r="F406" s="28" t="s">
        <v>1152</v>
      </c>
      <c r="G406" s="28"/>
      <c r="H406" s="12" t="s">
        <v>3483</v>
      </c>
      <c r="I406" s="12" t="s">
        <v>3333</v>
      </c>
      <c r="J406" s="29"/>
      <c r="K406" s="30">
        <v>3.1</v>
      </c>
      <c r="L406" s="30">
        <v>2.93</v>
      </c>
      <c r="M406" s="30"/>
      <c r="N406" s="31"/>
      <c r="O406" s="31"/>
      <c r="P406" s="31"/>
      <c r="Q406" s="31"/>
      <c r="R406" s="31"/>
      <c r="S406" s="31"/>
      <c r="T406" s="32">
        <v>0</v>
      </c>
      <c r="U406" s="32">
        <v>1</v>
      </c>
      <c r="V406" s="29">
        <v>36743</v>
      </c>
      <c r="W406" s="29"/>
      <c r="X406" s="33">
        <v>55153</v>
      </c>
      <c r="Y406" s="15">
        <v>1</v>
      </c>
      <c r="Z406" s="41" t="str">
        <f t="shared" si="18"/>
        <v>RenExistRes</v>
      </c>
      <c r="AA406" s="41">
        <f>IF(IFERROR(MATCH(C406,REN_Existing_Resources!E:E,0),FALSE),1,0)</f>
        <v>1</v>
      </c>
      <c r="AB406">
        <f t="shared" si="19"/>
        <v>1</v>
      </c>
      <c r="AC406">
        <f>IF(IFERROR(MATCH(Z406,NonREN_types!$A$1:$A$10,0),FALSE),1,0)</f>
        <v>0</v>
      </c>
      <c r="AD406">
        <v>1</v>
      </c>
      <c r="AE406">
        <f t="shared" si="20"/>
        <v>0</v>
      </c>
      <c r="AG406" s="44">
        <f>IFERROR(INDEX(MasterGenCapability_201906!$G:$G,MATCH($C406,MasterGenCapability_201906!$U:$U,0)),"")</f>
        <v>2.84</v>
      </c>
      <c r="AH406" s="44">
        <f>IFERROR(INDEX(NQC2020compliance_20191121!$L:$L,MATCH($C406,NQC2020compliance_20191121!$A:$A,0)),"")</f>
        <v>2.84</v>
      </c>
    </row>
    <row r="407" spans="2:34" hidden="1" x14ac:dyDescent="0.25">
      <c r="B407" s="28" t="s">
        <v>3329</v>
      </c>
      <c r="C407" s="28" t="s">
        <v>2694</v>
      </c>
      <c r="D407" s="28" t="s">
        <v>3360</v>
      </c>
      <c r="E407" s="28"/>
      <c r="F407" s="28" t="s">
        <v>4019</v>
      </c>
      <c r="G407" s="28"/>
      <c r="H407" s="12" t="s">
        <v>3483</v>
      </c>
      <c r="I407" s="12" t="s">
        <v>3333</v>
      </c>
      <c r="J407" s="29"/>
      <c r="K407" s="30">
        <v>1.42</v>
      </c>
      <c r="L407" s="30">
        <v>1.29</v>
      </c>
      <c r="M407" s="30"/>
      <c r="N407" s="31"/>
      <c r="O407" s="31"/>
      <c r="P407" s="31"/>
      <c r="Q407" s="31"/>
      <c r="R407" s="31"/>
      <c r="S407" s="31"/>
      <c r="T407" s="32">
        <v>0</v>
      </c>
      <c r="U407" s="32">
        <v>1</v>
      </c>
      <c r="V407" s="29">
        <v>41463</v>
      </c>
      <c r="W407" s="29"/>
      <c r="X407" s="33">
        <v>55153</v>
      </c>
      <c r="Y407" s="15">
        <v>1</v>
      </c>
      <c r="Z407" s="41" t="str">
        <f t="shared" si="18"/>
        <v>RenExistRes</v>
      </c>
      <c r="AA407" s="41">
        <f>IF(IFERROR(MATCH(C407,REN_Existing_Resources!E:E,0),FALSE),1,0)</f>
        <v>1</v>
      </c>
      <c r="AB407">
        <f t="shared" si="19"/>
        <v>1</v>
      </c>
      <c r="AC407">
        <f>IF(IFERROR(MATCH(Z407,NonREN_types!$A$1:$A$10,0),FALSE),1,0)</f>
        <v>0</v>
      </c>
      <c r="AD407">
        <v>1</v>
      </c>
      <c r="AE407">
        <f t="shared" si="20"/>
        <v>0</v>
      </c>
      <c r="AG407" s="44">
        <f>IFERROR(INDEX(MasterGenCapability_201906!$G:$G,MATCH($C407,MasterGenCapability_201906!$U:$U,0)),"")</f>
        <v>1.42</v>
      </c>
      <c r="AH407" s="44">
        <f>IFERROR(INDEX(NQC2020compliance_20191121!$L:$L,MATCH($C407,NQC2020compliance_20191121!$A:$A,0)),"")</f>
        <v>1.23</v>
      </c>
    </row>
    <row r="408" spans="2:34" hidden="1" x14ac:dyDescent="0.25">
      <c r="B408" s="28" t="s">
        <v>3329</v>
      </c>
      <c r="C408" s="28" t="s">
        <v>2897</v>
      </c>
      <c r="D408" s="28" t="s">
        <v>3360</v>
      </c>
      <c r="E408" s="28"/>
      <c r="F408" s="28" t="s">
        <v>4020</v>
      </c>
      <c r="G408" s="28"/>
      <c r="H408" s="12" t="s">
        <v>3332</v>
      </c>
      <c r="I408" s="12" t="s">
        <v>3333</v>
      </c>
      <c r="J408" s="29"/>
      <c r="K408" s="30">
        <v>12</v>
      </c>
      <c r="L408" s="30">
        <v>11</v>
      </c>
      <c r="M408" s="30"/>
      <c r="N408" s="31"/>
      <c r="O408" s="31"/>
      <c r="P408" s="31"/>
      <c r="Q408" s="31"/>
      <c r="R408" s="31"/>
      <c r="S408" s="31"/>
      <c r="T408" s="32">
        <v>0</v>
      </c>
      <c r="U408" s="32">
        <v>1</v>
      </c>
      <c r="V408" s="29">
        <v>42147</v>
      </c>
      <c r="W408" s="29"/>
      <c r="X408" s="33">
        <v>55153</v>
      </c>
      <c r="Y408" s="15">
        <v>1</v>
      </c>
      <c r="Z408" s="41" t="str">
        <f t="shared" si="18"/>
        <v>RenExistRes</v>
      </c>
      <c r="AA408" s="41">
        <f>IF(IFERROR(MATCH(C408,REN_Existing_Resources!E:E,0),FALSE),1,0)</f>
        <v>1</v>
      </c>
      <c r="AB408">
        <f t="shared" si="19"/>
        <v>1</v>
      </c>
      <c r="AC408">
        <f>IF(IFERROR(MATCH(Z408,NonREN_types!$A$1:$A$10,0),FALSE),1,0)</f>
        <v>0</v>
      </c>
      <c r="AD408">
        <v>1</v>
      </c>
      <c r="AE408">
        <f t="shared" si="20"/>
        <v>0</v>
      </c>
      <c r="AG408" s="44">
        <f>IFERROR(INDEX(MasterGenCapability_201906!$G:$G,MATCH($C408,MasterGenCapability_201906!$U:$U,0)),"")</f>
        <v>12</v>
      </c>
      <c r="AH408" s="44">
        <f>IFERROR(INDEX(NQC2020compliance_20191121!$L:$L,MATCH($C408,NQC2020compliance_20191121!$A:$A,0)),"")</f>
        <v>1.68</v>
      </c>
    </row>
    <row r="409" spans="2:34" hidden="1" x14ac:dyDescent="0.25">
      <c r="B409" s="28" t="s">
        <v>3329</v>
      </c>
      <c r="C409" s="28" t="s">
        <v>2741</v>
      </c>
      <c r="D409" s="28" t="s">
        <v>224</v>
      </c>
      <c r="E409" s="28" t="s">
        <v>4021</v>
      </c>
      <c r="F409" s="28" t="s">
        <v>4022</v>
      </c>
      <c r="G409" s="28"/>
      <c r="H409" s="12" t="s">
        <v>3332</v>
      </c>
      <c r="I409" s="12" t="s">
        <v>3333</v>
      </c>
      <c r="J409" s="29"/>
      <c r="K409" s="30">
        <v>2.5</v>
      </c>
      <c r="L409" s="30">
        <v>0</v>
      </c>
      <c r="M409" s="30"/>
      <c r="N409" s="31"/>
      <c r="O409" s="31"/>
      <c r="P409" s="31"/>
      <c r="Q409" s="31"/>
      <c r="R409" s="31"/>
      <c r="S409" s="31"/>
      <c r="T409" s="32">
        <v>0</v>
      </c>
      <c r="U409" s="32">
        <v>1</v>
      </c>
      <c r="V409" s="29">
        <v>41365</v>
      </c>
      <c r="W409" s="29"/>
      <c r="X409" s="33">
        <v>55153</v>
      </c>
      <c r="Y409" s="15">
        <v>1</v>
      </c>
      <c r="Z409" s="41" t="str">
        <f t="shared" si="18"/>
        <v>RenExistRes</v>
      </c>
      <c r="AA409" s="41">
        <f>IF(IFERROR(MATCH(C409,REN_Existing_Resources!E:E,0),FALSE),1,0)</f>
        <v>1</v>
      </c>
      <c r="AB409">
        <f t="shared" si="19"/>
        <v>1</v>
      </c>
      <c r="AC409">
        <f>IF(IFERROR(MATCH(Z409,NonREN_types!$A$1:$A$10,0),FALSE),1,0)</f>
        <v>0</v>
      </c>
      <c r="AD409">
        <v>1</v>
      </c>
      <c r="AE409">
        <f t="shared" si="20"/>
        <v>0</v>
      </c>
      <c r="AG409" s="44">
        <f>IFERROR(INDEX(MasterGenCapability_201906!$G:$G,MATCH($C409,MasterGenCapability_201906!$U:$U,0)),"")</f>
        <v>2.5</v>
      </c>
      <c r="AH409" s="44">
        <f>IFERROR(INDEX(NQC2020compliance_20191121!$L:$L,MATCH($C409,NQC2020compliance_20191121!$A:$A,0)),"")</f>
        <v>0</v>
      </c>
    </row>
    <row r="410" spans="2:34" hidden="1" x14ac:dyDescent="0.25">
      <c r="B410" s="28" t="s">
        <v>3329</v>
      </c>
      <c r="C410" s="28" t="s">
        <v>3144</v>
      </c>
      <c r="D410" s="28" t="s">
        <v>3360</v>
      </c>
      <c r="E410" s="28"/>
      <c r="F410" s="28" t="s">
        <v>4023</v>
      </c>
      <c r="G410" s="28"/>
      <c r="H410" s="12" t="s">
        <v>3385</v>
      </c>
      <c r="I410" s="12" t="s">
        <v>3333</v>
      </c>
      <c r="J410" s="29"/>
      <c r="K410" s="30">
        <v>20</v>
      </c>
      <c r="L410" s="30">
        <v>17.7</v>
      </c>
      <c r="M410" s="30"/>
      <c r="N410" s="31"/>
      <c r="O410" s="31"/>
      <c r="P410" s="31"/>
      <c r="Q410" s="31"/>
      <c r="R410" s="31"/>
      <c r="S410" s="31"/>
      <c r="T410" s="32">
        <v>0</v>
      </c>
      <c r="U410" s="32">
        <v>1</v>
      </c>
      <c r="V410" s="29">
        <v>33970</v>
      </c>
      <c r="W410" s="29"/>
      <c r="X410" s="33">
        <v>55153</v>
      </c>
      <c r="Y410" s="15">
        <v>1</v>
      </c>
      <c r="Z410" s="41" t="str">
        <f t="shared" si="18"/>
        <v>RenExistRes</v>
      </c>
      <c r="AA410" s="41">
        <f>IF(IFERROR(MATCH(C410,REN_Existing_Resources!E:E,0),FALSE),1,0)</f>
        <v>1</v>
      </c>
      <c r="AB410">
        <f t="shared" si="19"/>
        <v>1</v>
      </c>
      <c r="AC410">
        <f>IF(IFERROR(MATCH(Z410,NonREN_types!$A$1:$A$10,0),FALSE),1,0)</f>
        <v>0</v>
      </c>
      <c r="AD410">
        <v>1</v>
      </c>
      <c r="AE410">
        <f t="shared" si="20"/>
        <v>0</v>
      </c>
      <c r="AG410" s="44">
        <f>IFERROR(INDEX(MasterGenCapability_201906!$G:$G,MATCH($C410,MasterGenCapability_201906!$U:$U,0)),"")</f>
        <v>20</v>
      </c>
      <c r="AH410" s="44">
        <f>IFERROR(INDEX(NQC2020compliance_20191121!$L:$L,MATCH($C410,NQC2020compliance_20191121!$A:$A,0)),"")</f>
        <v>20</v>
      </c>
    </row>
    <row r="411" spans="2:34" x14ac:dyDescent="0.25">
      <c r="B411" s="28" t="s">
        <v>3329</v>
      </c>
      <c r="C411" s="28" t="s">
        <v>4024</v>
      </c>
      <c r="D411" s="28" t="s">
        <v>3392</v>
      </c>
      <c r="E411" s="28" t="s">
        <v>37</v>
      </c>
      <c r="F411" s="28" t="s">
        <v>4025</v>
      </c>
      <c r="G411" s="28" t="s">
        <v>4026</v>
      </c>
      <c r="H411" s="12" t="s">
        <v>3365</v>
      </c>
      <c r="I411" s="12" t="s">
        <v>3434</v>
      </c>
      <c r="J411" s="29" t="s">
        <v>3518</v>
      </c>
      <c r="K411" s="30">
        <v>322</v>
      </c>
      <c r="L411" s="30">
        <v>322</v>
      </c>
      <c r="M411" s="30">
        <v>177.09999999999997</v>
      </c>
      <c r="N411" s="31">
        <v>26966.825378900445</v>
      </c>
      <c r="O411" s="31">
        <v>7148.5792680534923</v>
      </c>
      <c r="P411" s="31">
        <v>7853.5895782790749</v>
      </c>
      <c r="Q411" s="31">
        <v>143.53640416047548</v>
      </c>
      <c r="R411" s="31">
        <v>143.53640416047548</v>
      </c>
      <c r="S411" s="31"/>
      <c r="T411" s="32">
        <v>1</v>
      </c>
      <c r="U411" s="32">
        <v>1</v>
      </c>
      <c r="V411" s="29">
        <v>37824</v>
      </c>
      <c r="W411" s="29"/>
      <c r="X411" s="33">
        <v>55153</v>
      </c>
      <c r="Y411" s="15">
        <v>1</v>
      </c>
      <c r="Z411" s="41" t="str">
        <f t="shared" si="18"/>
        <v>CAISO_CCGT2</v>
      </c>
      <c r="AA411" s="41">
        <f>IF(IFERROR(MATCH(C411,REN_Existing_Resources!E:E,0),FALSE),1,0)</f>
        <v>0</v>
      </c>
      <c r="AB411">
        <f t="shared" si="19"/>
        <v>1</v>
      </c>
      <c r="AC411">
        <f>IF(IFERROR(MATCH(Z411,NonREN_types!$A$1:$A$10,0),FALSE),1,0)</f>
        <v>1</v>
      </c>
      <c r="AD411">
        <v>1</v>
      </c>
      <c r="AE411">
        <f t="shared" si="20"/>
        <v>1</v>
      </c>
      <c r="AG411" s="44">
        <f>IFERROR(INDEX(MasterGenCapability_201906!$G:$G,MATCH($C411,MasterGenCapability_201906!$U:$U,0)),"")</f>
        <v>322</v>
      </c>
      <c r="AH411" s="44">
        <f>IFERROR(INDEX(NQC2020compliance_20191121!$L:$L,MATCH($C411,NQC2020compliance_20191121!$A:$A,0)),"")</f>
        <v>322</v>
      </c>
    </row>
    <row r="412" spans="2:34" x14ac:dyDescent="0.25">
      <c r="B412" s="28" t="s">
        <v>3329</v>
      </c>
      <c r="C412" s="28" t="s">
        <v>4027</v>
      </c>
      <c r="D412" s="28" t="s">
        <v>224</v>
      </c>
      <c r="E412" s="28" t="s">
        <v>3792</v>
      </c>
      <c r="F412" s="28" t="s">
        <v>4028</v>
      </c>
      <c r="G412" s="28" t="s">
        <v>4029</v>
      </c>
      <c r="H412" s="12" t="s">
        <v>3357</v>
      </c>
      <c r="I412" s="12" t="s">
        <v>3351</v>
      </c>
      <c r="J412" s="29" t="s">
        <v>3359</v>
      </c>
      <c r="K412" s="34">
        <v>33.869999999999997</v>
      </c>
      <c r="L412" s="34">
        <v>33.869999999999997</v>
      </c>
      <c r="M412" s="34">
        <v>33.869999999999997</v>
      </c>
      <c r="N412" s="31"/>
      <c r="O412" s="31">
        <v>7606.0303582401057</v>
      </c>
      <c r="P412" s="31">
        <v>7606.0303582401057</v>
      </c>
      <c r="Q412" s="31"/>
      <c r="R412" s="31"/>
      <c r="S412" s="31"/>
      <c r="T412" s="32">
        <v>1</v>
      </c>
      <c r="U412" s="32">
        <v>1</v>
      </c>
      <c r="V412" s="29">
        <v>32793</v>
      </c>
      <c r="W412" s="29"/>
      <c r="X412" s="33">
        <v>55153</v>
      </c>
      <c r="Y412" s="15">
        <v>1</v>
      </c>
      <c r="Z412" s="41" t="str">
        <f t="shared" si="18"/>
        <v>CAISO_CHP</v>
      </c>
      <c r="AA412" s="41">
        <f>IF(IFERROR(MATCH(C412,REN_Existing_Resources!E:E,0),FALSE),1,0)</f>
        <v>0</v>
      </c>
      <c r="AB412">
        <f t="shared" si="19"/>
        <v>1</v>
      </c>
      <c r="AC412">
        <f>IF(IFERROR(MATCH(Z412,NonREN_types!$A$1:$A$10,0),FALSE),1,0)</f>
        <v>1</v>
      </c>
      <c r="AD412">
        <v>1</v>
      </c>
      <c r="AE412">
        <f t="shared" si="20"/>
        <v>1</v>
      </c>
      <c r="AG412" s="44">
        <f>IFERROR(INDEX(MasterGenCapability_201906!$G:$G,MATCH($C412,MasterGenCapability_201906!$U:$U,0)),"")</f>
        <v>49.5</v>
      </c>
      <c r="AH412" s="44">
        <f>IFERROR(INDEX(NQC2020compliance_20191121!$L:$L,MATCH($C412,NQC2020compliance_20191121!$A:$A,0)),"")</f>
        <v>32.85</v>
      </c>
    </row>
    <row r="413" spans="2:34" hidden="1" x14ac:dyDescent="0.25">
      <c r="B413" s="28" t="s">
        <v>3329</v>
      </c>
      <c r="C413" s="28" t="s">
        <v>2602</v>
      </c>
      <c r="D413" s="28" t="s">
        <v>3360</v>
      </c>
      <c r="E413" s="28"/>
      <c r="F413" s="28" t="s">
        <v>4030</v>
      </c>
      <c r="G413" s="28"/>
      <c r="H413" s="12" t="s">
        <v>3365</v>
      </c>
      <c r="I413" s="12" t="s">
        <v>3333</v>
      </c>
      <c r="J413" s="29"/>
      <c r="K413" s="30">
        <v>3.04</v>
      </c>
      <c r="L413" s="30">
        <v>3.04</v>
      </c>
      <c r="M413" s="30"/>
      <c r="N413" s="31"/>
      <c r="O413" s="31"/>
      <c r="P413" s="31"/>
      <c r="Q413" s="31"/>
      <c r="R413" s="31"/>
      <c r="S413" s="31"/>
      <c r="T413" s="32">
        <v>1</v>
      </c>
      <c r="U413" s="32">
        <v>1</v>
      </c>
      <c r="V413" s="29">
        <v>38750</v>
      </c>
      <c r="W413" s="29"/>
      <c r="X413" s="33">
        <v>55153</v>
      </c>
      <c r="Y413" s="15">
        <v>1</v>
      </c>
      <c r="Z413" s="41" t="str">
        <f t="shared" si="18"/>
        <v>RenExistRes</v>
      </c>
      <c r="AA413" s="41">
        <f>IF(IFERROR(MATCH(C413,REN_Existing_Resources!E:E,0),FALSE),1,0)</f>
        <v>1</v>
      </c>
      <c r="AB413">
        <f t="shared" si="19"/>
        <v>1</v>
      </c>
      <c r="AC413">
        <f>IF(IFERROR(MATCH(Z413,NonREN_types!$A$1:$A$10,0),FALSE),1,0)</f>
        <v>0</v>
      </c>
      <c r="AD413">
        <v>1</v>
      </c>
      <c r="AE413">
        <f t="shared" si="20"/>
        <v>0</v>
      </c>
      <c r="AG413" s="44">
        <f>IFERROR(INDEX(MasterGenCapability_201906!$G:$G,MATCH($C413,MasterGenCapability_201906!$U:$U,0)),"")</f>
        <v>3.04</v>
      </c>
      <c r="AH413" s="44">
        <f>IFERROR(INDEX(NQC2020compliance_20191121!$L:$L,MATCH($C413,NQC2020compliance_20191121!$A:$A,0)),"")</f>
        <v>2.27</v>
      </c>
    </row>
    <row r="414" spans="2:34" x14ac:dyDescent="0.25">
      <c r="B414" s="28" t="s">
        <v>3329</v>
      </c>
      <c r="C414" s="28" t="s">
        <v>578</v>
      </c>
      <c r="D414" s="28" t="s">
        <v>95</v>
      </c>
      <c r="E414" s="28" t="s">
        <v>37</v>
      </c>
      <c r="F414" s="28" t="s">
        <v>4031</v>
      </c>
      <c r="G414" s="28"/>
      <c r="H414" s="12" t="s">
        <v>3385</v>
      </c>
      <c r="I414" s="12" t="s">
        <v>3333</v>
      </c>
      <c r="J414" s="29" t="s">
        <v>3386</v>
      </c>
      <c r="K414" s="30">
        <v>5</v>
      </c>
      <c r="L414" s="30">
        <v>0</v>
      </c>
      <c r="M414" s="30"/>
      <c r="N414" s="31"/>
      <c r="O414" s="31"/>
      <c r="P414" s="31"/>
      <c r="Q414" s="31"/>
      <c r="R414" s="31"/>
      <c r="S414" s="31"/>
      <c r="T414" s="32">
        <v>0</v>
      </c>
      <c r="U414" s="32">
        <v>1</v>
      </c>
      <c r="V414" s="29">
        <v>31778</v>
      </c>
      <c r="W414" s="29"/>
      <c r="X414" s="33">
        <v>55153</v>
      </c>
      <c r="Y414" s="15">
        <v>1</v>
      </c>
      <c r="Z414" s="41" t="str">
        <f t="shared" si="18"/>
        <v>CAISO_Hydro</v>
      </c>
      <c r="AA414" s="41">
        <f>IF(IFERROR(MATCH(C414,REN_Existing_Resources!E:E,0),FALSE),1,0)</f>
        <v>1</v>
      </c>
      <c r="AB414">
        <f t="shared" si="19"/>
        <v>1</v>
      </c>
      <c r="AC414">
        <f>IF(IFERROR(MATCH(Z414,NonREN_types!$A$1:$A$10,0),FALSE),1,0)</f>
        <v>1</v>
      </c>
      <c r="AD414">
        <v>1</v>
      </c>
      <c r="AE414">
        <f t="shared" si="20"/>
        <v>1</v>
      </c>
      <c r="AG414" s="44">
        <f>IFERROR(INDEX(MasterGenCapability_201906!$G:$G,MATCH($C414,MasterGenCapability_201906!$U:$U,0)),"")</f>
        <v>5</v>
      </c>
      <c r="AH414" s="44">
        <f>IFERROR(INDEX(NQC2020compliance_20191121!$L:$L,MATCH($C414,NQC2020compliance_20191121!$A:$A,0)),"")</f>
        <v>0</v>
      </c>
    </row>
    <row r="415" spans="2:34" x14ac:dyDescent="0.25">
      <c r="B415" s="28" t="s">
        <v>3329</v>
      </c>
      <c r="C415" s="28" t="s">
        <v>4032</v>
      </c>
      <c r="D415" s="28" t="s">
        <v>3455</v>
      </c>
      <c r="E415" s="28" t="s">
        <v>37</v>
      </c>
      <c r="F415" s="28" t="s">
        <v>4033</v>
      </c>
      <c r="G415" s="28" t="s">
        <v>4034</v>
      </c>
      <c r="H415" s="12" t="s">
        <v>3357</v>
      </c>
      <c r="I415" s="12" t="s">
        <v>3434</v>
      </c>
      <c r="J415" s="29" t="s">
        <v>3359</v>
      </c>
      <c r="K415" s="34">
        <v>23.4</v>
      </c>
      <c r="L415" s="34">
        <v>23.4</v>
      </c>
      <c r="M415" s="34">
        <v>23.4</v>
      </c>
      <c r="N415" s="31"/>
      <c r="O415" s="31">
        <v>7606.0303582401057</v>
      </c>
      <c r="P415" s="31">
        <v>7606.0303582401057</v>
      </c>
      <c r="Q415" s="31"/>
      <c r="R415" s="31"/>
      <c r="S415" s="31"/>
      <c r="T415" s="32">
        <v>1</v>
      </c>
      <c r="U415" s="32">
        <v>1</v>
      </c>
      <c r="V415" s="29">
        <v>31916</v>
      </c>
      <c r="W415" s="29"/>
      <c r="X415" s="33">
        <v>55153</v>
      </c>
      <c r="Y415" s="15">
        <v>1</v>
      </c>
      <c r="Z415" s="41" t="str">
        <f t="shared" si="18"/>
        <v>CAISO_CHP</v>
      </c>
      <c r="AA415" s="41">
        <f>IF(IFERROR(MATCH(C415,REN_Existing_Resources!E:E,0),FALSE),1,0)</f>
        <v>0</v>
      </c>
      <c r="AB415">
        <f t="shared" si="19"/>
        <v>1</v>
      </c>
      <c r="AC415">
        <f>IF(IFERROR(MATCH(Z415,NonREN_types!$A$1:$A$10,0),FALSE),1,0)</f>
        <v>1</v>
      </c>
      <c r="AD415">
        <v>1</v>
      </c>
      <c r="AE415">
        <f t="shared" si="20"/>
        <v>1</v>
      </c>
      <c r="AG415" s="44">
        <f>IFERROR(INDEX(MasterGenCapability_201906!$G:$G,MATCH($C415,MasterGenCapability_201906!$U:$U,0)),"")</f>
        <v>26.35</v>
      </c>
      <c r="AH415" s="44">
        <f>IFERROR(INDEX(NQC2020compliance_20191121!$L:$L,MATCH($C415,NQC2020compliance_20191121!$A:$A,0)),"")</f>
        <v>14.17</v>
      </c>
    </row>
    <row r="416" spans="2:34" hidden="1" x14ac:dyDescent="0.25">
      <c r="B416" s="28" t="s">
        <v>3329</v>
      </c>
      <c r="C416" s="28" t="s">
        <v>694</v>
      </c>
      <c r="D416" s="28" t="s">
        <v>130</v>
      </c>
      <c r="E416" s="28" t="s">
        <v>3542</v>
      </c>
      <c r="F416" s="28" t="s">
        <v>693</v>
      </c>
      <c r="G416" s="28"/>
      <c r="H416" s="12" t="s">
        <v>3332</v>
      </c>
      <c r="I416" s="12" t="s">
        <v>3333</v>
      </c>
      <c r="J416" s="29"/>
      <c r="K416" s="30">
        <v>20</v>
      </c>
      <c r="L416" s="30">
        <v>6.4740000000000011</v>
      </c>
      <c r="M416" s="30"/>
      <c r="N416" s="31"/>
      <c r="O416" s="31"/>
      <c r="P416" s="31"/>
      <c r="Q416" s="31"/>
      <c r="R416" s="31"/>
      <c r="S416" s="31"/>
      <c r="T416" s="32">
        <v>0</v>
      </c>
      <c r="U416" s="32">
        <v>1</v>
      </c>
      <c r="V416" s="29">
        <v>41535</v>
      </c>
      <c r="W416" s="29"/>
      <c r="X416" s="33">
        <v>55153</v>
      </c>
      <c r="Y416" s="15">
        <v>1</v>
      </c>
      <c r="Z416" s="41" t="str">
        <f t="shared" si="18"/>
        <v>RenExistRes</v>
      </c>
      <c r="AA416" s="41">
        <f>IF(IFERROR(MATCH(C416,REN_Existing_Resources!E:E,0),FALSE),1,0)</f>
        <v>1</v>
      </c>
      <c r="AB416">
        <f t="shared" si="19"/>
        <v>1</v>
      </c>
      <c r="AC416">
        <f>IF(IFERROR(MATCH(Z416,NonREN_types!$A$1:$A$10,0),FALSE),1,0)</f>
        <v>0</v>
      </c>
      <c r="AD416">
        <v>1</v>
      </c>
      <c r="AE416">
        <f t="shared" si="20"/>
        <v>0</v>
      </c>
      <c r="AG416" s="44">
        <f>IFERROR(INDEX(MasterGenCapability_201906!$G:$G,MATCH($C416,MasterGenCapability_201906!$U:$U,0)),"")</f>
        <v>20</v>
      </c>
      <c r="AH416" s="44">
        <f>IFERROR(INDEX(NQC2020compliance_20191121!$L:$L,MATCH($C416,NQC2020compliance_20191121!$A:$A,0)),"")</f>
        <v>2.8</v>
      </c>
    </row>
    <row r="417" spans="2:34" x14ac:dyDescent="0.25">
      <c r="B417" s="28" t="s">
        <v>3329</v>
      </c>
      <c r="C417" s="28" t="s">
        <v>4035</v>
      </c>
      <c r="D417" s="28" t="s">
        <v>3455</v>
      </c>
      <c r="E417" s="28" t="s">
        <v>3686</v>
      </c>
      <c r="F417" s="28" t="s">
        <v>4036</v>
      </c>
      <c r="G417" s="28" t="s">
        <v>4037</v>
      </c>
      <c r="H417" s="12" t="s">
        <v>3350</v>
      </c>
      <c r="I417" s="12" t="s">
        <v>3351</v>
      </c>
      <c r="J417" s="29" t="s">
        <v>3352</v>
      </c>
      <c r="K417" s="30">
        <v>24.75</v>
      </c>
      <c r="L417" s="30">
        <v>24</v>
      </c>
      <c r="M417" s="30">
        <v>11.137499999999999</v>
      </c>
      <c r="N417" s="31">
        <v>839.5992</v>
      </c>
      <c r="O417" s="31">
        <v>10354.740704042155</v>
      </c>
      <c r="P417" s="31">
        <v>11558.3265724457</v>
      </c>
      <c r="Q417" s="31">
        <v>160</v>
      </c>
      <c r="R417" s="31">
        <v>160</v>
      </c>
      <c r="S417" s="31"/>
      <c r="T417" s="32">
        <v>1</v>
      </c>
      <c r="U417" s="32">
        <v>1</v>
      </c>
      <c r="V417" s="29">
        <v>31413</v>
      </c>
      <c r="W417" s="29"/>
      <c r="X417" s="33">
        <v>55153</v>
      </c>
      <c r="Y417" s="15">
        <v>1</v>
      </c>
      <c r="Z417" s="41" t="str">
        <f t="shared" si="18"/>
        <v>CAISO_Peaker2</v>
      </c>
      <c r="AA417" s="41">
        <f>IF(IFERROR(MATCH(C417,REN_Existing_Resources!E:E,0),FALSE),1,0)</f>
        <v>0</v>
      </c>
      <c r="AB417">
        <f t="shared" si="19"/>
        <v>1</v>
      </c>
      <c r="AC417">
        <f>IF(IFERROR(MATCH(Z417,NonREN_types!$A$1:$A$10,0),FALSE),1,0)</f>
        <v>1</v>
      </c>
      <c r="AD417">
        <v>1</v>
      </c>
      <c r="AE417">
        <f t="shared" si="20"/>
        <v>1</v>
      </c>
      <c r="AG417" s="44">
        <f>IFERROR(INDEX(MasterGenCapability_201906!$G:$G,MATCH($C417,MasterGenCapability_201906!$U:$U,0)),"")</f>
        <v>24.75</v>
      </c>
      <c r="AH417" s="44">
        <f>IFERROR(INDEX(NQC2020compliance_20191121!$L:$L,MATCH($C417,NQC2020compliance_20191121!$A:$A,0)),"")</f>
        <v>24</v>
      </c>
    </row>
    <row r="418" spans="2:34" x14ac:dyDescent="0.25">
      <c r="B418" s="28" t="s">
        <v>3329</v>
      </c>
      <c r="C418" s="28" t="s">
        <v>4038</v>
      </c>
      <c r="D418" s="28" t="s">
        <v>3455</v>
      </c>
      <c r="E418" s="28" t="s">
        <v>3648</v>
      </c>
      <c r="F418" s="28" t="s">
        <v>4039</v>
      </c>
      <c r="G418" s="28" t="s">
        <v>4040</v>
      </c>
      <c r="H418" s="12" t="s">
        <v>3350</v>
      </c>
      <c r="I418" s="12" t="s">
        <v>3351</v>
      </c>
      <c r="J418" s="29" t="s">
        <v>3352</v>
      </c>
      <c r="K418" s="30">
        <v>25.4</v>
      </c>
      <c r="L418" s="30">
        <v>24.4</v>
      </c>
      <c r="M418" s="30">
        <v>11.43</v>
      </c>
      <c r="N418" s="31">
        <v>861.64930000000004</v>
      </c>
      <c r="O418" s="31">
        <v>10353.568920290701</v>
      </c>
      <c r="P418" s="31">
        <v>11541.820939152112</v>
      </c>
      <c r="Q418" s="31">
        <v>160</v>
      </c>
      <c r="R418" s="31">
        <v>160</v>
      </c>
      <c r="S418" s="31"/>
      <c r="T418" s="32">
        <v>1</v>
      </c>
      <c r="U418" s="32">
        <v>1</v>
      </c>
      <c r="V418" s="29">
        <v>31413</v>
      </c>
      <c r="W418" s="29"/>
      <c r="X418" s="33">
        <v>55153</v>
      </c>
      <c r="Y418" s="15">
        <v>1</v>
      </c>
      <c r="Z418" s="41" t="str">
        <f t="shared" si="18"/>
        <v>CAISO_Peaker2</v>
      </c>
      <c r="AA418" s="41">
        <f>IF(IFERROR(MATCH(C418,REN_Existing_Resources!E:E,0),FALSE),1,0)</f>
        <v>0</v>
      </c>
      <c r="AB418">
        <f t="shared" si="19"/>
        <v>1</v>
      </c>
      <c r="AC418">
        <f>IF(IFERROR(MATCH(Z418,NonREN_types!$A$1:$A$10,0),FALSE),1,0)</f>
        <v>1</v>
      </c>
      <c r="AD418">
        <v>1</v>
      </c>
      <c r="AE418">
        <f t="shared" si="20"/>
        <v>1</v>
      </c>
      <c r="AG418" s="44">
        <f>IFERROR(INDEX(MasterGenCapability_201906!$G:$G,MATCH($C418,MasterGenCapability_201906!$U:$U,0)),"")</f>
        <v>25</v>
      </c>
      <c r="AH418" s="44">
        <f>IFERROR(INDEX(NQC2020compliance_20191121!$L:$L,MATCH($C418,NQC2020compliance_20191121!$A:$A,0)),"")</f>
        <v>23.5</v>
      </c>
    </row>
    <row r="419" spans="2:34" hidden="1" x14ac:dyDescent="0.25">
      <c r="B419" s="28" t="s">
        <v>3329</v>
      </c>
      <c r="C419" s="28" t="s">
        <v>1211</v>
      </c>
      <c r="D419" s="28" t="s">
        <v>3337</v>
      </c>
      <c r="E419" s="28" t="s">
        <v>3338</v>
      </c>
      <c r="F419" s="28" t="s">
        <v>4041</v>
      </c>
      <c r="G419" s="28"/>
      <c r="H419" s="12" t="s">
        <v>3340</v>
      </c>
      <c r="I419" s="12" t="s">
        <v>3333</v>
      </c>
      <c r="J419" s="29"/>
      <c r="K419" s="30">
        <v>85</v>
      </c>
      <c r="L419" s="30">
        <v>85</v>
      </c>
      <c r="M419" s="30"/>
      <c r="N419" s="31"/>
      <c r="O419" s="31"/>
      <c r="P419" s="31"/>
      <c r="Q419" s="31"/>
      <c r="R419" s="31"/>
      <c r="S419" s="31"/>
      <c r="T419" s="32">
        <v>0</v>
      </c>
      <c r="U419" s="32">
        <v>1</v>
      </c>
      <c r="V419" s="29">
        <v>25934</v>
      </c>
      <c r="W419" s="29"/>
      <c r="X419" s="33">
        <v>55153</v>
      </c>
      <c r="Y419" s="15">
        <v>1</v>
      </c>
      <c r="Z419" s="41" t="str">
        <f t="shared" si="18"/>
        <v>RenExistRes</v>
      </c>
      <c r="AA419" s="41">
        <f>IF(IFERROR(MATCH(C419,REN_Existing_Resources!E:E,0),FALSE),1,0)</f>
        <v>1</v>
      </c>
      <c r="AB419">
        <f t="shared" si="19"/>
        <v>1</v>
      </c>
      <c r="AC419">
        <f>IF(IFERROR(MATCH(Z419,NonREN_types!$A$1:$A$10,0),FALSE),1,0)</f>
        <v>0</v>
      </c>
      <c r="AD419">
        <v>1</v>
      </c>
      <c r="AE419">
        <f t="shared" si="20"/>
        <v>0</v>
      </c>
      <c r="AG419" s="44">
        <f>IFERROR(INDEX(MasterGenCapability_201906!$G:$G,MATCH($C419,MasterGenCapability_201906!$U:$U,0)),"")</f>
        <v>85</v>
      </c>
      <c r="AH419" s="44">
        <f>IFERROR(INDEX(NQC2020compliance_20191121!$L:$L,MATCH($C419,NQC2020compliance_20191121!$A:$A,0)),"")</f>
        <v>85</v>
      </c>
    </row>
    <row r="420" spans="2:34" hidden="1" x14ac:dyDescent="0.25">
      <c r="B420" s="28" t="s">
        <v>3329</v>
      </c>
      <c r="C420" s="28" t="s">
        <v>4042</v>
      </c>
      <c r="D420" s="28" t="s">
        <v>3337</v>
      </c>
      <c r="E420" s="28" t="s">
        <v>3338</v>
      </c>
      <c r="F420" s="28" t="s">
        <v>4043</v>
      </c>
      <c r="G420" s="28"/>
      <c r="H420" s="12" t="s">
        <v>3340</v>
      </c>
      <c r="I420" s="12" t="s">
        <v>3333</v>
      </c>
      <c r="J420" s="29"/>
      <c r="K420" s="30">
        <v>82</v>
      </c>
      <c r="L420" s="30">
        <v>76</v>
      </c>
      <c r="M420" s="30"/>
      <c r="N420" s="31"/>
      <c r="O420" s="31"/>
      <c r="P420" s="31"/>
      <c r="Q420" s="31"/>
      <c r="R420" s="31"/>
      <c r="S420" s="31"/>
      <c r="T420" s="32">
        <v>0</v>
      </c>
      <c r="U420" s="32">
        <v>1</v>
      </c>
      <c r="V420" s="29">
        <v>26299</v>
      </c>
      <c r="W420" s="29"/>
      <c r="X420" s="33">
        <v>55153</v>
      </c>
      <c r="Y420" s="15">
        <v>1</v>
      </c>
      <c r="Z420" s="41" t="str">
        <f t="shared" si="18"/>
        <v>Unclassified</v>
      </c>
      <c r="AA420" s="41">
        <f>IF(IFERROR(MATCH(C420,REN_Existing_Resources!E:E,0),FALSE),1,0)</f>
        <v>0</v>
      </c>
      <c r="AB420">
        <f t="shared" si="19"/>
        <v>1</v>
      </c>
      <c r="AC420">
        <f>IF(IFERROR(MATCH(Z420,NonREN_types!$A$1:$A$10,0),FALSE),1,0)</f>
        <v>0</v>
      </c>
      <c r="AD420">
        <v>1</v>
      </c>
      <c r="AE420">
        <f t="shared" si="20"/>
        <v>0</v>
      </c>
      <c r="AG420" s="44">
        <f>IFERROR(INDEX(MasterGenCapability_201906!$G:$G,MATCH($C420,MasterGenCapability_201906!$U:$U,0)),"")</f>
        <v>82</v>
      </c>
      <c r="AH420" s="44">
        <f>IFERROR(INDEX(NQC2020compliance_20191121!$L:$L,MATCH($C420,NQC2020compliance_20191121!$A:$A,0)),"")</f>
        <v>76</v>
      </c>
    </row>
    <row r="421" spans="2:34" hidden="1" x14ac:dyDescent="0.25">
      <c r="B421" s="28" t="s">
        <v>3329</v>
      </c>
      <c r="C421" s="28" t="s">
        <v>2983</v>
      </c>
      <c r="D421" s="28" t="s">
        <v>3337</v>
      </c>
      <c r="E421" s="28" t="s">
        <v>3738</v>
      </c>
      <c r="F421" s="28" t="s">
        <v>4044</v>
      </c>
      <c r="G421" s="28"/>
      <c r="H421" s="12" t="s">
        <v>3385</v>
      </c>
      <c r="I421" s="12" t="s">
        <v>3333</v>
      </c>
      <c r="J421" s="29"/>
      <c r="K421" s="30">
        <v>3.75</v>
      </c>
      <c r="L421" s="30">
        <v>1.45</v>
      </c>
      <c r="M421" s="30"/>
      <c r="N421" s="31"/>
      <c r="O421" s="31"/>
      <c r="P421" s="31"/>
      <c r="Q421" s="31"/>
      <c r="R421" s="31"/>
      <c r="S421" s="31"/>
      <c r="T421" s="32">
        <v>0</v>
      </c>
      <c r="U421" s="32">
        <v>1</v>
      </c>
      <c r="V421" s="29">
        <v>32499</v>
      </c>
      <c r="W421" s="29"/>
      <c r="X421" s="33">
        <v>55153</v>
      </c>
      <c r="Y421" s="15">
        <v>1</v>
      </c>
      <c r="Z421" s="41" t="str">
        <f t="shared" si="18"/>
        <v>RenExistRes</v>
      </c>
      <c r="AA421" s="41">
        <f>IF(IFERROR(MATCH(C421,REN_Existing_Resources!E:E,0),FALSE),1,0)</f>
        <v>1</v>
      </c>
      <c r="AB421">
        <f t="shared" si="19"/>
        <v>1</v>
      </c>
      <c r="AC421">
        <f>IF(IFERROR(MATCH(Z421,NonREN_types!$A$1:$A$10,0),FALSE),1,0)</f>
        <v>0</v>
      </c>
      <c r="AD421">
        <v>1</v>
      </c>
      <c r="AE421">
        <f t="shared" si="20"/>
        <v>0</v>
      </c>
      <c r="AG421" s="44">
        <f>IFERROR(INDEX(MasterGenCapability_201906!$G:$G,MATCH($C421,MasterGenCapability_201906!$U:$U,0)),"")</f>
        <v>3.75</v>
      </c>
      <c r="AH421" s="44">
        <f>IFERROR(INDEX(NQC2020compliance_20191121!$L:$L,MATCH($C421,NQC2020compliance_20191121!$A:$A,0)),"")</f>
        <v>0.42</v>
      </c>
    </row>
    <row r="422" spans="2:34" x14ac:dyDescent="0.25">
      <c r="B422" s="28" t="s">
        <v>3329</v>
      </c>
      <c r="C422" s="28" t="s">
        <v>4045</v>
      </c>
      <c r="D422" s="28" t="s">
        <v>130</v>
      </c>
      <c r="E422" s="28" t="s">
        <v>3341</v>
      </c>
      <c r="F422" s="28" t="s">
        <v>4046</v>
      </c>
      <c r="G422" s="28"/>
      <c r="H422" s="12" t="s">
        <v>3385</v>
      </c>
      <c r="I422" s="12" t="s">
        <v>3333</v>
      </c>
      <c r="J422" s="29" t="s">
        <v>3386</v>
      </c>
      <c r="K422" s="30">
        <v>144</v>
      </c>
      <c r="L422" s="30">
        <v>144</v>
      </c>
      <c r="M422" s="30"/>
      <c r="N422" s="31"/>
      <c r="O422" s="31"/>
      <c r="P422" s="31"/>
      <c r="Q422" s="31"/>
      <c r="R422" s="31"/>
      <c r="S422" s="31"/>
      <c r="T422" s="32">
        <v>0</v>
      </c>
      <c r="U422" s="32">
        <v>1</v>
      </c>
      <c r="V422" s="29">
        <v>21186</v>
      </c>
      <c r="W422" s="29"/>
      <c r="X422" s="33">
        <v>55153</v>
      </c>
      <c r="Y422" s="15">
        <v>1</v>
      </c>
      <c r="Z422" s="41" t="str">
        <f t="shared" si="18"/>
        <v>CAISO_Hydro</v>
      </c>
      <c r="AA422" s="41">
        <f>IF(IFERROR(MATCH(C422,REN_Existing_Resources!E:E,0),FALSE),1,0)</f>
        <v>0</v>
      </c>
      <c r="AB422">
        <f t="shared" si="19"/>
        <v>1</v>
      </c>
      <c r="AC422">
        <f>IF(IFERROR(MATCH(Z422,NonREN_types!$A$1:$A$10,0),FALSE),1,0)</f>
        <v>1</v>
      </c>
      <c r="AD422">
        <v>1</v>
      </c>
      <c r="AE422">
        <f t="shared" si="20"/>
        <v>1</v>
      </c>
      <c r="AG422" s="44">
        <f>IFERROR(INDEX(MasterGenCapability_201906!$G:$G,MATCH($C422,MasterGenCapability_201906!$U:$U,0)),"")</f>
        <v>72</v>
      </c>
      <c r="AH422" s="44">
        <f>IFERROR(INDEX(NQC2020compliance_20191121!$L:$L,MATCH($C422,NQC2020compliance_20191121!$A:$A,0)),"")</f>
        <v>144</v>
      </c>
    </row>
    <row r="423" spans="2:34" hidden="1" x14ac:dyDescent="0.25">
      <c r="B423" s="28" t="s">
        <v>3329</v>
      </c>
      <c r="C423" s="28" t="s">
        <v>362</v>
      </c>
      <c r="D423" s="28" t="s">
        <v>224</v>
      </c>
      <c r="E423" s="28" t="s">
        <v>4047</v>
      </c>
      <c r="F423" s="28" t="s">
        <v>4048</v>
      </c>
      <c r="G423" s="28"/>
      <c r="H423" s="12" t="s">
        <v>3385</v>
      </c>
      <c r="I423" s="12" t="s">
        <v>3333</v>
      </c>
      <c r="J423" s="29"/>
      <c r="K423" s="30">
        <v>13.5</v>
      </c>
      <c r="L423" s="30">
        <v>13.5</v>
      </c>
      <c r="M423" s="30"/>
      <c r="N423" s="31"/>
      <c r="O423" s="31"/>
      <c r="P423" s="31"/>
      <c r="Q423" s="31"/>
      <c r="R423" s="31"/>
      <c r="S423" s="31"/>
      <c r="T423" s="32">
        <v>0</v>
      </c>
      <c r="U423" s="32">
        <v>1</v>
      </c>
      <c r="V423" s="29">
        <v>5845</v>
      </c>
      <c r="W423" s="29"/>
      <c r="X423" s="33">
        <v>55153</v>
      </c>
      <c r="Y423" s="15">
        <v>1</v>
      </c>
      <c r="Z423" s="41" t="str">
        <f t="shared" si="18"/>
        <v>RenExistRes</v>
      </c>
      <c r="AA423" s="41">
        <f>IF(IFERROR(MATCH(C423,REN_Existing_Resources!E:E,0),FALSE),1,0)</f>
        <v>1</v>
      </c>
      <c r="AB423">
        <f t="shared" si="19"/>
        <v>1</v>
      </c>
      <c r="AC423">
        <f>IF(IFERROR(MATCH(Z423,NonREN_types!$A$1:$A$10,0),FALSE),1,0)</f>
        <v>0</v>
      </c>
      <c r="AD423">
        <v>1</v>
      </c>
      <c r="AE423">
        <f t="shared" si="20"/>
        <v>0</v>
      </c>
      <c r="AG423" s="44">
        <f>IFERROR(INDEX(MasterGenCapability_201906!$G:$G,MATCH($C423,MasterGenCapability_201906!$U:$U,0)),"")</f>
        <v>13.5</v>
      </c>
      <c r="AH423" s="44">
        <f>IFERROR(INDEX(NQC2020compliance_20191121!$L:$L,MATCH($C423,NQC2020compliance_20191121!$A:$A,0)),"")</f>
        <v>13.5</v>
      </c>
    </row>
    <row r="424" spans="2:34" x14ac:dyDescent="0.25">
      <c r="B424" s="28" t="s">
        <v>3329</v>
      </c>
      <c r="C424" s="28" t="s">
        <v>4049</v>
      </c>
      <c r="D424" s="28" t="s">
        <v>3392</v>
      </c>
      <c r="E424" s="28" t="s">
        <v>37</v>
      </c>
      <c r="F424" s="28" t="s">
        <v>4050</v>
      </c>
      <c r="G424" s="28" t="s">
        <v>4051</v>
      </c>
      <c r="H424" s="12" t="s">
        <v>3365</v>
      </c>
      <c r="I424" s="12" t="s">
        <v>3434</v>
      </c>
      <c r="J424" s="29" t="s">
        <v>3518</v>
      </c>
      <c r="K424" s="30">
        <v>180</v>
      </c>
      <c r="L424" s="30">
        <v>165</v>
      </c>
      <c r="M424" s="30">
        <v>99.000000000000014</v>
      </c>
      <c r="N424" s="31">
        <v>15074.6232</v>
      </c>
      <c r="O424" s="31">
        <v>7111.5453803302271</v>
      </c>
      <c r="P424" s="31">
        <v>7919.022594158756</v>
      </c>
      <c r="Q424" s="31">
        <v>26.639999999999997</v>
      </c>
      <c r="R424" s="31">
        <v>26.726400000000002</v>
      </c>
      <c r="S424" s="31"/>
      <c r="T424" s="32">
        <v>1</v>
      </c>
      <c r="U424" s="32">
        <v>1</v>
      </c>
      <c r="V424" s="29">
        <v>37822</v>
      </c>
      <c r="W424" s="29"/>
      <c r="X424" s="33">
        <v>55153</v>
      </c>
      <c r="Y424" s="15">
        <v>1</v>
      </c>
      <c r="Z424" s="41" t="str">
        <f t="shared" si="18"/>
        <v>CAISO_CCGT2</v>
      </c>
      <c r="AA424" s="41">
        <f>IF(IFERROR(MATCH(C424,REN_Existing_Resources!E:E,0),FALSE),1,0)</f>
        <v>0</v>
      </c>
      <c r="AB424">
        <f t="shared" si="19"/>
        <v>1</v>
      </c>
      <c r="AC424">
        <f>IF(IFERROR(MATCH(Z424,NonREN_types!$A$1:$A$10,0),FALSE),1,0)</f>
        <v>1</v>
      </c>
      <c r="AD424">
        <v>1</v>
      </c>
      <c r="AE424">
        <f t="shared" si="20"/>
        <v>1</v>
      </c>
      <c r="AG424" s="44" t="str">
        <f>IFERROR(INDEX(MasterGenCapability_201906!$G:$G,MATCH($C424,MasterGenCapability_201906!$U:$U,0)),"")</f>
        <v/>
      </c>
      <c r="AH424" s="44" t="str">
        <f>IFERROR(INDEX(NQC2020compliance_20191121!$L:$L,MATCH($C424,NQC2020compliance_20191121!$A:$A,0)),"")</f>
        <v/>
      </c>
    </row>
    <row r="425" spans="2:34" hidden="1" x14ac:dyDescent="0.25">
      <c r="B425" s="28" t="s">
        <v>3329</v>
      </c>
      <c r="C425" s="28" t="s">
        <v>385</v>
      </c>
      <c r="D425" s="28" t="s">
        <v>3360</v>
      </c>
      <c r="E425" s="28"/>
      <c r="F425" s="28" t="s">
        <v>4052</v>
      </c>
      <c r="G425" s="28"/>
      <c r="H425" s="12" t="s">
        <v>3385</v>
      </c>
      <c r="I425" s="12" t="s">
        <v>3333</v>
      </c>
      <c r="J425" s="29"/>
      <c r="K425" s="30">
        <v>8.5</v>
      </c>
      <c r="L425" s="30">
        <v>8.5</v>
      </c>
      <c r="M425" s="30"/>
      <c r="N425" s="31"/>
      <c r="O425" s="31"/>
      <c r="P425" s="31"/>
      <c r="Q425" s="31"/>
      <c r="R425" s="31"/>
      <c r="S425" s="31"/>
      <c r="T425" s="32">
        <v>0</v>
      </c>
      <c r="U425" s="32">
        <v>1</v>
      </c>
      <c r="V425" s="29">
        <v>7672</v>
      </c>
      <c r="W425" s="29"/>
      <c r="X425" s="33">
        <v>55153</v>
      </c>
      <c r="Y425" s="15">
        <v>1</v>
      </c>
      <c r="Z425" s="41" t="str">
        <f t="shared" si="18"/>
        <v>RenExistRes</v>
      </c>
      <c r="AA425" s="41">
        <f>IF(IFERROR(MATCH(C425,REN_Existing_Resources!E:E,0),FALSE),1,0)</f>
        <v>1</v>
      </c>
      <c r="AB425">
        <f t="shared" si="19"/>
        <v>1</v>
      </c>
      <c r="AC425">
        <f>IF(IFERROR(MATCH(Z425,NonREN_types!$A$1:$A$10,0),FALSE),1,0)</f>
        <v>0</v>
      </c>
      <c r="AD425">
        <v>1</v>
      </c>
      <c r="AE425">
        <f t="shared" si="20"/>
        <v>0</v>
      </c>
      <c r="AG425" s="44">
        <f>IFERROR(INDEX(MasterGenCapability_201906!$G:$G,MATCH($C425,MasterGenCapability_201906!$U:$U,0)),"")</f>
        <v>8.5</v>
      </c>
      <c r="AH425" s="44">
        <f>IFERROR(INDEX(NQC2020compliance_20191121!$L:$L,MATCH($C425,NQC2020compliance_20191121!$A:$A,0)),"")</f>
        <v>1.81</v>
      </c>
    </row>
    <row r="426" spans="2:34" hidden="1" x14ac:dyDescent="0.25">
      <c r="B426" s="28" t="s">
        <v>3329</v>
      </c>
      <c r="C426" s="28" t="s">
        <v>4053</v>
      </c>
      <c r="D426" s="28" t="s">
        <v>3360</v>
      </c>
      <c r="E426" s="28"/>
      <c r="F426" s="28" t="s">
        <v>4054</v>
      </c>
      <c r="G426" s="28"/>
      <c r="H426" s="12" t="s">
        <v>3385</v>
      </c>
      <c r="I426" s="12" t="s">
        <v>3333</v>
      </c>
      <c r="J426" s="29"/>
      <c r="K426" s="30">
        <v>8.5</v>
      </c>
      <c r="L426" s="30">
        <v>8.5</v>
      </c>
      <c r="M426" s="30"/>
      <c r="N426" s="31"/>
      <c r="O426" s="31"/>
      <c r="P426" s="31"/>
      <c r="Q426" s="31"/>
      <c r="R426" s="31"/>
      <c r="S426" s="31"/>
      <c r="T426" s="32">
        <v>0</v>
      </c>
      <c r="U426" s="32">
        <v>1</v>
      </c>
      <c r="V426" s="29">
        <v>7672</v>
      </c>
      <c r="W426" s="29"/>
      <c r="X426" s="33">
        <v>55153</v>
      </c>
      <c r="Y426" s="15">
        <v>1</v>
      </c>
      <c r="Z426" s="41" t="str">
        <f t="shared" si="18"/>
        <v>Unclassified</v>
      </c>
      <c r="AA426" s="41">
        <f>IF(IFERROR(MATCH(C426,REN_Existing_Resources!E:E,0),FALSE),1,0)</f>
        <v>0</v>
      </c>
      <c r="AB426">
        <f t="shared" si="19"/>
        <v>1</v>
      </c>
      <c r="AC426">
        <f>IF(IFERROR(MATCH(Z426,NonREN_types!$A$1:$A$10,0),FALSE),1,0)</f>
        <v>0</v>
      </c>
      <c r="AD426">
        <v>1</v>
      </c>
      <c r="AE426">
        <f t="shared" si="20"/>
        <v>0</v>
      </c>
      <c r="AG426" s="44">
        <f>IFERROR(INDEX(MasterGenCapability_201906!$G:$G,MATCH($C426,MasterGenCapability_201906!$U:$U,0)),"")</f>
        <v>8.5</v>
      </c>
      <c r="AH426" s="44">
        <f>IFERROR(INDEX(NQC2020compliance_20191121!$L:$L,MATCH($C426,NQC2020compliance_20191121!$A:$A,0)),"")</f>
        <v>2.96</v>
      </c>
    </row>
    <row r="427" spans="2:34" x14ac:dyDescent="0.25">
      <c r="B427" s="28" t="s">
        <v>3329</v>
      </c>
      <c r="C427" s="28" t="s">
        <v>596</v>
      </c>
      <c r="D427" s="28" t="s">
        <v>3360</v>
      </c>
      <c r="E427" s="28"/>
      <c r="F427" s="28" t="s">
        <v>4055</v>
      </c>
      <c r="G427" s="28"/>
      <c r="H427" s="12" t="s">
        <v>3385</v>
      </c>
      <c r="I427" s="12" t="s">
        <v>3333</v>
      </c>
      <c r="J427" s="29" t="s">
        <v>3386</v>
      </c>
      <c r="K427" s="30">
        <v>1.7</v>
      </c>
      <c r="L427" s="30">
        <v>0.73</v>
      </c>
      <c r="M427" s="30"/>
      <c r="N427" s="31"/>
      <c r="O427" s="31"/>
      <c r="P427" s="31"/>
      <c r="Q427" s="31"/>
      <c r="R427" s="31"/>
      <c r="S427" s="31"/>
      <c r="T427" s="32">
        <v>0</v>
      </c>
      <c r="U427" s="32">
        <v>1</v>
      </c>
      <c r="V427" s="29">
        <v>32674</v>
      </c>
      <c r="W427" s="29"/>
      <c r="X427" s="33">
        <v>55153</v>
      </c>
      <c r="Y427" s="15">
        <v>1</v>
      </c>
      <c r="Z427" s="41" t="str">
        <f t="shared" si="18"/>
        <v>CAISO_Hydro</v>
      </c>
      <c r="AA427" s="41">
        <f>IF(IFERROR(MATCH(C427,REN_Existing_Resources!E:E,0),FALSE),1,0)</f>
        <v>1</v>
      </c>
      <c r="AB427">
        <f t="shared" si="19"/>
        <v>1</v>
      </c>
      <c r="AC427">
        <f>IF(IFERROR(MATCH(Z427,NonREN_types!$A$1:$A$10,0),FALSE),1,0)</f>
        <v>1</v>
      </c>
      <c r="AD427">
        <v>1</v>
      </c>
      <c r="AE427">
        <f t="shared" si="20"/>
        <v>1</v>
      </c>
      <c r="AG427" s="44">
        <f>IFERROR(INDEX(MasterGenCapability_201906!$G:$G,MATCH($C427,MasterGenCapability_201906!$U:$U,0)),"")</f>
        <v>1.7</v>
      </c>
      <c r="AH427" s="44">
        <f>IFERROR(INDEX(NQC2020compliance_20191121!$L:$L,MATCH($C427,NQC2020compliance_20191121!$A:$A,0)),"")</f>
        <v>0.81</v>
      </c>
    </row>
    <row r="428" spans="2:34" x14ac:dyDescent="0.25">
      <c r="B428" s="28" t="s">
        <v>3329</v>
      </c>
      <c r="C428" s="28" t="s">
        <v>509</v>
      </c>
      <c r="D428" s="28" t="s">
        <v>3360</v>
      </c>
      <c r="E428" s="28"/>
      <c r="F428" s="28" t="s">
        <v>4056</v>
      </c>
      <c r="G428" s="28"/>
      <c r="H428" s="12" t="s">
        <v>3385</v>
      </c>
      <c r="I428" s="12" t="s">
        <v>3333</v>
      </c>
      <c r="J428" s="29" t="s">
        <v>3386</v>
      </c>
      <c r="K428" s="30">
        <v>2.75</v>
      </c>
      <c r="L428" s="30">
        <v>1.1399999999999999</v>
      </c>
      <c r="M428" s="30"/>
      <c r="N428" s="31"/>
      <c r="O428" s="31"/>
      <c r="P428" s="31"/>
      <c r="Q428" s="31"/>
      <c r="R428" s="31"/>
      <c r="S428" s="31"/>
      <c r="T428" s="32">
        <v>0</v>
      </c>
      <c r="U428" s="32">
        <v>1</v>
      </c>
      <c r="V428" s="29">
        <v>32674</v>
      </c>
      <c r="W428" s="29"/>
      <c r="X428" s="33">
        <v>55153</v>
      </c>
      <c r="Y428" s="15">
        <v>1</v>
      </c>
      <c r="Z428" s="41" t="str">
        <f t="shared" si="18"/>
        <v>CAISO_Hydro</v>
      </c>
      <c r="AA428" s="41">
        <f>IF(IFERROR(MATCH(C428,REN_Existing_Resources!E:E,0),FALSE),1,0)</f>
        <v>1</v>
      </c>
      <c r="AB428">
        <f t="shared" si="19"/>
        <v>1</v>
      </c>
      <c r="AC428">
        <f>IF(IFERROR(MATCH(Z428,NonREN_types!$A$1:$A$10,0),FALSE),1,0)</f>
        <v>1</v>
      </c>
      <c r="AD428">
        <v>1</v>
      </c>
      <c r="AE428">
        <f t="shared" si="20"/>
        <v>1</v>
      </c>
      <c r="AG428" s="44" t="str">
        <f>IFERROR(INDEX(MasterGenCapability_201906!$G:$G,MATCH($C428,MasterGenCapability_201906!$U:$U,0)),"")</f>
        <v/>
      </c>
      <c r="AH428" s="44" t="str">
        <f>IFERROR(INDEX(NQC2020compliance_20191121!$L:$L,MATCH($C428,NQC2020compliance_20191121!$A:$A,0)),"")</f>
        <v/>
      </c>
    </row>
    <row r="429" spans="2:34" hidden="1" x14ac:dyDescent="0.25">
      <c r="B429" s="28" t="s">
        <v>3329</v>
      </c>
      <c r="C429" s="28" t="s">
        <v>1083</v>
      </c>
      <c r="D429" s="28" t="s">
        <v>3360</v>
      </c>
      <c r="E429" s="28"/>
      <c r="F429" s="28" t="s">
        <v>4057</v>
      </c>
      <c r="G429" s="28"/>
      <c r="H429" s="12" t="s">
        <v>3399</v>
      </c>
      <c r="I429" s="12" t="s">
        <v>3333</v>
      </c>
      <c r="J429" s="29"/>
      <c r="K429" s="30">
        <v>102</v>
      </c>
      <c r="L429" s="30">
        <v>36.840000000000003</v>
      </c>
      <c r="M429" s="30"/>
      <c r="N429" s="31"/>
      <c r="O429" s="31"/>
      <c r="P429" s="31"/>
      <c r="Q429" s="31"/>
      <c r="R429" s="31"/>
      <c r="S429" s="31"/>
      <c r="T429" s="32">
        <v>0</v>
      </c>
      <c r="U429" s="32">
        <v>1</v>
      </c>
      <c r="V429" s="29">
        <v>40501</v>
      </c>
      <c r="W429" s="29"/>
      <c r="X429" s="33">
        <v>55153</v>
      </c>
      <c r="Y429" s="15">
        <v>1</v>
      </c>
      <c r="Z429" s="41" t="str">
        <f t="shared" si="18"/>
        <v>RenExistRes</v>
      </c>
      <c r="AA429" s="41">
        <f>IF(IFERROR(MATCH(C429,REN_Existing_Resources!E:E,0),FALSE),1,0)</f>
        <v>1</v>
      </c>
      <c r="AB429">
        <f t="shared" si="19"/>
        <v>1</v>
      </c>
      <c r="AC429">
        <f>IF(IFERROR(MATCH(Z429,NonREN_types!$A$1:$A$10,0),FALSE),1,0)</f>
        <v>0</v>
      </c>
      <c r="AD429">
        <v>1</v>
      </c>
      <c r="AE429">
        <f t="shared" si="20"/>
        <v>0</v>
      </c>
      <c r="AG429" s="44">
        <f>IFERROR(INDEX(MasterGenCapability_201906!$G:$G,MATCH($C429,MasterGenCapability_201906!$U:$U,0)),"")</f>
        <v>102</v>
      </c>
      <c r="AH429" s="44">
        <f>IFERROR(INDEX(NQC2020compliance_20191121!$L:$L,MATCH($C429,NQC2020compliance_20191121!$A:$A,0)),"")</f>
        <v>15.3</v>
      </c>
    </row>
    <row r="430" spans="2:34" hidden="1" x14ac:dyDescent="0.25">
      <c r="B430" s="28" t="s">
        <v>3329</v>
      </c>
      <c r="C430" s="28" t="s">
        <v>470</v>
      </c>
      <c r="D430" s="28" t="s">
        <v>224</v>
      </c>
      <c r="E430" s="28" t="s">
        <v>3481</v>
      </c>
      <c r="F430" s="28" t="s">
        <v>4058</v>
      </c>
      <c r="G430" s="28"/>
      <c r="H430" s="12" t="s">
        <v>3385</v>
      </c>
      <c r="I430" s="12" t="s">
        <v>3333</v>
      </c>
      <c r="J430" s="29"/>
      <c r="K430" s="30">
        <v>18.75</v>
      </c>
      <c r="L430" s="30">
        <v>0</v>
      </c>
      <c r="M430" s="30"/>
      <c r="N430" s="31"/>
      <c r="O430" s="31"/>
      <c r="P430" s="31"/>
      <c r="Q430" s="31"/>
      <c r="R430" s="31"/>
      <c r="S430" s="31"/>
      <c r="T430" s="32">
        <v>0</v>
      </c>
      <c r="U430" s="32">
        <v>1</v>
      </c>
      <c r="V430" s="29">
        <v>32609</v>
      </c>
      <c r="W430" s="29"/>
      <c r="X430" s="33">
        <v>55153</v>
      </c>
      <c r="Y430" s="15">
        <v>1</v>
      </c>
      <c r="Z430" s="41" t="str">
        <f t="shared" si="18"/>
        <v>RenExistRes</v>
      </c>
      <c r="AA430" s="41">
        <f>IF(IFERROR(MATCH(C430,REN_Existing_Resources!E:E,0),FALSE),1,0)</f>
        <v>1</v>
      </c>
      <c r="AB430">
        <f t="shared" si="19"/>
        <v>1</v>
      </c>
      <c r="AC430">
        <f>IF(IFERROR(MATCH(Z430,NonREN_types!$A$1:$A$10,0),FALSE),1,0)</f>
        <v>0</v>
      </c>
      <c r="AD430">
        <v>1</v>
      </c>
      <c r="AE430">
        <f t="shared" si="20"/>
        <v>0</v>
      </c>
      <c r="AG430" s="44">
        <f>IFERROR(INDEX(MasterGenCapability_201906!$G:$G,MATCH($C430,MasterGenCapability_201906!$U:$U,0)),"")</f>
        <v>14.8</v>
      </c>
      <c r="AH430" s="44">
        <f>IFERROR(INDEX(NQC2020compliance_20191121!$L:$L,MATCH($C430,NQC2020compliance_20191121!$A:$A,0)),"")</f>
        <v>0</v>
      </c>
    </row>
    <row r="431" spans="2:34" x14ac:dyDescent="0.25">
      <c r="B431" s="28" t="s">
        <v>3329</v>
      </c>
      <c r="C431" s="28" t="s">
        <v>4059</v>
      </c>
      <c r="D431" s="28" t="s">
        <v>130</v>
      </c>
      <c r="E431" s="28" t="s">
        <v>3542</v>
      </c>
      <c r="F431" s="28" t="s">
        <v>4060</v>
      </c>
      <c r="G431" s="28"/>
      <c r="H431" s="12" t="s">
        <v>3385</v>
      </c>
      <c r="I431" s="12" t="s">
        <v>3333</v>
      </c>
      <c r="J431" s="29" t="s">
        <v>3828</v>
      </c>
      <c r="K431" s="30">
        <v>407</v>
      </c>
      <c r="L431" s="30">
        <v>407</v>
      </c>
      <c r="M431" s="30"/>
      <c r="N431" s="31"/>
      <c r="O431" s="31"/>
      <c r="P431" s="31"/>
      <c r="Q431" s="31"/>
      <c r="R431" s="31"/>
      <c r="S431" s="31"/>
      <c r="T431" s="32">
        <v>0</v>
      </c>
      <c r="U431" s="32">
        <v>1</v>
      </c>
      <c r="V431" s="29">
        <v>30682</v>
      </c>
      <c r="W431" s="29"/>
      <c r="X431" s="33">
        <v>55153</v>
      </c>
      <c r="Y431" s="15">
        <v>1</v>
      </c>
      <c r="Z431" s="41" t="str">
        <f t="shared" si="18"/>
        <v>CAISO_PS</v>
      </c>
      <c r="AA431" s="41">
        <f>IF(IFERROR(MATCH(C431,REN_Existing_Resources!E:E,0),FALSE),1,0)</f>
        <v>0</v>
      </c>
      <c r="AB431">
        <f t="shared" si="19"/>
        <v>1</v>
      </c>
      <c r="AC431">
        <f>IF(IFERROR(MATCH(Z431,NonREN_types!$A$1:$A$10,0),FALSE),1,0)</f>
        <v>1</v>
      </c>
      <c r="AD431">
        <v>1</v>
      </c>
      <c r="AE431">
        <f t="shared" si="20"/>
        <v>1</v>
      </c>
      <c r="AG431" s="44">
        <f>IFERROR(INDEX(MasterGenCapability_201906!$G:$G,MATCH($C431,MasterGenCapability_201906!$U:$U,0)),"")</f>
        <v>407</v>
      </c>
      <c r="AH431" s="44">
        <f>IFERROR(INDEX(NQC2020compliance_20191121!$L:$L,MATCH($C431,NQC2020compliance_20191121!$A:$A,0)),"")</f>
        <v>407</v>
      </c>
    </row>
    <row r="432" spans="2:34" x14ac:dyDescent="0.25">
      <c r="B432" s="28" t="s">
        <v>3329</v>
      </c>
      <c r="C432" s="28" t="s">
        <v>4061</v>
      </c>
      <c r="D432" s="28" t="s">
        <v>130</v>
      </c>
      <c r="E432" s="28" t="s">
        <v>3542</v>
      </c>
      <c r="F432" s="28" t="s">
        <v>4062</v>
      </c>
      <c r="G432" s="28"/>
      <c r="H432" s="12" t="s">
        <v>3385</v>
      </c>
      <c r="I432" s="12" t="s">
        <v>3333</v>
      </c>
      <c r="J432" s="29" t="s">
        <v>3828</v>
      </c>
      <c r="K432" s="30">
        <v>407</v>
      </c>
      <c r="L432" s="30">
        <v>407</v>
      </c>
      <c r="M432" s="30"/>
      <c r="N432" s="31"/>
      <c r="O432" s="31"/>
      <c r="P432" s="31"/>
      <c r="Q432" s="31"/>
      <c r="R432" s="31"/>
      <c r="S432" s="31"/>
      <c r="T432" s="32">
        <v>0</v>
      </c>
      <c r="U432" s="32">
        <v>1</v>
      </c>
      <c r="V432" s="29">
        <v>30682</v>
      </c>
      <c r="W432" s="29"/>
      <c r="X432" s="33">
        <v>55153</v>
      </c>
      <c r="Y432" s="15">
        <v>1</v>
      </c>
      <c r="Z432" s="41" t="str">
        <f t="shared" si="18"/>
        <v>CAISO_PS</v>
      </c>
      <c r="AA432" s="41">
        <f>IF(IFERROR(MATCH(C432,REN_Existing_Resources!E:E,0),FALSE),1,0)</f>
        <v>0</v>
      </c>
      <c r="AB432">
        <f t="shared" si="19"/>
        <v>1</v>
      </c>
      <c r="AC432">
        <f>IF(IFERROR(MATCH(Z432,NonREN_types!$A$1:$A$10,0),FALSE),1,0)</f>
        <v>1</v>
      </c>
      <c r="AD432">
        <v>1</v>
      </c>
      <c r="AE432">
        <f t="shared" si="20"/>
        <v>1</v>
      </c>
      <c r="AG432" s="44">
        <f>IFERROR(INDEX(MasterGenCapability_201906!$G:$G,MATCH($C432,MasterGenCapability_201906!$U:$U,0)),"")</f>
        <v>407</v>
      </c>
      <c r="AH432" s="44">
        <f>IFERROR(INDEX(NQC2020compliance_20191121!$L:$L,MATCH($C432,NQC2020compliance_20191121!$A:$A,0)),"")</f>
        <v>407</v>
      </c>
    </row>
    <row r="433" spans="2:34" x14ac:dyDescent="0.25">
      <c r="B433" s="28" t="s">
        <v>3329</v>
      </c>
      <c r="C433" s="28" t="s">
        <v>4063</v>
      </c>
      <c r="D433" s="28" t="s">
        <v>130</v>
      </c>
      <c r="E433" s="28" t="s">
        <v>3542</v>
      </c>
      <c r="F433" s="28" t="s">
        <v>4064</v>
      </c>
      <c r="G433" s="28"/>
      <c r="H433" s="12" t="s">
        <v>3385</v>
      </c>
      <c r="I433" s="12" t="s">
        <v>3333</v>
      </c>
      <c r="J433" s="29" t="s">
        <v>3828</v>
      </c>
      <c r="K433" s="30">
        <v>404</v>
      </c>
      <c r="L433" s="30">
        <v>404</v>
      </c>
      <c r="M433" s="30"/>
      <c r="N433" s="31"/>
      <c r="O433" s="31"/>
      <c r="P433" s="31"/>
      <c r="Q433" s="31"/>
      <c r="R433" s="31"/>
      <c r="S433" s="31"/>
      <c r="T433" s="32">
        <v>0</v>
      </c>
      <c r="U433" s="32">
        <v>1</v>
      </c>
      <c r="V433" s="29">
        <v>30682</v>
      </c>
      <c r="W433" s="29"/>
      <c r="X433" s="33">
        <v>55153</v>
      </c>
      <c r="Y433" s="15">
        <v>1</v>
      </c>
      <c r="Z433" s="41" t="str">
        <f t="shared" si="18"/>
        <v>CAISO_PS</v>
      </c>
      <c r="AA433" s="41">
        <f>IF(IFERROR(MATCH(C433,REN_Existing_Resources!E:E,0),FALSE),1,0)</f>
        <v>0</v>
      </c>
      <c r="AB433">
        <f t="shared" si="19"/>
        <v>1</v>
      </c>
      <c r="AC433">
        <f>IF(IFERROR(MATCH(Z433,NonREN_types!$A$1:$A$10,0),FALSE),1,0)</f>
        <v>1</v>
      </c>
      <c r="AD433">
        <v>1</v>
      </c>
      <c r="AE433">
        <f t="shared" si="20"/>
        <v>1</v>
      </c>
      <c r="AG433" s="44">
        <f>IFERROR(INDEX(MasterGenCapability_201906!$G:$G,MATCH($C433,MasterGenCapability_201906!$U:$U,0)),"")</f>
        <v>404</v>
      </c>
      <c r="AH433" s="44">
        <f>IFERROR(INDEX(NQC2020compliance_20191121!$L:$L,MATCH($C433,NQC2020compliance_20191121!$A:$A,0)),"")</f>
        <v>404</v>
      </c>
    </row>
    <row r="434" spans="2:34" hidden="1" x14ac:dyDescent="0.25">
      <c r="B434" s="28" t="s">
        <v>3329</v>
      </c>
      <c r="C434" s="28" t="s">
        <v>622</v>
      </c>
      <c r="D434" s="28" t="s">
        <v>130</v>
      </c>
      <c r="E434" s="28"/>
      <c r="F434" s="28" t="s">
        <v>4065</v>
      </c>
      <c r="G434" s="28"/>
      <c r="H434" s="12" t="s">
        <v>3332</v>
      </c>
      <c r="I434" s="12" t="s">
        <v>3333</v>
      </c>
      <c r="J434" s="29"/>
      <c r="K434" s="30">
        <v>1.5</v>
      </c>
      <c r="L434" s="30">
        <v>0</v>
      </c>
      <c r="M434" s="30"/>
      <c r="N434" s="31"/>
      <c r="O434" s="31"/>
      <c r="P434" s="31"/>
      <c r="Q434" s="31"/>
      <c r="R434" s="31"/>
      <c r="S434" s="31"/>
      <c r="T434" s="32">
        <v>0</v>
      </c>
      <c r="U434" s="32">
        <v>1</v>
      </c>
      <c r="V434" s="29">
        <v>42398</v>
      </c>
      <c r="W434" s="29"/>
      <c r="X434" s="33">
        <v>55153</v>
      </c>
      <c r="Y434" s="15">
        <v>1</v>
      </c>
      <c r="Z434" s="41" t="str">
        <f t="shared" si="18"/>
        <v>RenExistRes</v>
      </c>
      <c r="AA434" s="41">
        <f>IF(IFERROR(MATCH(C434,REN_Existing_Resources!E:E,0),FALSE),1,0)</f>
        <v>1</v>
      </c>
      <c r="AB434">
        <f t="shared" si="19"/>
        <v>1</v>
      </c>
      <c r="AC434">
        <f>IF(IFERROR(MATCH(Z434,NonREN_types!$A$1:$A$10,0),FALSE),1,0)</f>
        <v>0</v>
      </c>
      <c r="AD434">
        <v>1</v>
      </c>
      <c r="AE434">
        <f t="shared" si="20"/>
        <v>0</v>
      </c>
      <c r="AG434" s="44">
        <f>IFERROR(INDEX(MasterGenCapability_201906!$G:$G,MATCH($C434,MasterGenCapability_201906!$U:$U,0)),"")</f>
        <v>1.5</v>
      </c>
      <c r="AH434" s="44">
        <f>IFERROR(INDEX(NQC2020compliance_20191121!$L:$L,MATCH($C434,NQC2020compliance_20191121!$A:$A,0)),"")</f>
        <v>0</v>
      </c>
    </row>
    <row r="435" spans="2:34" hidden="1" x14ac:dyDescent="0.25">
      <c r="B435" s="28" t="s">
        <v>3329</v>
      </c>
      <c r="C435" s="28" t="s">
        <v>4066</v>
      </c>
      <c r="D435" s="28" t="s">
        <v>130</v>
      </c>
      <c r="E435" s="28"/>
      <c r="F435" s="28" t="s">
        <v>4067</v>
      </c>
      <c r="G435" s="28"/>
      <c r="H435" s="12" t="s">
        <v>3332</v>
      </c>
      <c r="I435" s="12" t="s">
        <v>3333</v>
      </c>
      <c r="J435" s="29"/>
      <c r="K435" s="30">
        <v>2</v>
      </c>
      <c r="L435" s="30">
        <v>0</v>
      </c>
      <c r="M435" s="30"/>
      <c r="N435" s="31"/>
      <c r="O435" s="31"/>
      <c r="P435" s="31"/>
      <c r="Q435" s="31"/>
      <c r="R435" s="31"/>
      <c r="S435" s="31"/>
      <c r="T435" s="32">
        <v>0</v>
      </c>
      <c r="U435" s="32">
        <v>1</v>
      </c>
      <c r="V435" s="29">
        <v>42497</v>
      </c>
      <c r="W435" s="29"/>
      <c r="X435" s="33">
        <v>55153</v>
      </c>
      <c r="Y435" s="15">
        <v>1</v>
      </c>
      <c r="Z435" s="41" t="str">
        <f t="shared" si="18"/>
        <v>Unclassified</v>
      </c>
      <c r="AA435" s="41">
        <f>IF(IFERROR(MATCH(C435,REN_Existing_Resources!E:E,0),FALSE),1,0)</f>
        <v>0</v>
      </c>
      <c r="AB435">
        <f t="shared" si="19"/>
        <v>1</v>
      </c>
      <c r="AC435">
        <f>IF(IFERROR(MATCH(Z435,NonREN_types!$A$1:$A$10,0),FALSE),1,0)</f>
        <v>0</v>
      </c>
      <c r="AD435">
        <v>1</v>
      </c>
      <c r="AE435">
        <f t="shared" si="20"/>
        <v>0</v>
      </c>
      <c r="AG435" s="44">
        <f>IFERROR(INDEX(MasterGenCapability_201906!$G:$G,MATCH($C435,MasterGenCapability_201906!$U:$U,0)),"")</f>
        <v>2</v>
      </c>
      <c r="AH435" s="44">
        <f>IFERROR(INDEX(NQC2020compliance_20191121!$L:$L,MATCH($C435,NQC2020compliance_20191121!$A:$A,0)),"")</f>
        <v>0</v>
      </c>
    </row>
    <row r="436" spans="2:34" x14ac:dyDescent="0.25">
      <c r="B436" s="28" t="s">
        <v>3329</v>
      </c>
      <c r="C436" s="28" t="s">
        <v>4068</v>
      </c>
      <c r="D436" s="28" t="s">
        <v>3455</v>
      </c>
      <c r="E436" s="28" t="s">
        <v>766</v>
      </c>
      <c r="F436" s="28" t="s">
        <v>4069</v>
      </c>
      <c r="G436" s="28" t="s">
        <v>4070</v>
      </c>
      <c r="H436" s="12" t="s">
        <v>3350</v>
      </c>
      <c r="I436" s="12" t="s">
        <v>3351</v>
      </c>
      <c r="J436" s="29" t="s">
        <v>3352</v>
      </c>
      <c r="K436" s="30">
        <v>48</v>
      </c>
      <c r="L436" s="30">
        <v>48</v>
      </c>
      <c r="M436" s="30">
        <v>21.599999999999998</v>
      </c>
      <c r="N436" s="31">
        <v>1628.3139078156312</v>
      </c>
      <c r="O436" s="31">
        <v>10353.038668571005</v>
      </c>
      <c r="P436" s="31">
        <v>11541.120890148157</v>
      </c>
      <c r="Q436" s="31">
        <v>153.90781563126254</v>
      </c>
      <c r="R436" s="31">
        <v>153.90781563126254</v>
      </c>
      <c r="S436" s="31"/>
      <c r="T436" s="32">
        <v>1</v>
      </c>
      <c r="U436" s="32">
        <v>1</v>
      </c>
      <c r="V436" s="29">
        <v>37627</v>
      </c>
      <c r="W436" s="29"/>
      <c r="X436" s="33">
        <v>55153</v>
      </c>
      <c r="Y436" s="15">
        <v>1</v>
      </c>
      <c r="Z436" s="41" t="str">
        <f t="shared" si="18"/>
        <v>CAISO_Peaker2</v>
      </c>
      <c r="AA436" s="41">
        <f>IF(IFERROR(MATCH(C436,REN_Existing_Resources!E:E,0),FALSE),1,0)</f>
        <v>0</v>
      </c>
      <c r="AB436">
        <f t="shared" si="19"/>
        <v>1</v>
      </c>
      <c r="AC436">
        <f>IF(IFERROR(MATCH(Z436,NonREN_types!$A$1:$A$10,0),FALSE),1,0)</f>
        <v>1</v>
      </c>
      <c r="AD436">
        <v>1</v>
      </c>
      <c r="AE436">
        <f t="shared" si="20"/>
        <v>1</v>
      </c>
      <c r="AG436" s="44">
        <f>IFERROR(INDEX(MasterGenCapability_201906!$G:$G,MATCH($C436,MasterGenCapability_201906!$U:$U,0)),"")</f>
        <v>47.6</v>
      </c>
      <c r="AH436" s="44">
        <f>IFERROR(INDEX(NQC2020compliance_20191121!$L:$L,MATCH($C436,NQC2020compliance_20191121!$A:$A,0)),"")</f>
        <v>47.6</v>
      </c>
    </row>
    <row r="437" spans="2:34" x14ac:dyDescent="0.25">
      <c r="B437" s="28" t="s">
        <v>3329</v>
      </c>
      <c r="C437" s="28" t="s">
        <v>4071</v>
      </c>
      <c r="D437" s="28" t="s">
        <v>130</v>
      </c>
      <c r="E437" s="28" t="s">
        <v>3542</v>
      </c>
      <c r="F437" s="28" t="s">
        <v>4072</v>
      </c>
      <c r="G437" s="28" t="s">
        <v>4073</v>
      </c>
      <c r="H437" s="12" t="s">
        <v>3350</v>
      </c>
      <c r="I437" s="12" t="s">
        <v>3351</v>
      </c>
      <c r="J437" s="29" t="s">
        <v>3352</v>
      </c>
      <c r="K437" s="30">
        <v>49.42</v>
      </c>
      <c r="L437" s="30">
        <v>45.23</v>
      </c>
      <c r="M437" s="30">
        <v>22.239000000000001</v>
      </c>
      <c r="N437" s="31">
        <v>1676.4847457142857</v>
      </c>
      <c r="O437" s="31">
        <v>10347.778791466772</v>
      </c>
      <c r="P437" s="31">
        <v>11445.938224119407</v>
      </c>
      <c r="Q437" s="31">
        <v>80.685714285714283</v>
      </c>
      <c r="R437" s="31">
        <v>80.685714285714283</v>
      </c>
      <c r="S437" s="31"/>
      <c r="T437" s="32">
        <v>1</v>
      </c>
      <c r="U437" s="32">
        <v>1</v>
      </c>
      <c r="V437" s="29">
        <v>37438</v>
      </c>
      <c r="W437" s="29"/>
      <c r="X437" s="33">
        <v>55153</v>
      </c>
      <c r="Y437" s="15">
        <v>1</v>
      </c>
      <c r="Z437" s="41" t="str">
        <f t="shared" si="18"/>
        <v>CAISO_Peaker2</v>
      </c>
      <c r="AA437" s="41">
        <f>IF(IFERROR(MATCH(C437,REN_Existing_Resources!E:E,0),FALSE),1,0)</f>
        <v>0</v>
      </c>
      <c r="AB437">
        <f t="shared" si="19"/>
        <v>1</v>
      </c>
      <c r="AC437">
        <f>IF(IFERROR(MATCH(Z437,NonREN_types!$A$1:$A$10,0),FALSE),1,0)</f>
        <v>1</v>
      </c>
      <c r="AD437">
        <v>1</v>
      </c>
      <c r="AE437">
        <f t="shared" si="20"/>
        <v>1</v>
      </c>
      <c r="AG437" s="44">
        <f>IFERROR(INDEX(MasterGenCapability_201906!$G:$G,MATCH($C437,MasterGenCapability_201906!$U:$U,0)),"")</f>
        <v>49.42</v>
      </c>
      <c r="AH437" s="44">
        <f>IFERROR(INDEX(NQC2020compliance_20191121!$L:$L,MATCH($C437,NQC2020compliance_20191121!$A:$A,0)),"")</f>
        <v>45.88</v>
      </c>
    </row>
    <row r="438" spans="2:34" hidden="1" x14ac:dyDescent="0.25">
      <c r="B438" s="28" t="s">
        <v>3329</v>
      </c>
      <c r="C438" s="28" t="s">
        <v>889</v>
      </c>
      <c r="D438" s="28" t="s">
        <v>130</v>
      </c>
      <c r="E438" s="28"/>
      <c r="F438" s="28" t="s">
        <v>4074</v>
      </c>
      <c r="G438" s="28"/>
      <c r="H438" s="12" t="s">
        <v>3332</v>
      </c>
      <c r="I438" s="12" t="s">
        <v>3333</v>
      </c>
      <c r="J438" s="29"/>
      <c r="K438" s="30">
        <v>100</v>
      </c>
      <c r="L438" s="30">
        <v>80.34</v>
      </c>
      <c r="M438" s="30"/>
      <c r="N438" s="31"/>
      <c r="O438" s="31"/>
      <c r="P438" s="31"/>
      <c r="Q438" s="31"/>
      <c r="R438" s="31"/>
      <c r="S438" s="31"/>
      <c r="T438" s="32">
        <v>0</v>
      </c>
      <c r="U438" s="32">
        <v>1</v>
      </c>
      <c r="V438" s="29">
        <v>42601</v>
      </c>
      <c r="W438" s="29"/>
      <c r="X438" s="33">
        <v>55153</v>
      </c>
      <c r="Y438" s="15">
        <v>1</v>
      </c>
      <c r="Z438" s="41" t="str">
        <f t="shared" si="18"/>
        <v>RenExistRes</v>
      </c>
      <c r="AA438" s="41">
        <f>IF(IFERROR(MATCH(C438,REN_Existing_Resources!E:E,0),FALSE),1,0)</f>
        <v>1</v>
      </c>
      <c r="AB438">
        <f t="shared" si="19"/>
        <v>1</v>
      </c>
      <c r="AC438">
        <f>IF(IFERROR(MATCH(Z438,NonREN_types!$A$1:$A$10,0),FALSE),1,0)</f>
        <v>0</v>
      </c>
      <c r="AD438">
        <v>1</v>
      </c>
      <c r="AE438">
        <f t="shared" si="20"/>
        <v>0</v>
      </c>
      <c r="AG438" s="44">
        <f>IFERROR(INDEX(MasterGenCapability_201906!$G:$G,MATCH($C438,MasterGenCapability_201906!$U:$U,0)),"")</f>
        <v>100</v>
      </c>
      <c r="AH438" s="44">
        <f>IFERROR(INDEX(NQC2020compliance_20191121!$L:$L,MATCH($C438,NQC2020compliance_20191121!$A:$A,0)),"")</f>
        <v>14</v>
      </c>
    </row>
    <row r="439" spans="2:34" x14ac:dyDescent="0.25">
      <c r="B439" s="28" t="s">
        <v>3329</v>
      </c>
      <c r="C439" s="28" t="s">
        <v>4075</v>
      </c>
      <c r="D439" s="28" t="s">
        <v>224</v>
      </c>
      <c r="E439" s="28" t="s">
        <v>3881</v>
      </c>
      <c r="F439" s="28" t="s">
        <v>4076</v>
      </c>
      <c r="G439" s="28" t="s">
        <v>4077</v>
      </c>
      <c r="H439" s="12" t="s">
        <v>3365</v>
      </c>
      <c r="I439" s="12" t="s">
        <v>3434</v>
      </c>
      <c r="J439" s="29" t="s">
        <v>3855</v>
      </c>
      <c r="K439" s="30">
        <v>302.58</v>
      </c>
      <c r="L439" s="30">
        <v>280</v>
      </c>
      <c r="M439" s="30">
        <v>136.161</v>
      </c>
      <c r="N439" s="31">
        <v>25340.441022857143</v>
      </c>
      <c r="O439" s="31">
        <v>7083.2103174603162</v>
      </c>
      <c r="P439" s="31">
        <v>5873.4673721340387</v>
      </c>
      <c r="Q439" s="31">
        <v>144.08571428571426</v>
      </c>
      <c r="R439" s="31">
        <v>144.08571428571426</v>
      </c>
      <c r="S439" s="31"/>
      <c r="T439" s="32">
        <v>1</v>
      </c>
      <c r="U439" s="32">
        <v>0</v>
      </c>
      <c r="V439" s="29">
        <v>41240</v>
      </c>
      <c r="W439" s="29"/>
      <c r="X439" s="33">
        <v>55153</v>
      </c>
      <c r="Y439" s="15">
        <v>1</v>
      </c>
      <c r="Z439" s="41" t="str">
        <f t="shared" si="18"/>
        <v>CAISO_CCGT1</v>
      </c>
      <c r="AA439" s="41">
        <f>IF(IFERROR(MATCH(C439,REN_Existing_Resources!E:E,0),FALSE),1,0)</f>
        <v>0</v>
      </c>
      <c r="AB439">
        <f t="shared" si="19"/>
        <v>1</v>
      </c>
      <c r="AC439">
        <f>IF(IFERROR(MATCH(Z439,NonREN_types!$A$1:$A$10,0),FALSE),1,0)</f>
        <v>1</v>
      </c>
      <c r="AD439">
        <v>1</v>
      </c>
      <c r="AE439">
        <f t="shared" si="20"/>
        <v>1</v>
      </c>
      <c r="AG439" s="44">
        <f>IFERROR(INDEX(MasterGenCapability_201906!$G:$G,MATCH($C439,MasterGenCapability_201906!$U:$U,0)),"")</f>
        <v>116.9</v>
      </c>
      <c r="AH439" s="44">
        <f>IFERROR(INDEX(NQC2020compliance_20191121!$L:$L,MATCH($C439,NQC2020compliance_20191121!$A:$A,0)),"")</f>
        <v>302.58</v>
      </c>
    </row>
    <row r="440" spans="2:34" x14ac:dyDescent="0.25">
      <c r="B440" s="28" t="s">
        <v>3329</v>
      </c>
      <c r="C440" s="28" t="s">
        <v>591</v>
      </c>
      <c r="D440" s="28" t="s">
        <v>224</v>
      </c>
      <c r="E440" s="28" t="s">
        <v>4078</v>
      </c>
      <c r="F440" s="28" t="s">
        <v>4079</v>
      </c>
      <c r="G440" s="28"/>
      <c r="H440" s="12" t="s">
        <v>3385</v>
      </c>
      <c r="I440" s="12" t="s">
        <v>3333</v>
      </c>
      <c r="J440" s="29" t="s">
        <v>3386</v>
      </c>
      <c r="K440" s="30">
        <v>1.5</v>
      </c>
      <c r="L440" s="30">
        <v>0</v>
      </c>
      <c r="M440" s="30"/>
      <c r="N440" s="31"/>
      <c r="O440" s="31"/>
      <c r="P440" s="31"/>
      <c r="Q440" s="31"/>
      <c r="R440" s="31"/>
      <c r="S440" s="31"/>
      <c r="T440" s="32">
        <v>0</v>
      </c>
      <c r="U440" s="32">
        <v>1</v>
      </c>
      <c r="V440" s="40">
        <v>1</v>
      </c>
      <c r="W440" s="29"/>
      <c r="X440" s="33">
        <v>55153</v>
      </c>
      <c r="Y440" s="15">
        <v>1</v>
      </c>
      <c r="Z440" s="41" t="str">
        <f t="shared" si="18"/>
        <v>CAISO_Hydro</v>
      </c>
      <c r="AA440" s="41">
        <f>IF(IFERROR(MATCH(C440,REN_Existing_Resources!E:E,0),FALSE),1,0)</f>
        <v>1</v>
      </c>
      <c r="AB440">
        <f t="shared" si="19"/>
        <v>1</v>
      </c>
      <c r="AC440">
        <f>IF(IFERROR(MATCH(Z440,NonREN_types!$A$1:$A$10,0),FALSE),1,0)</f>
        <v>1</v>
      </c>
      <c r="AD440">
        <v>1</v>
      </c>
      <c r="AE440">
        <f t="shared" si="20"/>
        <v>1</v>
      </c>
      <c r="AG440" s="44">
        <f>IFERROR(INDEX(MasterGenCapability_201906!$G:$G,MATCH($C440,MasterGenCapability_201906!$U:$U,0)),"")</f>
        <v>1.5</v>
      </c>
      <c r="AH440" s="44">
        <f>IFERROR(INDEX(NQC2020compliance_20191121!$L:$L,MATCH($C440,NQC2020compliance_20191121!$A:$A,0)),"")</f>
        <v>0.01</v>
      </c>
    </row>
    <row r="441" spans="2:34" x14ac:dyDescent="0.25">
      <c r="B441" s="28" t="s">
        <v>3329</v>
      </c>
      <c r="C441" s="28" t="s">
        <v>4080</v>
      </c>
      <c r="D441" s="28" t="s">
        <v>224</v>
      </c>
      <c r="E441" s="28" t="s">
        <v>4078</v>
      </c>
      <c r="F441" s="28" t="s">
        <v>4080</v>
      </c>
      <c r="G441" s="28"/>
      <c r="H441" s="12" t="s">
        <v>3385</v>
      </c>
      <c r="I441" s="12" t="s">
        <v>3333</v>
      </c>
      <c r="J441" s="29" t="s">
        <v>3386</v>
      </c>
      <c r="K441" s="30">
        <v>2</v>
      </c>
      <c r="L441" s="30">
        <v>0.23</v>
      </c>
      <c r="M441" s="30"/>
      <c r="N441" s="31"/>
      <c r="O441" s="31"/>
      <c r="P441" s="31"/>
      <c r="Q441" s="31"/>
      <c r="R441" s="31"/>
      <c r="S441" s="31"/>
      <c r="T441" s="32">
        <v>0</v>
      </c>
      <c r="U441" s="32">
        <v>1</v>
      </c>
      <c r="V441" s="40">
        <v>1</v>
      </c>
      <c r="W441" s="29"/>
      <c r="X441" s="33">
        <v>55153</v>
      </c>
      <c r="Y441" s="15">
        <v>1</v>
      </c>
      <c r="Z441" s="41" t="str">
        <f t="shared" si="18"/>
        <v>CAISO_Hydro</v>
      </c>
      <c r="AA441" s="41">
        <f>IF(IFERROR(MATCH(C441,REN_Existing_Resources!E:E,0),FALSE),1,0)</f>
        <v>0</v>
      </c>
      <c r="AB441">
        <f t="shared" si="19"/>
        <v>1</v>
      </c>
      <c r="AC441">
        <f>IF(IFERROR(MATCH(Z441,NonREN_types!$A$1:$A$10,0),FALSE),1,0)</f>
        <v>1</v>
      </c>
      <c r="AD441">
        <v>1</v>
      </c>
      <c r="AE441">
        <f t="shared" si="20"/>
        <v>1</v>
      </c>
      <c r="AG441" s="44">
        <f>IFERROR(INDEX(MasterGenCapability_201906!$G:$G,MATCH($C441,MasterGenCapability_201906!$U:$U,0)),"")</f>
        <v>0.5</v>
      </c>
      <c r="AH441" s="44">
        <f>IFERROR(INDEX(NQC2020compliance_20191121!$L:$L,MATCH($C441,NQC2020compliance_20191121!$A:$A,0)),"")</f>
        <v>0.21</v>
      </c>
    </row>
    <row r="442" spans="2:34" x14ac:dyDescent="0.25">
      <c r="B442" s="28" t="s">
        <v>3329</v>
      </c>
      <c r="C442" s="28" t="s">
        <v>4081</v>
      </c>
      <c r="D442" s="28" t="s">
        <v>3337</v>
      </c>
      <c r="E442" s="28" t="s">
        <v>3338</v>
      </c>
      <c r="F442" s="28" t="s">
        <v>4082</v>
      </c>
      <c r="G442" s="28"/>
      <c r="H442" s="12" t="s">
        <v>3385</v>
      </c>
      <c r="I442" s="12" t="s">
        <v>3333</v>
      </c>
      <c r="J442" s="29" t="s">
        <v>3386</v>
      </c>
      <c r="K442" s="30">
        <v>3.75</v>
      </c>
      <c r="L442" s="30">
        <v>0</v>
      </c>
      <c r="M442" s="30"/>
      <c r="N442" s="31"/>
      <c r="O442" s="31"/>
      <c r="P442" s="31"/>
      <c r="Q442" s="31"/>
      <c r="R442" s="31"/>
      <c r="S442" s="31"/>
      <c r="T442" s="32">
        <v>0</v>
      </c>
      <c r="U442" s="32">
        <v>1</v>
      </c>
      <c r="V442" s="29">
        <v>31297</v>
      </c>
      <c r="W442" s="29"/>
      <c r="X442" s="33">
        <v>55153</v>
      </c>
      <c r="Y442" s="15">
        <v>1</v>
      </c>
      <c r="Z442" s="41" t="str">
        <f t="shared" si="18"/>
        <v>CAISO_Hydro</v>
      </c>
      <c r="AA442" s="41">
        <f>IF(IFERROR(MATCH(C442,REN_Existing_Resources!E:E,0),FALSE),1,0)</f>
        <v>0</v>
      </c>
      <c r="AB442">
        <f t="shared" si="19"/>
        <v>1</v>
      </c>
      <c r="AC442">
        <f>IF(IFERROR(MATCH(Z442,NonREN_types!$A$1:$A$10,0),FALSE),1,0)</f>
        <v>1</v>
      </c>
      <c r="AD442">
        <v>1</v>
      </c>
      <c r="AE442">
        <f t="shared" si="20"/>
        <v>1</v>
      </c>
      <c r="AG442" s="44">
        <f>IFERROR(INDEX(MasterGenCapability_201906!$G:$G,MATCH($C442,MasterGenCapability_201906!$U:$U,0)),"")</f>
        <v>3.75</v>
      </c>
      <c r="AH442" s="44">
        <f>IFERROR(INDEX(NQC2020compliance_20191121!$L:$L,MATCH($C442,NQC2020compliance_20191121!$A:$A,0)),"")</f>
        <v>0</v>
      </c>
    </row>
    <row r="443" spans="2:34" x14ac:dyDescent="0.25">
      <c r="B443" s="28" t="s">
        <v>3329</v>
      </c>
      <c r="C443" s="28" t="s">
        <v>4083</v>
      </c>
      <c r="D443" s="28" t="s">
        <v>3346</v>
      </c>
      <c r="E443" s="28" t="s">
        <v>3347</v>
      </c>
      <c r="F443" s="28" t="s">
        <v>4084</v>
      </c>
      <c r="G443" s="28" t="s">
        <v>4085</v>
      </c>
      <c r="H443" s="12" t="s">
        <v>3357</v>
      </c>
      <c r="I443" s="12" t="s">
        <v>4086</v>
      </c>
      <c r="J443" s="29" t="s">
        <v>3359</v>
      </c>
      <c r="K443" s="34">
        <v>29.3</v>
      </c>
      <c r="L443" s="34">
        <v>29.3</v>
      </c>
      <c r="M443" s="34">
        <v>29.3</v>
      </c>
      <c r="N443" s="31"/>
      <c r="O443" s="31">
        <v>7606.0303582401057</v>
      </c>
      <c r="P443" s="31">
        <v>7606.0303582401057</v>
      </c>
      <c r="Q443" s="31"/>
      <c r="R443" s="31"/>
      <c r="S443" s="31"/>
      <c r="T443" s="32">
        <v>1</v>
      </c>
      <c r="U443" s="32">
        <v>1</v>
      </c>
      <c r="V443" s="29">
        <v>29952</v>
      </c>
      <c r="W443" s="29"/>
      <c r="X443" s="33">
        <v>55153</v>
      </c>
      <c r="Y443" s="15">
        <v>1</v>
      </c>
      <c r="Z443" s="41" t="str">
        <f t="shared" si="18"/>
        <v>CAISO_CHP</v>
      </c>
      <c r="AA443" s="41">
        <f>IF(IFERROR(MATCH(C443,REN_Existing_Resources!E:E,0),FALSE),1,0)</f>
        <v>0</v>
      </c>
      <c r="AB443">
        <f t="shared" si="19"/>
        <v>1</v>
      </c>
      <c r="AC443">
        <f>IF(IFERROR(MATCH(Z443,NonREN_types!$A$1:$A$10,0),FALSE),1,0)</f>
        <v>1</v>
      </c>
      <c r="AD443">
        <v>1</v>
      </c>
      <c r="AE443">
        <f t="shared" si="20"/>
        <v>1</v>
      </c>
      <c r="AG443" s="44">
        <f>IFERROR(INDEX(MasterGenCapability_201906!$G:$G,MATCH($C443,MasterGenCapability_201906!$U:$U,0)),"")</f>
        <v>30</v>
      </c>
      <c r="AH443" s="44">
        <f>IFERROR(INDEX(NQC2020compliance_20191121!$L:$L,MATCH($C443,NQC2020compliance_20191121!$A:$A,0)),"")</f>
        <v>29.28</v>
      </c>
    </row>
    <row r="444" spans="2:34" x14ac:dyDescent="0.25">
      <c r="B444" s="28" t="s">
        <v>3329</v>
      </c>
      <c r="C444" s="28" t="s">
        <v>4087</v>
      </c>
      <c r="D444" s="28" t="s">
        <v>3392</v>
      </c>
      <c r="E444" s="28" t="s">
        <v>1896</v>
      </c>
      <c r="F444" s="28" t="s">
        <v>4088</v>
      </c>
      <c r="G444" s="28" t="s">
        <v>4089</v>
      </c>
      <c r="H444" s="12" t="s">
        <v>3350</v>
      </c>
      <c r="I444" s="12" t="s">
        <v>3395</v>
      </c>
      <c r="J444" s="29" t="s">
        <v>3352</v>
      </c>
      <c r="K444" s="30">
        <v>48.04</v>
      </c>
      <c r="L444" s="30">
        <v>48</v>
      </c>
      <c r="M444" s="30">
        <v>21.617999999999999</v>
      </c>
      <c r="N444" s="31">
        <v>5245.5019402985072</v>
      </c>
      <c r="O444" s="31">
        <v>10347.740716034947</v>
      </c>
      <c r="P444" s="31">
        <v>11429.638962757119</v>
      </c>
      <c r="Q444" s="31">
        <v>163.88912579957358</v>
      </c>
      <c r="R444" s="31">
        <v>163.88912579957358</v>
      </c>
      <c r="S444" s="31"/>
      <c r="T444" s="32">
        <v>1</v>
      </c>
      <c r="U444" s="32">
        <v>1</v>
      </c>
      <c r="V444" s="29">
        <v>37187</v>
      </c>
      <c r="W444" s="29"/>
      <c r="X444" s="33">
        <v>55153</v>
      </c>
      <c r="Y444" s="15">
        <v>1</v>
      </c>
      <c r="Z444" s="41" t="str">
        <f t="shared" si="18"/>
        <v>CAISO_Peaker2</v>
      </c>
      <c r="AA444" s="41">
        <f>IF(IFERROR(MATCH(C444,REN_Existing_Resources!E:E,0),FALSE),1,0)</f>
        <v>0</v>
      </c>
      <c r="AB444">
        <f t="shared" si="19"/>
        <v>1</v>
      </c>
      <c r="AC444">
        <f>IF(IFERROR(MATCH(Z444,NonREN_types!$A$1:$A$10,0),FALSE),1,0)</f>
        <v>1</v>
      </c>
      <c r="AD444">
        <v>1</v>
      </c>
      <c r="AE444">
        <f t="shared" si="20"/>
        <v>1</v>
      </c>
      <c r="AG444" s="44">
        <f>IFERROR(INDEX(MasterGenCapability_201906!$G:$G,MATCH($C444,MasterGenCapability_201906!$U:$U,0)),"")</f>
        <v>48.04</v>
      </c>
      <c r="AH444" s="44">
        <f>IFERROR(INDEX(NQC2020compliance_20191121!$L:$L,MATCH($C444,NQC2020compliance_20191121!$A:$A,0)),"")</f>
        <v>48.04</v>
      </c>
    </row>
    <row r="445" spans="2:34" x14ac:dyDescent="0.25">
      <c r="B445" s="28" t="s">
        <v>3329</v>
      </c>
      <c r="C445" s="28" t="s">
        <v>4090</v>
      </c>
      <c r="D445" s="28" t="s">
        <v>130</v>
      </c>
      <c r="E445" s="28" t="s">
        <v>3542</v>
      </c>
      <c r="F445" s="28" t="s">
        <v>4091</v>
      </c>
      <c r="G445" s="28" t="s">
        <v>4092</v>
      </c>
      <c r="H445" s="12" t="s">
        <v>3350</v>
      </c>
      <c r="I445" s="12" t="s">
        <v>3351</v>
      </c>
      <c r="J445" s="29" t="s">
        <v>3352</v>
      </c>
      <c r="K445" s="30">
        <v>49.98</v>
      </c>
      <c r="L445" s="30">
        <v>45.33</v>
      </c>
      <c r="M445" s="30">
        <v>22.491</v>
      </c>
      <c r="N445" s="31">
        <v>1695.4817399999999</v>
      </c>
      <c r="O445" s="31">
        <v>10347.65463249443</v>
      </c>
      <c r="P445" s="31">
        <v>11442.599866375369</v>
      </c>
      <c r="Q445" s="31">
        <v>81.599999999999994</v>
      </c>
      <c r="R445" s="31">
        <v>81.599999999999994</v>
      </c>
      <c r="S445" s="31"/>
      <c r="T445" s="32">
        <v>1</v>
      </c>
      <c r="U445" s="32">
        <v>1</v>
      </c>
      <c r="V445" s="29">
        <v>37438</v>
      </c>
      <c r="W445" s="29"/>
      <c r="X445" s="33">
        <v>55153</v>
      </c>
      <c r="Y445" s="15">
        <v>1</v>
      </c>
      <c r="Z445" s="41" t="str">
        <f t="shared" si="18"/>
        <v>CAISO_Peaker2</v>
      </c>
      <c r="AA445" s="41">
        <f>IF(IFERROR(MATCH(C445,REN_Existing_Resources!E:E,0),FALSE),1,0)</f>
        <v>0</v>
      </c>
      <c r="AB445">
        <f t="shared" si="19"/>
        <v>1</v>
      </c>
      <c r="AC445">
        <f>IF(IFERROR(MATCH(Z445,NonREN_types!$A$1:$A$10,0),FALSE),1,0)</f>
        <v>1</v>
      </c>
      <c r="AD445">
        <v>1</v>
      </c>
      <c r="AE445">
        <f t="shared" si="20"/>
        <v>1</v>
      </c>
      <c r="AG445" s="44">
        <f>IFERROR(INDEX(MasterGenCapability_201906!$G:$G,MATCH($C445,MasterGenCapability_201906!$U:$U,0)),"")</f>
        <v>49.98</v>
      </c>
      <c r="AH445" s="44">
        <f>IFERROR(INDEX(NQC2020compliance_20191121!$L:$L,MATCH($C445,NQC2020compliance_20191121!$A:$A,0)),"")</f>
        <v>45.99</v>
      </c>
    </row>
    <row r="446" spans="2:34" x14ac:dyDescent="0.25">
      <c r="B446" s="28" t="s">
        <v>3329</v>
      </c>
      <c r="C446" s="28" t="s">
        <v>4093</v>
      </c>
      <c r="D446" s="28" t="s">
        <v>3392</v>
      </c>
      <c r="E446" s="28" t="s">
        <v>1896</v>
      </c>
      <c r="F446" s="28" t="s">
        <v>4094</v>
      </c>
      <c r="G446" s="28" t="s">
        <v>4095</v>
      </c>
      <c r="H446" s="12" t="s">
        <v>3365</v>
      </c>
      <c r="I446" s="12" t="s">
        <v>3395</v>
      </c>
      <c r="J446" s="29" t="s">
        <v>3352</v>
      </c>
      <c r="K446" s="30">
        <v>48.71</v>
      </c>
      <c r="L446" s="30">
        <v>48.71</v>
      </c>
      <c r="M446" s="30">
        <v>21.919499999999999</v>
      </c>
      <c r="N446" s="31">
        <v>5318.6595063607447</v>
      </c>
      <c r="O446" s="31">
        <v>10347.413465249063</v>
      </c>
      <c r="P446" s="31">
        <v>11481.573666067761</v>
      </c>
      <c r="Q446" s="31">
        <v>177.04679691049523</v>
      </c>
      <c r="R446" s="31">
        <v>177.04679691049523</v>
      </c>
      <c r="S446" s="31"/>
      <c r="T446" s="32">
        <v>1</v>
      </c>
      <c r="U446" s="32">
        <v>1</v>
      </c>
      <c r="V446" s="29">
        <v>38875</v>
      </c>
      <c r="W446" s="29"/>
      <c r="X446" s="33">
        <v>55153</v>
      </c>
      <c r="Y446" s="15">
        <v>1</v>
      </c>
      <c r="Z446" s="41" t="str">
        <f t="shared" si="18"/>
        <v>CAISO_Peaker2</v>
      </c>
      <c r="AA446" s="41">
        <f>IF(IFERROR(MATCH(C446,REN_Existing_Resources!E:E,0),FALSE),1,0)</f>
        <v>0</v>
      </c>
      <c r="AB446">
        <f t="shared" si="19"/>
        <v>1</v>
      </c>
      <c r="AC446">
        <f>IF(IFERROR(MATCH(Z446,NonREN_types!$A$1:$A$10,0),FALSE),1,0)</f>
        <v>1</v>
      </c>
      <c r="AD446">
        <v>1</v>
      </c>
      <c r="AE446">
        <f t="shared" si="20"/>
        <v>1</v>
      </c>
      <c r="AG446" s="44">
        <f>IFERROR(INDEX(MasterGenCapability_201906!$G:$G,MATCH($C446,MasterGenCapability_201906!$U:$U,0)),"")</f>
        <v>48.71</v>
      </c>
      <c r="AH446" s="44">
        <f>IFERROR(INDEX(NQC2020compliance_20191121!$L:$L,MATCH($C446,NQC2020compliance_20191121!$A:$A,0)),"")</f>
        <v>48.71</v>
      </c>
    </row>
    <row r="447" spans="2:34" x14ac:dyDescent="0.25">
      <c r="B447" s="28" t="s">
        <v>3329</v>
      </c>
      <c r="C447" s="28" t="s">
        <v>4096</v>
      </c>
      <c r="D447" s="28" t="s">
        <v>130</v>
      </c>
      <c r="E447" s="28" t="s">
        <v>3542</v>
      </c>
      <c r="F447" s="28" t="s">
        <v>4097</v>
      </c>
      <c r="G447" s="28" t="s">
        <v>4098</v>
      </c>
      <c r="H447" s="12" t="s">
        <v>3350</v>
      </c>
      <c r="I447" s="12" t="s">
        <v>3351</v>
      </c>
      <c r="J447" s="29" t="s">
        <v>3352</v>
      </c>
      <c r="K447" s="30">
        <v>52.01</v>
      </c>
      <c r="L447" s="30">
        <v>48</v>
      </c>
      <c r="M447" s="30">
        <v>23.404499999999999</v>
      </c>
      <c r="N447" s="31">
        <v>1764.3458442857143</v>
      </c>
      <c r="O447" s="31">
        <v>10303.281993221315</v>
      </c>
      <c r="P447" s="31">
        <v>11501.115069349289</v>
      </c>
      <c r="Q447" s="31">
        <v>169.82857142857142</v>
      </c>
      <c r="R447" s="31">
        <v>169.82857142857142</v>
      </c>
      <c r="S447" s="31"/>
      <c r="T447" s="32">
        <v>1</v>
      </c>
      <c r="U447" s="32">
        <v>1</v>
      </c>
      <c r="V447" s="29">
        <v>37252</v>
      </c>
      <c r="W447" s="29"/>
      <c r="X447" s="33">
        <v>55153</v>
      </c>
      <c r="Y447" s="15">
        <v>1</v>
      </c>
      <c r="Z447" s="41" t="str">
        <f t="shared" si="18"/>
        <v>CAISO_Peaker2</v>
      </c>
      <c r="AA447" s="41">
        <f>IF(IFERROR(MATCH(C447,REN_Existing_Resources!E:E,0),FALSE),1,0)</f>
        <v>0</v>
      </c>
      <c r="AB447">
        <f t="shared" si="19"/>
        <v>1</v>
      </c>
      <c r="AC447">
        <f>IF(IFERROR(MATCH(Z447,NonREN_types!$A$1:$A$10,0),FALSE),1,0)</f>
        <v>1</v>
      </c>
      <c r="AD447">
        <v>1</v>
      </c>
      <c r="AE447">
        <f t="shared" si="20"/>
        <v>1</v>
      </c>
      <c r="AG447" s="44">
        <f>IFERROR(INDEX(MasterGenCapability_201906!$G:$G,MATCH($C447,MasterGenCapability_201906!$U:$U,0)),"")</f>
        <v>52.01</v>
      </c>
      <c r="AH447" s="44">
        <f>IFERROR(INDEX(NQC2020compliance_20191121!$L:$L,MATCH($C447,NQC2020compliance_20191121!$A:$A,0)),"")</f>
        <v>52.01</v>
      </c>
    </row>
    <row r="448" spans="2:34" hidden="1" x14ac:dyDescent="0.25">
      <c r="B448" s="28" t="s">
        <v>3329</v>
      </c>
      <c r="C448" s="28" t="s">
        <v>4099</v>
      </c>
      <c r="D448" s="28" t="s">
        <v>3346</v>
      </c>
      <c r="E448" s="28" t="s">
        <v>3347</v>
      </c>
      <c r="F448" s="28" t="s">
        <v>4100</v>
      </c>
      <c r="G448" s="28"/>
      <c r="H448" s="12" t="s">
        <v>3483</v>
      </c>
      <c r="I448" s="12" t="s">
        <v>3333</v>
      </c>
      <c r="J448" s="29"/>
      <c r="K448" s="30">
        <v>38.909999999999997</v>
      </c>
      <c r="L448" s="30">
        <v>26.93</v>
      </c>
      <c r="M448" s="30"/>
      <c r="N448" s="31"/>
      <c r="O448" s="31"/>
      <c r="P448" s="31"/>
      <c r="Q448" s="31"/>
      <c r="R448" s="31"/>
      <c r="S448" s="31"/>
      <c r="T448" s="32">
        <v>0</v>
      </c>
      <c r="U448" s="32">
        <v>1</v>
      </c>
      <c r="V448" s="29">
        <v>32143</v>
      </c>
      <c r="W448" s="29"/>
      <c r="X448" s="33">
        <v>55153</v>
      </c>
      <c r="Y448" s="15">
        <v>1</v>
      </c>
      <c r="Z448" s="41" t="str">
        <f t="shared" si="18"/>
        <v>Unclassified</v>
      </c>
      <c r="AA448" s="41">
        <f>IF(IFERROR(MATCH(C448,REN_Existing_Resources!E:E,0),FALSE),1,0)</f>
        <v>0</v>
      </c>
      <c r="AB448">
        <f t="shared" si="19"/>
        <v>1</v>
      </c>
      <c r="AC448">
        <f>IF(IFERROR(MATCH(Z448,NonREN_types!$A$1:$A$10,0),FALSE),1,0)</f>
        <v>0</v>
      </c>
      <c r="AD448">
        <v>1</v>
      </c>
      <c r="AE448">
        <f t="shared" si="20"/>
        <v>0</v>
      </c>
      <c r="AG448" s="44">
        <f>IFERROR(INDEX(MasterGenCapability_201906!$G:$G,MATCH($C448,MasterGenCapability_201906!$U:$U,0)),"")</f>
        <v>34</v>
      </c>
      <c r="AH448" s="44">
        <f>IFERROR(INDEX(NQC2020compliance_20191121!$L:$L,MATCH($C448,NQC2020compliance_20191121!$A:$A,0)),"")</f>
        <v>34</v>
      </c>
    </row>
    <row r="449" spans="2:34" hidden="1" x14ac:dyDescent="0.25">
      <c r="B449" s="28" t="s">
        <v>3329</v>
      </c>
      <c r="C449" s="28" t="s">
        <v>379</v>
      </c>
      <c r="D449" s="28" t="s">
        <v>3360</v>
      </c>
      <c r="E449" s="28"/>
      <c r="F449" s="28" t="s">
        <v>4101</v>
      </c>
      <c r="G449" s="28"/>
      <c r="H449" s="12" t="s">
        <v>3385</v>
      </c>
      <c r="I449" s="12" t="s">
        <v>3333</v>
      </c>
      <c r="J449" s="29"/>
      <c r="K449" s="30">
        <v>4.9000000000000004</v>
      </c>
      <c r="L449" s="30">
        <v>4.9000000000000004</v>
      </c>
      <c r="M449" s="30"/>
      <c r="N449" s="31"/>
      <c r="O449" s="31"/>
      <c r="P449" s="31"/>
      <c r="Q449" s="31"/>
      <c r="R449" s="31"/>
      <c r="S449" s="31"/>
      <c r="T449" s="32">
        <v>0</v>
      </c>
      <c r="U449" s="32">
        <v>1</v>
      </c>
      <c r="V449" s="29">
        <v>7672</v>
      </c>
      <c r="W449" s="29"/>
      <c r="X449" s="33">
        <v>55153</v>
      </c>
      <c r="Y449" s="15">
        <v>1</v>
      </c>
      <c r="Z449" s="41" t="str">
        <f t="shared" si="18"/>
        <v>RenExistRes</v>
      </c>
      <c r="AA449" s="41">
        <f>IF(IFERROR(MATCH(C449,REN_Existing_Resources!E:E,0),FALSE),1,0)</f>
        <v>1</v>
      </c>
      <c r="AB449">
        <f t="shared" si="19"/>
        <v>1</v>
      </c>
      <c r="AC449">
        <f>IF(IFERROR(MATCH(Z449,NonREN_types!$A$1:$A$10,0),FALSE),1,0)</f>
        <v>0</v>
      </c>
      <c r="AD449">
        <v>1</v>
      </c>
      <c r="AE449">
        <f t="shared" si="20"/>
        <v>0</v>
      </c>
      <c r="AG449" s="44">
        <f>IFERROR(INDEX(MasterGenCapability_201906!$G:$G,MATCH($C449,MasterGenCapability_201906!$U:$U,0)),"")</f>
        <v>4.9000000000000004</v>
      </c>
      <c r="AH449" s="44">
        <f>IFERROR(INDEX(NQC2020compliance_20191121!$L:$L,MATCH($C449,NQC2020compliance_20191121!$A:$A,0)),"")</f>
        <v>0.89</v>
      </c>
    </row>
    <row r="450" spans="2:34" hidden="1" x14ac:dyDescent="0.25">
      <c r="B450" s="28" t="s">
        <v>3329</v>
      </c>
      <c r="C450" s="28" t="s">
        <v>4102</v>
      </c>
      <c r="D450" s="28" t="s">
        <v>3346</v>
      </c>
      <c r="E450" s="28" t="s">
        <v>3347</v>
      </c>
      <c r="F450" s="28" t="s">
        <v>4103</v>
      </c>
      <c r="G450" s="28" t="s">
        <v>4104</v>
      </c>
      <c r="H450" s="12" t="s">
        <v>3365</v>
      </c>
      <c r="I450" s="12" t="s">
        <v>3366</v>
      </c>
      <c r="J450" s="29" t="s">
        <v>3367</v>
      </c>
      <c r="K450" s="30">
        <v>225.75</v>
      </c>
      <c r="L450" s="30">
        <v>225.75</v>
      </c>
      <c r="M450" s="30">
        <v>18.075996457041626</v>
      </c>
      <c r="N450" s="31">
        <v>17964.721102745792</v>
      </c>
      <c r="O450" s="31">
        <v>9750.5617646566043</v>
      </c>
      <c r="P450" s="31">
        <v>16140.674347305036</v>
      </c>
      <c r="Q450" s="31">
        <v>214.95239149689991</v>
      </c>
      <c r="R450" s="31">
        <v>214.95239149689991</v>
      </c>
      <c r="S450" s="31"/>
      <c r="T450" s="32">
        <v>1</v>
      </c>
      <c r="U450" s="32">
        <v>1</v>
      </c>
      <c r="V450" s="29">
        <v>21337</v>
      </c>
      <c r="W450" s="29">
        <v>44196</v>
      </c>
      <c r="X450" s="33">
        <v>44196</v>
      </c>
      <c r="Y450" s="15">
        <v>1</v>
      </c>
      <c r="Z450" s="41" t="str">
        <f t="shared" si="18"/>
        <v>CAISO_ST</v>
      </c>
      <c r="AA450" s="41">
        <f>IF(IFERROR(MATCH(C450,REN_Existing_Resources!E:E,0),FALSE),1,0)</f>
        <v>0</v>
      </c>
      <c r="AB450">
        <f t="shared" si="19"/>
        <v>0</v>
      </c>
      <c r="AC450">
        <f>IF(IFERROR(MATCH(Z450,NonREN_types!$A$1:$A$10,0),FALSE),1,0)</f>
        <v>1</v>
      </c>
      <c r="AD450">
        <v>1</v>
      </c>
      <c r="AE450">
        <f t="shared" si="20"/>
        <v>0</v>
      </c>
      <c r="AG450" s="44">
        <f>IFERROR(INDEX(MasterGenCapability_201906!$G:$G,MATCH($C450,MasterGenCapability_201906!$U:$U,0)),"")</f>
        <v>225.75</v>
      </c>
      <c r="AH450" s="44" t="str">
        <f>IFERROR(INDEX(NQC2020compliance_20191121!$L:$L,MATCH($C450,NQC2020compliance_20191121!$A:$A,0)),"")</f>
        <v/>
      </c>
    </row>
    <row r="451" spans="2:34" hidden="1" x14ac:dyDescent="0.25">
      <c r="B451" s="28" t="s">
        <v>3329</v>
      </c>
      <c r="C451" s="28" t="s">
        <v>4105</v>
      </c>
      <c r="D451" s="28" t="s">
        <v>3346</v>
      </c>
      <c r="E451" s="28" t="s">
        <v>3347</v>
      </c>
      <c r="F451" s="28" t="s">
        <v>4106</v>
      </c>
      <c r="G451" s="28" t="s">
        <v>4107</v>
      </c>
      <c r="H451" s="12" t="s">
        <v>3365</v>
      </c>
      <c r="I451" s="12" t="s">
        <v>3366</v>
      </c>
      <c r="J451" s="29" t="s">
        <v>3367</v>
      </c>
      <c r="K451" s="30">
        <v>225.8</v>
      </c>
      <c r="L451" s="30">
        <v>225.8</v>
      </c>
      <c r="M451" s="30">
        <v>18.079999999999998</v>
      </c>
      <c r="N451" s="31">
        <v>17968.7</v>
      </c>
      <c r="O451" s="31">
        <v>9780.0971937845989</v>
      </c>
      <c r="P451" s="31">
        <v>16839.48804195302</v>
      </c>
      <c r="Q451" s="31">
        <v>215</v>
      </c>
      <c r="R451" s="31">
        <v>215</v>
      </c>
      <c r="S451" s="31"/>
      <c r="T451" s="32">
        <v>1</v>
      </c>
      <c r="U451" s="32">
        <v>1</v>
      </c>
      <c r="V451" s="29">
        <v>21520</v>
      </c>
      <c r="W451" s="29">
        <v>44196</v>
      </c>
      <c r="X451" s="33">
        <v>44196</v>
      </c>
      <c r="Y451" s="15">
        <v>1</v>
      </c>
      <c r="Z451" s="41" t="str">
        <f t="shared" si="18"/>
        <v>CAISO_ST</v>
      </c>
      <c r="AA451" s="41">
        <f>IF(IFERROR(MATCH(C451,REN_Existing_Resources!E:E,0),FALSE),1,0)</f>
        <v>0</v>
      </c>
      <c r="AB451">
        <f t="shared" si="19"/>
        <v>0</v>
      </c>
      <c r="AC451">
        <f>IF(IFERROR(MATCH(Z451,NonREN_types!$A$1:$A$10,0),FALSE),1,0)</f>
        <v>1</v>
      </c>
      <c r="AD451">
        <v>1</v>
      </c>
      <c r="AE451">
        <f t="shared" si="20"/>
        <v>0</v>
      </c>
      <c r="AG451" s="44">
        <f>IFERROR(INDEX(MasterGenCapability_201906!$G:$G,MATCH($C451,MasterGenCapability_201906!$U:$U,0)),"")</f>
        <v>225.8</v>
      </c>
      <c r="AH451" s="44">
        <f>IFERROR(INDEX(NQC2020compliance_20191121!$L:$L,MATCH($C451,NQC2020compliance_20191121!$A:$A,0)),"")</f>
        <v>225.8</v>
      </c>
    </row>
    <row r="452" spans="2:34" x14ac:dyDescent="0.25">
      <c r="B452" s="28" t="s">
        <v>3329</v>
      </c>
      <c r="C452" s="28" t="s">
        <v>4108</v>
      </c>
      <c r="D452" s="28" t="s">
        <v>3360</v>
      </c>
      <c r="E452" s="28"/>
      <c r="F452" s="28" t="s">
        <v>4109</v>
      </c>
      <c r="G452" s="28" t="s">
        <v>4110</v>
      </c>
      <c r="H452" s="12" t="s">
        <v>3357</v>
      </c>
      <c r="I452" s="12" t="s">
        <v>3351</v>
      </c>
      <c r="J452" s="29" t="s">
        <v>3359</v>
      </c>
      <c r="K452" s="34">
        <v>15.62</v>
      </c>
      <c r="L452" s="34">
        <v>15.62</v>
      </c>
      <c r="M452" s="34">
        <v>15.62</v>
      </c>
      <c r="N452" s="31"/>
      <c r="O452" s="31">
        <v>7606.0303582401057</v>
      </c>
      <c r="P452" s="31">
        <v>7606.0303582401057</v>
      </c>
      <c r="Q452" s="31"/>
      <c r="R452" s="31"/>
      <c r="S452" s="31"/>
      <c r="T452" s="32">
        <v>1</v>
      </c>
      <c r="U452" s="32">
        <v>1</v>
      </c>
      <c r="V452" s="29">
        <v>30834</v>
      </c>
      <c r="W452" s="29"/>
      <c r="X452" s="33">
        <v>55153</v>
      </c>
      <c r="Y452" s="15">
        <v>1</v>
      </c>
      <c r="Z452" s="41" t="str">
        <f t="shared" si="18"/>
        <v>CAISO_CHP</v>
      </c>
      <c r="AA452" s="41">
        <f>IF(IFERROR(MATCH(C452,REN_Existing_Resources!E:E,0),FALSE),1,0)</f>
        <v>0</v>
      </c>
      <c r="AB452">
        <f t="shared" si="19"/>
        <v>1</v>
      </c>
      <c r="AC452">
        <f>IF(IFERROR(MATCH(Z452,NonREN_types!$A$1:$A$10,0),FALSE),1,0)</f>
        <v>1</v>
      </c>
      <c r="AD452">
        <v>1</v>
      </c>
      <c r="AE452">
        <f t="shared" si="20"/>
        <v>1</v>
      </c>
      <c r="AG452" s="44">
        <f>IFERROR(INDEX(MasterGenCapability_201906!$G:$G,MATCH($C452,MasterGenCapability_201906!$U:$U,0)),"")</f>
        <v>48.2</v>
      </c>
      <c r="AH452" s="44">
        <f>IFERROR(INDEX(NQC2020compliance_20191121!$L:$L,MATCH($C452,NQC2020compliance_20191121!$A:$A,0)),"")</f>
        <v>11.63</v>
      </c>
    </row>
    <row r="453" spans="2:34" hidden="1" x14ac:dyDescent="0.25">
      <c r="B453" s="28" t="s">
        <v>3329</v>
      </c>
      <c r="C453" s="28" t="s">
        <v>807</v>
      </c>
      <c r="D453" s="28" t="s">
        <v>3360</v>
      </c>
      <c r="E453" s="28"/>
      <c r="F453" s="28" t="s">
        <v>4111</v>
      </c>
      <c r="G453" s="28"/>
      <c r="H453" s="12" t="s">
        <v>3332</v>
      </c>
      <c r="I453" s="12" t="s">
        <v>3333</v>
      </c>
      <c r="J453" s="29"/>
      <c r="K453" s="30">
        <v>1.5</v>
      </c>
      <c r="L453" s="30">
        <v>0</v>
      </c>
      <c r="M453" s="30"/>
      <c r="N453" s="31"/>
      <c r="O453" s="31"/>
      <c r="P453" s="31"/>
      <c r="Q453" s="31"/>
      <c r="R453" s="31"/>
      <c r="S453" s="31"/>
      <c r="T453" s="32">
        <v>0</v>
      </c>
      <c r="U453" s="32">
        <v>1</v>
      </c>
      <c r="V453" s="29">
        <v>41806</v>
      </c>
      <c r="W453" s="29"/>
      <c r="X453" s="33">
        <v>55153</v>
      </c>
      <c r="Y453" s="15">
        <v>1</v>
      </c>
      <c r="Z453" s="41" t="str">
        <f t="shared" si="18"/>
        <v>RenExistRes</v>
      </c>
      <c r="AA453" s="41">
        <f>IF(IFERROR(MATCH(C453,REN_Existing_Resources!E:E,0),FALSE),1,0)</f>
        <v>1</v>
      </c>
      <c r="AB453">
        <f t="shared" si="19"/>
        <v>1</v>
      </c>
      <c r="AC453">
        <f>IF(IFERROR(MATCH(Z453,NonREN_types!$A$1:$A$10,0),FALSE),1,0)</f>
        <v>0</v>
      </c>
      <c r="AD453">
        <v>1</v>
      </c>
      <c r="AE453">
        <f t="shared" si="20"/>
        <v>0</v>
      </c>
      <c r="AG453" s="44">
        <f>IFERROR(INDEX(MasterGenCapability_201906!$G:$G,MATCH($C453,MasterGenCapability_201906!$U:$U,0)),"")</f>
        <v>1.5</v>
      </c>
      <c r="AH453" s="44">
        <f>IFERROR(INDEX(NQC2020compliance_20191121!$L:$L,MATCH($C453,NQC2020compliance_20191121!$A:$A,0)),"")</f>
        <v>0</v>
      </c>
    </row>
    <row r="454" spans="2:34" hidden="1" x14ac:dyDescent="0.25">
      <c r="B454" s="28" t="s">
        <v>3329</v>
      </c>
      <c r="C454" s="28" t="s">
        <v>953</v>
      </c>
      <c r="D454" s="28" t="s">
        <v>3360</v>
      </c>
      <c r="E454" s="28"/>
      <c r="F454" s="28" t="s">
        <v>4112</v>
      </c>
      <c r="G454" s="28"/>
      <c r="H454" s="12" t="s">
        <v>3332</v>
      </c>
      <c r="I454" s="12" t="s">
        <v>3333</v>
      </c>
      <c r="J454" s="29"/>
      <c r="K454" s="30">
        <v>1.5</v>
      </c>
      <c r="L454" s="30">
        <v>1.36</v>
      </c>
      <c r="M454" s="30"/>
      <c r="N454" s="31"/>
      <c r="O454" s="31"/>
      <c r="P454" s="31"/>
      <c r="Q454" s="31"/>
      <c r="R454" s="31"/>
      <c r="S454" s="31"/>
      <c r="T454" s="32">
        <v>0</v>
      </c>
      <c r="U454" s="32">
        <v>1</v>
      </c>
      <c r="V454" s="29">
        <v>42111</v>
      </c>
      <c r="W454" s="29"/>
      <c r="X454" s="33">
        <v>55153</v>
      </c>
      <c r="Y454" s="15">
        <v>1</v>
      </c>
      <c r="Z454" s="41" t="str">
        <f t="shared" si="18"/>
        <v>RenExistRes</v>
      </c>
      <c r="AA454" s="41">
        <f>IF(IFERROR(MATCH(C454,REN_Existing_Resources!E:E,0),FALSE),1,0)</f>
        <v>1</v>
      </c>
      <c r="AB454">
        <f t="shared" si="19"/>
        <v>1</v>
      </c>
      <c r="AC454">
        <f>IF(IFERROR(MATCH(Z454,NonREN_types!$A$1:$A$10,0),FALSE),1,0)</f>
        <v>0</v>
      </c>
      <c r="AD454">
        <v>1</v>
      </c>
      <c r="AE454">
        <f t="shared" si="20"/>
        <v>0</v>
      </c>
      <c r="AG454" s="44">
        <f>IFERROR(INDEX(MasterGenCapability_201906!$G:$G,MATCH($C454,MasterGenCapability_201906!$U:$U,0)),"")</f>
        <v>1.5</v>
      </c>
      <c r="AH454" s="44">
        <f>IFERROR(INDEX(NQC2020compliance_20191121!$L:$L,MATCH($C454,NQC2020compliance_20191121!$A:$A,0)),"")</f>
        <v>0.21</v>
      </c>
    </row>
    <row r="455" spans="2:34" x14ac:dyDescent="0.25">
      <c r="B455" s="28" t="s">
        <v>3329</v>
      </c>
      <c r="C455" s="28" t="s">
        <v>4113</v>
      </c>
      <c r="D455" s="28" t="s">
        <v>95</v>
      </c>
      <c r="E455" s="28" t="s">
        <v>37</v>
      </c>
      <c r="F455" s="28" t="s">
        <v>4114</v>
      </c>
      <c r="G455" s="28" t="s">
        <v>4115</v>
      </c>
      <c r="H455" s="12" t="s">
        <v>3365</v>
      </c>
      <c r="I455" s="12" t="s">
        <v>3627</v>
      </c>
      <c r="J455" s="29" t="s">
        <v>3628</v>
      </c>
      <c r="K455" s="30">
        <v>21.693333333333332</v>
      </c>
      <c r="L455" s="30">
        <v>21.666666666666668</v>
      </c>
      <c r="M455" s="30">
        <v>5.4233333333333329</v>
      </c>
      <c r="N455" s="31">
        <v>114.98546832641769</v>
      </c>
      <c r="O455" s="31">
        <v>8249.9808206546786</v>
      </c>
      <c r="P455" s="31">
        <v>10043.923282618716</v>
      </c>
      <c r="Q455" s="31">
        <v>60.009220839096351</v>
      </c>
      <c r="R455" s="31">
        <v>60.009220839096351</v>
      </c>
      <c r="S455" s="31"/>
      <c r="T455" s="32">
        <v>1</v>
      </c>
      <c r="U455" s="32">
        <v>1</v>
      </c>
      <c r="V455" s="29">
        <v>40450</v>
      </c>
      <c r="W455" s="29"/>
      <c r="X455" s="33">
        <v>55153</v>
      </c>
      <c r="Y455" s="15">
        <v>3</v>
      </c>
      <c r="Z455" s="41" t="str">
        <f t="shared" ref="Z455:Z518" si="21">IF(J455="",IF(AA455,"RenExistRes","Unclassified"),J455)</f>
        <v>CAISO_Reciprocating_Engine</v>
      </c>
      <c r="AA455" s="41">
        <f>IF(IFERROR(MATCH(C455,REN_Existing_Resources!E:E,0),FALSE),1,0)</f>
        <v>0</v>
      </c>
      <c r="AB455">
        <f t="shared" ref="AB455:AB518" si="22">IF(AND(YEAR(V455)&lt;=$AB$5,YEAR(X455)&gt;=$AB$5),1,0)</f>
        <v>1</v>
      </c>
      <c r="AC455">
        <f>IF(IFERROR(MATCH(Z455,NonREN_types!$A$1:$A$10,0),FALSE),1,0)</f>
        <v>1</v>
      </c>
      <c r="AD455">
        <v>1</v>
      </c>
      <c r="AE455">
        <f t="shared" ref="AE455:AE518" si="23">IF(AND(AB455,AC455,AD455),1,0)</f>
        <v>1</v>
      </c>
      <c r="AG455" s="44">
        <f>IFERROR(INDEX(MasterGenCapability_201906!$G:$G,MATCH($C455,MasterGenCapability_201906!$U:$U,0)),"")</f>
        <v>65.08</v>
      </c>
      <c r="AH455" s="44">
        <f>IFERROR(INDEX(NQC2020compliance_20191121!$L:$L,MATCH($C455,NQC2020compliance_20191121!$A:$A,0)),"")</f>
        <v>65.08</v>
      </c>
    </row>
    <row r="456" spans="2:34" x14ac:dyDescent="0.25">
      <c r="B456" s="28" t="s">
        <v>3329</v>
      </c>
      <c r="C456" s="28" t="s">
        <v>4113</v>
      </c>
      <c r="D456" s="28" t="s">
        <v>95</v>
      </c>
      <c r="E456" s="28" t="s">
        <v>37</v>
      </c>
      <c r="F456" s="28" t="s">
        <v>4114</v>
      </c>
      <c r="G456" s="28" t="s">
        <v>4116</v>
      </c>
      <c r="H456" s="12" t="s">
        <v>3365</v>
      </c>
      <c r="I456" s="12" t="s">
        <v>3627</v>
      </c>
      <c r="J456" s="29" t="s">
        <v>3628</v>
      </c>
      <c r="K456" s="30">
        <v>21.693333333333332</v>
      </c>
      <c r="L456" s="30">
        <v>21.666666666666668</v>
      </c>
      <c r="M456" s="30">
        <v>5.4233333333333329</v>
      </c>
      <c r="N456" s="31">
        <v>114.98546832641769</v>
      </c>
      <c r="O456" s="31">
        <v>8249.9808206546786</v>
      </c>
      <c r="P456" s="31">
        <v>10043.923282618716</v>
      </c>
      <c r="Q456" s="31">
        <v>60.009220839096351</v>
      </c>
      <c r="R456" s="31">
        <v>60.009220839096351</v>
      </c>
      <c r="S456" s="31"/>
      <c r="T456" s="32">
        <v>1</v>
      </c>
      <c r="U456" s="32">
        <v>1</v>
      </c>
      <c r="V456" s="29">
        <v>40450</v>
      </c>
      <c r="W456" s="29"/>
      <c r="X456" s="33">
        <v>55153</v>
      </c>
      <c r="Y456" s="15">
        <v>3</v>
      </c>
      <c r="Z456" s="41" t="str">
        <f t="shared" si="21"/>
        <v>CAISO_Reciprocating_Engine</v>
      </c>
      <c r="AA456" s="41">
        <f>IF(IFERROR(MATCH(C456,REN_Existing_Resources!E:E,0),FALSE),1,0)</f>
        <v>0</v>
      </c>
      <c r="AB456">
        <f t="shared" si="22"/>
        <v>1</v>
      </c>
      <c r="AC456">
        <f>IF(IFERROR(MATCH(Z456,NonREN_types!$A$1:$A$10,0),FALSE),1,0)</f>
        <v>1</v>
      </c>
      <c r="AD456">
        <v>1</v>
      </c>
      <c r="AE456">
        <f t="shared" si="23"/>
        <v>1</v>
      </c>
      <c r="AG456" s="44">
        <f>IFERROR(INDEX(MasterGenCapability_201906!$G:$G,MATCH($C456,MasterGenCapability_201906!$U:$U,0)),"")</f>
        <v>65.08</v>
      </c>
      <c r="AH456" s="44">
        <f>IFERROR(INDEX(NQC2020compliance_20191121!$L:$L,MATCH($C456,NQC2020compliance_20191121!$A:$A,0)),"")</f>
        <v>65.08</v>
      </c>
    </row>
    <row r="457" spans="2:34" x14ac:dyDescent="0.25">
      <c r="B457" s="28" t="s">
        <v>3329</v>
      </c>
      <c r="C457" s="28" t="s">
        <v>4113</v>
      </c>
      <c r="D457" s="28" t="s">
        <v>95</v>
      </c>
      <c r="E457" s="28" t="s">
        <v>37</v>
      </c>
      <c r="F457" s="28" t="s">
        <v>4114</v>
      </c>
      <c r="G457" s="28" t="s">
        <v>4117</v>
      </c>
      <c r="H457" s="12" t="s">
        <v>3365</v>
      </c>
      <c r="I457" s="12" t="s">
        <v>3627</v>
      </c>
      <c r="J457" s="29" t="s">
        <v>3628</v>
      </c>
      <c r="K457" s="30">
        <v>21.693333333333332</v>
      </c>
      <c r="L457" s="30">
        <v>21.666666666666668</v>
      </c>
      <c r="M457" s="30">
        <v>5.4233333333333329</v>
      </c>
      <c r="N457" s="31">
        <v>114.98546832641769</v>
      </c>
      <c r="O457" s="31">
        <v>8249.9808206546786</v>
      </c>
      <c r="P457" s="31">
        <v>10043.923282618716</v>
      </c>
      <c r="Q457" s="31">
        <v>60.009220839096351</v>
      </c>
      <c r="R457" s="31">
        <v>60.009220839096351</v>
      </c>
      <c r="S457" s="31"/>
      <c r="T457" s="32">
        <v>1</v>
      </c>
      <c r="U457" s="32">
        <v>1</v>
      </c>
      <c r="V457" s="29">
        <v>40450</v>
      </c>
      <c r="W457" s="29"/>
      <c r="X457" s="33">
        <v>55153</v>
      </c>
      <c r="Y457" s="15">
        <v>3</v>
      </c>
      <c r="Z457" s="41" t="str">
        <f t="shared" si="21"/>
        <v>CAISO_Reciprocating_Engine</v>
      </c>
      <c r="AA457" s="41">
        <f>IF(IFERROR(MATCH(C457,REN_Existing_Resources!E:E,0),FALSE),1,0)</f>
        <v>0</v>
      </c>
      <c r="AB457">
        <f t="shared" si="22"/>
        <v>1</v>
      </c>
      <c r="AC457">
        <f>IF(IFERROR(MATCH(Z457,NonREN_types!$A$1:$A$10,0),FALSE),1,0)</f>
        <v>1</v>
      </c>
      <c r="AD457">
        <v>1</v>
      </c>
      <c r="AE457">
        <f t="shared" si="23"/>
        <v>1</v>
      </c>
      <c r="AG457" s="44">
        <f>IFERROR(INDEX(MasterGenCapability_201906!$G:$G,MATCH($C457,MasterGenCapability_201906!$U:$U,0)),"")</f>
        <v>65.08</v>
      </c>
      <c r="AH457" s="44">
        <f>IFERROR(INDEX(NQC2020compliance_20191121!$L:$L,MATCH($C457,NQC2020compliance_20191121!$A:$A,0)),"")</f>
        <v>65.08</v>
      </c>
    </row>
    <row r="458" spans="2:34" x14ac:dyDescent="0.25">
      <c r="B458" s="28" t="s">
        <v>3329</v>
      </c>
      <c r="C458" s="28" t="s">
        <v>4118</v>
      </c>
      <c r="D458" s="28" t="s">
        <v>95</v>
      </c>
      <c r="E458" s="28" t="s">
        <v>37</v>
      </c>
      <c r="F458" s="28" t="s">
        <v>4119</v>
      </c>
      <c r="G458" s="28" t="s">
        <v>4120</v>
      </c>
      <c r="H458" s="12" t="s">
        <v>3357</v>
      </c>
      <c r="I458" s="12" t="s">
        <v>3627</v>
      </c>
      <c r="J458" s="29" t="s">
        <v>3628</v>
      </c>
      <c r="K458" s="30">
        <v>13.945714285714287</v>
      </c>
      <c r="L458" s="30">
        <v>13.945714285714287</v>
      </c>
      <c r="M458" s="30">
        <v>3.4864285714285717</v>
      </c>
      <c r="N458" s="31">
        <v>73.919258571428585</v>
      </c>
      <c r="O458" s="31">
        <v>8250.1475409836057</v>
      </c>
      <c r="P458" s="31">
        <v>10044.590163934428</v>
      </c>
      <c r="Q458" s="31">
        <v>68.585480093676821</v>
      </c>
      <c r="R458" s="31">
        <v>68.585480093676821</v>
      </c>
      <c r="S458" s="31"/>
      <c r="T458" s="32">
        <v>1</v>
      </c>
      <c r="U458" s="32">
        <v>1</v>
      </c>
      <c r="V458" s="29">
        <v>40450</v>
      </c>
      <c r="W458" s="29"/>
      <c r="X458" s="33">
        <v>55153</v>
      </c>
      <c r="Y458" s="15">
        <v>7</v>
      </c>
      <c r="Z458" s="41" t="str">
        <f t="shared" si="21"/>
        <v>CAISO_Reciprocating_Engine</v>
      </c>
      <c r="AA458" s="41">
        <f>IF(IFERROR(MATCH(C458,REN_Existing_Resources!E:E,0),FALSE),1,0)</f>
        <v>0</v>
      </c>
      <c r="AB458">
        <f t="shared" si="22"/>
        <v>1</v>
      </c>
      <c r="AC458">
        <f>IF(IFERROR(MATCH(Z458,NonREN_types!$A$1:$A$10,0),FALSE),1,0)</f>
        <v>1</v>
      </c>
      <c r="AD458">
        <v>1</v>
      </c>
      <c r="AE458">
        <f t="shared" si="23"/>
        <v>1</v>
      </c>
      <c r="AG458" s="44">
        <f>IFERROR(INDEX(MasterGenCapability_201906!$G:$G,MATCH($C458,MasterGenCapability_201906!$U:$U,0)),"")</f>
        <v>83.2</v>
      </c>
      <c r="AH458" s="44">
        <f>IFERROR(INDEX(NQC2020compliance_20191121!$L:$L,MATCH($C458,NQC2020compliance_20191121!$A:$A,0)),"")</f>
        <v>97.62</v>
      </c>
    </row>
    <row r="459" spans="2:34" x14ac:dyDescent="0.25">
      <c r="B459" s="28" t="s">
        <v>3329</v>
      </c>
      <c r="C459" s="28" t="s">
        <v>4118</v>
      </c>
      <c r="D459" s="28" t="s">
        <v>95</v>
      </c>
      <c r="E459" s="28" t="s">
        <v>37</v>
      </c>
      <c r="F459" s="28" t="s">
        <v>4119</v>
      </c>
      <c r="G459" s="28" t="s">
        <v>4121</v>
      </c>
      <c r="H459" s="12" t="s">
        <v>3357</v>
      </c>
      <c r="I459" s="12" t="s">
        <v>3627</v>
      </c>
      <c r="J459" s="29" t="s">
        <v>3628</v>
      </c>
      <c r="K459" s="30">
        <v>13.945714285714287</v>
      </c>
      <c r="L459" s="30">
        <v>13.945714285714287</v>
      </c>
      <c r="M459" s="30">
        <v>3.4864285714285717</v>
      </c>
      <c r="N459" s="31">
        <v>73.919258571428585</v>
      </c>
      <c r="O459" s="31">
        <v>8250.1475409836057</v>
      </c>
      <c r="P459" s="31">
        <v>10044.590163934428</v>
      </c>
      <c r="Q459" s="31">
        <v>68.585480093676821</v>
      </c>
      <c r="R459" s="31">
        <v>68.585480093676821</v>
      </c>
      <c r="S459" s="31"/>
      <c r="T459" s="32">
        <v>1</v>
      </c>
      <c r="U459" s="32">
        <v>1</v>
      </c>
      <c r="V459" s="29">
        <v>40450</v>
      </c>
      <c r="W459" s="29"/>
      <c r="X459" s="33">
        <v>55153</v>
      </c>
      <c r="Y459" s="15">
        <v>7</v>
      </c>
      <c r="Z459" s="41" t="str">
        <f t="shared" si="21"/>
        <v>CAISO_Reciprocating_Engine</v>
      </c>
      <c r="AA459" s="41">
        <f>IF(IFERROR(MATCH(C459,REN_Existing_Resources!E:E,0),FALSE),1,0)</f>
        <v>0</v>
      </c>
      <c r="AB459">
        <f t="shared" si="22"/>
        <v>1</v>
      </c>
      <c r="AC459">
        <f>IF(IFERROR(MATCH(Z459,NonREN_types!$A$1:$A$10,0),FALSE),1,0)</f>
        <v>1</v>
      </c>
      <c r="AD459">
        <v>1</v>
      </c>
      <c r="AE459">
        <f t="shared" si="23"/>
        <v>1</v>
      </c>
      <c r="AG459" s="44">
        <f>IFERROR(INDEX(MasterGenCapability_201906!$G:$G,MATCH($C459,MasterGenCapability_201906!$U:$U,0)),"")</f>
        <v>83.2</v>
      </c>
      <c r="AH459" s="44">
        <f>IFERROR(INDEX(NQC2020compliance_20191121!$L:$L,MATCH($C459,NQC2020compliance_20191121!$A:$A,0)),"")</f>
        <v>97.62</v>
      </c>
    </row>
    <row r="460" spans="2:34" x14ac:dyDescent="0.25">
      <c r="B460" s="28" t="s">
        <v>3329</v>
      </c>
      <c r="C460" s="28" t="s">
        <v>4118</v>
      </c>
      <c r="D460" s="28" t="s">
        <v>95</v>
      </c>
      <c r="E460" s="28" t="s">
        <v>37</v>
      </c>
      <c r="F460" s="28" t="s">
        <v>4119</v>
      </c>
      <c r="G460" s="28" t="s">
        <v>4122</v>
      </c>
      <c r="H460" s="12" t="s">
        <v>3357</v>
      </c>
      <c r="I460" s="12" t="s">
        <v>3627</v>
      </c>
      <c r="J460" s="29" t="s">
        <v>3628</v>
      </c>
      <c r="K460" s="30">
        <v>13.945714285714287</v>
      </c>
      <c r="L460" s="30">
        <v>13.945714285714287</v>
      </c>
      <c r="M460" s="30">
        <v>3.4864285714285717</v>
      </c>
      <c r="N460" s="31">
        <v>73.919258571428585</v>
      </c>
      <c r="O460" s="31">
        <v>8250.1475409836057</v>
      </c>
      <c r="P460" s="31">
        <v>10044.590163934428</v>
      </c>
      <c r="Q460" s="31">
        <v>68.585480093676821</v>
      </c>
      <c r="R460" s="31">
        <v>68.585480093676821</v>
      </c>
      <c r="S460" s="31"/>
      <c r="T460" s="32">
        <v>1</v>
      </c>
      <c r="U460" s="32">
        <v>1</v>
      </c>
      <c r="V460" s="29">
        <v>40450</v>
      </c>
      <c r="W460" s="29"/>
      <c r="X460" s="33">
        <v>55153</v>
      </c>
      <c r="Y460" s="15">
        <v>7</v>
      </c>
      <c r="Z460" s="41" t="str">
        <f t="shared" si="21"/>
        <v>CAISO_Reciprocating_Engine</v>
      </c>
      <c r="AA460" s="41">
        <f>IF(IFERROR(MATCH(C460,REN_Existing_Resources!E:E,0),FALSE),1,0)</f>
        <v>0</v>
      </c>
      <c r="AB460">
        <f t="shared" si="22"/>
        <v>1</v>
      </c>
      <c r="AC460">
        <f>IF(IFERROR(MATCH(Z460,NonREN_types!$A$1:$A$10,0),FALSE),1,0)</f>
        <v>1</v>
      </c>
      <c r="AD460">
        <v>1</v>
      </c>
      <c r="AE460">
        <f t="shared" si="23"/>
        <v>1</v>
      </c>
      <c r="AG460" s="44">
        <f>IFERROR(INDEX(MasterGenCapability_201906!$G:$G,MATCH($C460,MasterGenCapability_201906!$U:$U,0)),"")</f>
        <v>83.2</v>
      </c>
      <c r="AH460" s="44">
        <f>IFERROR(INDEX(NQC2020compliance_20191121!$L:$L,MATCH($C460,NQC2020compliance_20191121!$A:$A,0)),"")</f>
        <v>97.62</v>
      </c>
    </row>
    <row r="461" spans="2:34" x14ac:dyDescent="0.25">
      <c r="B461" s="28" t="s">
        <v>3329</v>
      </c>
      <c r="C461" s="28" t="s">
        <v>4118</v>
      </c>
      <c r="D461" s="28" t="s">
        <v>95</v>
      </c>
      <c r="E461" s="28" t="s">
        <v>37</v>
      </c>
      <c r="F461" s="28" t="s">
        <v>4119</v>
      </c>
      <c r="G461" s="28" t="s">
        <v>4123</v>
      </c>
      <c r="H461" s="12" t="s">
        <v>3357</v>
      </c>
      <c r="I461" s="12" t="s">
        <v>3627</v>
      </c>
      <c r="J461" s="29" t="s">
        <v>3628</v>
      </c>
      <c r="K461" s="30">
        <v>13.945714285714287</v>
      </c>
      <c r="L461" s="30">
        <v>13.945714285714287</v>
      </c>
      <c r="M461" s="30">
        <v>3.4864285714285717</v>
      </c>
      <c r="N461" s="31">
        <v>73.919258571428585</v>
      </c>
      <c r="O461" s="31">
        <v>8250.1475409836057</v>
      </c>
      <c r="P461" s="31">
        <v>10044.590163934428</v>
      </c>
      <c r="Q461" s="31">
        <v>68.585480093676821</v>
      </c>
      <c r="R461" s="31">
        <v>68.585480093676821</v>
      </c>
      <c r="S461" s="31"/>
      <c r="T461" s="32">
        <v>1</v>
      </c>
      <c r="U461" s="32">
        <v>1</v>
      </c>
      <c r="V461" s="29">
        <v>40450</v>
      </c>
      <c r="W461" s="29"/>
      <c r="X461" s="33">
        <v>55153</v>
      </c>
      <c r="Y461" s="15">
        <v>7</v>
      </c>
      <c r="Z461" s="41" t="str">
        <f t="shared" si="21"/>
        <v>CAISO_Reciprocating_Engine</v>
      </c>
      <c r="AA461" s="41">
        <f>IF(IFERROR(MATCH(C461,REN_Existing_Resources!E:E,0),FALSE),1,0)</f>
        <v>0</v>
      </c>
      <c r="AB461">
        <f t="shared" si="22"/>
        <v>1</v>
      </c>
      <c r="AC461">
        <f>IF(IFERROR(MATCH(Z461,NonREN_types!$A$1:$A$10,0),FALSE),1,0)</f>
        <v>1</v>
      </c>
      <c r="AD461">
        <v>1</v>
      </c>
      <c r="AE461">
        <f t="shared" si="23"/>
        <v>1</v>
      </c>
      <c r="AG461" s="44">
        <f>IFERROR(INDEX(MasterGenCapability_201906!$G:$G,MATCH($C461,MasterGenCapability_201906!$U:$U,0)),"")</f>
        <v>83.2</v>
      </c>
      <c r="AH461" s="44">
        <f>IFERROR(INDEX(NQC2020compliance_20191121!$L:$L,MATCH($C461,NQC2020compliance_20191121!$A:$A,0)),"")</f>
        <v>97.62</v>
      </c>
    </row>
    <row r="462" spans="2:34" x14ac:dyDescent="0.25">
      <c r="B462" s="28" t="s">
        <v>3329</v>
      </c>
      <c r="C462" s="28" t="s">
        <v>4118</v>
      </c>
      <c r="D462" s="28" t="s">
        <v>95</v>
      </c>
      <c r="E462" s="28" t="s">
        <v>37</v>
      </c>
      <c r="F462" s="28" t="s">
        <v>4119</v>
      </c>
      <c r="G462" s="28" t="s">
        <v>4124</v>
      </c>
      <c r="H462" s="12" t="s">
        <v>3357</v>
      </c>
      <c r="I462" s="12" t="s">
        <v>3627</v>
      </c>
      <c r="J462" s="29" t="s">
        <v>3628</v>
      </c>
      <c r="K462" s="30">
        <v>13.945714285714287</v>
      </c>
      <c r="L462" s="30">
        <v>13.945714285714287</v>
      </c>
      <c r="M462" s="30">
        <v>3.4864285714285717</v>
      </c>
      <c r="N462" s="31">
        <v>73.919262857142868</v>
      </c>
      <c r="O462" s="31">
        <v>8249.9510755992615</v>
      </c>
      <c r="P462" s="31">
        <v>10043.804302397053</v>
      </c>
      <c r="Q462" s="31">
        <v>51.428571428571431</v>
      </c>
      <c r="R462" s="31">
        <v>51.428571428571431</v>
      </c>
      <c r="S462" s="31"/>
      <c r="T462" s="32">
        <v>1</v>
      </c>
      <c r="U462" s="32">
        <v>1</v>
      </c>
      <c r="V462" s="29">
        <v>40450</v>
      </c>
      <c r="W462" s="29"/>
      <c r="X462" s="33">
        <v>55153</v>
      </c>
      <c r="Y462" s="15">
        <v>7</v>
      </c>
      <c r="Z462" s="41" t="str">
        <f t="shared" si="21"/>
        <v>CAISO_Reciprocating_Engine</v>
      </c>
      <c r="AA462" s="41">
        <f>IF(IFERROR(MATCH(C462,REN_Existing_Resources!E:E,0),FALSE),1,0)</f>
        <v>0</v>
      </c>
      <c r="AB462">
        <f t="shared" si="22"/>
        <v>1</v>
      </c>
      <c r="AC462">
        <f>IF(IFERROR(MATCH(Z462,NonREN_types!$A$1:$A$10,0),FALSE),1,0)</f>
        <v>1</v>
      </c>
      <c r="AD462">
        <v>1</v>
      </c>
      <c r="AE462">
        <f t="shared" si="23"/>
        <v>1</v>
      </c>
      <c r="AG462" s="44">
        <f>IFERROR(INDEX(MasterGenCapability_201906!$G:$G,MATCH($C462,MasterGenCapability_201906!$U:$U,0)),"")</f>
        <v>83.2</v>
      </c>
      <c r="AH462" s="44">
        <f>IFERROR(INDEX(NQC2020compliance_20191121!$L:$L,MATCH($C462,NQC2020compliance_20191121!$A:$A,0)),"")</f>
        <v>97.62</v>
      </c>
    </row>
    <row r="463" spans="2:34" x14ac:dyDescent="0.25">
      <c r="B463" s="28" t="s">
        <v>3329</v>
      </c>
      <c r="C463" s="28" t="s">
        <v>4118</v>
      </c>
      <c r="D463" s="28" t="s">
        <v>95</v>
      </c>
      <c r="E463" s="28" t="s">
        <v>37</v>
      </c>
      <c r="F463" s="28" t="s">
        <v>4119</v>
      </c>
      <c r="G463" s="28" t="s">
        <v>4125</v>
      </c>
      <c r="H463" s="12" t="s">
        <v>3357</v>
      </c>
      <c r="I463" s="12" t="s">
        <v>3627</v>
      </c>
      <c r="J463" s="29" t="s">
        <v>3628</v>
      </c>
      <c r="K463" s="30">
        <v>13.945714285714287</v>
      </c>
      <c r="L463" s="30">
        <v>13.945714285714287</v>
      </c>
      <c r="M463" s="30">
        <v>3.4864285714285717</v>
      </c>
      <c r="N463" s="31">
        <v>73.919262857142868</v>
      </c>
      <c r="O463" s="31">
        <v>8249.9510755992615</v>
      </c>
      <c r="P463" s="31">
        <v>10043.804302397053</v>
      </c>
      <c r="Q463" s="31">
        <v>51.428571428571431</v>
      </c>
      <c r="R463" s="31">
        <v>51.428571428571431</v>
      </c>
      <c r="S463" s="31"/>
      <c r="T463" s="32">
        <v>1</v>
      </c>
      <c r="U463" s="32">
        <v>1</v>
      </c>
      <c r="V463" s="29">
        <v>40450</v>
      </c>
      <c r="W463" s="29"/>
      <c r="X463" s="33">
        <v>55153</v>
      </c>
      <c r="Y463" s="15">
        <v>7</v>
      </c>
      <c r="Z463" s="41" t="str">
        <f t="shared" si="21"/>
        <v>CAISO_Reciprocating_Engine</v>
      </c>
      <c r="AA463" s="41">
        <f>IF(IFERROR(MATCH(C463,REN_Existing_Resources!E:E,0),FALSE),1,0)</f>
        <v>0</v>
      </c>
      <c r="AB463">
        <f t="shared" si="22"/>
        <v>1</v>
      </c>
      <c r="AC463">
        <f>IF(IFERROR(MATCH(Z463,NonREN_types!$A$1:$A$10,0),FALSE),1,0)</f>
        <v>1</v>
      </c>
      <c r="AD463">
        <v>1</v>
      </c>
      <c r="AE463">
        <f t="shared" si="23"/>
        <v>1</v>
      </c>
      <c r="AG463" s="44">
        <f>IFERROR(INDEX(MasterGenCapability_201906!$G:$G,MATCH($C463,MasterGenCapability_201906!$U:$U,0)),"")</f>
        <v>83.2</v>
      </c>
      <c r="AH463" s="44">
        <f>IFERROR(INDEX(NQC2020compliance_20191121!$L:$L,MATCH($C463,NQC2020compliance_20191121!$A:$A,0)),"")</f>
        <v>97.62</v>
      </c>
    </row>
    <row r="464" spans="2:34" x14ac:dyDescent="0.25">
      <c r="B464" s="28" t="s">
        <v>3329</v>
      </c>
      <c r="C464" s="28" t="s">
        <v>4118</v>
      </c>
      <c r="D464" s="28" t="s">
        <v>95</v>
      </c>
      <c r="E464" s="28" t="s">
        <v>37</v>
      </c>
      <c r="F464" s="28" t="s">
        <v>4119</v>
      </c>
      <c r="G464" s="28" t="s">
        <v>4126</v>
      </c>
      <c r="H464" s="12" t="s">
        <v>3357</v>
      </c>
      <c r="I464" s="12" t="s">
        <v>3627</v>
      </c>
      <c r="J464" s="29" t="s">
        <v>3628</v>
      </c>
      <c r="K464" s="30">
        <v>13.945714285714287</v>
      </c>
      <c r="L464" s="30">
        <v>13.945714285714287</v>
      </c>
      <c r="M464" s="30">
        <v>3.4864285714285717</v>
      </c>
      <c r="N464" s="31">
        <v>73.919262857142868</v>
      </c>
      <c r="O464" s="31">
        <v>8249.9510755992615</v>
      </c>
      <c r="P464" s="31">
        <v>10043.804302397053</v>
      </c>
      <c r="Q464" s="31">
        <v>51.428571428571431</v>
      </c>
      <c r="R464" s="31">
        <v>51.428571428571431</v>
      </c>
      <c r="S464" s="31"/>
      <c r="T464" s="32">
        <v>1</v>
      </c>
      <c r="U464" s="32">
        <v>1</v>
      </c>
      <c r="V464" s="29">
        <v>40450</v>
      </c>
      <c r="W464" s="29"/>
      <c r="X464" s="33">
        <v>55153</v>
      </c>
      <c r="Y464" s="15">
        <v>7</v>
      </c>
      <c r="Z464" s="41" t="str">
        <f t="shared" si="21"/>
        <v>CAISO_Reciprocating_Engine</v>
      </c>
      <c r="AA464" s="41">
        <f>IF(IFERROR(MATCH(C464,REN_Existing_Resources!E:E,0),FALSE),1,0)</f>
        <v>0</v>
      </c>
      <c r="AB464">
        <f t="shared" si="22"/>
        <v>1</v>
      </c>
      <c r="AC464">
        <f>IF(IFERROR(MATCH(Z464,NonREN_types!$A$1:$A$10,0),FALSE),1,0)</f>
        <v>1</v>
      </c>
      <c r="AD464">
        <v>1</v>
      </c>
      <c r="AE464">
        <f t="shared" si="23"/>
        <v>1</v>
      </c>
      <c r="AG464" s="44">
        <f>IFERROR(INDEX(MasterGenCapability_201906!$G:$G,MATCH($C464,MasterGenCapability_201906!$U:$U,0)),"")</f>
        <v>83.2</v>
      </c>
      <c r="AH464" s="44">
        <f>IFERROR(INDEX(NQC2020compliance_20191121!$L:$L,MATCH($C464,NQC2020compliance_20191121!$A:$A,0)),"")</f>
        <v>97.62</v>
      </c>
    </row>
    <row r="465" spans="2:34" x14ac:dyDescent="0.25">
      <c r="B465" s="28" t="s">
        <v>3329</v>
      </c>
      <c r="C465" s="28" t="s">
        <v>4127</v>
      </c>
      <c r="D465" s="28" t="s">
        <v>95</v>
      </c>
      <c r="E465" s="28" t="s">
        <v>37</v>
      </c>
      <c r="F465" s="28" t="s">
        <v>4128</v>
      </c>
      <c r="G465" s="28"/>
      <c r="H465" s="12" t="s">
        <v>3385</v>
      </c>
      <c r="I465" s="12" t="s">
        <v>3333</v>
      </c>
      <c r="J465" s="29" t="s">
        <v>3386</v>
      </c>
      <c r="K465" s="30">
        <v>1.25</v>
      </c>
      <c r="L465" s="30">
        <v>0</v>
      </c>
      <c r="M465" s="30"/>
      <c r="N465" s="31"/>
      <c r="O465" s="31"/>
      <c r="P465" s="31"/>
      <c r="Q465" s="31"/>
      <c r="R465" s="31"/>
      <c r="S465" s="31"/>
      <c r="T465" s="32">
        <v>0</v>
      </c>
      <c r="U465" s="32">
        <v>1</v>
      </c>
      <c r="V465" s="40">
        <v>1</v>
      </c>
      <c r="W465" s="29"/>
      <c r="X465" s="33">
        <v>55153</v>
      </c>
      <c r="Y465" s="15">
        <v>1</v>
      </c>
      <c r="Z465" s="41" t="str">
        <f t="shared" si="21"/>
        <v>CAISO_Hydro</v>
      </c>
      <c r="AA465" s="41">
        <f>IF(IFERROR(MATCH(C465,REN_Existing_Resources!E:E,0),FALSE),1,0)</f>
        <v>0</v>
      </c>
      <c r="AB465">
        <f t="shared" si="22"/>
        <v>1</v>
      </c>
      <c r="AC465">
        <f>IF(IFERROR(MATCH(Z465,NonREN_types!$A$1:$A$10,0),FALSE),1,0)</f>
        <v>1</v>
      </c>
      <c r="AD465">
        <v>1</v>
      </c>
      <c r="AE465">
        <f t="shared" si="23"/>
        <v>1</v>
      </c>
      <c r="AG465" s="44">
        <f>IFERROR(INDEX(MasterGenCapability_201906!$G:$G,MATCH($C465,MasterGenCapability_201906!$U:$U,0)),"")</f>
        <v>1.25</v>
      </c>
      <c r="AH465" s="44">
        <f>IFERROR(INDEX(NQC2020compliance_20191121!$L:$L,MATCH($C465,NQC2020compliance_20191121!$A:$A,0)),"")</f>
        <v>0</v>
      </c>
    </row>
    <row r="466" spans="2:34" hidden="1" x14ac:dyDescent="0.25">
      <c r="B466" s="28" t="s">
        <v>3329</v>
      </c>
      <c r="C466" s="28" t="s">
        <v>682</v>
      </c>
      <c r="D466" s="28" t="s">
        <v>130</v>
      </c>
      <c r="E466" s="28" t="s">
        <v>3441</v>
      </c>
      <c r="F466" s="28" t="s">
        <v>681</v>
      </c>
      <c r="G466" s="28"/>
      <c r="H466" s="12" t="s">
        <v>3332</v>
      </c>
      <c r="I466" s="12" t="s">
        <v>3333</v>
      </c>
      <c r="J466" s="29"/>
      <c r="K466" s="30">
        <v>20</v>
      </c>
      <c r="L466" s="30">
        <v>13.58</v>
      </c>
      <c r="M466" s="30"/>
      <c r="N466" s="31"/>
      <c r="O466" s="31"/>
      <c r="P466" s="31"/>
      <c r="Q466" s="31"/>
      <c r="R466" s="31"/>
      <c r="S466" s="31"/>
      <c r="T466" s="32">
        <v>0</v>
      </c>
      <c r="U466" s="32">
        <v>1</v>
      </c>
      <c r="V466" s="29">
        <v>41151</v>
      </c>
      <c r="W466" s="29"/>
      <c r="X466" s="33">
        <v>55153</v>
      </c>
      <c r="Y466" s="15">
        <v>1</v>
      </c>
      <c r="Z466" s="41" t="str">
        <f t="shared" si="21"/>
        <v>RenExistRes</v>
      </c>
      <c r="AA466" s="41">
        <f>IF(IFERROR(MATCH(C466,REN_Existing_Resources!E:E,0),FALSE),1,0)</f>
        <v>1</v>
      </c>
      <c r="AB466">
        <f t="shared" si="22"/>
        <v>1</v>
      </c>
      <c r="AC466">
        <f>IF(IFERROR(MATCH(Z466,NonREN_types!$A$1:$A$10,0),FALSE),1,0)</f>
        <v>0</v>
      </c>
      <c r="AD466">
        <v>1</v>
      </c>
      <c r="AE466">
        <f t="shared" si="23"/>
        <v>0</v>
      </c>
      <c r="AG466" s="44">
        <f>IFERROR(INDEX(MasterGenCapability_201906!$G:$G,MATCH($C466,MasterGenCapability_201906!$U:$U,0)),"")</f>
        <v>20</v>
      </c>
      <c r="AH466" s="44">
        <f>IFERROR(INDEX(NQC2020compliance_20191121!$L:$L,MATCH($C466,NQC2020compliance_20191121!$A:$A,0)),"")</f>
        <v>2.8</v>
      </c>
    </row>
    <row r="467" spans="2:34" x14ac:dyDescent="0.25">
      <c r="B467" s="28" t="s">
        <v>3329</v>
      </c>
      <c r="C467" s="28" t="s">
        <v>4129</v>
      </c>
      <c r="D467" s="28" t="s">
        <v>3360</v>
      </c>
      <c r="E467" s="28"/>
      <c r="F467" s="28" t="s">
        <v>4130</v>
      </c>
      <c r="G467" s="28"/>
      <c r="H467" s="12" t="s">
        <v>3385</v>
      </c>
      <c r="I467" s="12" t="s">
        <v>3333</v>
      </c>
      <c r="J467" s="29" t="s">
        <v>3386</v>
      </c>
      <c r="K467" s="30">
        <v>933.1</v>
      </c>
      <c r="L467" s="30">
        <v>501.66</v>
      </c>
      <c r="M467" s="30"/>
      <c r="N467" s="31"/>
      <c r="O467" s="31"/>
      <c r="P467" s="31"/>
      <c r="Q467" s="31"/>
      <c r="R467" s="31"/>
      <c r="S467" s="31"/>
      <c r="T467" s="32">
        <v>0</v>
      </c>
      <c r="U467" s="32">
        <v>1</v>
      </c>
      <c r="V467" s="29">
        <v>24838</v>
      </c>
      <c r="W467" s="29"/>
      <c r="X467" s="33">
        <v>55153</v>
      </c>
      <c r="Y467" s="15">
        <v>1</v>
      </c>
      <c r="Z467" s="41" t="str">
        <f t="shared" si="21"/>
        <v>CAISO_Hydro</v>
      </c>
      <c r="AA467" s="41">
        <f>IF(IFERROR(MATCH(C467,REN_Existing_Resources!E:E,0),FALSE),1,0)</f>
        <v>0</v>
      </c>
      <c r="AB467">
        <f t="shared" si="22"/>
        <v>1</v>
      </c>
      <c r="AC467">
        <f>IF(IFERROR(MATCH(Z467,NonREN_types!$A$1:$A$10,0),FALSE),1,0)</f>
        <v>1</v>
      </c>
      <c r="AD467">
        <v>1</v>
      </c>
      <c r="AE467">
        <f t="shared" si="23"/>
        <v>1</v>
      </c>
      <c r="AG467" s="44">
        <f>IFERROR(INDEX(MasterGenCapability_201906!$G:$G,MATCH($C467,MasterGenCapability_201906!$U:$U,0)),"")</f>
        <v>28</v>
      </c>
      <c r="AH467" s="44">
        <f>IFERROR(INDEX(NQC2020compliance_20191121!$L:$L,MATCH($C467,NQC2020compliance_20191121!$A:$A,0)),"")</f>
        <v>459.42</v>
      </c>
    </row>
    <row r="468" spans="2:34" hidden="1" x14ac:dyDescent="0.25">
      <c r="B468" s="28" t="s">
        <v>3329</v>
      </c>
      <c r="C468" s="28" t="s">
        <v>4131</v>
      </c>
      <c r="D468" s="28" t="s">
        <v>3337</v>
      </c>
      <c r="E468" s="28" t="s">
        <v>3961</v>
      </c>
      <c r="F468" s="28" t="s">
        <v>4132</v>
      </c>
      <c r="G468" s="28"/>
      <c r="H468" s="12" t="s">
        <v>3399</v>
      </c>
      <c r="I468" s="12" t="s">
        <v>3333</v>
      </c>
      <c r="J468" s="29"/>
      <c r="K468" s="30">
        <v>0.5</v>
      </c>
      <c r="L468" s="30">
        <v>0</v>
      </c>
      <c r="M468" s="30"/>
      <c r="N468" s="31"/>
      <c r="O468" s="31"/>
      <c r="P468" s="31"/>
      <c r="Q468" s="31"/>
      <c r="R468" s="31"/>
      <c r="S468" s="31"/>
      <c r="T468" s="32">
        <v>0</v>
      </c>
      <c r="U468" s="32">
        <v>1</v>
      </c>
      <c r="V468" s="29">
        <v>31048</v>
      </c>
      <c r="W468" s="29"/>
      <c r="X468" s="33">
        <v>55153</v>
      </c>
      <c r="Y468" s="15">
        <v>1</v>
      </c>
      <c r="Z468" s="41" t="str">
        <f t="shared" si="21"/>
        <v>Unclassified</v>
      </c>
      <c r="AA468" s="41">
        <f>IF(IFERROR(MATCH(C468,REN_Existing_Resources!E:E,0),FALSE),1,0)</f>
        <v>0</v>
      </c>
      <c r="AB468">
        <f t="shared" si="22"/>
        <v>1</v>
      </c>
      <c r="AC468">
        <f>IF(IFERROR(MATCH(Z468,NonREN_types!$A$1:$A$10,0),FALSE),1,0)</f>
        <v>0</v>
      </c>
      <c r="AD468">
        <v>1</v>
      </c>
      <c r="AE468">
        <f t="shared" si="23"/>
        <v>0</v>
      </c>
      <c r="AG468" s="44">
        <f>IFERROR(INDEX(MasterGenCapability_201906!$G:$G,MATCH($C468,MasterGenCapability_201906!$U:$U,0)),"")</f>
        <v>0.5</v>
      </c>
      <c r="AH468" s="44">
        <f>IFERROR(INDEX(NQC2020compliance_20191121!$L:$L,MATCH($C468,NQC2020compliance_20191121!$A:$A,0)),"")</f>
        <v>0.01</v>
      </c>
    </row>
    <row r="469" spans="2:34" x14ac:dyDescent="0.25">
      <c r="B469" s="28" t="s">
        <v>3329</v>
      </c>
      <c r="C469" s="28" t="s">
        <v>4133</v>
      </c>
      <c r="D469" s="28" t="s">
        <v>3360</v>
      </c>
      <c r="E469" s="28"/>
      <c r="F469" s="28" t="s">
        <v>4134</v>
      </c>
      <c r="G469" s="28" t="s">
        <v>4135</v>
      </c>
      <c r="H469" s="12" t="s">
        <v>3350</v>
      </c>
      <c r="I469" s="12" t="s">
        <v>3351</v>
      </c>
      <c r="J469" s="29" t="s">
        <v>3352</v>
      </c>
      <c r="K469" s="30">
        <v>50.61</v>
      </c>
      <c r="L469" s="30">
        <v>48</v>
      </c>
      <c r="M469" s="30">
        <v>15.183</v>
      </c>
      <c r="N469" s="31">
        <v>1716.8531853990514</v>
      </c>
      <c r="O469" s="31">
        <v>10297.181777970573</v>
      </c>
      <c r="P469" s="31">
        <v>12585.559949557084</v>
      </c>
      <c r="Q469" s="31">
        <v>166.9952567539699</v>
      </c>
      <c r="R469" s="31">
        <v>166.9952567539699</v>
      </c>
      <c r="S469" s="31"/>
      <c r="T469" s="32">
        <v>1</v>
      </c>
      <c r="U469" s="32">
        <v>1</v>
      </c>
      <c r="V469" s="29">
        <v>37428</v>
      </c>
      <c r="W469" s="29"/>
      <c r="X469" s="33">
        <v>55153</v>
      </c>
      <c r="Y469" s="15">
        <v>1</v>
      </c>
      <c r="Z469" s="41" t="str">
        <f t="shared" si="21"/>
        <v>CAISO_Peaker2</v>
      </c>
      <c r="AA469" s="41">
        <f>IF(IFERROR(MATCH(C469,REN_Existing_Resources!E:E,0),FALSE),1,0)</f>
        <v>0</v>
      </c>
      <c r="AB469">
        <f t="shared" si="22"/>
        <v>1</v>
      </c>
      <c r="AC469">
        <f>IF(IFERROR(MATCH(Z469,NonREN_types!$A$1:$A$10,0),FALSE),1,0)</f>
        <v>1</v>
      </c>
      <c r="AD469">
        <v>1</v>
      </c>
      <c r="AE469">
        <f t="shared" si="23"/>
        <v>1</v>
      </c>
      <c r="AG469" s="44">
        <f>IFERROR(INDEX(MasterGenCapability_201906!$G:$G,MATCH($C469,MasterGenCapability_201906!$U:$U,0)),"")</f>
        <v>50.61</v>
      </c>
      <c r="AH469" s="44">
        <f>IFERROR(INDEX(NQC2020compliance_20191121!$L:$L,MATCH($C469,NQC2020compliance_20191121!$A:$A,0)),"")</f>
        <v>50.61</v>
      </c>
    </row>
    <row r="470" spans="2:34" x14ac:dyDescent="0.25">
      <c r="B470" s="28" t="s">
        <v>3329</v>
      </c>
      <c r="C470" s="28" t="s">
        <v>4136</v>
      </c>
      <c r="D470" s="28" t="s">
        <v>3392</v>
      </c>
      <c r="E470" s="28" t="s">
        <v>1896</v>
      </c>
      <c r="F470" s="28" t="s">
        <v>4137</v>
      </c>
      <c r="G470" s="28" t="s">
        <v>4138</v>
      </c>
      <c r="H470" s="12" t="s">
        <v>3350</v>
      </c>
      <c r="I470" s="12" t="s">
        <v>3395</v>
      </c>
      <c r="J470" s="29" t="s">
        <v>3352</v>
      </c>
      <c r="K470" s="30">
        <v>51.25</v>
      </c>
      <c r="L470" s="30">
        <v>48</v>
      </c>
      <c r="M470" s="30">
        <v>23.062499999999996</v>
      </c>
      <c r="N470" s="31">
        <v>5596.0024769815846</v>
      </c>
      <c r="O470" s="31">
        <v>10287.452848156376</v>
      </c>
      <c r="P470" s="31">
        <v>11420.643032596483</v>
      </c>
      <c r="Q470" s="31">
        <v>164.13130504403523</v>
      </c>
      <c r="R470" s="31">
        <v>164.13130504403523</v>
      </c>
      <c r="S470" s="31"/>
      <c r="T470" s="32">
        <v>1</v>
      </c>
      <c r="U470" s="32">
        <v>1</v>
      </c>
      <c r="V470" s="29">
        <v>37190</v>
      </c>
      <c r="W470" s="29"/>
      <c r="X470" s="33">
        <v>55153</v>
      </c>
      <c r="Y470" s="15">
        <v>1</v>
      </c>
      <c r="Z470" s="41" t="str">
        <f t="shared" si="21"/>
        <v>CAISO_Peaker2</v>
      </c>
      <c r="AA470" s="41">
        <f>IF(IFERROR(MATCH(C470,REN_Existing_Resources!E:E,0),FALSE),1,0)</f>
        <v>0</v>
      </c>
      <c r="AB470">
        <f t="shared" si="22"/>
        <v>1</v>
      </c>
      <c r="AC470">
        <f>IF(IFERROR(MATCH(Z470,NonREN_types!$A$1:$A$10,0),FALSE),1,0)</f>
        <v>1</v>
      </c>
      <c r="AD470">
        <v>1</v>
      </c>
      <c r="AE470">
        <f t="shared" si="23"/>
        <v>1</v>
      </c>
      <c r="AG470" s="44">
        <f>IFERROR(INDEX(MasterGenCapability_201906!$G:$G,MATCH($C470,MasterGenCapability_201906!$U:$U,0)),"")</f>
        <v>51.25</v>
      </c>
      <c r="AH470" s="44">
        <f>IFERROR(INDEX(NQC2020compliance_20191121!$L:$L,MATCH($C470,NQC2020compliance_20191121!$A:$A,0)),"")</f>
        <v>51.25</v>
      </c>
    </row>
    <row r="471" spans="2:34" x14ac:dyDescent="0.25">
      <c r="B471" s="28" t="s">
        <v>3329</v>
      </c>
      <c r="C471" s="28" t="s">
        <v>4139</v>
      </c>
      <c r="D471" s="28" t="s">
        <v>130</v>
      </c>
      <c r="E471" s="28" t="s">
        <v>3542</v>
      </c>
      <c r="F471" s="28" t="s">
        <v>4140</v>
      </c>
      <c r="G471" s="28" t="s">
        <v>4141</v>
      </c>
      <c r="H471" s="12" t="s">
        <v>3350</v>
      </c>
      <c r="I471" s="12" t="s">
        <v>3351</v>
      </c>
      <c r="J471" s="29" t="s">
        <v>3352</v>
      </c>
      <c r="K471" s="30">
        <v>59.954999999999998</v>
      </c>
      <c r="L471" s="30">
        <v>55.58</v>
      </c>
      <c r="M471" s="30">
        <v>26.979749999999996</v>
      </c>
      <c r="N471" s="31">
        <v>2033.865730472103</v>
      </c>
      <c r="O471" s="31">
        <v>10269.046873084002</v>
      </c>
      <c r="P471" s="31">
        <v>15148.389876694602</v>
      </c>
      <c r="Q471" s="31">
        <v>205.85407725321886</v>
      </c>
      <c r="R471" s="31">
        <v>205.85407725321886</v>
      </c>
      <c r="S471" s="31"/>
      <c r="T471" s="32">
        <v>1</v>
      </c>
      <c r="U471" s="32">
        <v>1</v>
      </c>
      <c r="V471" s="29">
        <v>39937</v>
      </c>
      <c r="W471" s="29"/>
      <c r="X471" s="33">
        <v>55153</v>
      </c>
      <c r="Y471" s="15">
        <v>2</v>
      </c>
      <c r="Z471" s="41" t="str">
        <f t="shared" si="21"/>
        <v>CAISO_Peaker2</v>
      </c>
      <c r="AA471" s="41">
        <f>IF(IFERROR(MATCH(C471,REN_Existing_Resources!E:E,0),FALSE),1,0)</f>
        <v>0</v>
      </c>
      <c r="AB471">
        <f t="shared" si="22"/>
        <v>1</v>
      </c>
      <c r="AC471">
        <f>IF(IFERROR(MATCH(Z471,NonREN_types!$A$1:$A$10,0),FALSE),1,0)</f>
        <v>1</v>
      </c>
      <c r="AD471">
        <v>1</v>
      </c>
      <c r="AE471">
        <f t="shared" si="23"/>
        <v>1</v>
      </c>
      <c r="AG471" s="44">
        <f>IFERROR(INDEX(MasterGenCapability_201906!$G:$G,MATCH($C471,MasterGenCapability_201906!$U:$U,0)),"")</f>
        <v>82.3</v>
      </c>
      <c r="AH471" s="44">
        <f>IFERROR(INDEX(NQC2020compliance_20191121!$L:$L,MATCH($C471,NQC2020compliance_20191121!$A:$A,0)),"")</f>
        <v>110.52</v>
      </c>
    </row>
    <row r="472" spans="2:34" x14ac:dyDescent="0.25">
      <c r="B472" s="28" t="s">
        <v>3329</v>
      </c>
      <c r="C472" s="28" t="s">
        <v>2429</v>
      </c>
      <c r="D472" s="28" t="s">
        <v>3337</v>
      </c>
      <c r="E472" s="28" t="s">
        <v>3338</v>
      </c>
      <c r="F472" s="28" t="s">
        <v>4142</v>
      </c>
      <c r="G472" s="28"/>
      <c r="H472" s="12" t="s">
        <v>3385</v>
      </c>
      <c r="I472" s="12" t="s">
        <v>3333</v>
      </c>
      <c r="J472" s="29" t="s">
        <v>3386</v>
      </c>
      <c r="K472" s="30">
        <v>3.01</v>
      </c>
      <c r="L472" s="30">
        <v>1.1100000000000001</v>
      </c>
      <c r="M472" s="30"/>
      <c r="N472" s="31"/>
      <c r="O472" s="31"/>
      <c r="P472" s="31"/>
      <c r="Q472" s="31"/>
      <c r="R472" s="31"/>
      <c r="S472" s="31"/>
      <c r="T472" s="32">
        <v>0</v>
      </c>
      <c r="U472" s="32">
        <v>1</v>
      </c>
      <c r="V472" s="29">
        <v>30574</v>
      </c>
      <c r="W472" s="29"/>
      <c r="X472" s="33">
        <v>55153</v>
      </c>
      <c r="Y472" s="15">
        <v>1</v>
      </c>
      <c r="Z472" s="41" t="str">
        <f t="shared" si="21"/>
        <v>CAISO_Hydro</v>
      </c>
      <c r="AA472" s="41">
        <f>IF(IFERROR(MATCH(C472,REN_Existing_Resources!E:E,0),FALSE),1,0)</f>
        <v>1</v>
      </c>
      <c r="AB472">
        <f t="shared" si="22"/>
        <v>1</v>
      </c>
      <c r="AC472">
        <f>IF(IFERROR(MATCH(Z472,NonREN_types!$A$1:$A$10,0),FALSE),1,0)</f>
        <v>1</v>
      </c>
      <c r="AD472">
        <v>1</v>
      </c>
      <c r="AE472">
        <f t="shared" si="23"/>
        <v>1</v>
      </c>
      <c r="AG472" s="44">
        <f>IFERROR(INDEX(MasterGenCapability_201906!$G:$G,MATCH($C472,MasterGenCapability_201906!$U:$U,0)),"")</f>
        <v>3.01</v>
      </c>
      <c r="AH472" s="44">
        <f>IFERROR(INDEX(NQC2020compliance_20191121!$L:$L,MATCH($C472,NQC2020compliance_20191121!$A:$A,0)),"")</f>
        <v>0.85</v>
      </c>
    </row>
    <row r="473" spans="2:34" x14ac:dyDescent="0.25">
      <c r="B473" s="28" t="s">
        <v>3329</v>
      </c>
      <c r="C473" s="28" t="s">
        <v>4143</v>
      </c>
      <c r="D473" s="28" t="s">
        <v>3360</v>
      </c>
      <c r="E473" s="28"/>
      <c r="F473" s="28" t="s">
        <v>4144</v>
      </c>
      <c r="G473" s="28" t="s">
        <v>4145</v>
      </c>
      <c r="H473" s="12" t="s">
        <v>3365</v>
      </c>
      <c r="I473" s="12" t="s">
        <v>3434</v>
      </c>
      <c r="J473" s="29" t="s">
        <v>3518</v>
      </c>
      <c r="K473" s="30">
        <v>493.63</v>
      </c>
      <c r="L473" s="30">
        <v>490</v>
      </c>
      <c r="M473" s="30">
        <v>289.59109530476195</v>
      </c>
      <c r="N473" s="31">
        <v>44095.723435619046</v>
      </c>
      <c r="O473" s="31">
        <v>7019.6868815084517</v>
      </c>
      <c r="P473" s="31">
        <v>7936.1099840273055</v>
      </c>
      <c r="Q473" s="31">
        <v>440.03588571428571</v>
      </c>
      <c r="R473" s="31">
        <v>440.03588571428571</v>
      </c>
      <c r="S473" s="31"/>
      <c r="T473" s="32">
        <v>1</v>
      </c>
      <c r="U473" s="32">
        <v>1</v>
      </c>
      <c r="V473" s="29">
        <v>40340</v>
      </c>
      <c r="W473" s="29"/>
      <c r="X473" s="33">
        <v>55153</v>
      </c>
      <c r="Y473" s="15">
        <v>1</v>
      </c>
      <c r="Z473" s="41" t="str">
        <f t="shared" si="21"/>
        <v>CAISO_CCGT2</v>
      </c>
      <c r="AA473" s="41">
        <f>IF(IFERROR(MATCH(C473,REN_Existing_Resources!E:E,0),FALSE),1,0)</f>
        <v>0</v>
      </c>
      <c r="AB473">
        <f t="shared" si="22"/>
        <v>1</v>
      </c>
      <c r="AC473">
        <f>IF(IFERROR(MATCH(Z473,NonREN_types!$A$1:$A$10,0),FALSE),1,0)</f>
        <v>1</v>
      </c>
      <c r="AD473">
        <v>1</v>
      </c>
      <c r="AE473">
        <f t="shared" si="23"/>
        <v>1</v>
      </c>
      <c r="AG473" s="44">
        <f>IFERROR(INDEX(MasterGenCapability_201906!$G:$G,MATCH($C473,MasterGenCapability_201906!$U:$U,0)),"")</f>
        <v>227</v>
      </c>
      <c r="AH473" s="44">
        <f>IFERROR(INDEX(NQC2020compliance_20191121!$L:$L,MATCH($C473,NQC2020compliance_20191121!$A:$A,0)),"")</f>
        <v>490</v>
      </c>
    </row>
    <row r="474" spans="2:34" x14ac:dyDescent="0.25">
      <c r="B474" s="28" t="s">
        <v>3329</v>
      </c>
      <c r="C474" s="28" t="s">
        <v>4146</v>
      </c>
      <c r="D474" s="28" t="s">
        <v>3346</v>
      </c>
      <c r="E474" s="28" t="s">
        <v>3347</v>
      </c>
      <c r="F474" s="28" t="s">
        <v>4147</v>
      </c>
      <c r="G474" s="28" t="s">
        <v>4148</v>
      </c>
      <c r="H474" s="12" t="s">
        <v>3365</v>
      </c>
      <c r="I474" s="12" t="s">
        <v>3434</v>
      </c>
      <c r="J474" s="29" t="s">
        <v>3518</v>
      </c>
      <c r="K474" s="30">
        <v>263</v>
      </c>
      <c r="L474" s="30">
        <v>263</v>
      </c>
      <c r="M474" s="30">
        <v>144.65</v>
      </c>
      <c r="N474" s="31">
        <v>22025.696315789475</v>
      </c>
      <c r="O474" s="31">
        <v>6999.8126842105276</v>
      </c>
      <c r="P474" s="31">
        <v>7690.0412440191394</v>
      </c>
      <c r="Q474" s="31">
        <v>127.34736842105264</v>
      </c>
      <c r="R474" s="31">
        <v>126.8859649122807</v>
      </c>
      <c r="S474" s="31"/>
      <c r="T474" s="32">
        <v>1</v>
      </c>
      <c r="U474" s="32">
        <v>1</v>
      </c>
      <c r="V474" s="29">
        <v>41454</v>
      </c>
      <c r="W474" s="29"/>
      <c r="X474" s="33">
        <v>55153</v>
      </c>
      <c r="Y474" s="15">
        <v>1</v>
      </c>
      <c r="Z474" s="41" t="str">
        <f t="shared" si="21"/>
        <v>CAISO_CCGT2</v>
      </c>
      <c r="AA474" s="41">
        <f>IF(IFERROR(MATCH(C474,REN_Existing_Resources!E:E,0),FALSE),1,0)</f>
        <v>0</v>
      </c>
      <c r="AB474">
        <f t="shared" si="22"/>
        <v>1</v>
      </c>
      <c r="AC474">
        <f>IF(IFERROR(MATCH(Z474,NonREN_types!$A$1:$A$10,0),FALSE),1,0)</f>
        <v>1</v>
      </c>
      <c r="AD474">
        <v>1</v>
      </c>
      <c r="AE474">
        <f t="shared" si="23"/>
        <v>1</v>
      </c>
      <c r="AG474" s="44">
        <f>IFERROR(INDEX(MasterGenCapability_201906!$G:$G,MATCH($C474,MasterGenCapability_201906!$U:$U,0)),"")</f>
        <v>90.5</v>
      </c>
      <c r="AH474" s="44">
        <f>IFERROR(INDEX(NQC2020compliance_20191121!$L:$L,MATCH($C474,NQC2020compliance_20191121!$A:$A,0)),"")</f>
        <v>263</v>
      </c>
    </row>
    <row r="475" spans="2:34" hidden="1" x14ac:dyDescent="0.25">
      <c r="B475" s="28" t="s">
        <v>3329</v>
      </c>
      <c r="C475" s="28" t="s">
        <v>435</v>
      </c>
      <c r="D475" s="28" t="s">
        <v>3360</v>
      </c>
      <c r="E475" s="28"/>
      <c r="F475" s="28" t="s">
        <v>4149</v>
      </c>
      <c r="G475" s="28"/>
      <c r="H475" s="12" t="s">
        <v>3385</v>
      </c>
      <c r="I475" s="12" t="s">
        <v>3333</v>
      </c>
      <c r="J475" s="29"/>
      <c r="K475" s="30">
        <v>8</v>
      </c>
      <c r="L475" s="30">
        <v>8</v>
      </c>
      <c r="M475" s="30"/>
      <c r="N475" s="31"/>
      <c r="O475" s="31"/>
      <c r="P475" s="31"/>
      <c r="Q475" s="31"/>
      <c r="R475" s="31"/>
      <c r="S475" s="31"/>
      <c r="T475" s="32">
        <v>0</v>
      </c>
      <c r="U475" s="32">
        <v>1</v>
      </c>
      <c r="V475" s="29">
        <v>28856</v>
      </c>
      <c r="W475" s="29"/>
      <c r="X475" s="33">
        <v>55153</v>
      </c>
      <c r="Y475" s="15">
        <v>1</v>
      </c>
      <c r="Z475" s="41" t="str">
        <f t="shared" si="21"/>
        <v>RenExistRes</v>
      </c>
      <c r="AA475" s="41">
        <f>IF(IFERROR(MATCH(C475,REN_Existing_Resources!E:E,0),FALSE),1,0)</f>
        <v>1</v>
      </c>
      <c r="AB475">
        <f t="shared" si="22"/>
        <v>1</v>
      </c>
      <c r="AC475">
        <f>IF(IFERROR(MATCH(Z475,NonREN_types!$A$1:$A$10,0),FALSE),1,0)</f>
        <v>0</v>
      </c>
      <c r="AD475">
        <v>1</v>
      </c>
      <c r="AE475">
        <f t="shared" si="23"/>
        <v>0</v>
      </c>
      <c r="AG475" s="44">
        <f>IFERROR(INDEX(MasterGenCapability_201906!$G:$G,MATCH($C475,MasterGenCapability_201906!$U:$U,0)),"")</f>
        <v>8</v>
      </c>
      <c r="AH475" s="44">
        <f>IFERROR(INDEX(NQC2020compliance_20191121!$L:$L,MATCH($C475,NQC2020compliance_20191121!$A:$A,0)),"")</f>
        <v>1.36</v>
      </c>
    </row>
    <row r="476" spans="2:34" x14ac:dyDescent="0.25">
      <c r="B476" s="28" t="s">
        <v>3329</v>
      </c>
      <c r="C476" s="28" t="s">
        <v>2674</v>
      </c>
      <c r="D476" s="28" t="s">
        <v>3360</v>
      </c>
      <c r="E476" s="28"/>
      <c r="F476" s="28" t="s">
        <v>4150</v>
      </c>
      <c r="G476" s="28"/>
      <c r="H476" s="12" t="s">
        <v>3385</v>
      </c>
      <c r="I476" s="12" t="s">
        <v>3333</v>
      </c>
      <c r="J476" s="29" t="s">
        <v>3386</v>
      </c>
      <c r="K476" s="30">
        <v>405</v>
      </c>
      <c r="L476" s="30">
        <v>307</v>
      </c>
      <c r="M476" s="30"/>
      <c r="N476" s="31"/>
      <c r="O476" s="31"/>
      <c r="P476" s="31"/>
      <c r="Q476" s="31"/>
      <c r="R476" s="31"/>
      <c r="S476" s="31"/>
      <c r="T476" s="32">
        <v>0</v>
      </c>
      <c r="U476" s="32">
        <v>1</v>
      </c>
      <c r="V476" s="29">
        <v>38899</v>
      </c>
      <c r="W476" s="29"/>
      <c r="X476" s="33">
        <v>55153</v>
      </c>
      <c r="Y476" s="15">
        <v>1</v>
      </c>
      <c r="Z476" s="41" t="str">
        <f t="shared" si="21"/>
        <v>CAISO_Hydro</v>
      </c>
      <c r="AA476" s="41">
        <f>IF(IFERROR(MATCH(C476,REN_Existing_Resources!E:E,0),FALSE),1,0)</f>
        <v>1</v>
      </c>
      <c r="AB476">
        <f t="shared" si="22"/>
        <v>1</v>
      </c>
      <c r="AC476">
        <f>IF(IFERROR(MATCH(Z476,NonREN_types!$A$1:$A$10,0),FALSE),1,0)</f>
        <v>1</v>
      </c>
      <c r="AD476">
        <v>1</v>
      </c>
      <c r="AE476">
        <f t="shared" si="23"/>
        <v>1</v>
      </c>
      <c r="AG476" s="44">
        <f>IFERROR(INDEX(MasterGenCapability_201906!$G:$G,MATCH($C476,MasterGenCapability_201906!$U:$U,0)),"")</f>
        <v>52</v>
      </c>
      <c r="AH476" s="44">
        <f>IFERROR(INDEX(NQC2020compliance_20191121!$L:$L,MATCH($C476,NQC2020compliance_20191121!$A:$A,0)),"")</f>
        <v>239</v>
      </c>
    </row>
    <row r="477" spans="2:34" hidden="1" x14ac:dyDescent="0.25">
      <c r="B477" s="28" t="s">
        <v>3329</v>
      </c>
      <c r="C477" s="28" t="s">
        <v>1033</v>
      </c>
      <c r="D477" s="28" t="s">
        <v>130</v>
      </c>
      <c r="E477" s="28" t="s">
        <v>3542</v>
      </c>
      <c r="F477" s="28" t="s">
        <v>4151</v>
      </c>
      <c r="G477" s="28"/>
      <c r="H477" s="12" t="s">
        <v>3399</v>
      </c>
      <c r="I477" s="12" t="s">
        <v>3333</v>
      </c>
      <c r="J477" s="29"/>
      <c r="K477" s="30">
        <v>21.25</v>
      </c>
      <c r="L477" s="30">
        <v>2.76</v>
      </c>
      <c r="M477" s="30"/>
      <c r="N477" s="31"/>
      <c r="O477" s="31"/>
      <c r="P477" s="31"/>
      <c r="Q477" s="31"/>
      <c r="R477" s="31"/>
      <c r="S477" s="31"/>
      <c r="T477" s="32">
        <v>0</v>
      </c>
      <c r="U477" s="32">
        <v>1</v>
      </c>
      <c r="V477" s="29">
        <v>32308</v>
      </c>
      <c r="W477" s="29"/>
      <c r="X477" s="33">
        <v>55153</v>
      </c>
      <c r="Y477" s="15">
        <v>1</v>
      </c>
      <c r="Z477" s="41" t="str">
        <f t="shared" si="21"/>
        <v>RenExistRes</v>
      </c>
      <c r="AA477" s="41">
        <f>IF(IFERROR(MATCH(C477,REN_Existing_Resources!E:E,0),FALSE),1,0)</f>
        <v>1</v>
      </c>
      <c r="AB477">
        <f t="shared" si="22"/>
        <v>1</v>
      </c>
      <c r="AC477">
        <f>IF(IFERROR(MATCH(Z477,NonREN_types!$A$1:$A$10,0),FALSE),1,0)</f>
        <v>0</v>
      </c>
      <c r="AD477">
        <v>1</v>
      </c>
      <c r="AE477">
        <f t="shared" si="23"/>
        <v>0</v>
      </c>
      <c r="AG477" s="44">
        <f>IFERROR(INDEX(MasterGenCapability_201906!$G:$G,MATCH($C477,MasterGenCapability_201906!$U:$U,0)),"")</f>
        <v>18.399999999999999</v>
      </c>
      <c r="AH477" s="44">
        <f>IFERROR(INDEX(NQC2020compliance_20191121!$L:$L,MATCH($C477,NQC2020compliance_20191121!$A:$A,0)),"")</f>
        <v>2.76</v>
      </c>
    </row>
    <row r="478" spans="2:34" hidden="1" x14ac:dyDescent="0.25">
      <c r="B478" s="28" t="s">
        <v>3329</v>
      </c>
      <c r="C478" s="28" t="s">
        <v>980</v>
      </c>
      <c r="D478" s="28" t="s">
        <v>3360</v>
      </c>
      <c r="E478" s="28"/>
      <c r="F478" s="28" t="s">
        <v>4152</v>
      </c>
      <c r="G478" s="28"/>
      <c r="H478" s="12" t="s">
        <v>3332</v>
      </c>
      <c r="I478" s="12" t="s">
        <v>3333</v>
      </c>
      <c r="J478" s="29"/>
      <c r="K478" s="30">
        <v>123.2</v>
      </c>
      <c r="L478" s="30">
        <v>45.59</v>
      </c>
      <c r="M478" s="30"/>
      <c r="N478" s="31"/>
      <c r="O478" s="31"/>
      <c r="P478" s="31"/>
      <c r="Q478" s="31"/>
      <c r="R478" s="31"/>
      <c r="S478" s="31"/>
      <c r="T478" s="32">
        <v>0</v>
      </c>
      <c r="U478" s="32">
        <v>1</v>
      </c>
      <c r="V478" s="29">
        <v>41638</v>
      </c>
      <c r="W478" s="29"/>
      <c r="X478" s="33">
        <v>55153</v>
      </c>
      <c r="Y478" s="15">
        <v>1</v>
      </c>
      <c r="Z478" s="41" t="str">
        <f t="shared" si="21"/>
        <v>RenExistRes</v>
      </c>
      <c r="AA478" s="41">
        <f>IF(IFERROR(MATCH(C478,REN_Existing_Resources!E:E,0),FALSE),1,0)</f>
        <v>1</v>
      </c>
      <c r="AB478">
        <f t="shared" si="22"/>
        <v>1</v>
      </c>
      <c r="AC478">
        <f>IF(IFERROR(MATCH(Z478,NonREN_types!$A$1:$A$10,0),FALSE),1,0)</f>
        <v>0</v>
      </c>
      <c r="AD478">
        <v>1</v>
      </c>
      <c r="AE478">
        <f t="shared" si="23"/>
        <v>0</v>
      </c>
      <c r="AG478" s="44" t="str">
        <f>IFERROR(INDEX(MasterGenCapability_201906!$G:$G,MATCH($C478,MasterGenCapability_201906!$U:$U,0)),"")</f>
        <v/>
      </c>
      <c r="AH478" s="44">
        <f>IFERROR(INDEX(NQC2020compliance_20191121!$L:$L,MATCH($C478,NQC2020compliance_20191121!$A:$A,0)),"")</f>
        <v>17.64</v>
      </c>
    </row>
    <row r="479" spans="2:34" hidden="1" x14ac:dyDescent="0.25">
      <c r="B479" s="28" t="s">
        <v>3329</v>
      </c>
      <c r="C479" s="28" t="s">
        <v>1990</v>
      </c>
      <c r="D479" s="28" t="s">
        <v>3360</v>
      </c>
      <c r="E479" s="28"/>
      <c r="F479" s="28" t="s">
        <v>4153</v>
      </c>
      <c r="G479" s="28"/>
      <c r="H479" s="12" t="s">
        <v>3332</v>
      </c>
      <c r="I479" s="12" t="s">
        <v>3333</v>
      </c>
      <c r="J479" s="29"/>
      <c r="K479" s="30">
        <v>133</v>
      </c>
      <c r="L479" s="30">
        <v>49.09</v>
      </c>
      <c r="M479" s="30"/>
      <c r="N479" s="31"/>
      <c r="O479" s="31"/>
      <c r="P479" s="31"/>
      <c r="Q479" s="31"/>
      <c r="R479" s="31"/>
      <c r="S479" s="31"/>
      <c r="T479" s="32">
        <v>0</v>
      </c>
      <c r="U479" s="32">
        <v>1</v>
      </c>
      <c r="V479" s="29">
        <v>41638</v>
      </c>
      <c r="W479" s="29"/>
      <c r="X479" s="33">
        <v>55153</v>
      </c>
      <c r="Y479" s="15">
        <v>1</v>
      </c>
      <c r="Z479" s="41" t="str">
        <f t="shared" si="21"/>
        <v>RenExistRes</v>
      </c>
      <c r="AA479" s="41">
        <f>IF(IFERROR(MATCH(C479,REN_Existing_Resources!E:E,0),FALSE),1,0)</f>
        <v>1</v>
      </c>
      <c r="AB479">
        <f t="shared" si="22"/>
        <v>1</v>
      </c>
      <c r="AC479">
        <f>IF(IFERROR(MATCH(Z479,NonREN_types!$A$1:$A$10,0),FALSE),1,0)</f>
        <v>0</v>
      </c>
      <c r="AD479">
        <v>1</v>
      </c>
      <c r="AE479">
        <f t="shared" si="23"/>
        <v>0</v>
      </c>
      <c r="AG479" s="44">
        <f>IFERROR(INDEX(MasterGenCapability_201906!$G:$G,MATCH($C479,MasterGenCapability_201906!$U:$U,0)),"")</f>
        <v>133</v>
      </c>
      <c r="AH479" s="44">
        <f>IFERROR(INDEX(NQC2020compliance_20191121!$L:$L,MATCH($C479,NQC2020compliance_20191121!$A:$A,0)),"")</f>
        <v>18.62</v>
      </c>
    </row>
    <row r="480" spans="2:34" hidden="1" x14ac:dyDescent="0.25">
      <c r="B480" s="28" t="s">
        <v>3329</v>
      </c>
      <c r="C480" s="28" t="s">
        <v>985</v>
      </c>
      <c r="D480" s="28" t="s">
        <v>3360</v>
      </c>
      <c r="E480" s="28"/>
      <c r="F480" s="28" t="s">
        <v>4154</v>
      </c>
      <c r="G480" s="28"/>
      <c r="H480" s="12" t="s">
        <v>3332</v>
      </c>
      <c r="I480" s="12" t="s">
        <v>3333</v>
      </c>
      <c r="J480" s="29"/>
      <c r="K480" s="30">
        <v>133</v>
      </c>
      <c r="L480" s="30">
        <v>48.9</v>
      </c>
      <c r="M480" s="30"/>
      <c r="N480" s="31"/>
      <c r="O480" s="31"/>
      <c r="P480" s="31"/>
      <c r="Q480" s="31"/>
      <c r="R480" s="31"/>
      <c r="S480" s="31"/>
      <c r="T480" s="32">
        <v>0</v>
      </c>
      <c r="U480" s="32">
        <v>1</v>
      </c>
      <c r="V480" s="29">
        <v>41638</v>
      </c>
      <c r="W480" s="29"/>
      <c r="X480" s="33">
        <v>55153</v>
      </c>
      <c r="Y480" s="15">
        <v>1</v>
      </c>
      <c r="Z480" s="41" t="str">
        <f t="shared" si="21"/>
        <v>RenExistRes</v>
      </c>
      <c r="AA480" s="41">
        <f>IF(IFERROR(MATCH(C480,REN_Existing_Resources!E:E,0),FALSE),1,0)</f>
        <v>1</v>
      </c>
      <c r="AB480">
        <f t="shared" si="22"/>
        <v>1</v>
      </c>
      <c r="AC480">
        <f>IF(IFERROR(MATCH(Z480,NonREN_types!$A$1:$A$10,0),FALSE),1,0)</f>
        <v>0</v>
      </c>
      <c r="AD480">
        <v>1</v>
      </c>
      <c r="AE480">
        <f t="shared" si="23"/>
        <v>0</v>
      </c>
      <c r="AG480" s="44" t="str">
        <f>IFERROR(INDEX(MasterGenCapability_201906!$G:$G,MATCH($C480,MasterGenCapability_201906!$U:$U,0)),"")</f>
        <v/>
      </c>
      <c r="AH480" s="44">
        <f>IFERROR(INDEX(NQC2020compliance_20191121!$L:$L,MATCH($C480,NQC2020compliance_20191121!$A:$A,0)),"")</f>
        <v>18.62</v>
      </c>
    </row>
    <row r="481" spans="2:34" hidden="1" x14ac:dyDescent="0.25">
      <c r="B481" s="28" t="s">
        <v>3329</v>
      </c>
      <c r="C481" s="28" t="s">
        <v>2284</v>
      </c>
      <c r="D481" s="28" t="s">
        <v>3392</v>
      </c>
      <c r="E481" s="28" t="s">
        <v>37</v>
      </c>
      <c r="F481" s="28" t="s">
        <v>4155</v>
      </c>
      <c r="G481" s="28"/>
      <c r="H481" s="12" t="s">
        <v>3332</v>
      </c>
      <c r="I481" s="12" t="s">
        <v>3333</v>
      </c>
      <c r="J481" s="29"/>
      <c r="K481" s="30">
        <v>200</v>
      </c>
      <c r="L481" s="30">
        <v>171.97</v>
      </c>
      <c r="M481" s="30"/>
      <c r="N481" s="31"/>
      <c r="O481" s="31"/>
      <c r="P481" s="31"/>
      <c r="Q481" s="31"/>
      <c r="R481" s="31"/>
      <c r="S481" s="31"/>
      <c r="T481" s="32">
        <v>0</v>
      </c>
      <c r="U481" s="32">
        <v>1</v>
      </c>
      <c r="V481" s="29">
        <v>41702</v>
      </c>
      <c r="W481" s="29"/>
      <c r="X481" s="33">
        <v>55153</v>
      </c>
      <c r="Y481" s="15">
        <v>1</v>
      </c>
      <c r="Z481" s="41" t="str">
        <f t="shared" si="21"/>
        <v>RenExistRes</v>
      </c>
      <c r="AA481" s="41">
        <f>IF(IFERROR(MATCH(C481,REN_Existing_Resources!E:E,0),FALSE),1,0)</f>
        <v>1</v>
      </c>
      <c r="AB481">
        <f t="shared" si="22"/>
        <v>1</v>
      </c>
      <c r="AC481">
        <f>IF(IFERROR(MATCH(Z481,NonREN_types!$A$1:$A$10,0),FALSE),1,0)</f>
        <v>0</v>
      </c>
      <c r="AD481">
        <v>1</v>
      </c>
      <c r="AE481">
        <f t="shared" si="23"/>
        <v>0</v>
      </c>
      <c r="AG481" s="44">
        <f>IFERROR(INDEX(MasterGenCapability_201906!$G:$G,MATCH($C481,MasterGenCapability_201906!$U:$U,0)),"")</f>
        <v>200</v>
      </c>
      <c r="AH481" s="44">
        <f>IFERROR(INDEX(NQC2020compliance_20191121!$L:$L,MATCH($C481,NQC2020compliance_20191121!$A:$A,0)),"")</f>
        <v>28</v>
      </c>
    </row>
    <row r="482" spans="2:34" hidden="1" x14ac:dyDescent="0.25">
      <c r="B482" s="28" t="s">
        <v>3329</v>
      </c>
      <c r="C482" s="28" t="s">
        <v>2246</v>
      </c>
      <c r="D482" s="28" t="s">
        <v>3392</v>
      </c>
      <c r="E482" s="28"/>
      <c r="F482" s="28" t="s">
        <v>4156</v>
      </c>
      <c r="G482" s="28"/>
      <c r="H482" s="12" t="s">
        <v>3332</v>
      </c>
      <c r="I482" s="12" t="s">
        <v>3333</v>
      </c>
      <c r="J482" s="29"/>
      <c r="K482" s="30">
        <v>150</v>
      </c>
      <c r="L482" s="30">
        <v>120.52</v>
      </c>
      <c r="M482" s="30"/>
      <c r="N482" s="31"/>
      <c r="O482" s="31"/>
      <c r="P482" s="31"/>
      <c r="Q482" s="31"/>
      <c r="R482" s="31"/>
      <c r="S482" s="31"/>
      <c r="T482" s="32">
        <v>0</v>
      </c>
      <c r="U482" s="32">
        <v>1</v>
      </c>
      <c r="V482" s="29">
        <v>42390</v>
      </c>
      <c r="W482" s="29"/>
      <c r="X482" s="33">
        <v>55153</v>
      </c>
      <c r="Y482" s="15">
        <v>1</v>
      </c>
      <c r="Z482" s="41" t="str">
        <f t="shared" si="21"/>
        <v>RenExistRes</v>
      </c>
      <c r="AA482" s="41">
        <f>IF(IFERROR(MATCH(C482,REN_Existing_Resources!E:E,0),FALSE),1,0)</f>
        <v>1</v>
      </c>
      <c r="AB482">
        <f t="shared" si="22"/>
        <v>1</v>
      </c>
      <c r="AC482">
        <f>IF(IFERROR(MATCH(Z482,NonREN_types!$A$1:$A$10,0),FALSE),1,0)</f>
        <v>0</v>
      </c>
      <c r="AD482">
        <v>1</v>
      </c>
      <c r="AE482">
        <f t="shared" si="23"/>
        <v>0</v>
      </c>
      <c r="AG482" s="44">
        <f>IFERROR(INDEX(MasterGenCapability_201906!$G:$G,MATCH($C482,MasterGenCapability_201906!$U:$U,0)),"")</f>
        <v>75</v>
      </c>
      <c r="AH482" s="44">
        <f>IFERROR(INDEX(NQC2020compliance_20191121!$L:$L,MATCH($C482,NQC2020compliance_20191121!$A:$A,0)),"")</f>
        <v>21</v>
      </c>
    </row>
    <row r="483" spans="2:34" hidden="1" x14ac:dyDescent="0.25">
      <c r="B483" s="28" t="s">
        <v>3329</v>
      </c>
      <c r="C483" s="28" t="s">
        <v>3058</v>
      </c>
      <c r="D483" s="28" t="s">
        <v>3360</v>
      </c>
      <c r="E483" s="28"/>
      <c r="F483" s="28" t="s">
        <v>4157</v>
      </c>
      <c r="G483" s="28"/>
      <c r="H483" s="12" t="s">
        <v>3483</v>
      </c>
      <c r="I483" s="12" t="s">
        <v>3333</v>
      </c>
      <c r="J483" s="29"/>
      <c r="K483" s="30">
        <v>17.84</v>
      </c>
      <c r="L483" s="30">
        <v>13.86</v>
      </c>
      <c r="M483" s="30"/>
      <c r="N483" s="31"/>
      <c r="O483" s="31"/>
      <c r="P483" s="31"/>
      <c r="Q483" s="31"/>
      <c r="R483" s="31"/>
      <c r="S483" s="31"/>
      <c r="T483" s="32">
        <v>0</v>
      </c>
      <c r="U483" s="32">
        <v>1</v>
      </c>
      <c r="V483" s="29">
        <v>41277</v>
      </c>
      <c r="W483" s="29"/>
      <c r="X483" s="33">
        <v>55153</v>
      </c>
      <c r="Y483" s="15">
        <v>1</v>
      </c>
      <c r="Z483" s="41" t="str">
        <f t="shared" si="21"/>
        <v>RenExistRes</v>
      </c>
      <c r="AA483" s="41">
        <f>IF(IFERROR(MATCH(C483,REN_Existing_Resources!E:E,0),FALSE),1,0)</f>
        <v>1</v>
      </c>
      <c r="AB483">
        <f t="shared" si="22"/>
        <v>1</v>
      </c>
      <c r="AC483">
        <f>IF(IFERROR(MATCH(Z483,NonREN_types!$A$1:$A$10,0),FALSE),1,0)</f>
        <v>0</v>
      </c>
      <c r="AD483">
        <v>1</v>
      </c>
      <c r="AE483">
        <f t="shared" si="23"/>
        <v>0</v>
      </c>
      <c r="AG483" s="44" t="str">
        <f>IFERROR(INDEX(MasterGenCapability_201906!$G:$G,MATCH($C483,MasterGenCapability_201906!$U:$U,0)),"")</f>
        <v/>
      </c>
      <c r="AH483" s="44" t="str">
        <f>IFERROR(INDEX(NQC2020compliance_20191121!$L:$L,MATCH($C483,NQC2020compliance_20191121!$A:$A,0)),"")</f>
        <v/>
      </c>
    </row>
    <row r="484" spans="2:34" hidden="1" x14ac:dyDescent="0.25">
      <c r="B484" s="28" t="s">
        <v>3329</v>
      </c>
      <c r="C484" s="28" t="s">
        <v>1110</v>
      </c>
      <c r="D484" s="28" t="s">
        <v>3360</v>
      </c>
      <c r="E484" s="28"/>
      <c r="F484" s="28" t="s">
        <v>4158</v>
      </c>
      <c r="G484" s="28"/>
      <c r="H484" s="12" t="s">
        <v>3399</v>
      </c>
      <c r="I484" s="12" t="s">
        <v>3333</v>
      </c>
      <c r="J484" s="29"/>
      <c r="K484" s="30">
        <v>160</v>
      </c>
      <c r="L484" s="30">
        <v>52.42</v>
      </c>
      <c r="M484" s="30"/>
      <c r="N484" s="31"/>
      <c r="O484" s="31"/>
      <c r="P484" s="31"/>
      <c r="Q484" s="31"/>
      <c r="R484" s="31"/>
      <c r="S484" s="31"/>
      <c r="T484" s="32">
        <v>0</v>
      </c>
      <c r="U484" s="32">
        <v>1</v>
      </c>
      <c r="V484" s="29">
        <v>41250</v>
      </c>
      <c r="W484" s="29"/>
      <c r="X484" s="33">
        <v>55153</v>
      </c>
      <c r="Y484" s="15">
        <v>1</v>
      </c>
      <c r="Z484" s="41" t="str">
        <f t="shared" si="21"/>
        <v>RenExistRes</v>
      </c>
      <c r="AA484" s="41">
        <f>IF(IFERROR(MATCH(C484,REN_Existing_Resources!E:E,0),FALSE),1,0)</f>
        <v>1</v>
      </c>
      <c r="AB484">
        <f t="shared" si="22"/>
        <v>1</v>
      </c>
      <c r="AC484">
        <f>IF(IFERROR(MATCH(Z484,NonREN_types!$A$1:$A$10,0),FALSE),1,0)</f>
        <v>0</v>
      </c>
      <c r="AD484">
        <v>1</v>
      </c>
      <c r="AE484">
        <f t="shared" si="23"/>
        <v>0</v>
      </c>
      <c r="AG484" s="44">
        <f>IFERROR(INDEX(MasterGenCapability_201906!$G:$G,MATCH($C484,MasterGenCapability_201906!$U:$U,0)),"")</f>
        <v>160</v>
      </c>
      <c r="AH484" s="44">
        <f>IFERROR(INDEX(NQC2020compliance_20191121!$L:$L,MATCH($C484,NQC2020compliance_20191121!$A:$A,0)),"")</f>
        <v>24</v>
      </c>
    </row>
    <row r="485" spans="2:34" hidden="1" x14ac:dyDescent="0.25">
      <c r="B485" s="28" t="s">
        <v>3329</v>
      </c>
      <c r="C485" s="28" t="s">
        <v>2046</v>
      </c>
      <c r="D485" s="28" t="s">
        <v>3360</v>
      </c>
      <c r="E485" s="28"/>
      <c r="F485" s="28" t="s">
        <v>4159</v>
      </c>
      <c r="G485" s="28"/>
      <c r="H485" s="12" t="s">
        <v>3399</v>
      </c>
      <c r="I485" s="12" t="s">
        <v>3333</v>
      </c>
      <c r="J485" s="29"/>
      <c r="K485" s="30">
        <v>77</v>
      </c>
      <c r="L485" s="30">
        <v>8.6199999999999992</v>
      </c>
      <c r="M485" s="30"/>
      <c r="N485" s="31"/>
      <c r="O485" s="31"/>
      <c r="P485" s="31"/>
      <c r="Q485" s="31"/>
      <c r="R485" s="31"/>
      <c r="S485" s="31"/>
      <c r="T485" s="32">
        <v>0</v>
      </c>
      <c r="U485" s="32">
        <v>1</v>
      </c>
      <c r="V485" s="29">
        <v>41254</v>
      </c>
      <c r="W485" s="29"/>
      <c r="X485" s="33">
        <v>55153</v>
      </c>
      <c r="Y485" s="15">
        <v>1</v>
      </c>
      <c r="Z485" s="41" t="str">
        <f t="shared" si="21"/>
        <v>RenExistRes</v>
      </c>
      <c r="AA485" s="41">
        <f>IF(IFERROR(MATCH(C485,REN_Existing_Resources!E:E,0),FALSE),1,0)</f>
        <v>1</v>
      </c>
      <c r="AB485">
        <f t="shared" si="22"/>
        <v>1</v>
      </c>
      <c r="AC485">
        <f>IF(IFERROR(MATCH(Z485,NonREN_types!$A$1:$A$10,0),FALSE),1,0)</f>
        <v>0</v>
      </c>
      <c r="AD485">
        <v>1</v>
      </c>
      <c r="AE485">
        <f t="shared" si="23"/>
        <v>0</v>
      </c>
      <c r="AG485" s="44">
        <f>IFERROR(INDEX(MasterGenCapability_201906!$G:$G,MATCH($C485,MasterGenCapability_201906!$U:$U,0)),"")</f>
        <v>77</v>
      </c>
      <c r="AH485" s="44">
        <f>IFERROR(INDEX(NQC2020compliance_20191121!$L:$L,MATCH($C485,NQC2020compliance_20191121!$A:$A,0)),"")</f>
        <v>11.55</v>
      </c>
    </row>
    <row r="486" spans="2:34" hidden="1" x14ac:dyDescent="0.25">
      <c r="B486" s="28" t="s">
        <v>3329</v>
      </c>
      <c r="C486" s="28" t="s">
        <v>812</v>
      </c>
      <c r="D486" s="28" t="s">
        <v>130</v>
      </c>
      <c r="E486" s="28"/>
      <c r="F486" s="28" t="s">
        <v>4160</v>
      </c>
      <c r="G486" s="28"/>
      <c r="H486" s="12" t="s">
        <v>3332</v>
      </c>
      <c r="I486" s="12" t="s">
        <v>3333</v>
      </c>
      <c r="J486" s="29"/>
      <c r="K486" s="30">
        <v>18</v>
      </c>
      <c r="L486" s="30">
        <v>0</v>
      </c>
      <c r="M486" s="30"/>
      <c r="N486" s="31"/>
      <c r="O486" s="31"/>
      <c r="P486" s="31"/>
      <c r="Q486" s="31"/>
      <c r="R486" s="31"/>
      <c r="S486" s="31"/>
      <c r="T486" s="32">
        <v>0</v>
      </c>
      <c r="U486" s="32">
        <v>1</v>
      </c>
      <c r="V486" s="29">
        <v>41684</v>
      </c>
      <c r="W486" s="29"/>
      <c r="X486" s="33">
        <v>55153</v>
      </c>
      <c r="Y486" s="15">
        <v>1</v>
      </c>
      <c r="Z486" s="41" t="str">
        <f t="shared" si="21"/>
        <v>RenExistRes</v>
      </c>
      <c r="AA486" s="41">
        <f>IF(IFERROR(MATCH(C486,REN_Existing_Resources!E:E,0),FALSE),1,0)</f>
        <v>1</v>
      </c>
      <c r="AB486">
        <f t="shared" si="22"/>
        <v>1</v>
      </c>
      <c r="AC486">
        <f>IF(IFERROR(MATCH(Z486,NonREN_types!$A$1:$A$10,0),FALSE),1,0)</f>
        <v>0</v>
      </c>
      <c r="AD486">
        <v>1</v>
      </c>
      <c r="AE486">
        <f t="shared" si="23"/>
        <v>0</v>
      </c>
      <c r="AG486" s="44">
        <f>IFERROR(INDEX(MasterGenCapability_201906!$G:$G,MATCH($C486,MasterGenCapability_201906!$U:$U,0)),"")</f>
        <v>18</v>
      </c>
      <c r="AH486" s="44">
        <f>IFERROR(INDEX(NQC2020compliance_20191121!$L:$L,MATCH($C486,NQC2020compliance_20191121!$A:$A,0)),"")</f>
        <v>0</v>
      </c>
    </row>
    <row r="487" spans="2:34" x14ac:dyDescent="0.25">
      <c r="B487" s="28" t="s">
        <v>3329</v>
      </c>
      <c r="C487" s="28" t="s">
        <v>553</v>
      </c>
      <c r="D487" s="28" t="s">
        <v>224</v>
      </c>
      <c r="E487" s="28" t="s">
        <v>3747</v>
      </c>
      <c r="F487" s="28" t="s">
        <v>4161</v>
      </c>
      <c r="G487" s="28"/>
      <c r="H487" s="12" t="s">
        <v>3385</v>
      </c>
      <c r="I487" s="12" t="s">
        <v>3333</v>
      </c>
      <c r="J487" s="29" t="s">
        <v>3386</v>
      </c>
      <c r="K487" s="30">
        <v>2.5</v>
      </c>
      <c r="L487" s="30">
        <v>0</v>
      </c>
      <c r="M487" s="30"/>
      <c r="N487" s="31"/>
      <c r="O487" s="31"/>
      <c r="P487" s="31"/>
      <c r="Q487" s="31"/>
      <c r="R487" s="31"/>
      <c r="S487" s="31"/>
      <c r="T487" s="32">
        <v>0</v>
      </c>
      <c r="U487" s="32">
        <v>1</v>
      </c>
      <c r="V487" s="29">
        <v>32552</v>
      </c>
      <c r="W487" s="29"/>
      <c r="X487" s="33">
        <v>55153</v>
      </c>
      <c r="Y487" s="15">
        <v>1</v>
      </c>
      <c r="Z487" s="41" t="str">
        <f t="shared" si="21"/>
        <v>CAISO_Hydro</v>
      </c>
      <c r="AA487" s="41">
        <f>IF(IFERROR(MATCH(C487,REN_Existing_Resources!E:E,0),FALSE),1,0)</f>
        <v>1</v>
      </c>
      <c r="AB487">
        <f t="shared" si="22"/>
        <v>1</v>
      </c>
      <c r="AC487">
        <f>IF(IFERROR(MATCH(Z487,NonREN_types!$A$1:$A$10,0),FALSE),1,0)</f>
        <v>1</v>
      </c>
      <c r="AD487">
        <v>1</v>
      </c>
      <c r="AE487">
        <f t="shared" si="23"/>
        <v>1</v>
      </c>
      <c r="AG487" s="44" t="str">
        <f>IFERROR(INDEX(MasterGenCapability_201906!$G:$G,MATCH($C487,MasterGenCapability_201906!$U:$U,0)),"")</f>
        <v/>
      </c>
      <c r="AH487" s="44" t="str">
        <f>IFERROR(INDEX(NQC2020compliance_20191121!$L:$L,MATCH($C487,NQC2020compliance_20191121!$A:$A,0)),"")</f>
        <v/>
      </c>
    </row>
    <row r="488" spans="2:34" hidden="1" x14ac:dyDescent="0.25">
      <c r="B488" s="28" t="s">
        <v>3329</v>
      </c>
      <c r="C488" s="28" t="s">
        <v>804</v>
      </c>
      <c r="D488" s="28" t="s">
        <v>130</v>
      </c>
      <c r="E488" s="28" t="s">
        <v>3542</v>
      </c>
      <c r="F488" s="28" t="s">
        <v>4162</v>
      </c>
      <c r="G488" s="28"/>
      <c r="H488" s="12" t="s">
        <v>3332</v>
      </c>
      <c r="I488" s="12" t="s">
        <v>3333</v>
      </c>
      <c r="J488" s="29"/>
      <c r="K488" s="30">
        <v>20</v>
      </c>
      <c r="L488" s="30">
        <v>0</v>
      </c>
      <c r="M488" s="30"/>
      <c r="N488" s="31"/>
      <c r="O488" s="31"/>
      <c r="P488" s="31"/>
      <c r="Q488" s="31"/>
      <c r="R488" s="31"/>
      <c r="S488" s="31"/>
      <c r="T488" s="32">
        <v>0</v>
      </c>
      <c r="U488" s="32">
        <v>1</v>
      </c>
      <c r="V488" s="29">
        <v>41431</v>
      </c>
      <c r="W488" s="29"/>
      <c r="X488" s="33">
        <v>55153</v>
      </c>
      <c r="Y488" s="15">
        <v>1</v>
      </c>
      <c r="Z488" s="41" t="str">
        <f t="shared" si="21"/>
        <v>RenExistRes</v>
      </c>
      <c r="AA488" s="41">
        <f>IF(IFERROR(MATCH(C488,REN_Existing_Resources!E:E,0),FALSE),1,0)</f>
        <v>1</v>
      </c>
      <c r="AB488">
        <f t="shared" si="22"/>
        <v>1</v>
      </c>
      <c r="AC488">
        <f>IF(IFERROR(MATCH(Z488,NonREN_types!$A$1:$A$10,0),FALSE),1,0)</f>
        <v>0</v>
      </c>
      <c r="AD488">
        <v>1</v>
      </c>
      <c r="AE488">
        <f t="shared" si="23"/>
        <v>0</v>
      </c>
      <c r="AG488" s="44" t="str">
        <f>IFERROR(INDEX(MasterGenCapability_201906!$G:$G,MATCH($C488,MasterGenCapability_201906!$U:$U,0)),"")</f>
        <v/>
      </c>
      <c r="AH488" s="44">
        <f>IFERROR(INDEX(NQC2020compliance_20191121!$L:$L,MATCH($C488,NQC2020compliance_20191121!$A:$A,0)),"")</f>
        <v>0</v>
      </c>
    </row>
    <row r="489" spans="2:34" x14ac:dyDescent="0.25">
      <c r="B489" s="28" t="s">
        <v>3329</v>
      </c>
      <c r="C489" s="28" t="s">
        <v>4163</v>
      </c>
      <c r="D489" s="28" t="s">
        <v>3392</v>
      </c>
      <c r="E489" s="28" t="s">
        <v>1896</v>
      </c>
      <c r="F489" s="28" t="s">
        <v>4164</v>
      </c>
      <c r="G489" s="28"/>
      <c r="H489" s="12" t="s">
        <v>3350</v>
      </c>
      <c r="I489" s="12" t="s">
        <v>3333</v>
      </c>
      <c r="J489" s="29" t="s">
        <v>3352</v>
      </c>
      <c r="K489" s="30">
        <v>61</v>
      </c>
      <c r="L489" s="30">
        <v>61</v>
      </c>
      <c r="M489" s="30"/>
      <c r="N489" s="31"/>
      <c r="O489" s="31"/>
      <c r="P489" s="31"/>
      <c r="Q489" s="31"/>
      <c r="R489" s="31"/>
      <c r="S489" s="31"/>
      <c r="T489" s="32">
        <v>1</v>
      </c>
      <c r="U489" s="32">
        <v>0</v>
      </c>
      <c r="V489" s="29">
        <v>25204</v>
      </c>
      <c r="W489" s="29"/>
      <c r="X489" s="33">
        <v>55153</v>
      </c>
      <c r="Y489" s="15">
        <v>1</v>
      </c>
      <c r="Z489" s="41" t="str">
        <f t="shared" si="21"/>
        <v>CAISO_Peaker2</v>
      </c>
      <c r="AA489" s="41">
        <f>IF(IFERROR(MATCH(C489,REN_Existing_Resources!E:E,0),FALSE),1,0)</f>
        <v>0</v>
      </c>
      <c r="AB489">
        <f t="shared" si="22"/>
        <v>1</v>
      </c>
      <c r="AC489">
        <f>IF(IFERROR(MATCH(Z489,NonREN_types!$A$1:$A$10,0),FALSE),1,0)</f>
        <v>1</v>
      </c>
      <c r="AD489">
        <v>1</v>
      </c>
      <c r="AE489">
        <f t="shared" si="23"/>
        <v>1</v>
      </c>
      <c r="AG489" s="44" t="str">
        <f>IFERROR(INDEX(MasterGenCapability_201906!$G:$G,MATCH($C489,MasterGenCapability_201906!$U:$U,0)),"")</f>
        <v/>
      </c>
      <c r="AH489" s="44" t="str">
        <f>IFERROR(INDEX(NQC2020compliance_20191121!$L:$L,MATCH($C489,NQC2020compliance_20191121!$A:$A,0)),"")</f>
        <v/>
      </c>
    </row>
    <row r="490" spans="2:34" x14ac:dyDescent="0.25">
      <c r="B490" s="28" t="s">
        <v>3329</v>
      </c>
      <c r="C490" s="28" t="s">
        <v>295</v>
      </c>
      <c r="D490" s="28" t="s">
        <v>95</v>
      </c>
      <c r="E490" s="28" t="s">
        <v>37</v>
      </c>
      <c r="F490" s="28" t="s">
        <v>4165</v>
      </c>
      <c r="G490" s="28"/>
      <c r="H490" s="12" t="s">
        <v>3385</v>
      </c>
      <c r="I490" s="12" t="s">
        <v>3333</v>
      </c>
      <c r="J490" s="29" t="s">
        <v>3386</v>
      </c>
      <c r="K490" s="30">
        <v>5.5</v>
      </c>
      <c r="L490" s="30">
        <v>0</v>
      </c>
      <c r="M490" s="30"/>
      <c r="N490" s="31"/>
      <c r="O490" s="31"/>
      <c r="P490" s="31"/>
      <c r="Q490" s="31"/>
      <c r="R490" s="31"/>
      <c r="S490" s="31"/>
      <c r="T490" s="32">
        <v>0</v>
      </c>
      <c r="U490" s="32">
        <v>1</v>
      </c>
      <c r="V490" s="29">
        <v>32869</v>
      </c>
      <c r="W490" s="29"/>
      <c r="X490" s="33">
        <v>55153</v>
      </c>
      <c r="Y490" s="15">
        <v>1</v>
      </c>
      <c r="Z490" s="41" t="str">
        <f t="shared" si="21"/>
        <v>CAISO_Hydro</v>
      </c>
      <c r="AA490" s="41">
        <f>IF(IFERROR(MATCH(C490,REN_Existing_Resources!E:E,0),FALSE),1,0)</f>
        <v>1</v>
      </c>
      <c r="AB490">
        <f t="shared" si="22"/>
        <v>1</v>
      </c>
      <c r="AC490">
        <f>IF(IFERROR(MATCH(Z490,NonREN_types!$A$1:$A$10,0),FALSE),1,0)</f>
        <v>1</v>
      </c>
      <c r="AD490">
        <v>1</v>
      </c>
      <c r="AE490">
        <f t="shared" si="23"/>
        <v>1</v>
      </c>
      <c r="AG490" s="44">
        <f>IFERROR(INDEX(MasterGenCapability_201906!$G:$G,MATCH($C490,MasterGenCapability_201906!$U:$U,0)),"")</f>
        <v>5.5</v>
      </c>
      <c r="AH490" s="44">
        <f>IFERROR(INDEX(NQC2020compliance_20191121!$L:$L,MATCH($C490,NQC2020compliance_20191121!$A:$A,0)),"")</f>
        <v>0</v>
      </c>
    </row>
    <row r="491" spans="2:34" x14ac:dyDescent="0.25">
      <c r="B491" s="28" t="s">
        <v>3329</v>
      </c>
      <c r="C491" s="28" t="s">
        <v>4139</v>
      </c>
      <c r="D491" s="28" t="s">
        <v>130</v>
      </c>
      <c r="E491" s="28" t="s">
        <v>3542</v>
      </c>
      <c r="F491" s="28" t="s">
        <v>4140</v>
      </c>
      <c r="G491" s="28" t="s">
        <v>4166</v>
      </c>
      <c r="H491" s="12" t="s">
        <v>3350</v>
      </c>
      <c r="I491" s="12" t="s">
        <v>3351</v>
      </c>
      <c r="J491" s="29" t="s">
        <v>3352</v>
      </c>
      <c r="K491" s="30">
        <v>59.954999999999998</v>
      </c>
      <c r="L491" s="30">
        <v>55.58</v>
      </c>
      <c r="M491" s="30">
        <v>26.979749999999996</v>
      </c>
      <c r="N491" s="31">
        <v>2033.865730472103</v>
      </c>
      <c r="O491" s="31">
        <v>10219.220805231964</v>
      </c>
      <c r="P491" s="31">
        <v>15074.925598928176</v>
      </c>
      <c r="Q491" s="31">
        <v>205.85407725321886</v>
      </c>
      <c r="R491" s="31">
        <v>205.85407725321886</v>
      </c>
      <c r="S491" s="31"/>
      <c r="T491" s="32">
        <v>1</v>
      </c>
      <c r="U491" s="32">
        <v>1</v>
      </c>
      <c r="V491" s="29">
        <v>39937</v>
      </c>
      <c r="W491" s="29"/>
      <c r="X491" s="33">
        <v>55153</v>
      </c>
      <c r="Y491" s="15">
        <v>2</v>
      </c>
      <c r="Z491" s="41" t="str">
        <f t="shared" si="21"/>
        <v>CAISO_Peaker2</v>
      </c>
      <c r="AA491" s="41">
        <f>IF(IFERROR(MATCH(C491,REN_Existing_Resources!E:E,0),FALSE),1,0)</f>
        <v>0</v>
      </c>
      <c r="AB491">
        <f t="shared" si="22"/>
        <v>1</v>
      </c>
      <c r="AC491">
        <f>IF(IFERROR(MATCH(Z491,NonREN_types!$A$1:$A$10,0),FALSE),1,0)</f>
        <v>1</v>
      </c>
      <c r="AD491">
        <v>1</v>
      </c>
      <c r="AE491">
        <f t="shared" si="23"/>
        <v>1</v>
      </c>
      <c r="AG491" s="44">
        <f>IFERROR(INDEX(MasterGenCapability_201906!$G:$G,MATCH($C491,MasterGenCapability_201906!$U:$U,0)),"")</f>
        <v>82.3</v>
      </c>
      <c r="AH491" s="44">
        <f>IFERROR(INDEX(NQC2020compliance_20191121!$L:$L,MATCH($C491,NQC2020compliance_20191121!$A:$A,0)),"")</f>
        <v>110.52</v>
      </c>
    </row>
    <row r="492" spans="2:34" x14ac:dyDescent="0.25">
      <c r="B492" s="28" t="s">
        <v>3329</v>
      </c>
      <c r="C492" s="28" t="s">
        <v>4167</v>
      </c>
      <c r="D492" s="28" t="s">
        <v>3346</v>
      </c>
      <c r="E492" s="28" t="s">
        <v>3413</v>
      </c>
      <c r="F492" s="28" t="s">
        <v>4168</v>
      </c>
      <c r="G492" s="28" t="s">
        <v>4169</v>
      </c>
      <c r="H492" s="12" t="s">
        <v>3357</v>
      </c>
      <c r="I492" s="12" t="s">
        <v>3351</v>
      </c>
      <c r="J492" s="29" t="s">
        <v>3352</v>
      </c>
      <c r="K492" s="30">
        <v>48.5</v>
      </c>
      <c r="L492" s="30">
        <v>48.5</v>
      </c>
      <c r="M492" s="30">
        <v>21.824999999999999</v>
      </c>
      <c r="N492" s="31">
        <v>1645.2749999999999</v>
      </c>
      <c r="O492" s="31">
        <v>10025.530378006872</v>
      </c>
      <c r="P492" s="31">
        <v>14972.511951126386</v>
      </c>
      <c r="Q492" s="31">
        <v>320</v>
      </c>
      <c r="R492" s="31">
        <v>320</v>
      </c>
      <c r="S492" s="31"/>
      <c r="T492" s="32">
        <v>1</v>
      </c>
      <c r="U492" s="32">
        <v>1</v>
      </c>
      <c r="V492" s="29">
        <v>38869</v>
      </c>
      <c r="W492" s="29"/>
      <c r="X492" s="33">
        <v>55153</v>
      </c>
      <c r="Y492" s="15">
        <v>1</v>
      </c>
      <c r="Z492" s="41" t="str">
        <f t="shared" si="21"/>
        <v>CAISO_Peaker2</v>
      </c>
      <c r="AA492" s="41">
        <f>IF(IFERROR(MATCH(C492,REN_Existing_Resources!E:E,0),FALSE),1,0)</f>
        <v>0</v>
      </c>
      <c r="AB492">
        <f t="shared" si="22"/>
        <v>1</v>
      </c>
      <c r="AC492">
        <f>IF(IFERROR(MATCH(Z492,NonREN_types!$A$1:$A$10,0),FALSE),1,0)</f>
        <v>1</v>
      </c>
      <c r="AD492">
        <v>1</v>
      </c>
      <c r="AE492">
        <f t="shared" si="23"/>
        <v>1</v>
      </c>
      <c r="AG492" s="44">
        <f>IFERROR(INDEX(MasterGenCapability_201906!$G:$G,MATCH($C492,MasterGenCapability_201906!$U:$U,0)),"")</f>
        <v>48.5</v>
      </c>
      <c r="AH492" s="44">
        <f>IFERROR(INDEX(NQC2020compliance_20191121!$L:$L,MATCH($C492,NQC2020compliance_20191121!$A:$A,0)),"")</f>
        <v>48.5</v>
      </c>
    </row>
    <row r="493" spans="2:34" x14ac:dyDescent="0.25">
      <c r="B493" s="28" t="s">
        <v>3329</v>
      </c>
      <c r="C493" s="28" t="s">
        <v>4170</v>
      </c>
      <c r="D493" s="28" t="s">
        <v>3334</v>
      </c>
      <c r="E493" s="28" t="s">
        <v>3420</v>
      </c>
      <c r="F493" s="28" t="s">
        <v>4171</v>
      </c>
      <c r="G493" s="28" t="s">
        <v>4172</v>
      </c>
      <c r="H493" s="12" t="s">
        <v>3350</v>
      </c>
      <c r="I493" s="12" t="s">
        <v>3351</v>
      </c>
      <c r="J493" s="29" t="s">
        <v>3836</v>
      </c>
      <c r="K493" s="30">
        <v>47.2</v>
      </c>
      <c r="L493" s="30">
        <v>47.2</v>
      </c>
      <c r="M493" s="30">
        <v>28.32</v>
      </c>
      <c r="N493" s="31">
        <v>1601.1749999999997</v>
      </c>
      <c r="O493" s="31">
        <v>9982.1799869621918</v>
      </c>
      <c r="P493" s="31">
        <v>10378.812798783139</v>
      </c>
      <c r="Q493" s="31">
        <v>196</v>
      </c>
      <c r="R493" s="31">
        <v>196</v>
      </c>
      <c r="S493" s="31"/>
      <c r="T493" s="32">
        <v>1</v>
      </c>
      <c r="U493" s="32">
        <v>1</v>
      </c>
      <c r="V493" s="29">
        <v>41214</v>
      </c>
      <c r="W493" s="29"/>
      <c r="X493" s="33">
        <v>55153</v>
      </c>
      <c r="Y493" s="15">
        <v>1</v>
      </c>
      <c r="Z493" s="41" t="str">
        <f t="shared" si="21"/>
        <v>CAISO_Peaker1</v>
      </c>
      <c r="AA493" s="41">
        <f>IF(IFERROR(MATCH(C493,REN_Existing_Resources!E:E,0),FALSE),1,0)</f>
        <v>0</v>
      </c>
      <c r="AB493">
        <f t="shared" si="22"/>
        <v>1</v>
      </c>
      <c r="AC493">
        <f>IF(IFERROR(MATCH(Z493,NonREN_types!$A$1:$A$10,0),FALSE),1,0)</f>
        <v>1</v>
      </c>
      <c r="AD493">
        <v>1</v>
      </c>
      <c r="AE493">
        <f t="shared" si="23"/>
        <v>1</v>
      </c>
      <c r="AG493" s="44">
        <f>IFERROR(INDEX(MasterGenCapability_201906!$G:$G,MATCH($C493,MasterGenCapability_201906!$U:$U,0)),"")</f>
        <v>47.2</v>
      </c>
      <c r="AH493" s="44">
        <f>IFERROR(INDEX(NQC2020compliance_20191121!$L:$L,MATCH($C493,NQC2020compliance_20191121!$A:$A,0)),"")</f>
        <v>47.2</v>
      </c>
    </row>
    <row r="494" spans="2:34" x14ac:dyDescent="0.25">
      <c r="B494" s="28" t="s">
        <v>3329</v>
      </c>
      <c r="C494" s="28" t="s">
        <v>4173</v>
      </c>
      <c r="D494" s="28" t="s">
        <v>3346</v>
      </c>
      <c r="E494" s="28" t="s">
        <v>3347</v>
      </c>
      <c r="F494" s="28" t="s">
        <v>4174</v>
      </c>
      <c r="G494" s="28" t="s">
        <v>4175</v>
      </c>
      <c r="H494" s="12" t="s">
        <v>3350</v>
      </c>
      <c r="I494" s="12" t="s">
        <v>3351</v>
      </c>
      <c r="J494" s="29" t="s">
        <v>3836</v>
      </c>
      <c r="K494" s="30">
        <v>47</v>
      </c>
      <c r="L494" s="30">
        <v>47</v>
      </c>
      <c r="M494" s="30">
        <v>28.2</v>
      </c>
      <c r="N494" s="31">
        <v>1594.3905918367348</v>
      </c>
      <c r="O494" s="31">
        <v>9982.1629513343778</v>
      </c>
      <c r="P494" s="31">
        <v>10378.784406070115</v>
      </c>
      <c r="Q494" s="31">
        <v>306.9387755102041</v>
      </c>
      <c r="R494" s="31">
        <v>306.9387755102041</v>
      </c>
      <c r="S494" s="31"/>
      <c r="T494" s="32">
        <v>1</v>
      </c>
      <c r="U494" s="32">
        <v>1</v>
      </c>
      <c r="V494" s="29">
        <v>39345</v>
      </c>
      <c r="W494" s="29"/>
      <c r="X494" s="33">
        <v>55153</v>
      </c>
      <c r="Y494" s="15">
        <v>1</v>
      </c>
      <c r="Z494" s="41" t="str">
        <f t="shared" si="21"/>
        <v>CAISO_Peaker1</v>
      </c>
      <c r="AA494" s="41">
        <f>IF(IFERROR(MATCH(C494,REN_Existing_Resources!E:E,0),FALSE),1,0)</f>
        <v>0</v>
      </c>
      <c r="AB494">
        <f t="shared" si="22"/>
        <v>1</v>
      </c>
      <c r="AC494">
        <f>IF(IFERROR(MATCH(Z494,NonREN_types!$A$1:$A$10,0),FALSE),1,0)</f>
        <v>1</v>
      </c>
      <c r="AD494">
        <v>1</v>
      </c>
      <c r="AE494">
        <f t="shared" si="23"/>
        <v>1</v>
      </c>
      <c r="AG494" s="44">
        <f>IFERROR(INDEX(MasterGenCapability_201906!$G:$G,MATCH($C494,MasterGenCapability_201906!$U:$U,0)),"")</f>
        <v>47</v>
      </c>
      <c r="AH494" s="44">
        <f>IFERROR(INDEX(NQC2020compliance_20191121!$L:$L,MATCH($C494,NQC2020compliance_20191121!$A:$A,0)),"")</f>
        <v>47</v>
      </c>
    </row>
    <row r="495" spans="2:34" hidden="1" x14ac:dyDescent="0.25">
      <c r="B495" s="28" t="s">
        <v>3329</v>
      </c>
      <c r="C495" s="28" t="s">
        <v>603</v>
      </c>
      <c r="D495" s="28" t="s">
        <v>224</v>
      </c>
      <c r="E495" s="28" t="s">
        <v>3747</v>
      </c>
      <c r="F495" s="28" t="s">
        <v>4176</v>
      </c>
      <c r="G495" s="28"/>
      <c r="H495" s="12" t="s">
        <v>3385</v>
      </c>
      <c r="I495" s="12" t="s">
        <v>3333</v>
      </c>
      <c r="J495" s="29"/>
      <c r="K495" s="30">
        <v>11</v>
      </c>
      <c r="L495" s="30">
        <v>11</v>
      </c>
      <c r="M495" s="30"/>
      <c r="N495" s="31"/>
      <c r="O495" s="31"/>
      <c r="P495" s="31"/>
      <c r="Q495" s="31"/>
      <c r="R495" s="31"/>
      <c r="S495" s="31"/>
      <c r="T495" s="32">
        <v>0</v>
      </c>
      <c r="U495" s="32">
        <v>1</v>
      </c>
      <c r="V495" s="29">
        <v>23012</v>
      </c>
      <c r="W495" s="29"/>
      <c r="X495" s="33">
        <v>55153</v>
      </c>
      <c r="Y495" s="15">
        <v>1</v>
      </c>
      <c r="Z495" s="41" t="str">
        <f t="shared" si="21"/>
        <v>RenExistRes</v>
      </c>
      <c r="AA495" s="41">
        <f>IF(IFERROR(MATCH(C495,REN_Existing_Resources!E:E,0),FALSE),1,0)</f>
        <v>1</v>
      </c>
      <c r="AB495">
        <f t="shared" si="22"/>
        <v>1</v>
      </c>
      <c r="AC495">
        <f>IF(IFERROR(MATCH(Z495,NonREN_types!$A$1:$A$10,0),FALSE),1,0)</f>
        <v>0</v>
      </c>
      <c r="AD495">
        <v>1</v>
      </c>
      <c r="AE495">
        <f t="shared" si="23"/>
        <v>0</v>
      </c>
      <c r="AG495" s="44">
        <f>IFERROR(INDEX(MasterGenCapability_201906!$G:$G,MATCH($C495,MasterGenCapability_201906!$U:$U,0)),"")</f>
        <v>11</v>
      </c>
      <c r="AH495" s="44">
        <f>IFERROR(INDEX(NQC2020compliance_20191121!$L:$L,MATCH($C495,NQC2020compliance_20191121!$A:$A,0)),"")</f>
        <v>11</v>
      </c>
    </row>
    <row r="496" spans="2:34" hidden="1" x14ac:dyDescent="0.25">
      <c r="B496" s="28" t="s">
        <v>3329</v>
      </c>
      <c r="C496" s="28" t="s">
        <v>458</v>
      </c>
      <c r="D496" s="28" t="s">
        <v>130</v>
      </c>
      <c r="E496" s="28" t="s">
        <v>3341</v>
      </c>
      <c r="F496" s="28" t="s">
        <v>4177</v>
      </c>
      <c r="G496" s="28"/>
      <c r="H496" s="12" t="s">
        <v>3385</v>
      </c>
      <c r="I496" s="12" t="s">
        <v>3333</v>
      </c>
      <c r="J496" s="29"/>
      <c r="K496" s="30">
        <v>13</v>
      </c>
      <c r="L496" s="30">
        <v>13</v>
      </c>
      <c r="M496" s="30"/>
      <c r="N496" s="31"/>
      <c r="O496" s="31"/>
      <c r="P496" s="31"/>
      <c r="Q496" s="31"/>
      <c r="R496" s="31"/>
      <c r="S496" s="31"/>
      <c r="T496" s="32">
        <v>0</v>
      </c>
      <c r="U496" s="32">
        <v>1</v>
      </c>
      <c r="V496" s="29">
        <v>7306</v>
      </c>
      <c r="W496" s="29"/>
      <c r="X496" s="33">
        <v>55153</v>
      </c>
      <c r="Y496" s="15">
        <v>1</v>
      </c>
      <c r="Z496" s="41" t="str">
        <f t="shared" si="21"/>
        <v>RenExistRes</v>
      </c>
      <c r="AA496" s="41">
        <f>IF(IFERROR(MATCH(C496,REN_Existing_Resources!E:E,0),FALSE),1,0)</f>
        <v>1</v>
      </c>
      <c r="AB496">
        <f t="shared" si="22"/>
        <v>1</v>
      </c>
      <c r="AC496">
        <f>IF(IFERROR(MATCH(Z496,NonREN_types!$A$1:$A$10,0),FALSE),1,0)</f>
        <v>0</v>
      </c>
      <c r="AD496">
        <v>1</v>
      </c>
      <c r="AE496">
        <f t="shared" si="23"/>
        <v>0</v>
      </c>
      <c r="AG496" s="44">
        <f>IFERROR(INDEX(MasterGenCapability_201906!$G:$G,MATCH($C496,MasterGenCapability_201906!$U:$U,0)),"")</f>
        <v>13</v>
      </c>
      <c r="AH496" s="44">
        <f>IFERROR(INDEX(NQC2020compliance_20191121!$L:$L,MATCH($C496,NQC2020compliance_20191121!$A:$A,0)),"")</f>
        <v>13</v>
      </c>
    </row>
    <row r="497" spans="2:34" hidden="1" x14ac:dyDescent="0.25">
      <c r="B497" s="28" t="s">
        <v>3329</v>
      </c>
      <c r="C497" s="28" t="s">
        <v>4178</v>
      </c>
      <c r="D497" s="28" t="s">
        <v>130</v>
      </c>
      <c r="E497" s="28" t="s">
        <v>3341</v>
      </c>
      <c r="F497" s="28" t="s">
        <v>4179</v>
      </c>
      <c r="G497" s="28"/>
      <c r="H497" s="12" t="s">
        <v>3385</v>
      </c>
      <c r="I497" s="12" t="s">
        <v>3333</v>
      </c>
      <c r="J497" s="29"/>
      <c r="K497" s="30">
        <v>12.8</v>
      </c>
      <c r="L497" s="30">
        <v>12.8</v>
      </c>
      <c r="M497" s="30"/>
      <c r="N497" s="31"/>
      <c r="O497" s="31"/>
      <c r="P497" s="31"/>
      <c r="Q497" s="31"/>
      <c r="R497" s="31"/>
      <c r="S497" s="31"/>
      <c r="T497" s="32">
        <v>0</v>
      </c>
      <c r="U497" s="32">
        <v>1</v>
      </c>
      <c r="V497" s="29">
        <v>7306</v>
      </c>
      <c r="W497" s="29"/>
      <c r="X497" s="33">
        <v>55153</v>
      </c>
      <c r="Y497" s="15">
        <v>1</v>
      </c>
      <c r="Z497" s="41" t="str">
        <f t="shared" si="21"/>
        <v>Unclassified</v>
      </c>
      <c r="AA497" s="41">
        <f>IF(IFERROR(MATCH(C497,REN_Existing_Resources!E:E,0),FALSE),1,0)</f>
        <v>0</v>
      </c>
      <c r="AB497">
        <f t="shared" si="22"/>
        <v>1</v>
      </c>
      <c r="AC497">
        <f>IF(IFERROR(MATCH(Z497,NonREN_types!$A$1:$A$10,0),FALSE),1,0)</f>
        <v>0</v>
      </c>
      <c r="AD497">
        <v>1</v>
      </c>
      <c r="AE497">
        <f t="shared" si="23"/>
        <v>0</v>
      </c>
      <c r="AG497" s="44">
        <f>IFERROR(INDEX(MasterGenCapability_201906!$G:$G,MATCH($C497,MasterGenCapability_201906!$U:$U,0)),"")</f>
        <v>12.8</v>
      </c>
      <c r="AH497" s="44">
        <f>IFERROR(INDEX(NQC2020compliance_20191121!$L:$L,MATCH($C497,NQC2020compliance_20191121!$A:$A,0)),"")</f>
        <v>12.8</v>
      </c>
    </row>
    <row r="498" spans="2:34" x14ac:dyDescent="0.25">
      <c r="B498" s="28" t="s">
        <v>3329</v>
      </c>
      <c r="C498" s="28" t="s">
        <v>4180</v>
      </c>
      <c r="D498" s="28" t="s">
        <v>130</v>
      </c>
      <c r="E498" s="28" t="s">
        <v>3341</v>
      </c>
      <c r="F498" s="28" t="s">
        <v>4181</v>
      </c>
      <c r="G498" s="28"/>
      <c r="H498" s="12" t="s">
        <v>3385</v>
      </c>
      <c r="I498" s="12" t="s">
        <v>3333</v>
      </c>
      <c r="J498" s="29" t="s">
        <v>3386</v>
      </c>
      <c r="K498" s="30">
        <v>153.9</v>
      </c>
      <c r="L498" s="30">
        <v>153.9</v>
      </c>
      <c r="M498" s="30"/>
      <c r="N498" s="31"/>
      <c r="O498" s="31"/>
      <c r="P498" s="31"/>
      <c r="Q498" s="31"/>
      <c r="R498" s="31"/>
      <c r="S498" s="31"/>
      <c r="T498" s="32">
        <v>0</v>
      </c>
      <c r="U498" s="32">
        <v>1</v>
      </c>
      <c r="V498" s="29">
        <v>30317</v>
      </c>
      <c r="W498" s="29"/>
      <c r="X498" s="33">
        <v>55153</v>
      </c>
      <c r="Y498" s="15">
        <v>1</v>
      </c>
      <c r="Z498" s="41" t="str">
        <f t="shared" si="21"/>
        <v>CAISO_Hydro</v>
      </c>
      <c r="AA498" s="41">
        <f>IF(IFERROR(MATCH(C498,REN_Existing_Resources!E:E,0),FALSE),1,0)</f>
        <v>0</v>
      </c>
      <c r="AB498">
        <f t="shared" si="22"/>
        <v>1</v>
      </c>
      <c r="AC498">
        <f>IF(IFERROR(MATCH(Z498,NonREN_types!$A$1:$A$10,0),FALSE),1,0)</f>
        <v>1</v>
      </c>
      <c r="AD498">
        <v>1</v>
      </c>
      <c r="AE498">
        <f t="shared" si="23"/>
        <v>1</v>
      </c>
      <c r="AG498" s="44">
        <f>IFERROR(INDEX(MasterGenCapability_201906!$G:$G,MATCH($C498,MasterGenCapability_201906!$U:$U,0)),"")</f>
        <v>153.9</v>
      </c>
      <c r="AH498" s="44">
        <f>IFERROR(INDEX(NQC2020compliance_20191121!$L:$L,MATCH($C498,NQC2020compliance_20191121!$A:$A,0)),"")</f>
        <v>153.9</v>
      </c>
    </row>
    <row r="499" spans="2:34" hidden="1" x14ac:dyDescent="0.25">
      <c r="B499" s="28" t="s">
        <v>3329</v>
      </c>
      <c r="C499" s="28" t="s">
        <v>964</v>
      </c>
      <c r="D499" s="28" t="s">
        <v>130</v>
      </c>
      <c r="E499" s="28"/>
      <c r="F499" s="28" t="s">
        <v>4182</v>
      </c>
      <c r="G499" s="28"/>
      <c r="H499" s="12" t="s">
        <v>3332</v>
      </c>
      <c r="I499" s="12" t="s">
        <v>3333</v>
      </c>
      <c r="J499" s="29"/>
      <c r="K499" s="30">
        <v>1.5</v>
      </c>
      <c r="L499" s="30">
        <v>0</v>
      </c>
      <c r="M499" s="30"/>
      <c r="N499" s="31"/>
      <c r="O499" s="31"/>
      <c r="P499" s="31"/>
      <c r="Q499" s="31"/>
      <c r="R499" s="31"/>
      <c r="S499" s="31"/>
      <c r="T499" s="32">
        <v>0</v>
      </c>
      <c r="U499" s="32">
        <v>1</v>
      </c>
      <c r="V499" s="29">
        <v>42298</v>
      </c>
      <c r="W499" s="29"/>
      <c r="X499" s="33">
        <v>55153</v>
      </c>
      <c r="Y499" s="15">
        <v>1</v>
      </c>
      <c r="Z499" s="41" t="str">
        <f t="shared" si="21"/>
        <v>RenExistRes</v>
      </c>
      <c r="AA499" s="41">
        <f>IF(IFERROR(MATCH(C499,REN_Existing_Resources!E:E,0),FALSE),1,0)</f>
        <v>1</v>
      </c>
      <c r="AB499">
        <f t="shared" si="22"/>
        <v>1</v>
      </c>
      <c r="AC499">
        <f>IF(IFERROR(MATCH(Z499,NonREN_types!$A$1:$A$10,0),FALSE),1,0)</f>
        <v>0</v>
      </c>
      <c r="AD499">
        <v>1</v>
      </c>
      <c r="AE499">
        <f t="shared" si="23"/>
        <v>0</v>
      </c>
      <c r="AG499" s="44">
        <f>IFERROR(INDEX(MasterGenCapability_201906!$G:$G,MATCH($C499,MasterGenCapability_201906!$U:$U,0)),"")</f>
        <v>1.5</v>
      </c>
      <c r="AH499" s="44">
        <f>IFERROR(INDEX(NQC2020compliance_20191121!$L:$L,MATCH($C499,NQC2020compliance_20191121!$A:$A,0)),"")</f>
        <v>0</v>
      </c>
    </row>
    <row r="500" spans="2:34" hidden="1" x14ac:dyDescent="0.25">
      <c r="B500" s="28" t="s">
        <v>3329</v>
      </c>
      <c r="C500" s="28" t="s">
        <v>967</v>
      </c>
      <c r="D500" s="28" t="s">
        <v>130</v>
      </c>
      <c r="E500" s="28"/>
      <c r="F500" s="28" t="s">
        <v>4183</v>
      </c>
      <c r="G500" s="28"/>
      <c r="H500" s="12" t="s">
        <v>3332</v>
      </c>
      <c r="I500" s="12" t="s">
        <v>3333</v>
      </c>
      <c r="J500" s="29"/>
      <c r="K500" s="30">
        <v>1.5</v>
      </c>
      <c r="L500" s="30">
        <v>0</v>
      </c>
      <c r="M500" s="30"/>
      <c r="N500" s="31"/>
      <c r="O500" s="31"/>
      <c r="P500" s="31"/>
      <c r="Q500" s="31"/>
      <c r="R500" s="31"/>
      <c r="S500" s="31"/>
      <c r="T500" s="32">
        <v>0</v>
      </c>
      <c r="U500" s="32">
        <v>1</v>
      </c>
      <c r="V500" s="29">
        <v>42297</v>
      </c>
      <c r="W500" s="29"/>
      <c r="X500" s="33">
        <v>55153</v>
      </c>
      <c r="Y500" s="15">
        <v>1</v>
      </c>
      <c r="Z500" s="41" t="str">
        <f t="shared" si="21"/>
        <v>RenExistRes</v>
      </c>
      <c r="AA500" s="41">
        <f>IF(IFERROR(MATCH(C500,REN_Existing_Resources!E:E,0),FALSE),1,0)</f>
        <v>1</v>
      </c>
      <c r="AB500">
        <f t="shared" si="22"/>
        <v>1</v>
      </c>
      <c r="AC500">
        <f>IF(IFERROR(MATCH(Z500,NonREN_types!$A$1:$A$10,0),FALSE),1,0)</f>
        <v>0</v>
      </c>
      <c r="AD500">
        <v>1</v>
      </c>
      <c r="AE500">
        <f t="shared" si="23"/>
        <v>0</v>
      </c>
      <c r="AG500" s="44">
        <f>IFERROR(INDEX(MasterGenCapability_201906!$G:$G,MATCH($C500,MasterGenCapability_201906!$U:$U,0)),"")</f>
        <v>1.5</v>
      </c>
      <c r="AH500" s="44">
        <f>IFERROR(INDEX(NQC2020compliance_20191121!$L:$L,MATCH($C500,NQC2020compliance_20191121!$A:$A,0)),"")</f>
        <v>0</v>
      </c>
    </row>
    <row r="501" spans="2:34" x14ac:dyDescent="0.25">
      <c r="B501" s="28" t="s">
        <v>3329</v>
      </c>
      <c r="C501" s="28" t="s">
        <v>4184</v>
      </c>
      <c r="D501" s="28" t="s">
        <v>3346</v>
      </c>
      <c r="E501" s="28" t="s">
        <v>3347</v>
      </c>
      <c r="F501" s="28" t="s">
        <v>4185</v>
      </c>
      <c r="G501" s="28" t="s">
        <v>4186</v>
      </c>
      <c r="H501" s="12" t="s">
        <v>3350</v>
      </c>
      <c r="I501" s="12" t="s">
        <v>3351</v>
      </c>
      <c r="J501" s="29" t="s">
        <v>3836</v>
      </c>
      <c r="K501" s="30">
        <v>47</v>
      </c>
      <c r="L501" s="30">
        <v>47</v>
      </c>
      <c r="M501" s="30">
        <v>28.2</v>
      </c>
      <c r="N501" s="31">
        <v>1594.3905918367348</v>
      </c>
      <c r="O501" s="31">
        <v>9982.1629513343778</v>
      </c>
      <c r="P501" s="31">
        <v>10378.784406070115</v>
      </c>
      <c r="Q501" s="31">
        <v>306.9387755102041</v>
      </c>
      <c r="R501" s="31">
        <v>306.9387755102041</v>
      </c>
      <c r="S501" s="31"/>
      <c r="T501" s="32">
        <v>1</v>
      </c>
      <c r="U501" s="32">
        <v>1</v>
      </c>
      <c r="V501" s="29">
        <v>39345</v>
      </c>
      <c r="W501" s="29"/>
      <c r="X501" s="33">
        <v>55153</v>
      </c>
      <c r="Y501" s="15">
        <v>1</v>
      </c>
      <c r="Z501" s="41" t="str">
        <f t="shared" si="21"/>
        <v>CAISO_Peaker1</v>
      </c>
      <c r="AA501" s="41">
        <f>IF(IFERROR(MATCH(C501,REN_Existing_Resources!E:E,0),FALSE),1,0)</f>
        <v>0</v>
      </c>
      <c r="AB501">
        <f t="shared" si="22"/>
        <v>1</v>
      </c>
      <c r="AC501">
        <f>IF(IFERROR(MATCH(Z501,NonREN_types!$A$1:$A$10,0),FALSE),1,0)</f>
        <v>1</v>
      </c>
      <c r="AD501">
        <v>1</v>
      </c>
      <c r="AE501">
        <f t="shared" si="23"/>
        <v>1</v>
      </c>
      <c r="AG501" s="44">
        <f>IFERROR(INDEX(MasterGenCapability_201906!$G:$G,MATCH($C501,MasterGenCapability_201906!$U:$U,0)),"")</f>
        <v>47.11</v>
      </c>
      <c r="AH501" s="44">
        <f>IFERROR(INDEX(NQC2020compliance_20191121!$L:$L,MATCH($C501,NQC2020compliance_20191121!$A:$A,0)),"")</f>
        <v>47.11</v>
      </c>
    </row>
    <row r="502" spans="2:34" x14ac:dyDescent="0.25">
      <c r="B502" s="28" t="s">
        <v>3329</v>
      </c>
      <c r="C502" s="28" t="s">
        <v>4187</v>
      </c>
      <c r="D502" s="28" t="s">
        <v>3346</v>
      </c>
      <c r="E502" s="28" t="s">
        <v>3413</v>
      </c>
      <c r="F502" s="28" t="s">
        <v>4188</v>
      </c>
      <c r="G502" s="28" t="s">
        <v>4189</v>
      </c>
      <c r="H502" s="12" t="s">
        <v>3350</v>
      </c>
      <c r="I502" s="12" t="s">
        <v>3351</v>
      </c>
      <c r="J502" s="29" t="s">
        <v>3836</v>
      </c>
      <c r="K502" s="30">
        <v>46</v>
      </c>
      <c r="L502" s="30">
        <v>46</v>
      </c>
      <c r="M502" s="30">
        <v>27.599999999999998</v>
      </c>
      <c r="N502" s="31">
        <v>1560.4673877551022</v>
      </c>
      <c r="O502" s="31">
        <v>9982.1629513343778</v>
      </c>
      <c r="P502" s="31">
        <v>10378.784406070115</v>
      </c>
      <c r="Q502" s="31">
        <v>300.40816326530614</v>
      </c>
      <c r="R502" s="31">
        <v>300.40816326530614</v>
      </c>
      <c r="S502" s="31"/>
      <c r="T502" s="32">
        <v>1</v>
      </c>
      <c r="U502" s="32">
        <v>1</v>
      </c>
      <c r="V502" s="29">
        <v>39345</v>
      </c>
      <c r="W502" s="29"/>
      <c r="X502" s="33">
        <v>55153</v>
      </c>
      <c r="Y502" s="15">
        <v>1</v>
      </c>
      <c r="Z502" s="41" t="str">
        <f t="shared" si="21"/>
        <v>CAISO_Peaker1</v>
      </c>
      <c r="AA502" s="41">
        <f>IF(IFERROR(MATCH(C502,REN_Existing_Resources!E:E,0),FALSE),1,0)</f>
        <v>0</v>
      </c>
      <c r="AB502">
        <f t="shared" si="22"/>
        <v>1</v>
      </c>
      <c r="AC502">
        <f>IF(IFERROR(MATCH(Z502,NonREN_types!$A$1:$A$10,0),FALSE),1,0)</f>
        <v>1</v>
      </c>
      <c r="AD502">
        <v>1</v>
      </c>
      <c r="AE502">
        <f t="shared" si="23"/>
        <v>1</v>
      </c>
      <c r="AG502" s="44">
        <f>IFERROR(INDEX(MasterGenCapability_201906!$G:$G,MATCH($C502,MasterGenCapability_201906!$U:$U,0)),"")</f>
        <v>46</v>
      </c>
      <c r="AH502" s="44">
        <f>IFERROR(INDEX(NQC2020compliance_20191121!$L:$L,MATCH($C502,NQC2020compliance_20191121!$A:$A,0)),"")</f>
        <v>46</v>
      </c>
    </row>
    <row r="503" spans="2:34" x14ac:dyDescent="0.25">
      <c r="B503" s="28" t="s">
        <v>3329</v>
      </c>
      <c r="C503" s="28" t="s">
        <v>4190</v>
      </c>
      <c r="D503" s="28" t="s">
        <v>3360</v>
      </c>
      <c r="E503" s="28"/>
      <c r="F503" s="28" t="s">
        <v>4191</v>
      </c>
      <c r="G503" s="28" t="s">
        <v>4192</v>
      </c>
      <c r="H503" s="12" t="s">
        <v>3357</v>
      </c>
      <c r="I503" s="12" t="s">
        <v>3351</v>
      </c>
      <c r="J503" s="29" t="s">
        <v>3359</v>
      </c>
      <c r="K503" s="34">
        <v>3.3333333333333335E-3</v>
      </c>
      <c r="L503" s="34">
        <v>3.3333333333333335E-3</v>
      </c>
      <c r="M503" s="34">
        <v>3.3333333333333335E-3</v>
      </c>
      <c r="N503" s="31"/>
      <c r="O503" s="31">
        <v>7606.0303582401057</v>
      </c>
      <c r="P503" s="31">
        <v>7606.0303582401057</v>
      </c>
      <c r="Q503" s="31"/>
      <c r="R503" s="31"/>
      <c r="S503" s="31"/>
      <c r="T503" s="32">
        <v>1</v>
      </c>
      <c r="U503" s="32">
        <v>1</v>
      </c>
      <c r="V503" s="29">
        <v>31048</v>
      </c>
      <c r="W503" s="29"/>
      <c r="X503" s="33">
        <v>55153</v>
      </c>
      <c r="Y503" s="15">
        <v>3</v>
      </c>
      <c r="Z503" s="41" t="str">
        <f t="shared" si="21"/>
        <v>CAISO_CHP</v>
      </c>
      <c r="AA503" s="41">
        <f>IF(IFERROR(MATCH(C503,REN_Existing_Resources!E:E,0),FALSE),1,0)</f>
        <v>0</v>
      </c>
      <c r="AB503">
        <f t="shared" si="22"/>
        <v>1</v>
      </c>
      <c r="AC503">
        <f>IF(IFERROR(MATCH(Z503,NonREN_types!$A$1:$A$10,0),FALSE),1,0)</f>
        <v>1</v>
      </c>
      <c r="AD503">
        <v>1</v>
      </c>
      <c r="AE503">
        <f t="shared" si="23"/>
        <v>1</v>
      </c>
      <c r="AG503" s="44">
        <f>IFERROR(INDEX(MasterGenCapability_201906!$G:$G,MATCH($C503,MasterGenCapability_201906!$U:$U,0)),"")</f>
        <v>55.2</v>
      </c>
      <c r="AH503" s="44">
        <f>IFERROR(INDEX(NQC2020compliance_20191121!$L:$L,MATCH($C503,NQC2020compliance_20191121!$A:$A,0)),"")</f>
        <v>0.42</v>
      </c>
    </row>
    <row r="504" spans="2:34" x14ac:dyDescent="0.25">
      <c r="B504" s="28" t="s">
        <v>3329</v>
      </c>
      <c r="C504" s="28" t="s">
        <v>4190</v>
      </c>
      <c r="D504" s="28" t="s">
        <v>3360</v>
      </c>
      <c r="E504" s="28"/>
      <c r="F504" s="28" t="s">
        <v>4191</v>
      </c>
      <c r="G504" s="28" t="s">
        <v>4193</v>
      </c>
      <c r="H504" s="12" t="s">
        <v>3357</v>
      </c>
      <c r="I504" s="12" t="s">
        <v>3351</v>
      </c>
      <c r="J504" s="29" t="s">
        <v>3359</v>
      </c>
      <c r="K504" s="34">
        <v>3.3333333333333335E-3</v>
      </c>
      <c r="L504" s="34">
        <v>3.3333333333333335E-3</v>
      </c>
      <c r="M504" s="34">
        <v>3.3333333333333335E-3</v>
      </c>
      <c r="N504" s="31"/>
      <c r="O504" s="31">
        <v>7606.0303582401057</v>
      </c>
      <c r="P504" s="31">
        <v>7606.0303582401057</v>
      </c>
      <c r="Q504" s="31"/>
      <c r="R504" s="31"/>
      <c r="S504" s="31"/>
      <c r="T504" s="32">
        <v>1</v>
      </c>
      <c r="U504" s="32">
        <v>1</v>
      </c>
      <c r="V504" s="29">
        <v>31048</v>
      </c>
      <c r="W504" s="29"/>
      <c r="X504" s="33">
        <v>55153</v>
      </c>
      <c r="Y504" s="15">
        <v>3</v>
      </c>
      <c r="Z504" s="41" t="str">
        <f t="shared" si="21"/>
        <v>CAISO_CHP</v>
      </c>
      <c r="AA504" s="41">
        <f>IF(IFERROR(MATCH(C504,REN_Existing_Resources!E:E,0),FALSE),1,0)</f>
        <v>0</v>
      </c>
      <c r="AB504">
        <f t="shared" si="22"/>
        <v>1</v>
      </c>
      <c r="AC504">
        <f>IF(IFERROR(MATCH(Z504,NonREN_types!$A$1:$A$10,0),FALSE),1,0)</f>
        <v>1</v>
      </c>
      <c r="AD504">
        <v>1</v>
      </c>
      <c r="AE504">
        <f t="shared" si="23"/>
        <v>1</v>
      </c>
      <c r="AG504" s="44">
        <f>IFERROR(INDEX(MasterGenCapability_201906!$G:$G,MATCH($C504,MasterGenCapability_201906!$U:$U,0)),"")</f>
        <v>55.2</v>
      </c>
      <c r="AH504" s="44">
        <f>IFERROR(INDEX(NQC2020compliance_20191121!$L:$L,MATCH($C504,NQC2020compliance_20191121!$A:$A,0)),"")</f>
        <v>0.42</v>
      </c>
    </row>
    <row r="505" spans="2:34" x14ac:dyDescent="0.25">
      <c r="B505" s="28" t="s">
        <v>3329</v>
      </c>
      <c r="C505" s="28" t="s">
        <v>4190</v>
      </c>
      <c r="D505" s="28" t="s">
        <v>3360</v>
      </c>
      <c r="E505" s="28"/>
      <c r="F505" s="28" t="s">
        <v>4191</v>
      </c>
      <c r="G505" s="28" t="s">
        <v>4194</v>
      </c>
      <c r="H505" s="12" t="s">
        <v>3357</v>
      </c>
      <c r="I505" s="12" t="s">
        <v>3351</v>
      </c>
      <c r="J505" s="29" t="s">
        <v>3359</v>
      </c>
      <c r="K505" s="34">
        <v>3.3333333333333335E-3</v>
      </c>
      <c r="L505" s="34">
        <v>3.3333333333333335E-3</v>
      </c>
      <c r="M505" s="34">
        <v>3.3333333333333335E-3</v>
      </c>
      <c r="N505" s="31"/>
      <c r="O505" s="31">
        <v>7606.0303582401057</v>
      </c>
      <c r="P505" s="31">
        <v>7606.0303582401057</v>
      </c>
      <c r="Q505" s="31"/>
      <c r="R505" s="31"/>
      <c r="S505" s="31"/>
      <c r="T505" s="32">
        <v>1</v>
      </c>
      <c r="U505" s="32">
        <v>1</v>
      </c>
      <c r="V505" s="29">
        <v>31048</v>
      </c>
      <c r="W505" s="29"/>
      <c r="X505" s="33">
        <v>55153</v>
      </c>
      <c r="Y505" s="15">
        <v>3</v>
      </c>
      <c r="Z505" s="41" t="str">
        <f t="shared" si="21"/>
        <v>CAISO_CHP</v>
      </c>
      <c r="AA505" s="41">
        <f>IF(IFERROR(MATCH(C505,REN_Existing_Resources!E:E,0),FALSE),1,0)</f>
        <v>0</v>
      </c>
      <c r="AB505">
        <f t="shared" si="22"/>
        <v>1</v>
      </c>
      <c r="AC505">
        <f>IF(IFERROR(MATCH(Z505,NonREN_types!$A$1:$A$10,0),FALSE),1,0)</f>
        <v>1</v>
      </c>
      <c r="AD505">
        <v>1</v>
      </c>
      <c r="AE505">
        <f t="shared" si="23"/>
        <v>1</v>
      </c>
      <c r="AG505" s="44">
        <f>IFERROR(INDEX(MasterGenCapability_201906!$G:$G,MATCH($C505,MasterGenCapability_201906!$U:$U,0)),"")</f>
        <v>55.2</v>
      </c>
      <c r="AH505" s="44">
        <f>IFERROR(INDEX(NQC2020compliance_20191121!$L:$L,MATCH($C505,NQC2020compliance_20191121!$A:$A,0)),"")</f>
        <v>0.42</v>
      </c>
    </row>
    <row r="506" spans="2:34" hidden="1" x14ac:dyDescent="0.25">
      <c r="B506" s="28" t="s">
        <v>3329</v>
      </c>
      <c r="C506" s="28" t="s">
        <v>1246</v>
      </c>
      <c r="D506" s="28" t="s">
        <v>3334</v>
      </c>
      <c r="E506" s="28"/>
      <c r="F506" s="28" t="s">
        <v>4195</v>
      </c>
      <c r="G506" s="28"/>
      <c r="H506" s="12" t="s">
        <v>3385</v>
      </c>
      <c r="I506" s="12" t="s">
        <v>3333</v>
      </c>
      <c r="J506" s="29"/>
      <c r="K506" s="30">
        <v>25.6</v>
      </c>
      <c r="L506" s="30">
        <v>6.99</v>
      </c>
      <c r="M506" s="30"/>
      <c r="N506" s="31"/>
      <c r="O506" s="31"/>
      <c r="P506" s="31"/>
      <c r="Q506" s="31"/>
      <c r="R506" s="31"/>
      <c r="S506" s="31"/>
      <c r="T506" s="32">
        <v>0</v>
      </c>
      <c r="U506" s="32">
        <v>1</v>
      </c>
      <c r="V506" s="29">
        <v>2558</v>
      </c>
      <c r="W506" s="29"/>
      <c r="X506" s="33">
        <v>55153</v>
      </c>
      <c r="Y506" s="15">
        <v>1</v>
      </c>
      <c r="Z506" s="41" t="str">
        <f t="shared" si="21"/>
        <v>RenExistRes</v>
      </c>
      <c r="AA506" s="41">
        <f>IF(IFERROR(MATCH(C506,REN_Existing_Resources!E:E,0),FALSE),1,0)</f>
        <v>1</v>
      </c>
      <c r="AB506">
        <f t="shared" si="22"/>
        <v>1</v>
      </c>
      <c r="AC506">
        <f>IF(IFERROR(MATCH(Z506,NonREN_types!$A$1:$A$10,0),FALSE),1,0)</f>
        <v>0</v>
      </c>
      <c r="AD506">
        <v>1</v>
      </c>
      <c r="AE506">
        <f t="shared" si="23"/>
        <v>0</v>
      </c>
      <c r="AG506" s="44">
        <f>IFERROR(INDEX(MasterGenCapability_201906!$G:$G,MATCH($C506,MasterGenCapability_201906!$U:$U,0)),"")</f>
        <v>25.6</v>
      </c>
      <c r="AH506" s="44">
        <f>IFERROR(INDEX(NQC2020compliance_20191121!$L:$L,MATCH($C506,NQC2020compliance_20191121!$A:$A,0)),"")</f>
        <v>17.989999999999998</v>
      </c>
    </row>
    <row r="507" spans="2:34" hidden="1" x14ac:dyDescent="0.25">
      <c r="B507" s="28" t="s">
        <v>3329</v>
      </c>
      <c r="C507" s="28" t="s">
        <v>337</v>
      </c>
      <c r="D507" s="28" t="s">
        <v>3360</v>
      </c>
      <c r="E507" s="28"/>
      <c r="F507" s="28" t="s">
        <v>4196</v>
      </c>
      <c r="G507" s="28"/>
      <c r="H507" s="12" t="s">
        <v>3385</v>
      </c>
      <c r="I507" s="12" t="s">
        <v>3333</v>
      </c>
      <c r="J507" s="29"/>
      <c r="K507" s="30">
        <v>3.2</v>
      </c>
      <c r="L507" s="30">
        <v>3.2</v>
      </c>
      <c r="M507" s="30"/>
      <c r="N507" s="31"/>
      <c r="O507" s="31"/>
      <c r="P507" s="31"/>
      <c r="Q507" s="31"/>
      <c r="R507" s="31"/>
      <c r="S507" s="31"/>
      <c r="T507" s="32">
        <v>0</v>
      </c>
      <c r="U507" s="32">
        <v>1</v>
      </c>
      <c r="V507" s="29">
        <v>1462</v>
      </c>
      <c r="W507" s="29"/>
      <c r="X507" s="33">
        <v>55153</v>
      </c>
      <c r="Y507" s="15">
        <v>1</v>
      </c>
      <c r="Z507" s="41" t="str">
        <f t="shared" si="21"/>
        <v>RenExistRes</v>
      </c>
      <c r="AA507" s="41">
        <f>IF(IFERROR(MATCH(C507,REN_Existing_Resources!E:E,0),FALSE),1,0)</f>
        <v>1</v>
      </c>
      <c r="AB507">
        <f t="shared" si="22"/>
        <v>1</v>
      </c>
      <c r="AC507">
        <f>IF(IFERROR(MATCH(Z507,NonREN_types!$A$1:$A$10,0),FALSE),1,0)</f>
        <v>0</v>
      </c>
      <c r="AD507">
        <v>1</v>
      </c>
      <c r="AE507">
        <f t="shared" si="23"/>
        <v>0</v>
      </c>
      <c r="AG507" s="44">
        <f>IFERROR(INDEX(MasterGenCapability_201906!$G:$G,MATCH($C507,MasterGenCapability_201906!$U:$U,0)),"")</f>
        <v>1.5</v>
      </c>
      <c r="AH507" s="44">
        <f>IFERROR(INDEX(NQC2020compliance_20191121!$L:$L,MATCH($C507,NQC2020compliance_20191121!$A:$A,0)),"")</f>
        <v>0.99</v>
      </c>
    </row>
    <row r="508" spans="2:34" x14ac:dyDescent="0.25">
      <c r="B508" s="28" t="s">
        <v>3329</v>
      </c>
      <c r="C508" s="28" t="s">
        <v>4197</v>
      </c>
      <c r="D508" s="28" t="s">
        <v>3346</v>
      </c>
      <c r="E508" s="28" t="s">
        <v>3347</v>
      </c>
      <c r="F508" s="28" t="s">
        <v>4198</v>
      </c>
      <c r="G508" s="28" t="s">
        <v>4199</v>
      </c>
      <c r="H508" s="12" t="s">
        <v>3365</v>
      </c>
      <c r="I508" s="12" t="s">
        <v>3434</v>
      </c>
      <c r="J508" s="29" t="s">
        <v>3855</v>
      </c>
      <c r="K508" s="30">
        <v>263.68</v>
      </c>
      <c r="L508" s="30">
        <v>263.68</v>
      </c>
      <c r="M508" s="30">
        <v>145.02400000000003</v>
      </c>
      <c r="N508" s="31">
        <v>22082.644884210527</v>
      </c>
      <c r="O508" s="31">
        <v>6999.8126842105276</v>
      </c>
      <c r="P508" s="31">
        <v>7690.0412440191394</v>
      </c>
      <c r="Q508" s="31">
        <v>127.67663157894738</v>
      </c>
      <c r="R508" s="31">
        <v>127.2140350877193</v>
      </c>
      <c r="S508" s="31"/>
      <c r="T508" s="32">
        <v>1</v>
      </c>
      <c r="U508" s="32">
        <v>1</v>
      </c>
      <c r="V508" s="29">
        <v>41454</v>
      </c>
      <c r="W508" s="29"/>
      <c r="X508" s="33">
        <v>55153</v>
      </c>
      <c r="Y508" s="15">
        <v>1</v>
      </c>
      <c r="Z508" s="41" t="str">
        <f t="shared" si="21"/>
        <v>CAISO_CCGT1</v>
      </c>
      <c r="AA508" s="41">
        <f>IF(IFERROR(MATCH(C508,REN_Existing_Resources!E:E,0),FALSE),1,0)</f>
        <v>0</v>
      </c>
      <c r="AB508">
        <f t="shared" si="22"/>
        <v>1</v>
      </c>
      <c r="AC508">
        <f>IF(IFERROR(MATCH(Z508,NonREN_types!$A$1:$A$10,0),FALSE),1,0)</f>
        <v>1</v>
      </c>
      <c r="AD508">
        <v>1</v>
      </c>
      <c r="AE508">
        <f t="shared" si="23"/>
        <v>1</v>
      </c>
      <c r="AG508" s="44">
        <f>IFERROR(INDEX(MasterGenCapability_201906!$G:$G,MATCH($C508,MasterGenCapability_201906!$U:$U,0)),"")</f>
        <v>90.5</v>
      </c>
      <c r="AH508" s="44">
        <f>IFERROR(INDEX(NQC2020compliance_20191121!$L:$L,MATCH($C508,NQC2020compliance_20191121!$A:$A,0)),"")</f>
        <v>263.68</v>
      </c>
    </row>
    <row r="509" spans="2:34" hidden="1" x14ac:dyDescent="0.25">
      <c r="B509" s="28" t="s">
        <v>3329</v>
      </c>
      <c r="C509" s="28" t="s">
        <v>4200</v>
      </c>
      <c r="D509" s="28" t="s">
        <v>130</v>
      </c>
      <c r="E509" s="28" t="s">
        <v>3341</v>
      </c>
      <c r="F509" s="28" t="s">
        <v>4201</v>
      </c>
      <c r="G509" s="28"/>
      <c r="H509" s="12" t="s">
        <v>3385</v>
      </c>
      <c r="I509" s="12" t="s">
        <v>3333</v>
      </c>
      <c r="J509" s="29"/>
      <c r="K509" s="30">
        <v>51.2</v>
      </c>
      <c r="L509" s="30">
        <v>51.2</v>
      </c>
      <c r="M509" s="30"/>
      <c r="N509" s="31"/>
      <c r="O509" s="31"/>
      <c r="P509" s="31"/>
      <c r="Q509" s="31"/>
      <c r="R509" s="31"/>
      <c r="S509" s="31"/>
      <c r="T509" s="32">
        <v>0</v>
      </c>
      <c r="U509" s="32">
        <v>1</v>
      </c>
      <c r="V509" s="29">
        <v>22647</v>
      </c>
      <c r="W509" s="29"/>
      <c r="X509" s="33">
        <v>55153</v>
      </c>
      <c r="Y509" s="15">
        <v>1</v>
      </c>
      <c r="Z509" s="41" t="str">
        <f t="shared" si="21"/>
        <v>Unclassified</v>
      </c>
      <c r="AA509" s="41">
        <f>IF(IFERROR(MATCH(C509,REN_Existing_Resources!E:E,0),FALSE),1,0)</f>
        <v>0</v>
      </c>
      <c r="AB509">
        <f t="shared" si="22"/>
        <v>1</v>
      </c>
      <c r="AC509">
        <f>IF(IFERROR(MATCH(Z509,NonREN_types!$A$1:$A$10,0),FALSE),1,0)</f>
        <v>0</v>
      </c>
      <c r="AD509">
        <v>1</v>
      </c>
      <c r="AE509">
        <f t="shared" si="23"/>
        <v>0</v>
      </c>
      <c r="AG509" s="44">
        <f>IFERROR(INDEX(MasterGenCapability_201906!$G:$G,MATCH($C509,MasterGenCapability_201906!$U:$U,0)),"")</f>
        <v>51.2</v>
      </c>
      <c r="AH509" s="44">
        <f>IFERROR(INDEX(NQC2020compliance_20191121!$L:$L,MATCH($C509,NQC2020compliance_20191121!$A:$A,0)),"")</f>
        <v>51.2</v>
      </c>
    </row>
    <row r="510" spans="2:34" hidden="1" x14ac:dyDescent="0.25">
      <c r="B510" s="28" t="s">
        <v>3329</v>
      </c>
      <c r="C510" s="28" t="s">
        <v>2609</v>
      </c>
      <c r="D510" s="28" t="s">
        <v>3455</v>
      </c>
      <c r="E510" s="28" t="s">
        <v>3719</v>
      </c>
      <c r="F510" s="28" t="s">
        <v>4202</v>
      </c>
      <c r="G510" s="28"/>
      <c r="H510" s="12" t="s">
        <v>3483</v>
      </c>
      <c r="I510" s="12" t="s">
        <v>3333</v>
      </c>
      <c r="J510" s="29"/>
      <c r="K510" s="30">
        <v>3.56</v>
      </c>
      <c r="L510" s="30">
        <v>3.21</v>
      </c>
      <c r="M510" s="30"/>
      <c r="N510" s="31"/>
      <c r="O510" s="31"/>
      <c r="P510" s="31"/>
      <c r="Q510" s="31"/>
      <c r="R510" s="31"/>
      <c r="S510" s="31"/>
      <c r="T510" s="32">
        <v>0</v>
      </c>
      <c r="U510" s="32">
        <v>1</v>
      </c>
      <c r="V510" s="29">
        <v>40026</v>
      </c>
      <c r="W510" s="29"/>
      <c r="X510" s="33">
        <v>55153</v>
      </c>
      <c r="Y510" s="15">
        <v>1</v>
      </c>
      <c r="Z510" s="41" t="str">
        <f t="shared" si="21"/>
        <v>RenExistRes</v>
      </c>
      <c r="AA510" s="41">
        <f>IF(IFERROR(MATCH(C510,REN_Existing_Resources!E:E,0),FALSE),1,0)</f>
        <v>1</v>
      </c>
      <c r="AB510">
        <f t="shared" si="22"/>
        <v>1</v>
      </c>
      <c r="AC510">
        <f>IF(IFERROR(MATCH(Z510,NonREN_types!$A$1:$A$10,0),FALSE),1,0)</f>
        <v>0</v>
      </c>
      <c r="AD510">
        <v>1</v>
      </c>
      <c r="AE510">
        <f t="shared" si="23"/>
        <v>0</v>
      </c>
      <c r="AG510" s="44">
        <f>IFERROR(INDEX(MasterGenCapability_201906!$G:$G,MATCH($C510,MasterGenCapability_201906!$U:$U,0)),"")</f>
        <v>3.56</v>
      </c>
      <c r="AH510" s="44">
        <f>IFERROR(INDEX(NQC2020compliance_20191121!$L:$L,MATCH($C510,NQC2020compliance_20191121!$A:$A,0)),"")</f>
        <v>3.38</v>
      </c>
    </row>
    <row r="511" spans="2:34" hidden="1" x14ac:dyDescent="0.25">
      <c r="B511" s="28" t="s">
        <v>3329</v>
      </c>
      <c r="C511" s="28" t="s">
        <v>3269</v>
      </c>
      <c r="D511" s="28" t="s">
        <v>3360</v>
      </c>
      <c r="E511" s="28"/>
      <c r="F511" s="28" t="s">
        <v>3268</v>
      </c>
      <c r="G511" s="28"/>
      <c r="H511" s="12" t="s">
        <v>3332</v>
      </c>
      <c r="I511" s="12" t="s">
        <v>3333</v>
      </c>
      <c r="J511" s="29"/>
      <c r="K511" s="30">
        <v>20</v>
      </c>
      <c r="L511" s="30">
        <v>16.07</v>
      </c>
      <c r="M511" s="30"/>
      <c r="N511" s="31"/>
      <c r="O511" s="31"/>
      <c r="P511" s="31"/>
      <c r="Q511" s="31"/>
      <c r="R511" s="31"/>
      <c r="S511" s="31"/>
      <c r="T511" s="32">
        <v>0</v>
      </c>
      <c r="U511" s="32">
        <v>1</v>
      </c>
      <c r="V511" s="29">
        <v>42490</v>
      </c>
      <c r="W511" s="29"/>
      <c r="X511" s="33">
        <v>55153</v>
      </c>
      <c r="Y511" s="15">
        <v>1</v>
      </c>
      <c r="Z511" s="41" t="str">
        <f t="shared" si="21"/>
        <v>RenExistRes</v>
      </c>
      <c r="AA511" s="41">
        <f>IF(IFERROR(MATCH(C511,REN_Existing_Resources!E:E,0),FALSE),1,0)</f>
        <v>1</v>
      </c>
      <c r="AB511">
        <f t="shared" si="22"/>
        <v>1</v>
      </c>
      <c r="AC511">
        <f>IF(IFERROR(MATCH(Z511,NonREN_types!$A$1:$A$10,0),FALSE),1,0)</f>
        <v>0</v>
      </c>
      <c r="AD511">
        <v>1</v>
      </c>
      <c r="AE511">
        <f t="shared" si="23"/>
        <v>0</v>
      </c>
      <c r="AG511" s="44">
        <f>IFERROR(INDEX(MasterGenCapability_201906!$G:$G,MATCH($C511,MasterGenCapability_201906!$U:$U,0)),"")</f>
        <v>20</v>
      </c>
      <c r="AH511" s="44">
        <f>IFERROR(INDEX(NQC2020compliance_20191121!$L:$L,MATCH($C511,NQC2020compliance_20191121!$A:$A,0)),"")</f>
        <v>2.8</v>
      </c>
    </row>
    <row r="512" spans="2:34" hidden="1" x14ac:dyDescent="0.25">
      <c r="B512" s="28" t="s">
        <v>3329</v>
      </c>
      <c r="C512" s="28" t="s">
        <v>3271</v>
      </c>
      <c r="D512" s="28" t="s">
        <v>3360</v>
      </c>
      <c r="E512" s="28"/>
      <c r="F512" s="28" t="s">
        <v>3270</v>
      </c>
      <c r="G512" s="28"/>
      <c r="H512" s="12" t="s">
        <v>3332</v>
      </c>
      <c r="I512" s="12" t="s">
        <v>3333</v>
      </c>
      <c r="J512" s="29"/>
      <c r="K512" s="30">
        <v>20</v>
      </c>
      <c r="L512" s="30">
        <v>16.07</v>
      </c>
      <c r="M512" s="30"/>
      <c r="N512" s="31"/>
      <c r="O512" s="31"/>
      <c r="P512" s="31"/>
      <c r="Q512" s="31"/>
      <c r="R512" s="31"/>
      <c r="S512" s="31"/>
      <c r="T512" s="32">
        <v>0</v>
      </c>
      <c r="U512" s="32">
        <v>1</v>
      </c>
      <c r="V512" s="29">
        <v>42490</v>
      </c>
      <c r="W512" s="29"/>
      <c r="X512" s="33">
        <v>55153</v>
      </c>
      <c r="Y512" s="15">
        <v>1</v>
      </c>
      <c r="Z512" s="41" t="str">
        <f t="shared" si="21"/>
        <v>RenExistRes</v>
      </c>
      <c r="AA512" s="41">
        <f>IF(IFERROR(MATCH(C512,REN_Existing_Resources!E:E,0),FALSE),1,0)</f>
        <v>1</v>
      </c>
      <c r="AB512">
        <f t="shared" si="22"/>
        <v>1</v>
      </c>
      <c r="AC512">
        <f>IF(IFERROR(MATCH(Z512,NonREN_types!$A$1:$A$10,0),FALSE),1,0)</f>
        <v>0</v>
      </c>
      <c r="AD512">
        <v>1</v>
      </c>
      <c r="AE512">
        <f t="shared" si="23"/>
        <v>0</v>
      </c>
      <c r="AG512" s="44">
        <f>IFERROR(INDEX(MasterGenCapability_201906!$G:$G,MATCH($C512,MasterGenCapability_201906!$U:$U,0)),"")</f>
        <v>20</v>
      </c>
      <c r="AH512" s="44">
        <f>IFERROR(INDEX(NQC2020compliance_20191121!$L:$L,MATCH($C512,NQC2020compliance_20191121!$A:$A,0)),"")</f>
        <v>2.8</v>
      </c>
    </row>
    <row r="513" spans="2:34" hidden="1" x14ac:dyDescent="0.25">
      <c r="B513" s="28" t="s">
        <v>3329</v>
      </c>
      <c r="C513" s="28" t="s">
        <v>744</v>
      </c>
      <c r="D513" s="28" t="s">
        <v>130</v>
      </c>
      <c r="E513" s="28" t="s">
        <v>3542</v>
      </c>
      <c r="F513" s="28" t="s">
        <v>4203</v>
      </c>
      <c r="G513" s="28"/>
      <c r="H513" s="12" t="s">
        <v>3332</v>
      </c>
      <c r="I513" s="12" t="s">
        <v>3333</v>
      </c>
      <c r="J513" s="29"/>
      <c r="K513" s="30">
        <v>1.5</v>
      </c>
      <c r="L513" s="30">
        <v>0</v>
      </c>
      <c r="M513" s="30"/>
      <c r="N513" s="31"/>
      <c r="O513" s="31"/>
      <c r="P513" s="31"/>
      <c r="Q513" s="31"/>
      <c r="R513" s="31"/>
      <c r="S513" s="31"/>
      <c r="T513" s="32">
        <v>0</v>
      </c>
      <c r="U513" s="32">
        <v>1</v>
      </c>
      <c r="V513" s="29">
        <v>41614</v>
      </c>
      <c r="W513" s="29"/>
      <c r="X513" s="33">
        <v>55153</v>
      </c>
      <c r="Y513" s="15">
        <v>1</v>
      </c>
      <c r="Z513" s="41" t="str">
        <f t="shared" si="21"/>
        <v>RenExistRes</v>
      </c>
      <c r="AA513" s="41">
        <f>IF(IFERROR(MATCH(C513,REN_Existing_Resources!E:E,0),FALSE),1,0)</f>
        <v>1</v>
      </c>
      <c r="AB513">
        <f t="shared" si="22"/>
        <v>1</v>
      </c>
      <c r="AC513">
        <f>IF(IFERROR(MATCH(Z513,NonREN_types!$A$1:$A$10,0),FALSE),1,0)</f>
        <v>0</v>
      </c>
      <c r="AD513">
        <v>1</v>
      </c>
      <c r="AE513">
        <f t="shared" si="23"/>
        <v>0</v>
      </c>
      <c r="AG513" s="44">
        <f>IFERROR(INDEX(MasterGenCapability_201906!$G:$G,MATCH($C513,MasterGenCapability_201906!$U:$U,0)),"")</f>
        <v>1.5</v>
      </c>
      <c r="AH513" s="44">
        <f>IFERROR(INDEX(NQC2020compliance_20191121!$L:$L,MATCH($C513,NQC2020compliance_20191121!$A:$A,0)),"")</f>
        <v>0</v>
      </c>
    </row>
    <row r="514" spans="2:34" hidden="1" x14ac:dyDescent="0.25">
      <c r="B514" s="28" t="s">
        <v>3329</v>
      </c>
      <c r="C514" s="28" t="s">
        <v>747</v>
      </c>
      <c r="D514" s="28" t="s">
        <v>130</v>
      </c>
      <c r="E514" s="28" t="s">
        <v>3542</v>
      </c>
      <c r="F514" s="28" t="s">
        <v>4204</v>
      </c>
      <c r="G514" s="28"/>
      <c r="H514" s="12" t="s">
        <v>3332</v>
      </c>
      <c r="I514" s="12" t="s">
        <v>3333</v>
      </c>
      <c r="J514" s="29"/>
      <c r="K514" s="30">
        <v>1.5</v>
      </c>
      <c r="L514" s="30">
        <v>0</v>
      </c>
      <c r="M514" s="30"/>
      <c r="N514" s="31"/>
      <c r="O514" s="31"/>
      <c r="P514" s="31"/>
      <c r="Q514" s="31"/>
      <c r="R514" s="31"/>
      <c r="S514" s="31"/>
      <c r="T514" s="32">
        <v>0</v>
      </c>
      <c r="U514" s="32">
        <v>1</v>
      </c>
      <c r="V514" s="29">
        <v>41614</v>
      </c>
      <c r="W514" s="29"/>
      <c r="X514" s="33">
        <v>55153</v>
      </c>
      <c r="Y514" s="15">
        <v>1</v>
      </c>
      <c r="Z514" s="41" t="str">
        <f t="shared" si="21"/>
        <v>RenExistRes</v>
      </c>
      <c r="AA514" s="41">
        <f>IF(IFERROR(MATCH(C514,REN_Existing_Resources!E:E,0),FALSE),1,0)</f>
        <v>1</v>
      </c>
      <c r="AB514">
        <f t="shared" si="22"/>
        <v>1</v>
      </c>
      <c r="AC514">
        <f>IF(IFERROR(MATCH(Z514,NonREN_types!$A$1:$A$10,0),FALSE),1,0)</f>
        <v>0</v>
      </c>
      <c r="AD514">
        <v>1</v>
      </c>
      <c r="AE514">
        <f t="shared" si="23"/>
        <v>0</v>
      </c>
      <c r="AG514" s="44">
        <f>IFERROR(INDEX(MasterGenCapability_201906!$G:$G,MATCH($C514,MasterGenCapability_201906!$U:$U,0)),"")</f>
        <v>1.5</v>
      </c>
      <c r="AH514" s="44">
        <f>IFERROR(INDEX(NQC2020compliance_20191121!$L:$L,MATCH($C514,NQC2020compliance_20191121!$A:$A,0)),"")</f>
        <v>0</v>
      </c>
    </row>
    <row r="515" spans="2:34" x14ac:dyDescent="0.25">
      <c r="B515" s="28" t="s">
        <v>3329</v>
      </c>
      <c r="C515" s="28" t="s">
        <v>4205</v>
      </c>
      <c r="D515" s="28" t="s">
        <v>3346</v>
      </c>
      <c r="E515" s="28" t="s">
        <v>3413</v>
      </c>
      <c r="F515" s="28" t="s">
        <v>4206</v>
      </c>
      <c r="G515" s="28" t="s">
        <v>4207</v>
      </c>
      <c r="H515" s="12" t="s">
        <v>3350</v>
      </c>
      <c r="I515" s="12" t="s">
        <v>3351</v>
      </c>
      <c r="J515" s="29" t="s">
        <v>3836</v>
      </c>
      <c r="K515" s="30">
        <v>46</v>
      </c>
      <c r="L515" s="30">
        <v>46</v>
      </c>
      <c r="M515" s="30">
        <v>20.7</v>
      </c>
      <c r="N515" s="31">
        <v>1560.4673877551022</v>
      </c>
      <c r="O515" s="31">
        <v>9977.9819546025174</v>
      </c>
      <c r="P515" s="31">
        <v>10400.015879957595</v>
      </c>
      <c r="Q515" s="31">
        <v>300.40816326530614</v>
      </c>
      <c r="R515" s="31">
        <v>300.40816326530614</v>
      </c>
      <c r="S515" s="31"/>
      <c r="T515" s="32">
        <v>1</v>
      </c>
      <c r="U515" s="32">
        <v>1</v>
      </c>
      <c r="V515" s="29">
        <v>39345</v>
      </c>
      <c r="W515" s="29"/>
      <c r="X515" s="33">
        <v>55153</v>
      </c>
      <c r="Y515" s="15">
        <v>1</v>
      </c>
      <c r="Z515" s="41" t="str">
        <f t="shared" si="21"/>
        <v>CAISO_Peaker1</v>
      </c>
      <c r="AA515" s="41">
        <f>IF(IFERROR(MATCH(C515,REN_Existing_Resources!E:E,0),FALSE),1,0)</f>
        <v>0</v>
      </c>
      <c r="AB515">
        <f t="shared" si="22"/>
        <v>1</v>
      </c>
      <c r="AC515">
        <f>IF(IFERROR(MATCH(Z515,NonREN_types!$A$1:$A$10,0),FALSE),1,0)</f>
        <v>1</v>
      </c>
      <c r="AD515">
        <v>1</v>
      </c>
      <c r="AE515">
        <f t="shared" si="23"/>
        <v>1</v>
      </c>
      <c r="AG515" s="44">
        <f>IFERROR(INDEX(MasterGenCapability_201906!$G:$G,MATCH($C515,MasterGenCapability_201906!$U:$U,0)),"")</f>
        <v>47.39</v>
      </c>
      <c r="AH515" s="44">
        <f>IFERROR(INDEX(NQC2020compliance_20191121!$L:$L,MATCH($C515,NQC2020compliance_20191121!$A:$A,0)),"")</f>
        <v>47.39</v>
      </c>
    </row>
    <row r="516" spans="2:34" hidden="1" x14ac:dyDescent="0.25">
      <c r="B516" s="28" t="s">
        <v>3329</v>
      </c>
      <c r="C516" s="28" t="s">
        <v>922</v>
      </c>
      <c r="D516" s="28" t="s">
        <v>130</v>
      </c>
      <c r="E516" s="28" t="s">
        <v>3542</v>
      </c>
      <c r="F516" s="28" t="s">
        <v>4208</v>
      </c>
      <c r="G516" s="28"/>
      <c r="H516" s="12" t="s">
        <v>3332</v>
      </c>
      <c r="I516" s="12" t="s">
        <v>3333</v>
      </c>
      <c r="J516" s="29"/>
      <c r="K516" s="30">
        <v>20</v>
      </c>
      <c r="L516" s="30">
        <v>0</v>
      </c>
      <c r="M516" s="30"/>
      <c r="N516" s="31"/>
      <c r="O516" s="31"/>
      <c r="P516" s="31"/>
      <c r="Q516" s="31"/>
      <c r="R516" s="31"/>
      <c r="S516" s="31"/>
      <c r="T516" s="32">
        <v>0</v>
      </c>
      <c r="U516" s="32">
        <v>1</v>
      </c>
      <c r="V516" s="29">
        <v>41997</v>
      </c>
      <c r="W516" s="29"/>
      <c r="X516" s="33">
        <v>55153</v>
      </c>
      <c r="Y516" s="15">
        <v>1</v>
      </c>
      <c r="Z516" s="41" t="str">
        <f t="shared" si="21"/>
        <v>RenExistRes</v>
      </c>
      <c r="AA516" s="41">
        <f>IF(IFERROR(MATCH(C516,REN_Existing_Resources!E:E,0),FALSE),1,0)</f>
        <v>1</v>
      </c>
      <c r="AB516">
        <f t="shared" si="22"/>
        <v>1</v>
      </c>
      <c r="AC516">
        <f>IF(IFERROR(MATCH(Z516,NonREN_types!$A$1:$A$10,0),FALSE),1,0)</f>
        <v>0</v>
      </c>
      <c r="AD516">
        <v>1</v>
      </c>
      <c r="AE516">
        <f t="shared" si="23"/>
        <v>0</v>
      </c>
      <c r="AG516" s="44">
        <f>IFERROR(INDEX(MasterGenCapability_201906!$G:$G,MATCH($C516,MasterGenCapability_201906!$U:$U,0)),"")</f>
        <v>20</v>
      </c>
      <c r="AH516" s="44">
        <f>IFERROR(INDEX(NQC2020compliance_20191121!$L:$L,MATCH($C516,NQC2020compliance_20191121!$A:$A,0)),"")</f>
        <v>0</v>
      </c>
    </row>
    <row r="517" spans="2:34" hidden="1" x14ac:dyDescent="0.25">
      <c r="B517" s="28" t="s">
        <v>3329</v>
      </c>
      <c r="C517" s="28" t="s">
        <v>1978</v>
      </c>
      <c r="D517" s="28" t="s">
        <v>3360</v>
      </c>
      <c r="E517" s="28"/>
      <c r="F517" s="28" t="s">
        <v>4209</v>
      </c>
      <c r="G517" s="28"/>
      <c r="H517" s="12" t="s">
        <v>3332</v>
      </c>
      <c r="I517" s="12" t="s">
        <v>3333</v>
      </c>
      <c r="J517" s="29"/>
      <c r="K517" s="30">
        <v>175</v>
      </c>
      <c r="L517" s="30">
        <v>160.69</v>
      </c>
      <c r="M517" s="30"/>
      <c r="N517" s="31"/>
      <c r="O517" s="31"/>
      <c r="P517" s="31"/>
      <c r="Q517" s="31"/>
      <c r="R517" s="31"/>
      <c r="S517" s="31"/>
      <c r="T517" s="32">
        <v>0</v>
      </c>
      <c r="U517" s="32">
        <v>1</v>
      </c>
      <c r="V517" s="29">
        <v>31413</v>
      </c>
      <c r="W517" s="29"/>
      <c r="X517" s="33">
        <v>55153</v>
      </c>
      <c r="Y517" s="15">
        <v>1</v>
      </c>
      <c r="Z517" s="41" t="str">
        <f t="shared" si="21"/>
        <v>RenExistRes</v>
      </c>
      <c r="AA517" s="41">
        <f>IF(IFERROR(MATCH(C517,REN_Existing_Resources!E:E,0),FALSE),1,0)</f>
        <v>1</v>
      </c>
      <c r="AB517">
        <f t="shared" si="22"/>
        <v>1</v>
      </c>
      <c r="AC517">
        <f>IF(IFERROR(MATCH(Z517,NonREN_types!$A$1:$A$10,0),FALSE),1,0)</f>
        <v>0</v>
      </c>
      <c r="AD517">
        <v>1</v>
      </c>
      <c r="AE517">
        <f t="shared" si="23"/>
        <v>0</v>
      </c>
      <c r="AG517" s="44" t="str">
        <f>IFERROR(INDEX(MasterGenCapability_201906!$G:$G,MATCH($C517,MasterGenCapability_201906!$U:$U,0)),"")</f>
        <v/>
      </c>
      <c r="AH517" s="44" t="str">
        <f>IFERROR(INDEX(NQC2020compliance_20191121!$L:$L,MATCH($C517,NQC2020compliance_20191121!$A:$A,0)),"")</f>
        <v/>
      </c>
    </row>
    <row r="518" spans="2:34" hidden="1" x14ac:dyDescent="0.25">
      <c r="B518" s="28" t="s">
        <v>3329</v>
      </c>
      <c r="C518" s="28" t="s">
        <v>1985</v>
      </c>
      <c r="D518" s="28" t="s">
        <v>3360</v>
      </c>
      <c r="E518" s="28"/>
      <c r="F518" s="28" t="s">
        <v>4210</v>
      </c>
      <c r="G518" s="28"/>
      <c r="H518" s="12" t="s">
        <v>3332</v>
      </c>
      <c r="I518" s="12" t="s">
        <v>3333</v>
      </c>
      <c r="J518" s="29"/>
      <c r="K518" s="30">
        <v>184</v>
      </c>
      <c r="L518" s="30">
        <v>168.17</v>
      </c>
      <c r="M518" s="30"/>
      <c r="N518" s="31"/>
      <c r="O518" s="31"/>
      <c r="P518" s="31"/>
      <c r="Q518" s="31"/>
      <c r="R518" s="31"/>
      <c r="S518" s="31"/>
      <c r="T518" s="32">
        <v>0</v>
      </c>
      <c r="U518" s="32">
        <v>1</v>
      </c>
      <c r="V518" s="29">
        <v>31413</v>
      </c>
      <c r="W518" s="29"/>
      <c r="X518" s="33">
        <v>55153</v>
      </c>
      <c r="Y518" s="15">
        <v>1</v>
      </c>
      <c r="Z518" s="41" t="str">
        <f t="shared" si="21"/>
        <v>RenExistRes</v>
      </c>
      <c r="AA518" s="41">
        <f>IF(IFERROR(MATCH(C518,REN_Existing_Resources!E:E,0),FALSE),1,0)</f>
        <v>1</v>
      </c>
      <c r="AB518">
        <f t="shared" si="22"/>
        <v>1</v>
      </c>
      <c r="AC518">
        <f>IF(IFERROR(MATCH(Z518,NonREN_types!$A$1:$A$10,0),FALSE),1,0)</f>
        <v>0</v>
      </c>
      <c r="AD518">
        <v>1</v>
      </c>
      <c r="AE518">
        <f t="shared" si="23"/>
        <v>0</v>
      </c>
      <c r="AG518" s="44">
        <f>IFERROR(INDEX(MasterGenCapability_201906!$G:$G,MATCH($C518,MasterGenCapability_201906!$U:$U,0)),"")</f>
        <v>160</v>
      </c>
      <c r="AH518" s="44">
        <f>IFERROR(INDEX(NQC2020compliance_20191121!$L:$L,MATCH($C518,NQC2020compliance_20191121!$A:$A,0)),"")</f>
        <v>22.4</v>
      </c>
    </row>
    <row r="519" spans="2:34" hidden="1" x14ac:dyDescent="0.25">
      <c r="B519" s="28" t="s">
        <v>3329</v>
      </c>
      <c r="C519" s="28" t="s">
        <v>382</v>
      </c>
      <c r="D519" s="28" t="s">
        <v>3360</v>
      </c>
      <c r="E519" s="28"/>
      <c r="F519" s="28" t="s">
        <v>4211</v>
      </c>
      <c r="G519" s="28"/>
      <c r="H519" s="12" t="s">
        <v>3385</v>
      </c>
      <c r="I519" s="12" t="s">
        <v>3333</v>
      </c>
      <c r="J519" s="29"/>
      <c r="K519" s="30">
        <v>11.5</v>
      </c>
      <c r="L519" s="30">
        <v>11.5</v>
      </c>
      <c r="M519" s="30"/>
      <c r="N519" s="31"/>
      <c r="O519" s="31"/>
      <c r="P519" s="31"/>
      <c r="Q519" s="31"/>
      <c r="R519" s="31"/>
      <c r="S519" s="31"/>
      <c r="T519" s="32">
        <v>0</v>
      </c>
      <c r="U519" s="32">
        <v>1</v>
      </c>
      <c r="V519" s="29">
        <v>7672</v>
      </c>
      <c r="W519" s="29"/>
      <c r="X519" s="33">
        <v>55153</v>
      </c>
      <c r="Y519" s="15">
        <v>1</v>
      </c>
      <c r="Z519" s="41" t="str">
        <f t="shared" ref="Z519:Z582" si="24">IF(J519="",IF(AA519,"RenExistRes","Unclassified"),J519)</f>
        <v>RenExistRes</v>
      </c>
      <c r="AA519" s="41">
        <f>IF(IFERROR(MATCH(C519,REN_Existing_Resources!E:E,0),FALSE),1,0)</f>
        <v>1</v>
      </c>
      <c r="AB519">
        <f t="shared" ref="AB519:AB582" si="25">IF(AND(YEAR(V519)&lt;=$AB$5,YEAR(X519)&gt;=$AB$5),1,0)</f>
        <v>1</v>
      </c>
      <c r="AC519">
        <f>IF(IFERROR(MATCH(Z519,NonREN_types!$A$1:$A$10,0),FALSE),1,0)</f>
        <v>0</v>
      </c>
      <c r="AD519">
        <v>1</v>
      </c>
      <c r="AE519">
        <f t="shared" ref="AE519:AE582" si="26">IF(AND(AB519,AC519,AD519),1,0)</f>
        <v>0</v>
      </c>
      <c r="AG519" s="44">
        <f>IFERROR(INDEX(MasterGenCapability_201906!$G:$G,MATCH($C519,MasterGenCapability_201906!$U:$U,0)),"")</f>
        <v>11.5</v>
      </c>
      <c r="AH519" s="44">
        <f>IFERROR(INDEX(NQC2020compliance_20191121!$L:$L,MATCH($C519,NQC2020compliance_20191121!$A:$A,0)),"")</f>
        <v>0.56000000000000005</v>
      </c>
    </row>
    <row r="520" spans="2:34" x14ac:dyDescent="0.25">
      <c r="B520" s="28" t="s">
        <v>3329</v>
      </c>
      <c r="C520" s="28" t="s">
        <v>4212</v>
      </c>
      <c r="D520" s="28" t="s">
        <v>3346</v>
      </c>
      <c r="E520" s="28" t="s">
        <v>3347</v>
      </c>
      <c r="F520" s="28" t="s">
        <v>4213</v>
      </c>
      <c r="G520" s="28"/>
      <c r="H520" s="12" t="s">
        <v>3385</v>
      </c>
      <c r="I520" s="12" t="s">
        <v>3333</v>
      </c>
      <c r="J520" s="29" t="s">
        <v>3386</v>
      </c>
      <c r="K520" s="30">
        <v>9.9499999999999993</v>
      </c>
      <c r="L520" s="30">
        <v>0</v>
      </c>
      <c r="M520" s="30"/>
      <c r="N520" s="31"/>
      <c r="O520" s="31"/>
      <c r="P520" s="31"/>
      <c r="Q520" s="31"/>
      <c r="R520" s="31"/>
      <c r="S520" s="31"/>
      <c r="T520" s="32">
        <v>0</v>
      </c>
      <c r="U520" s="32">
        <v>1</v>
      </c>
      <c r="V520" s="29">
        <v>29952</v>
      </c>
      <c r="W520" s="29"/>
      <c r="X520" s="33">
        <v>55153</v>
      </c>
      <c r="Y520" s="15">
        <v>1</v>
      </c>
      <c r="Z520" s="41" t="str">
        <f t="shared" si="24"/>
        <v>CAISO_Hydro</v>
      </c>
      <c r="AA520" s="41">
        <f>IF(IFERROR(MATCH(C520,REN_Existing_Resources!E:E,0),FALSE),1,0)</f>
        <v>0</v>
      </c>
      <c r="AB520">
        <f t="shared" si="25"/>
        <v>1</v>
      </c>
      <c r="AC520">
        <f>IF(IFERROR(MATCH(Z520,NonREN_types!$A$1:$A$10,0),FALSE),1,0)</f>
        <v>1</v>
      </c>
      <c r="AD520">
        <v>1</v>
      </c>
      <c r="AE520">
        <f t="shared" si="26"/>
        <v>1</v>
      </c>
      <c r="AG520" s="44">
        <f>IFERROR(INDEX(MasterGenCapability_201906!$G:$G,MATCH($C520,MasterGenCapability_201906!$U:$U,0)),"")</f>
        <v>9.9499999999999993</v>
      </c>
      <c r="AH520" s="44">
        <f>IFERROR(INDEX(NQC2020compliance_20191121!$L:$L,MATCH($C520,NQC2020compliance_20191121!$A:$A,0)),"")</f>
        <v>0.17</v>
      </c>
    </row>
    <row r="521" spans="2:34" hidden="1" x14ac:dyDescent="0.25">
      <c r="B521" s="28" t="s">
        <v>3329</v>
      </c>
      <c r="C521" s="28" t="s">
        <v>4214</v>
      </c>
      <c r="D521" s="28" t="s">
        <v>3346</v>
      </c>
      <c r="E521" s="28" t="s">
        <v>3347</v>
      </c>
      <c r="F521" s="28" t="s">
        <v>4215</v>
      </c>
      <c r="G521" s="28"/>
      <c r="H521" s="12" t="s">
        <v>3458</v>
      </c>
      <c r="I521" s="12" t="s">
        <v>3333</v>
      </c>
      <c r="J521" s="29"/>
      <c r="K521" s="30">
        <v>17.5</v>
      </c>
      <c r="L521" s="30">
        <v>9.77</v>
      </c>
      <c r="M521" s="30"/>
      <c r="N521" s="31"/>
      <c r="O521" s="31"/>
      <c r="P521" s="31"/>
      <c r="Q521" s="31"/>
      <c r="R521" s="31"/>
      <c r="S521" s="31"/>
      <c r="T521" s="32">
        <v>1</v>
      </c>
      <c r="U521" s="32">
        <v>1</v>
      </c>
      <c r="V521" s="29">
        <v>33970</v>
      </c>
      <c r="W521" s="29"/>
      <c r="X521" s="33">
        <v>55153</v>
      </c>
      <c r="Y521" s="15">
        <v>1</v>
      </c>
      <c r="Z521" s="41" t="str">
        <f t="shared" si="24"/>
        <v>Unclassified</v>
      </c>
      <c r="AA521" s="41">
        <f>IF(IFERROR(MATCH(C521,REN_Existing_Resources!E:E,0),FALSE),1,0)</f>
        <v>0</v>
      </c>
      <c r="AB521">
        <f t="shared" si="25"/>
        <v>1</v>
      </c>
      <c r="AC521">
        <f>IF(IFERROR(MATCH(Z521,NonREN_types!$A$1:$A$10,0),FALSE),1,0)</f>
        <v>0</v>
      </c>
      <c r="AD521">
        <v>1</v>
      </c>
      <c r="AE521">
        <f t="shared" si="26"/>
        <v>0</v>
      </c>
      <c r="AG521" s="44">
        <f>IFERROR(INDEX(MasterGenCapability_201906!$G:$G,MATCH($C521,MasterGenCapability_201906!$U:$U,0)),"")</f>
        <v>0.35</v>
      </c>
      <c r="AH521" s="44">
        <f>IFERROR(INDEX(NQC2020compliance_20191121!$L:$L,MATCH($C521,NQC2020compliance_20191121!$A:$A,0)),"")</f>
        <v>0.35</v>
      </c>
    </row>
    <row r="522" spans="2:34" x14ac:dyDescent="0.25">
      <c r="B522" s="28" t="s">
        <v>3329</v>
      </c>
      <c r="C522" s="28" t="s">
        <v>4216</v>
      </c>
      <c r="D522" s="28" t="s">
        <v>3392</v>
      </c>
      <c r="E522" s="28" t="s">
        <v>1896</v>
      </c>
      <c r="F522" s="28" t="s">
        <v>4217</v>
      </c>
      <c r="G522" s="28"/>
      <c r="H522" s="12" t="s">
        <v>3385</v>
      </c>
      <c r="I522" s="12" t="s">
        <v>3333</v>
      </c>
      <c r="J522" s="29" t="s">
        <v>3828</v>
      </c>
      <c r="K522" s="30">
        <v>20</v>
      </c>
      <c r="L522" s="30">
        <v>20</v>
      </c>
      <c r="M522" s="30"/>
      <c r="N522" s="31"/>
      <c r="O522" s="31"/>
      <c r="P522" s="31"/>
      <c r="Q522" s="31"/>
      <c r="R522" s="31"/>
      <c r="S522" s="31"/>
      <c r="T522" s="32">
        <v>0</v>
      </c>
      <c r="U522" s="32">
        <v>1</v>
      </c>
      <c r="V522" s="29">
        <v>40794</v>
      </c>
      <c r="W522" s="29"/>
      <c r="X522" s="33">
        <v>55153</v>
      </c>
      <c r="Y522" s="15">
        <v>1</v>
      </c>
      <c r="Z522" s="41" t="str">
        <f t="shared" si="24"/>
        <v>CAISO_PS</v>
      </c>
      <c r="AA522" s="41">
        <f>IF(IFERROR(MATCH(C522,REN_Existing_Resources!E:E,0),FALSE),1,0)</f>
        <v>0</v>
      </c>
      <c r="AB522">
        <f t="shared" si="25"/>
        <v>1</v>
      </c>
      <c r="AC522">
        <f>IF(IFERROR(MATCH(Z522,NonREN_types!$A$1:$A$10,0),FALSE),1,0)</f>
        <v>1</v>
      </c>
      <c r="AD522">
        <v>1</v>
      </c>
      <c r="AE522">
        <f t="shared" si="26"/>
        <v>1</v>
      </c>
      <c r="AG522" s="44">
        <f>IFERROR(INDEX(MasterGenCapability_201906!$G:$G,MATCH($C522,MasterGenCapability_201906!$U:$U,0)),"")</f>
        <v>20</v>
      </c>
      <c r="AH522" s="44">
        <f>IFERROR(INDEX(NQC2020compliance_20191121!$L:$L,MATCH($C522,NQC2020compliance_20191121!$A:$A,0)),"")</f>
        <v>20</v>
      </c>
    </row>
    <row r="523" spans="2:34" x14ac:dyDescent="0.25">
      <c r="B523" s="28" t="s">
        <v>3329</v>
      </c>
      <c r="C523" s="28" t="s">
        <v>4218</v>
      </c>
      <c r="D523" s="28" t="s">
        <v>3392</v>
      </c>
      <c r="E523" s="28" t="s">
        <v>1896</v>
      </c>
      <c r="F523" s="28" t="s">
        <v>4219</v>
      </c>
      <c r="G523" s="28"/>
      <c r="H523" s="12" t="s">
        <v>3385</v>
      </c>
      <c r="I523" s="12" t="s">
        <v>3333</v>
      </c>
      <c r="J523" s="29" t="s">
        <v>3828</v>
      </c>
      <c r="K523" s="30">
        <v>20.149999999999999</v>
      </c>
      <c r="L523" s="30">
        <v>20</v>
      </c>
      <c r="M523" s="30"/>
      <c r="N523" s="31"/>
      <c r="O523" s="31"/>
      <c r="P523" s="31"/>
      <c r="Q523" s="31"/>
      <c r="R523" s="31"/>
      <c r="S523" s="31"/>
      <c r="T523" s="32">
        <v>0</v>
      </c>
      <c r="U523" s="32">
        <v>1</v>
      </c>
      <c r="V523" s="29">
        <v>41148</v>
      </c>
      <c r="W523" s="29"/>
      <c r="X523" s="33">
        <v>55153</v>
      </c>
      <c r="Y523" s="15">
        <v>1</v>
      </c>
      <c r="Z523" s="41" t="str">
        <f t="shared" si="24"/>
        <v>CAISO_PS</v>
      </c>
      <c r="AA523" s="41">
        <f>IF(IFERROR(MATCH(C523,REN_Existing_Resources!E:E,0),FALSE),1,0)</f>
        <v>0</v>
      </c>
      <c r="AB523">
        <f t="shared" si="25"/>
        <v>1</v>
      </c>
      <c r="AC523">
        <f>IF(IFERROR(MATCH(Z523,NonREN_types!$A$1:$A$10,0),FALSE),1,0)</f>
        <v>1</v>
      </c>
      <c r="AD523">
        <v>1</v>
      </c>
      <c r="AE523">
        <f t="shared" si="26"/>
        <v>1</v>
      </c>
      <c r="AG523" s="44">
        <f>IFERROR(INDEX(MasterGenCapability_201906!$G:$G,MATCH($C523,MasterGenCapability_201906!$U:$U,0)),"")</f>
        <v>20</v>
      </c>
      <c r="AH523" s="44">
        <f>IFERROR(INDEX(NQC2020compliance_20191121!$L:$L,MATCH($C523,NQC2020compliance_20191121!$A:$A,0)),"")</f>
        <v>20</v>
      </c>
    </row>
    <row r="524" spans="2:34" hidden="1" x14ac:dyDescent="0.25">
      <c r="B524" s="28" t="s">
        <v>3329</v>
      </c>
      <c r="C524" s="28" t="s">
        <v>1492</v>
      </c>
      <c r="D524" s="28" t="s">
        <v>79</v>
      </c>
      <c r="E524" s="28" t="s">
        <v>3343</v>
      </c>
      <c r="F524" s="28" t="s">
        <v>4220</v>
      </c>
      <c r="G524" s="28"/>
      <c r="H524" s="12" t="s">
        <v>3332</v>
      </c>
      <c r="I524" s="12" t="s">
        <v>3333</v>
      </c>
      <c r="J524" s="29"/>
      <c r="K524" s="30">
        <v>60</v>
      </c>
      <c r="L524" s="30">
        <v>52.75</v>
      </c>
      <c r="M524" s="30"/>
      <c r="N524" s="31"/>
      <c r="O524" s="31"/>
      <c r="P524" s="31"/>
      <c r="Q524" s="31"/>
      <c r="R524" s="31"/>
      <c r="S524" s="31"/>
      <c r="T524" s="32">
        <v>0</v>
      </c>
      <c r="U524" s="32">
        <v>1</v>
      </c>
      <c r="V524" s="29">
        <v>41954</v>
      </c>
      <c r="W524" s="29"/>
      <c r="X524" s="33">
        <v>55153</v>
      </c>
      <c r="Y524" s="15">
        <v>1</v>
      </c>
      <c r="Z524" s="41" t="str">
        <f t="shared" si="24"/>
        <v>RenExistRes</v>
      </c>
      <c r="AA524" s="41">
        <f>IF(IFERROR(MATCH(C524,REN_Existing_Resources!E:E,0),FALSE),1,0)</f>
        <v>1</v>
      </c>
      <c r="AB524">
        <f t="shared" si="25"/>
        <v>1</v>
      </c>
      <c r="AC524">
        <f>IF(IFERROR(MATCH(Z524,NonREN_types!$A$1:$A$10,0),FALSE),1,0)</f>
        <v>0</v>
      </c>
      <c r="AD524">
        <v>1</v>
      </c>
      <c r="AE524">
        <f t="shared" si="26"/>
        <v>0</v>
      </c>
      <c r="AG524" s="44">
        <f>IFERROR(INDEX(MasterGenCapability_201906!$G:$G,MATCH($C524,MasterGenCapability_201906!$U:$U,0)),"")</f>
        <v>60</v>
      </c>
      <c r="AH524" s="44">
        <f>IFERROR(INDEX(NQC2020compliance_20191121!$L:$L,MATCH($C524,NQC2020compliance_20191121!$A:$A,0)),"")</f>
        <v>8.4</v>
      </c>
    </row>
    <row r="525" spans="2:34" hidden="1" x14ac:dyDescent="0.25">
      <c r="B525" s="28" t="s">
        <v>3329</v>
      </c>
      <c r="C525" s="28" t="s">
        <v>633</v>
      </c>
      <c r="D525" s="28" t="s">
        <v>79</v>
      </c>
      <c r="E525" s="28" t="s">
        <v>3343</v>
      </c>
      <c r="F525" s="28" t="s">
        <v>4221</v>
      </c>
      <c r="G525" s="28"/>
      <c r="H525" s="12" t="s">
        <v>3332</v>
      </c>
      <c r="I525" s="12" t="s">
        <v>3333</v>
      </c>
      <c r="J525" s="29"/>
      <c r="K525" s="30">
        <v>14.99</v>
      </c>
      <c r="L525" s="30">
        <v>12.04</v>
      </c>
      <c r="M525" s="30"/>
      <c r="N525" s="31"/>
      <c r="O525" s="31"/>
      <c r="P525" s="31"/>
      <c r="Q525" s="31"/>
      <c r="R525" s="31"/>
      <c r="S525" s="31"/>
      <c r="T525" s="32">
        <v>0</v>
      </c>
      <c r="U525" s="32">
        <v>1</v>
      </c>
      <c r="V525" s="29">
        <v>42361</v>
      </c>
      <c r="W525" s="29"/>
      <c r="X525" s="33">
        <v>55153</v>
      </c>
      <c r="Y525" s="15">
        <v>1</v>
      </c>
      <c r="Z525" s="41" t="str">
        <f t="shared" si="24"/>
        <v>RenExistRes</v>
      </c>
      <c r="AA525" s="41">
        <f>IF(IFERROR(MATCH(C525,REN_Existing_Resources!E:E,0),FALSE),1,0)</f>
        <v>1</v>
      </c>
      <c r="AB525">
        <f t="shared" si="25"/>
        <v>1</v>
      </c>
      <c r="AC525">
        <f>IF(IFERROR(MATCH(Z525,NonREN_types!$A$1:$A$10,0),FALSE),1,0)</f>
        <v>0</v>
      </c>
      <c r="AD525">
        <v>1</v>
      </c>
      <c r="AE525">
        <f t="shared" si="26"/>
        <v>0</v>
      </c>
      <c r="AG525" s="44">
        <f>IFERROR(INDEX(MasterGenCapability_201906!$G:$G,MATCH($C525,MasterGenCapability_201906!$U:$U,0)),"")</f>
        <v>14.99</v>
      </c>
      <c r="AH525" s="44">
        <f>IFERROR(INDEX(NQC2020compliance_20191121!$L:$L,MATCH($C525,NQC2020compliance_20191121!$A:$A,0)),"")</f>
        <v>2.1</v>
      </c>
    </row>
    <row r="526" spans="2:34" hidden="1" x14ac:dyDescent="0.25">
      <c r="B526" s="28" t="s">
        <v>3329</v>
      </c>
      <c r="C526" s="28" t="s">
        <v>2709</v>
      </c>
      <c r="D526" s="28" t="s">
        <v>79</v>
      </c>
      <c r="E526" s="28" t="s">
        <v>3343</v>
      </c>
      <c r="F526" s="28" t="s">
        <v>2708</v>
      </c>
      <c r="G526" s="28"/>
      <c r="H526" s="12" t="s">
        <v>3332</v>
      </c>
      <c r="I526" s="12" t="s">
        <v>3333</v>
      </c>
      <c r="J526" s="29"/>
      <c r="K526" s="30">
        <v>26.66</v>
      </c>
      <c r="L526" s="30">
        <v>21.42</v>
      </c>
      <c r="M526" s="30"/>
      <c r="N526" s="31"/>
      <c r="O526" s="31"/>
      <c r="P526" s="31"/>
      <c r="Q526" s="31"/>
      <c r="R526" s="31"/>
      <c r="S526" s="31"/>
      <c r="T526" s="32">
        <v>0</v>
      </c>
      <c r="U526" s="32">
        <v>1</v>
      </c>
      <c r="V526" s="29">
        <v>42361</v>
      </c>
      <c r="W526" s="29"/>
      <c r="X526" s="33">
        <v>55153</v>
      </c>
      <c r="Y526" s="15">
        <v>1</v>
      </c>
      <c r="Z526" s="41" t="str">
        <f t="shared" si="24"/>
        <v>RenExistRes</v>
      </c>
      <c r="AA526" s="41">
        <f>IF(IFERROR(MATCH(C526,REN_Existing_Resources!E:E,0),FALSE),1,0)</f>
        <v>1</v>
      </c>
      <c r="AB526">
        <f t="shared" si="25"/>
        <v>1</v>
      </c>
      <c r="AC526">
        <f>IF(IFERROR(MATCH(Z526,NonREN_types!$A$1:$A$10,0),FALSE),1,0)</f>
        <v>0</v>
      </c>
      <c r="AD526">
        <v>1</v>
      </c>
      <c r="AE526">
        <f t="shared" si="26"/>
        <v>0</v>
      </c>
      <c r="AG526" s="44">
        <f>IFERROR(INDEX(MasterGenCapability_201906!$G:$G,MATCH($C526,MasterGenCapability_201906!$U:$U,0)),"")</f>
        <v>26.66</v>
      </c>
      <c r="AH526" s="44">
        <f>IFERROR(INDEX(NQC2020compliance_20191121!$L:$L,MATCH($C526,NQC2020compliance_20191121!$A:$A,0)),"")</f>
        <v>3.73</v>
      </c>
    </row>
    <row r="527" spans="2:34" hidden="1" x14ac:dyDescent="0.25">
      <c r="B527" s="28" t="s">
        <v>3329</v>
      </c>
      <c r="C527" s="28" t="s">
        <v>1809</v>
      </c>
      <c r="D527" s="28" t="s">
        <v>79</v>
      </c>
      <c r="E527" s="28" t="s">
        <v>3343</v>
      </c>
      <c r="F527" s="28" t="s">
        <v>4222</v>
      </c>
      <c r="G527" s="28"/>
      <c r="H527" s="12" t="s">
        <v>3332</v>
      </c>
      <c r="I527" s="12" t="s">
        <v>3333</v>
      </c>
      <c r="J527" s="29"/>
      <c r="K527" s="30">
        <v>16.66</v>
      </c>
      <c r="L527" s="30">
        <v>13.39</v>
      </c>
      <c r="M527" s="30"/>
      <c r="N527" s="31"/>
      <c r="O527" s="31"/>
      <c r="P527" s="31"/>
      <c r="Q527" s="31"/>
      <c r="R527" s="31"/>
      <c r="S527" s="31"/>
      <c r="T527" s="32">
        <v>0</v>
      </c>
      <c r="U527" s="32">
        <v>1</v>
      </c>
      <c r="V527" s="29">
        <v>42307</v>
      </c>
      <c r="W527" s="29"/>
      <c r="X527" s="33">
        <v>55153</v>
      </c>
      <c r="Y527" s="15">
        <v>1</v>
      </c>
      <c r="Z527" s="41" t="str">
        <f t="shared" si="24"/>
        <v>RenExistRes</v>
      </c>
      <c r="AA527" s="41">
        <f>IF(IFERROR(MATCH(C527,REN_Existing_Resources!E:E,0),FALSE),1,0)</f>
        <v>1</v>
      </c>
      <c r="AB527">
        <f t="shared" si="25"/>
        <v>1</v>
      </c>
      <c r="AC527">
        <f>IF(IFERROR(MATCH(Z527,NonREN_types!$A$1:$A$10,0),FALSE),1,0)</f>
        <v>0</v>
      </c>
      <c r="AD527">
        <v>1</v>
      </c>
      <c r="AE527">
        <f t="shared" si="26"/>
        <v>0</v>
      </c>
      <c r="AG527" s="44">
        <f>IFERROR(INDEX(MasterGenCapability_201906!$G:$G,MATCH($C527,MasterGenCapability_201906!$U:$U,0)),"")</f>
        <v>16.66</v>
      </c>
      <c r="AH527" s="44">
        <f>IFERROR(INDEX(NQC2020compliance_20191121!$L:$L,MATCH($C527,NQC2020compliance_20191121!$A:$A,0)),"")</f>
        <v>2.33</v>
      </c>
    </row>
    <row r="528" spans="2:34" hidden="1" x14ac:dyDescent="0.25">
      <c r="B528" s="28" t="s">
        <v>3329</v>
      </c>
      <c r="C528" s="28" t="s">
        <v>4223</v>
      </c>
      <c r="D528" s="28" t="s">
        <v>95</v>
      </c>
      <c r="E528" s="28" t="s">
        <v>37</v>
      </c>
      <c r="F528" s="28" t="s">
        <v>4224</v>
      </c>
      <c r="G528" s="28"/>
      <c r="H528" s="12" t="s">
        <v>3365</v>
      </c>
      <c r="I528" s="12" t="s">
        <v>3333</v>
      </c>
      <c r="J528" s="29"/>
      <c r="K528" s="30">
        <v>20</v>
      </c>
      <c r="L528" s="30">
        <v>20</v>
      </c>
      <c r="M528" s="30"/>
      <c r="N528" s="31"/>
      <c r="O528" s="31"/>
      <c r="P528" s="31"/>
      <c r="Q528" s="31"/>
      <c r="R528" s="31"/>
      <c r="S528" s="31"/>
      <c r="T528" s="32">
        <v>1</v>
      </c>
      <c r="U528" s="32">
        <v>1</v>
      </c>
      <c r="V528" s="29">
        <v>33604</v>
      </c>
      <c r="W528" s="29"/>
      <c r="X528" s="33">
        <v>55153</v>
      </c>
      <c r="Y528" s="15">
        <v>1</v>
      </c>
      <c r="Z528" s="41" t="str">
        <f t="shared" si="24"/>
        <v>Unclassified</v>
      </c>
      <c r="AA528" s="41">
        <f>IF(IFERROR(MATCH(C528,REN_Existing_Resources!E:E,0),FALSE),1,0)</f>
        <v>0</v>
      </c>
      <c r="AB528">
        <f t="shared" si="25"/>
        <v>1</v>
      </c>
      <c r="AC528">
        <f>IF(IFERROR(MATCH(Z528,NonREN_types!$A$1:$A$10,0),FALSE),1,0)</f>
        <v>0</v>
      </c>
      <c r="AD528">
        <v>1</v>
      </c>
      <c r="AE528">
        <f t="shared" si="26"/>
        <v>0</v>
      </c>
      <c r="AG528" s="44">
        <f>IFERROR(INDEX(MasterGenCapability_201906!$G:$G,MATCH($C528,MasterGenCapability_201906!$U:$U,0)),"")</f>
        <v>20</v>
      </c>
      <c r="AH528" s="44">
        <f>IFERROR(INDEX(NQC2020compliance_20191121!$L:$L,MATCH($C528,NQC2020compliance_20191121!$A:$A,0)),"")</f>
        <v>0</v>
      </c>
    </row>
    <row r="529" spans="2:34" x14ac:dyDescent="0.25">
      <c r="B529" s="28" t="s">
        <v>3329</v>
      </c>
      <c r="C529" s="28" t="s">
        <v>4225</v>
      </c>
      <c r="D529" s="28" t="s">
        <v>3392</v>
      </c>
      <c r="E529" s="28" t="s">
        <v>1896</v>
      </c>
      <c r="F529" s="28" t="s">
        <v>4226</v>
      </c>
      <c r="G529" s="28" t="s">
        <v>4227</v>
      </c>
      <c r="H529" s="12" t="s">
        <v>3365</v>
      </c>
      <c r="I529" s="12" t="s">
        <v>3434</v>
      </c>
      <c r="J529" s="29" t="s">
        <v>3855</v>
      </c>
      <c r="K529" s="30">
        <v>603.67999999999995</v>
      </c>
      <c r="L529" s="30">
        <v>603.6</v>
      </c>
      <c r="M529" s="30">
        <v>334.57410266229505</v>
      </c>
      <c r="N529" s="31">
        <v>57046.453676065568</v>
      </c>
      <c r="O529" s="31">
        <v>6973.7031877392137</v>
      </c>
      <c r="P529" s="31">
        <v>7207.636176829822</v>
      </c>
      <c r="Q529" s="31">
        <v>333.50845901639343</v>
      </c>
      <c r="R529" s="31">
        <v>333.11260327868854</v>
      </c>
      <c r="S529" s="31"/>
      <c r="T529" s="32">
        <v>1</v>
      </c>
      <c r="U529" s="32">
        <v>1</v>
      </c>
      <c r="V529" s="29">
        <v>40089</v>
      </c>
      <c r="W529" s="29"/>
      <c r="X529" s="33">
        <v>55153</v>
      </c>
      <c r="Y529" s="15">
        <v>1</v>
      </c>
      <c r="Z529" s="41" t="str">
        <f t="shared" si="24"/>
        <v>CAISO_CCGT1</v>
      </c>
      <c r="AA529" s="41">
        <f>IF(IFERROR(MATCH(C529,REN_Existing_Resources!E:E,0),FALSE),1,0)</f>
        <v>0</v>
      </c>
      <c r="AB529">
        <f t="shared" si="25"/>
        <v>1</v>
      </c>
      <c r="AC529">
        <f>IF(IFERROR(MATCH(Z529,NonREN_types!$A$1:$A$10,0),FALSE),1,0)</f>
        <v>1</v>
      </c>
      <c r="AD529">
        <v>1</v>
      </c>
      <c r="AE529">
        <f t="shared" si="26"/>
        <v>1</v>
      </c>
      <c r="AG529" s="44">
        <f>IFERROR(INDEX(MasterGenCapability_201906!$G:$G,MATCH($C529,MasterGenCapability_201906!$U:$U,0)),"")</f>
        <v>290.7</v>
      </c>
      <c r="AH529" s="44">
        <f>IFERROR(INDEX(NQC2020compliance_20191121!$L:$L,MATCH($C529,NQC2020compliance_20191121!$A:$A,0)),"")</f>
        <v>603.6</v>
      </c>
    </row>
    <row r="530" spans="2:34" x14ac:dyDescent="0.25">
      <c r="B530" s="28" t="s">
        <v>3329</v>
      </c>
      <c r="C530" s="28" t="s">
        <v>4228</v>
      </c>
      <c r="D530" s="28" t="s">
        <v>3455</v>
      </c>
      <c r="E530" s="28" t="s">
        <v>4229</v>
      </c>
      <c r="F530" s="28" t="s">
        <v>4230</v>
      </c>
      <c r="G530" s="28" t="s">
        <v>4231</v>
      </c>
      <c r="H530" s="12" t="s">
        <v>3365</v>
      </c>
      <c r="I530" s="12" t="s">
        <v>3434</v>
      </c>
      <c r="J530" s="29" t="s">
        <v>3855</v>
      </c>
      <c r="K530" s="30">
        <v>510</v>
      </c>
      <c r="L530" s="30">
        <v>510</v>
      </c>
      <c r="M530" s="30">
        <v>383.16547388059706</v>
      </c>
      <c r="N530" s="31">
        <v>55700.163805970144</v>
      </c>
      <c r="O530" s="31">
        <v>6963.5370287369506</v>
      </c>
      <c r="P530" s="31">
        <v>7207.9330071164077</v>
      </c>
      <c r="Q530" s="31">
        <v>308.28358208955223</v>
      </c>
      <c r="R530" s="31">
        <v>308.28358208955223</v>
      </c>
      <c r="S530" s="31"/>
      <c r="T530" s="32">
        <v>1</v>
      </c>
      <c r="U530" s="32">
        <v>1</v>
      </c>
      <c r="V530" s="29">
        <v>37438</v>
      </c>
      <c r="W530" s="29">
        <v>43100</v>
      </c>
      <c r="X530" s="33">
        <v>43100</v>
      </c>
      <c r="Y530" s="15">
        <v>1</v>
      </c>
      <c r="Z530" s="41" t="str">
        <f t="shared" si="24"/>
        <v>CAISO_CCGT1</v>
      </c>
      <c r="AA530" s="41">
        <f>IF(IFERROR(MATCH(C530,REN_Existing_Resources!E:E,0),FALSE),1,0)</f>
        <v>0</v>
      </c>
      <c r="AB530">
        <f t="shared" si="25"/>
        <v>0</v>
      </c>
      <c r="AC530">
        <f>IF(IFERROR(MATCH(Z530,NonREN_types!$A$1:$A$10,0),FALSE),1,0)</f>
        <v>1</v>
      </c>
      <c r="AD530">
        <v>1</v>
      </c>
      <c r="AE530">
        <v>1</v>
      </c>
      <c r="AF530" t="s">
        <v>5308</v>
      </c>
      <c r="AG530" s="44">
        <f>IFERROR(INDEX(MasterGenCapability_201906!$G:$G,MATCH($C530,MasterGenCapability_201906!$U:$U,0)),"")</f>
        <v>510</v>
      </c>
      <c r="AH530" s="44">
        <f>IFERROR(INDEX(NQC2020compliance_20191121!$L:$L,MATCH($C530,NQC2020compliance_20191121!$A:$A,0)),"")</f>
        <v>510</v>
      </c>
    </row>
    <row r="531" spans="2:34" x14ac:dyDescent="0.25">
      <c r="B531" s="28" t="s">
        <v>3329</v>
      </c>
      <c r="C531" s="28" t="s">
        <v>4232</v>
      </c>
      <c r="D531" s="28" t="s">
        <v>3455</v>
      </c>
      <c r="E531" s="28" t="s">
        <v>4229</v>
      </c>
      <c r="F531" s="28" t="s">
        <v>4233</v>
      </c>
      <c r="G531" s="28" t="s">
        <v>4234</v>
      </c>
      <c r="H531" s="12" t="s">
        <v>3365</v>
      </c>
      <c r="I531" s="12" t="s">
        <v>3434</v>
      </c>
      <c r="J531" s="29" t="s">
        <v>3855</v>
      </c>
      <c r="K531" s="30">
        <v>510</v>
      </c>
      <c r="L531" s="30">
        <v>510</v>
      </c>
      <c r="M531" s="30">
        <v>383.16547388059706</v>
      </c>
      <c r="N531" s="31">
        <v>55700.163805970144</v>
      </c>
      <c r="O531" s="31">
        <v>6960.8298555562706</v>
      </c>
      <c r="P531" s="31">
        <v>7209.3942968330721</v>
      </c>
      <c r="Q531" s="31">
        <v>308.28358208955223</v>
      </c>
      <c r="R531" s="31">
        <v>308.28358208955223</v>
      </c>
      <c r="S531" s="31"/>
      <c r="T531" s="32">
        <v>1</v>
      </c>
      <c r="U531" s="32">
        <v>1</v>
      </c>
      <c r="V531" s="29">
        <v>37448</v>
      </c>
      <c r="W531" s="29">
        <v>43100</v>
      </c>
      <c r="X531" s="33">
        <v>43100</v>
      </c>
      <c r="Y531" s="15">
        <v>1</v>
      </c>
      <c r="Z531" s="41" t="str">
        <f t="shared" si="24"/>
        <v>CAISO_CCGT1</v>
      </c>
      <c r="AA531" s="41">
        <f>IF(IFERROR(MATCH(C531,REN_Existing_Resources!E:E,0),FALSE),1,0)</f>
        <v>0</v>
      </c>
      <c r="AB531">
        <f t="shared" si="25"/>
        <v>0</v>
      </c>
      <c r="AC531">
        <f>IF(IFERROR(MATCH(Z531,NonREN_types!$A$1:$A$10,0),FALSE),1,0)</f>
        <v>1</v>
      </c>
      <c r="AD531">
        <v>1</v>
      </c>
      <c r="AE531">
        <v>1</v>
      </c>
      <c r="AF531" t="s">
        <v>5308</v>
      </c>
      <c r="AG531" s="44">
        <f>IFERROR(INDEX(MasterGenCapability_201906!$G:$G,MATCH($C531,MasterGenCapability_201906!$U:$U,0)),"")</f>
        <v>510</v>
      </c>
      <c r="AH531" s="44">
        <f>IFERROR(INDEX(NQC2020compliance_20191121!$L:$L,MATCH($C531,NQC2020compliance_20191121!$A:$A,0)),"")</f>
        <v>510</v>
      </c>
    </row>
    <row r="532" spans="2:34" x14ac:dyDescent="0.25">
      <c r="B532" s="28" t="s">
        <v>3329</v>
      </c>
      <c r="C532" s="28" t="s">
        <v>4235</v>
      </c>
      <c r="D532" s="28" t="s">
        <v>3360</v>
      </c>
      <c r="E532" s="28"/>
      <c r="F532" s="28" t="s">
        <v>4236</v>
      </c>
      <c r="G532" s="28" t="s">
        <v>4237</v>
      </c>
      <c r="H532" s="12" t="s">
        <v>3365</v>
      </c>
      <c r="I532" s="12" t="s">
        <v>3434</v>
      </c>
      <c r="J532" s="29" t="s">
        <v>3855</v>
      </c>
      <c r="K532" s="30">
        <v>641</v>
      </c>
      <c r="L532" s="30">
        <v>603.79999999999995</v>
      </c>
      <c r="M532" s="30">
        <v>367.70115320167565</v>
      </c>
      <c r="N532" s="31">
        <v>57425.074431478162</v>
      </c>
      <c r="O532" s="31">
        <v>6928.0365383541375</v>
      </c>
      <c r="P532" s="31">
        <v>7268.4344075896743</v>
      </c>
      <c r="Q532" s="31">
        <v>316.47217235188509</v>
      </c>
      <c r="R532" s="31">
        <v>316.47217235188509</v>
      </c>
      <c r="S532" s="31"/>
      <c r="T532" s="32">
        <v>1</v>
      </c>
      <c r="U532" s="32">
        <v>1</v>
      </c>
      <c r="V532" s="29">
        <v>40534</v>
      </c>
      <c r="W532" s="29"/>
      <c r="X532" s="33">
        <v>55153</v>
      </c>
      <c r="Y532" s="15">
        <v>1</v>
      </c>
      <c r="Z532" s="41" t="str">
        <f t="shared" si="24"/>
        <v>CAISO_CCGT1</v>
      </c>
      <c r="AA532" s="41">
        <f>IF(IFERROR(MATCH(C532,REN_Existing_Resources!E:E,0),FALSE),1,0)</f>
        <v>0</v>
      </c>
      <c r="AB532">
        <f t="shared" si="25"/>
        <v>1</v>
      </c>
      <c r="AC532">
        <f>IF(IFERROR(MATCH(Z532,NonREN_types!$A$1:$A$10,0),FALSE),1,0)</f>
        <v>1</v>
      </c>
      <c r="AD532">
        <v>1</v>
      </c>
      <c r="AE532">
        <f t="shared" si="26"/>
        <v>1</v>
      </c>
      <c r="AG532" s="44">
        <f>IFERROR(INDEX(MasterGenCapability_201906!$G:$G,MATCH($C532,MasterGenCapability_201906!$U:$U,0)),"")</f>
        <v>641</v>
      </c>
      <c r="AH532" s="44">
        <f>IFERROR(INDEX(NQC2020compliance_20191121!$L:$L,MATCH($C532,NQC2020compliance_20191121!$A:$A,0)),"")</f>
        <v>607.51</v>
      </c>
    </row>
    <row r="533" spans="2:34" x14ac:dyDescent="0.25">
      <c r="B533" s="28" t="s">
        <v>3329</v>
      </c>
      <c r="C533" s="28" t="s">
        <v>4238</v>
      </c>
      <c r="D533" s="28" t="s">
        <v>3346</v>
      </c>
      <c r="E533" s="28" t="s">
        <v>3413</v>
      </c>
      <c r="F533" s="28" t="s">
        <v>4239</v>
      </c>
      <c r="G533" s="28" t="s">
        <v>4240</v>
      </c>
      <c r="H533" s="12" t="s">
        <v>3357</v>
      </c>
      <c r="I533" s="12" t="s">
        <v>3351</v>
      </c>
      <c r="J533" s="29" t="s">
        <v>3836</v>
      </c>
      <c r="K533" s="30">
        <v>48.35</v>
      </c>
      <c r="L533" s="30">
        <v>48.35</v>
      </c>
      <c r="M533" s="30">
        <v>21.7575</v>
      </c>
      <c r="N533" s="31">
        <v>1640.1865206185566</v>
      </c>
      <c r="O533" s="31">
        <v>9755.9702749140888</v>
      </c>
      <c r="P533" s="31">
        <v>14570.267277586867</v>
      </c>
      <c r="Q533" s="31">
        <v>319.01030927835052</v>
      </c>
      <c r="R533" s="31">
        <v>319.01030927835052</v>
      </c>
      <c r="S533" s="31"/>
      <c r="T533" s="32">
        <v>1</v>
      </c>
      <c r="U533" s="32">
        <v>1</v>
      </c>
      <c r="V533" s="29">
        <v>38869</v>
      </c>
      <c r="W533" s="29"/>
      <c r="X533" s="33">
        <v>55153</v>
      </c>
      <c r="Y533" s="15">
        <v>1</v>
      </c>
      <c r="Z533" s="41" t="str">
        <f t="shared" si="24"/>
        <v>CAISO_Peaker1</v>
      </c>
      <c r="AA533" s="41">
        <f>IF(IFERROR(MATCH(C533,REN_Existing_Resources!E:E,0),FALSE),1,0)</f>
        <v>0</v>
      </c>
      <c r="AB533">
        <f t="shared" si="25"/>
        <v>1</v>
      </c>
      <c r="AC533">
        <f>IF(IFERROR(MATCH(Z533,NonREN_types!$A$1:$A$10,0),FALSE),1,0)</f>
        <v>1</v>
      </c>
      <c r="AD533">
        <v>1</v>
      </c>
      <c r="AE533">
        <f t="shared" si="26"/>
        <v>1</v>
      </c>
      <c r="AG533" s="44">
        <f>IFERROR(INDEX(MasterGenCapability_201906!$G:$G,MATCH($C533,MasterGenCapability_201906!$U:$U,0)),"")</f>
        <v>48.35</v>
      </c>
      <c r="AH533" s="44">
        <f>IFERROR(INDEX(NQC2020compliance_20191121!$L:$L,MATCH($C533,NQC2020compliance_20191121!$A:$A,0)),"")</f>
        <v>48.35</v>
      </c>
    </row>
    <row r="534" spans="2:34" x14ac:dyDescent="0.25">
      <c r="B534" s="28" t="s">
        <v>3329</v>
      </c>
      <c r="C534" s="28" t="s">
        <v>4241</v>
      </c>
      <c r="D534" s="28" t="s">
        <v>3392</v>
      </c>
      <c r="E534" s="28" t="s">
        <v>1896</v>
      </c>
      <c r="F534" s="28" t="s">
        <v>4242</v>
      </c>
      <c r="G534" s="28" t="s">
        <v>4243</v>
      </c>
      <c r="H534" s="12" t="s">
        <v>3350</v>
      </c>
      <c r="I534" s="12" t="s">
        <v>3395</v>
      </c>
      <c r="J534" s="29" t="s">
        <v>3836</v>
      </c>
      <c r="K534" s="30">
        <v>47.98</v>
      </c>
      <c r="L534" s="30">
        <v>46</v>
      </c>
      <c r="M534" s="30">
        <v>21.590999999999998</v>
      </c>
      <c r="N534" s="31">
        <v>5238.9500608888884</v>
      </c>
      <c r="O534" s="31">
        <v>9736.2924224577946</v>
      </c>
      <c r="P534" s="31">
        <v>10868.280766042839</v>
      </c>
      <c r="Q534" s="31">
        <v>170.59555555555553</v>
      </c>
      <c r="R534" s="31">
        <v>170.59555555555553</v>
      </c>
      <c r="S534" s="31"/>
      <c r="T534" s="32">
        <v>1</v>
      </c>
      <c r="U534" s="32">
        <v>1</v>
      </c>
      <c r="V534" s="29">
        <v>37147</v>
      </c>
      <c r="W534" s="29"/>
      <c r="X534" s="33">
        <v>55153</v>
      </c>
      <c r="Y534" s="15">
        <v>1</v>
      </c>
      <c r="Z534" s="41" t="str">
        <f t="shared" si="24"/>
        <v>CAISO_Peaker1</v>
      </c>
      <c r="AA534" s="41">
        <f>IF(IFERROR(MATCH(C534,REN_Existing_Resources!E:E,0),FALSE),1,0)</f>
        <v>0</v>
      </c>
      <c r="AB534">
        <f t="shared" si="25"/>
        <v>1</v>
      </c>
      <c r="AC534">
        <f>IF(IFERROR(MATCH(Z534,NonREN_types!$A$1:$A$10,0),FALSE),1,0)</f>
        <v>1</v>
      </c>
      <c r="AD534">
        <v>1</v>
      </c>
      <c r="AE534">
        <f t="shared" si="26"/>
        <v>1</v>
      </c>
      <c r="AG534" s="44">
        <f>IFERROR(INDEX(MasterGenCapability_201906!$G:$G,MATCH($C534,MasterGenCapability_201906!$U:$U,0)),"")</f>
        <v>47.98</v>
      </c>
      <c r="AH534" s="44">
        <f>IFERROR(INDEX(NQC2020compliance_20191121!$L:$L,MATCH($C534,NQC2020compliance_20191121!$A:$A,0)),"")</f>
        <v>46</v>
      </c>
    </row>
    <row r="535" spans="2:34" x14ac:dyDescent="0.25">
      <c r="B535" s="28" t="s">
        <v>3329</v>
      </c>
      <c r="C535" s="28" t="s">
        <v>4244</v>
      </c>
      <c r="D535" s="28" t="s">
        <v>3455</v>
      </c>
      <c r="E535" s="28" t="s">
        <v>3719</v>
      </c>
      <c r="F535" s="28" t="s">
        <v>4245</v>
      </c>
      <c r="G535" s="28" t="s">
        <v>4246</v>
      </c>
      <c r="H535" s="12" t="s">
        <v>3365</v>
      </c>
      <c r="I535" s="12" t="s">
        <v>3434</v>
      </c>
      <c r="J535" s="29" t="s">
        <v>3855</v>
      </c>
      <c r="K535" s="30">
        <v>561.29</v>
      </c>
      <c r="L535" s="30">
        <v>556</v>
      </c>
      <c r="M535" s="30">
        <v>367.76455198130839</v>
      </c>
      <c r="N535" s="31">
        <v>54139.763442141033</v>
      </c>
      <c r="O535" s="31">
        <v>6919.0184809134535</v>
      </c>
      <c r="P535" s="31">
        <v>7175.8642753571467</v>
      </c>
      <c r="Q535" s="31">
        <v>455.89909940526758</v>
      </c>
      <c r="R535" s="31">
        <v>456.08985216652502</v>
      </c>
      <c r="S535" s="31"/>
      <c r="T535" s="32">
        <v>1</v>
      </c>
      <c r="U535" s="32">
        <v>1</v>
      </c>
      <c r="V535" s="29">
        <v>37051</v>
      </c>
      <c r="W535" s="29"/>
      <c r="X535" s="33">
        <v>55153</v>
      </c>
      <c r="Y535" s="15">
        <v>1</v>
      </c>
      <c r="Z535" s="41" t="str">
        <f t="shared" si="24"/>
        <v>CAISO_CCGT1</v>
      </c>
      <c r="AA535" s="41">
        <f>IF(IFERROR(MATCH(C535,REN_Existing_Resources!E:E,0),FALSE),1,0)</f>
        <v>0</v>
      </c>
      <c r="AB535">
        <f t="shared" si="25"/>
        <v>1</v>
      </c>
      <c r="AC535">
        <f>IF(IFERROR(MATCH(Z535,NonREN_types!$A$1:$A$10,0),FALSE),1,0)</f>
        <v>1</v>
      </c>
      <c r="AD535">
        <v>1</v>
      </c>
      <c r="AE535">
        <f t="shared" si="26"/>
        <v>1</v>
      </c>
      <c r="AG535" s="44">
        <f>IFERROR(INDEX(MasterGenCapability_201906!$G:$G,MATCH($C535,MasterGenCapability_201906!$U:$U,0)),"")</f>
        <v>580</v>
      </c>
      <c r="AH535" s="44">
        <f>IFERROR(INDEX(NQC2020compliance_20191121!$L:$L,MATCH($C535,NQC2020compliance_20191121!$A:$A,0)),"")</f>
        <v>574.53</v>
      </c>
    </row>
    <row r="536" spans="2:34" x14ac:dyDescent="0.25">
      <c r="B536" s="28" t="s">
        <v>3329</v>
      </c>
      <c r="C536" s="28" t="s">
        <v>4247</v>
      </c>
      <c r="D536" s="28" t="s">
        <v>3360</v>
      </c>
      <c r="E536" s="28"/>
      <c r="F536" s="28" t="s">
        <v>4248</v>
      </c>
      <c r="G536" s="28" t="s">
        <v>4249</v>
      </c>
      <c r="H536" s="12" t="s">
        <v>3365</v>
      </c>
      <c r="I536" s="12" t="s">
        <v>3434</v>
      </c>
      <c r="J536" s="29" t="s">
        <v>3855</v>
      </c>
      <c r="K536" s="30">
        <v>494.58</v>
      </c>
      <c r="L536" s="30">
        <v>419.25</v>
      </c>
      <c r="M536" s="30">
        <v>300.93208242950107</v>
      </c>
      <c r="N536" s="31">
        <v>45822.600974837311</v>
      </c>
      <c r="O536" s="31">
        <v>6907.0634585594134</v>
      </c>
      <c r="P536" s="31">
        <v>7253.4150004734165</v>
      </c>
      <c r="Q536" s="31">
        <v>333.65375271149674</v>
      </c>
      <c r="R536" s="31">
        <v>334.08288937093272</v>
      </c>
      <c r="S536" s="31"/>
      <c r="T536" s="32">
        <v>1</v>
      </c>
      <c r="U536" s="32">
        <v>1</v>
      </c>
      <c r="V536" s="29">
        <v>41078</v>
      </c>
      <c r="W536" s="29"/>
      <c r="X536" s="33">
        <v>55153</v>
      </c>
      <c r="Y536" s="15">
        <v>1</v>
      </c>
      <c r="Z536" s="41" t="str">
        <f t="shared" si="24"/>
        <v>CAISO_CCGT1</v>
      </c>
      <c r="AA536" s="41">
        <f>IF(IFERROR(MATCH(C536,REN_Existing_Resources!E:E,0),FALSE),1,0)</f>
        <v>0</v>
      </c>
      <c r="AB536">
        <f t="shared" si="25"/>
        <v>1</v>
      </c>
      <c r="AC536">
        <f>IF(IFERROR(MATCH(Z536,NonREN_types!$A$1:$A$10,0),FALSE),1,0)</f>
        <v>1</v>
      </c>
      <c r="AD536">
        <v>1</v>
      </c>
      <c r="AE536">
        <f t="shared" si="26"/>
        <v>1</v>
      </c>
      <c r="AG536" s="44">
        <f>IFERROR(INDEX(MasterGenCapability_201906!$G:$G,MATCH($C536,MasterGenCapability_201906!$U:$U,0)),"")</f>
        <v>201</v>
      </c>
      <c r="AH536" s="44">
        <f>IFERROR(INDEX(NQC2020compliance_20191121!$L:$L,MATCH($C536,NQC2020compliance_20191121!$A:$A,0)),"")</f>
        <v>419.25</v>
      </c>
    </row>
    <row r="537" spans="2:34" hidden="1" x14ac:dyDescent="0.25">
      <c r="B537" s="28" t="s">
        <v>3329</v>
      </c>
      <c r="C537" s="28" t="s">
        <v>4250</v>
      </c>
      <c r="D537" s="28" t="s">
        <v>3360</v>
      </c>
      <c r="E537" s="28"/>
      <c r="F537" s="28" t="s">
        <v>4251</v>
      </c>
      <c r="G537" s="28"/>
      <c r="H537" s="12" t="s">
        <v>3365</v>
      </c>
      <c r="I537" s="12" t="s">
        <v>3333</v>
      </c>
      <c r="J537" s="29"/>
      <c r="K537" s="30">
        <v>32</v>
      </c>
      <c r="L537" s="30">
        <v>27.51</v>
      </c>
      <c r="M537" s="30"/>
      <c r="N537" s="31"/>
      <c r="O537" s="31"/>
      <c r="P537" s="31"/>
      <c r="Q537" s="31"/>
      <c r="R537" s="31"/>
      <c r="S537" s="31"/>
      <c r="T537" s="32">
        <v>1</v>
      </c>
      <c r="U537" s="32">
        <v>1</v>
      </c>
      <c r="V537" s="29">
        <v>38687</v>
      </c>
      <c r="W537" s="29"/>
      <c r="X537" s="33">
        <v>55153</v>
      </c>
      <c r="Y537" s="15">
        <v>1</v>
      </c>
      <c r="Z537" s="41" t="str">
        <f t="shared" si="24"/>
        <v>Unclassified</v>
      </c>
      <c r="AA537" s="41">
        <f>IF(IFERROR(MATCH(C537,REN_Existing_Resources!E:E,0),FALSE),1,0)</f>
        <v>0</v>
      </c>
      <c r="AB537">
        <f t="shared" si="25"/>
        <v>1</v>
      </c>
      <c r="AC537">
        <f>IF(IFERROR(MATCH(Z537,NonREN_types!$A$1:$A$10,0),FALSE),1,0)</f>
        <v>0</v>
      </c>
      <c r="AD537">
        <v>1</v>
      </c>
      <c r="AE537">
        <f t="shared" si="26"/>
        <v>0</v>
      </c>
      <c r="AG537" s="44">
        <f>IFERROR(INDEX(MasterGenCapability_201906!$G:$G,MATCH($C537,MasterGenCapability_201906!$U:$U,0)),"")</f>
        <v>30</v>
      </c>
      <c r="AH537" s="44">
        <f>IFERROR(INDEX(NQC2020compliance_20191121!$L:$L,MATCH($C537,NQC2020compliance_20191121!$A:$A,0)),"")</f>
        <v>30</v>
      </c>
    </row>
    <row r="538" spans="2:34" hidden="1" x14ac:dyDescent="0.25">
      <c r="B538" s="28" t="s">
        <v>3329</v>
      </c>
      <c r="C538" s="28" t="s">
        <v>4252</v>
      </c>
      <c r="D538" s="28" t="s">
        <v>3455</v>
      </c>
      <c r="E538" s="28" t="s">
        <v>37</v>
      </c>
      <c r="F538" s="28" t="s">
        <v>4253</v>
      </c>
      <c r="G538" s="28"/>
      <c r="H538" s="12" t="s">
        <v>3483</v>
      </c>
      <c r="I538" s="12" t="s">
        <v>3333</v>
      </c>
      <c r="J538" s="29"/>
      <c r="K538" s="30">
        <v>0.3</v>
      </c>
      <c r="L538" s="30">
        <v>0.16</v>
      </c>
      <c r="M538" s="30"/>
      <c r="N538" s="31"/>
      <c r="O538" s="31"/>
      <c r="P538" s="31"/>
      <c r="Q538" s="31"/>
      <c r="R538" s="31"/>
      <c r="S538" s="31"/>
      <c r="T538" s="32">
        <v>0</v>
      </c>
      <c r="U538" s="32">
        <v>1</v>
      </c>
      <c r="V538" s="29">
        <v>36161</v>
      </c>
      <c r="W538" s="29"/>
      <c r="X538" s="33">
        <v>55153</v>
      </c>
      <c r="Y538" s="15">
        <v>1</v>
      </c>
      <c r="Z538" s="41" t="str">
        <f t="shared" si="24"/>
        <v>Unclassified</v>
      </c>
      <c r="AA538" s="41">
        <f>IF(IFERROR(MATCH(C538,REN_Existing_Resources!E:E,0),FALSE),1,0)</f>
        <v>0</v>
      </c>
      <c r="AB538">
        <f t="shared" si="25"/>
        <v>1</v>
      </c>
      <c r="AC538">
        <f>IF(IFERROR(MATCH(Z538,NonREN_types!$A$1:$A$10,0),FALSE),1,0)</f>
        <v>0</v>
      </c>
      <c r="AD538">
        <v>1</v>
      </c>
      <c r="AE538">
        <f t="shared" si="26"/>
        <v>0</v>
      </c>
      <c r="AG538" s="44">
        <f>IFERROR(INDEX(MasterGenCapability_201906!$G:$G,MATCH($C538,MasterGenCapability_201906!$U:$U,0)),"")</f>
        <v>0.3</v>
      </c>
      <c r="AH538" s="44">
        <f>IFERROR(INDEX(NQC2020compliance_20191121!$L:$L,MATCH($C538,NQC2020compliance_20191121!$A:$A,0)),"")</f>
        <v>0.14000000000000001</v>
      </c>
    </row>
    <row r="539" spans="2:34" x14ac:dyDescent="0.25">
      <c r="B539" s="28" t="s">
        <v>3329</v>
      </c>
      <c r="C539" s="28" t="s">
        <v>4254</v>
      </c>
      <c r="D539" s="28" t="s">
        <v>3392</v>
      </c>
      <c r="E539" s="28" t="s">
        <v>37</v>
      </c>
      <c r="F539" s="28" t="s">
        <v>4255</v>
      </c>
      <c r="G539" s="28" t="s">
        <v>4256</v>
      </c>
      <c r="H539" s="12" t="s">
        <v>3365</v>
      </c>
      <c r="I539" s="12" t="s">
        <v>3434</v>
      </c>
      <c r="J539" s="29" t="s">
        <v>3855</v>
      </c>
      <c r="K539" s="30">
        <v>625</v>
      </c>
      <c r="L539" s="30">
        <v>593</v>
      </c>
      <c r="M539" s="30">
        <v>343.74999999999994</v>
      </c>
      <c r="N539" s="31">
        <v>52342.440119760482</v>
      </c>
      <c r="O539" s="31">
        <v>6900.5202395209617</v>
      </c>
      <c r="P539" s="31">
        <v>7580.9367991290192</v>
      </c>
      <c r="Q539" s="31">
        <v>140.3443113772455</v>
      </c>
      <c r="R539" s="31">
        <v>140.3443113772455</v>
      </c>
      <c r="S539" s="31"/>
      <c r="T539" s="32">
        <v>1</v>
      </c>
      <c r="U539" s="32">
        <v>1</v>
      </c>
      <c r="V539" s="29">
        <v>37832</v>
      </c>
      <c r="W539" s="29"/>
      <c r="X539" s="33">
        <v>55153</v>
      </c>
      <c r="Y539" s="15">
        <v>1</v>
      </c>
      <c r="Z539" s="41" t="str">
        <f t="shared" si="24"/>
        <v>CAISO_CCGT1</v>
      </c>
      <c r="AA539" s="41">
        <f>IF(IFERROR(MATCH(C539,REN_Existing_Resources!E:E,0),FALSE),1,0)</f>
        <v>0</v>
      </c>
      <c r="AB539">
        <f t="shared" si="25"/>
        <v>1</v>
      </c>
      <c r="AC539">
        <f>IF(IFERROR(MATCH(Z539,NonREN_types!$A$1:$A$10,0),FALSE),1,0)</f>
        <v>1</v>
      </c>
      <c r="AD539">
        <v>1</v>
      </c>
      <c r="AE539">
        <f t="shared" si="26"/>
        <v>1</v>
      </c>
      <c r="AG539" s="44">
        <f>IFERROR(INDEX(MasterGenCapability_201906!$G:$G,MATCH($C539,MasterGenCapability_201906!$U:$U,0)),"")</f>
        <v>308</v>
      </c>
      <c r="AH539" s="44">
        <f>IFERROR(INDEX(NQC2020compliance_20191121!$L:$L,MATCH($C539,NQC2020compliance_20191121!$A:$A,0)),"")</f>
        <v>596</v>
      </c>
    </row>
    <row r="540" spans="2:34" x14ac:dyDescent="0.25">
      <c r="B540" s="28" t="s">
        <v>3329</v>
      </c>
      <c r="C540" s="28" t="s">
        <v>4257</v>
      </c>
      <c r="D540" s="28" t="s">
        <v>3360</v>
      </c>
      <c r="E540" s="28"/>
      <c r="F540" s="28" t="s">
        <v>4258</v>
      </c>
      <c r="G540" s="28" t="s">
        <v>4259</v>
      </c>
      <c r="H540" s="12" t="s">
        <v>3365</v>
      </c>
      <c r="I540" s="12" t="s">
        <v>3434</v>
      </c>
      <c r="J540" s="29" t="s">
        <v>3855</v>
      </c>
      <c r="K540" s="30">
        <v>830</v>
      </c>
      <c r="L540" s="30">
        <v>746</v>
      </c>
      <c r="M540" s="30">
        <v>460.4321210182934</v>
      </c>
      <c r="N540" s="31">
        <v>76019.887936548548</v>
      </c>
      <c r="O540" s="31">
        <v>6892.8643918205717</v>
      </c>
      <c r="P540" s="31">
        <v>7373.2325227652682</v>
      </c>
      <c r="Q540" s="31">
        <v>278.18856338748878</v>
      </c>
      <c r="R540" s="31">
        <v>277.76384802353846</v>
      </c>
      <c r="S540" s="31"/>
      <c r="T540" s="32">
        <v>1</v>
      </c>
      <c r="U540" s="32">
        <v>1</v>
      </c>
      <c r="V540" s="29">
        <v>37732</v>
      </c>
      <c r="W540" s="29"/>
      <c r="X540" s="33">
        <v>55153</v>
      </c>
      <c r="Y540" s="15">
        <v>1</v>
      </c>
      <c r="Z540" s="41" t="str">
        <f t="shared" si="24"/>
        <v>CAISO_CCGT1</v>
      </c>
      <c r="AA540" s="41">
        <f>IF(IFERROR(MATCH(C540,REN_Existing_Resources!E:E,0),FALSE),1,0)</f>
        <v>0</v>
      </c>
      <c r="AB540">
        <f t="shared" si="25"/>
        <v>1</v>
      </c>
      <c r="AC540">
        <f>IF(IFERROR(MATCH(Z540,NonREN_types!$A$1:$A$10,0),FALSE),1,0)</f>
        <v>1</v>
      </c>
      <c r="AD540">
        <v>1</v>
      </c>
      <c r="AE540">
        <f t="shared" si="26"/>
        <v>1</v>
      </c>
      <c r="AG540" s="44">
        <f>IFERROR(INDEX(MasterGenCapability_201906!$G:$G,MATCH($C540,MasterGenCapability_201906!$U:$U,0)),"")</f>
        <v>323</v>
      </c>
      <c r="AH540" s="44">
        <f>IFERROR(INDEX(NQC2020compliance_20191121!$L:$L,MATCH($C540,NQC2020compliance_20191121!$A:$A,0)),"")</f>
        <v>830</v>
      </c>
    </row>
    <row r="541" spans="2:34" x14ac:dyDescent="0.25">
      <c r="B541" s="28" t="s">
        <v>3329</v>
      </c>
      <c r="C541" s="28" t="s">
        <v>4260</v>
      </c>
      <c r="D541" s="28" t="s">
        <v>3360</v>
      </c>
      <c r="E541" s="28"/>
      <c r="F541" s="28" t="s">
        <v>4261</v>
      </c>
      <c r="G541" s="28" t="s">
        <v>4262</v>
      </c>
      <c r="H541" s="12" t="s">
        <v>3365</v>
      </c>
      <c r="I541" s="12" t="s">
        <v>3722</v>
      </c>
      <c r="J541" s="29" t="s">
        <v>3855</v>
      </c>
      <c r="K541" s="30">
        <v>259.8</v>
      </c>
      <c r="L541" s="30">
        <v>259.8</v>
      </c>
      <c r="M541" s="30">
        <v>163.49170291341818</v>
      </c>
      <c r="N541" s="31">
        <v>22820.141189987691</v>
      </c>
      <c r="O541" s="31">
        <v>6871.5394050031246</v>
      </c>
      <c r="P541" s="31">
        <v>7263.5889164684468</v>
      </c>
      <c r="Q541" s="31">
        <v>415.765285186705</v>
      </c>
      <c r="R541" s="31">
        <v>415.765285186705</v>
      </c>
      <c r="S541" s="31"/>
      <c r="T541" s="32">
        <v>1</v>
      </c>
      <c r="U541" s="32">
        <v>1</v>
      </c>
      <c r="V541" s="29">
        <v>37631</v>
      </c>
      <c r="W541" s="29"/>
      <c r="X541" s="33">
        <v>55153</v>
      </c>
      <c r="Y541" s="15">
        <v>1</v>
      </c>
      <c r="Z541" s="41" t="str">
        <f t="shared" si="24"/>
        <v>CAISO_CCGT1</v>
      </c>
      <c r="AA541" s="41">
        <f>IF(IFERROR(MATCH(C541,REN_Existing_Resources!E:E,0),FALSE),1,0)</f>
        <v>0</v>
      </c>
      <c r="AB541">
        <f t="shared" si="25"/>
        <v>1</v>
      </c>
      <c r="AC541">
        <f>IF(IFERROR(MATCH(Z541,NonREN_types!$A$1:$A$10,0),FALSE),1,0)</f>
        <v>1</v>
      </c>
      <c r="AD541">
        <v>1</v>
      </c>
      <c r="AE541">
        <f t="shared" si="26"/>
        <v>1</v>
      </c>
      <c r="AG541" s="44">
        <f>IFERROR(INDEX(MasterGenCapability_201906!$G:$G,MATCH($C541,MasterGenCapability_201906!$U:$U,0)),"")</f>
        <v>259.8</v>
      </c>
      <c r="AH541" s="44">
        <f>IFERROR(INDEX(NQC2020compliance_20191121!$L:$L,MATCH($C541,NQC2020compliance_20191121!$A:$A,0)),"")</f>
        <v>259.8</v>
      </c>
    </row>
    <row r="542" spans="2:34" hidden="1" x14ac:dyDescent="0.25">
      <c r="B542" s="28" t="s">
        <v>3329</v>
      </c>
      <c r="C542" s="28" t="s">
        <v>892</v>
      </c>
      <c r="D542" s="28" t="s">
        <v>130</v>
      </c>
      <c r="E542" s="28" t="s">
        <v>4263</v>
      </c>
      <c r="F542" s="28" t="s">
        <v>891</v>
      </c>
      <c r="G542" s="28"/>
      <c r="H542" s="12" t="s">
        <v>3332</v>
      </c>
      <c r="I542" s="12" t="s">
        <v>3333</v>
      </c>
      <c r="J542" s="29"/>
      <c r="K542" s="30">
        <v>20</v>
      </c>
      <c r="L542" s="30">
        <v>4.5005999999999995</v>
      </c>
      <c r="M542" s="30"/>
      <c r="N542" s="31"/>
      <c r="O542" s="31"/>
      <c r="P542" s="31"/>
      <c r="Q542" s="31"/>
      <c r="R542" s="31"/>
      <c r="S542" s="31"/>
      <c r="T542" s="32">
        <v>0</v>
      </c>
      <c r="U542" s="32">
        <v>1</v>
      </c>
      <c r="V542" s="29">
        <v>41991</v>
      </c>
      <c r="W542" s="29"/>
      <c r="X542" s="33">
        <v>55153</v>
      </c>
      <c r="Y542" s="15">
        <v>1</v>
      </c>
      <c r="Z542" s="41" t="str">
        <f t="shared" si="24"/>
        <v>RenExistRes</v>
      </c>
      <c r="AA542" s="41">
        <f>IF(IFERROR(MATCH(C542,REN_Existing_Resources!E:E,0),FALSE),1,0)</f>
        <v>1</v>
      </c>
      <c r="AB542">
        <f t="shared" si="25"/>
        <v>1</v>
      </c>
      <c r="AC542">
        <f>IF(IFERROR(MATCH(Z542,NonREN_types!$A$1:$A$10,0),FALSE),1,0)</f>
        <v>0</v>
      </c>
      <c r="AD542">
        <v>1</v>
      </c>
      <c r="AE542">
        <f t="shared" si="26"/>
        <v>0</v>
      </c>
      <c r="AG542" s="44">
        <f>IFERROR(INDEX(MasterGenCapability_201906!$G:$G,MATCH($C542,MasterGenCapability_201906!$U:$U,0)),"")</f>
        <v>20</v>
      </c>
      <c r="AH542" s="44">
        <f>IFERROR(INDEX(NQC2020compliance_20191121!$L:$L,MATCH($C542,NQC2020compliance_20191121!$A:$A,0)),"")</f>
        <v>2.8</v>
      </c>
    </row>
    <row r="543" spans="2:34" x14ac:dyDescent="0.25">
      <c r="B543" s="28" t="s">
        <v>3329</v>
      </c>
      <c r="C543" s="28" t="s">
        <v>4264</v>
      </c>
      <c r="D543" s="28" t="s">
        <v>3360</v>
      </c>
      <c r="E543" s="28"/>
      <c r="F543" s="28" t="s">
        <v>4265</v>
      </c>
      <c r="G543" s="28" t="s">
        <v>4266</v>
      </c>
      <c r="H543" s="12" t="s">
        <v>3365</v>
      </c>
      <c r="I543" s="12" t="s">
        <v>3722</v>
      </c>
      <c r="J543" s="29" t="s">
        <v>3855</v>
      </c>
      <c r="K543" s="30">
        <v>260.2</v>
      </c>
      <c r="L543" s="30">
        <v>260.2</v>
      </c>
      <c r="M543" s="30">
        <v>165.16668874172188</v>
      </c>
      <c r="N543" s="31">
        <v>23053.935397350993</v>
      </c>
      <c r="O543" s="31">
        <v>6871.538629963803</v>
      </c>
      <c r="P543" s="31">
        <v>7254.4742954655867</v>
      </c>
      <c r="Q543" s="31">
        <v>323.09602649006621</v>
      </c>
      <c r="R543" s="31">
        <v>323.09602649006621</v>
      </c>
      <c r="S543" s="31"/>
      <c r="T543" s="32">
        <v>1</v>
      </c>
      <c r="U543" s="32">
        <v>1</v>
      </c>
      <c r="V543" s="29">
        <v>37685</v>
      </c>
      <c r="W543" s="29"/>
      <c r="X543" s="33">
        <v>55153</v>
      </c>
      <c r="Y543" s="15">
        <v>1</v>
      </c>
      <c r="Z543" s="41" t="str">
        <f t="shared" si="24"/>
        <v>CAISO_CCGT1</v>
      </c>
      <c r="AA543" s="41">
        <f>IF(IFERROR(MATCH(C543,REN_Existing_Resources!E:E,0),FALSE),1,0)</f>
        <v>0</v>
      </c>
      <c r="AB543">
        <f t="shared" si="25"/>
        <v>1</v>
      </c>
      <c r="AC543">
        <f>IF(IFERROR(MATCH(Z543,NonREN_types!$A$1:$A$10,0),FALSE),1,0)</f>
        <v>1</v>
      </c>
      <c r="AD543">
        <v>1</v>
      </c>
      <c r="AE543">
        <f t="shared" si="26"/>
        <v>1</v>
      </c>
      <c r="AG543" s="44">
        <f>IFERROR(INDEX(MasterGenCapability_201906!$G:$G,MATCH($C543,MasterGenCapability_201906!$U:$U,0)),"")</f>
        <v>260.2</v>
      </c>
      <c r="AH543" s="44">
        <f>IFERROR(INDEX(NQC2020compliance_20191121!$L:$L,MATCH($C543,NQC2020compliance_20191121!$A:$A,0)),"")</f>
        <v>260.2</v>
      </c>
    </row>
    <row r="544" spans="2:34" hidden="1" x14ac:dyDescent="0.25">
      <c r="B544" s="28" t="s">
        <v>3329</v>
      </c>
      <c r="C544" s="28" t="s">
        <v>636</v>
      </c>
      <c r="D544" s="28" t="s">
        <v>3360</v>
      </c>
      <c r="E544" s="28"/>
      <c r="F544" s="28" t="s">
        <v>894</v>
      </c>
      <c r="G544" s="28"/>
      <c r="H544" s="12" t="s">
        <v>3332</v>
      </c>
      <c r="I544" s="12" t="s">
        <v>3333</v>
      </c>
      <c r="J544" s="29"/>
      <c r="K544" s="30">
        <v>20</v>
      </c>
      <c r="L544" s="30">
        <v>18.059999999999999</v>
      </c>
      <c r="M544" s="30"/>
      <c r="N544" s="31"/>
      <c r="O544" s="31"/>
      <c r="P544" s="31"/>
      <c r="Q544" s="31"/>
      <c r="R544" s="31"/>
      <c r="S544" s="31"/>
      <c r="T544" s="32">
        <v>0</v>
      </c>
      <c r="U544" s="32">
        <v>1</v>
      </c>
      <c r="V544" s="29">
        <v>42096</v>
      </c>
      <c r="W544" s="29"/>
      <c r="X544" s="33">
        <v>55153</v>
      </c>
      <c r="Y544" s="15">
        <v>1</v>
      </c>
      <c r="Z544" s="41" t="str">
        <f t="shared" si="24"/>
        <v>RenExistRes</v>
      </c>
      <c r="AA544" s="41">
        <f>IF(IFERROR(MATCH(C544,REN_Existing_Resources!E:E,0),FALSE),1,0)</f>
        <v>1</v>
      </c>
      <c r="AB544">
        <f t="shared" si="25"/>
        <v>1</v>
      </c>
      <c r="AC544">
        <f>IF(IFERROR(MATCH(Z544,NonREN_types!$A$1:$A$10,0),FALSE),1,0)</f>
        <v>0</v>
      </c>
      <c r="AD544">
        <v>1</v>
      </c>
      <c r="AE544">
        <f t="shared" si="26"/>
        <v>0</v>
      </c>
      <c r="AG544" s="44">
        <f>IFERROR(INDEX(MasterGenCapability_201906!$G:$G,MATCH($C544,MasterGenCapability_201906!$U:$U,0)),"")</f>
        <v>20</v>
      </c>
      <c r="AH544" s="44">
        <f>IFERROR(INDEX(NQC2020compliance_20191121!$L:$L,MATCH($C544,NQC2020compliance_20191121!$A:$A,0)),"")</f>
        <v>2.8</v>
      </c>
    </row>
    <row r="545" spans="2:34" hidden="1" x14ac:dyDescent="0.25">
      <c r="B545" s="28" t="s">
        <v>3329</v>
      </c>
      <c r="C545" s="28" t="s">
        <v>1510</v>
      </c>
      <c r="D545" s="28" t="s">
        <v>3334</v>
      </c>
      <c r="E545" s="28" t="s">
        <v>3335</v>
      </c>
      <c r="F545" s="28" t="s">
        <v>4267</v>
      </c>
      <c r="G545" s="28"/>
      <c r="H545" s="12" t="s">
        <v>3332</v>
      </c>
      <c r="I545" s="12" t="s">
        <v>3333</v>
      </c>
      <c r="J545" s="29"/>
      <c r="K545" s="30">
        <v>2</v>
      </c>
      <c r="L545" s="30">
        <v>0</v>
      </c>
      <c r="M545" s="30"/>
      <c r="N545" s="31"/>
      <c r="O545" s="31"/>
      <c r="P545" s="31"/>
      <c r="Q545" s="31"/>
      <c r="R545" s="31"/>
      <c r="S545" s="31"/>
      <c r="T545" s="32">
        <v>0</v>
      </c>
      <c r="U545" s="32">
        <v>1</v>
      </c>
      <c r="V545" s="29">
        <v>41037</v>
      </c>
      <c r="W545" s="29"/>
      <c r="X545" s="33">
        <v>55153</v>
      </c>
      <c r="Y545" s="15">
        <v>1</v>
      </c>
      <c r="Z545" s="41" t="str">
        <f t="shared" si="24"/>
        <v>RenExistRes</v>
      </c>
      <c r="AA545" s="41">
        <f>IF(IFERROR(MATCH(C545,REN_Existing_Resources!E:E,0),FALSE),1,0)</f>
        <v>1</v>
      </c>
      <c r="AB545">
        <f t="shared" si="25"/>
        <v>1</v>
      </c>
      <c r="AC545">
        <f>IF(IFERROR(MATCH(Z545,NonREN_types!$A$1:$A$10,0),FALSE),1,0)</f>
        <v>0</v>
      </c>
      <c r="AD545">
        <v>1</v>
      </c>
      <c r="AE545">
        <f t="shared" si="26"/>
        <v>0</v>
      </c>
      <c r="AG545" s="44">
        <f>IFERROR(INDEX(MasterGenCapability_201906!$G:$G,MATCH($C545,MasterGenCapability_201906!$U:$U,0)),"")</f>
        <v>2</v>
      </c>
      <c r="AH545" s="44">
        <f>IFERROR(INDEX(NQC2020compliance_20191121!$L:$L,MATCH($C545,NQC2020compliance_20191121!$A:$A,0)),"")</f>
        <v>0</v>
      </c>
    </row>
    <row r="546" spans="2:34" hidden="1" x14ac:dyDescent="0.25">
      <c r="B546" s="28" t="s">
        <v>3329</v>
      </c>
      <c r="C546" s="28" t="s">
        <v>1812</v>
      </c>
      <c r="D546" s="28" t="s">
        <v>3334</v>
      </c>
      <c r="E546" s="28" t="s">
        <v>3335</v>
      </c>
      <c r="F546" s="28" t="s">
        <v>4268</v>
      </c>
      <c r="G546" s="28"/>
      <c r="H546" s="12" t="s">
        <v>3332</v>
      </c>
      <c r="I546" s="12" t="s">
        <v>3333</v>
      </c>
      <c r="J546" s="29"/>
      <c r="K546" s="30">
        <v>5</v>
      </c>
      <c r="L546" s="30">
        <v>4.12</v>
      </c>
      <c r="M546" s="30"/>
      <c r="N546" s="31"/>
      <c r="O546" s="31"/>
      <c r="P546" s="31"/>
      <c r="Q546" s="31"/>
      <c r="R546" s="31"/>
      <c r="S546" s="31"/>
      <c r="T546" s="32">
        <v>0</v>
      </c>
      <c r="U546" s="32">
        <v>1</v>
      </c>
      <c r="V546" s="29">
        <v>42021</v>
      </c>
      <c r="W546" s="29"/>
      <c r="X546" s="33">
        <v>55153</v>
      </c>
      <c r="Y546" s="15">
        <v>1</v>
      </c>
      <c r="Z546" s="41" t="str">
        <f t="shared" si="24"/>
        <v>RenExistRes</v>
      </c>
      <c r="AA546" s="41">
        <f>IF(IFERROR(MATCH(C546,REN_Existing_Resources!E:E,0),FALSE),1,0)</f>
        <v>1</v>
      </c>
      <c r="AB546">
        <f t="shared" si="25"/>
        <v>1</v>
      </c>
      <c r="AC546">
        <f>IF(IFERROR(MATCH(Z546,NonREN_types!$A$1:$A$10,0),FALSE),1,0)</f>
        <v>0</v>
      </c>
      <c r="AD546">
        <v>1</v>
      </c>
      <c r="AE546">
        <f t="shared" si="26"/>
        <v>0</v>
      </c>
      <c r="AG546" s="44">
        <f>IFERROR(INDEX(MasterGenCapability_201906!$G:$G,MATCH($C546,MasterGenCapability_201906!$U:$U,0)),"")</f>
        <v>5</v>
      </c>
      <c r="AH546" s="44">
        <f>IFERROR(INDEX(NQC2020compliance_20191121!$L:$L,MATCH($C546,NQC2020compliance_20191121!$A:$A,0)),"")</f>
        <v>0.7</v>
      </c>
    </row>
    <row r="547" spans="2:34" hidden="1" x14ac:dyDescent="0.25">
      <c r="B547" s="28" t="s">
        <v>3329</v>
      </c>
      <c r="C547" s="28" t="s">
        <v>1712</v>
      </c>
      <c r="D547" s="28" t="s">
        <v>3334</v>
      </c>
      <c r="E547" s="28"/>
      <c r="F547" s="28" t="s">
        <v>4269</v>
      </c>
      <c r="G547" s="28"/>
      <c r="H547" s="12" t="s">
        <v>3332</v>
      </c>
      <c r="I547" s="12" t="s">
        <v>3333</v>
      </c>
      <c r="J547" s="29"/>
      <c r="K547" s="30">
        <v>2</v>
      </c>
      <c r="L547" s="30">
        <v>1.61</v>
      </c>
      <c r="M547" s="30"/>
      <c r="N547" s="31"/>
      <c r="O547" s="31"/>
      <c r="P547" s="31"/>
      <c r="Q547" s="31"/>
      <c r="R547" s="31"/>
      <c r="S547" s="31"/>
      <c r="T547" s="32">
        <v>0</v>
      </c>
      <c r="U547" s="32">
        <v>1</v>
      </c>
      <c r="V547" s="29">
        <v>42382</v>
      </c>
      <c r="W547" s="29"/>
      <c r="X547" s="33">
        <v>55153</v>
      </c>
      <c r="Y547" s="15">
        <v>1</v>
      </c>
      <c r="Z547" s="41" t="str">
        <f t="shared" si="24"/>
        <v>RenExistRes</v>
      </c>
      <c r="AA547" s="41">
        <f>IF(IFERROR(MATCH(C547,REN_Existing_Resources!E:E,0),FALSE),1,0)</f>
        <v>1</v>
      </c>
      <c r="AB547">
        <f t="shared" si="25"/>
        <v>1</v>
      </c>
      <c r="AC547">
        <f>IF(IFERROR(MATCH(Z547,NonREN_types!$A$1:$A$10,0),FALSE),1,0)</f>
        <v>0</v>
      </c>
      <c r="AD547">
        <v>1</v>
      </c>
      <c r="AE547">
        <f t="shared" si="26"/>
        <v>0</v>
      </c>
      <c r="AG547" s="44">
        <f>IFERROR(INDEX(MasterGenCapability_201906!$G:$G,MATCH($C547,MasterGenCapability_201906!$U:$U,0)),"")</f>
        <v>2</v>
      </c>
      <c r="AH547" s="44">
        <f>IFERROR(INDEX(NQC2020compliance_20191121!$L:$L,MATCH($C547,NQC2020compliance_20191121!$A:$A,0)),"")</f>
        <v>0.28000000000000003</v>
      </c>
    </row>
    <row r="548" spans="2:34" hidden="1" x14ac:dyDescent="0.25">
      <c r="B548" s="28" t="s">
        <v>3329</v>
      </c>
      <c r="C548" s="28" t="s">
        <v>1588</v>
      </c>
      <c r="D548" s="28" t="s">
        <v>3334</v>
      </c>
      <c r="E548" s="28" t="s">
        <v>3335</v>
      </c>
      <c r="F548" s="28" t="s">
        <v>4270</v>
      </c>
      <c r="G548" s="28"/>
      <c r="H548" s="12" t="s">
        <v>3332</v>
      </c>
      <c r="I548" s="12" t="s">
        <v>3333</v>
      </c>
      <c r="J548" s="29"/>
      <c r="K548" s="30">
        <v>3</v>
      </c>
      <c r="L548" s="30">
        <v>2.41</v>
      </c>
      <c r="M548" s="30"/>
      <c r="N548" s="31"/>
      <c r="O548" s="31"/>
      <c r="P548" s="31"/>
      <c r="Q548" s="31"/>
      <c r="R548" s="31"/>
      <c r="S548" s="31"/>
      <c r="T548" s="32">
        <v>0</v>
      </c>
      <c r="U548" s="32">
        <v>1</v>
      </c>
      <c r="V548" s="29">
        <v>42451</v>
      </c>
      <c r="W548" s="29"/>
      <c r="X548" s="33">
        <v>55153</v>
      </c>
      <c r="Y548" s="15">
        <v>1</v>
      </c>
      <c r="Z548" s="41" t="str">
        <f t="shared" si="24"/>
        <v>RenExistRes</v>
      </c>
      <c r="AA548" s="41">
        <f>IF(IFERROR(MATCH(C548,REN_Existing_Resources!E:E,0),FALSE),1,0)</f>
        <v>1</v>
      </c>
      <c r="AB548">
        <f t="shared" si="25"/>
        <v>1</v>
      </c>
      <c r="AC548">
        <f>IF(IFERROR(MATCH(Z548,NonREN_types!$A$1:$A$10,0),FALSE),1,0)</f>
        <v>0</v>
      </c>
      <c r="AD548">
        <v>1</v>
      </c>
      <c r="AE548">
        <f t="shared" si="26"/>
        <v>0</v>
      </c>
      <c r="AG548" s="44">
        <f>IFERROR(INDEX(MasterGenCapability_201906!$G:$G,MATCH($C548,MasterGenCapability_201906!$U:$U,0)),"")</f>
        <v>3</v>
      </c>
      <c r="AH548" s="44">
        <f>IFERROR(INDEX(NQC2020compliance_20191121!$L:$L,MATCH($C548,NQC2020compliance_20191121!$A:$A,0)),"")</f>
        <v>0.42</v>
      </c>
    </row>
    <row r="549" spans="2:34" hidden="1" x14ac:dyDescent="0.25">
      <c r="B549" s="28" t="s">
        <v>3329</v>
      </c>
      <c r="C549" s="28" t="s">
        <v>779</v>
      </c>
      <c r="D549" s="28" t="s">
        <v>224</v>
      </c>
      <c r="E549" s="28" t="s">
        <v>4021</v>
      </c>
      <c r="F549" s="28" t="s">
        <v>4271</v>
      </c>
      <c r="G549" s="28"/>
      <c r="H549" s="12" t="s">
        <v>3332</v>
      </c>
      <c r="I549" s="12" t="s">
        <v>3333</v>
      </c>
      <c r="J549" s="29"/>
      <c r="K549" s="30">
        <v>1.25</v>
      </c>
      <c r="L549" s="30">
        <v>0.87</v>
      </c>
      <c r="M549" s="30"/>
      <c r="N549" s="31"/>
      <c r="O549" s="31"/>
      <c r="P549" s="31"/>
      <c r="Q549" s="31"/>
      <c r="R549" s="31"/>
      <c r="S549" s="31"/>
      <c r="T549" s="32">
        <v>0</v>
      </c>
      <c r="U549" s="32">
        <v>1</v>
      </c>
      <c r="V549" s="29">
        <v>41970</v>
      </c>
      <c r="W549" s="29"/>
      <c r="X549" s="33">
        <v>55153</v>
      </c>
      <c r="Y549" s="15">
        <v>1</v>
      </c>
      <c r="Z549" s="41" t="str">
        <f t="shared" si="24"/>
        <v>RenExistRes</v>
      </c>
      <c r="AA549" s="41">
        <f>IF(IFERROR(MATCH(C549,REN_Existing_Resources!E:E,0),FALSE),1,0)</f>
        <v>1</v>
      </c>
      <c r="AB549">
        <f t="shared" si="25"/>
        <v>1</v>
      </c>
      <c r="AC549">
        <f>IF(IFERROR(MATCH(Z549,NonREN_types!$A$1:$A$10,0),FALSE),1,0)</f>
        <v>0</v>
      </c>
      <c r="AD549">
        <v>1</v>
      </c>
      <c r="AE549">
        <f t="shared" si="26"/>
        <v>0</v>
      </c>
      <c r="AG549" s="44">
        <f>IFERROR(INDEX(MasterGenCapability_201906!$G:$G,MATCH($C549,MasterGenCapability_201906!$U:$U,0)),"")</f>
        <v>1.25</v>
      </c>
      <c r="AH549" s="44">
        <f>IFERROR(INDEX(NQC2020compliance_20191121!$L:$L,MATCH($C549,NQC2020compliance_20191121!$A:$A,0)),"")</f>
        <v>7.0000000000000007E-2</v>
      </c>
    </row>
    <row r="550" spans="2:34" x14ac:dyDescent="0.25">
      <c r="B550" s="28" t="s">
        <v>3329</v>
      </c>
      <c r="C550" s="28" t="s">
        <v>4272</v>
      </c>
      <c r="D550" s="28" t="s">
        <v>3346</v>
      </c>
      <c r="E550" s="28" t="s">
        <v>3413</v>
      </c>
      <c r="F550" s="28" t="s">
        <v>4273</v>
      </c>
      <c r="G550" s="28" t="s">
        <v>4274</v>
      </c>
      <c r="H550" s="12" t="s">
        <v>3350</v>
      </c>
      <c r="I550" s="12" t="s">
        <v>3351</v>
      </c>
      <c r="J550" s="29" t="s">
        <v>3836</v>
      </c>
      <c r="K550" s="30">
        <v>49</v>
      </c>
      <c r="L550" s="30">
        <v>48.5</v>
      </c>
      <c r="M550" s="30">
        <v>22.049999999999997</v>
      </c>
      <c r="N550" s="31">
        <v>1662.2364040404041</v>
      </c>
      <c r="O550" s="31">
        <v>9726.2923520923523</v>
      </c>
      <c r="P550" s="31">
        <v>14525.548084014748</v>
      </c>
      <c r="Q550" s="31">
        <v>316.76767676767679</v>
      </c>
      <c r="R550" s="31">
        <v>316.76767676767679</v>
      </c>
      <c r="S550" s="31"/>
      <c r="T550" s="32">
        <v>1</v>
      </c>
      <c r="U550" s="32">
        <v>1</v>
      </c>
      <c r="V550" s="29">
        <v>40634</v>
      </c>
      <c r="W550" s="29"/>
      <c r="X550" s="33">
        <v>55153</v>
      </c>
      <c r="Y550" s="15">
        <v>1</v>
      </c>
      <c r="Z550" s="41" t="str">
        <f t="shared" si="24"/>
        <v>CAISO_Peaker1</v>
      </c>
      <c r="AA550" s="41">
        <f>IF(IFERROR(MATCH(C550,REN_Existing_Resources!E:E,0),FALSE),1,0)</f>
        <v>0</v>
      </c>
      <c r="AB550">
        <f t="shared" si="25"/>
        <v>1</v>
      </c>
      <c r="AC550">
        <f>IF(IFERROR(MATCH(Z550,NonREN_types!$A$1:$A$10,0),FALSE),1,0)</f>
        <v>1</v>
      </c>
      <c r="AD550">
        <v>1</v>
      </c>
      <c r="AE550">
        <f t="shared" si="26"/>
        <v>1</v>
      </c>
      <c r="AG550" s="44">
        <f>IFERROR(INDEX(MasterGenCapability_201906!$G:$G,MATCH($C550,MasterGenCapability_201906!$U:$U,0)),"")</f>
        <v>49</v>
      </c>
      <c r="AH550" s="44">
        <f>IFERROR(INDEX(NQC2020compliance_20191121!$L:$L,MATCH($C550,NQC2020compliance_20191121!$A:$A,0)),"")</f>
        <v>49</v>
      </c>
    </row>
    <row r="551" spans="2:34" x14ac:dyDescent="0.25">
      <c r="B551" s="28" t="s">
        <v>3329</v>
      </c>
      <c r="C551" s="28" t="s">
        <v>4275</v>
      </c>
      <c r="D551" s="28" t="s">
        <v>130</v>
      </c>
      <c r="E551" s="28" t="s">
        <v>3341</v>
      </c>
      <c r="F551" s="28" t="s">
        <v>4276</v>
      </c>
      <c r="G551" s="28" t="s">
        <v>4277</v>
      </c>
      <c r="H551" s="12" t="s">
        <v>3365</v>
      </c>
      <c r="I551" s="12" t="s">
        <v>3351</v>
      </c>
      <c r="J551" s="29" t="s">
        <v>3836</v>
      </c>
      <c r="K551" s="30">
        <v>48</v>
      </c>
      <c r="L551" s="30">
        <v>48</v>
      </c>
      <c r="M551" s="30">
        <v>21.6</v>
      </c>
      <c r="N551" s="31">
        <v>1628.3140000000001</v>
      </c>
      <c r="O551" s="31">
        <v>9722.9961642478138</v>
      </c>
      <c r="P551" s="31">
        <v>10823.846940109586</v>
      </c>
      <c r="Q551" s="31">
        <v>160</v>
      </c>
      <c r="R551" s="31">
        <v>160</v>
      </c>
      <c r="S551" s="31"/>
      <c r="T551" s="32">
        <v>1</v>
      </c>
      <c r="U551" s="32">
        <v>1</v>
      </c>
      <c r="V551" s="29">
        <v>38614</v>
      </c>
      <c r="W551" s="29"/>
      <c r="X551" s="33">
        <v>55153</v>
      </c>
      <c r="Y551" s="15">
        <v>2</v>
      </c>
      <c r="Z551" s="41" t="str">
        <f t="shared" si="24"/>
        <v>CAISO_Peaker1</v>
      </c>
      <c r="AA551" s="41">
        <f>IF(IFERROR(MATCH(C551,REN_Existing_Resources!E:E,0),FALSE),1,0)</f>
        <v>0</v>
      </c>
      <c r="AB551">
        <f t="shared" si="25"/>
        <v>1</v>
      </c>
      <c r="AC551">
        <f>IF(IFERROR(MATCH(Z551,NonREN_types!$A$1:$A$10,0),FALSE),1,0)</f>
        <v>1</v>
      </c>
      <c r="AD551">
        <v>1</v>
      </c>
      <c r="AE551">
        <f t="shared" si="26"/>
        <v>1</v>
      </c>
      <c r="AG551" s="44">
        <f>IFERROR(INDEX(MasterGenCapability_201906!$G:$G,MATCH($C551,MasterGenCapability_201906!$U:$U,0)),"")</f>
        <v>96</v>
      </c>
      <c r="AH551" s="44">
        <f>IFERROR(INDEX(NQC2020compliance_20191121!$L:$L,MATCH($C551,NQC2020compliance_20191121!$A:$A,0)),"")</f>
        <v>96</v>
      </c>
    </row>
    <row r="552" spans="2:34" x14ac:dyDescent="0.25">
      <c r="B552" s="28" t="s">
        <v>3329</v>
      </c>
      <c r="C552" s="28" t="s">
        <v>4278</v>
      </c>
      <c r="D552" s="28" t="s">
        <v>3346</v>
      </c>
      <c r="E552" s="28" t="s">
        <v>3413</v>
      </c>
      <c r="F552" s="28" t="s">
        <v>4279</v>
      </c>
      <c r="G552" s="28" t="s">
        <v>4280</v>
      </c>
      <c r="H552" s="12" t="s">
        <v>3350</v>
      </c>
      <c r="I552" s="12" t="s">
        <v>3351</v>
      </c>
      <c r="J552" s="29" t="s">
        <v>3836</v>
      </c>
      <c r="K552" s="30">
        <v>49</v>
      </c>
      <c r="L552" s="30">
        <v>48.5</v>
      </c>
      <c r="M552" s="30">
        <v>22.049999999999997</v>
      </c>
      <c r="N552" s="31">
        <v>1662.2364040404041</v>
      </c>
      <c r="O552" s="31">
        <v>9626.4498989899002</v>
      </c>
      <c r="P552" s="31">
        <v>14376.555331088666</v>
      </c>
      <c r="Q552" s="31">
        <v>316.76767676767679</v>
      </c>
      <c r="R552" s="31">
        <v>316.76767676767679</v>
      </c>
      <c r="S552" s="31"/>
      <c r="T552" s="32">
        <v>1</v>
      </c>
      <c r="U552" s="32">
        <v>1</v>
      </c>
      <c r="V552" s="29">
        <v>40634</v>
      </c>
      <c r="W552" s="29"/>
      <c r="X552" s="33">
        <v>55153</v>
      </c>
      <c r="Y552" s="15">
        <v>1</v>
      </c>
      <c r="Z552" s="41" t="str">
        <f t="shared" si="24"/>
        <v>CAISO_Peaker1</v>
      </c>
      <c r="AA552" s="41">
        <f>IF(IFERROR(MATCH(C552,REN_Existing_Resources!E:E,0),FALSE),1,0)</f>
        <v>0</v>
      </c>
      <c r="AB552">
        <f t="shared" si="25"/>
        <v>1</v>
      </c>
      <c r="AC552">
        <f>IF(IFERROR(MATCH(Z552,NonREN_types!$A$1:$A$10,0),FALSE),1,0)</f>
        <v>1</v>
      </c>
      <c r="AD552">
        <v>1</v>
      </c>
      <c r="AE552">
        <f t="shared" si="26"/>
        <v>1</v>
      </c>
      <c r="AG552" s="44">
        <f>IFERROR(INDEX(MasterGenCapability_201906!$G:$G,MATCH($C552,MasterGenCapability_201906!$U:$U,0)),"")</f>
        <v>49</v>
      </c>
      <c r="AH552" s="44">
        <f>IFERROR(INDEX(NQC2020compliance_20191121!$L:$L,MATCH($C552,NQC2020compliance_20191121!$A:$A,0)),"")</f>
        <v>49</v>
      </c>
    </row>
    <row r="553" spans="2:34" x14ac:dyDescent="0.25">
      <c r="B553" s="28" t="s">
        <v>3329</v>
      </c>
      <c r="C553" s="28" t="s">
        <v>2969</v>
      </c>
      <c r="D553" s="28" t="s">
        <v>3346</v>
      </c>
      <c r="E553" s="28" t="s">
        <v>3347</v>
      </c>
      <c r="F553" s="28" t="s">
        <v>4281</v>
      </c>
      <c r="G553" s="28" t="s">
        <v>4282</v>
      </c>
      <c r="H553" s="12" t="s">
        <v>3350</v>
      </c>
      <c r="I553" s="12" t="s">
        <v>3351</v>
      </c>
      <c r="J553" s="29" t="s">
        <v>3836</v>
      </c>
      <c r="K553" s="30">
        <v>44.83</v>
      </c>
      <c r="L553" s="30">
        <v>44.83</v>
      </c>
      <c r="M553" s="30">
        <v>13.449</v>
      </c>
      <c r="N553" s="31">
        <v>1520.7767147991544</v>
      </c>
      <c r="O553" s="31">
        <v>9602.9508347306273</v>
      </c>
      <c r="P553" s="31">
        <v>11736.951058297493</v>
      </c>
      <c r="Q553" s="31">
        <v>75.822410147991548</v>
      </c>
      <c r="R553" s="31">
        <v>75.822410147991548</v>
      </c>
      <c r="S553" s="31"/>
      <c r="T553" s="32">
        <v>1</v>
      </c>
      <c r="U553" s="32">
        <v>1</v>
      </c>
      <c r="V553" s="29">
        <v>37994</v>
      </c>
      <c r="W553" s="29"/>
      <c r="X553" s="33">
        <v>55153</v>
      </c>
      <c r="Y553" s="15">
        <v>1</v>
      </c>
      <c r="Z553" s="41" t="str">
        <f t="shared" si="24"/>
        <v>CAISO_Peaker1</v>
      </c>
      <c r="AA553" s="41">
        <f>IF(IFERROR(MATCH(C553,REN_Existing_Resources!E:E,0),FALSE),1,0)</f>
        <v>1</v>
      </c>
      <c r="AB553">
        <f t="shared" si="25"/>
        <v>1</v>
      </c>
      <c r="AC553">
        <f>IF(IFERROR(MATCH(Z553,NonREN_types!$A$1:$A$10,0),FALSE),1,0)</f>
        <v>1</v>
      </c>
      <c r="AD553">
        <v>1</v>
      </c>
      <c r="AE553">
        <f t="shared" si="26"/>
        <v>1</v>
      </c>
      <c r="AG553" s="44">
        <f>IFERROR(INDEX(MasterGenCapability_201906!$G:$G,MATCH($C553,MasterGenCapability_201906!$U:$U,0)),"")</f>
        <v>44.83</v>
      </c>
      <c r="AH553" s="44">
        <f>IFERROR(INDEX(NQC2020compliance_20191121!$L:$L,MATCH($C553,NQC2020compliance_20191121!$A:$A,0)),"")</f>
        <v>44.83</v>
      </c>
    </row>
    <row r="554" spans="2:34" x14ac:dyDescent="0.25">
      <c r="B554" s="28" t="s">
        <v>3329</v>
      </c>
      <c r="C554" s="28" t="s">
        <v>4283</v>
      </c>
      <c r="D554" s="28" t="s">
        <v>3360</v>
      </c>
      <c r="E554" s="28"/>
      <c r="F554" s="28" t="s">
        <v>4284</v>
      </c>
      <c r="G554" s="28" t="s">
        <v>4285</v>
      </c>
      <c r="H554" s="12" t="s">
        <v>3365</v>
      </c>
      <c r="I554" s="12" t="s">
        <v>3722</v>
      </c>
      <c r="J554" s="29" t="s">
        <v>3855</v>
      </c>
      <c r="K554" s="30">
        <v>256.14999999999998</v>
      </c>
      <c r="L554" s="30">
        <v>256.14999999999998</v>
      </c>
      <c r="M554" s="30">
        <v>165.47246840775063</v>
      </c>
      <c r="N554" s="31">
        <v>23096.616065711874</v>
      </c>
      <c r="O554" s="31">
        <v>6871.5370387499652</v>
      </c>
      <c r="P554" s="31">
        <v>7236.2450540561649</v>
      </c>
      <c r="Q554" s="31">
        <v>427.2763268744734</v>
      </c>
      <c r="R554" s="31">
        <v>427.2763268744734</v>
      </c>
      <c r="S554" s="31"/>
      <c r="T554" s="32">
        <v>1</v>
      </c>
      <c r="U554" s="32">
        <v>1</v>
      </c>
      <c r="V554" s="29">
        <v>37634</v>
      </c>
      <c r="W554" s="29"/>
      <c r="X554" s="33">
        <v>55153</v>
      </c>
      <c r="Y554" s="15">
        <v>1</v>
      </c>
      <c r="Z554" s="41" t="str">
        <f t="shared" si="24"/>
        <v>CAISO_CCGT1</v>
      </c>
      <c r="AA554" s="41">
        <f>IF(IFERROR(MATCH(C554,REN_Existing_Resources!E:E,0),FALSE),1,0)</f>
        <v>0</v>
      </c>
      <c r="AB554">
        <f t="shared" si="25"/>
        <v>1</v>
      </c>
      <c r="AC554">
        <f>IF(IFERROR(MATCH(Z554,NonREN_types!$A$1:$A$10,0),FALSE),1,0)</f>
        <v>1</v>
      </c>
      <c r="AD554">
        <v>1</v>
      </c>
      <c r="AE554">
        <f t="shared" si="26"/>
        <v>1</v>
      </c>
      <c r="AG554" s="44">
        <f>IFERROR(INDEX(MasterGenCapability_201906!$G:$G,MATCH($C554,MasterGenCapability_201906!$U:$U,0)),"")</f>
        <v>256.14999999999998</v>
      </c>
      <c r="AH554" s="44">
        <f>IFERROR(INDEX(NQC2020compliance_20191121!$L:$L,MATCH($C554,NQC2020compliance_20191121!$A:$A,0)),"")</f>
        <v>256.14999999999998</v>
      </c>
    </row>
    <row r="555" spans="2:34" hidden="1" x14ac:dyDescent="0.25">
      <c r="B555" s="28" t="s">
        <v>3329</v>
      </c>
      <c r="C555" s="28" t="s">
        <v>4286</v>
      </c>
      <c r="D555" s="28" t="s">
        <v>3334</v>
      </c>
      <c r="E555" s="28"/>
      <c r="F555" s="28"/>
      <c r="G555" s="28"/>
      <c r="H555" s="12" t="s">
        <v>3332</v>
      </c>
      <c r="I555" s="12" t="s">
        <v>3333</v>
      </c>
      <c r="J555" s="29"/>
      <c r="K555" s="30">
        <v>5.5</v>
      </c>
      <c r="L555" s="30">
        <v>0</v>
      </c>
      <c r="M555" s="30"/>
      <c r="N555" s="31"/>
      <c r="O555" s="31"/>
      <c r="P555" s="31"/>
      <c r="Q555" s="31"/>
      <c r="R555" s="31"/>
      <c r="S555" s="31"/>
      <c r="T555" s="32">
        <v>0</v>
      </c>
      <c r="U555" s="32">
        <v>1</v>
      </c>
      <c r="V555" s="29">
        <v>42256</v>
      </c>
      <c r="W555" s="29"/>
      <c r="X555" s="33">
        <v>55153</v>
      </c>
      <c r="Y555" s="15">
        <v>1</v>
      </c>
      <c r="Z555" s="41" t="str">
        <f t="shared" si="24"/>
        <v>Unclassified</v>
      </c>
      <c r="AA555" s="41">
        <f>IF(IFERROR(MATCH(C555,REN_Existing_Resources!E:E,0),FALSE),1,0)</f>
        <v>0</v>
      </c>
      <c r="AB555">
        <f t="shared" si="25"/>
        <v>1</v>
      </c>
      <c r="AC555">
        <f>IF(IFERROR(MATCH(Z555,NonREN_types!$A$1:$A$10,0),FALSE),1,0)</f>
        <v>0</v>
      </c>
      <c r="AD555">
        <v>1</v>
      </c>
      <c r="AE555">
        <f t="shared" si="26"/>
        <v>0</v>
      </c>
      <c r="AG555" s="44" t="str">
        <f>IFERROR(INDEX(MasterGenCapability_201906!$G:$G,MATCH($C555,MasterGenCapability_201906!$U:$U,0)),"")</f>
        <v/>
      </c>
      <c r="AH555" s="44">
        <f>IFERROR(INDEX(NQC2020compliance_20191121!$L:$L,MATCH($C555,NQC2020compliance_20191121!$A:$A,0)),"")</f>
        <v>0</v>
      </c>
    </row>
    <row r="556" spans="2:34" hidden="1" x14ac:dyDescent="0.25">
      <c r="B556" s="28" t="s">
        <v>3329</v>
      </c>
      <c r="C556" s="28" t="s">
        <v>734</v>
      </c>
      <c r="D556" s="28" t="s">
        <v>3466</v>
      </c>
      <c r="E556" s="28" t="s">
        <v>3536</v>
      </c>
      <c r="F556" s="28" t="s">
        <v>4287</v>
      </c>
      <c r="G556" s="28"/>
      <c r="H556" s="12" t="s">
        <v>3332</v>
      </c>
      <c r="I556" s="12" t="s">
        <v>3333</v>
      </c>
      <c r="J556" s="29"/>
      <c r="K556" s="30">
        <v>1.5</v>
      </c>
      <c r="L556" s="30">
        <v>0</v>
      </c>
      <c r="M556" s="30"/>
      <c r="N556" s="31"/>
      <c r="O556" s="31"/>
      <c r="P556" s="31"/>
      <c r="Q556" s="31"/>
      <c r="R556" s="31"/>
      <c r="S556" s="31"/>
      <c r="T556" s="32">
        <v>0</v>
      </c>
      <c r="U556" s="32">
        <v>1</v>
      </c>
      <c r="V556" s="29">
        <v>41675</v>
      </c>
      <c r="W556" s="29"/>
      <c r="X556" s="33">
        <v>55153</v>
      </c>
      <c r="Y556" s="15">
        <v>1</v>
      </c>
      <c r="Z556" s="41" t="str">
        <f t="shared" si="24"/>
        <v>RenExistRes</v>
      </c>
      <c r="AA556" s="41">
        <f>IF(IFERROR(MATCH(C556,REN_Existing_Resources!E:E,0),FALSE),1,0)</f>
        <v>1</v>
      </c>
      <c r="AB556">
        <f t="shared" si="25"/>
        <v>1</v>
      </c>
      <c r="AC556">
        <f>IF(IFERROR(MATCH(Z556,NonREN_types!$A$1:$A$10,0),FALSE),1,0)</f>
        <v>0</v>
      </c>
      <c r="AD556">
        <v>1</v>
      </c>
      <c r="AE556">
        <f t="shared" si="26"/>
        <v>0</v>
      </c>
      <c r="AG556" s="44">
        <f>IFERROR(INDEX(MasterGenCapability_201906!$G:$G,MATCH($C556,MasterGenCapability_201906!$U:$U,0)),"")</f>
        <v>1.5</v>
      </c>
      <c r="AH556" s="44">
        <f>IFERROR(INDEX(NQC2020compliance_20191121!$L:$L,MATCH($C556,NQC2020compliance_20191121!$A:$A,0)),"")</f>
        <v>0.21</v>
      </c>
    </row>
    <row r="557" spans="2:34" hidden="1" x14ac:dyDescent="0.25">
      <c r="B557" s="28" t="s">
        <v>3329</v>
      </c>
      <c r="C557" s="28" t="s">
        <v>852</v>
      </c>
      <c r="D557" s="28" t="s">
        <v>3466</v>
      </c>
      <c r="E557" s="28" t="s">
        <v>3536</v>
      </c>
      <c r="F557" s="28" t="s">
        <v>4288</v>
      </c>
      <c r="G557" s="28"/>
      <c r="H557" s="12" t="s">
        <v>3332</v>
      </c>
      <c r="I557" s="12" t="s">
        <v>3333</v>
      </c>
      <c r="J557" s="29"/>
      <c r="K557" s="30">
        <v>1</v>
      </c>
      <c r="L557" s="30">
        <v>0</v>
      </c>
      <c r="M557" s="30"/>
      <c r="N557" s="31"/>
      <c r="O557" s="31"/>
      <c r="P557" s="31"/>
      <c r="Q557" s="31"/>
      <c r="R557" s="31"/>
      <c r="S557" s="31"/>
      <c r="T557" s="32">
        <v>0</v>
      </c>
      <c r="U557" s="32">
        <v>1</v>
      </c>
      <c r="V557" s="29">
        <v>41712</v>
      </c>
      <c r="W557" s="29"/>
      <c r="X557" s="33">
        <v>55153</v>
      </c>
      <c r="Y557" s="15">
        <v>1</v>
      </c>
      <c r="Z557" s="41" t="str">
        <f t="shared" si="24"/>
        <v>RenExistRes</v>
      </c>
      <c r="AA557" s="41">
        <f>IF(IFERROR(MATCH(C557,REN_Existing_Resources!E:E,0),FALSE),1,0)</f>
        <v>1</v>
      </c>
      <c r="AB557">
        <f t="shared" si="25"/>
        <v>1</v>
      </c>
      <c r="AC557">
        <f>IF(IFERROR(MATCH(Z557,NonREN_types!$A$1:$A$10,0),FALSE),1,0)</f>
        <v>0</v>
      </c>
      <c r="AD557">
        <v>1</v>
      </c>
      <c r="AE557">
        <f t="shared" si="26"/>
        <v>0</v>
      </c>
      <c r="AG557" s="44">
        <f>IFERROR(INDEX(MasterGenCapability_201906!$G:$G,MATCH($C557,MasterGenCapability_201906!$U:$U,0)),"")</f>
        <v>1</v>
      </c>
      <c r="AH557" s="44">
        <f>IFERROR(INDEX(NQC2020compliance_20191121!$L:$L,MATCH($C557,NQC2020compliance_20191121!$A:$A,0)),"")</f>
        <v>0.14000000000000001</v>
      </c>
    </row>
    <row r="558" spans="2:34" x14ac:dyDescent="0.25">
      <c r="B558" s="28" t="s">
        <v>3329</v>
      </c>
      <c r="C558" s="28" t="s">
        <v>4289</v>
      </c>
      <c r="D558" s="28" t="s">
        <v>3392</v>
      </c>
      <c r="E558" s="28" t="s">
        <v>1896</v>
      </c>
      <c r="F558" s="28" t="s">
        <v>4290</v>
      </c>
      <c r="G558" s="28" t="s">
        <v>4291</v>
      </c>
      <c r="H558" s="12" t="s">
        <v>3350</v>
      </c>
      <c r="I558" s="12" t="s">
        <v>3395</v>
      </c>
      <c r="J558" s="29" t="s">
        <v>3836</v>
      </c>
      <c r="K558" s="30">
        <v>48</v>
      </c>
      <c r="L558" s="30">
        <v>48</v>
      </c>
      <c r="M558" s="30">
        <v>21.6</v>
      </c>
      <c r="N558" s="31">
        <v>5241.1343897216266</v>
      </c>
      <c r="O558" s="31">
        <v>9555.2901381651354</v>
      </c>
      <c r="P558" s="31">
        <v>10648.23977847519</v>
      </c>
      <c r="Q558" s="31">
        <v>94.56102783725909</v>
      </c>
      <c r="R558" s="31">
        <v>94.56102783725909</v>
      </c>
      <c r="S558" s="31"/>
      <c r="T558" s="32">
        <v>1</v>
      </c>
      <c r="U558" s="32">
        <v>1</v>
      </c>
      <c r="V558" s="29">
        <v>38560</v>
      </c>
      <c r="W558" s="29"/>
      <c r="X558" s="33">
        <v>55153</v>
      </c>
      <c r="Y558" s="15">
        <v>1</v>
      </c>
      <c r="Z558" s="41" t="str">
        <f t="shared" si="24"/>
        <v>CAISO_Peaker1</v>
      </c>
      <c r="AA558" s="41">
        <f>IF(IFERROR(MATCH(C558,REN_Existing_Resources!E:E,0),FALSE),1,0)</f>
        <v>0</v>
      </c>
      <c r="AB558">
        <f t="shared" si="25"/>
        <v>1</v>
      </c>
      <c r="AC558">
        <f>IF(IFERROR(MATCH(Z558,NonREN_types!$A$1:$A$10,0),FALSE),1,0)</f>
        <v>1</v>
      </c>
      <c r="AD558">
        <v>1</v>
      </c>
      <c r="AE558">
        <f t="shared" si="26"/>
        <v>1</v>
      </c>
      <c r="AG558" s="44">
        <f>IFERROR(INDEX(MasterGenCapability_201906!$G:$G,MATCH($C558,MasterGenCapability_201906!$U:$U,0)),"")</f>
        <v>45</v>
      </c>
      <c r="AH558" s="44">
        <f>IFERROR(INDEX(NQC2020compliance_20191121!$L:$L,MATCH($C558,NQC2020compliance_20191121!$A:$A,0)),"")</f>
        <v>45</v>
      </c>
    </row>
    <row r="559" spans="2:34" x14ac:dyDescent="0.25">
      <c r="B559" s="28" t="s">
        <v>3329</v>
      </c>
      <c r="C559" s="28" t="s">
        <v>4292</v>
      </c>
      <c r="D559" s="28" t="s">
        <v>3455</v>
      </c>
      <c r="E559" s="28" t="s">
        <v>4229</v>
      </c>
      <c r="F559" s="28" t="s">
        <v>4293</v>
      </c>
      <c r="G559" s="28" t="s">
        <v>4294</v>
      </c>
      <c r="H559" s="12" t="s">
        <v>3365</v>
      </c>
      <c r="I559" s="12" t="s">
        <v>3434</v>
      </c>
      <c r="J559" s="29" t="s">
        <v>3855</v>
      </c>
      <c r="K559" s="30">
        <v>593.16</v>
      </c>
      <c r="L559" s="30">
        <v>570</v>
      </c>
      <c r="M559" s="30">
        <v>354.19570213514004</v>
      </c>
      <c r="N559" s="31">
        <v>57853.63956344992</v>
      </c>
      <c r="O559" s="31">
        <v>6871.5356766154009</v>
      </c>
      <c r="P559" s="31">
        <v>7320.5505203011162</v>
      </c>
      <c r="Q559" s="31">
        <v>370.38557040835013</v>
      </c>
      <c r="R559" s="31">
        <v>370.82004028566195</v>
      </c>
      <c r="S559" s="31"/>
      <c r="T559" s="32">
        <v>1</v>
      </c>
      <c r="U559" s="32">
        <v>1</v>
      </c>
      <c r="V559" s="29">
        <v>38499</v>
      </c>
      <c r="W559" s="29"/>
      <c r="X559" s="33">
        <v>55153</v>
      </c>
      <c r="Y559" s="15">
        <v>1</v>
      </c>
      <c r="Z559" s="41" t="str">
        <f t="shared" si="24"/>
        <v>CAISO_CCGT1</v>
      </c>
      <c r="AA559" s="41">
        <f>IF(IFERROR(MATCH(C559,REN_Existing_Resources!E:E,0),FALSE),1,0)</f>
        <v>0</v>
      </c>
      <c r="AB559">
        <f t="shared" si="25"/>
        <v>1</v>
      </c>
      <c r="AC559">
        <f>IF(IFERROR(MATCH(Z559,NonREN_types!$A$1:$A$10,0),FALSE),1,0)</f>
        <v>1</v>
      </c>
      <c r="AD559">
        <v>1</v>
      </c>
      <c r="AE559">
        <f t="shared" si="26"/>
        <v>1</v>
      </c>
      <c r="AG559" s="44">
        <f>IFERROR(INDEX(MasterGenCapability_201906!$G:$G,MATCH($C559,MasterGenCapability_201906!$U:$U,0)),"")</f>
        <v>231</v>
      </c>
      <c r="AH559" s="44">
        <f>IFERROR(INDEX(NQC2020compliance_20191121!$L:$L,MATCH($C559,NQC2020compliance_20191121!$A:$A,0)),"")</f>
        <v>580</v>
      </c>
    </row>
    <row r="560" spans="2:34" x14ac:dyDescent="0.25">
      <c r="B560" s="28" t="s">
        <v>3329</v>
      </c>
      <c r="C560" s="28" t="s">
        <v>520</v>
      </c>
      <c r="D560" s="28" t="s">
        <v>95</v>
      </c>
      <c r="E560" s="28" t="s">
        <v>37</v>
      </c>
      <c r="F560" s="28" t="s">
        <v>4295</v>
      </c>
      <c r="G560" s="28"/>
      <c r="H560" s="12" t="s">
        <v>3385</v>
      </c>
      <c r="I560" s="12" t="s">
        <v>3333</v>
      </c>
      <c r="J560" s="29" t="s">
        <v>3386</v>
      </c>
      <c r="K560" s="30">
        <v>0.99</v>
      </c>
      <c r="L560" s="30">
        <v>0</v>
      </c>
      <c r="M560" s="30"/>
      <c r="N560" s="31"/>
      <c r="O560" s="31"/>
      <c r="P560" s="31"/>
      <c r="Q560" s="31"/>
      <c r="R560" s="31"/>
      <c r="S560" s="31"/>
      <c r="T560" s="32">
        <v>0</v>
      </c>
      <c r="U560" s="32">
        <v>1</v>
      </c>
      <c r="V560" s="29">
        <v>32196</v>
      </c>
      <c r="W560" s="29"/>
      <c r="X560" s="33">
        <v>55153</v>
      </c>
      <c r="Y560" s="15">
        <v>1</v>
      </c>
      <c r="Z560" s="41" t="str">
        <f t="shared" si="24"/>
        <v>CAISO_Hydro</v>
      </c>
      <c r="AA560" s="41">
        <f>IF(IFERROR(MATCH(C560,REN_Existing_Resources!E:E,0),FALSE),1,0)</f>
        <v>1</v>
      </c>
      <c r="AB560">
        <f t="shared" si="25"/>
        <v>1</v>
      </c>
      <c r="AC560">
        <f>IF(IFERROR(MATCH(Z560,NonREN_types!$A$1:$A$10,0),FALSE),1,0)</f>
        <v>1</v>
      </c>
      <c r="AD560">
        <v>1</v>
      </c>
      <c r="AE560">
        <f t="shared" si="26"/>
        <v>1</v>
      </c>
      <c r="AG560" s="44">
        <f>IFERROR(INDEX(MasterGenCapability_201906!$G:$G,MATCH($C560,MasterGenCapability_201906!$U:$U,0)),"")</f>
        <v>0.99</v>
      </c>
      <c r="AH560" s="44">
        <f>IFERROR(INDEX(NQC2020compliance_20191121!$L:$L,MATCH($C560,NQC2020compliance_20191121!$A:$A,0)),"")</f>
        <v>0</v>
      </c>
    </row>
    <row r="561" spans="2:34" x14ac:dyDescent="0.25">
      <c r="B561" s="28" t="s">
        <v>3329</v>
      </c>
      <c r="C561" s="28" t="s">
        <v>4296</v>
      </c>
      <c r="D561" s="28" t="s">
        <v>3360</v>
      </c>
      <c r="E561" s="28"/>
      <c r="F561" s="28" t="s">
        <v>4296</v>
      </c>
      <c r="G561" s="28"/>
      <c r="H561" s="12" t="s">
        <v>3385</v>
      </c>
      <c r="I561" s="12" t="s">
        <v>3333</v>
      </c>
      <c r="J561" s="29" t="s">
        <v>3386</v>
      </c>
      <c r="K561" s="30">
        <v>2</v>
      </c>
      <c r="L561" s="30">
        <v>0.21</v>
      </c>
      <c r="M561" s="30"/>
      <c r="N561" s="31"/>
      <c r="O561" s="31"/>
      <c r="P561" s="31"/>
      <c r="Q561" s="31"/>
      <c r="R561" s="31"/>
      <c r="S561" s="31"/>
      <c r="T561" s="32">
        <v>0</v>
      </c>
      <c r="U561" s="32">
        <v>1</v>
      </c>
      <c r="V561" s="29">
        <v>39142</v>
      </c>
      <c r="W561" s="29"/>
      <c r="X561" s="33">
        <v>55153</v>
      </c>
      <c r="Y561" s="15">
        <v>1</v>
      </c>
      <c r="Z561" s="41" t="str">
        <f t="shared" si="24"/>
        <v>CAISO_Hydro</v>
      </c>
      <c r="AA561" s="41">
        <f>IF(IFERROR(MATCH(C561,REN_Existing_Resources!E:E,0),FALSE),1,0)</f>
        <v>0</v>
      </c>
      <c r="AB561">
        <f t="shared" si="25"/>
        <v>1</v>
      </c>
      <c r="AC561">
        <f>IF(IFERROR(MATCH(Z561,NonREN_types!$A$1:$A$10,0),FALSE),1,0)</f>
        <v>1</v>
      </c>
      <c r="AD561">
        <v>1</v>
      </c>
      <c r="AE561">
        <f t="shared" si="26"/>
        <v>1</v>
      </c>
      <c r="AG561" s="44">
        <f>IFERROR(INDEX(MasterGenCapability_201906!$G:$G,MATCH($C561,MasterGenCapability_201906!$U:$U,0)),"")</f>
        <v>1.35</v>
      </c>
      <c r="AH561" s="44">
        <f>IFERROR(INDEX(NQC2020compliance_20191121!$L:$L,MATCH($C561,NQC2020compliance_20191121!$A:$A,0)),"")</f>
        <v>0.46</v>
      </c>
    </row>
    <row r="562" spans="2:34" x14ac:dyDescent="0.25">
      <c r="B562" s="28" t="s">
        <v>3329</v>
      </c>
      <c r="C562" s="28" t="s">
        <v>4297</v>
      </c>
      <c r="D562" s="28" t="s">
        <v>3392</v>
      </c>
      <c r="E562" s="28" t="s">
        <v>1896</v>
      </c>
      <c r="F562" s="28" t="s">
        <v>4298</v>
      </c>
      <c r="G562" s="28" t="s">
        <v>4299</v>
      </c>
      <c r="H562" s="12" t="s">
        <v>3350</v>
      </c>
      <c r="I562" s="12" t="s">
        <v>3395</v>
      </c>
      <c r="J562" s="29" t="s">
        <v>3836</v>
      </c>
      <c r="K562" s="30">
        <v>46.1</v>
      </c>
      <c r="L562" s="30">
        <v>46</v>
      </c>
      <c r="M562" s="30">
        <v>20.745000000000001</v>
      </c>
      <c r="N562" s="31">
        <v>5033.6723177777776</v>
      </c>
      <c r="O562" s="31">
        <v>9547.2984687868084</v>
      </c>
      <c r="P562" s="31">
        <v>10657.341709200369</v>
      </c>
      <c r="Q562" s="31">
        <v>163.9111111111111</v>
      </c>
      <c r="R562" s="31">
        <v>163.9111111111111</v>
      </c>
      <c r="S562" s="31"/>
      <c r="T562" s="32">
        <v>1</v>
      </c>
      <c r="U562" s="32">
        <v>1</v>
      </c>
      <c r="V562" s="29">
        <v>37147</v>
      </c>
      <c r="W562" s="29"/>
      <c r="X562" s="33">
        <v>55153</v>
      </c>
      <c r="Y562" s="15">
        <v>1</v>
      </c>
      <c r="Z562" s="41" t="str">
        <f t="shared" si="24"/>
        <v>CAISO_Peaker1</v>
      </c>
      <c r="AA562" s="41">
        <f>IF(IFERROR(MATCH(C562,REN_Existing_Resources!E:E,0),FALSE),1,0)</f>
        <v>0</v>
      </c>
      <c r="AB562">
        <f t="shared" si="25"/>
        <v>1</v>
      </c>
      <c r="AC562">
        <f>IF(IFERROR(MATCH(Z562,NonREN_types!$A$1:$A$10,0),FALSE),1,0)</f>
        <v>1</v>
      </c>
      <c r="AD562">
        <v>1</v>
      </c>
      <c r="AE562">
        <f t="shared" si="26"/>
        <v>1</v>
      </c>
      <c r="AG562" s="44">
        <f>IFERROR(INDEX(MasterGenCapability_201906!$G:$G,MATCH($C562,MasterGenCapability_201906!$U:$U,0)),"")</f>
        <v>46.1</v>
      </c>
      <c r="AH562" s="44">
        <f>IFERROR(INDEX(NQC2020compliance_20191121!$L:$L,MATCH($C562,NQC2020compliance_20191121!$A:$A,0)),"")</f>
        <v>46</v>
      </c>
    </row>
    <row r="563" spans="2:34" x14ac:dyDescent="0.25">
      <c r="B563" s="28" t="s">
        <v>3329</v>
      </c>
      <c r="C563" s="28" t="s">
        <v>4300</v>
      </c>
      <c r="D563" s="28" t="s">
        <v>3392</v>
      </c>
      <c r="E563" s="28" t="s">
        <v>1896</v>
      </c>
      <c r="F563" s="28" t="s">
        <v>4301</v>
      </c>
      <c r="G563" s="28" t="s">
        <v>4302</v>
      </c>
      <c r="H563" s="12" t="s">
        <v>3350</v>
      </c>
      <c r="I563" s="12" t="s">
        <v>3395</v>
      </c>
      <c r="J563" s="29" t="s">
        <v>3836</v>
      </c>
      <c r="K563" s="30">
        <v>47.9</v>
      </c>
      <c r="L563" s="30">
        <v>47.9</v>
      </c>
      <c r="M563" s="30">
        <v>21.554999999999996</v>
      </c>
      <c r="N563" s="31">
        <v>5230.2155151515153</v>
      </c>
      <c r="O563" s="31">
        <v>9421.6681818181823</v>
      </c>
      <c r="P563" s="31">
        <v>15369.818181818186</v>
      </c>
      <c r="Q563" s="31">
        <v>154.82828282828282</v>
      </c>
      <c r="R563" s="31">
        <v>154.82828282828282</v>
      </c>
      <c r="S563" s="31"/>
      <c r="T563" s="32">
        <v>1</v>
      </c>
      <c r="U563" s="32">
        <v>1</v>
      </c>
      <c r="V563" s="29">
        <v>40032</v>
      </c>
      <c r="W563" s="29"/>
      <c r="X563" s="33">
        <v>55153</v>
      </c>
      <c r="Y563" s="15">
        <v>1</v>
      </c>
      <c r="Z563" s="41" t="str">
        <f t="shared" si="24"/>
        <v>CAISO_Peaker1</v>
      </c>
      <c r="AA563" s="41">
        <f>IF(IFERROR(MATCH(C563,REN_Existing_Resources!E:E,0),FALSE),1,0)</f>
        <v>0</v>
      </c>
      <c r="AB563">
        <f t="shared" si="25"/>
        <v>1</v>
      </c>
      <c r="AC563">
        <f>IF(IFERROR(MATCH(Z563,NonREN_types!$A$1:$A$10,0),FALSE),1,0)</f>
        <v>1</v>
      </c>
      <c r="AD563">
        <v>1</v>
      </c>
      <c r="AE563">
        <f t="shared" si="26"/>
        <v>1</v>
      </c>
      <c r="AG563" s="44">
        <f>IFERROR(INDEX(MasterGenCapability_201906!$G:$G,MATCH($C563,MasterGenCapability_201906!$U:$U,0)),"")</f>
        <v>44</v>
      </c>
      <c r="AH563" s="44">
        <f>IFERROR(INDEX(NQC2020compliance_20191121!$L:$L,MATCH($C563,NQC2020compliance_20191121!$A:$A,0)),"")</f>
        <v>44</v>
      </c>
    </row>
    <row r="564" spans="2:34" x14ac:dyDescent="0.25">
      <c r="B564" s="28" t="s">
        <v>3329</v>
      </c>
      <c r="C564" s="28" t="s">
        <v>250</v>
      </c>
      <c r="D564" s="28" t="s">
        <v>3360</v>
      </c>
      <c r="E564" s="28"/>
      <c r="F564" s="28" t="s">
        <v>4303</v>
      </c>
      <c r="G564" s="28"/>
      <c r="H564" s="12" t="s">
        <v>3385</v>
      </c>
      <c r="I564" s="12" t="s">
        <v>3333</v>
      </c>
      <c r="J564" s="29" t="s">
        <v>3386</v>
      </c>
      <c r="K564" s="30">
        <v>32.5</v>
      </c>
      <c r="L564" s="30">
        <v>0</v>
      </c>
      <c r="M564" s="30"/>
      <c r="N564" s="31"/>
      <c r="O564" s="31"/>
      <c r="P564" s="31"/>
      <c r="Q564" s="31"/>
      <c r="R564" s="31"/>
      <c r="S564" s="31"/>
      <c r="T564" s="32">
        <v>0</v>
      </c>
      <c r="U564" s="32">
        <v>1</v>
      </c>
      <c r="V564" s="29">
        <v>32484</v>
      </c>
      <c r="W564" s="29"/>
      <c r="X564" s="33">
        <v>55153</v>
      </c>
      <c r="Y564" s="15">
        <v>1</v>
      </c>
      <c r="Z564" s="41" t="str">
        <f t="shared" si="24"/>
        <v>CAISO_Hydro</v>
      </c>
      <c r="AA564" s="41">
        <f>IF(IFERROR(MATCH(C564,REN_Existing_Resources!E:E,0),FALSE),1,0)</f>
        <v>1</v>
      </c>
      <c r="AB564">
        <f t="shared" si="25"/>
        <v>1</v>
      </c>
      <c r="AC564">
        <f>IF(IFERROR(MATCH(Z564,NonREN_types!$A$1:$A$10,0),FALSE),1,0)</f>
        <v>1</v>
      </c>
      <c r="AD564">
        <v>1</v>
      </c>
      <c r="AE564">
        <f t="shared" si="26"/>
        <v>1</v>
      </c>
      <c r="AG564" s="44">
        <f>IFERROR(INDEX(MasterGenCapability_201906!$G:$G,MATCH($C564,MasterGenCapability_201906!$U:$U,0)),"")</f>
        <v>32.5</v>
      </c>
      <c r="AH564" s="44">
        <f>IFERROR(INDEX(NQC2020compliance_20191121!$L:$L,MATCH($C564,NQC2020compliance_20191121!$A:$A,0)),"")</f>
        <v>0</v>
      </c>
    </row>
    <row r="565" spans="2:34" hidden="1" x14ac:dyDescent="0.25">
      <c r="B565" s="28" t="s">
        <v>3329</v>
      </c>
      <c r="C565" s="28" t="s">
        <v>2357</v>
      </c>
      <c r="D565" s="28" t="s">
        <v>3360</v>
      </c>
      <c r="E565" s="28"/>
      <c r="F565" s="28" t="s">
        <v>4304</v>
      </c>
      <c r="G565" s="28"/>
      <c r="H565" s="12" t="s">
        <v>3399</v>
      </c>
      <c r="I565" s="12" t="s">
        <v>3333</v>
      </c>
      <c r="J565" s="29"/>
      <c r="K565" s="30">
        <v>189</v>
      </c>
      <c r="L565" s="30">
        <v>33.549999999999997</v>
      </c>
      <c r="M565" s="30"/>
      <c r="N565" s="31"/>
      <c r="O565" s="31"/>
      <c r="P565" s="31"/>
      <c r="Q565" s="31"/>
      <c r="R565" s="31"/>
      <c r="S565" s="31"/>
      <c r="T565" s="32">
        <v>0</v>
      </c>
      <c r="U565" s="32">
        <v>1</v>
      </c>
      <c r="V565" s="29">
        <v>41263</v>
      </c>
      <c r="W565" s="29"/>
      <c r="X565" s="33">
        <v>55153</v>
      </c>
      <c r="Y565" s="15">
        <v>1</v>
      </c>
      <c r="Z565" s="41" t="str">
        <f t="shared" si="24"/>
        <v>RenExistRes</v>
      </c>
      <c r="AA565" s="41">
        <f>IF(IFERROR(MATCH(C565,REN_Existing_Resources!E:E,0),FALSE),1,0)</f>
        <v>1</v>
      </c>
      <c r="AB565">
        <f t="shared" si="25"/>
        <v>1</v>
      </c>
      <c r="AC565">
        <f>IF(IFERROR(MATCH(Z565,NonREN_types!$A$1:$A$10,0),FALSE),1,0)</f>
        <v>0</v>
      </c>
      <c r="AD565">
        <v>1</v>
      </c>
      <c r="AE565">
        <f t="shared" si="26"/>
        <v>0</v>
      </c>
      <c r="AG565" s="44">
        <f>IFERROR(INDEX(MasterGenCapability_201906!$G:$G,MATCH($C565,MasterGenCapability_201906!$U:$U,0)),"")</f>
        <v>189</v>
      </c>
      <c r="AH565" s="44">
        <f>IFERROR(INDEX(NQC2020compliance_20191121!$L:$L,MATCH($C565,NQC2020compliance_20191121!$A:$A,0)),"")</f>
        <v>28.35</v>
      </c>
    </row>
    <row r="566" spans="2:34" hidden="1" x14ac:dyDescent="0.25">
      <c r="B566" s="28" t="s">
        <v>3329</v>
      </c>
      <c r="C566" s="28" t="s">
        <v>2300</v>
      </c>
      <c r="D566" s="28" t="s">
        <v>3360</v>
      </c>
      <c r="E566" s="28"/>
      <c r="F566" s="28" t="s">
        <v>4305</v>
      </c>
      <c r="G566" s="28"/>
      <c r="H566" s="12" t="s">
        <v>3332</v>
      </c>
      <c r="I566" s="12" t="s">
        <v>3333</v>
      </c>
      <c r="J566" s="29"/>
      <c r="K566" s="30">
        <v>20</v>
      </c>
      <c r="L566" s="30">
        <v>16.07</v>
      </c>
      <c r="M566" s="30"/>
      <c r="N566" s="31"/>
      <c r="O566" s="31"/>
      <c r="P566" s="31"/>
      <c r="Q566" s="31"/>
      <c r="R566" s="31"/>
      <c r="S566" s="31"/>
      <c r="T566" s="32">
        <v>0</v>
      </c>
      <c r="U566" s="32">
        <v>1</v>
      </c>
      <c r="V566" s="29">
        <v>42350</v>
      </c>
      <c r="W566" s="29"/>
      <c r="X566" s="33">
        <v>55153</v>
      </c>
      <c r="Y566" s="15">
        <v>1</v>
      </c>
      <c r="Z566" s="41" t="str">
        <f t="shared" si="24"/>
        <v>RenExistRes</v>
      </c>
      <c r="AA566" s="41">
        <f>IF(IFERROR(MATCH(C566,REN_Existing_Resources!E:E,0),FALSE),1,0)</f>
        <v>1</v>
      </c>
      <c r="AB566">
        <f t="shared" si="25"/>
        <v>1</v>
      </c>
      <c r="AC566">
        <f>IF(IFERROR(MATCH(Z566,NonREN_types!$A$1:$A$10,0),FALSE),1,0)</f>
        <v>0</v>
      </c>
      <c r="AD566">
        <v>1</v>
      </c>
      <c r="AE566">
        <f t="shared" si="26"/>
        <v>0</v>
      </c>
      <c r="AG566" s="44">
        <f>IFERROR(INDEX(MasterGenCapability_201906!$G:$G,MATCH($C566,MasterGenCapability_201906!$U:$U,0)),"")</f>
        <v>20</v>
      </c>
      <c r="AH566" s="44">
        <f>IFERROR(INDEX(NQC2020compliance_20191121!$L:$L,MATCH($C566,NQC2020compliance_20191121!$A:$A,0)),"")</f>
        <v>2.8</v>
      </c>
    </row>
    <row r="567" spans="2:34" hidden="1" x14ac:dyDescent="0.25">
      <c r="B567" s="28" t="s">
        <v>3329</v>
      </c>
      <c r="C567" s="28" t="s">
        <v>2671</v>
      </c>
      <c r="D567" s="28" t="s">
        <v>3455</v>
      </c>
      <c r="E567" s="28" t="s">
        <v>37</v>
      </c>
      <c r="F567" s="28" t="s">
        <v>4306</v>
      </c>
      <c r="G567" s="28"/>
      <c r="H567" s="12" t="s">
        <v>3332</v>
      </c>
      <c r="I567" s="12" t="s">
        <v>3333</v>
      </c>
      <c r="J567" s="29"/>
      <c r="K567" s="30">
        <v>4.5</v>
      </c>
      <c r="L567" s="30">
        <v>1.94</v>
      </c>
      <c r="M567" s="30"/>
      <c r="N567" s="31"/>
      <c r="O567" s="31"/>
      <c r="P567" s="31"/>
      <c r="Q567" s="31"/>
      <c r="R567" s="31"/>
      <c r="S567" s="31"/>
      <c r="T567" s="32">
        <v>0</v>
      </c>
      <c r="U567" s="32">
        <v>1</v>
      </c>
      <c r="V567" s="29">
        <v>40480</v>
      </c>
      <c r="W567" s="29"/>
      <c r="X567" s="33">
        <v>55153</v>
      </c>
      <c r="Y567" s="15">
        <v>1</v>
      </c>
      <c r="Z567" s="41" t="str">
        <f t="shared" si="24"/>
        <v>RenExistRes</v>
      </c>
      <c r="AA567" s="41">
        <f>IF(IFERROR(MATCH(C567,REN_Existing_Resources!E:E,0),FALSE),1,0)</f>
        <v>1</v>
      </c>
      <c r="AB567">
        <f t="shared" si="25"/>
        <v>1</v>
      </c>
      <c r="AC567">
        <f>IF(IFERROR(MATCH(Z567,NonREN_types!$A$1:$A$10,0),FALSE),1,0)</f>
        <v>0</v>
      </c>
      <c r="AD567">
        <v>1</v>
      </c>
      <c r="AE567">
        <f t="shared" si="26"/>
        <v>0</v>
      </c>
      <c r="AG567" s="44">
        <f>IFERROR(INDEX(MasterGenCapability_201906!$G:$G,MATCH($C567,MasterGenCapability_201906!$U:$U,0)),"")</f>
        <v>4.5</v>
      </c>
      <c r="AH567" s="44">
        <f>IFERROR(INDEX(NQC2020compliance_20191121!$L:$L,MATCH($C567,NQC2020compliance_20191121!$A:$A,0)),"")</f>
        <v>0.63</v>
      </c>
    </row>
    <row r="568" spans="2:34" hidden="1" x14ac:dyDescent="0.25">
      <c r="B568" s="28" t="s">
        <v>3329</v>
      </c>
      <c r="C568" s="28" t="s">
        <v>4307</v>
      </c>
      <c r="D568" s="28" t="s">
        <v>3360</v>
      </c>
      <c r="E568" s="28"/>
      <c r="F568" s="28" t="s">
        <v>4308</v>
      </c>
      <c r="G568" s="28"/>
      <c r="H568" s="12" t="s">
        <v>3332</v>
      </c>
      <c r="I568" s="12" t="s">
        <v>3333</v>
      </c>
      <c r="J568" s="29"/>
      <c r="K568" s="30">
        <v>1.5</v>
      </c>
      <c r="L568" s="30">
        <v>0</v>
      </c>
      <c r="M568" s="30"/>
      <c r="N568" s="31"/>
      <c r="O568" s="31"/>
      <c r="P568" s="31"/>
      <c r="Q568" s="31"/>
      <c r="R568" s="31"/>
      <c r="S568" s="31"/>
      <c r="T568" s="32">
        <v>0</v>
      </c>
      <c r="U568" s="32">
        <v>1</v>
      </c>
      <c r="V568" s="29">
        <v>41703</v>
      </c>
      <c r="W568" s="29"/>
      <c r="X568" s="33">
        <v>55153</v>
      </c>
      <c r="Y568" s="15">
        <v>1</v>
      </c>
      <c r="Z568" s="41" t="str">
        <f t="shared" si="24"/>
        <v>Unclassified</v>
      </c>
      <c r="AA568" s="41">
        <f>IF(IFERROR(MATCH(C568,REN_Existing_Resources!E:E,0),FALSE),1,0)</f>
        <v>0</v>
      </c>
      <c r="AB568">
        <f t="shared" si="25"/>
        <v>1</v>
      </c>
      <c r="AC568">
        <f>IF(IFERROR(MATCH(Z568,NonREN_types!$A$1:$A$10,0),FALSE),1,0)</f>
        <v>0</v>
      </c>
      <c r="AD568">
        <v>1</v>
      </c>
      <c r="AE568">
        <f t="shared" si="26"/>
        <v>0</v>
      </c>
      <c r="AG568" s="44">
        <f>IFERROR(INDEX(MasterGenCapability_201906!$G:$G,MATCH($C568,MasterGenCapability_201906!$U:$U,0)),"")</f>
        <v>1.5</v>
      </c>
      <c r="AH568" s="44">
        <f>IFERROR(INDEX(NQC2020compliance_20191121!$L:$L,MATCH($C568,NQC2020compliance_20191121!$A:$A,0)),"")</f>
        <v>0.21</v>
      </c>
    </row>
    <row r="569" spans="2:34" x14ac:dyDescent="0.25">
      <c r="B569" s="28" t="s">
        <v>3329</v>
      </c>
      <c r="C569" s="28" t="s">
        <v>493</v>
      </c>
      <c r="D569" s="28" t="s">
        <v>130</v>
      </c>
      <c r="E569" s="28" t="s">
        <v>3341</v>
      </c>
      <c r="F569" s="28" t="s">
        <v>4309</v>
      </c>
      <c r="G569" s="28"/>
      <c r="H569" s="12" t="s">
        <v>3385</v>
      </c>
      <c r="I569" s="12" t="s">
        <v>3333</v>
      </c>
      <c r="J569" s="29" t="s">
        <v>3386</v>
      </c>
      <c r="K569" s="30">
        <v>2.5</v>
      </c>
      <c r="L569" s="30">
        <v>0.44</v>
      </c>
      <c r="M569" s="30"/>
      <c r="N569" s="31"/>
      <c r="O569" s="31"/>
      <c r="P569" s="31"/>
      <c r="Q569" s="31"/>
      <c r="R569" s="31"/>
      <c r="S569" s="31"/>
      <c r="T569" s="32">
        <v>0</v>
      </c>
      <c r="U569" s="32">
        <v>1</v>
      </c>
      <c r="V569" s="29">
        <v>32874</v>
      </c>
      <c r="W569" s="29"/>
      <c r="X569" s="33">
        <v>55153</v>
      </c>
      <c r="Y569" s="15">
        <v>1</v>
      </c>
      <c r="Z569" s="41" t="str">
        <f t="shared" si="24"/>
        <v>CAISO_Hydro</v>
      </c>
      <c r="AA569" s="41">
        <f>IF(IFERROR(MATCH(C569,REN_Existing_Resources!E:E,0),FALSE),1,0)</f>
        <v>1</v>
      </c>
      <c r="AB569">
        <f t="shared" si="25"/>
        <v>1</v>
      </c>
      <c r="AC569">
        <f>IF(IFERROR(MATCH(Z569,NonREN_types!$A$1:$A$10,0),FALSE),1,0)</f>
        <v>1</v>
      </c>
      <c r="AD569">
        <v>1</v>
      </c>
      <c r="AE569">
        <f t="shared" si="26"/>
        <v>1</v>
      </c>
      <c r="AG569" s="44">
        <f>IFERROR(INDEX(MasterGenCapability_201906!$G:$G,MATCH($C569,MasterGenCapability_201906!$U:$U,0)),"")</f>
        <v>2.5</v>
      </c>
      <c r="AH569" s="44">
        <f>IFERROR(INDEX(NQC2020compliance_20191121!$L:$L,MATCH($C569,NQC2020compliance_20191121!$A:$A,0)),"")</f>
        <v>0.75</v>
      </c>
    </row>
    <row r="570" spans="2:34" hidden="1" x14ac:dyDescent="0.25">
      <c r="B570" s="28" t="s">
        <v>3329</v>
      </c>
      <c r="C570" s="28" t="s">
        <v>4310</v>
      </c>
      <c r="D570" s="28" t="s">
        <v>130</v>
      </c>
      <c r="E570" s="28" t="s">
        <v>3542</v>
      </c>
      <c r="F570" s="28" t="s">
        <v>4311</v>
      </c>
      <c r="G570" s="28"/>
      <c r="H570" s="12" t="s">
        <v>3385</v>
      </c>
      <c r="I570" s="12" t="s">
        <v>3333</v>
      </c>
      <c r="J570" s="29"/>
      <c r="K570" s="30">
        <v>10</v>
      </c>
      <c r="L570" s="30">
        <v>10</v>
      </c>
      <c r="M570" s="30"/>
      <c r="N570" s="31"/>
      <c r="O570" s="31"/>
      <c r="P570" s="31"/>
      <c r="Q570" s="31"/>
      <c r="R570" s="31"/>
      <c r="S570" s="31"/>
      <c r="T570" s="32">
        <v>0</v>
      </c>
      <c r="U570" s="32">
        <v>1</v>
      </c>
      <c r="V570" s="29">
        <v>24473</v>
      </c>
      <c r="W570" s="29"/>
      <c r="X570" s="33">
        <v>55153</v>
      </c>
      <c r="Y570" s="15">
        <v>1</v>
      </c>
      <c r="Z570" s="41" t="str">
        <f t="shared" si="24"/>
        <v>Unclassified</v>
      </c>
      <c r="AA570" s="41">
        <f>IF(IFERROR(MATCH(C570,REN_Existing_Resources!E:E,0),FALSE),1,0)</f>
        <v>0</v>
      </c>
      <c r="AB570">
        <f t="shared" si="25"/>
        <v>1</v>
      </c>
      <c r="AC570">
        <f>IF(IFERROR(MATCH(Z570,NonREN_types!$A$1:$A$10,0),FALSE),1,0)</f>
        <v>0</v>
      </c>
      <c r="AD570">
        <v>1</v>
      </c>
      <c r="AE570">
        <f t="shared" si="26"/>
        <v>0</v>
      </c>
      <c r="AG570" s="44">
        <f>IFERROR(INDEX(MasterGenCapability_201906!$G:$G,MATCH($C570,MasterGenCapability_201906!$U:$U,0)),"")</f>
        <v>10</v>
      </c>
      <c r="AH570" s="44">
        <f>IFERROR(INDEX(NQC2020compliance_20191121!$L:$L,MATCH($C570,NQC2020compliance_20191121!$A:$A,0)),"")</f>
        <v>9.6</v>
      </c>
    </row>
    <row r="571" spans="2:34" hidden="1" x14ac:dyDescent="0.25">
      <c r="B571" s="28" t="s">
        <v>3329</v>
      </c>
      <c r="C571" s="28" t="s">
        <v>4312</v>
      </c>
      <c r="D571" s="28" t="s">
        <v>224</v>
      </c>
      <c r="E571" s="28" t="s">
        <v>3881</v>
      </c>
      <c r="F571" s="28" t="s">
        <v>4313</v>
      </c>
      <c r="G571" s="28"/>
      <c r="H571" s="12" t="s">
        <v>3385</v>
      </c>
      <c r="I571" s="12" t="s">
        <v>3333</v>
      </c>
      <c r="J571" s="29"/>
      <c r="K571" s="30">
        <v>218.39</v>
      </c>
      <c r="L571" s="30">
        <v>218.39</v>
      </c>
      <c r="M571" s="30"/>
      <c r="N571" s="31"/>
      <c r="O571" s="31"/>
      <c r="P571" s="31"/>
      <c r="Q571" s="31"/>
      <c r="R571" s="31"/>
      <c r="S571" s="31"/>
      <c r="T571" s="32">
        <v>0</v>
      </c>
      <c r="U571" s="32">
        <v>1</v>
      </c>
      <c r="V571" s="29">
        <v>24108</v>
      </c>
      <c r="W571" s="29"/>
      <c r="X571" s="33">
        <v>55153</v>
      </c>
      <c r="Y571" s="15">
        <v>1</v>
      </c>
      <c r="Z571" s="41" t="str">
        <f t="shared" si="24"/>
        <v>Unclassified</v>
      </c>
      <c r="AA571" s="41">
        <f>IF(IFERROR(MATCH(C571,REN_Existing_Resources!E:E,0),FALSE),1,0)</f>
        <v>0</v>
      </c>
      <c r="AB571">
        <f t="shared" si="25"/>
        <v>1</v>
      </c>
      <c r="AC571">
        <f>IF(IFERROR(MATCH(Z571,NonREN_types!$A$1:$A$10,0),FALSE),1,0)</f>
        <v>0</v>
      </c>
      <c r="AD571">
        <v>1</v>
      </c>
      <c r="AE571">
        <f t="shared" si="26"/>
        <v>0</v>
      </c>
      <c r="AG571" s="44">
        <f>IFERROR(INDEX(MasterGenCapability_201906!$G:$G,MATCH($C571,MasterGenCapability_201906!$U:$U,0)),"")</f>
        <v>86</v>
      </c>
      <c r="AH571" s="44">
        <f>IFERROR(INDEX(NQC2020compliance_20191121!$L:$L,MATCH($C571,NQC2020compliance_20191121!$A:$A,0)),"")</f>
        <v>210</v>
      </c>
    </row>
    <row r="572" spans="2:34" hidden="1" x14ac:dyDescent="0.25">
      <c r="B572" s="28" t="s">
        <v>3329</v>
      </c>
      <c r="C572" s="28" t="s">
        <v>653</v>
      </c>
      <c r="D572" s="28" t="s">
        <v>130</v>
      </c>
      <c r="E572" s="28" t="s">
        <v>3341</v>
      </c>
      <c r="F572" s="28" t="s">
        <v>4314</v>
      </c>
      <c r="G572" s="28"/>
      <c r="H572" s="12" t="s">
        <v>3332</v>
      </c>
      <c r="I572" s="12" t="s">
        <v>3333</v>
      </c>
      <c r="J572" s="29"/>
      <c r="K572" s="30">
        <v>5</v>
      </c>
      <c r="L572" s="30">
        <v>4.0199999999999996</v>
      </c>
      <c r="M572" s="30"/>
      <c r="N572" s="31"/>
      <c r="O572" s="31"/>
      <c r="P572" s="31"/>
      <c r="Q572" s="31"/>
      <c r="R572" s="31"/>
      <c r="S572" s="31"/>
      <c r="T572" s="32">
        <v>0</v>
      </c>
      <c r="U572" s="32">
        <v>1</v>
      </c>
      <c r="V572" s="29">
        <v>40298</v>
      </c>
      <c r="W572" s="29"/>
      <c r="X572" s="33">
        <v>55153</v>
      </c>
      <c r="Y572" s="15">
        <v>1</v>
      </c>
      <c r="Z572" s="41" t="str">
        <f t="shared" si="24"/>
        <v>RenExistRes</v>
      </c>
      <c r="AA572" s="41">
        <f>IF(IFERROR(MATCH(C572,REN_Existing_Resources!E:E,0),FALSE),1,0)</f>
        <v>1</v>
      </c>
      <c r="AB572">
        <f t="shared" si="25"/>
        <v>1</v>
      </c>
      <c r="AC572">
        <f>IF(IFERROR(MATCH(Z572,NonREN_types!$A$1:$A$10,0),FALSE),1,0)</f>
        <v>0</v>
      </c>
      <c r="AD572">
        <v>1</v>
      </c>
      <c r="AE572">
        <f t="shared" si="26"/>
        <v>0</v>
      </c>
      <c r="AG572" s="44">
        <f>IFERROR(INDEX(MasterGenCapability_201906!$G:$G,MATCH($C572,MasterGenCapability_201906!$U:$U,0)),"")</f>
        <v>5</v>
      </c>
      <c r="AH572" s="44">
        <f>IFERROR(INDEX(NQC2020compliance_20191121!$L:$L,MATCH($C572,NQC2020compliance_20191121!$A:$A,0)),"")</f>
        <v>0.7</v>
      </c>
    </row>
    <row r="573" spans="2:34" hidden="1" x14ac:dyDescent="0.25">
      <c r="B573" s="28" t="s">
        <v>3329</v>
      </c>
      <c r="C573" s="28" t="s">
        <v>129</v>
      </c>
      <c r="D573" s="28" t="s">
        <v>130</v>
      </c>
      <c r="E573" s="28" t="s">
        <v>3542</v>
      </c>
      <c r="F573" s="28" t="s">
        <v>4315</v>
      </c>
      <c r="G573" s="28"/>
      <c r="H573" s="12" t="s">
        <v>3483</v>
      </c>
      <c r="I573" s="12" t="s">
        <v>3333</v>
      </c>
      <c r="J573" s="29"/>
      <c r="K573" s="30">
        <v>25</v>
      </c>
      <c r="L573" s="30">
        <v>19.239999999999998</v>
      </c>
      <c r="M573" s="30"/>
      <c r="N573" s="31"/>
      <c r="O573" s="31"/>
      <c r="P573" s="31"/>
      <c r="Q573" s="31"/>
      <c r="R573" s="31"/>
      <c r="S573" s="31"/>
      <c r="T573" s="32">
        <v>0</v>
      </c>
      <c r="U573" s="32">
        <v>1</v>
      </c>
      <c r="V573" s="29">
        <v>32688</v>
      </c>
      <c r="W573" s="29"/>
      <c r="X573" s="33">
        <v>55153</v>
      </c>
      <c r="Y573" s="15">
        <v>1</v>
      </c>
      <c r="Z573" s="41" t="str">
        <f t="shared" si="24"/>
        <v>RenExistRes</v>
      </c>
      <c r="AA573" s="41">
        <f>IF(IFERROR(MATCH(C573,REN_Existing_Resources!E:E,0),FALSE),1,0)</f>
        <v>1</v>
      </c>
      <c r="AB573">
        <f t="shared" si="25"/>
        <v>1</v>
      </c>
      <c r="AC573">
        <f>IF(IFERROR(MATCH(Z573,NonREN_types!$A$1:$A$10,0),FALSE),1,0)</f>
        <v>0</v>
      </c>
      <c r="AD573">
        <v>1</v>
      </c>
      <c r="AE573">
        <f t="shared" si="26"/>
        <v>0</v>
      </c>
      <c r="AG573" s="44" t="str">
        <f>IFERROR(INDEX(MasterGenCapability_201906!$G:$G,MATCH($C573,MasterGenCapability_201906!$U:$U,0)),"")</f>
        <v/>
      </c>
      <c r="AH573" s="44" t="str">
        <f>IFERROR(INDEX(NQC2020compliance_20191121!$L:$L,MATCH($C573,NQC2020compliance_20191121!$A:$A,0)),"")</f>
        <v/>
      </c>
    </row>
    <row r="574" spans="2:34" hidden="1" x14ac:dyDescent="0.25">
      <c r="B574" s="28" t="s">
        <v>3329</v>
      </c>
      <c r="C574" s="28" t="s">
        <v>959</v>
      </c>
      <c r="D574" s="28" t="s">
        <v>130</v>
      </c>
      <c r="E574" s="28" t="s">
        <v>3542</v>
      </c>
      <c r="F574" s="28" t="s">
        <v>4316</v>
      </c>
      <c r="G574" s="28"/>
      <c r="H574" s="12" t="s">
        <v>3332</v>
      </c>
      <c r="I574" s="12" t="s">
        <v>3333</v>
      </c>
      <c r="J574" s="29"/>
      <c r="K574" s="30">
        <v>1.5</v>
      </c>
      <c r="L574" s="30">
        <v>0</v>
      </c>
      <c r="M574" s="30"/>
      <c r="N574" s="31"/>
      <c r="O574" s="31"/>
      <c r="P574" s="31"/>
      <c r="Q574" s="31"/>
      <c r="R574" s="31"/>
      <c r="S574" s="31"/>
      <c r="T574" s="32">
        <v>0</v>
      </c>
      <c r="U574" s="32">
        <v>1</v>
      </c>
      <c r="V574" s="29">
        <v>42147</v>
      </c>
      <c r="W574" s="29"/>
      <c r="X574" s="33">
        <v>55153</v>
      </c>
      <c r="Y574" s="15">
        <v>1</v>
      </c>
      <c r="Z574" s="41" t="str">
        <f t="shared" si="24"/>
        <v>RenExistRes</v>
      </c>
      <c r="AA574" s="41">
        <f>IF(IFERROR(MATCH(C574,REN_Existing_Resources!E:E,0),FALSE),1,0)</f>
        <v>1</v>
      </c>
      <c r="AB574">
        <f t="shared" si="25"/>
        <v>1</v>
      </c>
      <c r="AC574">
        <f>IF(IFERROR(MATCH(Z574,NonREN_types!$A$1:$A$10,0),FALSE),1,0)</f>
        <v>0</v>
      </c>
      <c r="AD574">
        <v>1</v>
      </c>
      <c r="AE574">
        <f t="shared" si="26"/>
        <v>0</v>
      </c>
      <c r="AG574" s="44">
        <f>IFERROR(INDEX(MasterGenCapability_201906!$G:$G,MATCH($C574,MasterGenCapability_201906!$U:$U,0)),"")</f>
        <v>1.5</v>
      </c>
      <c r="AH574" s="44">
        <f>IFERROR(INDEX(NQC2020compliance_20191121!$L:$L,MATCH($C574,NQC2020compliance_20191121!$A:$A,0)),"")</f>
        <v>0</v>
      </c>
    </row>
    <row r="575" spans="2:34" hidden="1" x14ac:dyDescent="0.25">
      <c r="B575" s="28" t="s">
        <v>3329</v>
      </c>
      <c r="C575" s="28" t="s">
        <v>956</v>
      </c>
      <c r="D575" s="28" t="s">
        <v>130</v>
      </c>
      <c r="E575" s="28" t="s">
        <v>3542</v>
      </c>
      <c r="F575" s="28" t="s">
        <v>4317</v>
      </c>
      <c r="G575" s="28"/>
      <c r="H575" s="12" t="s">
        <v>3332</v>
      </c>
      <c r="I575" s="12" t="s">
        <v>3333</v>
      </c>
      <c r="J575" s="29"/>
      <c r="K575" s="30">
        <v>1.5</v>
      </c>
      <c r="L575" s="30">
        <v>0</v>
      </c>
      <c r="M575" s="30"/>
      <c r="N575" s="31"/>
      <c r="O575" s="31"/>
      <c r="P575" s="31"/>
      <c r="Q575" s="31"/>
      <c r="R575" s="31"/>
      <c r="S575" s="31"/>
      <c r="T575" s="32">
        <v>0</v>
      </c>
      <c r="U575" s="32">
        <v>1</v>
      </c>
      <c r="V575" s="29">
        <v>42136</v>
      </c>
      <c r="W575" s="29"/>
      <c r="X575" s="33">
        <v>55153</v>
      </c>
      <c r="Y575" s="15">
        <v>1</v>
      </c>
      <c r="Z575" s="41" t="str">
        <f t="shared" si="24"/>
        <v>RenExistRes</v>
      </c>
      <c r="AA575" s="41">
        <f>IF(IFERROR(MATCH(C575,REN_Existing_Resources!E:E,0),FALSE),1,0)</f>
        <v>1</v>
      </c>
      <c r="AB575">
        <f t="shared" si="25"/>
        <v>1</v>
      </c>
      <c r="AC575">
        <f>IF(IFERROR(MATCH(Z575,NonREN_types!$A$1:$A$10,0),FALSE),1,0)</f>
        <v>0</v>
      </c>
      <c r="AD575">
        <v>1</v>
      </c>
      <c r="AE575">
        <f t="shared" si="26"/>
        <v>0</v>
      </c>
      <c r="AG575" s="44">
        <f>IFERROR(INDEX(MasterGenCapability_201906!$G:$G,MATCH($C575,MasterGenCapability_201906!$U:$U,0)),"")</f>
        <v>1.5</v>
      </c>
      <c r="AH575" s="44">
        <f>IFERROR(INDEX(NQC2020compliance_20191121!$L:$L,MATCH($C575,NQC2020compliance_20191121!$A:$A,0)),"")</f>
        <v>0</v>
      </c>
    </row>
    <row r="576" spans="2:34" hidden="1" x14ac:dyDescent="0.25">
      <c r="B576" s="28" t="s">
        <v>3329</v>
      </c>
      <c r="C576" s="28" t="s">
        <v>407</v>
      </c>
      <c r="D576" s="28" t="s">
        <v>130</v>
      </c>
      <c r="E576" s="28" t="s">
        <v>3542</v>
      </c>
      <c r="F576" s="28" t="s">
        <v>4318</v>
      </c>
      <c r="G576" s="28"/>
      <c r="H576" s="12" t="s">
        <v>3385</v>
      </c>
      <c r="I576" s="12" t="s">
        <v>3333</v>
      </c>
      <c r="J576" s="29"/>
      <c r="K576" s="30">
        <v>3.5</v>
      </c>
      <c r="L576" s="30">
        <v>3.5</v>
      </c>
      <c r="M576" s="30"/>
      <c r="N576" s="31"/>
      <c r="O576" s="31"/>
      <c r="P576" s="31"/>
      <c r="Q576" s="31"/>
      <c r="R576" s="31"/>
      <c r="S576" s="31"/>
      <c r="T576" s="32">
        <v>0</v>
      </c>
      <c r="U576" s="32">
        <v>1</v>
      </c>
      <c r="V576" s="29">
        <v>10959</v>
      </c>
      <c r="W576" s="29"/>
      <c r="X576" s="33">
        <v>55153</v>
      </c>
      <c r="Y576" s="15">
        <v>1</v>
      </c>
      <c r="Z576" s="41" t="str">
        <f t="shared" si="24"/>
        <v>RenExistRes</v>
      </c>
      <c r="AA576" s="41">
        <f>IF(IFERROR(MATCH(C576,REN_Existing_Resources!E:E,0),FALSE),1,0)</f>
        <v>1</v>
      </c>
      <c r="AB576">
        <f t="shared" si="25"/>
        <v>1</v>
      </c>
      <c r="AC576">
        <f>IF(IFERROR(MATCH(Z576,NonREN_types!$A$1:$A$10,0),FALSE),1,0)</f>
        <v>0</v>
      </c>
      <c r="AD576">
        <v>1</v>
      </c>
      <c r="AE576">
        <f t="shared" si="26"/>
        <v>0</v>
      </c>
      <c r="AG576" s="44">
        <f>IFERROR(INDEX(MasterGenCapability_201906!$G:$G,MATCH($C576,MasterGenCapability_201906!$U:$U,0)),"")</f>
        <v>3.5</v>
      </c>
      <c r="AH576" s="44">
        <f>IFERROR(INDEX(NQC2020compliance_20191121!$L:$L,MATCH($C576,NQC2020compliance_20191121!$A:$A,0)),"")</f>
        <v>3.36</v>
      </c>
    </row>
    <row r="577" spans="2:34" x14ac:dyDescent="0.25">
      <c r="B577" s="28" t="s">
        <v>3329</v>
      </c>
      <c r="C577" s="28" t="s">
        <v>4319</v>
      </c>
      <c r="D577" s="28" t="s">
        <v>3360</v>
      </c>
      <c r="E577" s="28"/>
      <c r="F577" s="28" t="s">
        <v>4320</v>
      </c>
      <c r="G577" s="28"/>
      <c r="H577" s="12" t="s">
        <v>3385</v>
      </c>
      <c r="I577" s="12" t="s">
        <v>3333</v>
      </c>
      <c r="J577" s="29" t="s">
        <v>3386</v>
      </c>
      <c r="K577" s="30">
        <v>1</v>
      </c>
      <c r="L577" s="30">
        <v>0</v>
      </c>
      <c r="M577" s="30"/>
      <c r="N577" s="31"/>
      <c r="O577" s="31"/>
      <c r="P577" s="31"/>
      <c r="Q577" s="31"/>
      <c r="R577" s="31"/>
      <c r="S577" s="31"/>
      <c r="T577" s="32">
        <v>0</v>
      </c>
      <c r="U577" s="32">
        <v>1</v>
      </c>
      <c r="V577" s="40">
        <v>1</v>
      </c>
      <c r="W577" s="29"/>
      <c r="X577" s="33">
        <v>55153</v>
      </c>
      <c r="Y577" s="15">
        <v>1</v>
      </c>
      <c r="Z577" s="41" t="str">
        <f t="shared" si="24"/>
        <v>CAISO_Hydro</v>
      </c>
      <c r="AA577" s="41">
        <f>IF(IFERROR(MATCH(C577,REN_Existing_Resources!E:E,0),FALSE),1,0)</f>
        <v>0</v>
      </c>
      <c r="AB577">
        <f t="shared" si="25"/>
        <v>1</v>
      </c>
      <c r="AC577">
        <f>IF(IFERROR(MATCH(Z577,NonREN_types!$A$1:$A$10,0),FALSE),1,0)</f>
        <v>1</v>
      </c>
      <c r="AD577">
        <v>1</v>
      </c>
      <c r="AE577">
        <f t="shared" si="26"/>
        <v>1</v>
      </c>
      <c r="AG577" s="44">
        <f>IFERROR(INDEX(MasterGenCapability_201906!$G:$G,MATCH($C577,MasterGenCapability_201906!$U:$U,0)),"")</f>
        <v>1</v>
      </c>
      <c r="AH577" s="44">
        <f>IFERROR(INDEX(NQC2020compliance_20191121!$L:$L,MATCH($C577,NQC2020compliance_20191121!$A:$A,0)),"")</f>
        <v>0</v>
      </c>
    </row>
    <row r="578" spans="2:34" hidden="1" x14ac:dyDescent="0.25">
      <c r="B578" s="28" t="s">
        <v>3329</v>
      </c>
      <c r="C578" s="28" t="s">
        <v>2935</v>
      </c>
      <c r="D578" s="28" t="s">
        <v>3346</v>
      </c>
      <c r="E578" s="28" t="s">
        <v>3347</v>
      </c>
      <c r="F578" s="28" t="s">
        <v>4321</v>
      </c>
      <c r="G578" s="28"/>
      <c r="H578" s="12" t="s">
        <v>3458</v>
      </c>
      <c r="I578" s="12" t="s">
        <v>3333</v>
      </c>
      <c r="J578" s="29"/>
      <c r="K578" s="30">
        <v>2.9</v>
      </c>
      <c r="L578" s="30">
        <v>0</v>
      </c>
      <c r="M578" s="30"/>
      <c r="N578" s="31"/>
      <c r="O578" s="31"/>
      <c r="P578" s="31"/>
      <c r="Q578" s="31"/>
      <c r="R578" s="31"/>
      <c r="S578" s="31"/>
      <c r="T578" s="32">
        <v>1</v>
      </c>
      <c r="U578" s="32">
        <v>1</v>
      </c>
      <c r="V578" s="29">
        <v>30317</v>
      </c>
      <c r="W578" s="29"/>
      <c r="X578" s="33">
        <v>55153</v>
      </c>
      <c r="Y578" s="15">
        <v>1</v>
      </c>
      <c r="Z578" s="41" t="str">
        <f t="shared" si="24"/>
        <v>RenExistRes</v>
      </c>
      <c r="AA578" s="41">
        <f>IF(IFERROR(MATCH(C578,REN_Existing_Resources!E:E,0),FALSE),1,0)</f>
        <v>1</v>
      </c>
      <c r="AB578">
        <f t="shared" si="25"/>
        <v>1</v>
      </c>
      <c r="AC578">
        <f>IF(IFERROR(MATCH(Z578,NonREN_types!$A$1:$A$10,0),FALSE),1,0)</f>
        <v>0</v>
      </c>
      <c r="AD578">
        <v>1</v>
      </c>
      <c r="AE578">
        <f t="shared" si="26"/>
        <v>0</v>
      </c>
      <c r="AG578" s="44">
        <f>IFERROR(INDEX(MasterGenCapability_201906!$G:$G,MATCH($C578,MasterGenCapability_201906!$U:$U,0)),"")</f>
        <v>2.9</v>
      </c>
      <c r="AH578" s="44">
        <f>IFERROR(INDEX(NQC2020compliance_20191121!$L:$L,MATCH($C578,NQC2020compliance_20191121!$A:$A,0)),"")</f>
        <v>0</v>
      </c>
    </row>
    <row r="579" spans="2:34" x14ac:dyDescent="0.25">
      <c r="B579" s="28" t="s">
        <v>3329</v>
      </c>
      <c r="C579" s="28" t="s">
        <v>539</v>
      </c>
      <c r="D579" s="28" t="s">
        <v>3455</v>
      </c>
      <c r="E579" s="28" t="s">
        <v>37</v>
      </c>
      <c r="F579" s="28" t="s">
        <v>4322</v>
      </c>
      <c r="G579" s="28"/>
      <c r="H579" s="12" t="s">
        <v>3385</v>
      </c>
      <c r="I579" s="12" t="s">
        <v>3333</v>
      </c>
      <c r="J579" s="29" t="s">
        <v>3386</v>
      </c>
      <c r="K579" s="30">
        <v>1.25</v>
      </c>
      <c r="L579" s="30">
        <v>0</v>
      </c>
      <c r="M579" s="30"/>
      <c r="N579" s="31"/>
      <c r="O579" s="31"/>
      <c r="P579" s="31"/>
      <c r="Q579" s="31"/>
      <c r="R579" s="31"/>
      <c r="S579" s="31"/>
      <c r="T579" s="32">
        <v>0</v>
      </c>
      <c r="U579" s="32">
        <v>1</v>
      </c>
      <c r="V579" s="40">
        <v>1</v>
      </c>
      <c r="W579" s="29"/>
      <c r="X579" s="33">
        <v>55153</v>
      </c>
      <c r="Y579" s="15">
        <v>1</v>
      </c>
      <c r="Z579" s="41" t="str">
        <f t="shared" si="24"/>
        <v>CAISO_Hydro</v>
      </c>
      <c r="AA579" s="41">
        <f>IF(IFERROR(MATCH(C579,REN_Existing_Resources!E:E,0),FALSE),1,0)</f>
        <v>1</v>
      </c>
      <c r="AB579">
        <f t="shared" si="25"/>
        <v>1</v>
      </c>
      <c r="AC579">
        <f>IF(IFERROR(MATCH(Z579,NonREN_types!$A$1:$A$10,0),FALSE),1,0)</f>
        <v>1</v>
      </c>
      <c r="AD579">
        <v>1</v>
      </c>
      <c r="AE579">
        <f t="shared" si="26"/>
        <v>1</v>
      </c>
      <c r="AG579" s="44" t="str">
        <f>IFERROR(INDEX(MasterGenCapability_201906!$G:$G,MATCH($C579,MasterGenCapability_201906!$U:$U,0)),"")</f>
        <v/>
      </c>
      <c r="AH579" s="44" t="str">
        <f>IFERROR(INDEX(NQC2020compliance_20191121!$L:$L,MATCH($C579,NQC2020compliance_20191121!$A:$A,0)),"")</f>
        <v/>
      </c>
    </row>
    <row r="580" spans="2:34" x14ac:dyDescent="0.25">
      <c r="B580" s="28" t="s">
        <v>3329</v>
      </c>
      <c r="C580" s="28" t="s">
        <v>4323</v>
      </c>
      <c r="D580" s="28" t="s">
        <v>3334</v>
      </c>
      <c r="E580" s="28" t="s">
        <v>3335</v>
      </c>
      <c r="F580" s="28" t="s">
        <v>4324</v>
      </c>
      <c r="G580" s="28" t="s">
        <v>4325</v>
      </c>
      <c r="H580" s="12" t="s">
        <v>3365</v>
      </c>
      <c r="I580" s="12" t="s">
        <v>3434</v>
      </c>
      <c r="J580" s="29" t="s">
        <v>3855</v>
      </c>
      <c r="K580" s="30">
        <v>399.73500000000001</v>
      </c>
      <c r="L580" s="30">
        <v>375</v>
      </c>
      <c r="M580" s="30">
        <v>252.33832833679833</v>
      </c>
      <c r="N580" s="31">
        <v>36260.91755738046</v>
      </c>
      <c r="O580" s="31">
        <v>6871.5355779617994</v>
      </c>
      <c r="P580" s="31">
        <v>7260.2899665011837</v>
      </c>
      <c r="Q580" s="31">
        <v>340.73045738045744</v>
      </c>
      <c r="R580" s="31">
        <v>340.56424740124743</v>
      </c>
      <c r="S580" s="31"/>
      <c r="T580" s="32">
        <v>1</v>
      </c>
      <c r="U580" s="32">
        <v>1</v>
      </c>
      <c r="V580" s="29">
        <v>38476</v>
      </c>
      <c r="W580" s="29"/>
      <c r="X580" s="33">
        <v>55153</v>
      </c>
      <c r="Y580" s="15">
        <v>2</v>
      </c>
      <c r="Z580" s="41" t="str">
        <f t="shared" si="24"/>
        <v>CAISO_CCGT1</v>
      </c>
      <c r="AA580" s="41">
        <f>IF(IFERROR(MATCH(C580,REN_Existing_Resources!E:E,0),FALSE),1,0)</f>
        <v>0</v>
      </c>
      <c r="AB580">
        <f t="shared" si="25"/>
        <v>1</v>
      </c>
      <c r="AC580">
        <f>IF(IFERROR(MATCH(Z580,NonREN_types!$A$1:$A$10,0),FALSE),1,0)</f>
        <v>1</v>
      </c>
      <c r="AD580">
        <v>1</v>
      </c>
      <c r="AE580">
        <f t="shared" si="26"/>
        <v>1</v>
      </c>
      <c r="AG580" s="44">
        <f>IFERROR(INDEX(MasterGenCapability_201906!$G:$G,MATCH($C580,MasterGenCapability_201906!$U:$U,0)),"")</f>
        <v>799.47</v>
      </c>
      <c r="AH580" s="44">
        <f>IFERROR(INDEX(NQC2020compliance_20191121!$L:$L,MATCH($C580,NQC2020compliance_20191121!$A:$A,0)),"")</f>
        <v>765</v>
      </c>
    </row>
    <row r="581" spans="2:34" x14ac:dyDescent="0.25">
      <c r="B581" s="28" t="s">
        <v>3329</v>
      </c>
      <c r="C581" s="28" t="s">
        <v>4326</v>
      </c>
      <c r="D581" s="28" t="s">
        <v>3360</v>
      </c>
      <c r="E581" s="28"/>
      <c r="F581" s="28" t="s">
        <v>4327</v>
      </c>
      <c r="G581" s="28" t="s">
        <v>4328</v>
      </c>
      <c r="H581" s="12" t="s">
        <v>3357</v>
      </c>
      <c r="I581" s="12" t="s">
        <v>3395</v>
      </c>
      <c r="J581" s="29" t="s">
        <v>3359</v>
      </c>
      <c r="K581" s="34">
        <v>32.6</v>
      </c>
      <c r="L581" s="34">
        <v>32.6</v>
      </c>
      <c r="M581" s="34">
        <v>32.6</v>
      </c>
      <c r="N581" s="31"/>
      <c r="O581" s="31">
        <v>7606.0303582401057</v>
      </c>
      <c r="P581" s="31">
        <v>7606.0303582401057</v>
      </c>
      <c r="Q581" s="31"/>
      <c r="R581" s="31"/>
      <c r="S581" s="31"/>
      <c r="T581" s="32">
        <v>1</v>
      </c>
      <c r="U581" s="32">
        <v>1</v>
      </c>
      <c r="V581" s="29">
        <v>32583</v>
      </c>
      <c r="W581" s="29"/>
      <c r="X581" s="33">
        <v>55153</v>
      </c>
      <c r="Y581" s="15">
        <v>1</v>
      </c>
      <c r="Z581" s="41" t="str">
        <f t="shared" si="24"/>
        <v>CAISO_CHP</v>
      </c>
      <c r="AA581" s="41">
        <f>IF(IFERROR(MATCH(C581,REN_Existing_Resources!E:E,0),FALSE),1,0)</f>
        <v>0</v>
      </c>
      <c r="AB581">
        <f t="shared" si="25"/>
        <v>1</v>
      </c>
      <c r="AC581">
        <f>IF(IFERROR(MATCH(Z581,NonREN_types!$A$1:$A$10,0),FALSE),1,0)</f>
        <v>1</v>
      </c>
      <c r="AD581">
        <v>1</v>
      </c>
      <c r="AE581">
        <f t="shared" si="26"/>
        <v>1</v>
      </c>
      <c r="AG581" s="44" t="str">
        <f>IFERROR(INDEX(MasterGenCapability_201906!$G:$G,MATCH($C581,MasterGenCapability_201906!$U:$U,0)),"")</f>
        <v/>
      </c>
      <c r="AH581" s="44" t="str">
        <f>IFERROR(INDEX(NQC2020compliance_20191121!$L:$L,MATCH($C581,NQC2020compliance_20191121!$A:$A,0)),"")</f>
        <v/>
      </c>
    </row>
    <row r="582" spans="2:34" hidden="1" x14ac:dyDescent="0.25">
      <c r="B582" s="28" t="s">
        <v>3329</v>
      </c>
      <c r="C582" s="28" t="s">
        <v>2072</v>
      </c>
      <c r="D582" s="28" t="s">
        <v>3360</v>
      </c>
      <c r="E582" s="28"/>
      <c r="F582" s="28" t="s">
        <v>4329</v>
      </c>
      <c r="G582" s="28"/>
      <c r="H582" s="12" t="s">
        <v>3399</v>
      </c>
      <c r="I582" s="12" t="s">
        <v>3333</v>
      </c>
      <c r="J582" s="29"/>
      <c r="K582" s="30">
        <v>7.81</v>
      </c>
      <c r="L582" s="30">
        <v>1.38</v>
      </c>
      <c r="M582" s="30"/>
      <c r="N582" s="31"/>
      <c r="O582" s="31"/>
      <c r="P582" s="31"/>
      <c r="Q582" s="31"/>
      <c r="R582" s="31"/>
      <c r="S582" s="31"/>
      <c r="T582" s="32">
        <v>0</v>
      </c>
      <c r="U582" s="32">
        <v>1</v>
      </c>
      <c r="V582" s="29">
        <v>31408</v>
      </c>
      <c r="W582" s="29"/>
      <c r="X582" s="33">
        <v>55153</v>
      </c>
      <c r="Y582" s="15">
        <v>1</v>
      </c>
      <c r="Z582" s="41" t="str">
        <f t="shared" si="24"/>
        <v>RenExistRes</v>
      </c>
      <c r="AA582" s="41">
        <f>IF(IFERROR(MATCH(C582,REN_Existing_Resources!E:E,0),FALSE),1,0)</f>
        <v>1</v>
      </c>
      <c r="AB582">
        <f t="shared" si="25"/>
        <v>1</v>
      </c>
      <c r="AC582">
        <f>IF(IFERROR(MATCH(Z582,NonREN_types!$A$1:$A$10,0),FALSE),1,0)</f>
        <v>0</v>
      </c>
      <c r="AD582">
        <v>1</v>
      </c>
      <c r="AE582">
        <f t="shared" si="26"/>
        <v>0</v>
      </c>
      <c r="AG582" s="44" t="str">
        <f>IFERROR(INDEX(MasterGenCapability_201906!$G:$G,MATCH($C582,MasterGenCapability_201906!$U:$U,0)),"")</f>
        <v/>
      </c>
      <c r="AH582" s="44">
        <f>IFERROR(INDEX(NQC2020compliance_20191121!$L:$L,MATCH($C582,NQC2020compliance_20191121!$A:$A,0)),"")</f>
        <v>1.17</v>
      </c>
    </row>
    <row r="583" spans="2:34" hidden="1" x14ac:dyDescent="0.25">
      <c r="B583" s="28" t="s">
        <v>3329</v>
      </c>
      <c r="C583" s="28" t="s">
        <v>2027</v>
      </c>
      <c r="D583" s="28" t="s">
        <v>3360</v>
      </c>
      <c r="E583" s="28"/>
      <c r="F583" s="28" t="s">
        <v>2345</v>
      </c>
      <c r="G583" s="28"/>
      <c r="H583" s="12" t="s">
        <v>3399</v>
      </c>
      <c r="I583" s="12" t="s">
        <v>3333</v>
      </c>
      <c r="J583" s="29"/>
      <c r="K583" s="30">
        <v>3</v>
      </c>
      <c r="L583" s="30">
        <v>0.53</v>
      </c>
      <c r="M583" s="30"/>
      <c r="N583" s="31"/>
      <c r="O583" s="31"/>
      <c r="P583" s="31"/>
      <c r="Q583" s="31"/>
      <c r="R583" s="31"/>
      <c r="S583" s="31"/>
      <c r="T583" s="32">
        <v>0</v>
      </c>
      <c r="U583" s="32">
        <v>1</v>
      </c>
      <c r="V583" s="29">
        <v>31387</v>
      </c>
      <c r="W583" s="29"/>
      <c r="X583" s="33">
        <v>55153</v>
      </c>
      <c r="Y583" s="15">
        <v>1</v>
      </c>
      <c r="Z583" s="41" t="str">
        <f t="shared" ref="Z583:Z646" si="27">IF(J583="",IF(AA583,"RenExistRes","Unclassified"),J583)</f>
        <v>RenExistRes</v>
      </c>
      <c r="AA583" s="41">
        <f>IF(IFERROR(MATCH(C583,REN_Existing_Resources!E:E,0),FALSE),1,0)</f>
        <v>1</v>
      </c>
      <c r="AB583">
        <f t="shared" ref="AB583:AB646" si="28">IF(AND(YEAR(V583)&lt;=$AB$5,YEAR(X583)&gt;=$AB$5),1,0)</f>
        <v>1</v>
      </c>
      <c r="AC583">
        <f>IF(IFERROR(MATCH(Z583,NonREN_types!$A$1:$A$10,0),FALSE),1,0)</f>
        <v>0</v>
      </c>
      <c r="AD583">
        <v>1</v>
      </c>
      <c r="AE583">
        <f t="shared" ref="AE583:AE646" si="29">IF(AND(AB583,AC583,AD583),1,0)</f>
        <v>0</v>
      </c>
      <c r="AG583" s="44">
        <f>IFERROR(INDEX(MasterGenCapability_201906!$G:$G,MATCH($C583,MasterGenCapability_201906!$U:$U,0)),"")</f>
        <v>3</v>
      </c>
      <c r="AH583" s="44">
        <f>IFERROR(INDEX(NQC2020compliance_20191121!$L:$L,MATCH($C583,NQC2020compliance_20191121!$A:$A,0)),"")</f>
        <v>0.45</v>
      </c>
    </row>
    <row r="584" spans="2:34" hidden="1" x14ac:dyDescent="0.25">
      <c r="B584" s="28" t="s">
        <v>3329</v>
      </c>
      <c r="C584" s="28" t="s">
        <v>2171</v>
      </c>
      <c r="D584" s="28" t="s">
        <v>3360</v>
      </c>
      <c r="E584" s="28"/>
      <c r="F584" s="28" t="s">
        <v>4330</v>
      </c>
      <c r="G584" s="28"/>
      <c r="H584" s="12" t="s">
        <v>3399</v>
      </c>
      <c r="I584" s="12" t="s">
        <v>3333</v>
      </c>
      <c r="J584" s="29"/>
      <c r="K584" s="30">
        <v>7.45</v>
      </c>
      <c r="L584" s="30">
        <v>1.24</v>
      </c>
      <c r="M584" s="30"/>
      <c r="N584" s="31"/>
      <c r="O584" s="31"/>
      <c r="P584" s="31"/>
      <c r="Q584" s="31"/>
      <c r="R584" s="31"/>
      <c r="S584" s="31"/>
      <c r="T584" s="32">
        <v>0</v>
      </c>
      <c r="U584" s="32">
        <v>1</v>
      </c>
      <c r="V584" s="29">
        <v>41793</v>
      </c>
      <c r="W584" s="29"/>
      <c r="X584" s="33">
        <v>55153</v>
      </c>
      <c r="Y584" s="15">
        <v>1</v>
      </c>
      <c r="Z584" s="41" t="str">
        <f t="shared" si="27"/>
        <v>RenExistRes</v>
      </c>
      <c r="AA584" s="41">
        <f>IF(IFERROR(MATCH(C584,REN_Existing_Resources!E:E,0),FALSE),1,0)</f>
        <v>1</v>
      </c>
      <c r="AB584">
        <f t="shared" si="28"/>
        <v>1</v>
      </c>
      <c r="AC584">
        <f>IF(IFERROR(MATCH(Z584,NonREN_types!$A$1:$A$10,0),FALSE),1,0)</f>
        <v>0</v>
      </c>
      <c r="AD584">
        <v>1</v>
      </c>
      <c r="AE584">
        <f t="shared" si="29"/>
        <v>0</v>
      </c>
      <c r="AG584" s="44" t="str">
        <f>IFERROR(INDEX(MasterGenCapability_201906!$G:$G,MATCH($C584,MasterGenCapability_201906!$U:$U,0)),"")</f>
        <v/>
      </c>
      <c r="AH584" s="44">
        <f>IFERROR(INDEX(NQC2020compliance_20191121!$L:$L,MATCH($C584,NQC2020compliance_20191121!$A:$A,0)),"")</f>
        <v>1.1200000000000001</v>
      </c>
    </row>
    <row r="585" spans="2:34" hidden="1" x14ac:dyDescent="0.25">
      <c r="B585" s="28" t="s">
        <v>3329</v>
      </c>
      <c r="C585" s="28" t="s">
        <v>2346</v>
      </c>
      <c r="D585" s="28" t="s">
        <v>3360</v>
      </c>
      <c r="E585" s="28"/>
      <c r="F585" s="28" t="s">
        <v>4331</v>
      </c>
      <c r="G585" s="28"/>
      <c r="H585" s="12" t="s">
        <v>3399</v>
      </c>
      <c r="I585" s="12" t="s">
        <v>3333</v>
      </c>
      <c r="J585" s="29"/>
      <c r="K585" s="30">
        <v>7.5</v>
      </c>
      <c r="L585" s="30">
        <v>1.28</v>
      </c>
      <c r="M585" s="30"/>
      <c r="N585" s="31"/>
      <c r="O585" s="31"/>
      <c r="P585" s="31"/>
      <c r="Q585" s="31"/>
      <c r="R585" s="31"/>
      <c r="S585" s="31"/>
      <c r="T585" s="32">
        <v>0</v>
      </c>
      <c r="U585" s="32">
        <v>1</v>
      </c>
      <c r="V585" s="29">
        <v>30651</v>
      </c>
      <c r="W585" s="29"/>
      <c r="X585" s="33">
        <v>55153</v>
      </c>
      <c r="Y585" s="15">
        <v>1</v>
      </c>
      <c r="Z585" s="41" t="str">
        <f t="shared" si="27"/>
        <v>RenExistRes</v>
      </c>
      <c r="AA585" s="41">
        <f>IF(IFERROR(MATCH(C585,REN_Existing_Resources!E:E,0),FALSE),1,0)</f>
        <v>1</v>
      </c>
      <c r="AB585">
        <f t="shared" si="28"/>
        <v>1</v>
      </c>
      <c r="AC585">
        <f>IF(IFERROR(MATCH(Z585,NonREN_types!$A$1:$A$10,0),FALSE),1,0)</f>
        <v>0</v>
      </c>
      <c r="AD585">
        <v>1</v>
      </c>
      <c r="AE585">
        <f t="shared" si="29"/>
        <v>0</v>
      </c>
      <c r="AG585" s="44">
        <f>IFERROR(INDEX(MasterGenCapability_201906!$G:$G,MATCH($C585,MasterGenCapability_201906!$U:$U,0)),"")</f>
        <v>7.5</v>
      </c>
      <c r="AH585" s="44">
        <f>IFERROR(INDEX(NQC2020compliance_20191121!$L:$L,MATCH($C585,NQC2020compliance_20191121!$A:$A,0)),"")</f>
        <v>1.1299999999999999</v>
      </c>
    </row>
    <row r="586" spans="2:34" x14ac:dyDescent="0.25">
      <c r="B586" s="28" t="s">
        <v>3329</v>
      </c>
      <c r="C586" s="28" t="s">
        <v>4332</v>
      </c>
      <c r="D586" s="28" t="s">
        <v>3346</v>
      </c>
      <c r="E586" s="28" t="s">
        <v>3413</v>
      </c>
      <c r="F586" s="28" t="s">
        <v>4333</v>
      </c>
      <c r="G586" s="28"/>
      <c r="H586" s="12" t="s">
        <v>3385</v>
      </c>
      <c r="I586" s="12" t="s">
        <v>3333</v>
      </c>
      <c r="J586" s="29" t="s">
        <v>3386</v>
      </c>
      <c r="K586" s="30">
        <v>2.85</v>
      </c>
      <c r="L586" s="30">
        <v>2.2999999999999998</v>
      </c>
      <c r="M586" s="30"/>
      <c r="N586" s="31"/>
      <c r="O586" s="31"/>
      <c r="P586" s="31"/>
      <c r="Q586" s="31"/>
      <c r="R586" s="31"/>
      <c r="S586" s="31"/>
      <c r="T586" s="32">
        <v>0</v>
      </c>
      <c r="U586" s="32">
        <v>1</v>
      </c>
      <c r="V586" s="29">
        <v>31778</v>
      </c>
      <c r="W586" s="29"/>
      <c r="X586" s="33">
        <v>55153</v>
      </c>
      <c r="Y586" s="15">
        <v>1</v>
      </c>
      <c r="Z586" s="41" t="str">
        <f t="shared" si="27"/>
        <v>CAISO_Hydro</v>
      </c>
      <c r="AA586" s="41">
        <f>IF(IFERROR(MATCH(C586,REN_Existing_Resources!E:E,0),FALSE),1,0)</f>
        <v>0</v>
      </c>
      <c r="AB586">
        <f t="shared" si="28"/>
        <v>1</v>
      </c>
      <c r="AC586">
        <f>IF(IFERROR(MATCH(Z586,NonREN_types!$A$1:$A$10,0),FALSE),1,0)</f>
        <v>1</v>
      </c>
      <c r="AD586">
        <v>1</v>
      </c>
      <c r="AE586">
        <f t="shared" si="29"/>
        <v>1</v>
      </c>
      <c r="AG586" s="44">
        <f>IFERROR(INDEX(MasterGenCapability_201906!$G:$G,MATCH($C586,MasterGenCapability_201906!$U:$U,0)),"")</f>
        <v>2.85</v>
      </c>
      <c r="AH586" s="44">
        <f>IFERROR(INDEX(NQC2020compliance_20191121!$L:$L,MATCH($C586,NQC2020compliance_20191121!$A:$A,0)),"")</f>
        <v>1.66</v>
      </c>
    </row>
    <row r="587" spans="2:34" hidden="1" x14ac:dyDescent="0.25">
      <c r="B587" s="28" t="s">
        <v>3329</v>
      </c>
      <c r="C587" s="28" t="s">
        <v>1391</v>
      </c>
      <c r="D587" s="28" t="s">
        <v>3346</v>
      </c>
      <c r="E587" s="28" t="s">
        <v>3413</v>
      </c>
      <c r="F587" s="28" t="s">
        <v>4334</v>
      </c>
      <c r="G587" s="28"/>
      <c r="H587" s="12" t="s">
        <v>3332</v>
      </c>
      <c r="I587" s="12" t="s">
        <v>3333</v>
      </c>
      <c r="J587" s="29"/>
      <c r="K587" s="30">
        <v>5.5</v>
      </c>
      <c r="L587" s="30">
        <v>2.25</v>
      </c>
      <c r="M587" s="30"/>
      <c r="N587" s="31"/>
      <c r="O587" s="31"/>
      <c r="P587" s="31"/>
      <c r="Q587" s="31"/>
      <c r="R587" s="31"/>
      <c r="S587" s="31"/>
      <c r="T587" s="32">
        <v>0</v>
      </c>
      <c r="U587" s="32">
        <v>1</v>
      </c>
      <c r="V587" s="29">
        <v>40780</v>
      </c>
      <c r="W587" s="29"/>
      <c r="X587" s="33">
        <v>55153</v>
      </c>
      <c r="Y587" s="15">
        <v>1</v>
      </c>
      <c r="Z587" s="41" t="str">
        <f t="shared" si="27"/>
        <v>RenExistRes</v>
      </c>
      <c r="AA587" s="41">
        <f>IF(IFERROR(MATCH(C587,REN_Existing_Resources!E:E,0),FALSE),1,0)</f>
        <v>1</v>
      </c>
      <c r="AB587">
        <f t="shared" si="28"/>
        <v>1</v>
      </c>
      <c r="AC587">
        <f>IF(IFERROR(MATCH(Z587,NonREN_types!$A$1:$A$10,0),FALSE),1,0)</f>
        <v>0</v>
      </c>
      <c r="AD587">
        <v>1</v>
      </c>
      <c r="AE587">
        <f t="shared" si="29"/>
        <v>0</v>
      </c>
      <c r="AG587" s="44">
        <f>IFERROR(INDEX(MasterGenCapability_201906!$G:$G,MATCH($C587,MasterGenCapability_201906!$U:$U,0)),"")</f>
        <v>5.5</v>
      </c>
      <c r="AH587" s="44">
        <f>IFERROR(INDEX(NQC2020compliance_20191121!$L:$L,MATCH($C587,NQC2020compliance_20191121!$A:$A,0)),"")</f>
        <v>0.77</v>
      </c>
    </row>
    <row r="588" spans="2:34" hidden="1" x14ac:dyDescent="0.25">
      <c r="B588" s="28" t="s">
        <v>3329</v>
      </c>
      <c r="C588" s="28" t="s">
        <v>1441</v>
      </c>
      <c r="D588" s="28" t="s">
        <v>3346</v>
      </c>
      <c r="E588" s="28" t="s">
        <v>3413</v>
      </c>
      <c r="F588" s="28" t="s">
        <v>4335</v>
      </c>
      <c r="G588" s="28"/>
      <c r="H588" s="12" t="s">
        <v>3332</v>
      </c>
      <c r="I588" s="12" t="s">
        <v>3333</v>
      </c>
      <c r="J588" s="29"/>
      <c r="K588" s="30">
        <v>1.5</v>
      </c>
      <c r="L588" s="30">
        <v>0.3</v>
      </c>
      <c r="M588" s="30"/>
      <c r="N588" s="31"/>
      <c r="O588" s="31"/>
      <c r="P588" s="31"/>
      <c r="Q588" s="31"/>
      <c r="R588" s="31"/>
      <c r="S588" s="31"/>
      <c r="T588" s="32">
        <v>0</v>
      </c>
      <c r="U588" s="32">
        <v>1</v>
      </c>
      <c r="V588" s="29">
        <v>41442</v>
      </c>
      <c r="W588" s="29"/>
      <c r="X588" s="33">
        <v>55153</v>
      </c>
      <c r="Y588" s="15">
        <v>1</v>
      </c>
      <c r="Z588" s="41" t="str">
        <f t="shared" si="27"/>
        <v>RenExistRes</v>
      </c>
      <c r="AA588" s="41">
        <f>IF(IFERROR(MATCH(C588,REN_Existing_Resources!E:E,0),FALSE),1,0)</f>
        <v>1</v>
      </c>
      <c r="AB588">
        <f t="shared" si="28"/>
        <v>1</v>
      </c>
      <c r="AC588">
        <f>IF(IFERROR(MATCH(Z588,NonREN_types!$A$1:$A$10,0),FALSE),1,0)</f>
        <v>0</v>
      </c>
      <c r="AD588">
        <v>1</v>
      </c>
      <c r="AE588">
        <f t="shared" si="29"/>
        <v>0</v>
      </c>
      <c r="AG588" s="44">
        <f>IFERROR(INDEX(MasterGenCapability_201906!$G:$G,MATCH($C588,MasterGenCapability_201906!$U:$U,0)),"")</f>
        <v>1.5</v>
      </c>
      <c r="AH588" s="44">
        <f>IFERROR(INDEX(NQC2020compliance_20191121!$L:$L,MATCH($C588,NQC2020compliance_20191121!$A:$A,0)),"")</f>
        <v>0.21</v>
      </c>
    </row>
    <row r="589" spans="2:34" hidden="1" x14ac:dyDescent="0.25">
      <c r="B589" s="28" t="s">
        <v>3329</v>
      </c>
      <c r="C589" s="28" t="s">
        <v>1444</v>
      </c>
      <c r="D589" s="28" t="s">
        <v>3346</v>
      </c>
      <c r="E589" s="28" t="s">
        <v>3413</v>
      </c>
      <c r="F589" s="28" t="s">
        <v>4336</v>
      </c>
      <c r="G589" s="28"/>
      <c r="H589" s="12" t="s">
        <v>3332</v>
      </c>
      <c r="I589" s="12" t="s">
        <v>3333</v>
      </c>
      <c r="J589" s="29"/>
      <c r="K589" s="30">
        <v>1</v>
      </c>
      <c r="L589" s="30">
        <v>0.46</v>
      </c>
      <c r="M589" s="30"/>
      <c r="N589" s="31"/>
      <c r="O589" s="31"/>
      <c r="P589" s="31"/>
      <c r="Q589" s="31"/>
      <c r="R589" s="31"/>
      <c r="S589" s="31"/>
      <c r="T589" s="32">
        <v>0</v>
      </c>
      <c r="U589" s="32">
        <v>1</v>
      </c>
      <c r="V589" s="29">
        <v>41491</v>
      </c>
      <c r="W589" s="29"/>
      <c r="X589" s="33">
        <v>55153</v>
      </c>
      <c r="Y589" s="15">
        <v>1</v>
      </c>
      <c r="Z589" s="41" t="str">
        <f t="shared" si="27"/>
        <v>RenExistRes</v>
      </c>
      <c r="AA589" s="41">
        <f>IF(IFERROR(MATCH(C589,REN_Existing_Resources!E:E,0),FALSE),1,0)</f>
        <v>1</v>
      </c>
      <c r="AB589">
        <f t="shared" si="28"/>
        <v>1</v>
      </c>
      <c r="AC589">
        <f>IF(IFERROR(MATCH(Z589,NonREN_types!$A$1:$A$10,0),FALSE),1,0)</f>
        <v>0</v>
      </c>
      <c r="AD589">
        <v>1</v>
      </c>
      <c r="AE589">
        <f t="shared" si="29"/>
        <v>0</v>
      </c>
      <c r="AG589" s="44">
        <f>IFERROR(INDEX(MasterGenCapability_201906!$G:$G,MATCH($C589,MasterGenCapability_201906!$U:$U,0)),"")</f>
        <v>1</v>
      </c>
      <c r="AH589" s="44">
        <f>IFERROR(INDEX(NQC2020compliance_20191121!$L:$L,MATCH($C589,NQC2020compliance_20191121!$A:$A,0)),"")</f>
        <v>0.14000000000000001</v>
      </c>
    </row>
    <row r="590" spans="2:34" x14ac:dyDescent="0.25">
      <c r="B590" s="28" t="s">
        <v>3329</v>
      </c>
      <c r="C590" s="28" t="s">
        <v>4337</v>
      </c>
      <c r="D590" s="28" t="s">
        <v>3346</v>
      </c>
      <c r="E590" s="28" t="s">
        <v>3413</v>
      </c>
      <c r="F590" s="28" t="s">
        <v>4338</v>
      </c>
      <c r="G590" s="28"/>
      <c r="H590" s="12" t="s">
        <v>3385</v>
      </c>
      <c r="I590" s="12" t="s">
        <v>3333</v>
      </c>
      <c r="J590" s="29" t="s">
        <v>3386</v>
      </c>
      <c r="K590" s="30">
        <v>2.85</v>
      </c>
      <c r="L590" s="30">
        <v>2.6</v>
      </c>
      <c r="M590" s="30"/>
      <c r="N590" s="31"/>
      <c r="O590" s="31"/>
      <c r="P590" s="31"/>
      <c r="Q590" s="31"/>
      <c r="R590" s="31"/>
      <c r="S590" s="31"/>
      <c r="T590" s="32">
        <v>0</v>
      </c>
      <c r="U590" s="32">
        <v>1</v>
      </c>
      <c r="V590" s="29">
        <v>31778</v>
      </c>
      <c r="W590" s="29"/>
      <c r="X590" s="33">
        <v>55153</v>
      </c>
      <c r="Y590" s="15">
        <v>1</v>
      </c>
      <c r="Z590" s="41" t="str">
        <f t="shared" si="27"/>
        <v>CAISO_Hydro</v>
      </c>
      <c r="AA590" s="41">
        <f>IF(IFERROR(MATCH(C590,REN_Existing_Resources!E:E,0),FALSE),1,0)</f>
        <v>0</v>
      </c>
      <c r="AB590">
        <f t="shared" si="28"/>
        <v>1</v>
      </c>
      <c r="AC590">
        <f>IF(IFERROR(MATCH(Z590,NonREN_types!$A$1:$A$10,0),FALSE),1,0)</f>
        <v>1</v>
      </c>
      <c r="AD590">
        <v>1</v>
      </c>
      <c r="AE590">
        <f t="shared" si="29"/>
        <v>1</v>
      </c>
      <c r="AG590" s="44">
        <f>IFERROR(INDEX(MasterGenCapability_201906!$G:$G,MATCH($C590,MasterGenCapability_201906!$U:$U,0)),"")</f>
        <v>2.85</v>
      </c>
      <c r="AH590" s="44">
        <f>IFERROR(INDEX(NQC2020compliance_20191121!$L:$L,MATCH($C590,NQC2020compliance_20191121!$A:$A,0)),"")</f>
        <v>0.37</v>
      </c>
    </row>
    <row r="591" spans="2:34" x14ac:dyDescent="0.25">
      <c r="B591" s="28" t="s">
        <v>3329</v>
      </c>
      <c r="C591" s="28" t="s">
        <v>4339</v>
      </c>
      <c r="D591" s="28" t="s">
        <v>3346</v>
      </c>
      <c r="E591" s="28" t="s">
        <v>3413</v>
      </c>
      <c r="F591" s="28" t="s">
        <v>4340</v>
      </c>
      <c r="G591" s="28" t="s">
        <v>4341</v>
      </c>
      <c r="H591" s="12" t="s">
        <v>3357</v>
      </c>
      <c r="I591" s="12" t="s">
        <v>3351</v>
      </c>
      <c r="J591" s="29" t="s">
        <v>3359</v>
      </c>
      <c r="K591" s="34">
        <v>25.93</v>
      </c>
      <c r="L591" s="34">
        <v>25.93</v>
      </c>
      <c r="M591" s="34">
        <v>25.93</v>
      </c>
      <c r="N591" s="31"/>
      <c r="O591" s="31">
        <v>7606.0303582401057</v>
      </c>
      <c r="P591" s="31">
        <v>7606.0303582401057</v>
      </c>
      <c r="Q591" s="31"/>
      <c r="R591" s="31"/>
      <c r="S591" s="31"/>
      <c r="T591" s="32">
        <v>1</v>
      </c>
      <c r="U591" s="32">
        <v>1</v>
      </c>
      <c r="V591" s="29">
        <v>32284</v>
      </c>
      <c r="W591" s="29"/>
      <c r="X591" s="33">
        <v>55153</v>
      </c>
      <c r="Y591" s="15">
        <v>1</v>
      </c>
      <c r="Z591" s="41" t="str">
        <f t="shared" si="27"/>
        <v>CAISO_CHP</v>
      </c>
      <c r="AA591" s="41">
        <f>IF(IFERROR(MATCH(C591,REN_Existing_Resources!E:E,0),FALSE),1,0)</f>
        <v>0</v>
      </c>
      <c r="AB591">
        <f t="shared" si="28"/>
        <v>1</v>
      </c>
      <c r="AC591">
        <f>IF(IFERROR(MATCH(Z591,NonREN_types!$A$1:$A$10,0),FALSE),1,0)</f>
        <v>1</v>
      </c>
      <c r="AD591">
        <v>1</v>
      </c>
      <c r="AE591">
        <f t="shared" si="29"/>
        <v>1</v>
      </c>
      <c r="AG591" s="44" t="str">
        <f>IFERROR(INDEX(MasterGenCapability_201906!$G:$G,MATCH($C591,MasterGenCapability_201906!$U:$U,0)),"")</f>
        <v/>
      </c>
      <c r="AH591" s="44" t="str">
        <f>IFERROR(INDEX(NQC2020compliance_20191121!$L:$L,MATCH($C591,NQC2020compliance_20191121!$A:$A,0)),"")</f>
        <v/>
      </c>
    </row>
    <row r="592" spans="2:34" x14ac:dyDescent="0.25">
      <c r="B592" s="28" t="s">
        <v>3329</v>
      </c>
      <c r="C592" s="28" t="s">
        <v>4342</v>
      </c>
      <c r="D592" s="28" t="s">
        <v>3346</v>
      </c>
      <c r="E592" s="28" t="s">
        <v>3413</v>
      </c>
      <c r="F592" s="28" t="s">
        <v>4343</v>
      </c>
      <c r="G592" s="28" t="s">
        <v>4344</v>
      </c>
      <c r="H592" s="12" t="s">
        <v>3365</v>
      </c>
      <c r="I592" s="12" t="s">
        <v>3395</v>
      </c>
      <c r="J592" s="29" t="s">
        <v>3836</v>
      </c>
      <c r="K592" s="30">
        <v>92.09</v>
      </c>
      <c r="L592" s="30">
        <v>91</v>
      </c>
      <c r="M592" s="30">
        <v>41.4405</v>
      </c>
      <c r="N592" s="31">
        <v>10055.335688617122</v>
      </c>
      <c r="O592" s="31">
        <v>9371.5836155534653</v>
      </c>
      <c r="P592" s="31">
        <v>13280.96359011881</v>
      </c>
      <c r="Q592" s="31">
        <v>277.22295390404514</v>
      </c>
      <c r="R592" s="31">
        <v>277.22295390404514</v>
      </c>
      <c r="S592" s="31"/>
      <c r="T592" s="32">
        <v>1</v>
      </c>
      <c r="U592" s="32">
        <v>1</v>
      </c>
      <c r="V592" s="29">
        <v>41400</v>
      </c>
      <c r="W592" s="29"/>
      <c r="X592" s="33">
        <v>55153</v>
      </c>
      <c r="Y592" s="15">
        <v>1</v>
      </c>
      <c r="Z592" s="41" t="str">
        <f t="shared" si="27"/>
        <v>CAISO_Peaker1</v>
      </c>
      <c r="AA592" s="41">
        <f>IF(IFERROR(MATCH(C592,REN_Existing_Resources!E:E,0),FALSE),1,0)</f>
        <v>0</v>
      </c>
      <c r="AB592">
        <f t="shared" si="28"/>
        <v>1</v>
      </c>
      <c r="AC592">
        <f>IF(IFERROR(MATCH(Z592,NonREN_types!$A$1:$A$10,0),FALSE),1,0)</f>
        <v>1</v>
      </c>
      <c r="AD592">
        <v>1</v>
      </c>
      <c r="AE592">
        <f t="shared" si="29"/>
        <v>1</v>
      </c>
      <c r="AG592" s="44">
        <f>IFERROR(INDEX(MasterGenCapability_201906!$G:$G,MATCH($C592,MasterGenCapability_201906!$U:$U,0)),"")</f>
        <v>103.76</v>
      </c>
      <c r="AH592" s="44">
        <f>IFERROR(INDEX(NQC2020compliance_20191121!$L:$L,MATCH($C592,NQC2020compliance_20191121!$A:$A,0)),"")</f>
        <v>103.76</v>
      </c>
    </row>
    <row r="593" spans="2:34" x14ac:dyDescent="0.25">
      <c r="B593" s="28" t="s">
        <v>3329</v>
      </c>
      <c r="C593" s="28" t="s">
        <v>4345</v>
      </c>
      <c r="D593" s="28" t="s">
        <v>3346</v>
      </c>
      <c r="E593" s="28" t="s">
        <v>3413</v>
      </c>
      <c r="F593" s="28" t="s">
        <v>4346</v>
      </c>
      <c r="G593" s="28"/>
      <c r="H593" s="12" t="s">
        <v>3385</v>
      </c>
      <c r="I593" s="12" t="s">
        <v>3333</v>
      </c>
      <c r="J593" s="29" t="s">
        <v>3386</v>
      </c>
      <c r="K593" s="30">
        <v>5</v>
      </c>
      <c r="L593" s="30">
        <v>4.8</v>
      </c>
      <c r="M593" s="30"/>
      <c r="N593" s="31"/>
      <c r="O593" s="31"/>
      <c r="P593" s="31"/>
      <c r="Q593" s="31"/>
      <c r="R593" s="31"/>
      <c r="S593" s="31"/>
      <c r="T593" s="32">
        <v>0</v>
      </c>
      <c r="U593" s="32">
        <v>1</v>
      </c>
      <c r="V593" s="29">
        <v>29221</v>
      </c>
      <c r="W593" s="29"/>
      <c r="X593" s="33">
        <v>55153</v>
      </c>
      <c r="Y593" s="15">
        <v>1</v>
      </c>
      <c r="Z593" s="41" t="str">
        <f t="shared" si="27"/>
        <v>CAISO_Hydro</v>
      </c>
      <c r="AA593" s="41">
        <f>IF(IFERROR(MATCH(C593,REN_Existing_Resources!E:E,0),FALSE),1,0)</f>
        <v>0</v>
      </c>
      <c r="AB593">
        <f t="shared" si="28"/>
        <v>1</v>
      </c>
      <c r="AC593">
        <f>IF(IFERROR(MATCH(Z593,NonREN_types!$A$1:$A$10,0),FALSE),1,0)</f>
        <v>1</v>
      </c>
      <c r="AD593">
        <v>1</v>
      </c>
      <c r="AE593">
        <f t="shared" si="29"/>
        <v>1</v>
      </c>
      <c r="AG593" s="44">
        <f>IFERROR(INDEX(MasterGenCapability_201906!$G:$G,MATCH($C593,MasterGenCapability_201906!$U:$U,0)),"")</f>
        <v>5</v>
      </c>
      <c r="AH593" s="44">
        <f>IFERROR(INDEX(NQC2020compliance_20191121!$L:$L,MATCH($C593,NQC2020compliance_20191121!$A:$A,0)),"")</f>
        <v>1.8</v>
      </c>
    </row>
    <row r="594" spans="2:34" x14ac:dyDescent="0.25">
      <c r="B594" s="28" t="s">
        <v>3329</v>
      </c>
      <c r="C594" s="28" t="s">
        <v>4347</v>
      </c>
      <c r="D594" s="28" t="s">
        <v>3455</v>
      </c>
      <c r="E594" s="28" t="s">
        <v>37</v>
      </c>
      <c r="F594" s="28" t="s">
        <v>4348</v>
      </c>
      <c r="G594" s="28"/>
      <c r="H594" s="12" t="s">
        <v>3357</v>
      </c>
      <c r="I594" s="12" t="s">
        <v>3333</v>
      </c>
      <c r="J594" s="29" t="s">
        <v>3359</v>
      </c>
      <c r="K594" s="34">
        <v>0.01</v>
      </c>
      <c r="L594" s="34">
        <v>0.01</v>
      </c>
      <c r="M594" s="34">
        <v>0.01</v>
      </c>
      <c r="N594" s="31"/>
      <c r="O594" s="31">
        <v>7606.0303582401057</v>
      </c>
      <c r="P594" s="31">
        <v>7606.0303582401057</v>
      </c>
      <c r="Q594" s="31"/>
      <c r="R594" s="31"/>
      <c r="S594" s="31"/>
      <c r="T594" s="32">
        <v>1</v>
      </c>
      <c r="U594" s="32">
        <v>1</v>
      </c>
      <c r="V594" s="29">
        <v>31778</v>
      </c>
      <c r="W594" s="29"/>
      <c r="X594" s="33">
        <v>55153</v>
      </c>
      <c r="Y594" s="15">
        <v>1</v>
      </c>
      <c r="Z594" s="41" t="str">
        <f t="shared" si="27"/>
        <v>CAISO_CHP</v>
      </c>
      <c r="AA594" s="41">
        <f>IF(IFERROR(MATCH(C594,REN_Existing_Resources!E:E,0),FALSE),1,0)</f>
        <v>0</v>
      </c>
      <c r="AB594">
        <f t="shared" si="28"/>
        <v>1</v>
      </c>
      <c r="AC594">
        <f>IF(IFERROR(MATCH(Z594,NonREN_types!$A$1:$A$10,0),FALSE),1,0)</f>
        <v>1</v>
      </c>
      <c r="AD594">
        <v>1</v>
      </c>
      <c r="AE594">
        <f t="shared" si="29"/>
        <v>1</v>
      </c>
      <c r="AG594" s="44">
        <f>IFERROR(INDEX(MasterGenCapability_201906!$G:$G,MATCH($C594,MasterGenCapability_201906!$U:$U,0)),"")</f>
        <v>1</v>
      </c>
      <c r="AH594" s="44">
        <f>IFERROR(INDEX(NQC2020compliance_20191121!$L:$L,MATCH($C594,NQC2020compliance_20191121!$A:$A,0)),"")</f>
        <v>0.01</v>
      </c>
    </row>
    <row r="595" spans="2:34" x14ac:dyDescent="0.25">
      <c r="B595" s="28" t="s">
        <v>3329</v>
      </c>
      <c r="C595" s="28" t="s">
        <v>4349</v>
      </c>
      <c r="D595" s="28" t="s">
        <v>3346</v>
      </c>
      <c r="E595" s="28" t="s">
        <v>3413</v>
      </c>
      <c r="F595" s="28" t="s">
        <v>4350</v>
      </c>
      <c r="G595" s="28" t="s">
        <v>4351</v>
      </c>
      <c r="H595" s="12" t="s">
        <v>3365</v>
      </c>
      <c r="I595" s="12" t="s">
        <v>3395</v>
      </c>
      <c r="J595" s="29" t="s">
        <v>3836</v>
      </c>
      <c r="K595" s="30">
        <v>92.4</v>
      </c>
      <c r="L595" s="30">
        <v>91</v>
      </c>
      <c r="M595" s="30">
        <v>41.580000000000005</v>
      </c>
      <c r="N595" s="31">
        <v>10089.184684854188</v>
      </c>
      <c r="O595" s="31">
        <v>9371.5836155534653</v>
      </c>
      <c r="P595" s="31">
        <v>13280.96359011881</v>
      </c>
      <c r="Q595" s="31">
        <v>278.15616180620884</v>
      </c>
      <c r="R595" s="31">
        <v>278.15616180620884</v>
      </c>
      <c r="S595" s="31"/>
      <c r="T595" s="32">
        <v>1</v>
      </c>
      <c r="U595" s="32">
        <v>1</v>
      </c>
      <c r="V595" s="29">
        <v>41400</v>
      </c>
      <c r="W595" s="29"/>
      <c r="X595" s="33">
        <v>55153</v>
      </c>
      <c r="Y595" s="15">
        <v>1</v>
      </c>
      <c r="Z595" s="41" t="str">
        <f t="shared" si="27"/>
        <v>CAISO_Peaker1</v>
      </c>
      <c r="AA595" s="41">
        <f>IF(IFERROR(MATCH(C595,REN_Existing_Resources!E:E,0),FALSE),1,0)</f>
        <v>0</v>
      </c>
      <c r="AB595">
        <f t="shared" si="28"/>
        <v>1</v>
      </c>
      <c r="AC595">
        <f>IF(IFERROR(MATCH(Z595,NonREN_types!$A$1:$A$10,0),FALSE),1,0)</f>
        <v>1</v>
      </c>
      <c r="AD595">
        <v>1</v>
      </c>
      <c r="AE595">
        <f t="shared" si="29"/>
        <v>1</v>
      </c>
      <c r="AG595" s="44">
        <f>IFERROR(INDEX(MasterGenCapability_201906!$G:$G,MATCH($C595,MasterGenCapability_201906!$U:$U,0)),"")</f>
        <v>95.34</v>
      </c>
      <c r="AH595" s="44">
        <f>IFERROR(INDEX(NQC2020compliance_20191121!$L:$L,MATCH($C595,NQC2020compliance_20191121!$A:$A,0)),"")</f>
        <v>95.34</v>
      </c>
    </row>
    <row r="596" spans="2:34" hidden="1" x14ac:dyDescent="0.25">
      <c r="B596" s="28" t="s">
        <v>3329</v>
      </c>
      <c r="C596" s="28" t="s">
        <v>4352</v>
      </c>
      <c r="D596" s="28" t="s">
        <v>3455</v>
      </c>
      <c r="E596" s="28" t="s">
        <v>3686</v>
      </c>
      <c r="F596" s="28" t="s">
        <v>4352</v>
      </c>
      <c r="G596" s="28"/>
      <c r="H596" s="12" t="s">
        <v>3483</v>
      </c>
      <c r="I596" s="12" t="s">
        <v>3333</v>
      </c>
      <c r="J596" s="29"/>
      <c r="K596" s="30">
        <v>2.2999999999999998</v>
      </c>
      <c r="L596" s="30">
        <v>0.01</v>
      </c>
      <c r="M596" s="30"/>
      <c r="N596" s="31"/>
      <c r="O596" s="31"/>
      <c r="P596" s="31"/>
      <c r="Q596" s="31"/>
      <c r="R596" s="31"/>
      <c r="S596" s="31"/>
      <c r="T596" s="32">
        <v>0</v>
      </c>
      <c r="U596" s="32">
        <v>1</v>
      </c>
      <c r="V596" s="40">
        <v>1</v>
      </c>
      <c r="W596" s="29"/>
      <c r="X596" s="33">
        <v>55153</v>
      </c>
      <c r="Y596" s="15">
        <v>1</v>
      </c>
      <c r="Z596" s="41" t="str">
        <f t="shared" si="27"/>
        <v>Unclassified</v>
      </c>
      <c r="AA596" s="41">
        <f>IF(IFERROR(MATCH(C596,REN_Existing_Resources!E:E,0),FALSE),1,0)</f>
        <v>0</v>
      </c>
      <c r="AB596">
        <f t="shared" si="28"/>
        <v>1</v>
      </c>
      <c r="AC596">
        <f>IF(IFERROR(MATCH(Z596,NonREN_types!$A$1:$A$10,0),FALSE),1,0)</f>
        <v>0</v>
      </c>
      <c r="AD596">
        <v>1</v>
      </c>
      <c r="AE596">
        <f t="shared" si="29"/>
        <v>0</v>
      </c>
      <c r="AG596" s="44">
        <f>IFERROR(INDEX(MasterGenCapability_201906!$G:$G,MATCH($C596,MasterGenCapability_201906!$U:$U,0)),"")</f>
        <v>1</v>
      </c>
      <c r="AH596" s="44">
        <f>IFERROR(INDEX(NQC2020compliance_20191121!$L:$L,MATCH($C596,NQC2020compliance_20191121!$A:$A,0)),"")</f>
        <v>0</v>
      </c>
    </row>
    <row r="597" spans="2:34" x14ac:dyDescent="0.25">
      <c r="B597" s="28" t="s">
        <v>3329</v>
      </c>
      <c r="C597" s="28" t="s">
        <v>4353</v>
      </c>
      <c r="D597" s="28" t="s">
        <v>3346</v>
      </c>
      <c r="E597" s="28" t="s">
        <v>3413</v>
      </c>
      <c r="F597" s="28" t="s">
        <v>4354</v>
      </c>
      <c r="G597" s="28" t="s">
        <v>4355</v>
      </c>
      <c r="H597" s="12" t="s">
        <v>3365</v>
      </c>
      <c r="I597" s="12" t="s">
        <v>3395</v>
      </c>
      <c r="J597" s="29" t="s">
        <v>3836</v>
      </c>
      <c r="K597" s="30">
        <v>92.36</v>
      </c>
      <c r="L597" s="30">
        <v>91</v>
      </c>
      <c r="M597" s="30">
        <v>41.561999999999998</v>
      </c>
      <c r="N597" s="31">
        <v>10084.817072436501</v>
      </c>
      <c r="O597" s="31">
        <v>9371.5836155534653</v>
      </c>
      <c r="P597" s="31">
        <v>13280.96359011881</v>
      </c>
      <c r="Q597" s="31">
        <v>278.03574788334902</v>
      </c>
      <c r="R597" s="31">
        <v>278.03574788334902</v>
      </c>
      <c r="S597" s="31"/>
      <c r="T597" s="32">
        <v>1</v>
      </c>
      <c r="U597" s="32">
        <v>1</v>
      </c>
      <c r="V597" s="29">
        <v>41400</v>
      </c>
      <c r="W597" s="29"/>
      <c r="X597" s="33">
        <v>55153</v>
      </c>
      <c r="Y597" s="15">
        <v>1</v>
      </c>
      <c r="Z597" s="41" t="str">
        <f t="shared" si="27"/>
        <v>CAISO_Peaker1</v>
      </c>
      <c r="AA597" s="41">
        <f>IF(IFERROR(MATCH(C597,REN_Existing_Resources!E:E,0),FALSE),1,0)</f>
        <v>0</v>
      </c>
      <c r="AB597">
        <f t="shared" si="28"/>
        <v>1</v>
      </c>
      <c r="AC597">
        <f>IF(IFERROR(MATCH(Z597,NonREN_types!$A$1:$A$10,0),FALSE),1,0)</f>
        <v>1</v>
      </c>
      <c r="AD597">
        <v>1</v>
      </c>
      <c r="AE597">
        <f t="shared" si="29"/>
        <v>1</v>
      </c>
      <c r="AG597" s="44">
        <f>IFERROR(INDEX(MasterGenCapability_201906!$G:$G,MATCH($C597,MasterGenCapability_201906!$U:$U,0)),"")</f>
        <v>96.85</v>
      </c>
      <c r="AH597" s="44">
        <f>IFERROR(INDEX(NQC2020compliance_20191121!$L:$L,MATCH($C597,NQC2020compliance_20191121!$A:$A,0)),"")</f>
        <v>96.85</v>
      </c>
    </row>
    <row r="598" spans="2:34" hidden="1" x14ac:dyDescent="0.25">
      <c r="B598" s="28" t="s">
        <v>3329</v>
      </c>
      <c r="C598" s="28" t="s">
        <v>4356</v>
      </c>
      <c r="D598" s="28" t="s">
        <v>3334</v>
      </c>
      <c r="E598" s="28" t="s">
        <v>3420</v>
      </c>
      <c r="F598" s="28" t="s">
        <v>4357</v>
      </c>
      <c r="G598" s="28" t="s">
        <v>4358</v>
      </c>
      <c r="H598" s="12" t="s">
        <v>3365</v>
      </c>
      <c r="I598" s="12" t="s">
        <v>3366</v>
      </c>
      <c r="J598" s="29" t="s">
        <v>3367</v>
      </c>
      <c r="K598" s="30">
        <v>215</v>
      </c>
      <c r="L598" s="30">
        <v>215</v>
      </c>
      <c r="M598" s="30">
        <v>17.2</v>
      </c>
      <c r="N598" s="31">
        <v>17094.11</v>
      </c>
      <c r="O598" s="31">
        <v>9453.6767441860484</v>
      </c>
      <c r="P598" s="31">
        <v>15294.259302325589</v>
      </c>
      <c r="Q598" s="31">
        <v>215</v>
      </c>
      <c r="R598" s="31">
        <v>215</v>
      </c>
      <c r="S598" s="31"/>
      <c r="T598" s="32">
        <v>1</v>
      </c>
      <c r="U598" s="32">
        <v>1</v>
      </c>
      <c r="V598" s="29">
        <v>21551</v>
      </c>
      <c r="W598" s="29">
        <v>44196</v>
      </c>
      <c r="X598" s="33">
        <v>44196</v>
      </c>
      <c r="Y598" s="15">
        <v>1</v>
      </c>
      <c r="Z598" s="41" t="str">
        <f t="shared" si="27"/>
        <v>CAISO_ST</v>
      </c>
      <c r="AA598" s="41">
        <f>IF(IFERROR(MATCH(C598,REN_Existing_Resources!E:E,0),FALSE),1,0)</f>
        <v>0</v>
      </c>
      <c r="AB598">
        <f t="shared" si="28"/>
        <v>0</v>
      </c>
      <c r="AC598">
        <f>IF(IFERROR(MATCH(Z598,NonREN_types!$A$1:$A$10,0),FALSE),1,0)</f>
        <v>1</v>
      </c>
      <c r="AD598">
        <v>1</v>
      </c>
      <c r="AE598">
        <f t="shared" si="29"/>
        <v>0</v>
      </c>
      <c r="AG598" s="44" t="str">
        <f>IFERROR(INDEX(MasterGenCapability_201906!$G:$G,MATCH($C598,MasterGenCapability_201906!$U:$U,0)),"")</f>
        <v/>
      </c>
      <c r="AH598" s="44" t="str">
        <f>IFERROR(INDEX(NQC2020compliance_20191121!$L:$L,MATCH($C598,NQC2020compliance_20191121!$A:$A,0)),"")</f>
        <v/>
      </c>
    </row>
    <row r="599" spans="2:34" hidden="1" x14ac:dyDescent="0.25">
      <c r="B599" s="28" t="s">
        <v>3329</v>
      </c>
      <c r="C599" s="28" t="s">
        <v>4359</v>
      </c>
      <c r="D599" s="28" t="s">
        <v>3334</v>
      </c>
      <c r="E599" s="28" t="s">
        <v>3420</v>
      </c>
      <c r="F599" s="28" t="s">
        <v>4360</v>
      </c>
      <c r="G599" s="28" t="s">
        <v>4361</v>
      </c>
      <c r="H599" s="12" t="s">
        <v>3365</v>
      </c>
      <c r="I599" s="12" t="s">
        <v>3366</v>
      </c>
      <c r="J599" s="29" t="s">
        <v>3367</v>
      </c>
      <c r="K599" s="30">
        <v>215.29</v>
      </c>
      <c r="L599" s="30">
        <v>215.29</v>
      </c>
      <c r="M599" s="30">
        <v>17.223199999999999</v>
      </c>
      <c r="N599" s="31">
        <v>17117.167171627905</v>
      </c>
      <c r="O599" s="31">
        <v>9408.9372093023248</v>
      </c>
      <c r="P599" s="31">
        <v>14348.61511627907</v>
      </c>
      <c r="Q599" s="31">
        <v>215.29</v>
      </c>
      <c r="R599" s="31">
        <v>215.29</v>
      </c>
      <c r="S599" s="31"/>
      <c r="T599" s="32">
        <v>1</v>
      </c>
      <c r="U599" s="32">
        <v>1</v>
      </c>
      <c r="V599" s="29">
        <v>21551</v>
      </c>
      <c r="W599" s="29">
        <v>44196</v>
      </c>
      <c r="X599" s="33">
        <v>44196</v>
      </c>
      <c r="Y599" s="15">
        <v>1</v>
      </c>
      <c r="Z599" s="41" t="str">
        <f t="shared" si="27"/>
        <v>CAISO_ST</v>
      </c>
      <c r="AA599" s="41">
        <f>IF(IFERROR(MATCH(C599,REN_Existing_Resources!E:E,0),FALSE),1,0)</f>
        <v>0</v>
      </c>
      <c r="AB599">
        <f t="shared" si="28"/>
        <v>0</v>
      </c>
      <c r="AC599">
        <f>IF(IFERROR(MATCH(Z599,NonREN_types!$A$1:$A$10,0),FALSE),1,0)</f>
        <v>1</v>
      </c>
      <c r="AD599">
        <v>1</v>
      </c>
      <c r="AE599">
        <f t="shared" si="29"/>
        <v>0</v>
      </c>
      <c r="AG599" s="44" t="str">
        <f>IFERROR(INDEX(MasterGenCapability_201906!$G:$G,MATCH($C599,MasterGenCapability_201906!$U:$U,0)),"")</f>
        <v/>
      </c>
      <c r="AH599" s="44" t="str">
        <f>IFERROR(INDEX(NQC2020compliance_20191121!$L:$L,MATCH($C599,NQC2020compliance_20191121!$A:$A,0)),"")</f>
        <v/>
      </c>
    </row>
    <row r="600" spans="2:34" x14ac:dyDescent="0.25">
      <c r="B600" s="28" t="s">
        <v>3329</v>
      </c>
      <c r="C600" s="28" t="s">
        <v>4362</v>
      </c>
      <c r="D600" s="28" t="s">
        <v>3346</v>
      </c>
      <c r="E600" s="28" t="s">
        <v>3413</v>
      </c>
      <c r="F600" s="28" t="s">
        <v>4363</v>
      </c>
      <c r="G600" s="28" t="s">
        <v>4364</v>
      </c>
      <c r="H600" s="12" t="s">
        <v>3365</v>
      </c>
      <c r="I600" s="12" t="s">
        <v>3395</v>
      </c>
      <c r="J600" s="29" t="s">
        <v>3836</v>
      </c>
      <c r="K600" s="30">
        <v>91.98</v>
      </c>
      <c r="L600" s="30">
        <v>91</v>
      </c>
      <c r="M600" s="30">
        <v>41.391000000000005</v>
      </c>
      <c r="N600" s="31">
        <v>10043.324754468485</v>
      </c>
      <c r="O600" s="31">
        <v>9371.5836155534653</v>
      </c>
      <c r="P600" s="31">
        <v>13280.96359011881</v>
      </c>
      <c r="Q600" s="31">
        <v>276.89181561618062</v>
      </c>
      <c r="R600" s="31">
        <v>276.89181561618062</v>
      </c>
      <c r="S600" s="31"/>
      <c r="T600" s="32">
        <v>1</v>
      </c>
      <c r="U600" s="32">
        <v>1</v>
      </c>
      <c r="V600" s="29">
        <v>41400</v>
      </c>
      <c r="W600" s="29"/>
      <c r="X600" s="33">
        <v>55153</v>
      </c>
      <c r="Y600" s="15">
        <v>1</v>
      </c>
      <c r="Z600" s="41" t="str">
        <f t="shared" si="27"/>
        <v>CAISO_Peaker1</v>
      </c>
      <c r="AA600" s="41">
        <f>IF(IFERROR(MATCH(C600,REN_Existing_Resources!E:E,0),FALSE),1,0)</f>
        <v>0</v>
      </c>
      <c r="AB600">
        <f t="shared" si="28"/>
        <v>1</v>
      </c>
      <c r="AC600">
        <f>IF(IFERROR(MATCH(Z600,NonREN_types!$A$1:$A$10,0),FALSE),1,0)</f>
        <v>1</v>
      </c>
      <c r="AD600">
        <v>1</v>
      </c>
      <c r="AE600">
        <f t="shared" si="29"/>
        <v>1</v>
      </c>
      <c r="AG600" s="44">
        <f>IFERROR(INDEX(MasterGenCapability_201906!$G:$G,MATCH($C600,MasterGenCapability_201906!$U:$U,0)),"")</f>
        <v>102.47</v>
      </c>
      <c r="AH600" s="44">
        <f>IFERROR(INDEX(NQC2020compliance_20191121!$L:$L,MATCH($C600,NQC2020compliance_20191121!$A:$A,0)),"")</f>
        <v>102.47</v>
      </c>
    </row>
    <row r="601" spans="2:34" hidden="1" x14ac:dyDescent="0.25">
      <c r="B601" s="28" t="s">
        <v>3329</v>
      </c>
      <c r="C601" s="28" t="s">
        <v>897</v>
      </c>
      <c r="D601" s="28" t="s">
        <v>130</v>
      </c>
      <c r="E601" s="28" t="s">
        <v>3542</v>
      </c>
      <c r="F601" s="28" t="s">
        <v>4365</v>
      </c>
      <c r="G601" s="28"/>
      <c r="H601" s="12" t="s">
        <v>3332</v>
      </c>
      <c r="I601" s="12" t="s">
        <v>3333</v>
      </c>
      <c r="J601" s="29"/>
      <c r="K601" s="30">
        <v>60</v>
      </c>
      <c r="L601" s="30">
        <v>50.9</v>
      </c>
      <c r="M601" s="30"/>
      <c r="N601" s="31"/>
      <c r="O601" s="31"/>
      <c r="P601" s="31"/>
      <c r="Q601" s="31"/>
      <c r="R601" s="31"/>
      <c r="S601" s="31"/>
      <c r="T601" s="32">
        <v>0</v>
      </c>
      <c r="U601" s="32">
        <v>1</v>
      </c>
      <c r="V601" s="29">
        <v>42175</v>
      </c>
      <c r="W601" s="29"/>
      <c r="X601" s="33">
        <v>55153</v>
      </c>
      <c r="Y601" s="15">
        <v>1</v>
      </c>
      <c r="Z601" s="41" t="str">
        <f t="shared" si="27"/>
        <v>RenExistRes</v>
      </c>
      <c r="AA601" s="41">
        <f>IF(IFERROR(MATCH(C601,REN_Existing_Resources!E:E,0),FALSE),1,0)</f>
        <v>1</v>
      </c>
      <c r="AB601">
        <f t="shared" si="28"/>
        <v>1</v>
      </c>
      <c r="AC601">
        <f>IF(IFERROR(MATCH(Z601,NonREN_types!$A$1:$A$10,0),FALSE),1,0)</f>
        <v>0</v>
      </c>
      <c r="AD601">
        <v>1</v>
      </c>
      <c r="AE601">
        <f t="shared" si="29"/>
        <v>0</v>
      </c>
      <c r="AG601" s="44">
        <f>IFERROR(INDEX(MasterGenCapability_201906!$G:$G,MATCH($C601,MasterGenCapability_201906!$U:$U,0)),"")</f>
        <v>60</v>
      </c>
      <c r="AH601" s="44">
        <f>IFERROR(INDEX(NQC2020compliance_20191121!$L:$L,MATCH($C601,NQC2020compliance_20191121!$A:$A,0)),"")</f>
        <v>8.4</v>
      </c>
    </row>
    <row r="602" spans="2:34" hidden="1" x14ac:dyDescent="0.25">
      <c r="B602" s="28" t="s">
        <v>3329</v>
      </c>
      <c r="C602" s="28" t="s">
        <v>1800</v>
      </c>
      <c r="D602" s="28" t="s">
        <v>130</v>
      </c>
      <c r="E602" s="28"/>
      <c r="F602" s="28" t="s">
        <v>4366</v>
      </c>
      <c r="G602" s="28"/>
      <c r="H602" s="12" t="s">
        <v>3332</v>
      </c>
      <c r="I602" s="12" t="s">
        <v>3333</v>
      </c>
      <c r="J602" s="29"/>
      <c r="K602" s="30">
        <v>5</v>
      </c>
      <c r="L602" s="30">
        <v>0</v>
      </c>
      <c r="M602" s="30"/>
      <c r="N602" s="31"/>
      <c r="O602" s="31"/>
      <c r="P602" s="31"/>
      <c r="Q602" s="31"/>
      <c r="R602" s="31"/>
      <c r="S602" s="31"/>
      <c r="T602" s="32">
        <v>0</v>
      </c>
      <c r="U602" s="32">
        <v>1</v>
      </c>
      <c r="V602" s="29">
        <v>42349</v>
      </c>
      <c r="W602" s="29"/>
      <c r="X602" s="33">
        <v>55153</v>
      </c>
      <c r="Y602" s="15">
        <v>1</v>
      </c>
      <c r="Z602" s="41" t="str">
        <f t="shared" si="27"/>
        <v>RenExistRes</v>
      </c>
      <c r="AA602" s="41">
        <f>IF(IFERROR(MATCH(C602,REN_Existing_Resources!E:E,0),FALSE),1,0)</f>
        <v>1</v>
      </c>
      <c r="AB602">
        <f t="shared" si="28"/>
        <v>1</v>
      </c>
      <c r="AC602">
        <f>IF(IFERROR(MATCH(Z602,NonREN_types!$A$1:$A$10,0),FALSE),1,0)</f>
        <v>0</v>
      </c>
      <c r="AD602">
        <v>1</v>
      </c>
      <c r="AE602">
        <f t="shared" si="29"/>
        <v>0</v>
      </c>
      <c r="AG602" s="44">
        <f>IFERROR(INDEX(MasterGenCapability_201906!$G:$G,MATCH($C602,MasterGenCapability_201906!$U:$U,0)),"")</f>
        <v>5</v>
      </c>
      <c r="AH602" s="44">
        <f>IFERROR(INDEX(NQC2020compliance_20191121!$L:$L,MATCH($C602,NQC2020compliance_20191121!$A:$A,0)),"")</f>
        <v>0</v>
      </c>
    </row>
    <row r="603" spans="2:34" x14ac:dyDescent="0.25">
      <c r="B603" s="28" t="s">
        <v>3329</v>
      </c>
      <c r="C603" s="28" t="s">
        <v>4367</v>
      </c>
      <c r="D603" s="28" t="s">
        <v>3346</v>
      </c>
      <c r="E603" s="28" t="s">
        <v>3413</v>
      </c>
      <c r="F603" s="28" t="s">
        <v>4368</v>
      </c>
      <c r="G603" s="28"/>
      <c r="H603" s="12" t="s">
        <v>3385</v>
      </c>
      <c r="I603" s="12" t="s">
        <v>3333</v>
      </c>
      <c r="J603" s="29" t="s">
        <v>3386</v>
      </c>
      <c r="K603" s="30">
        <v>12.58</v>
      </c>
      <c r="L603" s="30">
        <v>12.58</v>
      </c>
      <c r="M603" s="30"/>
      <c r="N603" s="31"/>
      <c r="O603" s="31"/>
      <c r="P603" s="31"/>
      <c r="Q603" s="31"/>
      <c r="R603" s="31"/>
      <c r="S603" s="31"/>
      <c r="T603" s="32">
        <v>0</v>
      </c>
      <c r="U603" s="32">
        <v>1</v>
      </c>
      <c r="V603" s="29">
        <v>35065</v>
      </c>
      <c r="W603" s="29"/>
      <c r="X603" s="33">
        <v>55153</v>
      </c>
      <c r="Y603" s="15">
        <v>1</v>
      </c>
      <c r="Z603" s="41" t="str">
        <f t="shared" si="27"/>
        <v>CAISO_Hydro</v>
      </c>
      <c r="AA603" s="41">
        <f>IF(IFERROR(MATCH(C603,REN_Existing_Resources!E:E,0),FALSE),1,0)</f>
        <v>0</v>
      </c>
      <c r="AB603">
        <f t="shared" si="28"/>
        <v>1</v>
      </c>
      <c r="AC603">
        <f>IF(IFERROR(MATCH(Z603,NonREN_types!$A$1:$A$10,0),FALSE),1,0)</f>
        <v>1</v>
      </c>
      <c r="AD603">
        <v>1</v>
      </c>
      <c r="AE603">
        <f t="shared" si="29"/>
        <v>1</v>
      </c>
      <c r="AG603" s="44">
        <f>IFERROR(INDEX(MasterGenCapability_201906!$G:$G,MATCH($C603,MasterGenCapability_201906!$U:$U,0)),"")</f>
        <v>14.36</v>
      </c>
      <c r="AH603" s="44">
        <f>IFERROR(INDEX(NQC2020compliance_20191121!$L:$L,MATCH($C603,NQC2020compliance_20191121!$A:$A,0)),"")</f>
        <v>3.03</v>
      </c>
    </row>
    <row r="604" spans="2:34" hidden="1" x14ac:dyDescent="0.25">
      <c r="B604" s="28" t="s">
        <v>3329</v>
      </c>
      <c r="C604" s="28" t="s">
        <v>1823</v>
      </c>
      <c r="D604" s="28" t="s">
        <v>3360</v>
      </c>
      <c r="E604" s="28"/>
      <c r="F604" s="28" t="s">
        <v>4369</v>
      </c>
      <c r="G604" s="28"/>
      <c r="H604" s="12" t="s">
        <v>3332</v>
      </c>
      <c r="I604" s="12" t="s">
        <v>3333</v>
      </c>
      <c r="J604" s="29"/>
      <c r="K604" s="30">
        <v>20</v>
      </c>
      <c r="L604" s="30">
        <v>16.07</v>
      </c>
      <c r="M604" s="30"/>
      <c r="N604" s="31"/>
      <c r="O604" s="31"/>
      <c r="P604" s="31"/>
      <c r="Q604" s="31"/>
      <c r="R604" s="31"/>
      <c r="S604" s="31"/>
      <c r="T604" s="32">
        <v>0</v>
      </c>
      <c r="U604" s="32">
        <v>1</v>
      </c>
      <c r="V604" s="29">
        <v>42536</v>
      </c>
      <c r="W604" s="29"/>
      <c r="X604" s="33">
        <v>55153</v>
      </c>
      <c r="Y604" s="15">
        <v>1</v>
      </c>
      <c r="Z604" s="41" t="str">
        <f t="shared" si="27"/>
        <v>RenExistRes</v>
      </c>
      <c r="AA604" s="41">
        <f>IF(IFERROR(MATCH(C604,REN_Existing_Resources!E:E,0),FALSE),1,0)</f>
        <v>1</v>
      </c>
      <c r="AB604">
        <f t="shared" si="28"/>
        <v>1</v>
      </c>
      <c r="AC604">
        <f>IF(IFERROR(MATCH(Z604,NonREN_types!$A$1:$A$10,0),FALSE),1,0)</f>
        <v>0</v>
      </c>
      <c r="AD604">
        <v>1</v>
      </c>
      <c r="AE604">
        <f t="shared" si="29"/>
        <v>0</v>
      </c>
      <c r="AG604" s="44">
        <f>IFERROR(INDEX(MasterGenCapability_201906!$G:$G,MATCH($C604,MasterGenCapability_201906!$U:$U,0)),"")</f>
        <v>20</v>
      </c>
      <c r="AH604" s="44">
        <f>IFERROR(INDEX(NQC2020compliance_20191121!$L:$L,MATCH($C604,NQC2020compliance_20191121!$A:$A,0)),"")</f>
        <v>2.8</v>
      </c>
    </row>
    <row r="605" spans="2:34" hidden="1" x14ac:dyDescent="0.25">
      <c r="B605" s="38" t="s">
        <v>3329</v>
      </c>
      <c r="C605" s="38" t="s">
        <v>1231</v>
      </c>
      <c r="D605" s="28" t="s">
        <v>3360</v>
      </c>
      <c r="E605" s="28"/>
      <c r="F605" s="28" t="s">
        <v>4370</v>
      </c>
      <c r="G605" s="28"/>
      <c r="H605" s="12" t="s">
        <v>3385</v>
      </c>
      <c r="I605" s="12" t="s">
        <v>3333</v>
      </c>
      <c r="J605" s="29"/>
      <c r="K605" s="30">
        <v>11</v>
      </c>
      <c r="L605" s="30">
        <v>0</v>
      </c>
      <c r="M605" s="30"/>
      <c r="N605" s="31"/>
      <c r="O605" s="31"/>
      <c r="P605" s="31"/>
      <c r="Q605" s="31"/>
      <c r="R605" s="31"/>
      <c r="S605" s="31"/>
      <c r="T605" s="32">
        <v>0</v>
      </c>
      <c r="U605" s="32">
        <v>1</v>
      </c>
      <c r="V605" s="29">
        <v>1462</v>
      </c>
      <c r="W605" s="29"/>
      <c r="X605" s="33">
        <v>55153</v>
      </c>
      <c r="Y605" s="15">
        <v>1</v>
      </c>
      <c r="Z605" s="41" t="str">
        <f t="shared" si="27"/>
        <v>RenExistRes</v>
      </c>
      <c r="AA605" s="41">
        <f>IF(IFERROR(MATCH(C605,REN_Existing_Resources!E:E,0),FALSE),1,0)</f>
        <v>1</v>
      </c>
      <c r="AB605">
        <f t="shared" si="28"/>
        <v>1</v>
      </c>
      <c r="AC605">
        <f>IF(IFERROR(MATCH(Z605,NonREN_types!$A$1:$A$10,0),FALSE),1,0)</f>
        <v>0</v>
      </c>
      <c r="AD605">
        <v>1</v>
      </c>
      <c r="AE605">
        <f t="shared" si="29"/>
        <v>0</v>
      </c>
      <c r="AG605" s="44">
        <f>IFERROR(INDEX(MasterGenCapability_201906!$G:$G,MATCH($C605,MasterGenCapability_201906!$U:$U,0)),"")</f>
        <v>11</v>
      </c>
      <c r="AH605" s="44">
        <f>IFERROR(INDEX(NQC2020compliance_20191121!$L:$L,MATCH($C605,NQC2020compliance_20191121!$A:$A,0)),"")</f>
        <v>0</v>
      </c>
    </row>
    <row r="606" spans="2:34" hidden="1" x14ac:dyDescent="0.25">
      <c r="B606" s="28" t="s">
        <v>3329</v>
      </c>
      <c r="C606" s="28" t="s">
        <v>467</v>
      </c>
      <c r="D606" s="28" t="s">
        <v>3337</v>
      </c>
      <c r="E606" s="28" t="s">
        <v>3738</v>
      </c>
      <c r="F606" s="28" t="s">
        <v>4371</v>
      </c>
      <c r="G606" s="28"/>
      <c r="H606" s="12" t="s">
        <v>3385</v>
      </c>
      <c r="I606" s="12" t="s">
        <v>3333</v>
      </c>
      <c r="J606" s="29"/>
      <c r="K606" s="30">
        <v>12.5</v>
      </c>
      <c r="L606" s="30">
        <v>12.5</v>
      </c>
      <c r="M606" s="30"/>
      <c r="N606" s="31"/>
      <c r="O606" s="31"/>
      <c r="P606" s="31"/>
      <c r="Q606" s="31"/>
      <c r="R606" s="31"/>
      <c r="S606" s="31"/>
      <c r="T606" s="32">
        <v>0</v>
      </c>
      <c r="U606" s="32">
        <v>1</v>
      </c>
      <c r="V606" s="29">
        <v>27030</v>
      </c>
      <c r="W606" s="29"/>
      <c r="X606" s="33">
        <v>55153</v>
      </c>
      <c r="Y606" s="15">
        <v>1</v>
      </c>
      <c r="Z606" s="41" t="str">
        <f t="shared" si="27"/>
        <v>RenExistRes</v>
      </c>
      <c r="AA606" s="41">
        <f>IF(IFERROR(MATCH(C606,REN_Existing_Resources!E:E,0),FALSE),1,0)</f>
        <v>1</v>
      </c>
      <c r="AB606">
        <f t="shared" si="28"/>
        <v>1</v>
      </c>
      <c r="AC606">
        <f>IF(IFERROR(MATCH(Z606,NonREN_types!$A$1:$A$10,0),FALSE),1,0)</f>
        <v>0</v>
      </c>
      <c r="AD606">
        <v>1</v>
      </c>
      <c r="AE606">
        <f t="shared" si="29"/>
        <v>0</v>
      </c>
      <c r="AG606" s="44">
        <f>IFERROR(INDEX(MasterGenCapability_201906!$G:$G,MATCH($C606,MasterGenCapability_201906!$U:$U,0)),"")</f>
        <v>1.5</v>
      </c>
      <c r="AH606" s="44">
        <f>IFERROR(INDEX(NQC2020compliance_20191121!$L:$L,MATCH($C606,NQC2020compliance_20191121!$A:$A,0)),"")</f>
        <v>5.43</v>
      </c>
    </row>
    <row r="607" spans="2:34" hidden="1" x14ac:dyDescent="0.25">
      <c r="B607" s="28" t="s">
        <v>3329</v>
      </c>
      <c r="C607" s="28" t="s">
        <v>2938</v>
      </c>
      <c r="D607" s="28" t="s">
        <v>3334</v>
      </c>
      <c r="E607" s="28" t="s">
        <v>4372</v>
      </c>
      <c r="F607" s="28" t="s">
        <v>4373</v>
      </c>
      <c r="G607" s="28"/>
      <c r="H607" s="12" t="s">
        <v>3785</v>
      </c>
      <c r="I607" s="12" t="s">
        <v>3333</v>
      </c>
      <c r="J607" s="29"/>
      <c r="K607" s="30">
        <v>6.96</v>
      </c>
      <c r="L607" s="30">
        <v>4.9000000000000004</v>
      </c>
      <c r="M607" s="30"/>
      <c r="N607" s="31"/>
      <c r="O607" s="31"/>
      <c r="P607" s="31"/>
      <c r="Q607" s="31"/>
      <c r="R607" s="31"/>
      <c r="S607" s="31"/>
      <c r="T607" s="32">
        <v>0</v>
      </c>
      <c r="U607" s="32">
        <v>1</v>
      </c>
      <c r="V607" s="29">
        <v>40441</v>
      </c>
      <c r="W607" s="29"/>
      <c r="X607" s="33">
        <v>55153</v>
      </c>
      <c r="Y607" s="15">
        <v>1</v>
      </c>
      <c r="Z607" s="41" t="str">
        <f t="shared" si="27"/>
        <v>RenExistRes</v>
      </c>
      <c r="AA607" s="41">
        <f>IF(IFERROR(MATCH(C607,REN_Existing_Resources!E:E,0),FALSE),1,0)</f>
        <v>1</v>
      </c>
      <c r="AB607">
        <f t="shared" si="28"/>
        <v>1</v>
      </c>
      <c r="AC607">
        <f>IF(IFERROR(MATCH(Z607,NonREN_types!$A$1:$A$10,0),FALSE),1,0)</f>
        <v>0</v>
      </c>
      <c r="AD607">
        <v>1</v>
      </c>
      <c r="AE607">
        <f t="shared" si="29"/>
        <v>0</v>
      </c>
      <c r="AG607" s="44">
        <f>IFERROR(INDEX(MasterGenCapability_201906!$G:$G,MATCH($C607,MasterGenCapability_201906!$U:$U,0)),"")</f>
        <v>6.96</v>
      </c>
      <c r="AH607" s="44">
        <f>IFERROR(INDEX(NQC2020compliance_20191121!$L:$L,MATCH($C607,NQC2020compliance_20191121!$A:$A,0)),"")</f>
        <v>4.62</v>
      </c>
    </row>
    <row r="608" spans="2:34" hidden="1" x14ac:dyDescent="0.25">
      <c r="B608" s="28" t="s">
        <v>3329</v>
      </c>
      <c r="C608" s="28" t="s">
        <v>1368</v>
      </c>
      <c r="D608" s="28" t="s">
        <v>3334</v>
      </c>
      <c r="E608" s="28" t="s">
        <v>4372</v>
      </c>
      <c r="F608" s="28" t="s">
        <v>4374</v>
      </c>
      <c r="G608" s="28"/>
      <c r="H608" s="12" t="s">
        <v>3458</v>
      </c>
      <c r="I608" s="12" t="s">
        <v>3333</v>
      </c>
      <c r="J608" s="29"/>
      <c r="K608" s="30">
        <v>34.799999999999997</v>
      </c>
      <c r="L608" s="30">
        <v>26.07</v>
      </c>
      <c r="M608" s="30"/>
      <c r="N608" s="31"/>
      <c r="O608" s="31"/>
      <c r="P608" s="31"/>
      <c r="Q608" s="31"/>
      <c r="R608" s="31"/>
      <c r="S608" s="31"/>
      <c r="T608" s="32">
        <v>1</v>
      </c>
      <c r="U608" s="32">
        <v>1</v>
      </c>
      <c r="V608" s="29">
        <v>27760</v>
      </c>
      <c r="W608" s="29"/>
      <c r="X608" s="33">
        <v>55153</v>
      </c>
      <c r="Y608" s="15">
        <v>1</v>
      </c>
      <c r="Z608" s="41" t="str">
        <f t="shared" si="27"/>
        <v>RenExistRes</v>
      </c>
      <c r="AA608" s="41">
        <f>IF(IFERROR(MATCH(C608,REN_Existing_Resources!E:E,0),FALSE),1,0)</f>
        <v>1</v>
      </c>
      <c r="AB608">
        <f t="shared" si="28"/>
        <v>1</v>
      </c>
      <c r="AC608">
        <f>IF(IFERROR(MATCH(Z608,NonREN_types!$A$1:$A$10,0),FALSE),1,0)</f>
        <v>0</v>
      </c>
      <c r="AD608">
        <v>1</v>
      </c>
      <c r="AE608">
        <f t="shared" si="29"/>
        <v>0</v>
      </c>
      <c r="AG608" s="44">
        <f>IFERROR(INDEX(MasterGenCapability_201906!$G:$G,MATCH($C608,MasterGenCapability_201906!$U:$U,0)),"")</f>
        <v>0.8</v>
      </c>
      <c r="AH608" s="44">
        <f>IFERROR(INDEX(NQC2020compliance_20191121!$L:$L,MATCH($C608,NQC2020compliance_20191121!$A:$A,0)),"")</f>
        <v>0.8</v>
      </c>
    </row>
    <row r="609" spans="2:34" hidden="1" x14ac:dyDescent="0.25">
      <c r="B609" s="28" t="s">
        <v>3329</v>
      </c>
      <c r="C609" s="28" t="s">
        <v>1148</v>
      </c>
      <c r="D609" s="28" t="s">
        <v>3334</v>
      </c>
      <c r="E609" s="28" t="s">
        <v>4372</v>
      </c>
      <c r="F609" s="28" t="s">
        <v>4375</v>
      </c>
      <c r="G609" s="28"/>
      <c r="H609" s="12" t="s">
        <v>3483</v>
      </c>
      <c r="I609" s="12" t="s">
        <v>3333</v>
      </c>
      <c r="J609" s="29"/>
      <c r="K609" s="30">
        <v>2.4900000000000002</v>
      </c>
      <c r="L609" s="30">
        <v>2.12</v>
      </c>
      <c r="M609" s="30"/>
      <c r="N609" s="31"/>
      <c r="O609" s="31"/>
      <c r="P609" s="31"/>
      <c r="Q609" s="31"/>
      <c r="R609" s="31"/>
      <c r="S609" s="31"/>
      <c r="T609" s="32">
        <v>0</v>
      </c>
      <c r="U609" s="32">
        <v>1</v>
      </c>
      <c r="V609" s="29">
        <v>38109</v>
      </c>
      <c r="W609" s="29"/>
      <c r="X609" s="33">
        <v>55153</v>
      </c>
      <c r="Y609" s="15">
        <v>1</v>
      </c>
      <c r="Z609" s="41" t="str">
        <f t="shared" si="27"/>
        <v>RenExistRes</v>
      </c>
      <c r="AA609" s="41">
        <f>IF(IFERROR(MATCH(C609,REN_Existing_Resources!E:E,0),FALSE),1,0)</f>
        <v>1</v>
      </c>
      <c r="AB609">
        <f t="shared" si="28"/>
        <v>1</v>
      </c>
      <c r="AC609">
        <f>IF(IFERROR(MATCH(Z609,NonREN_types!$A$1:$A$10,0),FALSE),1,0)</f>
        <v>0</v>
      </c>
      <c r="AD609">
        <v>1</v>
      </c>
      <c r="AE609">
        <f t="shared" si="29"/>
        <v>0</v>
      </c>
      <c r="AG609" s="44" t="str">
        <f>IFERROR(INDEX(MasterGenCapability_201906!$G:$G,MATCH($C609,MasterGenCapability_201906!$U:$U,0)),"")</f>
        <v/>
      </c>
      <c r="AH609" s="44" t="str">
        <f>IFERROR(INDEX(NQC2020compliance_20191121!$L:$L,MATCH($C609,NQC2020compliance_20191121!$A:$A,0)),"")</f>
        <v/>
      </c>
    </row>
    <row r="610" spans="2:34" hidden="1" x14ac:dyDescent="0.25">
      <c r="B610" s="28" t="s">
        <v>3329</v>
      </c>
      <c r="C610" s="28" t="s">
        <v>4376</v>
      </c>
      <c r="D610" s="28" t="s">
        <v>3455</v>
      </c>
      <c r="E610" s="28"/>
      <c r="F610" s="28" t="s">
        <v>4377</v>
      </c>
      <c r="G610" s="28"/>
      <c r="H610" s="12" t="s">
        <v>3483</v>
      </c>
      <c r="I610" s="12" t="s">
        <v>3333</v>
      </c>
      <c r="J610" s="29"/>
      <c r="K610" s="30">
        <v>1</v>
      </c>
      <c r="L610" s="30">
        <v>0</v>
      </c>
      <c r="M610" s="30"/>
      <c r="N610" s="31"/>
      <c r="O610" s="31"/>
      <c r="P610" s="31"/>
      <c r="Q610" s="31"/>
      <c r="R610" s="31"/>
      <c r="S610" s="31"/>
      <c r="T610" s="32">
        <v>0</v>
      </c>
      <c r="U610" s="32">
        <v>1</v>
      </c>
      <c r="V610" s="29">
        <v>31048</v>
      </c>
      <c r="W610" s="29"/>
      <c r="X610" s="33">
        <v>55153</v>
      </c>
      <c r="Y610" s="15">
        <v>1</v>
      </c>
      <c r="Z610" s="41" t="str">
        <f t="shared" si="27"/>
        <v>Unclassified</v>
      </c>
      <c r="AA610" s="41">
        <f>IF(IFERROR(MATCH(C610,REN_Existing_Resources!E:E,0),FALSE),1,0)</f>
        <v>0</v>
      </c>
      <c r="AB610">
        <f t="shared" si="28"/>
        <v>1</v>
      </c>
      <c r="AC610">
        <f>IF(IFERROR(MATCH(Z610,NonREN_types!$A$1:$A$10,0),FALSE),1,0)</f>
        <v>0</v>
      </c>
      <c r="AD610">
        <v>1</v>
      </c>
      <c r="AE610">
        <f t="shared" si="29"/>
        <v>0</v>
      </c>
      <c r="AG610" s="44">
        <f>IFERROR(INDEX(MasterGenCapability_201906!$G:$G,MATCH($C610,MasterGenCapability_201906!$U:$U,0)),"")</f>
        <v>1</v>
      </c>
      <c r="AH610" s="44">
        <f>IFERROR(INDEX(NQC2020compliance_20191121!$L:$L,MATCH($C610,NQC2020compliance_20191121!$A:$A,0)),"")</f>
        <v>0</v>
      </c>
    </row>
    <row r="611" spans="2:34" x14ac:dyDescent="0.25">
      <c r="B611" s="28" t="s">
        <v>3329</v>
      </c>
      <c r="C611" s="28" t="s">
        <v>4378</v>
      </c>
      <c r="D611" s="28" t="s">
        <v>3360</v>
      </c>
      <c r="E611" s="28"/>
      <c r="F611" s="28" t="s">
        <v>4379</v>
      </c>
      <c r="G611" s="28" t="s">
        <v>4380</v>
      </c>
      <c r="H611" s="12" t="s">
        <v>3365</v>
      </c>
      <c r="I611" s="12" t="s">
        <v>3722</v>
      </c>
      <c r="J611" s="29" t="s">
        <v>3855</v>
      </c>
      <c r="K611" s="30">
        <v>259.54000000000002</v>
      </c>
      <c r="L611" s="30">
        <v>259.54000000000002</v>
      </c>
      <c r="M611" s="30">
        <v>164.00104820766381</v>
      </c>
      <c r="N611" s="31">
        <v>22891.235510506798</v>
      </c>
      <c r="O611" s="31">
        <v>6871.5349814585907</v>
      </c>
      <c r="P611" s="31">
        <v>7259.2429577464782</v>
      </c>
      <c r="Q611" s="31">
        <v>397.81161928306557</v>
      </c>
      <c r="R611" s="31">
        <v>397.81161928306557</v>
      </c>
      <c r="S611" s="31"/>
      <c r="T611" s="32">
        <v>1</v>
      </c>
      <c r="U611" s="32">
        <v>1</v>
      </c>
      <c r="V611" s="29">
        <v>37685</v>
      </c>
      <c r="W611" s="29"/>
      <c r="X611" s="33">
        <v>55153</v>
      </c>
      <c r="Y611" s="15">
        <v>1</v>
      </c>
      <c r="Z611" s="41" t="str">
        <f t="shared" si="27"/>
        <v>CAISO_CCGT1</v>
      </c>
      <c r="AA611" s="41">
        <f>IF(IFERROR(MATCH(C611,REN_Existing_Resources!E:E,0),FALSE),1,0)</f>
        <v>0</v>
      </c>
      <c r="AB611">
        <f t="shared" si="28"/>
        <v>1</v>
      </c>
      <c r="AC611">
        <f>IF(IFERROR(MATCH(Z611,NonREN_types!$A$1:$A$10,0),FALSE),1,0)</f>
        <v>1</v>
      </c>
      <c r="AD611">
        <v>1</v>
      </c>
      <c r="AE611">
        <f t="shared" si="29"/>
        <v>1</v>
      </c>
      <c r="AG611" s="44" t="str">
        <f>IFERROR(INDEX(MasterGenCapability_201906!$G:$G,MATCH($C611,MasterGenCapability_201906!$U:$U,0)),"")</f>
        <v/>
      </c>
      <c r="AH611" s="44">
        <f>IFERROR(INDEX(NQC2020compliance_20191121!$L:$L,MATCH($C611,NQC2020compliance_20191121!$A:$A,0)),"")</f>
        <v>253.29</v>
      </c>
    </row>
    <row r="612" spans="2:34" x14ac:dyDescent="0.25">
      <c r="B612" s="28" t="s">
        <v>3329</v>
      </c>
      <c r="C612" s="28" t="s">
        <v>4381</v>
      </c>
      <c r="D612" s="28" t="s">
        <v>3360</v>
      </c>
      <c r="E612" s="28"/>
      <c r="F612" s="28" t="s">
        <v>4382</v>
      </c>
      <c r="G612" s="28" t="s">
        <v>4383</v>
      </c>
      <c r="H612" s="12" t="s">
        <v>3365</v>
      </c>
      <c r="I612" s="12" t="s">
        <v>3434</v>
      </c>
      <c r="J612" s="29" t="s">
        <v>3855</v>
      </c>
      <c r="K612" s="30">
        <v>551.70000000000005</v>
      </c>
      <c r="L612" s="30">
        <v>425</v>
      </c>
      <c r="M612" s="30">
        <v>324.24197142857145</v>
      </c>
      <c r="N612" s="31">
        <v>49371.969274285722</v>
      </c>
      <c r="O612" s="31">
        <v>6871.5333333333338</v>
      </c>
      <c r="P612" s="31">
        <v>7338.4096580781061</v>
      </c>
      <c r="Q612" s="31">
        <v>161.83200000000002</v>
      </c>
      <c r="R612" s="31">
        <v>161.41165714285714</v>
      </c>
      <c r="S612" s="31"/>
      <c r="T612" s="32">
        <v>1</v>
      </c>
      <c r="U612" s="32">
        <v>1</v>
      </c>
      <c r="V612" s="29">
        <v>37826</v>
      </c>
      <c r="W612" s="29"/>
      <c r="X612" s="33">
        <v>55153</v>
      </c>
      <c r="Y612" s="15">
        <v>1</v>
      </c>
      <c r="Z612" s="41" t="str">
        <f t="shared" si="27"/>
        <v>CAISO_CCGT1</v>
      </c>
      <c r="AA612" s="41">
        <f>IF(IFERROR(MATCH(C612,REN_Existing_Resources!E:E,0),FALSE),1,0)</f>
        <v>0</v>
      </c>
      <c r="AB612">
        <f t="shared" si="28"/>
        <v>1</v>
      </c>
      <c r="AC612">
        <f>IF(IFERROR(MATCH(Z612,NonREN_types!$A$1:$A$10,0),FALSE),1,0)</f>
        <v>1</v>
      </c>
      <c r="AD612">
        <v>1</v>
      </c>
      <c r="AE612">
        <f t="shared" si="29"/>
        <v>1</v>
      </c>
      <c r="AG612" s="44">
        <f>IFERROR(INDEX(MasterGenCapability_201906!$G:$G,MATCH($C612,MasterGenCapability_201906!$U:$U,0)),"")</f>
        <v>223</v>
      </c>
      <c r="AH612" s="44">
        <f>IFERROR(INDEX(NQC2020compliance_20191121!$L:$L,MATCH($C612,NQC2020compliance_20191121!$A:$A,0)),"")</f>
        <v>380</v>
      </c>
    </row>
    <row r="613" spans="2:34" hidden="1" x14ac:dyDescent="0.25">
      <c r="B613" s="28" t="s">
        <v>3329</v>
      </c>
      <c r="C613" s="28" t="s">
        <v>4384</v>
      </c>
      <c r="D613" s="28" t="s">
        <v>3455</v>
      </c>
      <c r="E613" s="28" t="s">
        <v>4229</v>
      </c>
      <c r="F613" s="28" t="s">
        <v>4385</v>
      </c>
      <c r="G613" s="28" t="s">
        <v>4386</v>
      </c>
      <c r="H613" s="12" t="s">
        <v>3365</v>
      </c>
      <c r="I613" s="12" t="s">
        <v>3366</v>
      </c>
      <c r="J613" s="29" t="s">
        <v>3367</v>
      </c>
      <c r="K613" s="30">
        <v>754</v>
      </c>
      <c r="L613" s="30">
        <v>754</v>
      </c>
      <c r="M613" s="30">
        <v>54.93</v>
      </c>
      <c r="N613" s="31">
        <v>55814.27</v>
      </c>
      <c r="O613" s="31">
        <v>8629.5006451836416</v>
      </c>
      <c r="P613" s="31">
        <v>14747.021920637182</v>
      </c>
      <c r="Q613" s="31">
        <v>740</v>
      </c>
      <c r="R613" s="31">
        <v>740.1</v>
      </c>
      <c r="S613" s="31"/>
      <c r="T613" s="32">
        <v>1</v>
      </c>
      <c r="U613" s="32">
        <v>1</v>
      </c>
      <c r="V613" s="29">
        <v>24473</v>
      </c>
      <c r="W613" s="29">
        <v>43100</v>
      </c>
      <c r="X613" s="33">
        <v>43100</v>
      </c>
      <c r="Y613" s="15">
        <v>1</v>
      </c>
      <c r="Z613" s="41" t="str">
        <f t="shared" si="27"/>
        <v>CAISO_ST</v>
      </c>
      <c r="AA613" s="41">
        <f>IF(IFERROR(MATCH(C613,REN_Existing_Resources!E:E,0),FALSE),1,0)</f>
        <v>0</v>
      </c>
      <c r="AB613">
        <f t="shared" si="28"/>
        <v>0</v>
      </c>
      <c r="AC613">
        <f>IF(IFERROR(MATCH(Z613,NonREN_types!$A$1:$A$10,0),FALSE),1,0)</f>
        <v>1</v>
      </c>
      <c r="AD613">
        <v>1</v>
      </c>
      <c r="AE613">
        <f t="shared" si="29"/>
        <v>0</v>
      </c>
      <c r="AG613" s="44" t="str">
        <f>IFERROR(INDEX(MasterGenCapability_201906!$G:$G,MATCH($C613,MasterGenCapability_201906!$U:$U,0)),"")</f>
        <v/>
      </c>
      <c r="AH613" s="44" t="str">
        <f>IFERROR(INDEX(NQC2020compliance_20191121!$L:$L,MATCH($C613,NQC2020compliance_20191121!$A:$A,0)),"")</f>
        <v/>
      </c>
    </row>
    <row r="614" spans="2:34" hidden="1" x14ac:dyDescent="0.25">
      <c r="B614" s="28" t="s">
        <v>3329</v>
      </c>
      <c r="C614" s="28" t="s">
        <v>4387</v>
      </c>
      <c r="D614" s="28" t="s">
        <v>3455</v>
      </c>
      <c r="E614" s="28" t="s">
        <v>4229</v>
      </c>
      <c r="F614" s="28" t="s">
        <v>4388</v>
      </c>
      <c r="G614" s="28" t="s">
        <v>4389</v>
      </c>
      <c r="H614" s="12" t="s">
        <v>3365</v>
      </c>
      <c r="I614" s="12" t="s">
        <v>3366</v>
      </c>
      <c r="J614" s="29" t="s">
        <v>3367</v>
      </c>
      <c r="K614" s="30">
        <v>755</v>
      </c>
      <c r="L614" s="30">
        <v>755</v>
      </c>
      <c r="M614" s="30">
        <v>54.929999999999993</v>
      </c>
      <c r="N614" s="31">
        <v>55814.27</v>
      </c>
      <c r="O614" s="31">
        <v>8642.090679015133</v>
      </c>
      <c r="P614" s="31">
        <v>16107.401430198759</v>
      </c>
      <c r="Q614" s="31">
        <v>750</v>
      </c>
      <c r="R614" s="31">
        <v>750</v>
      </c>
      <c r="S614" s="31"/>
      <c r="T614" s="32">
        <v>1</v>
      </c>
      <c r="U614" s="32">
        <v>1</v>
      </c>
      <c r="V614" s="29">
        <v>24838</v>
      </c>
      <c r="W614" s="29">
        <v>43100</v>
      </c>
      <c r="X614" s="33">
        <v>43100</v>
      </c>
      <c r="Y614" s="15">
        <v>1</v>
      </c>
      <c r="Z614" s="41" t="str">
        <f t="shared" si="27"/>
        <v>CAISO_ST</v>
      </c>
      <c r="AA614" s="41">
        <f>IF(IFERROR(MATCH(C614,REN_Existing_Resources!E:E,0),FALSE),1,0)</f>
        <v>0</v>
      </c>
      <c r="AB614">
        <f t="shared" si="28"/>
        <v>0</v>
      </c>
      <c r="AC614">
        <f>IF(IFERROR(MATCH(Z614,NonREN_types!$A$1:$A$10,0),FALSE),1,0)</f>
        <v>1</v>
      </c>
      <c r="AD614">
        <v>1</v>
      </c>
      <c r="AE614">
        <f t="shared" si="29"/>
        <v>0</v>
      </c>
      <c r="AG614" s="44" t="str">
        <f>IFERROR(INDEX(MasterGenCapability_201906!$G:$G,MATCH($C614,MasterGenCapability_201906!$U:$U,0)),"")</f>
        <v/>
      </c>
      <c r="AH614" s="44" t="str">
        <f>IFERROR(INDEX(NQC2020compliance_20191121!$L:$L,MATCH($C614,NQC2020compliance_20191121!$A:$A,0)),"")</f>
        <v/>
      </c>
    </row>
    <row r="615" spans="2:34" x14ac:dyDescent="0.25">
      <c r="B615" s="28" t="s">
        <v>3329</v>
      </c>
      <c r="C615" s="28" t="s">
        <v>4323</v>
      </c>
      <c r="D615" s="28" t="s">
        <v>3334</v>
      </c>
      <c r="E615" s="28" t="s">
        <v>3335</v>
      </c>
      <c r="F615" s="28" t="s">
        <v>4324</v>
      </c>
      <c r="G615" s="28" t="s">
        <v>4390</v>
      </c>
      <c r="H615" s="12" t="s">
        <v>3365</v>
      </c>
      <c r="I615" s="12" t="s">
        <v>3434</v>
      </c>
      <c r="J615" s="29" t="s">
        <v>3855</v>
      </c>
      <c r="K615" s="30">
        <v>399.73500000000001</v>
      </c>
      <c r="L615" s="30">
        <v>375</v>
      </c>
      <c r="M615" s="30">
        <v>247.34548999999998</v>
      </c>
      <c r="N615" s="31">
        <v>35543.449200000003</v>
      </c>
      <c r="O615" s="31">
        <v>6871.5333333333319</v>
      </c>
      <c r="P615" s="31">
        <v>7281.5682951809622</v>
      </c>
      <c r="Q615" s="31">
        <v>674.45</v>
      </c>
      <c r="R615" s="31">
        <v>674.12099999999998</v>
      </c>
      <c r="S615" s="31"/>
      <c r="T615" s="32">
        <v>1</v>
      </c>
      <c r="U615" s="32">
        <v>1</v>
      </c>
      <c r="V615" s="29">
        <v>38476</v>
      </c>
      <c r="W615" s="29"/>
      <c r="X615" s="33">
        <v>55153</v>
      </c>
      <c r="Y615" s="15">
        <v>2</v>
      </c>
      <c r="Z615" s="41" t="str">
        <f t="shared" si="27"/>
        <v>CAISO_CCGT1</v>
      </c>
      <c r="AA615" s="41">
        <f>IF(IFERROR(MATCH(C615,REN_Existing_Resources!E:E,0),FALSE),1,0)</f>
        <v>0</v>
      </c>
      <c r="AB615">
        <f t="shared" si="28"/>
        <v>1</v>
      </c>
      <c r="AC615">
        <f>IF(IFERROR(MATCH(Z615,NonREN_types!$A$1:$A$10,0),FALSE),1,0)</f>
        <v>1</v>
      </c>
      <c r="AD615">
        <v>1</v>
      </c>
      <c r="AE615">
        <f t="shared" si="29"/>
        <v>1</v>
      </c>
      <c r="AG615" s="44">
        <f>IFERROR(INDEX(MasterGenCapability_201906!$G:$G,MATCH($C615,MasterGenCapability_201906!$U:$U,0)),"")</f>
        <v>799.47</v>
      </c>
      <c r="AH615" s="44">
        <f>IFERROR(INDEX(NQC2020compliance_20191121!$L:$L,MATCH($C615,NQC2020compliance_20191121!$A:$A,0)),"")</f>
        <v>765</v>
      </c>
    </row>
    <row r="616" spans="2:34" x14ac:dyDescent="0.25">
      <c r="B616" s="28" t="s">
        <v>3329</v>
      </c>
      <c r="C616" s="28" t="s">
        <v>4391</v>
      </c>
      <c r="D616" s="28" t="s">
        <v>3346</v>
      </c>
      <c r="E616" s="28" t="s">
        <v>3413</v>
      </c>
      <c r="F616" s="28" t="s">
        <v>4392</v>
      </c>
      <c r="G616" s="28" t="s">
        <v>4393</v>
      </c>
      <c r="H616" s="12" t="s">
        <v>3365</v>
      </c>
      <c r="I616" s="12" t="s">
        <v>3395</v>
      </c>
      <c r="J616" s="29" t="s">
        <v>3836</v>
      </c>
      <c r="K616" s="30">
        <v>91.83</v>
      </c>
      <c r="L616" s="30">
        <v>91</v>
      </c>
      <c r="M616" s="30">
        <v>41.323500000000003</v>
      </c>
      <c r="N616" s="31">
        <v>10026.946207902163</v>
      </c>
      <c r="O616" s="31">
        <v>9371.5836155534653</v>
      </c>
      <c r="P616" s="31">
        <v>13280.96359011881</v>
      </c>
      <c r="Q616" s="31">
        <v>276.44026340545622</v>
      </c>
      <c r="R616" s="31">
        <v>276.44026340545622</v>
      </c>
      <c r="S616" s="31"/>
      <c r="T616" s="32">
        <v>1</v>
      </c>
      <c r="U616" s="32">
        <v>1</v>
      </c>
      <c r="V616" s="29">
        <v>41400</v>
      </c>
      <c r="W616" s="29"/>
      <c r="X616" s="33">
        <v>55153</v>
      </c>
      <c r="Y616" s="15">
        <v>1</v>
      </c>
      <c r="Z616" s="41" t="str">
        <f t="shared" si="27"/>
        <v>CAISO_Peaker1</v>
      </c>
      <c r="AA616" s="41">
        <f>IF(IFERROR(MATCH(C616,REN_Existing_Resources!E:E,0),FALSE),1,0)</f>
        <v>0</v>
      </c>
      <c r="AB616">
        <f t="shared" si="28"/>
        <v>1</v>
      </c>
      <c r="AC616">
        <f>IF(IFERROR(MATCH(Z616,NonREN_types!$A$1:$A$10,0),FALSE),1,0)</f>
        <v>1</v>
      </c>
      <c r="AD616">
        <v>1</v>
      </c>
      <c r="AE616">
        <f t="shared" si="29"/>
        <v>1</v>
      </c>
      <c r="AG616" s="44">
        <f>IFERROR(INDEX(MasterGenCapability_201906!$G:$G,MATCH($C616,MasterGenCapability_201906!$U:$U,0)),"")</f>
        <v>103.81</v>
      </c>
      <c r="AH616" s="44">
        <f>IFERROR(INDEX(NQC2020compliance_20191121!$L:$L,MATCH($C616,NQC2020compliance_20191121!$A:$A,0)),"")</f>
        <v>103.81</v>
      </c>
    </row>
    <row r="617" spans="2:34" x14ac:dyDescent="0.25">
      <c r="B617" s="28" t="s">
        <v>3329</v>
      </c>
      <c r="C617" s="28" t="s">
        <v>4394</v>
      </c>
      <c r="D617" s="28" t="s">
        <v>3346</v>
      </c>
      <c r="E617" s="28" t="s">
        <v>3413</v>
      </c>
      <c r="F617" s="28" t="s">
        <v>4395</v>
      </c>
      <c r="G617" s="28" t="s">
        <v>4396</v>
      </c>
      <c r="H617" s="12" t="s">
        <v>3365</v>
      </c>
      <c r="I617" s="12" t="s">
        <v>3395</v>
      </c>
      <c r="J617" s="29" t="s">
        <v>3836</v>
      </c>
      <c r="K617" s="30">
        <v>92.16</v>
      </c>
      <c r="L617" s="30">
        <v>91</v>
      </c>
      <c r="M617" s="30">
        <v>41.472000000000001</v>
      </c>
      <c r="N617" s="31">
        <v>10062.979010348072</v>
      </c>
      <c r="O617" s="31">
        <v>9371.5836155534653</v>
      </c>
      <c r="P617" s="31">
        <v>13280.96359011881</v>
      </c>
      <c r="Q617" s="31">
        <v>277.43367826904984</v>
      </c>
      <c r="R617" s="31">
        <v>277.43367826904984</v>
      </c>
      <c r="S617" s="31"/>
      <c r="T617" s="32">
        <v>1</v>
      </c>
      <c r="U617" s="32">
        <v>1</v>
      </c>
      <c r="V617" s="29">
        <v>41400</v>
      </c>
      <c r="W617" s="29"/>
      <c r="X617" s="33">
        <v>55153</v>
      </c>
      <c r="Y617" s="15">
        <v>1</v>
      </c>
      <c r="Z617" s="41" t="str">
        <f t="shared" si="27"/>
        <v>CAISO_Peaker1</v>
      </c>
      <c r="AA617" s="41">
        <f>IF(IFERROR(MATCH(C617,REN_Existing_Resources!E:E,0),FALSE),1,0)</f>
        <v>0</v>
      </c>
      <c r="AB617">
        <f t="shared" si="28"/>
        <v>1</v>
      </c>
      <c r="AC617">
        <f>IF(IFERROR(MATCH(Z617,NonREN_types!$A$1:$A$10,0),FALSE),1,0)</f>
        <v>1</v>
      </c>
      <c r="AD617">
        <v>1</v>
      </c>
      <c r="AE617">
        <f t="shared" si="29"/>
        <v>1</v>
      </c>
      <c r="AG617" s="44">
        <f>IFERROR(INDEX(MasterGenCapability_201906!$G:$G,MATCH($C617,MasterGenCapability_201906!$U:$U,0)),"")</f>
        <v>100.99</v>
      </c>
      <c r="AH617" s="44">
        <f>IFERROR(INDEX(NQC2020compliance_20191121!$L:$L,MATCH($C617,NQC2020compliance_20191121!$A:$A,0)),"")</f>
        <v>100.99</v>
      </c>
    </row>
    <row r="618" spans="2:34" x14ac:dyDescent="0.25">
      <c r="B618" s="28" t="s">
        <v>3329</v>
      </c>
      <c r="C618" s="28" t="s">
        <v>4397</v>
      </c>
      <c r="D618" s="28" t="s">
        <v>3392</v>
      </c>
      <c r="E618" s="28" t="s">
        <v>1896</v>
      </c>
      <c r="F618" s="28" t="s">
        <v>4398</v>
      </c>
      <c r="G618" s="28"/>
      <c r="H618" s="12" t="s">
        <v>3350</v>
      </c>
      <c r="I618" s="12" t="s">
        <v>3333</v>
      </c>
      <c r="J618" s="29" t="s">
        <v>3352</v>
      </c>
      <c r="K618" s="30">
        <v>36</v>
      </c>
      <c r="L618" s="30">
        <v>36</v>
      </c>
      <c r="M618" s="30"/>
      <c r="N618" s="31"/>
      <c r="O618" s="31"/>
      <c r="P618" s="31"/>
      <c r="Q618" s="31"/>
      <c r="R618" s="31"/>
      <c r="S618" s="31"/>
      <c r="T618" s="32">
        <v>1</v>
      </c>
      <c r="U618" s="32">
        <v>1</v>
      </c>
      <c r="V618" s="29">
        <v>26299</v>
      </c>
      <c r="W618" s="29"/>
      <c r="X618" s="33">
        <v>55153</v>
      </c>
      <c r="Y618" s="15">
        <v>1</v>
      </c>
      <c r="Z618" s="41" t="str">
        <f t="shared" si="27"/>
        <v>CAISO_Peaker2</v>
      </c>
      <c r="AA618" s="41">
        <f>IF(IFERROR(MATCH(C618,REN_Existing_Resources!E:E,0),FALSE),1,0)</f>
        <v>0</v>
      </c>
      <c r="AB618">
        <f t="shared" si="28"/>
        <v>1</v>
      </c>
      <c r="AC618">
        <f>IF(IFERROR(MATCH(Z618,NonREN_types!$A$1:$A$10,0),FALSE),1,0)</f>
        <v>1</v>
      </c>
      <c r="AD618">
        <v>1</v>
      </c>
      <c r="AE618">
        <f t="shared" si="29"/>
        <v>1</v>
      </c>
      <c r="AG618" s="44" t="str">
        <f>IFERROR(INDEX(MasterGenCapability_201906!$G:$G,MATCH($C618,MasterGenCapability_201906!$U:$U,0)),"")</f>
        <v/>
      </c>
      <c r="AH618" s="44" t="str">
        <f>IFERROR(INDEX(NQC2020compliance_20191121!$L:$L,MATCH($C618,NQC2020compliance_20191121!$A:$A,0)),"")</f>
        <v/>
      </c>
    </row>
    <row r="619" spans="2:34" hidden="1" x14ac:dyDescent="0.25">
      <c r="B619" s="28" t="s">
        <v>3329</v>
      </c>
      <c r="C619" s="28" t="s">
        <v>941</v>
      </c>
      <c r="D619" s="28" t="s">
        <v>3360</v>
      </c>
      <c r="E619" s="28"/>
      <c r="F619" s="28" t="s">
        <v>4399</v>
      </c>
      <c r="G619" s="28"/>
      <c r="H619" s="12" t="s">
        <v>3332</v>
      </c>
      <c r="I619" s="12" t="s">
        <v>3333</v>
      </c>
      <c r="J619" s="29"/>
      <c r="K619" s="30">
        <v>15</v>
      </c>
      <c r="L619" s="30">
        <v>12.05</v>
      </c>
      <c r="M619" s="30"/>
      <c r="N619" s="31"/>
      <c r="O619" s="31"/>
      <c r="P619" s="31"/>
      <c r="Q619" s="31"/>
      <c r="R619" s="31"/>
      <c r="S619" s="31"/>
      <c r="T619" s="32">
        <v>0</v>
      </c>
      <c r="U619" s="32">
        <v>1</v>
      </c>
      <c r="V619" s="29">
        <v>42333</v>
      </c>
      <c r="W619" s="29"/>
      <c r="X619" s="33">
        <v>55153</v>
      </c>
      <c r="Y619" s="15">
        <v>1</v>
      </c>
      <c r="Z619" s="41" t="str">
        <f t="shared" si="27"/>
        <v>RenExistRes</v>
      </c>
      <c r="AA619" s="41">
        <f>IF(IFERROR(MATCH(C619,REN_Existing_Resources!E:E,0),FALSE),1,0)</f>
        <v>1</v>
      </c>
      <c r="AB619">
        <f t="shared" si="28"/>
        <v>1</v>
      </c>
      <c r="AC619">
        <f>IF(IFERROR(MATCH(Z619,NonREN_types!$A$1:$A$10,0),FALSE),1,0)</f>
        <v>0</v>
      </c>
      <c r="AD619">
        <v>1</v>
      </c>
      <c r="AE619">
        <f t="shared" si="29"/>
        <v>0</v>
      </c>
      <c r="AG619" s="44" t="str">
        <f>IFERROR(INDEX(MasterGenCapability_201906!$G:$G,MATCH($C619,MasterGenCapability_201906!$U:$U,0)),"")</f>
        <v/>
      </c>
      <c r="AH619" s="44">
        <f>IFERROR(INDEX(NQC2020compliance_20191121!$L:$L,MATCH($C619,NQC2020compliance_20191121!$A:$A,0)),"")</f>
        <v>2.1</v>
      </c>
    </row>
    <row r="620" spans="2:34" hidden="1" x14ac:dyDescent="0.25">
      <c r="B620" s="28" t="s">
        <v>3329</v>
      </c>
      <c r="C620" s="28" t="s">
        <v>2206</v>
      </c>
      <c r="D620" s="28" t="s">
        <v>3392</v>
      </c>
      <c r="E620" s="28" t="s">
        <v>1896</v>
      </c>
      <c r="F620" s="28" t="s">
        <v>4400</v>
      </c>
      <c r="G620" s="28"/>
      <c r="H620" s="12" t="s">
        <v>3483</v>
      </c>
      <c r="I620" s="12" t="s">
        <v>3333</v>
      </c>
      <c r="J620" s="29"/>
      <c r="K620" s="30">
        <v>5</v>
      </c>
      <c r="L620" s="30">
        <v>3.7</v>
      </c>
      <c r="M620" s="30"/>
      <c r="N620" s="31"/>
      <c r="O620" s="31"/>
      <c r="P620" s="31"/>
      <c r="Q620" s="31"/>
      <c r="R620" s="31"/>
      <c r="S620" s="31"/>
      <c r="T620" s="32">
        <v>0</v>
      </c>
      <c r="U620" s="32">
        <v>1</v>
      </c>
      <c r="V620" s="29">
        <v>37762</v>
      </c>
      <c r="W620" s="29"/>
      <c r="X620" s="33">
        <v>55153</v>
      </c>
      <c r="Y620" s="15">
        <v>1</v>
      </c>
      <c r="Z620" s="41" t="str">
        <f t="shared" si="27"/>
        <v>RenExistRes</v>
      </c>
      <c r="AA620" s="41">
        <f>IF(IFERROR(MATCH(C620,REN_Existing_Resources!E:E,0),FALSE),1,0)</f>
        <v>1</v>
      </c>
      <c r="AB620">
        <f t="shared" si="28"/>
        <v>1</v>
      </c>
      <c r="AC620">
        <f>IF(IFERROR(MATCH(Z620,NonREN_types!$A$1:$A$10,0),FALSE),1,0)</f>
        <v>0</v>
      </c>
      <c r="AD620">
        <v>1</v>
      </c>
      <c r="AE620">
        <f t="shared" si="29"/>
        <v>0</v>
      </c>
      <c r="AG620" s="44">
        <f>IFERROR(INDEX(MasterGenCapability_201906!$G:$G,MATCH($C620,MasterGenCapability_201906!$U:$U,0)),"")</f>
        <v>5</v>
      </c>
      <c r="AH620" s="44">
        <f>IFERROR(INDEX(NQC2020compliance_20191121!$L:$L,MATCH($C620,NQC2020compliance_20191121!$A:$A,0)),"")</f>
        <v>3.43</v>
      </c>
    </row>
    <row r="621" spans="2:34" hidden="1" x14ac:dyDescent="0.25">
      <c r="B621" s="28" t="s">
        <v>3329</v>
      </c>
      <c r="C621" s="28" t="s">
        <v>755</v>
      </c>
      <c r="D621" s="28" t="s">
        <v>3360</v>
      </c>
      <c r="E621" s="28"/>
      <c r="F621" s="28" t="s">
        <v>754</v>
      </c>
      <c r="G621" s="28"/>
      <c r="H621" s="12" t="s">
        <v>3332</v>
      </c>
      <c r="I621" s="12" t="s">
        <v>3333</v>
      </c>
      <c r="J621" s="29"/>
      <c r="K621" s="30">
        <v>165</v>
      </c>
      <c r="L621" s="30">
        <v>108.71</v>
      </c>
      <c r="M621" s="30"/>
      <c r="N621" s="31"/>
      <c r="O621" s="31"/>
      <c r="P621" s="31"/>
      <c r="Q621" s="31"/>
      <c r="R621" s="31"/>
      <c r="S621" s="31"/>
      <c r="T621" s="32">
        <v>0</v>
      </c>
      <c r="U621" s="32">
        <v>1</v>
      </c>
      <c r="V621" s="29">
        <v>41640</v>
      </c>
      <c r="W621" s="29"/>
      <c r="X621" s="33">
        <v>55153</v>
      </c>
      <c r="Y621" s="15">
        <v>1</v>
      </c>
      <c r="Z621" s="41" t="str">
        <f t="shared" si="27"/>
        <v>RenExistRes</v>
      </c>
      <c r="AA621" s="41">
        <f>IF(IFERROR(MATCH(C621,REN_Existing_Resources!E:E,0),FALSE),1,0)</f>
        <v>1</v>
      </c>
      <c r="AB621">
        <f t="shared" si="28"/>
        <v>1</v>
      </c>
      <c r="AC621">
        <f>IF(IFERROR(MATCH(Z621,NonREN_types!$A$1:$A$10,0),FALSE),1,0)</f>
        <v>0</v>
      </c>
      <c r="AD621">
        <v>1</v>
      </c>
      <c r="AE621">
        <f t="shared" si="29"/>
        <v>0</v>
      </c>
      <c r="AG621" s="44">
        <f>IFERROR(INDEX(MasterGenCapability_201906!$G:$G,MATCH($C621,MasterGenCapability_201906!$U:$U,0)),"")</f>
        <v>165</v>
      </c>
      <c r="AH621" s="44">
        <f>IFERROR(INDEX(NQC2020compliance_20191121!$L:$L,MATCH($C621,NQC2020compliance_20191121!$A:$A,0)),"")</f>
        <v>23.1</v>
      </c>
    </row>
    <row r="622" spans="2:34" hidden="1" x14ac:dyDescent="0.25">
      <c r="B622" s="28" t="s">
        <v>3329</v>
      </c>
      <c r="C622" s="39" t="s">
        <v>2228</v>
      </c>
      <c r="D622" s="28" t="s">
        <v>3392</v>
      </c>
      <c r="E622" s="28" t="s">
        <v>1896</v>
      </c>
      <c r="F622" s="28" t="s">
        <v>4401</v>
      </c>
      <c r="G622" s="28"/>
      <c r="H622" s="12" t="s">
        <v>3458</v>
      </c>
      <c r="I622" s="12" t="s">
        <v>3333</v>
      </c>
      <c r="J622" s="29"/>
      <c r="K622" s="30">
        <v>50</v>
      </c>
      <c r="L622" s="30">
        <v>0.65</v>
      </c>
      <c r="M622" s="30"/>
      <c r="N622" s="31"/>
      <c r="O622" s="31"/>
      <c r="P622" s="31"/>
      <c r="Q622" s="31"/>
      <c r="R622" s="31"/>
      <c r="S622" s="31"/>
      <c r="T622" s="32">
        <v>1</v>
      </c>
      <c r="U622" s="32">
        <v>1</v>
      </c>
      <c r="V622" s="29">
        <v>29221</v>
      </c>
      <c r="W622" s="29"/>
      <c r="X622" s="33">
        <v>55153</v>
      </c>
      <c r="Y622" s="15">
        <v>1</v>
      </c>
      <c r="Z622" s="41" t="str">
        <f t="shared" si="27"/>
        <v>RenExistRes</v>
      </c>
      <c r="AA622" s="41">
        <f>IF(IFERROR(MATCH(C622,REN_Existing_Resources!E:E,0),FALSE),1,0)</f>
        <v>1</v>
      </c>
      <c r="AB622">
        <f t="shared" si="28"/>
        <v>1</v>
      </c>
      <c r="AC622">
        <f>IF(IFERROR(MATCH(Z622,NonREN_types!$A$1:$A$10,0),FALSE),1,0)</f>
        <v>0</v>
      </c>
      <c r="AD622">
        <v>1</v>
      </c>
      <c r="AE622">
        <f t="shared" si="29"/>
        <v>0</v>
      </c>
      <c r="AG622" s="44">
        <f>IFERROR(INDEX(MasterGenCapability_201906!$G:$G,MATCH($C622,MasterGenCapability_201906!$U:$U,0)),"")</f>
        <v>2</v>
      </c>
      <c r="AH622" s="44">
        <f>IFERROR(INDEX(NQC2020compliance_20191121!$L:$L,MATCH($C622,NQC2020compliance_20191121!$A:$A,0)),"")</f>
        <v>0.57999999999999996</v>
      </c>
    </row>
    <row r="623" spans="2:34" hidden="1" x14ac:dyDescent="0.25">
      <c r="B623" s="28" t="s">
        <v>3329</v>
      </c>
      <c r="C623" s="28" t="s">
        <v>3256</v>
      </c>
      <c r="D623" s="28" t="s">
        <v>130</v>
      </c>
      <c r="E623" s="28"/>
      <c r="F623" s="28" t="s">
        <v>3255</v>
      </c>
      <c r="G623" s="28"/>
      <c r="H623" s="12" t="s">
        <v>3332</v>
      </c>
      <c r="I623" s="12" t="s">
        <v>3333</v>
      </c>
      <c r="J623" s="29"/>
      <c r="K623" s="30">
        <v>30</v>
      </c>
      <c r="L623" s="30">
        <v>24.1</v>
      </c>
      <c r="M623" s="30"/>
      <c r="N623" s="31"/>
      <c r="O623" s="31"/>
      <c r="P623" s="31"/>
      <c r="Q623" s="31"/>
      <c r="R623" s="31"/>
      <c r="S623" s="31"/>
      <c r="T623" s="32">
        <v>0</v>
      </c>
      <c r="U623" s="32">
        <v>1</v>
      </c>
      <c r="V623" s="29">
        <v>42563</v>
      </c>
      <c r="W623" s="29"/>
      <c r="X623" s="33">
        <v>55153</v>
      </c>
      <c r="Y623" s="15">
        <v>1</v>
      </c>
      <c r="Z623" s="41" t="str">
        <f t="shared" si="27"/>
        <v>RenExistRes</v>
      </c>
      <c r="AA623" s="41">
        <f>IF(IFERROR(MATCH(C623,REN_Existing_Resources!E:E,0),FALSE),1,0)</f>
        <v>1</v>
      </c>
      <c r="AB623">
        <f t="shared" si="28"/>
        <v>1</v>
      </c>
      <c r="AC623">
        <f>IF(IFERROR(MATCH(Z623,NonREN_types!$A$1:$A$10,0),FALSE),1,0)</f>
        <v>0</v>
      </c>
      <c r="AD623">
        <v>1</v>
      </c>
      <c r="AE623">
        <f t="shared" si="29"/>
        <v>0</v>
      </c>
      <c r="AG623" s="44">
        <f>IFERROR(INDEX(MasterGenCapability_201906!$G:$G,MATCH($C623,MasterGenCapability_201906!$U:$U,0)),"")</f>
        <v>30</v>
      </c>
      <c r="AH623" s="44">
        <f>IFERROR(INDEX(NQC2020compliance_20191121!$L:$L,MATCH($C623,NQC2020compliance_20191121!$A:$A,0)),"")</f>
        <v>4.2</v>
      </c>
    </row>
    <row r="624" spans="2:34" hidden="1" x14ac:dyDescent="0.25">
      <c r="B624" s="28" t="s">
        <v>3329</v>
      </c>
      <c r="C624" s="28" t="s">
        <v>3253</v>
      </c>
      <c r="D624" s="28" t="s">
        <v>130</v>
      </c>
      <c r="E624" s="28"/>
      <c r="F624" s="28" t="s">
        <v>3252</v>
      </c>
      <c r="G624" s="28"/>
      <c r="H624" s="12" t="s">
        <v>3332</v>
      </c>
      <c r="I624" s="12" t="s">
        <v>3333</v>
      </c>
      <c r="J624" s="29"/>
      <c r="K624" s="30">
        <v>40</v>
      </c>
      <c r="L624" s="30">
        <v>32.14</v>
      </c>
      <c r="M624" s="30"/>
      <c r="N624" s="31"/>
      <c r="O624" s="31"/>
      <c r="P624" s="31"/>
      <c r="Q624" s="31"/>
      <c r="R624" s="31"/>
      <c r="S624" s="31"/>
      <c r="T624" s="32">
        <v>0</v>
      </c>
      <c r="U624" s="32">
        <v>1</v>
      </c>
      <c r="V624" s="29">
        <v>42493</v>
      </c>
      <c r="W624" s="29"/>
      <c r="X624" s="33">
        <v>55153</v>
      </c>
      <c r="Y624" s="15">
        <v>1</v>
      </c>
      <c r="Z624" s="41" t="str">
        <f t="shared" si="27"/>
        <v>RenExistRes</v>
      </c>
      <c r="AA624" s="41">
        <f>IF(IFERROR(MATCH(C624,REN_Existing_Resources!E:E,0),FALSE),1,0)</f>
        <v>1</v>
      </c>
      <c r="AB624">
        <f t="shared" si="28"/>
        <v>1</v>
      </c>
      <c r="AC624">
        <f>IF(IFERROR(MATCH(Z624,NonREN_types!$A$1:$A$10,0),FALSE),1,0)</f>
        <v>0</v>
      </c>
      <c r="AD624">
        <v>1</v>
      </c>
      <c r="AE624">
        <f t="shared" si="29"/>
        <v>0</v>
      </c>
      <c r="AG624" s="44">
        <f>IFERROR(INDEX(MasterGenCapability_201906!$G:$G,MATCH($C624,MasterGenCapability_201906!$U:$U,0)),"")</f>
        <v>40</v>
      </c>
      <c r="AH624" s="44">
        <f>IFERROR(INDEX(NQC2020compliance_20191121!$L:$L,MATCH($C624,NQC2020compliance_20191121!$A:$A,0)),"")</f>
        <v>5.6</v>
      </c>
    </row>
    <row r="625" spans="2:34" hidden="1" x14ac:dyDescent="0.25">
      <c r="B625" s="28" t="s">
        <v>3329</v>
      </c>
      <c r="C625" s="28" t="s">
        <v>3258</v>
      </c>
      <c r="D625" s="28" t="s">
        <v>130</v>
      </c>
      <c r="E625" s="28"/>
      <c r="F625" s="28" t="s">
        <v>3257</v>
      </c>
      <c r="G625" s="28"/>
      <c r="H625" s="12" t="s">
        <v>3332</v>
      </c>
      <c r="I625" s="12" t="s">
        <v>3333</v>
      </c>
      <c r="J625" s="29"/>
      <c r="K625" s="30">
        <v>60</v>
      </c>
      <c r="L625" s="30">
        <v>24.1</v>
      </c>
      <c r="M625" s="30"/>
      <c r="N625" s="31"/>
      <c r="O625" s="31"/>
      <c r="P625" s="31"/>
      <c r="Q625" s="31"/>
      <c r="R625" s="31"/>
      <c r="S625" s="31"/>
      <c r="T625" s="32">
        <v>0</v>
      </c>
      <c r="U625" s="32">
        <v>1</v>
      </c>
      <c r="V625" s="29">
        <v>42530</v>
      </c>
      <c r="W625" s="29"/>
      <c r="X625" s="33">
        <v>55153</v>
      </c>
      <c r="Y625" s="15">
        <v>1</v>
      </c>
      <c r="Z625" s="41" t="str">
        <f t="shared" si="27"/>
        <v>RenExistRes</v>
      </c>
      <c r="AA625" s="41">
        <f>IF(IFERROR(MATCH(C625,REN_Existing_Resources!E:E,0),FALSE),1,0)</f>
        <v>1</v>
      </c>
      <c r="AB625">
        <f t="shared" si="28"/>
        <v>1</v>
      </c>
      <c r="AC625">
        <f>IF(IFERROR(MATCH(Z625,NonREN_types!$A$1:$A$10,0),FALSE),1,0)</f>
        <v>0</v>
      </c>
      <c r="AD625">
        <v>1</v>
      </c>
      <c r="AE625">
        <f t="shared" si="29"/>
        <v>0</v>
      </c>
      <c r="AG625" s="44">
        <f>IFERROR(INDEX(MasterGenCapability_201906!$G:$G,MATCH($C625,MasterGenCapability_201906!$U:$U,0)),"")</f>
        <v>30</v>
      </c>
      <c r="AH625" s="44">
        <f>IFERROR(INDEX(NQC2020compliance_20191121!$L:$L,MATCH($C625,NQC2020compliance_20191121!$A:$A,0)),"")</f>
        <v>4.2</v>
      </c>
    </row>
    <row r="626" spans="2:34" x14ac:dyDescent="0.25">
      <c r="B626" s="28" t="s">
        <v>3329</v>
      </c>
      <c r="C626" s="28" t="s">
        <v>168</v>
      </c>
      <c r="D626" s="28" t="s">
        <v>79</v>
      </c>
      <c r="E626" s="28" t="s">
        <v>3330</v>
      </c>
      <c r="F626" s="28" t="s">
        <v>4402</v>
      </c>
      <c r="G626" s="28" t="s">
        <v>4403</v>
      </c>
      <c r="H626" s="12" t="s">
        <v>3357</v>
      </c>
      <c r="I626" s="12" t="s">
        <v>4404</v>
      </c>
      <c r="J626" s="29" t="s">
        <v>3359</v>
      </c>
      <c r="K626" s="34">
        <v>31.12</v>
      </c>
      <c r="L626" s="34">
        <v>31.12</v>
      </c>
      <c r="M626" s="34">
        <v>31.12</v>
      </c>
      <c r="N626" s="31"/>
      <c r="O626" s="31">
        <v>7606.0303582401057</v>
      </c>
      <c r="P626" s="31">
        <v>7606.0303582401057</v>
      </c>
      <c r="Q626" s="31"/>
      <c r="R626" s="31"/>
      <c r="S626" s="31"/>
      <c r="T626" s="32">
        <v>1</v>
      </c>
      <c r="U626" s="32">
        <v>1</v>
      </c>
      <c r="V626" s="29">
        <v>32599</v>
      </c>
      <c r="W626" s="29"/>
      <c r="X626" s="33">
        <v>55153</v>
      </c>
      <c r="Y626" s="15">
        <v>1</v>
      </c>
      <c r="Z626" s="41" t="str">
        <f t="shared" si="27"/>
        <v>CAISO_CHP</v>
      </c>
      <c r="AA626" s="41">
        <f>IF(IFERROR(MATCH(C626,REN_Existing_Resources!E:E,0),FALSE),1,0)</f>
        <v>1</v>
      </c>
      <c r="AB626">
        <f t="shared" si="28"/>
        <v>1</v>
      </c>
      <c r="AC626">
        <f>IF(IFERROR(MATCH(Z626,NonREN_types!$A$1:$A$10,0),FALSE),1,0)</f>
        <v>1</v>
      </c>
      <c r="AD626">
        <v>1</v>
      </c>
      <c r="AE626">
        <f t="shared" si="29"/>
        <v>1</v>
      </c>
      <c r="AG626" s="44">
        <f>IFERROR(INDEX(MasterGenCapability_201906!$G:$G,MATCH($C626,MasterGenCapability_201906!$U:$U,0)),"")</f>
        <v>46.64</v>
      </c>
      <c r="AH626" s="44">
        <f>IFERROR(INDEX(NQC2020compliance_20191121!$L:$L,MATCH($C626,NQC2020compliance_20191121!$A:$A,0)),"")</f>
        <v>33.049999999999997</v>
      </c>
    </row>
    <row r="627" spans="2:34" hidden="1" x14ac:dyDescent="0.25">
      <c r="B627" s="28" t="s">
        <v>3329</v>
      </c>
      <c r="C627" s="28" t="s">
        <v>2150</v>
      </c>
      <c r="D627" s="28" t="s">
        <v>3346</v>
      </c>
      <c r="E627" s="28" t="s">
        <v>3413</v>
      </c>
      <c r="F627" s="28" t="s">
        <v>4405</v>
      </c>
      <c r="G627" s="28"/>
      <c r="H627" s="12" t="s">
        <v>3399</v>
      </c>
      <c r="I627" s="12" t="s">
        <v>3333</v>
      </c>
      <c r="J627" s="29"/>
      <c r="K627" s="30">
        <v>44.4</v>
      </c>
      <c r="L627" s="30">
        <v>6.49</v>
      </c>
      <c r="M627" s="30"/>
      <c r="N627" s="31"/>
      <c r="O627" s="31"/>
      <c r="P627" s="31"/>
      <c r="Q627" s="31"/>
      <c r="R627" s="31"/>
      <c r="S627" s="31"/>
      <c r="T627" s="32">
        <v>0</v>
      </c>
      <c r="U627" s="32">
        <v>1</v>
      </c>
      <c r="V627" s="29">
        <v>36974</v>
      </c>
      <c r="W627" s="29"/>
      <c r="X627" s="33">
        <v>55153</v>
      </c>
      <c r="Y627" s="15">
        <v>1</v>
      </c>
      <c r="Z627" s="41" t="str">
        <f t="shared" si="27"/>
        <v>RenExistRes</v>
      </c>
      <c r="AA627" s="41">
        <f>IF(IFERROR(MATCH(C627,REN_Existing_Resources!E:E,0),FALSE),1,0)</f>
        <v>1</v>
      </c>
      <c r="AB627">
        <f t="shared" si="28"/>
        <v>1</v>
      </c>
      <c r="AC627">
        <f>IF(IFERROR(MATCH(Z627,NonREN_types!$A$1:$A$10,0),FALSE),1,0)</f>
        <v>0</v>
      </c>
      <c r="AD627">
        <v>1</v>
      </c>
      <c r="AE627">
        <f t="shared" si="29"/>
        <v>0</v>
      </c>
      <c r="AG627" s="44">
        <f>IFERROR(INDEX(MasterGenCapability_201906!$G:$G,MATCH($C627,MasterGenCapability_201906!$U:$U,0)),"")</f>
        <v>44.4</v>
      </c>
      <c r="AH627" s="44">
        <f>IFERROR(INDEX(NQC2020compliance_20191121!$L:$L,MATCH($C627,NQC2020compliance_20191121!$A:$A,0)),"")</f>
        <v>6.66</v>
      </c>
    </row>
    <row r="628" spans="2:34" hidden="1" x14ac:dyDescent="0.25">
      <c r="B628" s="28" t="s">
        <v>3329</v>
      </c>
      <c r="C628" s="28" t="s">
        <v>4406</v>
      </c>
      <c r="D628" s="28" t="s">
        <v>3346</v>
      </c>
      <c r="E628" s="28" t="s">
        <v>3413</v>
      </c>
      <c r="F628" s="28" t="s">
        <v>4407</v>
      </c>
      <c r="G628" s="28"/>
      <c r="H628" s="12" t="s">
        <v>3399</v>
      </c>
      <c r="I628" s="12" t="s">
        <v>3333</v>
      </c>
      <c r="J628" s="29"/>
      <c r="K628" s="30">
        <v>22.2</v>
      </c>
      <c r="L628" s="30">
        <v>2.95</v>
      </c>
      <c r="M628" s="30"/>
      <c r="N628" s="31"/>
      <c r="O628" s="31"/>
      <c r="P628" s="31"/>
      <c r="Q628" s="31"/>
      <c r="R628" s="31"/>
      <c r="S628" s="31"/>
      <c r="T628" s="32">
        <v>0</v>
      </c>
      <c r="U628" s="32">
        <v>1</v>
      </c>
      <c r="V628" s="29">
        <v>37151</v>
      </c>
      <c r="W628" s="29"/>
      <c r="X628" s="33">
        <v>55153</v>
      </c>
      <c r="Y628" s="15">
        <v>1</v>
      </c>
      <c r="Z628" s="41" t="str">
        <f t="shared" si="27"/>
        <v>Unclassified</v>
      </c>
      <c r="AA628" s="41">
        <f>IF(IFERROR(MATCH(C628,REN_Existing_Resources!E:E,0),FALSE),1,0)</f>
        <v>0</v>
      </c>
      <c r="AB628">
        <f t="shared" si="28"/>
        <v>1</v>
      </c>
      <c r="AC628">
        <f>IF(IFERROR(MATCH(Z628,NonREN_types!$A$1:$A$10,0),FALSE),1,0)</f>
        <v>0</v>
      </c>
      <c r="AD628">
        <v>1</v>
      </c>
      <c r="AE628">
        <f t="shared" si="29"/>
        <v>0</v>
      </c>
      <c r="AG628" s="44">
        <f>IFERROR(INDEX(MasterGenCapability_201906!$G:$G,MATCH($C628,MasterGenCapability_201906!$U:$U,0)),"")</f>
        <v>22.2</v>
      </c>
      <c r="AH628" s="44">
        <f>IFERROR(INDEX(NQC2020compliance_20191121!$L:$L,MATCH($C628,NQC2020compliance_20191121!$A:$A,0)),"")</f>
        <v>3.33</v>
      </c>
    </row>
    <row r="629" spans="2:34" hidden="1" x14ac:dyDescent="0.25">
      <c r="B629" s="28" t="s">
        <v>3329</v>
      </c>
      <c r="C629" s="28" t="s">
        <v>2321</v>
      </c>
      <c r="D629" s="28" t="s">
        <v>3346</v>
      </c>
      <c r="E629" s="28" t="s">
        <v>3413</v>
      </c>
      <c r="F629" s="28" t="s">
        <v>4408</v>
      </c>
      <c r="G629" s="28"/>
      <c r="H629" s="12" t="s">
        <v>3399</v>
      </c>
      <c r="I629" s="12" t="s">
        <v>3333</v>
      </c>
      <c r="J629" s="29"/>
      <c r="K629" s="30">
        <v>22.44</v>
      </c>
      <c r="L629" s="30">
        <v>2.41</v>
      </c>
      <c r="M629" s="30"/>
      <c r="N629" s="31"/>
      <c r="O629" s="31"/>
      <c r="P629" s="31"/>
      <c r="Q629" s="31"/>
      <c r="R629" s="31"/>
      <c r="S629" s="31"/>
      <c r="T629" s="32">
        <v>0</v>
      </c>
      <c r="U629" s="32">
        <v>1</v>
      </c>
      <c r="V629" s="29">
        <v>37970</v>
      </c>
      <c r="W629" s="29"/>
      <c r="X629" s="33">
        <v>55153</v>
      </c>
      <c r="Y629" s="15">
        <v>1</v>
      </c>
      <c r="Z629" s="41" t="str">
        <f t="shared" si="27"/>
        <v>RenExistRes</v>
      </c>
      <c r="AA629" s="41">
        <f>IF(IFERROR(MATCH(C629,REN_Existing_Resources!E:E,0),FALSE),1,0)</f>
        <v>1</v>
      </c>
      <c r="AB629">
        <f t="shared" si="28"/>
        <v>1</v>
      </c>
      <c r="AC629">
        <f>IF(IFERROR(MATCH(Z629,NonREN_types!$A$1:$A$10,0),FALSE),1,0)</f>
        <v>0</v>
      </c>
      <c r="AD629">
        <v>1</v>
      </c>
      <c r="AE629">
        <f t="shared" si="29"/>
        <v>0</v>
      </c>
      <c r="AG629" s="44">
        <f>IFERROR(INDEX(MasterGenCapability_201906!$G:$G,MATCH($C629,MasterGenCapability_201906!$U:$U,0)),"")</f>
        <v>22.44</v>
      </c>
      <c r="AH629" s="44">
        <f>IFERROR(INDEX(NQC2020compliance_20191121!$L:$L,MATCH($C629,NQC2020compliance_20191121!$A:$A,0)),"")</f>
        <v>3.37</v>
      </c>
    </row>
    <row r="630" spans="2:34" hidden="1" x14ac:dyDescent="0.25">
      <c r="B630" s="28" t="s">
        <v>3329</v>
      </c>
      <c r="C630" s="28" t="s">
        <v>413</v>
      </c>
      <c r="D630" s="28" t="s">
        <v>224</v>
      </c>
      <c r="E630" s="28" t="s">
        <v>3387</v>
      </c>
      <c r="F630" s="28" t="s">
        <v>4409</v>
      </c>
      <c r="G630" s="28"/>
      <c r="H630" s="12" t="s">
        <v>3385</v>
      </c>
      <c r="I630" s="12" t="s">
        <v>3333</v>
      </c>
      <c r="J630" s="29"/>
      <c r="K630" s="30">
        <v>12</v>
      </c>
      <c r="L630" s="30">
        <v>12</v>
      </c>
      <c r="M630" s="30"/>
      <c r="N630" s="31"/>
      <c r="O630" s="31"/>
      <c r="P630" s="31"/>
      <c r="Q630" s="31"/>
      <c r="R630" s="31"/>
      <c r="S630" s="31"/>
      <c r="T630" s="32">
        <v>0</v>
      </c>
      <c r="U630" s="32">
        <v>1</v>
      </c>
      <c r="V630" s="29">
        <v>15342</v>
      </c>
      <c r="W630" s="29"/>
      <c r="X630" s="33">
        <v>55153</v>
      </c>
      <c r="Y630" s="15">
        <v>1</v>
      </c>
      <c r="Z630" s="41" t="str">
        <f t="shared" si="27"/>
        <v>RenExistRes</v>
      </c>
      <c r="AA630" s="41">
        <f>IF(IFERROR(MATCH(C630,REN_Existing_Resources!E:E,0),FALSE),1,0)</f>
        <v>1</v>
      </c>
      <c r="AB630">
        <f t="shared" si="28"/>
        <v>1</v>
      </c>
      <c r="AC630">
        <f>IF(IFERROR(MATCH(Z630,NonREN_types!$A$1:$A$10,0),FALSE),1,0)</f>
        <v>0</v>
      </c>
      <c r="AD630">
        <v>1</v>
      </c>
      <c r="AE630">
        <f t="shared" si="29"/>
        <v>0</v>
      </c>
      <c r="AG630" s="44">
        <f>IFERROR(INDEX(MasterGenCapability_201906!$G:$G,MATCH($C630,MasterGenCapability_201906!$U:$U,0)),"")</f>
        <v>12</v>
      </c>
      <c r="AH630" s="44">
        <f>IFERROR(INDEX(NQC2020compliance_20191121!$L:$L,MATCH($C630,NQC2020compliance_20191121!$A:$A,0)),"")</f>
        <v>12</v>
      </c>
    </row>
    <row r="631" spans="2:34" hidden="1" x14ac:dyDescent="0.25">
      <c r="B631" s="28" t="s">
        <v>3329</v>
      </c>
      <c r="C631" s="28" t="s">
        <v>4410</v>
      </c>
      <c r="D631" s="28" t="s">
        <v>224</v>
      </c>
      <c r="E631" s="28" t="s">
        <v>3387</v>
      </c>
      <c r="F631" s="28" t="s">
        <v>4411</v>
      </c>
      <c r="G631" s="28"/>
      <c r="H631" s="12" t="s">
        <v>3385</v>
      </c>
      <c r="I631" s="12" t="s">
        <v>3333</v>
      </c>
      <c r="J631" s="29"/>
      <c r="K631" s="30">
        <v>55</v>
      </c>
      <c r="L631" s="30">
        <v>28.51</v>
      </c>
      <c r="M631" s="30"/>
      <c r="N631" s="31"/>
      <c r="O631" s="31"/>
      <c r="P631" s="31"/>
      <c r="Q631" s="31"/>
      <c r="R631" s="31"/>
      <c r="S631" s="31"/>
      <c r="T631" s="32">
        <v>0</v>
      </c>
      <c r="U631" s="32">
        <v>1</v>
      </c>
      <c r="V631" s="29">
        <v>25204</v>
      </c>
      <c r="W631" s="29"/>
      <c r="X631" s="33">
        <v>55153</v>
      </c>
      <c r="Y631" s="15">
        <v>1</v>
      </c>
      <c r="Z631" s="41" t="str">
        <f t="shared" si="27"/>
        <v>Unclassified</v>
      </c>
      <c r="AA631" s="41">
        <f>IF(IFERROR(MATCH(C631,REN_Existing_Resources!E:E,0),FALSE),1,0)</f>
        <v>0</v>
      </c>
      <c r="AB631">
        <f t="shared" si="28"/>
        <v>1</v>
      </c>
      <c r="AC631">
        <f>IF(IFERROR(MATCH(Z631,NonREN_types!$A$1:$A$10,0),FALSE),1,0)</f>
        <v>0</v>
      </c>
      <c r="AD631">
        <v>1</v>
      </c>
      <c r="AE631">
        <f t="shared" si="29"/>
        <v>0</v>
      </c>
      <c r="AG631" s="44">
        <f>IFERROR(INDEX(MasterGenCapability_201906!$G:$G,MATCH($C631,MasterGenCapability_201906!$U:$U,0)),"")</f>
        <v>55</v>
      </c>
      <c r="AH631" s="44">
        <f>IFERROR(INDEX(NQC2020compliance_20191121!$L:$L,MATCH($C631,NQC2020compliance_20191121!$A:$A,0)),"")</f>
        <v>0.09</v>
      </c>
    </row>
    <row r="632" spans="2:34" hidden="1" x14ac:dyDescent="0.25">
      <c r="B632" s="28" t="s">
        <v>3329</v>
      </c>
      <c r="C632" s="28" t="s">
        <v>4412</v>
      </c>
      <c r="D632" s="28" t="s">
        <v>3360</v>
      </c>
      <c r="E632" s="28"/>
      <c r="F632" s="28" t="s">
        <v>4413</v>
      </c>
      <c r="G632" s="28"/>
      <c r="H632" s="12" t="s">
        <v>3340</v>
      </c>
      <c r="I632" s="12" t="s">
        <v>3333</v>
      </c>
      <c r="J632" s="29"/>
      <c r="K632" s="30">
        <v>99</v>
      </c>
      <c r="L632" s="30">
        <v>39.299999999999997</v>
      </c>
      <c r="M632" s="30"/>
      <c r="N632" s="31"/>
      <c r="O632" s="31"/>
      <c r="P632" s="31"/>
      <c r="Q632" s="31"/>
      <c r="R632" s="31"/>
      <c r="S632" s="31"/>
      <c r="T632" s="32">
        <v>0</v>
      </c>
      <c r="U632" s="32">
        <v>1</v>
      </c>
      <c r="V632" s="29">
        <v>32865</v>
      </c>
      <c r="W632" s="29"/>
      <c r="X632" s="33">
        <v>55153</v>
      </c>
      <c r="Y632" s="15">
        <v>1</v>
      </c>
      <c r="Z632" s="41" t="str">
        <f t="shared" si="27"/>
        <v>Unclassified</v>
      </c>
      <c r="AA632" s="41">
        <f>IF(IFERROR(MATCH(C632,REN_Existing_Resources!E:E,0),FALSE),1,0)</f>
        <v>0</v>
      </c>
      <c r="AB632">
        <f t="shared" si="28"/>
        <v>1</v>
      </c>
      <c r="AC632">
        <f>IF(IFERROR(MATCH(Z632,NonREN_types!$A$1:$A$10,0),FALSE),1,0)</f>
        <v>0</v>
      </c>
      <c r="AD632">
        <v>1</v>
      </c>
      <c r="AE632">
        <f t="shared" si="29"/>
        <v>0</v>
      </c>
      <c r="AG632" s="44">
        <f>IFERROR(INDEX(MasterGenCapability_201906!$G:$G,MATCH($C632,MasterGenCapability_201906!$U:$U,0)),"")</f>
        <v>33.299999999999997</v>
      </c>
      <c r="AH632" s="44">
        <f>IFERROR(INDEX(NQC2020compliance_20191121!$L:$L,MATCH($C632,NQC2020compliance_20191121!$A:$A,0)),"")</f>
        <v>90</v>
      </c>
    </row>
    <row r="633" spans="2:34" hidden="1" x14ac:dyDescent="0.25">
      <c r="B633" s="28" t="s">
        <v>3329</v>
      </c>
      <c r="C633" s="28" t="s">
        <v>2612</v>
      </c>
      <c r="D633" s="28" t="s">
        <v>3337</v>
      </c>
      <c r="E633" s="28" t="s">
        <v>3961</v>
      </c>
      <c r="F633" s="28" t="s">
        <v>4414</v>
      </c>
      <c r="G633" s="28"/>
      <c r="H633" s="12" t="s">
        <v>3340</v>
      </c>
      <c r="I633" s="12" t="s">
        <v>3333</v>
      </c>
      <c r="J633" s="29"/>
      <c r="K633" s="30">
        <v>38.85</v>
      </c>
      <c r="L633" s="30">
        <v>31</v>
      </c>
      <c r="M633" s="30"/>
      <c r="N633" s="31"/>
      <c r="O633" s="31"/>
      <c r="P633" s="31"/>
      <c r="Q633" s="31"/>
      <c r="R633" s="31"/>
      <c r="S633" s="31"/>
      <c r="T633" s="32">
        <v>0</v>
      </c>
      <c r="U633" s="32">
        <v>1</v>
      </c>
      <c r="V633" s="29">
        <v>30317</v>
      </c>
      <c r="W633" s="29"/>
      <c r="X633" s="33">
        <v>55153</v>
      </c>
      <c r="Y633" s="15">
        <v>1</v>
      </c>
      <c r="Z633" s="41" t="str">
        <f t="shared" si="27"/>
        <v>RenExistRes</v>
      </c>
      <c r="AA633" s="41">
        <f>IF(IFERROR(MATCH(C633,REN_Existing_Resources!E:E,0),FALSE),1,0)</f>
        <v>1</v>
      </c>
      <c r="AB633">
        <f t="shared" si="28"/>
        <v>1</v>
      </c>
      <c r="AC633">
        <f>IF(IFERROR(MATCH(Z633,NonREN_types!$A$1:$A$10,0),FALSE),1,0)</f>
        <v>0</v>
      </c>
      <c r="AD633">
        <v>1</v>
      </c>
      <c r="AE633">
        <f t="shared" si="29"/>
        <v>0</v>
      </c>
      <c r="AG633" s="44">
        <f>IFERROR(INDEX(MasterGenCapability_201906!$G:$G,MATCH($C633,MasterGenCapability_201906!$U:$U,0)),"")</f>
        <v>38.85</v>
      </c>
      <c r="AH633" s="44">
        <f>IFERROR(INDEX(NQC2020compliance_20191121!$L:$L,MATCH($C633,NQC2020compliance_20191121!$A:$A,0)),"")</f>
        <v>31</v>
      </c>
    </row>
    <row r="634" spans="2:34" hidden="1" x14ac:dyDescent="0.25">
      <c r="B634" s="28" t="s">
        <v>3329</v>
      </c>
      <c r="C634" s="28" t="s">
        <v>4415</v>
      </c>
      <c r="D634" s="28" t="s">
        <v>3337</v>
      </c>
      <c r="E634" s="28" t="s">
        <v>3961</v>
      </c>
      <c r="F634" s="28" t="s">
        <v>4416</v>
      </c>
      <c r="G634" s="28"/>
      <c r="H634" s="12" t="s">
        <v>3340</v>
      </c>
      <c r="I634" s="12" t="s">
        <v>3333</v>
      </c>
      <c r="J634" s="29"/>
      <c r="K634" s="30">
        <v>34</v>
      </c>
      <c r="L634" s="30">
        <v>28</v>
      </c>
      <c r="M634" s="30"/>
      <c r="N634" s="31"/>
      <c r="O634" s="31"/>
      <c r="P634" s="31"/>
      <c r="Q634" s="31"/>
      <c r="R634" s="31"/>
      <c r="S634" s="31"/>
      <c r="T634" s="32">
        <v>0</v>
      </c>
      <c r="U634" s="32">
        <v>1</v>
      </c>
      <c r="V634" s="29">
        <v>30317</v>
      </c>
      <c r="W634" s="29"/>
      <c r="X634" s="33">
        <v>55153</v>
      </c>
      <c r="Y634" s="15">
        <v>1</v>
      </c>
      <c r="Z634" s="41" t="str">
        <f t="shared" si="27"/>
        <v>Unclassified</v>
      </c>
      <c r="AA634" s="41">
        <f>IF(IFERROR(MATCH(C634,REN_Existing_Resources!E:E,0),FALSE),1,0)</f>
        <v>0</v>
      </c>
      <c r="AB634">
        <f t="shared" si="28"/>
        <v>1</v>
      </c>
      <c r="AC634">
        <f>IF(IFERROR(MATCH(Z634,NonREN_types!$A$1:$A$10,0),FALSE),1,0)</f>
        <v>0</v>
      </c>
      <c r="AD634">
        <v>1</v>
      </c>
      <c r="AE634">
        <f t="shared" si="29"/>
        <v>0</v>
      </c>
      <c r="AG634" s="44">
        <f>IFERROR(INDEX(MasterGenCapability_201906!$G:$G,MATCH($C634,MasterGenCapability_201906!$U:$U,0)),"")</f>
        <v>34</v>
      </c>
      <c r="AH634" s="44">
        <f>IFERROR(INDEX(NQC2020compliance_20191121!$L:$L,MATCH($C634,NQC2020compliance_20191121!$A:$A,0)),"")</f>
        <v>28</v>
      </c>
    </row>
    <row r="635" spans="2:34" hidden="1" x14ac:dyDescent="0.25">
      <c r="B635" s="28" t="s">
        <v>3329</v>
      </c>
      <c r="C635" s="28" t="s">
        <v>2615</v>
      </c>
      <c r="D635" s="28" t="s">
        <v>3337</v>
      </c>
      <c r="E635" s="28" t="s">
        <v>3738</v>
      </c>
      <c r="F635" s="28" t="s">
        <v>4417</v>
      </c>
      <c r="G635" s="28"/>
      <c r="H635" s="12" t="s">
        <v>3340</v>
      </c>
      <c r="I635" s="12" t="s">
        <v>3333</v>
      </c>
      <c r="J635" s="29"/>
      <c r="K635" s="30">
        <v>42.42</v>
      </c>
      <c r="L635" s="30">
        <v>0</v>
      </c>
      <c r="M635" s="30"/>
      <c r="N635" s="31"/>
      <c r="O635" s="31"/>
      <c r="P635" s="31"/>
      <c r="Q635" s="31"/>
      <c r="R635" s="31"/>
      <c r="S635" s="31"/>
      <c r="T635" s="32">
        <v>0</v>
      </c>
      <c r="U635" s="32">
        <v>1</v>
      </c>
      <c r="V635" s="29">
        <v>31048</v>
      </c>
      <c r="W635" s="29"/>
      <c r="X635" s="33">
        <v>55153</v>
      </c>
      <c r="Y635" s="15">
        <v>1</v>
      </c>
      <c r="Z635" s="41" t="str">
        <f t="shared" si="27"/>
        <v>RenExistRes</v>
      </c>
      <c r="AA635" s="41">
        <f>IF(IFERROR(MATCH(C635,REN_Existing_Resources!E:E,0),FALSE),1,0)</f>
        <v>1</v>
      </c>
      <c r="AB635">
        <f t="shared" si="28"/>
        <v>1</v>
      </c>
      <c r="AC635">
        <f>IF(IFERROR(MATCH(Z635,NonREN_types!$A$1:$A$10,0),FALSE),1,0)</f>
        <v>0</v>
      </c>
      <c r="AD635">
        <v>1</v>
      </c>
      <c r="AE635">
        <f t="shared" si="29"/>
        <v>0</v>
      </c>
      <c r="AG635" s="44">
        <f>IFERROR(INDEX(MasterGenCapability_201906!$G:$G,MATCH($C635,MasterGenCapability_201906!$U:$U,0)),"")</f>
        <v>42.42</v>
      </c>
      <c r="AH635" s="44">
        <f>IFERROR(INDEX(NQC2020compliance_20191121!$L:$L,MATCH($C635,NQC2020compliance_20191121!$A:$A,0)),"")</f>
        <v>0</v>
      </c>
    </row>
    <row r="636" spans="2:34" hidden="1" x14ac:dyDescent="0.25">
      <c r="B636" s="28" t="s">
        <v>3329</v>
      </c>
      <c r="C636" s="28" t="s">
        <v>4418</v>
      </c>
      <c r="D636" s="28" t="s">
        <v>3337</v>
      </c>
      <c r="E636" s="28" t="s">
        <v>3738</v>
      </c>
      <c r="F636" s="28" t="s">
        <v>4419</v>
      </c>
      <c r="G636" s="28"/>
      <c r="H636" s="12" t="s">
        <v>3340</v>
      </c>
      <c r="I636" s="12" t="s">
        <v>3333</v>
      </c>
      <c r="J636" s="29"/>
      <c r="K636" s="30">
        <v>52.73</v>
      </c>
      <c r="L636" s="30">
        <v>52.73</v>
      </c>
      <c r="M636" s="30"/>
      <c r="N636" s="31"/>
      <c r="O636" s="31"/>
      <c r="P636" s="31"/>
      <c r="Q636" s="31"/>
      <c r="R636" s="31"/>
      <c r="S636" s="31"/>
      <c r="T636" s="32">
        <v>0</v>
      </c>
      <c r="U636" s="32">
        <v>1</v>
      </c>
      <c r="V636" s="29">
        <v>31413</v>
      </c>
      <c r="W636" s="29"/>
      <c r="X636" s="33">
        <v>55153</v>
      </c>
      <c r="Y636" s="15">
        <v>1</v>
      </c>
      <c r="Z636" s="41" t="str">
        <f t="shared" si="27"/>
        <v>Unclassified</v>
      </c>
      <c r="AA636" s="41">
        <f>IF(IFERROR(MATCH(C636,REN_Existing_Resources!E:E,0),FALSE),1,0)</f>
        <v>0</v>
      </c>
      <c r="AB636">
        <f t="shared" si="28"/>
        <v>1</v>
      </c>
      <c r="AC636">
        <f>IF(IFERROR(MATCH(Z636,NonREN_types!$A$1:$A$10,0),FALSE),1,0)</f>
        <v>0</v>
      </c>
      <c r="AD636">
        <v>1</v>
      </c>
      <c r="AE636">
        <f t="shared" si="29"/>
        <v>0</v>
      </c>
      <c r="AG636" s="44">
        <f>IFERROR(INDEX(MasterGenCapability_201906!$G:$G,MATCH($C636,MasterGenCapability_201906!$U:$U,0)),"")</f>
        <v>52.73</v>
      </c>
      <c r="AH636" s="44">
        <f>IFERROR(INDEX(NQC2020compliance_20191121!$L:$L,MATCH($C636,NQC2020compliance_20191121!$A:$A,0)),"")</f>
        <v>52.73</v>
      </c>
    </row>
    <row r="637" spans="2:34" hidden="1" x14ac:dyDescent="0.25">
      <c r="B637" s="28" t="s">
        <v>3329</v>
      </c>
      <c r="C637" s="28" t="s">
        <v>821</v>
      </c>
      <c r="D637" s="28" t="s">
        <v>3334</v>
      </c>
      <c r="E637" s="28" t="s">
        <v>3335</v>
      </c>
      <c r="F637" s="28" t="s">
        <v>4420</v>
      </c>
      <c r="G637" s="28"/>
      <c r="H637" s="12" t="s">
        <v>3332</v>
      </c>
      <c r="I637" s="12" t="s">
        <v>3333</v>
      </c>
      <c r="J637" s="29"/>
      <c r="K637" s="30">
        <v>66</v>
      </c>
      <c r="L637" s="30">
        <v>51.71</v>
      </c>
      <c r="M637" s="30"/>
      <c r="N637" s="31"/>
      <c r="O637" s="31"/>
      <c r="P637" s="31"/>
      <c r="Q637" s="31"/>
      <c r="R637" s="31"/>
      <c r="S637" s="31"/>
      <c r="T637" s="32">
        <v>0</v>
      </c>
      <c r="U637" s="32">
        <v>1</v>
      </c>
      <c r="V637" s="29">
        <v>41292</v>
      </c>
      <c r="W637" s="29"/>
      <c r="X637" s="33">
        <v>55153</v>
      </c>
      <c r="Y637" s="15">
        <v>1</v>
      </c>
      <c r="Z637" s="41" t="str">
        <f t="shared" si="27"/>
        <v>RenExistRes</v>
      </c>
      <c r="AA637" s="41">
        <f>IF(IFERROR(MATCH(C637,REN_Existing_Resources!E:E,0),FALSE),1,0)</f>
        <v>1</v>
      </c>
      <c r="AB637">
        <f t="shared" si="28"/>
        <v>1</v>
      </c>
      <c r="AC637">
        <f>IF(IFERROR(MATCH(Z637,NonREN_types!$A$1:$A$10,0),FALSE),1,0)</f>
        <v>0</v>
      </c>
      <c r="AD637">
        <v>1</v>
      </c>
      <c r="AE637">
        <f t="shared" si="29"/>
        <v>0</v>
      </c>
      <c r="AG637" s="44" t="str">
        <f>IFERROR(INDEX(MasterGenCapability_201906!$G:$G,MATCH($C637,MasterGenCapability_201906!$U:$U,0)),"")</f>
        <v/>
      </c>
      <c r="AH637" s="44">
        <f>IFERROR(INDEX(NQC2020compliance_20191121!$L:$L,MATCH($C637,NQC2020compliance_20191121!$A:$A,0)),"")</f>
        <v>9.24</v>
      </c>
    </row>
    <row r="638" spans="2:34" hidden="1" x14ac:dyDescent="0.25">
      <c r="B638" s="28" t="s">
        <v>3329</v>
      </c>
      <c r="C638" s="28" t="s">
        <v>4421</v>
      </c>
      <c r="D638" s="28" t="s">
        <v>3455</v>
      </c>
      <c r="E638" s="28" t="s">
        <v>37</v>
      </c>
      <c r="F638" s="28" t="s">
        <v>4422</v>
      </c>
      <c r="G638" s="28"/>
      <c r="H638" s="12" t="s">
        <v>3399</v>
      </c>
      <c r="I638" s="12" t="s">
        <v>3333</v>
      </c>
      <c r="J638" s="29"/>
      <c r="K638" s="30">
        <v>1.1000000000000001</v>
      </c>
      <c r="L638" s="30">
        <v>0.02</v>
      </c>
      <c r="M638" s="30"/>
      <c r="N638" s="31"/>
      <c r="O638" s="31"/>
      <c r="P638" s="31"/>
      <c r="Q638" s="31"/>
      <c r="R638" s="31"/>
      <c r="S638" s="31"/>
      <c r="T638" s="32">
        <v>0</v>
      </c>
      <c r="U638" s="32">
        <v>1</v>
      </c>
      <c r="V638" s="40">
        <v>1</v>
      </c>
      <c r="W638" s="29"/>
      <c r="X638" s="33">
        <v>55153</v>
      </c>
      <c r="Y638" s="15">
        <v>1</v>
      </c>
      <c r="Z638" s="41" t="str">
        <f t="shared" si="27"/>
        <v>Unclassified</v>
      </c>
      <c r="AA638" s="41">
        <f>IF(IFERROR(MATCH(C638,REN_Existing_Resources!E:E,0),FALSE),1,0)</f>
        <v>0</v>
      </c>
      <c r="AB638">
        <f t="shared" si="28"/>
        <v>1</v>
      </c>
      <c r="AC638">
        <f>IF(IFERROR(MATCH(Z638,NonREN_types!$A$1:$A$10,0),FALSE),1,0)</f>
        <v>0</v>
      </c>
      <c r="AD638">
        <v>1</v>
      </c>
      <c r="AE638">
        <f t="shared" si="29"/>
        <v>0</v>
      </c>
      <c r="AG638" s="44">
        <f>IFERROR(INDEX(MasterGenCapability_201906!$G:$G,MATCH($C638,MasterGenCapability_201906!$U:$U,0)),"")</f>
        <v>1.1000000000000001</v>
      </c>
      <c r="AH638" s="44">
        <f>IFERROR(INDEX(NQC2020compliance_20191121!$L:$L,MATCH($C638,NQC2020compliance_20191121!$A:$A,0)),"")</f>
        <v>0.04</v>
      </c>
    </row>
    <row r="639" spans="2:34" hidden="1" x14ac:dyDescent="0.25">
      <c r="B639" s="28" t="s">
        <v>3329</v>
      </c>
      <c r="C639" s="28" t="s">
        <v>4423</v>
      </c>
      <c r="D639" s="28" t="s">
        <v>3360</v>
      </c>
      <c r="E639" s="28"/>
      <c r="F639" s="28" t="s">
        <v>4424</v>
      </c>
      <c r="G639" s="28"/>
      <c r="H639" s="12" t="s">
        <v>3385</v>
      </c>
      <c r="I639" s="12" t="s">
        <v>3333</v>
      </c>
      <c r="J639" s="29"/>
      <c r="K639" s="30">
        <v>4</v>
      </c>
      <c r="L639" s="30">
        <v>0.26</v>
      </c>
      <c r="M639" s="30"/>
      <c r="N639" s="31"/>
      <c r="O639" s="31"/>
      <c r="P639" s="31"/>
      <c r="Q639" s="31"/>
      <c r="R639" s="31"/>
      <c r="S639" s="31"/>
      <c r="T639" s="32">
        <v>0</v>
      </c>
      <c r="U639" s="32">
        <v>1</v>
      </c>
      <c r="V639" s="29">
        <v>31517</v>
      </c>
      <c r="W639" s="29"/>
      <c r="X639" s="33">
        <v>55153</v>
      </c>
      <c r="Y639" s="15">
        <v>1</v>
      </c>
      <c r="Z639" s="41" t="str">
        <f t="shared" si="27"/>
        <v>Unclassified</v>
      </c>
      <c r="AA639" s="41">
        <f>IF(IFERROR(MATCH(C639,REN_Existing_Resources!E:E,0),FALSE),1,0)</f>
        <v>0</v>
      </c>
      <c r="AB639">
        <f t="shared" si="28"/>
        <v>1</v>
      </c>
      <c r="AC639">
        <f>IF(IFERROR(MATCH(Z639,NonREN_types!$A$1:$A$10,0),FALSE),1,0)</f>
        <v>0</v>
      </c>
      <c r="AD639">
        <v>1</v>
      </c>
      <c r="AE639">
        <f t="shared" si="29"/>
        <v>0</v>
      </c>
      <c r="AG639" s="44">
        <f>IFERROR(INDEX(MasterGenCapability_201906!$G:$G,MATCH($C639,MasterGenCapability_201906!$U:$U,0)),"")</f>
        <v>1.1000000000000001</v>
      </c>
      <c r="AH639" s="44">
        <f>IFERROR(INDEX(NQC2020compliance_20191121!$L:$L,MATCH($C639,NQC2020compliance_20191121!$A:$A,0)),"")</f>
        <v>1.25</v>
      </c>
    </row>
    <row r="640" spans="2:34" x14ac:dyDescent="0.25">
      <c r="B640" s="28" t="s">
        <v>3329</v>
      </c>
      <c r="C640" s="28" t="s">
        <v>4425</v>
      </c>
      <c r="D640" s="28" t="s">
        <v>3392</v>
      </c>
      <c r="E640" s="28" t="s">
        <v>1896</v>
      </c>
      <c r="F640" s="28" t="s">
        <v>4426</v>
      </c>
      <c r="G640" s="28" t="s">
        <v>4427</v>
      </c>
      <c r="H640" s="12" t="s">
        <v>3357</v>
      </c>
      <c r="I640" s="12" t="s">
        <v>3434</v>
      </c>
      <c r="J640" s="29" t="s">
        <v>3359</v>
      </c>
      <c r="K640" s="34">
        <v>34.979999999999997</v>
      </c>
      <c r="L640" s="34">
        <v>34.979999999999997</v>
      </c>
      <c r="M640" s="34">
        <v>34.979999999999997</v>
      </c>
      <c r="N640" s="31"/>
      <c r="O640" s="31">
        <v>7606.0303582401057</v>
      </c>
      <c r="P640" s="31">
        <v>7606.0303582401057</v>
      </c>
      <c r="Q640" s="31"/>
      <c r="R640" s="31"/>
      <c r="S640" s="31"/>
      <c r="T640" s="32">
        <v>1</v>
      </c>
      <c r="U640" s="32">
        <v>1</v>
      </c>
      <c r="V640" s="29">
        <v>32509</v>
      </c>
      <c r="W640" s="29"/>
      <c r="X640" s="33">
        <v>55153</v>
      </c>
      <c r="Y640" s="15">
        <v>1</v>
      </c>
      <c r="Z640" s="41" t="str">
        <f t="shared" si="27"/>
        <v>CAISO_CHP</v>
      </c>
      <c r="AA640" s="41">
        <f>IF(IFERROR(MATCH(C640,REN_Existing_Resources!E:E,0),FALSE),1,0)</f>
        <v>0</v>
      </c>
      <c r="AB640">
        <f t="shared" si="28"/>
        <v>1</v>
      </c>
      <c r="AC640">
        <f>IF(IFERROR(MATCH(Z640,NonREN_types!$A$1:$A$10,0),FALSE),1,0)</f>
        <v>1</v>
      </c>
      <c r="AD640">
        <v>1</v>
      </c>
      <c r="AE640">
        <f t="shared" si="29"/>
        <v>1</v>
      </c>
      <c r="AG640" s="44" t="str">
        <f>IFERROR(INDEX(MasterGenCapability_201906!$G:$G,MATCH($C640,MasterGenCapability_201906!$U:$U,0)),"")</f>
        <v/>
      </c>
      <c r="AH640" s="44" t="str">
        <f>IFERROR(INDEX(NQC2020compliance_20191121!$L:$L,MATCH($C640,NQC2020compliance_20191121!$A:$A,0)),"")</f>
        <v/>
      </c>
    </row>
    <row r="641" spans="2:34" hidden="1" x14ac:dyDescent="0.25">
      <c r="B641" s="28" t="s">
        <v>3329</v>
      </c>
      <c r="C641" s="28" t="s">
        <v>453</v>
      </c>
      <c r="D641" s="28" t="s">
        <v>224</v>
      </c>
      <c r="E641" s="28" t="s">
        <v>4047</v>
      </c>
      <c r="F641" s="28" t="s">
        <v>4428</v>
      </c>
      <c r="G641" s="28"/>
      <c r="H641" s="12" t="s">
        <v>3385</v>
      </c>
      <c r="I641" s="12" t="s">
        <v>3333</v>
      </c>
      <c r="J641" s="29"/>
      <c r="K641" s="30">
        <v>12</v>
      </c>
      <c r="L641" s="30">
        <v>12</v>
      </c>
      <c r="M641" s="30"/>
      <c r="N641" s="31"/>
      <c r="O641" s="31"/>
      <c r="P641" s="31"/>
      <c r="Q641" s="31"/>
      <c r="R641" s="31"/>
      <c r="S641" s="31"/>
      <c r="T641" s="32">
        <v>0</v>
      </c>
      <c r="U641" s="32">
        <v>1</v>
      </c>
      <c r="V641" s="29">
        <v>31413</v>
      </c>
      <c r="W641" s="29"/>
      <c r="X641" s="33">
        <v>55153</v>
      </c>
      <c r="Y641" s="15">
        <v>1</v>
      </c>
      <c r="Z641" s="41" t="str">
        <f t="shared" si="27"/>
        <v>RenExistRes</v>
      </c>
      <c r="AA641" s="41">
        <f>IF(IFERROR(MATCH(C641,REN_Existing_Resources!E:E,0),FALSE),1,0)</f>
        <v>1</v>
      </c>
      <c r="AB641">
        <f t="shared" si="28"/>
        <v>1</v>
      </c>
      <c r="AC641">
        <f>IF(IFERROR(MATCH(Z641,NonREN_types!$A$1:$A$10,0),FALSE),1,0)</f>
        <v>0</v>
      </c>
      <c r="AD641">
        <v>1</v>
      </c>
      <c r="AE641">
        <f t="shared" si="29"/>
        <v>0</v>
      </c>
      <c r="AG641" s="44">
        <f>IFERROR(INDEX(MasterGenCapability_201906!$G:$G,MATCH($C641,MasterGenCapability_201906!$U:$U,0)),"")</f>
        <v>12</v>
      </c>
      <c r="AH641" s="44">
        <f>IFERROR(INDEX(NQC2020compliance_20191121!$L:$L,MATCH($C641,NQC2020compliance_20191121!$A:$A,0)),"")</f>
        <v>0.13</v>
      </c>
    </row>
    <row r="642" spans="2:34" hidden="1" x14ac:dyDescent="0.25">
      <c r="B642" s="28" t="s">
        <v>3329</v>
      </c>
      <c r="C642" s="28" t="s">
        <v>4429</v>
      </c>
      <c r="D642" s="28" t="s">
        <v>3360</v>
      </c>
      <c r="E642" s="28"/>
      <c r="F642" s="28" t="s">
        <v>4430</v>
      </c>
      <c r="G642" s="28"/>
      <c r="H642" s="12" t="s">
        <v>3399</v>
      </c>
      <c r="I642" s="12" t="s">
        <v>3333</v>
      </c>
      <c r="J642" s="29"/>
      <c r="K642" s="30">
        <v>6.31</v>
      </c>
      <c r="L642" s="30">
        <v>1.1100000000000001</v>
      </c>
      <c r="M642" s="30"/>
      <c r="N642" s="31"/>
      <c r="O642" s="31"/>
      <c r="P642" s="31"/>
      <c r="Q642" s="31"/>
      <c r="R642" s="31"/>
      <c r="S642" s="31"/>
      <c r="T642" s="32">
        <v>0</v>
      </c>
      <c r="U642" s="32">
        <v>1</v>
      </c>
      <c r="V642" s="29">
        <v>31436</v>
      </c>
      <c r="W642" s="29"/>
      <c r="X642" s="33">
        <v>55153</v>
      </c>
      <c r="Y642" s="15">
        <v>1</v>
      </c>
      <c r="Z642" s="41" t="str">
        <f t="shared" si="27"/>
        <v>Unclassified</v>
      </c>
      <c r="AA642" s="41">
        <f>IF(IFERROR(MATCH(C642,REN_Existing_Resources!E:E,0),FALSE),1,0)</f>
        <v>0</v>
      </c>
      <c r="AB642">
        <f t="shared" si="28"/>
        <v>1</v>
      </c>
      <c r="AC642">
        <f>IF(IFERROR(MATCH(Z642,NonREN_types!$A$1:$A$10,0),FALSE),1,0)</f>
        <v>0</v>
      </c>
      <c r="AD642">
        <v>1</v>
      </c>
      <c r="AE642">
        <f t="shared" si="29"/>
        <v>0</v>
      </c>
      <c r="AG642" s="44">
        <f>IFERROR(INDEX(MasterGenCapability_201906!$G:$G,MATCH($C642,MasterGenCapability_201906!$U:$U,0)),"")</f>
        <v>6.31</v>
      </c>
      <c r="AH642" s="44">
        <f>IFERROR(INDEX(NQC2020compliance_20191121!$L:$L,MATCH($C642,NQC2020compliance_20191121!$A:$A,0)),"")</f>
        <v>0.95</v>
      </c>
    </row>
    <row r="643" spans="2:34" hidden="1" x14ac:dyDescent="0.25">
      <c r="B643" s="28" t="s">
        <v>3329</v>
      </c>
      <c r="C643" s="28" t="s">
        <v>1123</v>
      </c>
      <c r="D643" s="28" t="s">
        <v>3360</v>
      </c>
      <c r="E643" s="28"/>
      <c r="F643" s="28" t="s">
        <v>4431</v>
      </c>
      <c r="G643" s="28"/>
      <c r="H643" s="12" t="s">
        <v>3399</v>
      </c>
      <c r="I643" s="12" t="s">
        <v>3333</v>
      </c>
      <c r="J643" s="29"/>
      <c r="K643" s="30">
        <v>9</v>
      </c>
      <c r="L643" s="30">
        <v>1.01</v>
      </c>
      <c r="M643" s="30"/>
      <c r="N643" s="31"/>
      <c r="O643" s="31"/>
      <c r="P643" s="31"/>
      <c r="Q643" s="31"/>
      <c r="R643" s="31"/>
      <c r="S643" s="31"/>
      <c r="T643" s="32">
        <v>0</v>
      </c>
      <c r="U643" s="32">
        <v>1</v>
      </c>
      <c r="V643" s="29">
        <v>40992</v>
      </c>
      <c r="W643" s="29"/>
      <c r="X643" s="33">
        <v>55153</v>
      </c>
      <c r="Y643" s="15">
        <v>1</v>
      </c>
      <c r="Z643" s="41" t="str">
        <f t="shared" si="27"/>
        <v>RenExistRes</v>
      </c>
      <c r="AA643" s="41">
        <f>IF(IFERROR(MATCH(C643,REN_Existing_Resources!E:E,0),FALSE),1,0)</f>
        <v>1</v>
      </c>
      <c r="AB643">
        <f t="shared" si="28"/>
        <v>1</v>
      </c>
      <c r="AC643">
        <f>IF(IFERROR(MATCH(Z643,NonREN_types!$A$1:$A$10,0),FALSE),1,0)</f>
        <v>0</v>
      </c>
      <c r="AD643">
        <v>1</v>
      </c>
      <c r="AE643">
        <f t="shared" si="29"/>
        <v>0</v>
      </c>
      <c r="AG643" s="44">
        <f>IFERROR(INDEX(MasterGenCapability_201906!$G:$G,MATCH($C643,MasterGenCapability_201906!$U:$U,0)),"")</f>
        <v>9</v>
      </c>
      <c r="AH643" s="44">
        <f>IFERROR(INDEX(NQC2020compliance_20191121!$L:$L,MATCH($C643,NQC2020compliance_20191121!$A:$A,0)),"")</f>
        <v>1.35</v>
      </c>
    </row>
    <row r="644" spans="2:34" hidden="1" x14ac:dyDescent="0.25">
      <c r="B644" s="28" t="s">
        <v>3329</v>
      </c>
      <c r="C644" s="28" t="s">
        <v>4432</v>
      </c>
      <c r="D644" s="28" t="s">
        <v>3360</v>
      </c>
      <c r="E644" s="28"/>
      <c r="F644" s="28" t="s">
        <v>4433</v>
      </c>
      <c r="G644" s="28"/>
      <c r="H644" s="12" t="s">
        <v>3399</v>
      </c>
      <c r="I644" s="12" t="s">
        <v>3333</v>
      </c>
      <c r="J644" s="29"/>
      <c r="K644" s="30">
        <v>6.2</v>
      </c>
      <c r="L644" s="30">
        <v>0.72</v>
      </c>
      <c r="M644" s="30"/>
      <c r="N644" s="31"/>
      <c r="O644" s="31"/>
      <c r="P644" s="31"/>
      <c r="Q644" s="31"/>
      <c r="R644" s="31"/>
      <c r="S644" s="31"/>
      <c r="T644" s="32">
        <v>0</v>
      </c>
      <c r="U644" s="32">
        <v>1</v>
      </c>
      <c r="V644" s="29">
        <v>30713</v>
      </c>
      <c r="W644" s="29"/>
      <c r="X644" s="33">
        <v>55153</v>
      </c>
      <c r="Y644" s="15">
        <v>1</v>
      </c>
      <c r="Z644" s="41" t="str">
        <f t="shared" si="27"/>
        <v>Unclassified</v>
      </c>
      <c r="AA644" s="41">
        <f>IF(IFERROR(MATCH(C644,REN_Existing_Resources!E:E,0),FALSE),1,0)</f>
        <v>0</v>
      </c>
      <c r="AB644">
        <f t="shared" si="28"/>
        <v>1</v>
      </c>
      <c r="AC644">
        <f>IF(IFERROR(MATCH(Z644,NonREN_types!$A$1:$A$10,0),FALSE),1,0)</f>
        <v>0</v>
      </c>
      <c r="AD644">
        <v>1</v>
      </c>
      <c r="AE644">
        <f t="shared" si="29"/>
        <v>0</v>
      </c>
      <c r="AG644" s="44">
        <f>IFERROR(INDEX(MasterGenCapability_201906!$G:$G,MATCH($C644,MasterGenCapability_201906!$U:$U,0)),"")</f>
        <v>3.35</v>
      </c>
      <c r="AH644" s="44">
        <f>IFERROR(INDEX(NQC2020compliance_20191121!$L:$L,MATCH($C644,NQC2020compliance_20191121!$A:$A,0)),"")</f>
        <v>0.5</v>
      </c>
    </row>
    <row r="645" spans="2:34" hidden="1" x14ac:dyDescent="0.25">
      <c r="B645" s="28" t="s">
        <v>3329</v>
      </c>
      <c r="C645" s="28" t="s">
        <v>2006</v>
      </c>
      <c r="D645" s="28" t="s">
        <v>3360</v>
      </c>
      <c r="E645" s="28"/>
      <c r="F645" s="28" t="s">
        <v>4434</v>
      </c>
      <c r="G645" s="28"/>
      <c r="H645" s="12" t="s">
        <v>3399</v>
      </c>
      <c r="I645" s="12" t="s">
        <v>3333</v>
      </c>
      <c r="J645" s="29"/>
      <c r="K645" s="30">
        <v>6.9</v>
      </c>
      <c r="L645" s="30">
        <v>0.97</v>
      </c>
      <c r="M645" s="30"/>
      <c r="N645" s="31"/>
      <c r="O645" s="31"/>
      <c r="P645" s="31"/>
      <c r="Q645" s="31"/>
      <c r="R645" s="31"/>
      <c r="S645" s="31"/>
      <c r="T645" s="32">
        <v>0</v>
      </c>
      <c r="U645" s="32">
        <v>1</v>
      </c>
      <c r="V645" s="29">
        <v>30926</v>
      </c>
      <c r="W645" s="29"/>
      <c r="X645" s="33">
        <v>55153</v>
      </c>
      <c r="Y645" s="15">
        <v>1</v>
      </c>
      <c r="Z645" s="41" t="str">
        <f t="shared" si="27"/>
        <v>RenExistRes</v>
      </c>
      <c r="AA645" s="41">
        <f>IF(IFERROR(MATCH(C645,REN_Existing_Resources!E:E,0),FALSE),1,0)</f>
        <v>1</v>
      </c>
      <c r="AB645">
        <f t="shared" si="28"/>
        <v>1</v>
      </c>
      <c r="AC645">
        <f>IF(IFERROR(MATCH(Z645,NonREN_types!$A$1:$A$10,0),FALSE),1,0)</f>
        <v>0</v>
      </c>
      <c r="AD645">
        <v>1</v>
      </c>
      <c r="AE645">
        <f t="shared" si="29"/>
        <v>0</v>
      </c>
      <c r="AG645" s="44">
        <f>IFERROR(INDEX(MasterGenCapability_201906!$G:$G,MATCH($C645,MasterGenCapability_201906!$U:$U,0)),"")</f>
        <v>4.07</v>
      </c>
      <c r="AH645" s="44">
        <f>IFERROR(INDEX(NQC2020compliance_20191121!$L:$L,MATCH($C645,NQC2020compliance_20191121!$A:$A,0)),"")</f>
        <v>0.61</v>
      </c>
    </row>
    <row r="646" spans="2:34" hidden="1" x14ac:dyDescent="0.25">
      <c r="B646" s="28" t="s">
        <v>3329</v>
      </c>
      <c r="C646" s="28" t="s">
        <v>2009</v>
      </c>
      <c r="D646" s="28" t="s">
        <v>3360</v>
      </c>
      <c r="E646" s="28"/>
      <c r="F646" s="28" t="s">
        <v>4435</v>
      </c>
      <c r="G646" s="28"/>
      <c r="H646" s="12" t="s">
        <v>3399</v>
      </c>
      <c r="I646" s="12" t="s">
        <v>3333</v>
      </c>
      <c r="J646" s="29"/>
      <c r="K646" s="30">
        <v>6</v>
      </c>
      <c r="L646" s="30">
        <v>0.82</v>
      </c>
      <c r="M646" s="30"/>
      <c r="N646" s="31"/>
      <c r="O646" s="31"/>
      <c r="P646" s="31"/>
      <c r="Q646" s="31"/>
      <c r="R646" s="31"/>
      <c r="S646" s="31"/>
      <c r="T646" s="32">
        <v>0</v>
      </c>
      <c r="U646" s="32">
        <v>1</v>
      </c>
      <c r="V646" s="29">
        <v>31017</v>
      </c>
      <c r="W646" s="29"/>
      <c r="X646" s="33">
        <v>55153</v>
      </c>
      <c r="Y646" s="15">
        <v>1</v>
      </c>
      <c r="Z646" s="41" t="str">
        <f t="shared" si="27"/>
        <v>RenExistRes</v>
      </c>
      <c r="AA646" s="41">
        <f>IF(IFERROR(MATCH(C646,REN_Existing_Resources!E:E,0),FALSE),1,0)</f>
        <v>1</v>
      </c>
      <c r="AB646">
        <f t="shared" si="28"/>
        <v>1</v>
      </c>
      <c r="AC646">
        <f>IF(IFERROR(MATCH(Z646,NonREN_types!$A$1:$A$10,0),FALSE),1,0)</f>
        <v>0</v>
      </c>
      <c r="AD646">
        <v>1</v>
      </c>
      <c r="AE646">
        <f t="shared" si="29"/>
        <v>0</v>
      </c>
      <c r="AG646" s="44">
        <f>IFERROR(INDEX(MasterGenCapability_201906!$G:$G,MATCH($C646,MasterGenCapability_201906!$U:$U,0)),"")</f>
        <v>3.86</v>
      </c>
      <c r="AH646" s="44">
        <f>IFERROR(INDEX(NQC2020compliance_20191121!$L:$L,MATCH($C646,NQC2020compliance_20191121!$A:$A,0)),"")</f>
        <v>0.57999999999999996</v>
      </c>
    </row>
    <row r="647" spans="2:34" hidden="1" x14ac:dyDescent="0.25">
      <c r="B647" s="28" t="s">
        <v>3329</v>
      </c>
      <c r="C647" s="28" t="s">
        <v>2012</v>
      </c>
      <c r="D647" s="28" t="s">
        <v>3360</v>
      </c>
      <c r="E647" s="28"/>
      <c r="F647" s="28"/>
      <c r="G647" s="28"/>
      <c r="H647" s="12" t="s">
        <v>3399</v>
      </c>
      <c r="I647" s="12" t="s">
        <v>3333</v>
      </c>
      <c r="J647" s="29"/>
      <c r="K647" s="30">
        <v>6.77</v>
      </c>
      <c r="L647" s="30">
        <v>1.19</v>
      </c>
      <c r="M647" s="30"/>
      <c r="N647" s="31"/>
      <c r="O647" s="31"/>
      <c r="P647" s="31"/>
      <c r="Q647" s="31"/>
      <c r="R647" s="31"/>
      <c r="S647" s="31"/>
      <c r="T647" s="32">
        <v>0</v>
      </c>
      <c r="U647" s="32">
        <v>1</v>
      </c>
      <c r="V647" s="29">
        <v>31337</v>
      </c>
      <c r="W647" s="29"/>
      <c r="X647" s="33">
        <v>55153</v>
      </c>
      <c r="Y647" s="15">
        <v>1</v>
      </c>
      <c r="Z647" s="41" t="str">
        <f t="shared" ref="Z647:Z710" si="30">IF(J647="",IF(AA647,"RenExistRes","Unclassified"),J647)</f>
        <v>RenExistRes</v>
      </c>
      <c r="AA647" s="41">
        <f>IF(IFERROR(MATCH(C647,REN_Existing_Resources!E:E,0),FALSE),1,0)</f>
        <v>1</v>
      </c>
      <c r="AB647">
        <f t="shared" ref="AB647:AB710" si="31">IF(AND(YEAR(V647)&lt;=$AB$5,YEAR(X647)&gt;=$AB$5),1,0)</f>
        <v>1</v>
      </c>
      <c r="AC647">
        <f>IF(IFERROR(MATCH(Z647,NonREN_types!$A$1:$A$10,0),FALSE),1,0)</f>
        <v>0</v>
      </c>
      <c r="AD647">
        <v>1</v>
      </c>
      <c r="AE647">
        <f t="shared" ref="AE647:AE710" si="32">IF(AND(AB647,AC647,AD647),1,0)</f>
        <v>0</v>
      </c>
      <c r="AG647" s="44">
        <f>IFERROR(INDEX(MasterGenCapability_201906!$G:$G,MATCH($C647,MasterGenCapability_201906!$U:$U,0)),"")</f>
        <v>6.77</v>
      </c>
      <c r="AH647" s="44">
        <f>IFERROR(INDEX(NQC2020compliance_20191121!$L:$L,MATCH($C647,NQC2020compliance_20191121!$A:$A,0)),"")</f>
        <v>1.02</v>
      </c>
    </row>
    <row r="648" spans="2:34" hidden="1" x14ac:dyDescent="0.25">
      <c r="B648" s="28" t="s">
        <v>3329</v>
      </c>
      <c r="C648" s="28" t="s">
        <v>4436</v>
      </c>
      <c r="D648" s="28" t="s">
        <v>3455</v>
      </c>
      <c r="E648" s="28" t="s">
        <v>3648</v>
      </c>
      <c r="F648" s="28" t="s">
        <v>4437</v>
      </c>
      <c r="G648" s="28"/>
      <c r="H648" s="12" t="s">
        <v>3365</v>
      </c>
      <c r="I648" s="12" t="s">
        <v>3333</v>
      </c>
      <c r="J648" s="29"/>
      <c r="K648" s="30">
        <v>6.9</v>
      </c>
      <c r="L648" s="30">
        <v>1.51</v>
      </c>
      <c r="M648" s="30"/>
      <c r="N648" s="31"/>
      <c r="O648" s="31"/>
      <c r="P648" s="31"/>
      <c r="Q648" s="31"/>
      <c r="R648" s="31"/>
      <c r="S648" s="31"/>
      <c r="T648" s="32">
        <v>1</v>
      </c>
      <c r="U648" s="32">
        <v>1</v>
      </c>
      <c r="V648" s="29">
        <v>33532</v>
      </c>
      <c r="W648" s="29"/>
      <c r="X648" s="33">
        <v>55153</v>
      </c>
      <c r="Y648" s="15">
        <v>1</v>
      </c>
      <c r="Z648" s="41" t="str">
        <f t="shared" si="30"/>
        <v>Unclassified</v>
      </c>
      <c r="AA648" s="41">
        <f>IF(IFERROR(MATCH(C648,REN_Existing_Resources!E:E,0),FALSE),1,0)</f>
        <v>0</v>
      </c>
      <c r="AB648">
        <f t="shared" si="31"/>
        <v>1</v>
      </c>
      <c r="AC648">
        <f>IF(IFERROR(MATCH(Z648,NonREN_types!$A$1:$A$10,0),FALSE),1,0)</f>
        <v>0</v>
      </c>
      <c r="AD648">
        <v>1</v>
      </c>
      <c r="AE648">
        <f t="shared" si="32"/>
        <v>0</v>
      </c>
      <c r="AG648" s="44">
        <f>IFERROR(INDEX(MasterGenCapability_201906!$G:$G,MATCH($C648,MasterGenCapability_201906!$U:$U,0)),"")</f>
        <v>6.9</v>
      </c>
      <c r="AH648" s="44">
        <f>IFERROR(INDEX(NQC2020compliance_20191121!$L:$L,MATCH($C648,NQC2020compliance_20191121!$A:$A,0)),"")</f>
        <v>1.54</v>
      </c>
    </row>
    <row r="649" spans="2:34" x14ac:dyDescent="0.25">
      <c r="B649" s="28" t="s">
        <v>3329</v>
      </c>
      <c r="C649" s="28" t="s">
        <v>4438</v>
      </c>
      <c r="D649" s="28" t="s">
        <v>3346</v>
      </c>
      <c r="E649" s="28" t="s">
        <v>3413</v>
      </c>
      <c r="F649" s="28" t="s">
        <v>4439</v>
      </c>
      <c r="G649" s="28" t="s">
        <v>4440</v>
      </c>
      <c r="H649" s="12" t="s">
        <v>3365</v>
      </c>
      <c r="I649" s="12" t="s">
        <v>3395</v>
      </c>
      <c r="J649" s="29" t="s">
        <v>3836</v>
      </c>
      <c r="K649" s="30">
        <v>91.84</v>
      </c>
      <c r="L649" s="30">
        <v>91</v>
      </c>
      <c r="M649" s="30">
        <v>41.328000000000003</v>
      </c>
      <c r="N649" s="31">
        <v>10028.038111006586</v>
      </c>
      <c r="O649" s="31">
        <v>9371.5836155534653</v>
      </c>
      <c r="P649" s="31">
        <v>13280.96359011881</v>
      </c>
      <c r="Q649" s="31">
        <v>276.47036688617123</v>
      </c>
      <c r="R649" s="31">
        <v>276.47036688617123</v>
      </c>
      <c r="S649" s="31"/>
      <c r="T649" s="32">
        <v>1</v>
      </c>
      <c r="U649" s="32">
        <v>1</v>
      </c>
      <c r="V649" s="29">
        <v>41400</v>
      </c>
      <c r="W649" s="29"/>
      <c r="X649" s="33">
        <v>55153</v>
      </c>
      <c r="Y649" s="15">
        <v>1</v>
      </c>
      <c r="Z649" s="41" t="str">
        <f t="shared" si="30"/>
        <v>CAISO_Peaker1</v>
      </c>
      <c r="AA649" s="41">
        <f>IF(IFERROR(MATCH(C649,REN_Existing_Resources!E:E,0),FALSE),1,0)</f>
        <v>0</v>
      </c>
      <c r="AB649">
        <f t="shared" si="31"/>
        <v>1</v>
      </c>
      <c r="AC649">
        <f>IF(IFERROR(MATCH(Z649,NonREN_types!$A$1:$A$10,0),FALSE),1,0)</f>
        <v>1</v>
      </c>
      <c r="AD649">
        <v>1</v>
      </c>
      <c r="AE649">
        <f t="shared" si="32"/>
        <v>1</v>
      </c>
      <c r="AG649" s="44">
        <f>IFERROR(INDEX(MasterGenCapability_201906!$G:$G,MATCH($C649,MasterGenCapability_201906!$U:$U,0)),"")</f>
        <v>97.06</v>
      </c>
      <c r="AH649" s="44">
        <f>IFERROR(INDEX(NQC2020compliance_20191121!$L:$L,MATCH($C649,NQC2020compliance_20191121!$A:$A,0)),"")</f>
        <v>97.06</v>
      </c>
    </row>
    <row r="650" spans="2:34" x14ac:dyDescent="0.25">
      <c r="B650" s="28" t="s">
        <v>3329</v>
      </c>
      <c r="C650" s="28" t="s">
        <v>4441</v>
      </c>
      <c r="D650" s="28" t="s">
        <v>3346</v>
      </c>
      <c r="E650" s="28" t="s">
        <v>3413</v>
      </c>
      <c r="F650" s="28" t="s">
        <v>4442</v>
      </c>
      <c r="G650" s="28" t="s">
        <v>4443</v>
      </c>
      <c r="H650" s="12" t="s">
        <v>3365</v>
      </c>
      <c r="I650" s="12" t="s">
        <v>3395</v>
      </c>
      <c r="J650" s="29" t="s">
        <v>3836</v>
      </c>
      <c r="K650" s="30">
        <v>91.56</v>
      </c>
      <c r="L650" s="30">
        <v>91</v>
      </c>
      <c r="M650" s="30">
        <v>41.202000000000005</v>
      </c>
      <c r="N650" s="31">
        <v>9997.4648240827846</v>
      </c>
      <c r="O650" s="31">
        <v>9371.5836155534653</v>
      </c>
      <c r="P650" s="31">
        <v>13280.96359011881</v>
      </c>
      <c r="Q650" s="31">
        <v>275.6274694261524</v>
      </c>
      <c r="R650" s="31">
        <v>275.6274694261524</v>
      </c>
      <c r="S650" s="31"/>
      <c r="T650" s="32">
        <v>1</v>
      </c>
      <c r="U650" s="32">
        <v>1</v>
      </c>
      <c r="V650" s="29">
        <v>41400</v>
      </c>
      <c r="W650" s="29"/>
      <c r="X650" s="33">
        <v>55153</v>
      </c>
      <c r="Y650" s="15">
        <v>1</v>
      </c>
      <c r="Z650" s="41" t="str">
        <f t="shared" si="30"/>
        <v>CAISO_Peaker1</v>
      </c>
      <c r="AA650" s="41">
        <f>IF(IFERROR(MATCH(C650,REN_Existing_Resources!E:E,0),FALSE),1,0)</f>
        <v>0</v>
      </c>
      <c r="AB650">
        <f t="shared" si="31"/>
        <v>1</v>
      </c>
      <c r="AC650">
        <f>IF(IFERROR(MATCH(Z650,NonREN_types!$A$1:$A$10,0),FALSE),1,0)</f>
        <v>1</v>
      </c>
      <c r="AD650">
        <v>1</v>
      </c>
      <c r="AE650">
        <f t="shared" si="32"/>
        <v>1</v>
      </c>
      <c r="AG650" s="44">
        <f>IFERROR(INDEX(MasterGenCapability_201906!$G:$G,MATCH($C650,MasterGenCapability_201906!$U:$U,0)),"")</f>
        <v>101.8</v>
      </c>
      <c r="AH650" s="44">
        <f>IFERROR(INDEX(NQC2020compliance_20191121!$L:$L,MATCH($C650,NQC2020compliance_20191121!$A:$A,0)),"")</f>
        <v>101.8</v>
      </c>
    </row>
    <row r="651" spans="2:34" x14ac:dyDescent="0.25">
      <c r="B651" s="28" t="s">
        <v>3329</v>
      </c>
      <c r="C651" s="28" t="s">
        <v>4444</v>
      </c>
      <c r="D651" s="28" t="s">
        <v>3360</v>
      </c>
      <c r="E651" s="28"/>
      <c r="F651" s="28" t="s">
        <v>4445</v>
      </c>
      <c r="G651" s="28" t="s">
        <v>4446</v>
      </c>
      <c r="H651" s="12" t="s">
        <v>3350</v>
      </c>
      <c r="I651" s="12" t="s">
        <v>3351</v>
      </c>
      <c r="J651" s="29" t="s">
        <v>3836</v>
      </c>
      <c r="K651" s="30">
        <v>100.25</v>
      </c>
      <c r="L651" s="30">
        <v>95.24</v>
      </c>
      <c r="M651" s="30">
        <v>45.112500000000004</v>
      </c>
      <c r="N651" s="31">
        <v>10946.32534722222</v>
      </c>
      <c r="O651" s="31">
        <v>9371.5814814814821</v>
      </c>
      <c r="P651" s="31">
        <v>13280.958847736621</v>
      </c>
      <c r="Q651" s="31">
        <v>371.2962962962963</v>
      </c>
      <c r="R651" s="31">
        <v>371.2962962962963</v>
      </c>
      <c r="S651" s="31"/>
      <c r="T651" s="32">
        <v>1</v>
      </c>
      <c r="U651" s="32">
        <v>1</v>
      </c>
      <c r="V651" s="29">
        <v>39961</v>
      </c>
      <c r="W651" s="29"/>
      <c r="X651" s="33">
        <v>55153</v>
      </c>
      <c r="Y651" s="15">
        <v>4</v>
      </c>
      <c r="Z651" s="41" t="str">
        <f t="shared" si="30"/>
        <v>CAISO_Peaker1</v>
      </c>
      <c r="AA651" s="41">
        <f>IF(IFERROR(MATCH(C651,REN_Existing_Resources!E:E,0),FALSE),1,0)</f>
        <v>0</v>
      </c>
      <c r="AB651">
        <f t="shared" si="31"/>
        <v>1</v>
      </c>
      <c r="AC651">
        <f>IF(IFERROR(MATCH(Z651,NonREN_types!$A$1:$A$10,0),FALSE),1,0)</f>
        <v>1</v>
      </c>
      <c r="AD651">
        <v>1</v>
      </c>
      <c r="AE651">
        <f t="shared" si="32"/>
        <v>1</v>
      </c>
      <c r="AG651" s="44">
        <f>IFERROR(INDEX(MasterGenCapability_201906!$G:$G,MATCH($C651,MasterGenCapability_201906!$U:$U,0)),"")</f>
        <v>127.3</v>
      </c>
      <c r="AH651" s="44">
        <f>IFERROR(INDEX(NQC2020compliance_20191121!$L:$L,MATCH($C651,NQC2020compliance_20191121!$A:$A,0)),"")</f>
        <v>400.1</v>
      </c>
    </row>
    <row r="652" spans="2:34" hidden="1" x14ac:dyDescent="0.25">
      <c r="B652" s="28" t="s">
        <v>3329</v>
      </c>
      <c r="C652" s="28" t="s">
        <v>2360</v>
      </c>
      <c r="D652" s="28" t="s">
        <v>3360</v>
      </c>
      <c r="E652" s="28"/>
      <c r="F652" s="28" t="s">
        <v>4447</v>
      </c>
      <c r="G652" s="28"/>
      <c r="H652" s="12" t="s">
        <v>3399</v>
      </c>
      <c r="I652" s="12" t="s">
        <v>3333</v>
      </c>
      <c r="J652" s="29"/>
      <c r="K652" s="30">
        <v>3.5</v>
      </c>
      <c r="L652" s="30">
        <v>0.53</v>
      </c>
      <c r="M652" s="30"/>
      <c r="N652" s="31"/>
      <c r="O652" s="31"/>
      <c r="P652" s="31"/>
      <c r="Q652" s="31"/>
      <c r="R652" s="31"/>
      <c r="S652" s="31"/>
      <c r="T652" s="32">
        <v>0</v>
      </c>
      <c r="U652" s="32">
        <v>1</v>
      </c>
      <c r="V652" s="29">
        <v>41677</v>
      </c>
      <c r="W652" s="29"/>
      <c r="X652" s="33">
        <v>55153</v>
      </c>
      <c r="Y652" s="15">
        <v>1</v>
      </c>
      <c r="Z652" s="41" t="str">
        <f t="shared" si="30"/>
        <v>RenExistRes</v>
      </c>
      <c r="AA652" s="41">
        <f>IF(IFERROR(MATCH(C652,REN_Existing_Resources!E:E,0),FALSE),1,0)</f>
        <v>1</v>
      </c>
      <c r="AB652">
        <f t="shared" si="31"/>
        <v>1</v>
      </c>
      <c r="AC652">
        <f>IF(IFERROR(MATCH(Z652,NonREN_types!$A$1:$A$10,0),FALSE),1,0)</f>
        <v>0</v>
      </c>
      <c r="AD652">
        <v>1</v>
      </c>
      <c r="AE652">
        <f t="shared" si="32"/>
        <v>0</v>
      </c>
      <c r="AG652" s="44">
        <f>IFERROR(INDEX(MasterGenCapability_201906!$G:$G,MATCH($C652,MasterGenCapability_201906!$U:$U,0)),"")</f>
        <v>3.5</v>
      </c>
      <c r="AH652" s="44">
        <f>IFERROR(INDEX(NQC2020compliance_20191121!$L:$L,MATCH($C652,NQC2020compliance_20191121!$A:$A,0)),"")</f>
        <v>0.53</v>
      </c>
    </row>
    <row r="653" spans="2:34" hidden="1" x14ac:dyDescent="0.25">
      <c r="B653" s="28" t="s">
        <v>3329</v>
      </c>
      <c r="C653" s="28" t="s">
        <v>4448</v>
      </c>
      <c r="D653" s="28" t="s">
        <v>3334</v>
      </c>
      <c r="E653" s="28"/>
      <c r="F653" s="28"/>
      <c r="G653" s="28"/>
      <c r="H653" s="12" t="s">
        <v>3456</v>
      </c>
      <c r="I653" s="12" t="s">
        <v>3333</v>
      </c>
      <c r="J653" s="29"/>
      <c r="K653" s="30">
        <v>0</v>
      </c>
      <c r="L653" s="30">
        <v>0</v>
      </c>
      <c r="M653" s="30"/>
      <c r="N653" s="31"/>
      <c r="O653" s="31"/>
      <c r="P653" s="31"/>
      <c r="Q653" s="31"/>
      <c r="R653" s="31"/>
      <c r="S653" s="31"/>
      <c r="T653" s="32">
        <v>1</v>
      </c>
      <c r="U653" s="32">
        <v>1</v>
      </c>
      <c r="V653" s="40">
        <v>1</v>
      </c>
      <c r="W653" s="29"/>
      <c r="X653" s="33">
        <v>55153</v>
      </c>
      <c r="Y653" s="15">
        <v>1</v>
      </c>
      <c r="Z653" s="41" t="str">
        <f t="shared" si="30"/>
        <v>Unclassified</v>
      </c>
      <c r="AA653" s="41">
        <f>IF(IFERROR(MATCH(C653,REN_Existing_Resources!E:E,0),FALSE),1,0)</f>
        <v>0</v>
      </c>
      <c r="AB653">
        <f t="shared" si="31"/>
        <v>1</v>
      </c>
      <c r="AC653">
        <f>IF(IFERROR(MATCH(Z653,NonREN_types!$A$1:$A$10,0),FALSE),1,0)</f>
        <v>0</v>
      </c>
      <c r="AD653">
        <v>1</v>
      </c>
      <c r="AE653">
        <f t="shared" si="32"/>
        <v>0</v>
      </c>
      <c r="AG653" s="44" t="str">
        <f>IFERROR(INDEX(MasterGenCapability_201906!$G:$G,MATCH($C653,MasterGenCapability_201906!$U:$U,0)),"")</f>
        <v/>
      </c>
      <c r="AH653" s="44">
        <f>IFERROR(INDEX(NQC2020compliance_20191121!$L:$L,MATCH($C653,NQC2020compliance_20191121!$A:$A,0)),"")</f>
        <v>0</v>
      </c>
    </row>
    <row r="654" spans="2:34" hidden="1" x14ac:dyDescent="0.25">
      <c r="B654" s="28" t="s">
        <v>3329</v>
      </c>
      <c r="C654" s="28" t="s">
        <v>1783</v>
      </c>
      <c r="D654" s="28" t="s">
        <v>3334</v>
      </c>
      <c r="E654" s="28"/>
      <c r="F654" s="28" t="s">
        <v>4449</v>
      </c>
      <c r="G654" s="28"/>
      <c r="H654" s="12" t="s">
        <v>3332</v>
      </c>
      <c r="I654" s="12" t="s">
        <v>3333</v>
      </c>
      <c r="J654" s="29"/>
      <c r="K654" s="30">
        <v>1.5</v>
      </c>
      <c r="L654" s="30">
        <v>0</v>
      </c>
      <c r="M654" s="30"/>
      <c r="N654" s="31"/>
      <c r="O654" s="31"/>
      <c r="P654" s="31"/>
      <c r="Q654" s="31"/>
      <c r="R654" s="31"/>
      <c r="S654" s="31"/>
      <c r="T654" s="32">
        <v>0</v>
      </c>
      <c r="U654" s="32">
        <v>1</v>
      </c>
      <c r="V654" s="29">
        <v>42347</v>
      </c>
      <c r="W654" s="29"/>
      <c r="X654" s="33">
        <v>55153</v>
      </c>
      <c r="Y654" s="15">
        <v>1</v>
      </c>
      <c r="Z654" s="41" t="str">
        <f t="shared" si="30"/>
        <v>RenExistRes</v>
      </c>
      <c r="AA654" s="41">
        <f>IF(IFERROR(MATCH(C654,REN_Existing_Resources!E:E,0),FALSE),1,0)</f>
        <v>1</v>
      </c>
      <c r="AB654">
        <f t="shared" si="31"/>
        <v>1</v>
      </c>
      <c r="AC654">
        <f>IF(IFERROR(MATCH(Z654,NonREN_types!$A$1:$A$10,0),FALSE),1,0)</f>
        <v>0</v>
      </c>
      <c r="AD654">
        <v>1</v>
      </c>
      <c r="AE654">
        <f t="shared" si="32"/>
        <v>0</v>
      </c>
      <c r="AG654" s="44">
        <f>IFERROR(INDEX(MasterGenCapability_201906!$G:$G,MATCH($C654,MasterGenCapability_201906!$U:$U,0)),"")</f>
        <v>1.5</v>
      </c>
      <c r="AH654" s="44">
        <f>IFERROR(INDEX(NQC2020compliance_20191121!$L:$L,MATCH($C654,NQC2020compliance_20191121!$A:$A,0)),"")</f>
        <v>0</v>
      </c>
    </row>
    <row r="655" spans="2:34" hidden="1" x14ac:dyDescent="0.25">
      <c r="B655" s="28" t="s">
        <v>3329</v>
      </c>
      <c r="C655" s="28" t="s">
        <v>1817</v>
      </c>
      <c r="D655" s="28" t="s">
        <v>3334</v>
      </c>
      <c r="E655" s="28" t="s">
        <v>3335</v>
      </c>
      <c r="F655" s="28" t="s">
        <v>4450</v>
      </c>
      <c r="G655" s="28"/>
      <c r="H655" s="12" t="s">
        <v>3332</v>
      </c>
      <c r="I655" s="12" t="s">
        <v>3333</v>
      </c>
      <c r="J655" s="29"/>
      <c r="K655" s="30">
        <v>20</v>
      </c>
      <c r="L655" s="30">
        <v>16.07</v>
      </c>
      <c r="M655" s="30"/>
      <c r="N655" s="31"/>
      <c r="O655" s="31"/>
      <c r="P655" s="31"/>
      <c r="Q655" s="31"/>
      <c r="R655" s="31"/>
      <c r="S655" s="31"/>
      <c r="T655" s="32">
        <v>0</v>
      </c>
      <c r="U655" s="32">
        <v>1</v>
      </c>
      <c r="V655" s="29">
        <v>42388</v>
      </c>
      <c r="W655" s="29"/>
      <c r="X655" s="33">
        <v>55153</v>
      </c>
      <c r="Y655" s="15">
        <v>1</v>
      </c>
      <c r="Z655" s="41" t="str">
        <f t="shared" si="30"/>
        <v>RenExistRes</v>
      </c>
      <c r="AA655" s="41">
        <f>IF(IFERROR(MATCH(C655,REN_Existing_Resources!E:E,0),FALSE),1,0)</f>
        <v>1</v>
      </c>
      <c r="AB655">
        <f t="shared" si="31"/>
        <v>1</v>
      </c>
      <c r="AC655">
        <f>IF(IFERROR(MATCH(Z655,NonREN_types!$A$1:$A$10,0),FALSE),1,0)</f>
        <v>0</v>
      </c>
      <c r="AD655">
        <v>1</v>
      </c>
      <c r="AE655">
        <f t="shared" si="32"/>
        <v>0</v>
      </c>
      <c r="AG655" s="44" t="str">
        <f>IFERROR(INDEX(MasterGenCapability_201906!$G:$G,MATCH($C655,MasterGenCapability_201906!$U:$U,0)),"")</f>
        <v/>
      </c>
      <c r="AH655" s="44">
        <f>IFERROR(INDEX(NQC2020compliance_20191121!$L:$L,MATCH($C655,NQC2020compliance_20191121!$A:$A,0)),"")</f>
        <v>2.8</v>
      </c>
    </row>
    <row r="656" spans="2:34" hidden="1" x14ac:dyDescent="0.25">
      <c r="B656" s="28" t="s">
        <v>3329</v>
      </c>
      <c r="C656" s="28" t="s">
        <v>2349</v>
      </c>
      <c r="D656" s="28" t="s">
        <v>3392</v>
      </c>
      <c r="E656" s="28" t="s">
        <v>37</v>
      </c>
      <c r="F656" s="28" t="s">
        <v>4451</v>
      </c>
      <c r="G656" s="28"/>
      <c r="H656" s="12" t="s">
        <v>3399</v>
      </c>
      <c r="I656" s="12" t="s">
        <v>3333</v>
      </c>
      <c r="J656" s="29"/>
      <c r="K656" s="30">
        <v>265</v>
      </c>
      <c r="L656" s="30">
        <v>16.34</v>
      </c>
      <c r="M656" s="30"/>
      <c r="N656" s="31"/>
      <c r="O656" s="31"/>
      <c r="P656" s="31"/>
      <c r="Q656" s="31"/>
      <c r="R656" s="31"/>
      <c r="S656" s="31"/>
      <c r="T656" s="32">
        <v>0</v>
      </c>
      <c r="U656" s="32">
        <v>1</v>
      </c>
      <c r="V656" s="29">
        <v>41485</v>
      </c>
      <c r="W656" s="29"/>
      <c r="X656" s="33">
        <v>55153</v>
      </c>
      <c r="Y656" s="15">
        <v>1</v>
      </c>
      <c r="Z656" s="41" t="str">
        <f t="shared" si="30"/>
        <v>RenExistRes</v>
      </c>
      <c r="AA656" s="41">
        <f>IF(IFERROR(MATCH(C656,REN_Existing_Resources!E:E,0),FALSE),1,0)</f>
        <v>1</v>
      </c>
      <c r="AB656">
        <f t="shared" si="31"/>
        <v>1</v>
      </c>
      <c r="AC656">
        <f>IF(IFERROR(MATCH(Z656,NonREN_types!$A$1:$A$10,0),FALSE),1,0)</f>
        <v>0</v>
      </c>
      <c r="AD656">
        <v>1</v>
      </c>
      <c r="AE656">
        <f t="shared" si="32"/>
        <v>0</v>
      </c>
      <c r="AG656" s="44">
        <f>IFERROR(INDEX(MasterGenCapability_201906!$G:$G,MATCH($C656,MasterGenCapability_201906!$U:$U,0)),"")</f>
        <v>265</v>
      </c>
      <c r="AH656" s="44">
        <f>IFERROR(INDEX(NQC2020compliance_20191121!$L:$L,MATCH($C656,NQC2020compliance_20191121!$A:$A,0)),"")</f>
        <v>39.75</v>
      </c>
    </row>
    <row r="657" spans="2:34" x14ac:dyDescent="0.25">
      <c r="B657" s="28" t="s">
        <v>3329</v>
      </c>
      <c r="C657" s="28" t="s">
        <v>4444</v>
      </c>
      <c r="D657" s="28" t="s">
        <v>3360</v>
      </c>
      <c r="E657" s="28"/>
      <c r="F657" s="28" t="s">
        <v>4445</v>
      </c>
      <c r="G657" s="28" t="s">
        <v>4452</v>
      </c>
      <c r="H657" s="12" t="s">
        <v>3350</v>
      </c>
      <c r="I657" s="12" t="s">
        <v>3351</v>
      </c>
      <c r="J657" s="29" t="s">
        <v>3836</v>
      </c>
      <c r="K657" s="30">
        <v>100.25</v>
      </c>
      <c r="L657" s="30">
        <v>95.24</v>
      </c>
      <c r="M657" s="30">
        <v>45.112500000000004</v>
      </c>
      <c r="N657" s="31">
        <v>10946.32534722222</v>
      </c>
      <c r="O657" s="31">
        <v>9371.5814814814821</v>
      </c>
      <c r="P657" s="31">
        <v>13280.958847736621</v>
      </c>
      <c r="Q657" s="31">
        <v>371.2962962962963</v>
      </c>
      <c r="R657" s="31">
        <v>371.2962962962963</v>
      </c>
      <c r="S657" s="31"/>
      <c r="T657" s="32">
        <v>1</v>
      </c>
      <c r="U657" s="32">
        <v>1</v>
      </c>
      <c r="V657" s="29">
        <v>39961</v>
      </c>
      <c r="W657" s="29"/>
      <c r="X657" s="33">
        <v>55153</v>
      </c>
      <c r="Y657" s="15">
        <v>4</v>
      </c>
      <c r="Z657" s="41" t="str">
        <f t="shared" si="30"/>
        <v>CAISO_Peaker1</v>
      </c>
      <c r="AA657" s="41">
        <f>IF(IFERROR(MATCH(C657,REN_Existing_Resources!E:E,0),FALSE),1,0)</f>
        <v>0</v>
      </c>
      <c r="AB657">
        <f t="shared" si="31"/>
        <v>1</v>
      </c>
      <c r="AC657">
        <f>IF(IFERROR(MATCH(Z657,NonREN_types!$A$1:$A$10,0),FALSE),1,0)</f>
        <v>1</v>
      </c>
      <c r="AD657">
        <v>1</v>
      </c>
      <c r="AE657">
        <f t="shared" si="32"/>
        <v>1</v>
      </c>
      <c r="AG657" s="44">
        <f>IFERROR(INDEX(MasterGenCapability_201906!$G:$G,MATCH($C657,MasterGenCapability_201906!$U:$U,0)),"")</f>
        <v>127.3</v>
      </c>
      <c r="AH657" s="44">
        <f>IFERROR(INDEX(NQC2020compliance_20191121!$L:$L,MATCH($C657,NQC2020compliance_20191121!$A:$A,0)),"")</f>
        <v>400.1</v>
      </c>
    </row>
    <row r="658" spans="2:34" x14ac:dyDescent="0.25">
      <c r="B658" s="28" t="s">
        <v>3329</v>
      </c>
      <c r="C658" s="28" t="s">
        <v>4444</v>
      </c>
      <c r="D658" s="28" t="s">
        <v>3360</v>
      </c>
      <c r="E658" s="28"/>
      <c r="F658" s="28" t="s">
        <v>4445</v>
      </c>
      <c r="G658" s="28" t="s">
        <v>4453</v>
      </c>
      <c r="H658" s="12" t="s">
        <v>3350</v>
      </c>
      <c r="I658" s="12" t="s">
        <v>3351</v>
      </c>
      <c r="J658" s="29" t="s">
        <v>3836</v>
      </c>
      <c r="K658" s="30">
        <v>100.25</v>
      </c>
      <c r="L658" s="30">
        <v>95.24</v>
      </c>
      <c r="M658" s="30">
        <v>45.112500000000004</v>
      </c>
      <c r="N658" s="31">
        <v>10946.32534722222</v>
      </c>
      <c r="O658" s="31">
        <v>9371.5814814814821</v>
      </c>
      <c r="P658" s="31">
        <v>13280.958847736621</v>
      </c>
      <c r="Q658" s="31">
        <v>371.2962962962963</v>
      </c>
      <c r="R658" s="31">
        <v>371.2962962962963</v>
      </c>
      <c r="S658" s="31"/>
      <c r="T658" s="32">
        <v>1</v>
      </c>
      <c r="U658" s="32">
        <v>1</v>
      </c>
      <c r="V658" s="29">
        <v>39961</v>
      </c>
      <c r="W658" s="29"/>
      <c r="X658" s="33">
        <v>55153</v>
      </c>
      <c r="Y658" s="15">
        <v>4</v>
      </c>
      <c r="Z658" s="41" t="str">
        <f t="shared" si="30"/>
        <v>CAISO_Peaker1</v>
      </c>
      <c r="AA658" s="41">
        <f>IF(IFERROR(MATCH(C658,REN_Existing_Resources!E:E,0),FALSE),1,0)</f>
        <v>0</v>
      </c>
      <c r="AB658">
        <f t="shared" si="31"/>
        <v>1</v>
      </c>
      <c r="AC658">
        <f>IF(IFERROR(MATCH(Z658,NonREN_types!$A$1:$A$10,0),FALSE),1,0)</f>
        <v>1</v>
      </c>
      <c r="AD658">
        <v>1</v>
      </c>
      <c r="AE658">
        <f t="shared" si="32"/>
        <v>1</v>
      </c>
      <c r="AG658" s="44">
        <f>IFERROR(INDEX(MasterGenCapability_201906!$G:$G,MATCH($C658,MasterGenCapability_201906!$U:$U,0)),"")</f>
        <v>127.3</v>
      </c>
      <c r="AH658" s="44">
        <f>IFERROR(INDEX(NQC2020compliance_20191121!$L:$L,MATCH($C658,NQC2020compliance_20191121!$A:$A,0)),"")</f>
        <v>400.1</v>
      </c>
    </row>
    <row r="659" spans="2:34" x14ac:dyDescent="0.25">
      <c r="B659" s="28" t="s">
        <v>3329</v>
      </c>
      <c r="C659" s="28" t="s">
        <v>4454</v>
      </c>
      <c r="D659" s="28" t="s">
        <v>3360</v>
      </c>
      <c r="E659" s="28"/>
      <c r="F659" s="28" t="s">
        <v>4455</v>
      </c>
      <c r="G659" s="28"/>
      <c r="H659" s="12" t="s">
        <v>3385</v>
      </c>
      <c r="I659" s="12" t="s">
        <v>3333</v>
      </c>
      <c r="J659" s="29" t="s">
        <v>3386</v>
      </c>
      <c r="K659" s="30">
        <v>3.8</v>
      </c>
      <c r="L659" s="30">
        <v>0.11</v>
      </c>
      <c r="M659" s="30"/>
      <c r="N659" s="31"/>
      <c r="O659" s="31"/>
      <c r="P659" s="31"/>
      <c r="Q659" s="31"/>
      <c r="R659" s="31"/>
      <c r="S659" s="31"/>
      <c r="T659" s="32">
        <v>0</v>
      </c>
      <c r="U659" s="32">
        <v>1</v>
      </c>
      <c r="V659" s="40">
        <v>1</v>
      </c>
      <c r="W659" s="29"/>
      <c r="X659" s="33">
        <v>55153</v>
      </c>
      <c r="Y659" s="15">
        <v>1</v>
      </c>
      <c r="Z659" s="41" t="str">
        <f t="shared" si="30"/>
        <v>CAISO_Hydro</v>
      </c>
      <c r="AA659" s="41">
        <f>IF(IFERROR(MATCH(C659,REN_Existing_Resources!E:E,0),FALSE),1,0)</f>
        <v>0</v>
      </c>
      <c r="AB659">
        <f t="shared" si="31"/>
        <v>1</v>
      </c>
      <c r="AC659">
        <f>IF(IFERROR(MATCH(Z659,NonREN_types!$A$1:$A$10,0),FALSE),1,0)</f>
        <v>1</v>
      </c>
      <c r="AD659">
        <v>1</v>
      </c>
      <c r="AE659">
        <f t="shared" si="32"/>
        <v>1</v>
      </c>
      <c r="AG659" s="44">
        <f>IFERROR(INDEX(MasterGenCapability_201906!$G:$G,MATCH($C659,MasterGenCapability_201906!$U:$U,0)),"")</f>
        <v>3.8</v>
      </c>
      <c r="AH659" s="44">
        <f>IFERROR(INDEX(NQC2020compliance_20191121!$L:$L,MATCH($C659,NQC2020compliance_20191121!$A:$A,0)),"")</f>
        <v>1.3</v>
      </c>
    </row>
    <row r="660" spans="2:34" hidden="1" x14ac:dyDescent="0.25">
      <c r="B660" s="28" t="s">
        <v>3329</v>
      </c>
      <c r="C660" s="28" t="s">
        <v>78</v>
      </c>
      <c r="D660" s="28" t="s">
        <v>79</v>
      </c>
      <c r="E660" s="28" t="s">
        <v>3343</v>
      </c>
      <c r="F660" s="28" t="s">
        <v>4456</v>
      </c>
      <c r="G660" s="28"/>
      <c r="H660" s="12" t="s">
        <v>3483</v>
      </c>
      <c r="I660" s="12" t="s">
        <v>3333</v>
      </c>
      <c r="J660" s="29"/>
      <c r="K660" s="30">
        <v>2</v>
      </c>
      <c r="L660" s="30">
        <v>1.38</v>
      </c>
      <c r="M660" s="30"/>
      <c r="N660" s="31"/>
      <c r="O660" s="31"/>
      <c r="P660" s="31"/>
      <c r="Q660" s="31"/>
      <c r="R660" s="31"/>
      <c r="S660" s="31"/>
      <c r="T660" s="32">
        <v>0</v>
      </c>
      <c r="U660" s="32">
        <v>1</v>
      </c>
      <c r="V660" s="29">
        <v>41708</v>
      </c>
      <c r="W660" s="29"/>
      <c r="X660" s="33">
        <v>55153</v>
      </c>
      <c r="Y660" s="15">
        <v>1</v>
      </c>
      <c r="Z660" s="41" t="str">
        <f t="shared" si="30"/>
        <v>RenExistRes</v>
      </c>
      <c r="AA660" s="41">
        <f>IF(IFERROR(MATCH(C660,REN_Existing_Resources!E:E,0),FALSE),1,0)</f>
        <v>1</v>
      </c>
      <c r="AB660">
        <f t="shared" si="31"/>
        <v>1</v>
      </c>
      <c r="AC660">
        <f>IF(IFERROR(MATCH(Z660,NonREN_types!$A$1:$A$10,0),FALSE),1,0)</f>
        <v>0</v>
      </c>
      <c r="AD660">
        <v>1</v>
      </c>
      <c r="AE660">
        <f t="shared" si="32"/>
        <v>0</v>
      </c>
      <c r="AG660" s="44">
        <f>IFERROR(INDEX(MasterGenCapability_201906!$G:$G,MATCH($C660,MasterGenCapability_201906!$U:$U,0)),"")</f>
        <v>2</v>
      </c>
      <c r="AH660" s="44">
        <f>IFERROR(INDEX(NQC2020compliance_20191121!$L:$L,MATCH($C660,NQC2020compliance_20191121!$A:$A,0)),"")</f>
        <v>1.67</v>
      </c>
    </row>
    <row r="661" spans="2:34" hidden="1" x14ac:dyDescent="0.25">
      <c r="B661" s="28" t="s">
        <v>3329</v>
      </c>
      <c r="C661" s="28" t="s">
        <v>944</v>
      </c>
      <c r="D661" s="28" t="s">
        <v>79</v>
      </c>
      <c r="E661" s="28" t="s">
        <v>3343</v>
      </c>
      <c r="F661" s="28" t="s">
        <v>4457</v>
      </c>
      <c r="G661" s="28"/>
      <c r="H661" s="12" t="s">
        <v>3332</v>
      </c>
      <c r="I661" s="12" t="s">
        <v>3333</v>
      </c>
      <c r="J661" s="29"/>
      <c r="K661" s="30">
        <v>20</v>
      </c>
      <c r="L661" s="30">
        <v>16.670000000000002</v>
      </c>
      <c r="M661" s="30"/>
      <c r="N661" s="31"/>
      <c r="O661" s="31"/>
      <c r="P661" s="31"/>
      <c r="Q661" s="31"/>
      <c r="R661" s="31"/>
      <c r="S661" s="31"/>
      <c r="T661" s="32">
        <v>0</v>
      </c>
      <c r="U661" s="32">
        <v>1</v>
      </c>
      <c r="V661" s="29">
        <v>42003</v>
      </c>
      <c r="W661" s="29"/>
      <c r="X661" s="33">
        <v>55153</v>
      </c>
      <c r="Y661" s="15">
        <v>1</v>
      </c>
      <c r="Z661" s="41" t="str">
        <f t="shared" si="30"/>
        <v>RenExistRes</v>
      </c>
      <c r="AA661" s="41">
        <f>IF(IFERROR(MATCH(C661,REN_Existing_Resources!E:E,0),FALSE),1,0)</f>
        <v>1</v>
      </c>
      <c r="AB661">
        <f t="shared" si="31"/>
        <v>1</v>
      </c>
      <c r="AC661">
        <f>IF(IFERROR(MATCH(Z661,NonREN_types!$A$1:$A$10,0),FALSE),1,0)</f>
        <v>0</v>
      </c>
      <c r="AD661">
        <v>1</v>
      </c>
      <c r="AE661">
        <f t="shared" si="32"/>
        <v>0</v>
      </c>
      <c r="AG661" s="44">
        <f>IFERROR(INDEX(MasterGenCapability_201906!$G:$G,MATCH($C661,MasterGenCapability_201906!$U:$U,0)),"")</f>
        <v>20</v>
      </c>
      <c r="AH661" s="44">
        <f>IFERROR(INDEX(NQC2020compliance_20191121!$L:$L,MATCH($C661,NQC2020compliance_20191121!$A:$A,0)),"")</f>
        <v>2.8</v>
      </c>
    </row>
    <row r="662" spans="2:34" x14ac:dyDescent="0.25">
      <c r="B662" s="28" t="s">
        <v>3329</v>
      </c>
      <c r="C662" s="28" t="s">
        <v>4458</v>
      </c>
      <c r="D662" s="28" t="s">
        <v>3346</v>
      </c>
      <c r="E662" s="28" t="s">
        <v>3347</v>
      </c>
      <c r="F662" s="28" t="s">
        <v>4459</v>
      </c>
      <c r="G662" s="28"/>
      <c r="H662" s="12" t="s">
        <v>3385</v>
      </c>
      <c r="I662" s="12" t="s">
        <v>3333</v>
      </c>
      <c r="J662" s="29" t="s">
        <v>3386</v>
      </c>
      <c r="K662" s="30">
        <v>3.13</v>
      </c>
      <c r="L662" s="30">
        <v>3.13</v>
      </c>
      <c r="M662" s="30"/>
      <c r="N662" s="31"/>
      <c r="O662" s="31"/>
      <c r="P662" s="31"/>
      <c r="Q662" s="31"/>
      <c r="R662" s="31"/>
      <c r="S662" s="31"/>
      <c r="T662" s="32">
        <v>0</v>
      </c>
      <c r="U662" s="32">
        <v>1</v>
      </c>
      <c r="V662" s="29">
        <v>28907</v>
      </c>
      <c r="W662" s="29"/>
      <c r="X662" s="33">
        <v>55153</v>
      </c>
      <c r="Y662" s="15">
        <v>1</v>
      </c>
      <c r="Z662" s="41" t="str">
        <f t="shared" si="30"/>
        <v>CAISO_Hydro</v>
      </c>
      <c r="AA662" s="41">
        <f>IF(IFERROR(MATCH(C662,REN_Existing_Resources!E:E,0),FALSE),1,0)</f>
        <v>0</v>
      </c>
      <c r="AB662">
        <f t="shared" si="31"/>
        <v>1</v>
      </c>
      <c r="AC662">
        <f>IF(IFERROR(MATCH(Z662,NonREN_types!$A$1:$A$10,0),FALSE),1,0)</f>
        <v>1</v>
      </c>
      <c r="AD662">
        <v>1</v>
      </c>
      <c r="AE662">
        <f t="shared" si="32"/>
        <v>1</v>
      </c>
      <c r="AG662" s="44">
        <f>IFERROR(INDEX(MasterGenCapability_201906!$G:$G,MATCH($C662,MasterGenCapability_201906!$U:$U,0)),"")</f>
        <v>3.13</v>
      </c>
      <c r="AH662" s="44">
        <f>IFERROR(INDEX(NQC2020compliance_20191121!$L:$L,MATCH($C662,NQC2020compliance_20191121!$A:$A,0)),"")</f>
        <v>3.13</v>
      </c>
    </row>
    <row r="663" spans="2:34" x14ac:dyDescent="0.25">
      <c r="B663" s="28" t="s">
        <v>3329</v>
      </c>
      <c r="C663" s="28" t="s">
        <v>2625</v>
      </c>
      <c r="D663" s="28" t="s">
        <v>3346</v>
      </c>
      <c r="E663" s="28" t="s">
        <v>3347</v>
      </c>
      <c r="F663" s="28" t="s">
        <v>4460</v>
      </c>
      <c r="G663" s="28" t="s">
        <v>4461</v>
      </c>
      <c r="H663" s="12" t="s">
        <v>3365</v>
      </c>
      <c r="I663" s="12" t="s">
        <v>3358</v>
      </c>
      <c r="J663" s="29" t="s">
        <v>3359</v>
      </c>
      <c r="K663" s="34">
        <v>20.61</v>
      </c>
      <c r="L663" s="34">
        <v>20.61</v>
      </c>
      <c r="M663" s="34">
        <v>20.61</v>
      </c>
      <c r="N663" s="31"/>
      <c r="O663" s="31">
        <v>7606.0303582401057</v>
      </c>
      <c r="P663" s="31">
        <v>7606.0303582401057</v>
      </c>
      <c r="Q663" s="31"/>
      <c r="R663" s="31"/>
      <c r="S663" s="31"/>
      <c r="T663" s="32">
        <v>1</v>
      </c>
      <c r="U663" s="32">
        <v>1</v>
      </c>
      <c r="V663" s="29">
        <v>41214</v>
      </c>
      <c r="W663" s="29"/>
      <c r="X663" s="33">
        <v>55153</v>
      </c>
      <c r="Y663" s="15">
        <v>1</v>
      </c>
      <c r="Z663" s="41" t="str">
        <f t="shared" si="30"/>
        <v>CAISO_CHP</v>
      </c>
      <c r="AA663" s="41">
        <f>IF(IFERROR(MATCH(C663,REN_Existing_Resources!E:E,0),FALSE),1,0)</f>
        <v>1</v>
      </c>
      <c r="AB663">
        <f t="shared" si="31"/>
        <v>1</v>
      </c>
      <c r="AC663">
        <f>IF(IFERROR(MATCH(Z663,NonREN_types!$A$1:$A$10,0),FALSE),1,0)</f>
        <v>1</v>
      </c>
      <c r="AD663">
        <v>1</v>
      </c>
      <c r="AE663">
        <f t="shared" si="32"/>
        <v>1</v>
      </c>
      <c r="AG663" s="44">
        <f>IFERROR(INDEX(MasterGenCapability_201906!$G:$G,MATCH($C663,MasterGenCapability_201906!$U:$U,0)),"")</f>
        <v>28.1</v>
      </c>
      <c r="AH663" s="44">
        <f>IFERROR(INDEX(NQC2020compliance_20191121!$L:$L,MATCH($C663,NQC2020compliance_20191121!$A:$A,0)),"")</f>
        <v>24.84</v>
      </c>
    </row>
    <row r="664" spans="2:34" x14ac:dyDescent="0.25">
      <c r="B664" s="28" t="s">
        <v>3329</v>
      </c>
      <c r="C664" s="28" t="s">
        <v>1345</v>
      </c>
      <c r="D664" s="28" t="s">
        <v>3346</v>
      </c>
      <c r="E664" s="28" t="s">
        <v>3347</v>
      </c>
      <c r="F664" s="28" t="s">
        <v>4462</v>
      </c>
      <c r="G664" s="28"/>
      <c r="H664" s="12" t="s">
        <v>3385</v>
      </c>
      <c r="I664" s="12" t="s">
        <v>3333</v>
      </c>
      <c r="J664" s="29" t="s">
        <v>3386</v>
      </c>
      <c r="K664" s="30">
        <v>13.3</v>
      </c>
      <c r="L664" s="30">
        <v>0.06</v>
      </c>
      <c r="M664" s="30"/>
      <c r="N664" s="31"/>
      <c r="O664" s="31"/>
      <c r="P664" s="31"/>
      <c r="Q664" s="31"/>
      <c r="R664" s="31"/>
      <c r="S664" s="31"/>
      <c r="T664" s="32">
        <v>0</v>
      </c>
      <c r="U664" s="32">
        <v>1</v>
      </c>
      <c r="V664" s="29">
        <v>30682</v>
      </c>
      <c r="W664" s="29"/>
      <c r="X664" s="33">
        <v>55153</v>
      </c>
      <c r="Y664" s="15">
        <v>1</v>
      </c>
      <c r="Z664" s="41" t="str">
        <f t="shared" si="30"/>
        <v>CAISO_Hydro</v>
      </c>
      <c r="AA664" s="41">
        <f>IF(IFERROR(MATCH(C664,REN_Existing_Resources!E:E,0),FALSE),1,0)</f>
        <v>1</v>
      </c>
      <c r="AB664">
        <f t="shared" si="31"/>
        <v>1</v>
      </c>
      <c r="AC664">
        <f>IF(IFERROR(MATCH(Z664,NonREN_types!$A$1:$A$10,0),FALSE),1,0)</f>
        <v>1</v>
      </c>
      <c r="AD664">
        <v>1</v>
      </c>
      <c r="AE664">
        <f t="shared" si="32"/>
        <v>1</v>
      </c>
      <c r="AG664" s="44">
        <f>IFERROR(INDEX(MasterGenCapability_201906!$G:$G,MATCH($C664,MasterGenCapability_201906!$U:$U,0)),"")</f>
        <v>0.4</v>
      </c>
      <c r="AH664" s="44">
        <f>IFERROR(INDEX(NQC2020compliance_20191121!$L:$L,MATCH($C664,NQC2020compliance_20191121!$A:$A,0)),"")</f>
        <v>0</v>
      </c>
    </row>
    <row r="665" spans="2:34" hidden="1" x14ac:dyDescent="0.25">
      <c r="B665" s="28" t="s">
        <v>3329</v>
      </c>
      <c r="C665" s="28" t="s">
        <v>4463</v>
      </c>
      <c r="D665" s="28" t="s">
        <v>3346</v>
      </c>
      <c r="E665" s="28" t="s">
        <v>3347</v>
      </c>
      <c r="F665" s="28" t="s">
        <v>4463</v>
      </c>
      <c r="G665" s="28"/>
      <c r="H665" s="12" t="s">
        <v>3483</v>
      </c>
      <c r="I665" s="12" t="s">
        <v>3333</v>
      </c>
      <c r="J665" s="29"/>
      <c r="K665" s="30">
        <v>5.6</v>
      </c>
      <c r="L665" s="30">
        <v>0.05</v>
      </c>
      <c r="M665" s="30"/>
      <c r="N665" s="31"/>
      <c r="O665" s="31"/>
      <c r="P665" s="31"/>
      <c r="Q665" s="31"/>
      <c r="R665" s="31"/>
      <c r="S665" s="31"/>
      <c r="T665" s="32">
        <v>0</v>
      </c>
      <c r="U665" s="32">
        <v>1</v>
      </c>
      <c r="V665" s="29">
        <v>37377</v>
      </c>
      <c r="W665" s="29"/>
      <c r="X665" s="33">
        <v>55153</v>
      </c>
      <c r="Y665" s="15">
        <v>1</v>
      </c>
      <c r="Z665" s="41" t="str">
        <f t="shared" si="30"/>
        <v>Unclassified</v>
      </c>
      <c r="AA665" s="41">
        <f>IF(IFERROR(MATCH(C665,REN_Existing_Resources!E:E,0),FALSE),1,0)</f>
        <v>0</v>
      </c>
      <c r="AB665">
        <f t="shared" si="31"/>
        <v>1</v>
      </c>
      <c r="AC665">
        <f>IF(IFERROR(MATCH(Z665,NonREN_types!$A$1:$A$10,0),FALSE),1,0)</f>
        <v>0</v>
      </c>
      <c r="AD665">
        <v>1</v>
      </c>
      <c r="AE665">
        <f t="shared" si="32"/>
        <v>0</v>
      </c>
      <c r="AG665" s="44" t="str">
        <f>IFERROR(INDEX(MasterGenCapability_201906!$G:$G,MATCH($C665,MasterGenCapability_201906!$U:$U,0)),"")</f>
        <v/>
      </c>
      <c r="AH665" s="44">
        <f>IFERROR(INDEX(NQC2020compliance_20191121!$L:$L,MATCH($C665,NQC2020compliance_20191121!$A:$A,0)),"")</f>
        <v>0</v>
      </c>
    </row>
    <row r="666" spans="2:34" hidden="1" x14ac:dyDescent="0.25">
      <c r="B666" s="28" t="s">
        <v>3329</v>
      </c>
      <c r="C666" s="28" t="s">
        <v>864</v>
      </c>
      <c r="D666" s="28" t="s">
        <v>3360</v>
      </c>
      <c r="E666" s="28"/>
      <c r="F666" s="28" t="s">
        <v>4464</v>
      </c>
      <c r="G666" s="28"/>
      <c r="H666" s="12" t="s">
        <v>3332</v>
      </c>
      <c r="I666" s="12" t="s">
        <v>3333</v>
      </c>
      <c r="J666" s="29"/>
      <c r="K666" s="30">
        <v>20</v>
      </c>
      <c r="L666" s="30">
        <v>19.8</v>
      </c>
      <c r="M666" s="30"/>
      <c r="N666" s="31"/>
      <c r="O666" s="31"/>
      <c r="P666" s="31"/>
      <c r="Q666" s="31"/>
      <c r="R666" s="31"/>
      <c r="S666" s="31"/>
      <c r="T666" s="32">
        <v>0</v>
      </c>
      <c r="U666" s="32">
        <v>1</v>
      </c>
      <c r="V666" s="29">
        <v>41447</v>
      </c>
      <c r="W666" s="29"/>
      <c r="X666" s="33">
        <v>55153</v>
      </c>
      <c r="Y666" s="15">
        <v>1</v>
      </c>
      <c r="Z666" s="41" t="str">
        <f t="shared" si="30"/>
        <v>RenExistRes</v>
      </c>
      <c r="AA666" s="41">
        <f>IF(IFERROR(MATCH(C666,REN_Existing_Resources!E:E,0),FALSE),1,0)</f>
        <v>1</v>
      </c>
      <c r="AB666">
        <f t="shared" si="31"/>
        <v>1</v>
      </c>
      <c r="AC666">
        <f>IF(IFERROR(MATCH(Z666,NonREN_types!$A$1:$A$10,0),FALSE),1,0)</f>
        <v>0</v>
      </c>
      <c r="AD666">
        <v>1</v>
      </c>
      <c r="AE666">
        <f t="shared" si="32"/>
        <v>0</v>
      </c>
      <c r="AG666" s="44">
        <f>IFERROR(INDEX(MasterGenCapability_201906!$G:$G,MATCH($C666,MasterGenCapability_201906!$U:$U,0)),"")</f>
        <v>20</v>
      </c>
      <c r="AH666" s="44">
        <f>IFERROR(INDEX(NQC2020compliance_20191121!$L:$L,MATCH($C666,NQC2020compliance_20191121!$A:$A,0)),"")</f>
        <v>2.8</v>
      </c>
    </row>
    <row r="667" spans="2:34" hidden="1" x14ac:dyDescent="0.25">
      <c r="B667" s="28" t="s">
        <v>3329</v>
      </c>
      <c r="C667" s="28" t="s">
        <v>900</v>
      </c>
      <c r="D667" s="28" t="s">
        <v>3360</v>
      </c>
      <c r="E667" s="28"/>
      <c r="F667" s="28" t="s">
        <v>4465</v>
      </c>
      <c r="G667" s="28"/>
      <c r="H667" s="12" t="s">
        <v>3332</v>
      </c>
      <c r="I667" s="12" t="s">
        <v>3333</v>
      </c>
      <c r="J667" s="29"/>
      <c r="K667" s="30">
        <v>19.75</v>
      </c>
      <c r="L667" s="30">
        <v>17.190000000000001</v>
      </c>
      <c r="M667" s="30"/>
      <c r="N667" s="31"/>
      <c r="O667" s="31"/>
      <c r="P667" s="31"/>
      <c r="Q667" s="31"/>
      <c r="R667" s="31"/>
      <c r="S667" s="31"/>
      <c r="T667" s="32">
        <v>0</v>
      </c>
      <c r="U667" s="32">
        <v>1</v>
      </c>
      <c r="V667" s="29">
        <v>41913</v>
      </c>
      <c r="W667" s="29"/>
      <c r="X667" s="33">
        <v>55153</v>
      </c>
      <c r="Y667" s="15">
        <v>1</v>
      </c>
      <c r="Z667" s="41" t="str">
        <f t="shared" si="30"/>
        <v>RenExistRes</v>
      </c>
      <c r="AA667" s="41">
        <f>IF(IFERROR(MATCH(C667,REN_Existing_Resources!E:E,0),FALSE),1,0)</f>
        <v>1</v>
      </c>
      <c r="AB667">
        <f t="shared" si="31"/>
        <v>1</v>
      </c>
      <c r="AC667">
        <f>IF(IFERROR(MATCH(Z667,NonREN_types!$A$1:$A$10,0),FALSE),1,0)</f>
        <v>0</v>
      </c>
      <c r="AD667">
        <v>1</v>
      </c>
      <c r="AE667">
        <f t="shared" si="32"/>
        <v>0</v>
      </c>
      <c r="AG667" s="44">
        <f>IFERROR(INDEX(MasterGenCapability_201906!$G:$G,MATCH($C667,MasterGenCapability_201906!$U:$U,0)),"")</f>
        <v>19.75</v>
      </c>
      <c r="AH667" s="44">
        <f>IFERROR(INDEX(NQC2020compliance_20191121!$L:$L,MATCH($C667,NQC2020compliance_20191121!$A:$A,0)),"")</f>
        <v>2.77</v>
      </c>
    </row>
    <row r="668" spans="2:34" hidden="1" x14ac:dyDescent="0.25">
      <c r="B668" s="28" t="s">
        <v>3329</v>
      </c>
      <c r="C668" s="28" t="s">
        <v>529</v>
      </c>
      <c r="D668" s="28" t="s">
        <v>3360</v>
      </c>
      <c r="E668" s="28"/>
      <c r="F668" s="28" t="s">
        <v>4466</v>
      </c>
      <c r="G668" s="28"/>
      <c r="H668" s="12" t="s">
        <v>3385</v>
      </c>
      <c r="I668" s="12" t="s">
        <v>3333</v>
      </c>
      <c r="J668" s="29"/>
      <c r="K668" s="30">
        <v>5.8</v>
      </c>
      <c r="L668" s="30">
        <v>0</v>
      </c>
      <c r="M668" s="30"/>
      <c r="N668" s="31"/>
      <c r="O668" s="31"/>
      <c r="P668" s="31"/>
      <c r="Q668" s="31"/>
      <c r="R668" s="31"/>
      <c r="S668" s="31"/>
      <c r="T668" s="32">
        <v>0</v>
      </c>
      <c r="U668" s="32">
        <v>1</v>
      </c>
      <c r="V668" s="29">
        <v>32876</v>
      </c>
      <c r="W668" s="29"/>
      <c r="X668" s="33">
        <v>55153</v>
      </c>
      <c r="Y668" s="15">
        <v>1</v>
      </c>
      <c r="Z668" s="41" t="str">
        <f t="shared" si="30"/>
        <v>RenExistRes</v>
      </c>
      <c r="AA668" s="41">
        <f>IF(IFERROR(MATCH(C668,REN_Existing_Resources!E:E,0),FALSE),1,0)</f>
        <v>1</v>
      </c>
      <c r="AB668">
        <f t="shared" si="31"/>
        <v>1</v>
      </c>
      <c r="AC668">
        <f>IF(IFERROR(MATCH(Z668,NonREN_types!$A$1:$A$10,0),FALSE),1,0)</f>
        <v>0</v>
      </c>
      <c r="AD668">
        <v>1</v>
      </c>
      <c r="AE668">
        <f t="shared" si="32"/>
        <v>0</v>
      </c>
      <c r="AG668" s="44">
        <f>IFERROR(INDEX(MasterGenCapability_201906!$G:$G,MATCH($C668,MasterGenCapability_201906!$U:$U,0)),"")</f>
        <v>5.8</v>
      </c>
      <c r="AH668" s="44">
        <f>IFERROR(INDEX(NQC2020compliance_20191121!$L:$L,MATCH($C668,NQC2020compliance_20191121!$A:$A,0)),"")</f>
        <v>0</v>
      </c>
    </row>
    <row r="669" spans="2:34" x14ac:dyDescent="0.25">
      <c r="B669" s="28" t="s">
        <v>3329</v>
      </c>
      <c r="C669" s="28" t="s">
        <v>4444</v>
      </c>
      <c r="D669" s="28" t="s">
        <v>3360</v>
      </c>
      <c r="E669" s="28"/>
      <c r="F669" s="28" t="s">
        <v>4445</v>
      </c>
      <c r="G669" s="28" t="s">
        <v>4467</v>
      </c>
      <c r="H669" s="12" t="s">
        <v>3350</v>
      </c>
      <c r="I669" s="12" t="s">
        <v>3351</v>
      </c>
      <c r="J669" s="29" t="s">
        <v>3836</v>
      </c>
      <c r="K669" s="30">
        <v>100.25</v>
      </c>
      <c r="L669" s="30">
        <v>95.24</v>
      </c>
      <c r="M669" s="30">
        <v>45.112500000000004</v>
      </c>
      <c r="N669" s="31">
        <v>10946.32534722222</v>
      </c>
      <c r="O669" s="31">
        <v>9371.5814814814821</v>
      </c>
      <c r="P669" s="31">
        <v>13280.958847736621</v>
      </c>
      <c r="Q669" s="31">
        <v>371.2962962962963</v>
      </c>
      <c r="R669" s="31">
        <v>371.2962962962963</v>
      </c>
      <c r="S669" s="31"/>
      <c r="T669" s="32">
        <v>1</v>
      </c>
      <c r="U669" s="32">
        <v>1</v>
      </c>
      <c r="V669" s="29">
        <v>39961</v>
      </c>
      <c r="W669" s="29"/>
      <c r="X669" s="33">
        <v>55153</v>
      </c>
      <c r="Y669" s="15">
        <v>4</v>
      </c>
      <c r="Z669" s="41" t="str">
        <f t="shared" si="30"/>
        <v>CAISO_Peaker1</v>
      </c>
      <c r="AA669" s="41">
        <f>IF(IFERROR(MATCH(C669,REN_Existing_Resources!E:E,0),FALSE),1,0)</f>
        <v>0</v>
      </c>
      <c r="AB669">
        <f t="shared" si="31"/>
        <v>1</v>
      </c>
      <c r="AC669">
        <f>IF(IFERROR(MATCH(Z669,NonREN_types!$A$1:$A$10,0),FALSE),1,0)</f>
        <v>1</v>
      </c>
      <c r="AD669">
        <v>1</v>
      </c>
      <c r="AE669">
        <f t="shared" si="32"/>
        <v>1</v>
      </c>
      <c r="AG669" s="44">
        <f>IFERROR(INDEX(MasterGenCapability_201906!$G:$G,MATCH($C669,MasterGenCapability_201906!$U:$U,0)),"")</f>
        <v>127.3</v>
      </c>
      <c r="AH669" s="44">
        <f>IFERROR(INDEX(NQC2020compliance_20191121!$L:$L,MATCH($C669,NQC2020compliance_20191121!$A:$A,0)),"")</f>
        <v>400.1</v>
      </c>
    </row>
    <row r="670" spans="2:34" x14ac:dyDescent="0.25">
      <c r="B670" s="28" t="s">
        <v>3329</v>
      </c>
      <c r="C670" s="28" t="s">
        <v>4468</v>
      </c>
      <c r="D670" s="28" t="s">
        <v>3346</v>
      </c>
      <c r="E670" s="28" t="s">
        <v>3347</v>
      </c>
      <c r="F670" s="28" t="s">
        <v>4469</v>
      </c>
      <c r="G670" s="28" t="s">
        <v>4470</v>
      </c>
      <c r="H670" s="12" t="s">
        <v>3365</v>
      </c>
      <c r="I670" s="12" t="s">
        <v>3395</v>
      </c>
      <c r="J670" s="29" t="s">
        <v>3836</v>
      </c>
      <c r="K670" s="30">
        <v>96.43</v>
      </c>
      <c r="L670" s="30">
        <v>96</v>
      </c>
      <c r="M670" s="30">
        <v>43.393500000000003</v>
      </c>
      <c r="N670" s="31">
        <v>10529.220629000001</v>
      </c>
      <c r="O670" s="31">
        <v>9337.6666666666679</v>
      </c>
      <c r="P670" s="31">
        <v>13285.037037037038</v>
      </c>
      <c r="Q670" s="31">
        <v>308.57600000000002</v>
      </c>
      <c r="R670" s="31">
        <v>308.57600000000002</v>
      </c>
      <c r="S670" s="31"/>
      <c r="T670" s="32">
        <v>1</v>
      </c>
      <c r="U670" s="32">
        <v>1</v>
      </c>
      <c r="V670" s="29">
        <v>41354</v>
      </c>
      <c r="W670" s="29"/>
      <c r="X670" s="33">
        <v>55153</v>
      </c>
      <c r="Y670" s="15">
        <v>1</v>
      </c>
      <c r="Z670" s="41" t="str">
        <f t="shared" si="30"/>
        <v>CAISO_Peaker1</v>
      </c>
      <c r="AA670" s="41">
        <f>IF(IFERROR(MATCH(C670,REN_Existing_Resources!E:E,0),FALSE),1,0)</f>
        <v>0</v>
      </c>
      <c r="AB670">
        <f t="shared" si="31"/>
        <v>1</v>
      </c>
      <c r="AC670">
        <f>IF(IFERROR(MATCH(Z670,NonREN_types!$A$1:$A$10,0),FALSE),1,0)</f>
        <v>1</v>
      </c>
      <c r="AD670">
        <v>1</v>
      </c>
      <c r="AE670">
        <f t="shared" si="32"/>
        <v>1</v>
      </c>
      <c r="AG670" s="44">
        <f>IFERROR(INDEX(MasterGenCapability_201906!$G:$G,MATCH($C670,MasterGenCapability_201906!$U:$U,0)),"")</f>
        <v>96.43</v>
      </c>
      <c r="AH670" s="44">
        <f>IFERROR(INDEX(NQC2020compliance_20191121!$L:$L,MATCH($C670,NQC2020compliance_20191121!$A:$A,0)),"")</f>
        <v>96.43</v>
      </c>
    </row>
    <row r="671" spans="2:34" x14ac:dyDescent="0.25">
      <c r="B671" s="28" t="s">
        <v>3329</v>
      </c>
      <c r="C671" s="28" t="s">
        <v>4471</v>
      </c>
      <c r="D671" s="28" t="s">
        <v>3346</v>
      </c>
      <c r="E671" s="28" t="s">
        <v>3347</v>
      </c>
      <c r="F671" s="28" t="s">
        <v>4472</v>
      </c>
      <c r="G671" s="28" t="s">
        <v>4473</v>
      </c>
      <c r="H671" s="12" t="s">
        <v>3365</v>
      </c>
      <c r="I671" s="12" t="s">
        <v>3395</v>
      </c>
      <c r="J671" s="29" t="s">
        <v>3836</v>
      </c>
      <c r="K671" s="30">
        <v>96.91</v>
      </c>
      <c r="L671" s="30">
        <v>96</v>
      </c>
      <c r="M671" s="30">
        <v>43.609499999999997</v>
      </c>
      <c r="N671" s="31">
        <v>10581.631973</v>
      </c>
      <c r="O671" s="31">
        <v>9337.6666666666679</v>
      </c>
      <c r="P671" s="31">
        <v>13285.037037037038</v>
      </c>
      <c r="Q671" s="31">
        <v>310.11200000000002</v>
      </c>
      <c r="R671" s="31">
        <v>310.11200000000002</v>
      </c>
      <c r="S671" s="31"/>
      <c r="T671" s="32">
        <v>1</v>
      </c>
      <c r="U671" s="32">
        <v>1</v>
      </c>
      <c r="V671" s="29">
        <v>41354</v>
      </c>
      <c r="W671" s="29"/>
      <c r="X671" s="33">
        <v>55153</v>
      </c>
      <c r="Y671" s="15">
        <v>1</v>
      </c>
      <c r="Z671" s="41" t="str">
        <f t="shared" si="30"/>
        <v>CAISO_Peaker1</v>
      </c>
      <c r="AA671" s="41">
        <f>IF(IFERROR(MATCH(C671,REN_Existing_Resources!E:E,0),FALSE),1,0)</f>
        <v>0</v>
      </c>
      <c r="AB671">
        <f t="shared" si="31"/>
        <v>1</v>
      </c>
      <c r="AC671">
        <f>IF(IFERROR(MATCH(Z671,NonREN_types!$A$1:$A$10,0),FALSE),1,0)</f>
        <v>1</v>
      </c>
      <c r="AD671">
        <v>1</v>
      </c>
      <c r="AE671">
        <f t="shared" si="32"/>
        <v>1</v>
      </c>
      <c r="AG671" s="44">
        <f>IFERROR(INDEX(MasterGenCapability_201906!$G:$G,MATCH($C671,MasterGenCapability_201906!$U:$U,0)),"")</f>
        <v>96.91</v>
      </c>
      <c r="AH671" s="44">
        <f>IFERROR(INDEX(NQC2020compliance_20191121!$L:$L,MATCH($C671,NQC2020compliance_20191121!$A:$A,0)),"")</f>
        <v>96.91</v>
      </c>
    </row>
    <row r="672" spans="2:34" x14ac:dyDescent="0.25">
      <c r="B672" s="28" t="s">
        <v>3329</v>
      </c>
      <c r="C672" s="28" t="s">
        <v>4474</v>
      </c>
      <c r="D672" s="28" t="s">
        <v>3346</v>
      </c>
      <c r="E672" s="28" t="s">
        <v>3347</v>
      </c>
      <c r="F672" s="28" t="s">
        <v>4475</v>
      </c>
      <c r="G672" s="28" t="s">
        <v>4476</v>
      </c>
      <c r="H672" s="12" t="s">
        <v>3365</v>
      </c>
      <c r="I672" s="12" t="s">
        <v>3395</v>
      </c>
      <c r="J672" s="29" t="s">
        <v>3836</v>
      </c>
      <c r="K672" s="30">
        <v>96.65</v>
      </c>
      <c r="L672" s="30">
        <v>96</v>
      </c>
      <c r="M672" s="30">
        <v>43.492500000000007</v>
      </c>
      <c r="N672" s="31">
        <v>10553.242495000002</v>
      </c>
      <c r="O672" s="31">
        <v>9337.6666666666679</v>
      </c>
      <c r="P672" s="31">
        <v>13285.037037037038</v>
      </c>
      <c r="Q672" s="31">
        <v>309.28000000000003</v>
      </c>
      <c r="R672" s="31">
        <v>309.28000000000003</v>
      </c>
      <c r="S672" s="31"/>
      <c r="T672" s="32">
        <v>1</v>
      </c>
      <c r="U672" s="32">
        <v>1</v>
      </c>
      <c r="V672" s="29">
        <v>41354</v>
      </c>
      <c r="W672" s="29"/>
      <c r="X672" s="33">
        <v>55153</v>
      </c>
      <c r="Y672" s="15">
        <v>1</v>
      </c>
      <c r="Z672" s="41" t="str">
        <f t="shared" si="30"/>
        <v>CAISO_Peaker1</v>
      </c>
      <c r="AA672" s="41">
        <f>IF(IFERROR(MATCH(C672,REN_Existing_Resources!E:E,0),FALSE),1,0)</f>
        <v>0</v>
      </c>
      <c r="AB672">
        <f t="shared" si="31"/>
        <v>1</v>
      </c>
      <c r="AC672">
        <f>IF(IFERROR(MATCH(Z672,NonREN_types!$A$1:$A$10,0),FALSE),1,0)</f>
        <v>1</v>
      </c>
      <c r="AD672">
        <v>1</v>
      </c>
      <c r="AE672">
        <f t="shared" si="32"/>
        <v>1</v>
      </c>
      <c r="AG672" s="44">
        <f>IFERROR(INDEX(MasterGenCapability_201906!$G:$G,MATCH($C672,MasterGenCapability_201906!$U:$U,0)),"")</f>
        <v>96.65</v>
      </c>
      <c r="AH672" s="44">
        <f>IFERROR(INDEX(NQC2020compliance_20191121!$L:$L,MATCH($C672,NQC2020compliance_20191121!$A:$A,0)),"")</f>
        <v>96.65</v>
      </c>
    </row>
    <row r="673" spans="2:34" x14ac:dyDescent="0.25">
      <c r="B673" s="28" t="s">
        <v>3329</v>
      </c>
      <c r="C673" s="28" t="s">
        <v>4477</v>
      </c>
      <c r="D673" s="28" t="s">
        <v>130</v>
      </c>
      <c r="E673" s="28" t="s">
        <v>3542</v>
      </c>
      <c r="F673" s="28" t="s">
        <v>4478</v>
      </c>
      <c r="G673" s="28"/>
      <c r="H673" s="12" t="s">
        <v>3385</v>
      </c>
      <c r="I673" s="12" t="s">
        <v>3333</v>
      </c>
      <c r="J673" s="29" t="s">
        <v>3386</v>
      </c>
      <c r="K673" s="30">
        <v>14</v>
      </c>
      <c r="L673" s="30">
        <v>0.37</v>
      </c>
      <c r="M673" s="30"/>
      <c r="N673" s="31"/>
      <c r="O673" s="31"/>
      <c r="P673" s="31"/>
      <c r="Q673" s="31"/>
      <c r="R673" s="31"/>
      <c r="S673" s="31"/>
      <c r="T673" s="32">
        <v>0</v>
      </c>
      <c r="U673" s="32">
        <v>1</v>
      </c>
      <c r="V673" s="29">
        <v>24473</v>
      </c>
      <c r="W673" s="29"/>
      <c r="X673" s="33">
        <v>55153</v>
      </c>
      <c r="Y673" s="15">
        <v>1</v>
      </c>
      <c r="Z673" s="41" t="str">
        <f t="shared" si="30"/>
        <v>CAISO_Hydro</v>
      </c>
      <c r="AA673" s="41">
        <f>IF(IFERROR(MATCH(C673,REN_Existing_Resources!E:E,0),FALSE),1,0)</f>
        <v>0</v>
      </c>
      <c r="AB673">
        <f t="shared" si="31"/>
        <v>1</v>
      </c>
      <c r="AC673">
        <f>IF(IFERROR(MATCH(Z673,NonREN_types!$A$1:$A$10,0),FALSE),1,0)</f>
        <v>1</v>
      </c>
      <c r="AD673">
        <v>1</v>
      </c>
      <c r="AE673">
        <f t="shared" si="32"/>
        <v>1</v>
      </c>
      <c r="AG673" s="44">
        <f>IFERROR(INDEX(MasterGenCapability_201906!$G:$G,MATCH($C673,MasterGenCapability_201906!$U:$U,0)),"")</f>
        <v>4.2</v>
      </c>
      <c r="AH673" s="44">
        <f>IFERROR(INDEX(NQC2020compliance_20191121!$L:$L,MATCH($C673,NQC2020compliance_20191121!$A:$A,0)),"")</f>
        <v>12.01</v>
      </c>
    </row>
    <row r="674" spans="2:34" x14ac:dyDescent="0.25">
      <c r="B674" s="28" t="s">
        <v>3329</v>
      </c>
      <c r="C674" s="28" t="s">
        <v>4479</v>
      </c>
      <c r="D674" s="28" t="s">
        <v>3360</v>
      </c>
      <c r="E674" s="28"/>
      <c r="F674" s="28" t="s">
        <v>4480</v>
      </c>
      <c r="G674" s="28"/>
      <c r="H674" s="12" t="s">
        <v>3385</v>
      </c>
      <c r="I674" s="12" t="s">
        <v>3333</v>
      </c>
      <c r="J674" s="29" t="s">
        <v>3386</v>
      </c>
      <c r="K674" s="30">
        <v>0.5</v>
      </c>
      <c r="L674" s="30">
        <v>0.12</v>
      </c>
      <c r="M674" s="30"/>
      <c r="N674" s="31"/>
      <c r="O674" s="31"/>
      <c r="P674" s="31"/>
      <c r="Q674" s="31"/>
      <c r="R674" s="31"/>
      <c r="S674" s="31"/>
      <c r="T674" s="32">
        <v>0</v>
      </c>
      <c r="U674" s="32">
        <v>1</v>
      </c>
      <c r="V674" s="29">
        <v>41801</v>
      </c>
      <c r="W674" s="29"/>
      <c r="X674" s="33">
        <v>55153</v>
      </c>
      <c r="Y674" s="15">
        <v>1</v>
      </c>
      <c r="Z674" s="41" t="str">
        <f t="shared" si="30"/>
        <v>CAISO_Hydro</v>
      </c>
      <c r="AA674" s="41">
        <f>IF(IFERROR(MATCH(C674,REN_Existing_Resources!E:E,0),FALSE),1,0)</f>
        <v>0</v>
      </c>
      <c r="AB674">
        <f t="shared" si="31"/>
        <v>1</v>
      </c>
      <c r="AC674">
        <f>IF(IFERROR(MATCH(Z674,NonREN_types!$A$1:$A$10,0),FALSE),1,0)</f>
        <v>1</v>
      </c>
      <c r="AD674">
        <v>1</v>
      </c>
      <c r="AE674">
        <f t="shared" si="32"/>
        <v>1</v>
      </c>
      <c r="AG674" s="44">
        <f>IFERROR(INDEX(MasterGenCapability_201906!$G:$G,MATCH($C674,MasterGenCapability_201906!$U:$U,0)),"")</f>
        <v>0.5</v>
      </c>
      <c r="AH674" s="44">
        <f>IFERROR(INDEX(NQC2020compliance_20191121!$L:$L,MATCH($C674,NQC2020compliance_20191121!$A:$A,0)),"")</f>
        <v>0.01</v>
      </c>
    </row>
    <row r="675" spans="2:34" hidden="1" x14ac:dyDescent="0.25">
      <c r="B675" s="28" t="s">
        <v>3329</v>
      </c>
      <c r="C675" s="28" t="s">
        <v>4481</v>
      </c>
      <c r="D675" s="28" t="s">
        <v>3360</v>
      </c>
      <c r="E675" s="28"/>
      <c r="F675" s="28" t="s">
        <v>4482</v>
      </c>
      <c r="G675" s="28"/>
      <c r="H675" s="12" t="s">
        <v>3332</v>
      </c>
      <c r="I675" s="12" t="s">
        <v>3333</v>
      </c>
      <c r="J675" s="29"/>
      <c r="K675" s="30">
        <v>1.5</v>
      </c>
      <c r="L675" s="30">
        <v>1.21</v>
      </c>
      <c r="M675" s="30"/>
      <c r="N675" s="31"/>
      <c r="O675" s="31"/>
      <c r="P675" s="31"/>
      <c r="Q675" s="31"/>
      <c r="R675" s="31"/>
      <c r="S675" s="31"/>
      <c r="T675" s="32">
        <v>0</v>
      </c>
      <c r="U675" s="32">
        <v>1</v>
      </c>
      <c r="V675" s="29">
        <v>42452</v>
      </c>
      <c r="W675" s="29"/>
      <c r="X675" s="33">
        <v>55153</v>
      </c>
      <c r="Y675" s="15">
        <v>1</v>
      </c>
      <c r="Z675" s="41" t="str">
        <f t="shared" si="30"/>
        <v>Unclassified</v>
      </c>
      <c r="AA675" s="41">
        <f>IF(IFERROR(MATCH(C675,REN_Existing_Resources!E:E,0),FALSE),1,0)</f>
        <v>0</v>
      </c>
      <c r="AB675">
        <f t="shared" si="31"/>
        <v>1</v>
      </c>
      <c r="AC675">
        <f>IF(IFERROR(MATCH(Z675,NonREN_types!$A$1:$A$10,0),FALSE),1,0)</f>
        <v>0</v>
      </c>
      <c r="AD675">
        <v>1</v>
      </c>
      <c r="AE675">
        <f t="shared" si="32"/>
        <v>0</v>
      </c>
      <c r="AG675" s="44">
        <f>IFERROR(INDEX(MasterGenCapability_201906!$G:$G,MATCH($C675,MasterGenCapability_201906!$U:$U,0)),"")</f>
        <v>1.5</v>
      </c>
      <c r="AH675" s="44">
        <f>IFERROR(INDEX(NQC2020compliance_20191121!$L:$L,MATCH($C675,NQC2020compliance_20191121!$A:$A,0)),"")</f>
        <v>0.21</v>
      </c>
    </row>
    <row r="676" spans="2:34" hidden="1" x14ac:dyDescent="0.25">
      <c r="B676" s="28" t="s">
        <v>3329</v>
      </c>
      <c r="C676" s="28" t="s">
        <v>4483</v>
      </c>
      <c r="D676" s="28" t="s">
        <v>3334</v>
      </c>
      <c r="E676" s="28" t="s">
        <v>4372</v>
      </c>
      <c r="F676" s="28" t="s">
        <v>4484</v>
      </c>
      <c r="G676" s="28" t="s">
        <v>4485</v>
      </c>
      <c r="H676" s="12" t="s">
        <v>3365</v>
      </c>
      <c r="I676" s="12" t="s">
        <v>3366</v>
      </c>
      <c r="J676" s="29" t="s">
        <v>3367</v>
      </c>
      <c r="K676" s="30">
        <v>741.27</v>
      </c>
      <c r="L676" s="30">
        <v>741.27</v>
      </c>
      <c r="M676" s="30">
        <v>60.021862348178139</v>
      </c>
      <c r="N676" s="31">
        <v>59652.357759919018</v>
      </c>
      <c r="O676" s="31">
        <v>9255.6173522267181</v>
      </c>
      <c r="P676" s="31">
        <v>17642.329299999998</v>
      </c>
      <c r="Q676" s="31">
        <v>741.27</v>
      </c>
      <c r="R676" s="31">
        <v>741.54009838056675</v>
      </c>
      <c r="S676" s="31"/>
      <c r="T676" s="32">
        <v>1</v>
      </c>
      <c r="U676" s="32">
        <v>1</v>
      </c>
      <c r="V676" s="29">
        <v>25934</v>
      </c>
      <c r="W676" s="29">
        <v>44196</v>
      </c>
      <c r="X676" s="33">
        <v>44196</v>
      </c>
      <c r="Y676" s="15">
        <v>1</v>
      </c>
      <c r="Z676" s="41" t="str">
        <f t="shared" si="30"/>
        <v>CAISO_ST</v>
      </c>
      <c r="AA676" s="41">
        <f>IF(IFERROR(MATCH(C676,REN_Existing_Resources!E:E,0),FALSE),1,0)</f>
        <v>0</v>
      </c>
      <c r="AB676">
        <f t="shared" si="31"/>
        <v>0</v>
      </c>
      <c r="AC676">
        <f>IF(IFERROR(MATCH(Z676,NonREN_types!$A$1:$A$10,0),FALSE),1,0)</f>
        <v>1</v>
      </c>
      <c r="AD676">
        <v>1</v>
      </c>
      <c r="AE676">
        <f t="shared" si="32"/>
        <v>0</v>
      </c>
      <c r="AG676" s="44">
        <f>IFERROR(INDEX(MasterGenCapability_201906!$G:$G,MATCH($C676,MasterGenCapability_201906!$U:$U,0)),"")</f>
        <v>741.27</v>
      </c>
      <c r="AH676" s="44">
        <f>IFERROR(INDEX(NQC2020compliance_20191121!$L:$L,MATCH($C676,NQC2020compliance_20191121!$A:$A,0)),"")</f>
        <v>741.27</v>
      </c>
    </row>
    <row r="677" spans="2:34" hidden="1" x14ac:dyDescent="0.25">
      <c r="B677" s="28" t="s">
        <v>3329</v>
      </c>
      <c r="C677" s="28" t="s">
        <v>4486</v>
      </c>
      <c r="D677" s="28" t="s">
        <v>3334</v>
      </c>
      <c r="E677" s="28" t="s">
        <v>4372</v>
      </c>
      <c r="F677" s="28" t="s">
        <v>4487</v>
      </c>
      <c r="G677" s="28" t="s">
        <v>4488</v>
      </c>
      <c r="H677" s="12" t="s">
        <v>3365</v>
      </c>
      <c r="I677" s="12" t="s">
        <v>3366</v>
      </c>
      <c r="J677" s="29" t="s">
        <v>3367</v>
      </c>
      <c r="K677" s="30">
        <v>775</v>
      </c>
      <c r="L677" s="30">
        <v>775</v>
      </c>
      <c r="M677" s="30">
        <v>60</v>
      </c>
      <c r="N677" s="31">
        <v>59630.63</v>
      </c>
      <c r="O677" s="31">
        <v>9032.0965832423135</v>
      </c>
      <c r="P677" s="31">
        <v>15304.118683417553</v>
      </c>
      <c r="Q677" s="31">
        <v>750</v>
      </c>
      <c r="R677" s="31">
        <v>750</v>
      </c>
      <c r="S677" s="31"/>
      <c r="T677" s="32">
        <v>1</v>
      </c>
      <c r="U677" s="32">
        <v>1</v>
      </c>
      <c r="V677" s="29">
        <v>25934</v>
      </c>
      <c r="W677" s="29">
        <v>44196</v>
      </c>
      <c r="X677" s="33">
        <v>44196</v>
      </c>
      <c r="Y677" s="15">
        <v>1</v>
      </c>
      <c r="Z677" s="41" t="str">
        <f t="shared" si="30"/>
        <v>CAISO_ST</v>
      </c>
      <c r="AA677" s="41">
        <f>IF(IFERROR(MATCH(C677,REN_Existing_Resources!E:E,0),FALSE),1,0)</f>
        <v>0</v>
      </c>
      <c r="AB677">
        <f t="shared" si="31"/>
        <v>0</v>
      </c>
      <c r="AC677">
        <f>IF(IFERROR(MATCH(Z677,NonREN_types!$A$1:$A$10,0),FALSE),1,0)</f>
        <v>1</v>
      </c>
      <c r="AD677">
        <v>1</v>
      </c>
      <c r="AE677">
        <f t="shared" si="32"/>
        <v>0</v>
      </c>
      <c r="AG677" s="44">
        <f>IFERROR(INDEX(MasterGenCapability_201906!$G:$G,MATCH($C677,MasterGenCapability_201906!$U:$U,0)),"")</f>
        <v>750</v>
      </c>
      <c r="AH677" s="44">
        <f>IFERROR(INDEX(NQC2020compliance_20191121!$L:$L,MATCH($C677,NQC2020compliance_20191121!$A:$A,0)),"")</f>
        <v>750</v>
      </c>
    </row>
    <row r="678" spans="2:34" x14ac:dyDescent="0.25">
      <c r="B678" s="28" t="s">
        <v>3329</v>
      </c>
      <c r="C678" s="28" t="s">
        <v>4489</v>
      </c>
      <c r="D678" s="28" t="s">
        <v>224</v>
      </c>
      <c r="E678" s="28" t="s">
        <v>3747</v>
      </c>
      <c r="F678" s="28" t="s">
        <v>4490</v>
      </c>
      <c r="G678" s="28" t="s">
        <v>4491</v>
      </c>
      <c r="H678" s="12" t="s">
        <v>3357</v>
      </c>
      <c r="I678" s="12" t="s">
        <v>3627</v>
      </c>
      <c r="J678" s="29" t="s">
        <v>3628</v>
      </c>
      <c r="K678" s="30">
        <v>1.0714285714285714</v>
      </c>
      <c r="L678" s="30">
        <v>1.0714285714285714</v>
      </c>
      <c r="M678" s="30">
        <v>0.3214285714285714</v>
      </c>
      <c r="N678" s="31">
        <v>11.358214285714286</v>
      </c>
      <c r="O678" s="31">
        <v>8316.7999999999993</v>
      </c>
      <c r="P678" s="31">
        <v>9350.0000000000018</v>
      </c>
      <c r="Q678" s="31">
        <v>191.32653061224491</v>
      </c>
      <c r="R678" s="31">
        <v>191.32653061224491</v>
      </c>
      <c r="S678" s="31"/>
      <c r="T678" s="32">
        <v>1</v>
      </c>
      <c r="U678" s="32">
        <v>1</v>
      </c>
      <c r="V678" s="29">
        <v>32860</v>
      </c>
      <c r="W678" s="29"/>
      <c r="X678" s="33">
        <v>55153</v>
      </c>
      <c r="Y678" s="15">
        <v>7</v>
      </c>
      <c r="Z678" s="41" t="str">
        <f t="shared" si="30"/>
        <v>CAISO_Reciprocating_Engine</v>
      </c>
      <c r="AA678" s="41">
        <f>IF(IFERROR(MATCH(C678,REN_Existing_Resources!E:E,0),FALSE),1,0)</f>
        <v>0</v>
      </c>
      <c r="AB678">
        <f t="shared" si="31"/>
        <v>1</v>
      </c>
      <c r="AC678">
        <f>IF(IFERROR(MATCH(Z678,NonREN_types!$A$1:$A$10,0),FALSE),1,0)</f>
        <v>1</v>
      </c>
      <c r="AD678">
        <v>1</v>
      </c>
      <c r="AE678">
        <f t="shared" si="32"/>
        <v>1</v>
      </c>
      <c r="AG678" s="44">
        <f>IFERROR(INDEX(MasterGenCapability_201906!$G:$G,MATCH($C678,MasterGenCapability_201906!$U:$U,0)),"")</f>
        <v>7.5</v>
      </c>
      <c r="AH678" s="44">
        <f>IFERROR(INDEX(NQC2020compliance_20191121!$L:$L,MATCH($C678,NQC2020compliance_20191121!$A:$A,0)),"")</f>
        <v>7.5</v>
      </c>
    </row>
    <row r="679" spans="2:34" x14ac:dyDescent="0.25">
      <c r="B679" s="28" t="s">
        <v>3329</v>
      </c>
      <c r="C679" s="28" t="s">
        <v>4489</v>
      </c>
      <c r="D679" s="28" t="s">
        <v>224</v>
      </c>
      <c r="E679" s="28" t="s">
        <v>3747</v>
      </c>
      <c r="F679" s="28" t="s">
        <v>4490</v>
      </c>
      <c r="G679" s="28" t="s">
        <v>4492</v>
      </c>
      <c r="H679" s="12" t="s">
        <v>3357</v>
      </c>
      <c r="I679" s="12" t="s">
        <v>3627</v>
      </c>
      <c r="J679" s="29" t="s">
        <v>3628</v>
      </c>
      <c r="K679" s="30">
        <v>1.0714285714285714</v>
      </c>
      <c r="L679" s="30">
        <v>1.0714285714285714</v>
      </c>
      <c r="M679" s="30">
        <v>0.26785714285714285</v>
      </c>
      <c r="N679" s="31">
        <v>11.358214285714286</v>
      </c>
      <c r="O679" s="31">
        <v>8710.5000000000018</v>
      </c>
      <c r="P679" s="31">
        <v>11220</v>
      </c>
      <c r="Q679" s="31">
        <v>191.32653061224491</v>
      </c>
      <c r="R679" s="31">
        <v>191.32653061224491</v>
      </c>
      <c r="S679" s="31"/>
      <c r="T679" s="32">
        <v>1</v>
      </c>
      <c r="U679" s="32">
        <v>1</v>
      </c>
      <c r="V679" s="29">
        <v>32860</v>
      </c>
      <c r="W679" s="29"/>
      <c r="X679" s="33">
        <v>55153</v>
      </c>
      <c r="Y679" s="15">
        <v>7</v>
      </c>
      <c r="Z679" s="41" t="str">
        <f t="shared" si="30"/>
        <v>CAISO_Reciprocating_Engine</v>
      </c>
      <c r="AA679" s="41">
        <f>IF(IFERROR(MATCH(C679,REN_Existing_Resources!E:E,0),FALSE),1,0)</f>
        <v>0</v>
      </c>
      <c r="AB679">
        <f t="shared" si="31"/>
        <v>1</v>
      </c>
      <c r="AC679">
        <f>IF(IFERROR(MATCH(Z679,NonREN_types!$A$1:$A$10,0),FALSE),1,0)</f>
        <v>1</v>
      </c>
      <c r="AD679">
        <v>1</v>
      </c>
      <c r="AE679">
        <f t="shared" si="32"/>
        <v>1</v>
      </c>
      <c r="AG679" s="44">
        <f>IFERROR(INDEX(MasterGenCapability_201906!$G:$G,MATCH($C679,MasterGenCapability_201906!$U:$U,0)),"")</f>
        <v>7.5</v>
      </c>
      <c r="AH679" s="44">
        <f>IFERROR(INDEX(NQC2020compliance_20191121!$L:$L,MATCH($C679,NQC2020compliance_20191121!$A:$A,0)),"")</f>
        <v>7.5</v>
      </c>
    </row>
    <row r="680" spans="2:34" x14ac:dyDescent="0.25">
      <c r="B680" s="28" t="s">
        <v>3329</v>
      </c>
      <c r="C680" s="28" t="s">
        <v>4489</v>
      </c>
      <c r="D680" s="28" t="s">
        <v>224</v>
      </c>
      <c r="E680" s="28" t="s">
        <v>3747</v>
      </c>
      <c r="F680" s="28" t="s">
        <v>4490</v>
      </c>
      <c r="G680" s="28" t="s">
        <v>4493</v>
      </c>
      <c r="H680" s="12" t="s">
        <v>3357</v>
      </c>
      <c r="I680" s="12" t="s">
        <v>3627</v>
      </c>
      <c r="J680" s="29" t="s">
        <v>3628</v>
      </c>
      <c r="K680" s="30">
        <v>1.0714285714285714</v>
      </c>
      <c r="L680" s="30">
        <v>1.0714285714285714</v>
      </c>
      <c r="M680" s="30">
        <v>0.26785714285714285</v>
      </c>
      <c r="N680" s="31">
        <v>11.358214285714286</v>
      </c>
      <c r="O680" s="31">
        <v>8710.5000000000018</v>
      </c>
      <c r="P680" s="31">
        <v>11220</v>
      </c>
      <c r="Q680" s="31">
        <v>191.32653061224491</v>
      </c>
      <c r="R680" s="31">
        <v>191.32653061224491</v>
      </c>
      <c r="S680" s="31"/>
      <c r="T680" s="32">
        <v>1</v>
      </c>
      <c r="U680" s="32">
        <v>1</v>
      </c>
      <c r="V680" s="29">
        <v>32860</v>
      </c>
      <c r="W680" s="29"/>
      <c r="X680" s="33">
        <v>55153</v>
      </c>
      <c r="Y680" s="15">
        <v>7</v>
      </c>
      <c r="Z680" s="41" t="str">
        <f t="shared" si="30"/>
        <v>CAISO_Reciprocating_Engine</v>
      </c>
      <c r="AA680" s="41">
        <f>IF(IFERROR(MATCH(C680,REN_Existing_Resources!E:E,0),FALSE),1,0)</f>
        <v>0</v>
      </c>
      <c r="AB680">
        <f t="shared" si="31"/>
        <v>1</v>
      </c>
      <c r="AC680">
        <f>IF(IFERROR(MATCH(Z680,NonREN_types!$A$1:$A$10,0),FALSE),1,0)</f>
        <v>1</v>
      </c>
      <c r="AD680">
        <v>1</v>
      </c>
      <c r="AE680">
        <f t="shared" si="32"/>
        <v>1</v>
      </c>
      <c r="AG680" s="44">
        <f>IFERROR(INDEX(MasterGenCapability_201906!$G:$G,MATCH($C680,MasterGenCapability_201906!$U:$U,0)),"")</f>
        <v>7.5</v>
      </c>
      <c r="AH680" s="44">
        <f>IFERROR(INDEX(NQC2020compliance_20191121!$L:$L,MATCH($C680,NQC2020compliance_20191121!$A:$A,0)),"")</f>
        <v>7.5</v>
      </c>
    </row>
    <row r="681" spans="2:34" x14ac:dyDescent="0.25">
      <c r="B681" s="28" t="s">
        <v>3329</v>
      </c>
      <c r="C681" s="28" t="s">
        <v>4489</v>
      </c>
      <c r="D681" s="28" t="s">
        <v>224</v>
      </c>
      <c r="E681" s="28" t="s">
        <v>3747</v>
      </c>
      <c r="F681" s="28" t="s">
        <v>4490</v>
      </c>
      <c r="G681" s="28" t="s">
        <v>4494</v>
      </c>
      <c r="H681" s="12" t="s">
        <v>3357</v>
      </c>
      <c r="I681" s="12" t="s">
        <v>3627</v>
      </c>
      <c r="J681" s="29" t="s">
        <v>3628</v>
      </c>
      <c r="K681" s="30">
        <v>1.0714285714285714</v>
      </c>
      <c r="L681" s="30">
        <v>1.0714285714285714</v>
      </c>
      <c r="M681" s="30">
        <v>0.26785714285714285</v>
      </c>
      <c r="N681" s="31">
        <v>11.358214285714286</v>
      </c>
      <c r="O681" s="31">
        <v>8710.5000000000018</v>
      </c>
      <c r="P681" s="31">
        <v>11220</v>
      </c>
      <c r="Q681" s="31">
        <v>191.32653061224491</v>
      </c>
      <c r="R681" s="31">
        <v>191.32653061224491</v>
      </c>
      <c r="S681" s="31"/>
      <c r="T681" s="32">
        <v>1</v>
      </c>
      <c r="U681" s="32">
        <v>1</v>
      </c>
      <c r="V681" s="29">
        <v>32860</v>
      </c>
      <c r="W681" s="29"/>
      <c r="X681" s="33">
        <v>55153</v>
      </c>
      <c r="Y681" s="15">
        <v>7</v>
      </c>
      <c r="Z681" s="41" t="str">
        <f t="shared" si="30"/>
        <v>CAISO_Reciprocating_Engine</v>
      </c>
      <c r="AA681" s="41">
        <f>IF(IFERROR(MATCH(C681,REN_Existing_Resources!E:E,0),FALSE),1,0)</f>
        <v>0</v>
      </c>
      <c r="AB681">
        <f t="shared" si="31"/>
        <v>1</v>
      </c>
      <c r="AC681">
        <f>IF(IFERROR(MATCH(Z681,NonREN_types!$A$1:$A$10,0),FALSE),1,0)</f>
        <v>1</v>
      </c>
      <c r="AD681">
        <v>1</v>
      </c>
      <c r="AE681">
        <f t="shared" si="32"/>
        <v>1</v>
      </c>
      <c r="AG681" s="44">
        <f>IFERROR(INDEX(MasterGenCapability_201906!$G:$G,MATCH($C681,MasterGenCapability_201906!$U:$U,0)),"")</f>
        <v>7.5</v>
      </c>
      <c r="AH681" s="44">
        <f>IFERROR(INDEX(NQC2020compliance_20191121!$L:$L,MATCH($C681,NQC2020compliance_20191121!$A:$A,0)),"")</f>
        <v>7.5</v>
      </c>
    </row>
    <row r="682" spans="2:34" x14ac:dyDescent="0.25">
      <c r="B682" s="28" t="s">
        <v>3329</v>
      </c>
      <c r="C682" s="28" t="s">
        <v>4489</v>
      </c>
      <c r="D682" s="28" t="s">
        <v>224</v>
      </c>
      <c r="E682" s="28" t="s">
        <v>3747</v>
      </c>
      <c r="F682" s="28" t="s">
        <v>4490</v>
      </c>
      <c r="G682" s="28" t="s">
        <v>4495</v>
      </c>
      <c r="H682" s="12" t="s">
        <v>3357</v>
      </c>
      <c r="I682" s="12" t="s">
        <v>3627</v>
      </c>
      <c r="J682" s="29" t="s">
        <v>3628</v>
      </c>
      <c r="K682" s="30">
        <v>1.0714285714285714</v>
      </c>
      <c r="L682" s="30">
        <v>1.0714285714285714</v>
      </c>
      <c r="M682" s="30">
        <v>0.26785714285714285</v>
      </c>
      <c r="N682" s="31">
        <v>11.358214285714286</v>
      </c>
      <c r="O682" s="31">
        <v>8710.5000000000018</v>
      </c>
      <c r="P682" s="31">
        <v>11220</v>
      </c>
      <c r="Q682" s="31">
        <v>191.32653061224491</v>
      </c>
      <c r="R682" s="31">
        <v>191.32653061224491</v>
      </c>
      <c r="S682" s="31"/>
      <c r="T682" s="32">
        <v>1</v>
      </c>
      <c r="U682" s="32">
        <v>1</v>
      </c>
      <c r="V682" s="29">
        <v>32860</v>
      </c>
      <c r="W682" s="29"/>
      <c r="X682" s="33">
        <v>55153</v>
      </c>
      <c r="Y682" s="15">
        <v>7</v>
      </c>
      <c r="Z682" s="41" t="str">
        <f t="shared" si="30"/>
        <v>CAISO_Reciprocating_Engine</v>
      </c>
      <c r="AA682" s="41">
        <f>IF(IFERROR(MATCH(C682,REN_Existing_Resources!E:E,0),FALSE),1,0)</f>
        <v>0</v>
      </c>
      <c r="AB682">
        <f t="shared" si="31"/>
        <v>1</v>
      </c>
      <c r="AC682">
        <f>IF(IFERROR(MATCH(Z682,NonREN_types!$A$1:$A$10,0),FALSE),1,0)</f>
        <v>1</v>
      </c>
      <c r="AD682">
        <v>1</v>
      </c>
      <c r="AE682">
        <f t="shared" si="32"/>
        <v>1</v>
      </c>
      <c r="AG682" s="44">
        <f>IFERROR(INDEX(MasterGenCapability_201906!$G:$G,MATCH($C682,MasterGenCapability_201906!$U:$U,0)),"")</f>
        <v>7.5</v>
      </c>
      <c r="AH682" s="44">
        <f>IFERROR(INDEX(NQC2020compliance_20191121!$L:$L,MATCH($C682,NQC2020compliance_20191121!$A:$A,0)),"")</f>
        <v>7.5</v>
      </c>
    </row>
    <row r="683" spans="2:34" x14ac:dyDescent="0.25">
      <c r="B683" s="28" t="s">
        <v>3329</v>
      </c>
      <c r="C683" s="28" t="s">
        <v>4489</v>
      </c>
      <c r="D683" s="28" t="s">
        <v>224</v>
      </c>
      <c r="E683" s="28" t="s">
        <v>3747</v>
      </c>
      <c r="F683" s="28" t="s">
        <v>4490</v>
      </c>
      <c r="G683" s="28" t="s">
        <v>4496</v>
      </c>
      <c r="H683" s="12" t="s">
        <v>3357</v>
      </c>
      <c r="I683" s="12" t="s">
        <v>3627</v>
      </c>
      <c r="J683" s="29" t="s">
        <v>3628</v>
      </c>
      <c r="K683" s="30">
        <v>1.0714285714285714</v>
      </c>
      <c r="L683" s="30">
        <v>1.0714285714285714</v>
      </c>
      <c r="M683" s="30">
        <v>0.26785714285714285</v>
      </c>
      <c r="N683" s="31">
        <v>11.358214285714286</v>
      </c>
      <c r="O683" s="31">
        <v>8710.5000000000018</v>
      </c>
      <c r="P683" s="31">
        <v>11220</v>
      </c>
      <c r="Q683" s="31">
        <v>191.32653061224491</v>
      </c>
      <c r="R683" s="31">
        <v>191.32653061224491</v>
      </c>
      <c r="S683" s="31"/>
      <c r="T683" s="32">
        <v>1</v>
      </c>
      <c r="U683" s="32">
        <v>1</v>
      </c>
      <c r="V683" s="29">
        <v>32860</v>
      </c>
      <c r="W683" s="29"/>
      <c r="X683" s="33">
        <v>55153</v>
      </c>
      <c r="Y683" s="15">
        <v>7</v>
      </c>
      <c r="Z683" s="41" t="str">
        <f t="shared" si="30"/>
        <v>CAISO_Reciprocating_Engine</v>
      </c>
      <c r="AA683" s="41">
        <f>IF(IFERROR(MATCH(C683,REN_Existing_Resources!E:E,0),FALSE),1,0)</f>
        <v>0</v>
      </c>
      <c r="AB683">
        <f t="shared" si="31"/>
        <v>1</v>
      </c>
      <c r="AC683">
        <f>IF(IFERROR(MATCH(Z683,NonREN_types!$A$1:$A$10,0),FALSE),1,0)</f>
        <v>1</v>
      </c>
      <c r="AD683">
        <v>1</v>
      </c>
      <c r="AE683">
        <f t="shared" si="32"/>
        <v>1</v>
      </c>
      <c r="AG683" s="44">
        <f>IFERROR(INDEX(MasterGenCapability_201906!$G:$G,MATCH($C683,MasterGenCapability_201906!$U:$U,0)),"")</f>
        <v>7.5</v>
      </c>
      <c r="AH683" s="44">
        <f>IFERROR(INDEX(NQC2020compliance_20191121!$L:$L,MATCH($C683,NQC2020compliance_20191121!$A:$A,0)),"")</f>
        <v>7.5</v>
      </c>
    </row>
    <row r="684" spans="2:34" x14ac:dyDescent="0.25">
      <c r="B684" s="28" t="s">
        <v>3329</v>
      </c>
      <c r="C684" s="28" t="s">
        <v>4489</v>
      </c>
      <c r="D684" s="28" t="s">
        <v>224</v>
      </c>
      <c r="E684" s="28" t="s">
        <v>3747</v>
      </c>
      <c r="F684" s="28" t="s">
        <v>4490</v>
      </c>
      <c r="G684" s="28" t="s">
        <v>4497</v>
      </c>
      <c r="H684" s="12" t="s">
        <v>3357</v>
      </c>
      <c r="I684" s="12" t="s">
        <v>3627</v>
      </c>
      <c r="J684" s="29" t="s">
        <v>3628</v>
      </c>
      <c r="K684" s="30">
        <v>1.0714285714285714</v>
      </c>
      <c r="L684" s="30">
        <v>1.0714285714285714</v>
      </c>
      <c r="M684" s="30">
        <v>0.26785714285714285</v>
      </c>
      <c r="N684" s="31">
        <v>11.358214285714286</v>
      </c>
      <c r="O684" s="31">
        <v>8710.5000000000018</v>
      </c>
      <c r="P684" s="31">
        <v>11220</v>
      </c>
      <c r="Q684" s="31">
        <v>191.32653061224491</v>
      </c>
      <c r="R684" s="31">
        <v>191.32653061224491</v>
      </c>
      <c r="S684" s="31"/>
      <c r="T684" s="32">
        <v>1</v>
      </c>
      <c r="U684" s="32">
        <v>1</v>
      </c>
      <c r="V684" s="29">
        <v>32860</v>
      </c>
      <c r="W684" s="29"/>
      <c r="X684" s="33">
        <v>55153</v>
      </c>
      <c r="Y684" s="15">
        <v>7</v>
      </c>
      <c r="Z684" s="41" t="str">
        <f t="shared" si="30"/>
        <v>CAISO_Reciprocating_Engine</v>
      </c>
      <c r="AA684" s="41">
        <f>IF(IFERROR(MATCH(C684,REN_Existing_Resources!E:E,0),FALSE),1,0)</f>
        <v>0</v>
      </c>
      <c r="AB684">
        <f t="shared" si="31"/>
        <v>1</v>
      </c>
      <c r="AC684">
        <f>IF(IFERROR(MATCH(Z684,NonREN_types!$A$1:$A$10,0),FALSE),1,0)</f>
        <v>1</v>
      </c>
      <c r="AD684">
        <v>1</v>
      </c>
      <c r="AE684">
        <f t="shared" si="32"/>
        <v>1</v>
      </c>
      <c r="AG684" s="44">
        <f>IFERROR(INDEX(MasterGenCapability_201906!$G:$G,MATCH($C684,MasterGenCapability_201906!$U:$U,0)),"")</f>
        <v>7.5</v>
      </c>
      <c r="AH684" s="44">
        <f>IFERROR(INDEX(NQC2020compliance_20191121!$L:$L,MATCH($C684,NQC2020compliance_20191121!$A:$A,0)),"")</f>
        <v>7.5</v>
      </c>
    </row>
    <row r="685" spans="2:34" hidden="1" x14ac:dyDescent="0.25">
      <c r="B685" s="28" t="s">
        <v>3329</v>
      </c>
      <c r="C685" s="28" t="s">
        <v>4498</v>
      </c>
      <c r="D685" s="28" t="s">
        <v>3334</v>
      </c>
      <c r="E685" s="28" t="s">
        <v>3335</v>
      </c>
      <c r="F685" s="28" t="s">
        <v>4498</v>
      </c>
      <c r="G685" s="28"/>
      <c r="H685" s="12" t="s">
        <v>3456</v>
      </c>
      <c r="I685" s="12" t="s">
        <v>3333</v>
      </c>
      <c r="J685" s="29"/>
      <c r="K685" s="30">
        <v>0</v>
      </c>
      <c r="L685" s="30">
        <v>18</v>
      </c>
      <c r="M685" s="30"/>
      <c r="N685" s="31"/>
      <c r="O685" s="31"/>
      <c r="P685" s="31"/>
      <c r="Q685" s="31"/>
      <c r="R685" s="31"/>
      <c r="S685" s="31"/>
      <c r="T685" s="32">
        <v>1</v>
      </c>
      <c r="U685" s="32">
        <v>1</v>
      </c>
      <c r="V685" s="40">
        <v>1</v>
      </c>
      <c r="W685" s="29"/>
      <c r="X685" s="33">
        <v>55153</v>
      </c>
      <c r="Y685" s="15">
        <v>1</v>
      </c>
      <c r="Z685" s="41" t="str">
        <f t="shared" si="30"/>
        <v>Unclassified</v>
      </c>
      <c r="AA685" s="41">
        <f>IF(IFERROR(MATCH(C685,REN_Existing_Resources!E:E,0),FALSE),1,0)</f>
        <v>0</v>
      </c>
      <c r="AB685">
        <f t="shared" si="31"/>
        <v>1</v>
      </c>
      <c r="AC685">
        <f>IF(IFERROR(MATCH(Z685,NonREN_types!$A$1:$A$10,0),FALSE),1,0)</f>
        <v>0</v>
      </c>
      <c r="AD685">
        <v>1</v>
      </c>
      <c r="AE685">
        <f t="shared" si="32"/>
        <v>0</v>
      </c>
      <c r="AG685" s="44">
        <f>IFERROR(INDEX(MasterGenCapability_201906!$G:$G,MATCH($C685,MasterGenCapability_201906!$U:$U,0)),"")</f>
        <v>70.8</v>
      </c>
      <c r="AH685" s="44">
        <f>IFERROR(INDEX(NQC2020compliance_20191121!$L:$L,MATCH($C685,NQC2020compliance_20191121!$A:$A,0)),"")</f>
        <v>18</v>
      </c>
    </row>
    <row r="686" spans="2:34" hidden="1" x14ac:dyDescent="0.25">
      <c r="B686" s="28" t="s">
        <v>3329</v>
      </c>
      <c r="C686" s="28" t="s">
        <v>2200</v>
      </c>
      <c r="D686" s="28" t="s">
        <v>3392</v>
      </c>
      <c r="E686" s="28" t="s">
        <v>1896</v>
      </c>
      <c r="F686" s="28" t="s">
        <v>4499</v>
      </c>
      <c r="G686" s="28"/>
      <c r="H686" s="12" t="s">
        <v>3483</v>
      </c>
      <c r="I686" s="12" t="s">
        <v>3333</v>
      </c>
      <c r="J686" s="29"/>
      <c r="K686" s="30">
        <v>1.5</v>
      </c>
      <c r="L686" s="30">
        <v>0</v>
      </c>
      <c r="M686" s="30"/>
      <c r="N686" s="31"/>
      <c r="O686" s="31"/>
      <c r="P686" s="31"/>
      <c r="Q686" s="31"/>
      <c r="R686" s="31"/>
      <c r="S686" s="31"/>
      <c r="T686" s="32">
        <v>0</v>
      </c>
      <c r="U686" s="32">
        <v>1</v>
      </c>
      <c r="V686" s="29">
        <v>41712</v>
      </c>
      <c r="W686" s="29"/>
      <c r="X686" s="33">
        <v>55153</v>
      </c>
      <c r="Y686" s="15">
        <v>1</v>
      </c>
      <c r="Z686" s="41" t="str">
        <f t="shared" si="30"/>
        <v>RenExistRes</v>
      </c>
      <c r="AA686" s="41">
        <f>IF(IFERROR(MATCH(C686,REN_Existing_Resources!E:E,0),FALSE),1,0)</f>
        <v>1</v>
      </c>
      <c r="AB686">
        <f t="shared" si="31"/>
        <v>1</v>
      </c>
      <c r="AC686">
        <f>IF(IFERROR(MATCH(Z686,NonREN_types!$A$1:$A$10,0),FALSE),1,0)</f>
        <v>0</v>
      </c>
      <c r="AD686">
        <v>1</v>
      </c>
      <c r="AE686">
        <f t="shared" si="32"/>
        <v>0</v>
      </c>
      <c r="AG686" s="44">
        <f>IFERROR(INDEX(MasterGenCapability_201906!$G:$G,MATCH($C686,MasterGenCapability_201906!$U:$U,0)),"")</f>
        <v>1.5</v>
      </c>
      <c r="AH686" s="44">
        <f>IFERROR(INDEX(NQC2020compliance_20191121!$L:$L,MATCH($C686,NQC2020compliance_20191121!$A:$A,0)),"")</f>
        <v>0</v>
      </c>
    </row>
    <row r="687" spans="2:34" hidden="1" x14ac:dyDescent="0.25">
      <c r="B687" s="28" t="s">
        <v>3329</v>
      </c>
      <c r="C687" s="28" t="s">
        <v>2203</v>
      </c>
      <c r="D687" s="28" t="s">
        <v>3392</v>
      </c>
      <c r="E687" s="28" t="s">
        <v>1896</v>
      </c>
      <c r="F687" s="28" t="s">
        <v>4500</v>
      </c>
      <c r="G687" s="28"/>
      <c r="H687" s="12" t="s">
        <v>3483</v>
      </c>
      <c r="I687" s="12" t="s">
        <v>3333</v>
      </c>
      <c r="J687" s="29"/>
      <c r="K687" s="30">
        <v>1.5</v>
      </c>
      <c r="L687" s="30">
        <v>0</v>
      </c>
      <c r="M687" s="30"/>
      <c r="N687" s="31"/>
      <c r="O687" s="31"/>
      <c r="P687" s="31"/>
      <c r="Q687" s="31"/>
      <c r="R687" s="31"/>
      <c r="S687" s="31"/>
      <c r="T687" s="32">
        <v>0</v>
      </c>
      <c r="U687" s="32">
        <v>1</v>
      </c>
      <c r="V687" s="29">
        <v>41712</v>
      </c>
      <c r="W687" s="29"/>
      <c r="X687" s="33">
        <v>55153</v>
      </c>
      <c r="Y687" s="15">
        <v>1</v>
      </c>
      <c r="Z687" s="41" t="str">
        <f t="shared" si="30"/>
        <v>RenExistRes</v>
      </c>
      <c r="AA687" s="41">
        <f>IF(IFERROR(MATCH(C687,REN_Existing_Resources!E:E,0),FALSE),1,0)</f>
        <v>1</v>
      </c>
      <c r="AB687">
        <f t="shared" si="31"/>
        <v>1</v>
      </c>
      <c r="AC687">
        <f>IF(IFERROR(MATCH(Z687,NonREN_types!$A$1:$A$10,0),FALSE),1,0)</f>
        <v>0</v>
      </c>
      <c r="AD687">
        <v>1</v>
      </c>
      <c r="AE687">
        <f t="shared" si="32"/>
        <v>0</v>
      </c>
      <c r="AG687" s="44">
        <f>IFERROR(INDEX(MasterGenCapability_201906!$G:$G,MATCH($C687,MasterGenCapability_201906!$U:$U,0)),"")</f>
        <v>1.5</v>
      </c>
      <c r="AH687" s="44">
        <f>IFERROR(INDEX(NQC2020compliance_20191121!$L:$L,MATCH($C687,NQC2020compliance_20191121!$A:$A,0)),"")</f>
        <v>0</v>
      </c>
    </row>
    <row r="688" spans="2:34" x14ac:dyDescent="0.25">
      <c r="B688" s="28" t="s">
        <v>3329</v>
      </c>
      <c r="C688" s="28" t="s">
        <v>4501</v>
      </c>
      <c r="D688" s="28" t="s">
        <v>3346</v>
      </c>
      <c r="E688" s="28" t="s">
        <v>3347</v>
      </c>
      <c r="F688" s="28" t="s">
        <v>4502</v>
      </c>
      <c r="G688" s="28" t="s">
        <v>4503</v>
      </c>
      <c r="H688" s="12" t="s">
        <v>3365</v>
      </c>
      <c r="I688" s="12" t="s">
        <v>3395</v>
      </c>
      <c r="J688" s="29" t="s">
        <v>3836</v>
      </c>
      <c r="K688" s="30">
        <v>96.49</v>
      </c>
      <c r="L688" s="30">
        <v>96</v>
      </c>
      <c r="M688" s="30">
        <v>43.420499999999997</v>
      </c>
      <c r="N688" s="31">
        <v>10535.772047</v>
      </c>
      <c r="O688" s="31">
        <v>9337.6666666666679</v>
      </c>
      <c r="P688" s="31">
        <v>13285.037037037038</v>
      </c>
      <c r="Q688" s="31">
        <v>308.76800000000003</v>
      </c>
      <c r="R688" s="31">
        <v>308.76800000000003</v>
      </c>
      <c r="S688" s="31"/>
      <c r="T688" s="32">
        <v>1</v>
      </c>
      <c r="U688" s="32">
        <v>1</v>
      </c>
      <c r="V688" s="29">
        <v>41362</v>
      </c>
      <c r="W688" s="29"/>
      <c r="X688" s="33">
        <v>55153</v>
      </c>
      <c r="Y688" s="15">
        <v>1</v>
      </c>
      <c r="Z688" s="41" t="str">
        <f t="shared" si="30"/>
        <v>CAISO_Peaker1</v>
      </c>
      <c r="AA688" s="41">
        <f>IF(IFERROR(MATCH(C688,REN_Existing_Resources!E:E,0),FALSE),1,0)</f>
        <v>0</v>
      </c>
      <c r="AB688">
        <f t="shared" si="31"/>
        <v>1</v>
      </c>
      <c r="AC688">
        <f>IF(IFERROR(MATCH(Z688,NonREN_types!$A$1:$A$10,0),FALSE),1,0)</f>
        <v>1</v>
      </c>
      <c r="AD688">
        <v>1</v>
      </c>
      <c r="AE688">
        <f t="shared" si="32"/>
        <v>1</v>
      </c>
      <c r="AG688" s="44">
        <f>IFERROR(INDEX(MasterGenCapability_201906!$G:$G,MATCH($C688,MasterGenCapability_201906!$U:$U,0)),"")</f>
        <v>96.49</v>
      </c>
      <c r="AH688" s="44">
        <f>IFERROR(INDEX(NQC2020compliance_20191121!$L:$L,MATCH($C688,NQC2020compliance_20191121!$A:$A,0)),"")</f>
        <v>96.49</v>
      </c>
    </row>
    <row r="689" spans="2:34" hidden="1" x14ac:dyDescent="0.25">
      <c r="B689" s="28" t="s">
        <v>3329</v>
      </c>
      <c r="C689" s="28" t="s">
        <v>2181</v>
      </c>
      <c r="D689" s="28" t="s">
        <v>3392</v>
      </c>
      <c r="E689" s="28" t="s">
        <v>1896</v>
      </c>
      <c r="F689" s="28" t="s">
        <v>4504</v>
      </c>
      <c r="G689" s="28"/>
      <c r="H689" s="12" t="s">
        <v>3483</v>
      </c>
      <c r="I689" s="12" t="s">
        <v>3333</v>
      </c>
      <c r="J689" s="29"/>
      <c r="K689" s="30">
        <v>3</v>
      </c>
      <c r="L689" s="30">
        <v>2.38</v>
      </c>
      <c r="M689" s="30"/>
      <c r="N689" s="31"/>
      <c r="O689" s="31"/>
      <c r="P689" s="31"/>
      <c r="Q689" s="31"/>
      <c r="R689" s="31"/>
      <c r="S689" s="31"/>
      <c r="T689" s="32">
        <v>0</v>
      </c>
      <c r="U689" s="32">
        <v>1</v>
      </c>
      <c r="V689" s="29">
        <v>31778</v>
      </c>
      <c r="W689" s="29"/>
      <c r="X689" s="33">
        <v>55153</v>
      </c>
      <c r="Y689" s="15">
        <v>1</v>
      </c>
      <c r="Z689" s="41" t="str">
        <f t="shared" si="30"/>
        <v>RenExistRes</v>
      </c>
      <c r="AA689" s="41">
        <f>IF(IFERROR(MATCH(C689,REN_Existing_Resources!E:E,0),FALSE),1,0)</f>
        <v>1</v>
      </c>
      <c r="AB689">
        <f t="shared" si="31"/>
        <v>1</v>
      </c>
      <c r="AC689">
        <f>IF(IFERROR(MATCH(Z689,NonREN_types!$A$1:$A$10,0),FALSE),1,0)</f>
        <v>0</v>
      </c>
      <c r="AD689">
        <v>1</v>
      </c>
      <c r="AE689">
        <f t="shared" si="32"/>
        <v>0</v>
      </c>
      <c r="AG689" s="44">
        <f>IFERROR(INDEX(MasterGenCapability_201906!$G:$G,MATCH($C689,MasterGenCapability_201906!$U:$U,0)),"")</f>
        <v>3</v>
      </c>
      <c r="AH689" s="44">
        <f>IFERROR(INDEX(NQC2020compliance_20191121!$L:$L,MATCH($C689,NQC2020compliance_20191121!$A:$A,0)),"")</f>
        <v>2.0499999999999998</v>
      </c>
    </row>
    <row r="690" spans="2:34" hidden="1" x14ac:dyDescent="0.25">
      <c r="B690" s="28" t="s">
        <v>3329</v>
      </c>
      <c r="C690" s="28" t="s">
        <v>2190</v>
      </c>
      <c r="D690" s="28" t="s">
        <v>3392</v>
      </c>
      <c r="E690" s="28" t="s">
        <v>1896</v>
      </c>
      <c r="F690" s="28" t="s">
        <v>4505</v>
      </c>
      <c r="G690" s="28"/>
      <c r="H690" s="12" t="s">
        <v>3483</v>
      </c>
      <c r="I690" s="12" t="s">
        <v>3333</v>
      </c>
      <c r="J690" s="29"/>
      <c r="K690" s="30">
        <v>3.3</v>
      </c>
      <c r="L690" s="30">
        <v>1.78</v>
      </c>
      <c r="M690" s="30"/>
      <c r="N690" s="31"/>
      <c r="O690" s="31"/>
      <c r="P690" s="31"/>
      <c r="Q690" s="31"/>
      <c r="R690" s="31"/>
      <c r="S690" s="31"/>
      <c r="T690" s="32">
        <v>0</v>
      </c>
      <c r="U690" s="32">
        <v>1</v>
      </c>
      <c r="V690" s="29">
        <v>39149</v>
      </c>
      <c r="W690" s="29"/>
      <c r="X690" s="33">
        <v>55153</v>
      </c>
      <c r="Y690" s="15">
        <v>1</v>
      </c>
      <c r="Z690" s="41" t="str">
        <f t="shared" si="30"/>
        <v>RenExistRes</v>
      </c>
      <c r="AA690" s="41">
        <f>IF(IFERROR(MATCH(C690,REN_Existing_Resources!E:E,0),FALSE),1,0)</f>
        <v>1</v>
      </c>
      <c r="AB690">
        <f t="shared" si="31"/>
        <v>1</v>
      </c>
      <c r="AC690">
        <f>IF(IFERROR(MATCH(Z690,NonREN_types!$A$1:$A$10,0),FALSE),1,0)</f>
        <v>0</v>
      </c>
      <c r="AD690">
        <v>1</v>
      </c>
      <c r="AE690">
        <f t="shared" si="32"/>
        <v>0</v>
      </c>
      <c r="AG690" s="44" t="str">
        <f>IFERROR(INDEX(MasterGenCapability_201906!$G:$G,MATCH($C690,MasterGenCapability_201906!$U:$U,0)),"")</f>
        <v/>
      </c>
      <c r="AH690" s="44" t="str">
        <f>IFERROR(INDEX(NQC2020compliance_20191121!$L:$L,MATCH($C690,NQC2020compliance_20191121!$A:$A,0)),"")</f>
        <v/>
      </c>
    </row>
    <row r="691" spans="2:34" x14ac:dyDescent="0.25">
      <c r="B691" s="28" t="s">
        <v>3329</v>
      </c>
      <c r="C691" s="28" t="s">
        <v>4506</v>
      </c>
      <c r="D691" s="28" t="s">
        <v>3455</v>
      </c>
      <c r="E691" s="28" t="s">
        <v>766</v>
      </c>
      <c r="F691" s="28" t="s">
        <v>4507</v>
      </c>
      <c r="G691" s="28" t="s">
        <v>4508</v>
      </c>
      <c r="H691" s="12" t="s">
        <v>3365</v>
      </c>
      <c r="I691" s="12" t="s">
        <v>3434</v>
      </c>
      <c r="J691" s="29" t="s">
        <v>3855</v>
      </c>
      <c r="K691" s="30">
        <v>562.5</v>
      </c>
      <c r="L691" s="30">
        <v>555.9</v>
      </c>
      <c r="M691" s="30">
        <v>305.91553514376994</v>
      </c>
      <c r="N691" s="31">
        <v>51757.13857827476</v>
      </c>
      <c r="O691" s="31">
        <v>6871.5329783457564</v>
      </c>
      <c r="P691" s="31">
        <v>7429.7439989556296</v>
      </c>
      <c r="Q691" s="31">
        <v>264.57667731629391</v>
      </c>
      <c r="R691" s="31">
        <v>264.57667731629391</v>
      </c>
      <c r="S691" s="31"/>
      <c r="T691" s="32">
        <v>1</v>
      </c>
      <c r="U691" s="32">
        <v>1</v>
      </c>
      <c r="V691" s="29">
        <v>39817</v>
      </c>
      <c r="W691" s="29"/>
      <c r="X691" s="33">
        <v>55153</v>
      </c>
      <c r="Y691" s="15">
        <v>1</v>
      </c>
      <c r="Z691" s="41" t="str">
        <f t="shared" si="30"/>
        <v>CAISO_CCGT1</v>
      </c>
      <c r="AA691" s="41">
        <f>IF(IFERROR(MATCH(C691,REN_Existing_Resources!E:E,0),FALSE),1,0)</f>
        <v>0</v>
      </c>
      <c r="AB691">
        <f t="shared" si="31"/>
        <v>1</v>
      </c>
      <c r="AC691">
        <f>IF(IFERROR(MATCH(Z691,NonREN_types!$A$1:$A$10,0),FALSE),1,0)</f>
        <v>1</v>
      </c>
      <c r="AD691">
        <v>1</v>
      </c>
      <c r="AE691">
        <f t="shared" si="32"/>
        <v>1</v>
      </c>
      <c r="AG691" s="44">
        <f>IFERROR(INDEX(MasterGenCapability_201906!$G:$G,MATCH($C691,MasterGenCapability_201906!$U:$U,0)),"")</f>
        <v>213.4</v>
      </c>
      <c r="AH691" s="44">
        <f>IFERROR(INDEX(NQC2020compliance_20191121!$L:$L,MATCH($C691,NQC2020compliance_20191121!$A:$A,0)),"")</f>
        <v>533.12</v>
      </c>
    </row>
    <row r="692" spans="2:34" hidden="1" x14ac:dyDescent="0.25">
      <c r="B692" s="28" t="s">
        <v>3329</v>
      </c>
      <c r="C692" s="28" t="s">
        <v>4509</v>
      </c>
      <c r="D692" s="28" t="s">
        <v>224</v>
      </c>
      <c r="E692" s="28" t="s">
        <v>4510</v>
      </c>
      <c r="F692" s="28" t="s">
        <v>4511</v>
      </c>
      <c r="G692" s="28"/>
      <c r="H692" s="12" t="s">
        <v>3385</v>
      </c>
      <c r="I692" s="12" t="s">
        <v>3333</v>
      </c>
      <c r="J692" s="29"/>
      <c r="K692" s="30">
        <v>6</v>
      </c>
      <c r="L692" s="30">
        <v>6</v>
      </c>
      <c r="M692" s="30"/>
      <c r="N692" s="31"/>
      <c r="O692" s="31"/>
      <c r="P692" s="31"/>
      <c r="Q692" s="31"/>
      <c r="R692" s="31"/>
      <c r="S692" s="31"/>
      <c r="T692" s="32">
        <v>0</v>
      </c>
      <c r="U692" s="32">
        <v>1</v>
      </c>
      <c r="V692" s="29">
        <v>24108</v>
      </c>
      <c r="W692" s="29"/>
      <c r="X692" s="33">
        <v>55153</v>
      </c>
      <c r="Y692" s="15">
        <v>1</v>
      </c>
      <c r="Z692" s="41" t="str">
        <f t="shared" si="30"/>
        <v>Unclassified</v>
      </c>
      <c r="AA692" s="41">
        <f>IF(IFERROR(MATCH(C692,REN_Existing_Resources!E:E,0),FALSE),1,0)</f>
        <v>0</v>
      </c>
      <c r="AB692">
        <f t="shared" si="31"/>
        <v>1</v>
      </c>
      <c r="AC692">
        <f>IF(IFERROR(MATCH(Z692,NonREN_types!$A$1:$A$10,0),FALSE),1,0)</f>
        <v>0</v>
      </c>
      <c r="AD692">
        <v>1</v>
      </c>
      <c r="AE692">
        <f t="shared" si="32"/>
        <v>0</v>
      </c>
      <c r="AG692" s="44">
        <f>IFERROR(INDEX(MasterGenCapability_201906!$G:$G,MATCH($C692,MasterGenCapability_201906!$U:$U,0)),"")</f>
        <v>5.8</v>
      </c>
      <c r="AH692" s="44">
        <f>IFERROR(INDEX(NQC2020compliance_20191121!$L:$L,MATCH($C692,NQC2020compliance_20191121!$A:$A,0)),"")</f>
        <v>2.93</v>
      </c>
    </row>
    <row r="693" spans="2:34" hidden="1" x14ac:dyDescent="0.25">
      <c r="B693" s="28" t="s">
        <v>3329</v>
      </c>
      <c r="C693" s="28" t="s">
        <v>2606</v>
      </c>
      <c r="D693" s="28" t="s">
        <v>3455</v>
      </c>
      <c r="E693" s="28" t="s">
        <v>3976</v>
      </c>
      <c r="F693" s="28" t="s">
        <v>4512</v>
      </c>
      <c r="G693" s="28"/>
      <c r="H693" s="12" t="s">
        <v>3483</v>
      </c>
      <c r="I693" s="12" t="s">
        <v>3333</v>
      </c>
      <c r="J693" s="29"/>
      <c r="K693" s="30">
        <v>10.62</v>
      </c>
      <c r="L693" s="30">
        <v>10.14</v>
      </c>
      <c r="M693" s="30"/>
      <c r="N693" s="31"/>
      <c r="O693" s="31"/>
      <c r="P693" s="31"/>
      <c r="Q693" s="31"/>
      <c r="R693" s="31"/>
      <c r="S693" s="31"/>
      <c r="T693" s="32">
        <v>0</v>
      </c>
      <c r="U693" s="32">
        <v>1</v>
      </c>
      <c r="V693" s="29">
        <v>39904</v>
      </c>
      <c r="W693" s="29"/>
      <c r="X693" s="33">
        <v>55153</v>
      </c>
      <c r="Y693" s="15">
        <v>1</v>
      </c>
      <c r="Z693" s="41" t="str">
        <f t="shared" si="30"/>
        <v>RenExistRes</v>
      </c>
      <c r="AA693" s="41">
        <f>IF(IFERROR(MATCH(C693,REN_Existing_Resources!E:E,0),FALSE),1,0)</f>
        <v>1</v>
      </c>
      <c r="AB693">
        <f t="shared" si="31"/>
        <v>1</v>
      </c>
      <c r="AC693">
        <f>IF(IFERROR(MATCH(Z693,NonREN_types!$A$1:$A$10,0),FALSE),1,0)</f>
        <v>0</v>
      </c>
      <c r="AD693">
        <v>1</v>
      </c>
      <c r="AE693">
        <f t="shared" si="32"/>
        <v>0</v>
      </c>
      <c r="AG693" s="44">
        <f>IFERROR(INDEX(MasterGenCapability_201906!$G:$G,MATCH($C693,MasterGenCapability_201906!$U:$U,0)),"")</f>
        <v>10.62</v>
      </c>
      <c r="AH693" s="44">
        <f>IFERROR(INDEX(NQC2020compliance_20191121!$L:$L,MATCH($C693,NQC2020compliance_20191121!$A:$A,0)),"")</f>
        <v>10.47</v>
      </c>
    </row>
    <row r="694" spans="2:34" hidden="1" x14ac:dyDescent="0.25">
      <c r="B694" s="28" t="s">
        <v>3329</v>
      </c>
      <c r="C694" s="28" t="s">
        <v>94</v>
      </c>
      <c r="D694" s="28" t="s">
        <v>95</v>
      </c>
      <c r="E694" s="28" t="s">
        <v>37</v>
      </c>
      <c r="F694" s="28" t="s">
        <v>4513</v>
      </c>
      <c r="G694" s="28"/>
      <c r="H694" s="12" t="s">
        <v>3483</v>
      </c>
      <c r="I694" s="12" t="s">
        <v>3333</v>
      </c>
      <c r="J694" s="29"/>
      <c r="K694" s="30">
        <v>28.8</v>
      </c>
      <c r="L694" s="30">
        <v>13.65</v>
      </c>
      <c r="M694" s="30"/>
      <c r="N694" s="31"/>
      <c r="O694" s="31"/>
      <c r="P694" s="31"/>
      <c r="Q694" s="31"/>
      <c r="R694" s="31"/>
      <c r="S694" s="31"/>
      <c r="T694" s="32">
        <v>0</v>
      </c>
      <c r="U694" s="32">
        <v>1</v>
      </c>
      <c r="V694" s="29">
        <v>31493</v>
      </c>
      <c r="W694" s="29"/>
      <c r="X694" s="33">
        <v>55153</v>
      </c>
      <c r="Y694" s="15">
        <v>1</v>
      </c>
      <c r="Z694" s="41" t="str">
        <f t="shared" si="30"/>
        <v>RenExistRes</v>
      </c>
      <c r="AA694" s="41">
        <f>IF(IFERROR(MATCH(C694,REN_Existing_Resources!E:E,0),FALSE),1,0)</f>
        <v>1</v>
      </c>
      <c r="AB694">
        <f t="shared" si="31"/>
        <v>1</v>
      </c>
      <c r="AC694">
        <f>IF(IFERROR(MATCH(Z694,NonREN_types!$A$1:$A$10,0),FALSE),1,0)</f>
        <v>0</v>
      </c>
      <c r="AD694">
        <v>1</v>
      </c>
      <c r="AE694">
        <f t="shared" si="32"/>
        <v>0</v>
      </c>
      <c r="AG694" s="44">
        <f>IFERROR(INDEX(MasterGenCapability_201906!$G:$G,MATCH($C694,MasterGenCapability_201906!$U:$U,0)),"")</f>
        <v>28.8</v>
      </c>
      <c r="AH694" s="44">
        <f>IFERROR(INDEX(NQC2020compliance_20191121!$L:$L,MATCH($C694,NQC2020compliance_20191121!$A:$A,0)),"")</f>
        <v>15.4</v>
      </c>
    </row>
    <row r="695" spans="2:34" x14ac:dyDescent="0.25">
      <c r="B695" s="28" t="s">
        <v>3329</v>
      </c>
      <c r="C695" s="28" t="s">
        <v>1262</v>
      </c>
      <c r="D695" s="28" t="s">
        <v>3346</v>
      </c>
      <c r="E695" s="28" t="s">
        <v>3413</v>
      </c>
      <c r="F695" s="28" t="s">
        <v>4514</v>
      </c>
      <c r="G695" s="28"/>
      <c r="H695" s="12" t="s">
        <v>3385</v>
      </c>
      <c r="I695" s="12" t="s">
        <v>3333</v>
      </c>
      <c r="J695" s="29" t="s">
        <v>3386</v>
      </c>
      <c r="K695" s="30">
        <v>1.92</v>
      </c>
      <c r="L695" s="30">
        <v>0.12</v>
      </c>
      <c r="M695" s="30"/>
      <c r="N695" s="31"/>
      <c r="O695" s="31"/>
      <c r="P695" s="31"/>
      <c r="Q695" s="31"/>
      <c r="R695" s="31"/>
      <c r="S695" s="31"/>
      <c r="T695" s="32">
        <v>0</v>
      </c>
      <c r="U695" s="32">
        <v>1</v>
      </c>
      <c r="V695" s="29">
        <v>732</v>
      </c>
      <c r="W695" s="29"/>
      <c r="X695" s="33">
        <v>55153</v>
      </c>
      <c r="Y695" s="15">
        <v>1</v>
      </c>
      <c r="Z695" s="41" t="str">
        <f t="shared" si="30"/>
        <v>CAISO_Hydro</v>
      </c>
      <c r="AA695" s="41">
        <f>IF(IFERROR(MATCH(C695,REN_Existing_Resources!E:E,0),FALSE),1,0)</f>
        <v>1</v>
      </c>
      <c r="AB695">
        <f t="shared" si="31"/>
        <v>1</v>
      </c>
      <c r="AC695">
        <f>IF(IFERROR(MATCH(Z695,NonREN_types!$A$1:$A$10,0),FALSE),1,0)</f>
        <v>1</v>
      </c>
      <c r="AD695">
        <v>1</v>
      </c>
      <c r="AE695">
        <f t="shared" si="32"/>
        <v>1</v>
      </c>
      <c r="AG695" s="44">
        <f>IFERROR(INDEX(MasterGenCapability_201906!$G:$G,MATCH($C695,MasterGenCapability_201906!$U:$U,0)),"")</f>
        <v>1.92</v>
      </c>
      <c r="AH695" s="44">
        <f>IFERROR(INDEX(NQC2020compliance_20191121!$L:$L,MATCH($C695,NQC2020compliance_20191121!$A:$A,0)),"")</f>
        <v>0.32</v>
      </c>
    </row>
    <row r="696" spans="2:34" hidden="1" x14ac:dyDescent="0.25">
      <c r="B696" s="28" t="s">
        <v>3329</v>
      </c>
      <c r="C696" s="28" t="s">
        <v>1833</v>
      </c>
      <c r="D696" s="28" t="s">
        <v>3346</v>
      </c>
      <c r="E696" s="28" t="s">
        <v>3413</v>
      </c>
      <c r="F696" s="28" t="s">
        <v>4515</v>
      </c>
      <c r="G696" s="28"/>
      <c r="H696" s="12" t="s">
        <v>3332</v>
      </c>
      <c r="I696" s="12" t="s">
        <v>3333</v>
      </c>
      <c r="J696" s="29"/>
      <c r="K696" s="30">
        <v>1.75</v>
      </c>
      <c r="L696" s="30">
        <v>0</v>
      </c>
      <c r="M696" s="30"/>
      <c r="N696" s="31"/>
      <c r="O696" s="31"/>
      <c r="P696" s="31"/>
      <c r="Q696" s="31"/>
      <c r="R696" s="31"/>
      <c r="S696" s="31"/>
      <c r="T696" s="32">
        <v>0</v>
      </c>
      <c r="U696" s="32">
        <v>1</v>
      </c>
      <c r="V696" s="29">
        <v>42157</v>
      </c>
      <c r="W696" s="29"/>
      <c r="X696" s="33">
        <v>55153</v>
      </c>
      <c r="Y696" s="15">
        <v>1</v>
      </c>
      <c r="Z696" s="41" t="str">
        <f t="shared" si="30"/>
        <v>RenExistRes</v>
      </c>
      <c r="AA696" s="41">
        <f>IF(IFERROR(MATCH(C696,REN_Existing_Resources!E:E,0),FALSE),1,0)</f>
        <v>1</v>
      </c>
      <c r="AB696">
        <f t="shared" si="31"/>
        <v>1</v>
      </c>
      <c r="AC696">
        <f>IF(IFERROR(MATCH(Z696,NonREN_types!$A$1:$A$10,0),FALSE),1,0)</f>
        <v>0</v>
      </c>
      <c r="AD696">
        <v>1</v>
      </c>
      <c r="AE696">
        <f t="shared" si="32"/>
        <v>0</v>
      </c>
      <c r="AG696" s="44">
        <f>IFERROR(INDEX(MasterGenCapability_201906!$G:$G,MATCH($C696,MasterGenCapability_201906!$U:$U,0)),"")</f>
        <v>1.75</v>
      </c>
      <c r="AH696" s="44">
        <f>IFERROR(INDEX(NQC2020compliance_20191121!$L:$L,MATCH($C696,NQC2020compliance_20191121!$A:$A,0)),"")</f>
        <v>0</v>
      </c>
    </row>
    <row r="697" spans="2:34" x14ac:dyDescent="0.25">
      <c r="B697" s="28" t="s">
        <v>3329</v>
      </c>
      <c r="C697" s="28" t="s">
        <v>4516</v>
      </c>
      <c r="D697" s="28" t="s">
        <v>3346</v>
      </c>
      <c r="E697" s="28" t="s">
        <v>3413</v>
      </c>
      <c r="F697" s="28" t="s">
        <v>4517</v>
      </c>
      <c r="G697" s="28"/>
      <c r="H697" s="12" t="s">
        <v>3385</v>
      </c>
      <c r="I697" s="12" t="s">
        <v>3333</v>
      </c>
      <c r="J697" s="29" t="s">
        <v>3386</v>
      </c>
      <c r="K697" s="30">
        <v>9.9</v>
      </c>
      <c r="L697" s="30">
        <v>5</v>
      </c>
      <c r="M697" s="30"/>
      <c r="N697" s="31"/>
      <c r="O697" s="31"/>
      <c r="P697" s="31"/>
      <c r="Q697" s="31"/>
      <c r="R697" s="31"/>
      <c r="S697" s="31"/>
      <c r="T697" s="32">
        <v>0</v>
      </c>
      <c r="U697" s="32">
        <v>1</v>
      </c>
      <c r="V697" s="29">
        <v>29587</v>
      </c>
      <c r="W697" s="29"/>
      <c r="X697" s="33">
        <v>55153</v>
      </c>
      <c r="Y697" s="15">
        <v>1</v>
      </c>
      <c r="Z697" s="41" t="str">
        <f t="shared" si="30"/>
        <v>CAISO_Hydro</v>
      </c>
      <c r="AA697" s="41">
        <f>IF(IFERROR(MATCH(C697,REN_Existing_Resources!E:E,0),FALSE),1,0)</f>
        <v>0</v>
      </c>
      <c r="AB697">
        <f t="shared" si="31"/>
        <v>1</v>
      </c>
      <c r="AC697">
        <f>IF(IFERROR(MATCH(Z697,NonREN_types!$A$1:$A$10,0),FALSE),1,0)</f>
        <v>1</v>
      </c>
      <c r="AD697">
        <v>1</v>
      </c>
      <c r="AE697">
        <f t="shared" si="32"/>
        <v>1</v>
      </c>
      <c r="AG697" s="44">
        <f>IFERROR(INDEX(MasterGenCapability_201906!$G:$G,MATCH($C697,MasterGenCapability_201906!$U:$U,0)),"")</f>
        <v>9.9</v>
      </c>
      <c r="AH697" s="44">
        <f>IFERROR(INDEX(NQC2020compliance_20191121!$L:$L,MATCH($C697,NQC2020compliance_20191121!$A:$A,0)),"")</f>
        <v>3</v>
      </c>
    </row>
    <row r="698" spans="2:34" x14ac:dyDescent="0.25">
      <c r="B698" s="28" t="s">
        <v>3329</v>
      </c>
      <c r="C698" s="28" t="s">
        <v>1317</v>
      </c>
      <c r="D698" s="28" t="s">
        <v>3346</v>
      </c>
      <c r="E698" s="28" t="s">
        <v>3413</v>
      </c>
      <c r="F698" s="28" t="s">
        <v>4518</v>
      </c>
      <c r="G698" s="28"/>
      <c r="H698" s="12" t="s">
        <v>3385</v>
      </c>
      <c r="I698" s="12" t="s">
        <v>3333</v>
      </c>
      <c r="J698" s="29" t="s">
        <v>3386</v>
      </c>
      <c r="K698" s="30">
        <v>30.1</v>
      </c>
      <c r="L698" s="30">
        <v>0.31</v>
      </c>
      <c r="M698" s="30"/>
      <c r="N698" s="31"/>
      <c r="O698" s="31"/>
      <c r="P698" s="31"/>
      <c r="Q698" s="31"/>
      <c r="R698" s="31"/>
      <c r="S698" s="31"/>
      <c r="T698" s="32">
        <v>0</v>
      </c>
      <c r="U698" s="32">
        <v>1</v>
      </c>
      <c r="V698" s="29">
        <v>30682</v>
      </c>
      <c r="W698" s="29"/>
      <c r="X698" s="33">
        <v>55153</v>
      </c>
      <c r="Y698" s="15">
        <v>1</v>
      </c>
      <c r="Z698" s="41" t="str">
        <f t="shared" si="30"/>
        <v>CAISO_Hydro</v>
      </c>
      <c r="AA698" s="41">
        <f>IF(IFERROR(MATCH(C698,REN_Existing_Resources!E:E,0),FALSE),1,0)</f>
        <v>1</v>
      </c>
      <c r="AB698">
        <f t="shared" si="31"/>
        <v>1</v>
      </c>
      <c r="AC698">
        <f>IF(IFERROR(MATCH(Z698,NonREN_types!$A$1:$A$10,0),FALSE),1,0)</f>
        <v>1</v>
      </c>
      <c r="AD698">
        <v>1</v>
      </c>
      <c r="AE698">
        <f t="shared" si="32"/>
        <v>1</v>
      </c>
      <c r="AG698" s="44">
        <f>IFERROR(INDEX(MasterGenCapability_201906!$G:$G,MATCH($C698,MasterGenCapability_201906!$U:$U,0)),"")</f>
        <v>1.82</v>
      </c>
      <c r="AH698" s="44">
        <f>IFERROR(INDEX(NQC2020compliance_20191121!$L:$L,MATCH($C698,NQC2020compliance_20191121!$A:$A,0)),"")</f>
        <v>0.38</v>
      </c>
    </row>
    <row r="699" spans="2:34" x14ac:dyDescent="0.25">
      <c r="B699" s="28" t="s">
        <v>3329</v>
      </c>
      <c r="C699" s="28" t="s">
        <v>2578</v>
      </c>
      <c r="D699" s="28" t="s">
        <v>3346</v>
      </c>
      <c r="E699" s="28" t="s">
        <v>3413</v>
      </c>
      <c r="F699" s="28" t="s">
        <v>4519</v>
      </c>
      <c r="G699" s="28"/>
      <c r="H699" s="12" t="s">
        <v>3385</v>
      </c>
      <c r="I699" s="12" t="s">
        <v>3333</v>
      </c>
      <c r="J699" s="29" t="s">
        <v>3386</v>
      </c>
      <c r="K699" s="30">
        <v>1.05</v>
      </c>
      <c r="L699" s="30">
        <v>1.05</v>
      </c>
      <c r="M699" s="30"/>
      <c r="N699" s="31"/>
      <c r="O699" s="31"/>
      <c r="P699" s="31"/>
      <c r="Q699" s="31"/>
      <c r="R699" s="31"/>
      <c r="S699" s="31"/>
      <c r="T699" s="32">
        <v>0</v>
      </c>
      <c r="U699" s="32">
        <v>1</v>
      </c>
      <c r="V699" s="29">
        <v>31440</v>
      </c>
      <c r="W699" s="29"/>
      <c r="X699" s="33">
        <v>55153</v>
      </c>
      <c r="Y699" s="15">
        <v>1</v>
      </c>
      <c r="Z699" s="41" t="str">
        <f t="shared" si="30"/>
        <v>CAISO_Hydro</v>
      </c>
      <c r="AA699" s="41">
        <f>IF(IFERROR(MATCH(C699,REN_Existing_Resources!E:E,0),FALSE),1,0)</f>
        <v>1</v>
      </c>
      <c r="AB699">
        <f t="shared" si="31"/>
        <v>1</v>
      </c>
      <c r="AC699">
        <f>IF(IFERROR(MATCH(Z699,NonREN_types!$A$1:$A$10,0),FALSE),1,0)</f>
        <v>1</v>
      </c>
      <c r="AD699">
        <v>1</v>
      </c>
      <c r="AE699">
        <f t="shared" si="32"/>
        <v>1</v>
      </c>
      <c r="AG699" s="44">
        <f>IFERROR(INDEX(MasterGenCapability_201906!$G:$G,MATCH($C699,MasterGenCapability_201906!$U:$U,0)),"")</f>
        <v>1.05</v>
      </c>
      <c r="AH699" s="44">
        <f>IFERROR(INDEX(NQC2020compliance_20191121!$L:$L,MATCH($C699,NQC2020compliance_20191121!$A:$A,0)),"")</f>
        <v>1.05</v>
      </c>
    </row>
    <row r="700" spans="2:34" hidden="1" x14ac:dyDescent="0.25">
      <c r="B700" s="28" t="s">
        <v>3329</v>
      </c>
      <c r="C700" s="28" t="s">
        <v>4520</v>
      </c>
      <c r="D700" s="28" t="s">
        <v>3455</v>
      </c>
      <c r="E700" s="28" t="s">
        <v>37</v>
      </c>
      <c r="F700" s="28" t="s">
        <v>4521</v>
      </c>
      <c r="G700" s="28"/>
      <c r="H700" s="12" t="s">
        <v>3350</v>
      </c>
      <c r="I700" s="12" t="s">
        <v>3333</v>
      </c>
      <c r="J700" s="29"/>
      <c r="K700" s="30">
        <v>4.5</v>
      </c>
      <c r="L700" s="30">
        <v>4.5</v>
      </c>
      <c r="M700" s="30"/>
      <c r="N700" s="31"/>
      <c r="O700" s="31"/>
      <c r="P700" s="31"/>
      <c r="Q700" s="31"/>
      <c r="R700" s="31"/>
      <c r="S700" s="31"/>
      <c r="T700" s="32">
        <v>1</v>
      </c>
      <c r="U700" s="32">
        <v>1</v>
      </c>
      <c r="V700" s="29">
        <v>39370</v>
      </c>
      <c r="W700" s="29"/>
      <c r="X700" s="33">
        <v>55153</v>
      </c>
      <c r="Y700" s="15">
        <v>1</v>
      </c>
      <c r="Z700" s="41" t="str">
        <f t="shared" si="30"/>
        <v>Unclassified</v>
      </c>
      <c r="AA700" s="41">
        <f>IF(IFERROR(MATCH(C700,REN_Existing_Resources!E:E,0),FALSE),1,0)</f>
        <v>0</v>
      </c>
      <c r="AB700">
        <f t="shared" si="31"/>
        <v>1</v>
      </c>
      <c r="AC700">
        <f>IF(IFERROR(MATCH(Z700,NonREN_types!$A$1:$A$10,0),FALSE),1,0)</f>
        <v>0</v>
      </c>
      <c r="AD700">
        <v>1</v>
      </c>
      <c r="AE700">
        <f t="shared" si="32"/>
        <v>0</v>
      </c>
      <c r="AG700" s="44">
        <f>IFERROR(INDEX(MasterGenCapability_201906!$G:$G,MATCH($C700,MasterGenCapability_201906!$U:$U,0)),"")</f>
        <v>4.5</v>
      </c>
      <c r="AH700" s="44">
        <f>IFERROR(INDEX(NQC2020compliance_20191121!$L:$L,MATCH($C700,NQC2020compliance_20191121!$A:$A,0)),"")</f>
        <v>0</v>
      </c>
    </row>
    <row r="701" spans="2:34" x14ac:dyDescent="0.25">
      <c r="B701" s="28" t="s">
        <v>3329</v>
      </c>
      <c r="C701" s="28" t="s">
        <v>4522</v>
      </c>
      <c r="D701" s="28" t="s">
        <v>3455</v>
      </c>
      <c r="E701" s="28" t="s">
        <v>3719</v>
      </c>
      <c r="F701" s="28" t="s">
        <v>4523</v>
      </c>
      <c r="G701" s="28" t="s">
        <v>4524</v>
      </c>
      <c r="H701" s="12" t="s">
        <v>3365</v>
      </c>
      <c r="I701" s="12" t="s">
        <v>3434</v>
      </c>
      <c r="J701" s="29" t="s">
        <v>3855</v>
      </c>
      <c r="K701" s="30">
        <v>880</v>
      </c>
      <c r="L701" s="30">
        <v>813</v>
      </c>
      <c r="M701" s="30">
        <v>576.51098686776743</v>
      </c>
      <c r="N701" s="31">
        <v>90409.833831751384</v>
      </c>
      <c r="O701" s="31">
        <v>6871.5321895719235</v>
      </c>
      <c r="P701" s="31">
        <v>7221.8842840196703</v>
      </c>
      <c r="Q701" s="31">
        <v>456.53361071382136</v>
      </c>
      <c r="R701" s="31">
        <v>456.53361071382136</v>
      </c>
      <c r="S701" s="31"/>
      <c r="T701" s="32">
        <v>1</v>
      </c>
      <c r="U701" s="32">
        <v>1</v>
      </c>
      <c r="V701" s="29">
        <v>37424</v>
      </c>
      <c r="W701" s="29"/>
      <c r="X701" s="33">
        <v>55153</v>
      </c>
      <c r="Y701" s="15">
        <v>1</v>
      </c>
      <c r="Z701" s="41" t="str">
        <f t="shared" si="30"/>
        <v>CAISO_CCGT1</v>
      </c>
      <c r="AA701" s="41">
        <f>IF(IFERROR(MATCH(C701,REN_Existing_Resources!E:E,0),FALSE),1,0)</f>
        <v>0</v>
      </c>
      <c r="AB701">
        <f t="shared" si="31"/>
        <v>1</v>
      </c>
      <c r="AC701">
        <f>IF(IFERROR(MATCH(Z701,NonREN_types!$A$1:$A$10,0),FALSE),1,0)</f>
        <v>1</v>
      </c>
      <c r="AD701">
        <v>1</v>
      </c>
      <c r="AE701">
        <f t="shared" si="32"/>
        <v>1</v>
      </c>
      <c r="AG701" s="44">
        <f>IFERROR(INDEX(MasterGenCapability_201906!$G:$G,MATCH($C701,MasterGenCapability_201906!$U:$U,0)),"")</f>
        <v>306</v>
      </c>
      <c r="AH701" s="44">
        <f>IFERROR(INDEX(NQC2020compliance_20191121!$L:$L,MATCH($C701,NQC2020compliance_20191121!$A:$A,0)),"")</f>
        <v>813</v>
      </c>
    </row>
    <row r="702" spans="2:34" hidden="1" x14ac:dyDescent="0.25">
      <c r="B702" s="28" t="s">
        <v>3329</v>
      </c>
      <c r="C702" s="28" t="s">
        <v>2212</v>
      </c>
      <c r="D702" s="28" t="s">
        <v>3334</v>
      </c>
      <c r="E702" s="28" t="s">
        <v>4525</v>
      </c>
      <c r="F702" s="28" t="s">
        <v>4526</v>
      </c>
      <c r="G702" s="28"/>
      <c r="H702" s="12" t="s">
        <v>3483</v>
      </c>
      <c r="I702" s="12" t="s">
        <v>3333</v>
      </c>
      <c r="J702" s="29"/>
      <c r="K702" s="30">
        <v>49</v>
      </c>
      <c r="L702" s="30">
        <v>46.64</v>
      </c>
      <c r="M702" s="30"/>
      <c r="N702" s="31"/>
      <c r="O702" s="31"/>
      <c r="P702" s="31"/>
      <c r="Q702" s="31"/>
      <c r="R702" s="31"/>
      <c r="S702" s="31"/>
      <c r="T702" s="32">
        <v>0</v>
      </c>
      <c r="U702" s="32">
        <v>1</v>
      </c>
      <c r="V702" s="29">
        <v>32874</v>
      </c>
      <c r="W702" s="29"/>
      <c r="X702" s="33">
        <v>55153</v>
      </c>
      <c r="Y702" s="15">
        <v>1</v>
      </c>
      <c r="Z702" s="41" t="str">
        <f t="shared" si="30"/>
        <v>RenExistRes</v>
      </c>
      <c r="AA702" s="41">
        <f>IF(IFERROR(MATCH(C702,REN_Existing_Resources!E:E,0),FALSE),1,0)</f>
        <v>1</v>
      </c>
      <c r="AB702">
        <f t="shared" si="31"/>
        <v>1</v>
      </c>
      <c r="AC702">
        <f>IF(IFERROR(MATCH(Z702,NonREN_types!$A$1:$A$10,0),FALSE),1,0)</f>
        <v>0</v>
      </c>
      <c r="AD702">
        <v>1</v>
      </c>
      <c r="AE702">
        <f t="shared" si="32"/>
        <v>0</v>
      </c>
      <c r="AG702" s="44" t="str">
        <f>IFERROR(INDEX(MasterGenCapability_201906!$G:$G,MATCH($C702,MasterGenCapability_201906!$U:$U,0)),"")</f>
        <v/>
      </c>
      <c r="AH702" s="44" t="str">
        <f>IFERROR(INDEX(NQC2020compliance_20191121!$L:$L,MATCH($C702,NQC2020compliance_20191121!$A:$A,0)),"")</f>
        <v/>
      </c>
    </row>
    <row r="703" spans="2:34" hidden="1" x14ac:dyDescent="0.25">
      <c r="B703" s="28" t="s">
        <v>3329</v>
      </c>
      <c r="C703" s="28" t="s">
        <v>2562</v>
      </c>
      <c r="D703" s="28" t="s">
        <v>3346</v>
      </c>
      <c r="E703" s="28" t="s">
        <v>3413</v>
      </c>
      <c r="F703" s="28" t="s">
        <v>4527</v>
      </c>
      <c r="G703" s="28"/>
      <c r="H703" s="12" t="s">
        <v>3399</v>
      </c>
      <c r="I703" s="12" t="s">
        <v>3333</v>
      </c>
      <c r="J703" s="29"/>
      <c r="K703" s="30">
        <v>30</v>
      </c>
      <c r="L703" s="30">
        <v>0.18</v>
      </c>
      <c r="M703" s="30"/>
      <c r="N703" s="31"/>
      <c r="O703" s="31"/>
      <c r="P703" s="31"/>
      <c r="Q703" s="31"/>
      <c r="R703" s="31"/>
      <c r="S703" s="31"/>
      <c r="T703" s="32">
        <v>0</v>
      </c>
      <c r="U703" s="32">
        <v>1</v>
      </c>
      <c r="V703" s="29">
        <v>36160</v>
      </c>
      <c r="W703" s="29"/>
      <c r="X703" s="33">
        <v>55153</v>
      </c>
      <c r="Y703" s="15">
        <v>1</v>
      </c>
      <c r="Z703" s="41" t="str">
        <f t="shared" si="30"/>
        <v>RenExistRes</v>
      </c>
      <c r="AA703" s="41">
        <f>IF(IFERROR(MATCH(C703,REN_Existing_Resources!E:E,0),FALSE),1,0)</f>
        <v>1</v>
      </c>
      <c r="AB703">
        <f t="shared" si="31"/>
        <v>1</v>
      </c>
      <c r="AC703">
        <f>IF(IFERROR(MATCH(Z703,NonREN_types!$A$1:$A$10,0),FALSE),1,0)</f>
        <v>0</v>
      </c>
      <c r="AD703">
        <v>1</v>
      </c>
      <c r="AE703">
        <f t="shared" si="32"/>
        <v>0</v>
      </c>
      <c r="AG703" s="44" t="str">
        <f>IFERROR(INDEX(MasterGenCapability_201906!$G:$G,MATCH($C703,MasterGenCapability_201906!$U:$U,0)),"")</f>
        <v/>
      </c>
      <c r="AH703" s="44">
        <f>IFERROR(INDEX(NQC2020compliance_20191121!$L:$L,MATCH($C703,NQC2020compliance_20191121!$A:$A,0)),"")</f>
        <v>4.5</v>
      </c>
    </row>
    <row r="704" spans="2:34" x14ac:dyDescent="0.25">
      <c r="B704" s="28" t="s">
        <v>3329</v>
      </c>
      <c r="C704" s="28" t="s">
        <v>4528</v>
      </c>
      <c r="D704" s="28" t="s">
        <v>3360</v>
      </c>
      <c r="E704" s="28"/>
      <c r="F704" s="28" t="s">
        <v>4529</v>
      </c>
      <c r="G704" s="28"/>
      <c r="H704" s="12" t="s">
        <v>3385</v>
      </c>
      <c r="I704" s="12" t="s">
        <v>3333</v>
      </c>
      <c r="J704" s="29" t="s">
        <v>3386</v>
      </c>
      <c r="K704" s="30">
        <v>30</v>
      </c>
      <c r="L704" s="30">
        <v>6.98</v>
      </c>
      <c r="M704" s="30"/>
      <c r="N704" s="31"/>
      <c r="O704" s="31"/>
      <c r="P704" s="31"/>
      <c r="Q704" s="31"/>
      <c r="R704" s="31"/>
      <c r="S704" s="31"/>
      <c r="T704" s="32">
        <v>0</v>
      </c>
      <c r="U704" s="32">
        <v>1</v>
      </c>
      <c r="V704" s="29">
        <v>10959</v>
      </c>
      <c r="W704" s="29"/>
      <c r="X704" s="33">
        <v>55153</v>
      </c>
      <c r="Y704" s="15">
        <v>1</v>
      </c>
      <c r="Z704" s="41" t="str">
        <f t="shared" si="30"/>
        <v>CAISO_Hydro</v>
      </c>
      <c r="AA704" s="41">
        <f>IF(IFERROR(MATCH(C704,REN_Existing_Resources!E:E,0),FALSE),1,0)</f>
        <v>0</v>
      </c>
      <c r="AB704">
        <f t="shared" si="31"/>
        <v>1</v>
      </c>
      <c r="AC704">
        <f>IF(IFERROR(MATCH(Z704,NonREN_types!$A$1:$A$10,0),FALSE),1,0)</f>
        <v>1</v>
      </c>
      <c r="AD704">
        <v>1</v>
      </c>
      <c r="AE704">
        <f t="shared" si="32"/>
        <v>1</v>
      </c>
      <c r="AG704" s="44">
        <f>IFERROR(INDEX(MasterGenCapability_201906!$G:$G,MATCH($C704,MasterGenCapability_201906!$U:$U,0)),"")</f>
        <v>30</v>
      </c>
      <c r="AH704" s="44">
        <f>IFERROR(INDEX(NQC2020compliance_20191121!$L:$L,MATCH($C704,NQC2020compliance_20191121!$A:$A,0)),"")</f>
        <v>14</v>
      </c>
    </row>
    <row r="705" spans="2:34" hidden="1" x14ac:dyDescent="0.25">
      <c r="B705" s="28" t="s">
        <v>3329</v>
      </c>
      <c r="C705" s="28" t="s">
        <v>2888</v>
      </c>
      <c r="D705" s="28" t="s">
        <v>3360</v>
      </c>
      <c r="E705" s="28"/>
      <c r="F705" s="28" t="s">
        <v>4530</v>
      </c>
      <c r="G705" s="28"/>
      <c r="H705" s="12" t="s">
        <v>3483</v>
      </c>
      <c r="I705" s="12" t="s">
        <v>3333</v>
      </c>
      <c r="J705" s="29"/>
      <c r="K705" s="30">
        <v>1.6</v>
      </c>
      <c r="L705" s="30">
        <v>1.42</v>
      </c>
      <c r="M705" s="30"/>
      <c r="N705" s="31"/>
      <c r="O705" s="31"/>
      <c r="P705" s="31"/>
      <c r="Q705" s="31"/>
      <c r="R705" s="31"/>
      <c r="S705" s="31"/>
      <c r="T705" s="32">
        <v>0</v>
      </c>
      <c r="U705" s="32">
        <v>1</v>
      </c>
      <c r="V705" s="29">
        <v>41464</v>
      </c>
      <c r="W705" s="29"/>
      <c r="X705" s="33">
        <v>55153</v>
      </c>
      <c r="Y705" s="15">
        <v>1</v>
      </c>
      <c r="Z705" s="41" t="str">
        <f t="shared" si="30"/>
        <v>RenExistRes</v>
      </c>
      <c r="AA705" s="41">
        <f>IF(IFERROR(MATCH(C705,REN_Existing_Resources!E:E,0),FALSE),1,0)</f>
        <v>1</v>
      </c>
      <c r="AB705">
        <f t="shared" si="31"/>
        <v>1</v>
      </c>
      <c r="AC705">
        <f>IF(IFERROR(MATCH(Z705,NonREN_types!$A$1:$A$10,0),FALSE),1,0)</f>
        <v>0</v>
      </c>
      <c r="AD705">
        <v>1</v>
      </c>
      <c r="AE705">
        <f t="shared" si="32"/>
        <v>0</v>
      </c>
      <c r="AG705" s="44">
        <f>IFERROR(INDEX(MasterGenCapability_201906!$G:$G,MATCH($C705,MasterGenCapability_201906!$U:$U,0)),"")</f>
        <v>1.6</v>
      </c>
      <c r="AH705" s="44">
        <f>IFERROR(INDEX(NQC2020compliance_20191121!$L:$L,MATCH($C705,NQC2020compliance_20191121!$A:$A,0)),"")</f>
        <v>1.51</v>
      </c>
    </row>
    <row r="706" spans="2:34" hidden="1" x14ac:dyDescent="0.25">
      <c r="B706" s="28" t="s">
        <v>3329</v>
      </c>
      <c r="C706" s="28" t="s">
        <v>86</v>
      </c>
      <c r="D706" s="28" t="s">
        <v>3360</v>
      </c>
      <c r="E706" s="28"/>
      <c r="F706" s="28" t="s">
        <v>4531</v>
      </c>
      <c r="G706" s="28"/>
      <c r="H706" s="12" t="s">
        <v>3785</v>
      </c>
      <c r="I706" s="12" t="s">
        <v>3333</v>
      </c>
      <c r="J706" s="29"/>
      <c r="K706" s="30">
        <v>8</v>
      </c>
      <c r="L706" s="30">
        <v>6.48</v>
      </c>
      <c r="M706" s="30"/>
      <c r="N706" s="31"/>
      <c r="O706" s="31"/>
      <c r="P706" s="31"/>
      <c r="Q706" s="31"/>
      <c r="R706" s="31"/>
      <c r="S706" s="31"/>
      <c r="T706" s="32">
        <v>0</v>
      </c>
      <c r="U706" s="32">
        <v>1</v>
      </c>
      <c r="V706" s="29">
        <v>42467</v>
      </c>
      <c r="W706" s="29"/>
      <c r="X706" s="33">
        <v>55153</v>
      </c>
      <c r="Y706" s="15">
        <v>1</v>
      </c>
      <c r="Z706" s="41" t="str">
        <f t="shared" si="30"/>
        <v>RenExistRes</v>
      </c>
      <c r="AA706" s="41">
        <f>IF(IFERROR(MATCH(C706,REN_Existing_Resources!E:E,0),FALSE),1,0)</f>
        <v>1</v>
      </c>
      <c r="AB706">
        <f t="shared" si="31"/>
        <v>1</v>
      </c>
      <c r="AC706">
        <f>IF(IFERROR(MATCH(Z706,NonREN_types!$A$1:$A$10,0),FALSE),1,0)</f>
        <v>0</v>
      </c>
      <c r="AD706">
        <v>1</v>
      </c>
      <c r="AE706">
        <f t="shared" si="32"/>
        <v>0</v>
      </c>
      <c r="AG706" s="44">
        <f>IFERROR(INDEX(MasterGenCapability_201906!$G:$G,MATCH($C706,MasterGenCapability_201906!$U:$U,0)),"")</f>
        <v>8</v>
      </c>
      <c r="AH706" s="44">
        <f>IFERROR(INDEX(NQC2020compliance_20191121!$L:$L,MATCH($C706,NQC2020compliance_20191121!$A:$A,0)),"")</f>
        <v>7.09</v>
      </c>
    </row>
    <row r="707" spans="2:34" hidden="1" x14ac:dyDescent="0.25">
      <c r="B707" s="28" t="s">
        <v>3329</v>
      </c>
      <c r="C707" s="28" t="s">
        <v>4532</v>
      </c>
      <c r="D707" s="28" t="s">
        <v>3360</v>
      </c>
      <c r="E707" s="28"/>
      <c r="F707" s="28" t="s">
        <v>4532</v>
      </c>
      <c r="G707" s="28"/>
      <c r="H707" s="12" t="s">
        <v>3456</v>
      </c>
      <c r="I707" s="12" t="s">
        <v>3333</v>
      </c>
      <c r="J707" s="29"/>
      <c r="K707" s="30">
        <v>0</v>
      </c>
      <c r="L707" s="30">
        <v>46</v>
      </c>
      <c r="M707" s="30"/>
      <c r="N707" s="31"/>
      <c r="O707" s="31"/>
      <c r="P707" s="31"/>
      <c r="Q707" s="31"/>
      <c r="R707" s="31"/>
      <c r="S707" s="31"/>
      <c r="T707" s="32">
        <v>1</v>
      </c>
      <c r="U707" s="32">
        <v>1</v>
      </c>
      <c r="V707" s="40">
        <v>1</v>
      </c>
      <c r="W707" s="29"/>
      <c r="X707" s="33">
        <v>55153</v>
      </c>
      <c r="Y707" s="15">
        <v>1</v>
      </c>
      <c r="Z707" s="41" t="str">
        <f t="shared" si="30"/>
        <v>Unclassified</v>
      </c>
      <c r="AA707" s="41">
        <f>IF(IFERROR(MATCH(C707,REN_Existing_Resources!E:E,0),FALSE),1,0)</f>
        <v>0</v>
      </c>
      <c r="AB707">
        <f t="shared" si="31"/>
        <v>1</v>
      </c>
      <c r="AC707">
        <f>IF(IFERROR(MATCH(Z707,NonREN_types!$A$1:$A$10,0),FALSE),1,0)</f>
        <v>0</v>
      </c>
      <c r="AD707">
        <v>1</v>
      </c>
      <c r="AE707">
        <f t="shared" si="32"/>
        <v>0</v>
      </c>
      <c r="AG707" s="44">
        <f>IFERROR(INDEX(MasterGenCapability_201906!$G:$G,MATCH($C707,MasterGenCapability_201906!$U:$U,0)),"")</f>
        <v>151.19999999999999</v>
      </c>
      <c r="AH707" s="44">
        <f>IFERROR(INDEX(NQC2020compliance_20191121!$L:$L,MATCH($C707,NQC2020compliance_20191121!$A:$A,0)),"")</f>
        <v>21</v>
      </c>
    </row>
    <row r="708" spans="2:34" hidden="1" x14ac:dyDescent="0.25">
      <c r="B708" s="28" t="s">
        <v>3329</v>
      </c>
      <c r="C708" s="28" t="s">
        <v>731</v>
      </c>
      <c r="D708" s="28" t="s">
        <v>3466</v>
      </c>
      <c r="E708" s="28" t="s">
        <v>3467</v>
      </c>
      <c r="F708" s="28" t="s">
        <v>4533</v>
      </c>
      <c r="G708" s="28"/>
      <c r="H708" s="12" t="s">
        <v>3332</v>
      </c>
      <c r="I708" s="12" t="s">
        <v>3333</v>
      </c>
      <c r="J708" s="29"/>
      <c r="K708" s="30">
        <v>1.5</v>
      </c>
      <c r="L708" s="30">
        <v>1.35</v>
      </c>
      <c r="M708" s="30"/>
      <c r="N708" s="31"/>
      <c r="O708" s="31"/>
      <c r="P708" s="31"/>
      <c r="Q708" s="31"/>
      <c r="R708" s="31"/>
      <c r="S708" s="31"/>
      <c r="T708" s="32">
        <v>0</v>
      </c>
      <c r="U708" s="32">
        <v>1</v>
      </c>
      <c r="V708" s="29">
        <v>41631</v>
      </c>
      <c r="W708" s="29"/>
      <c r="X708" s="33">
        <v>55153</v>
      </c>
      <c r="Y708" s="15">
        <v>1</v>
      </c>
      <c r="Z708" s="41" t="str">
        <f t="shared" si="30"/>
        <v>RenExistRes</v>
      </c>
      <c r="AA708" s="41">
        <f>IF(IFERROR(MATCH(C708,REN_Existing_Resources!E:E,0),FALSE),1,0)</f>
        <v>1</v>
      </c>
      <c r="AB708">
        <f t="shared" si="31"/>
        <v>1</v>
      </c>
      <c r="AC708">
        <f>IF(IFERROR(MATCH(Z708,NonREN_types!$A$1:$A$10,0),FALSE),1,0)</f>
        <v>0</v>
      </c>
      <c r="AD708">
        <v>1</v>
      </c>
      <c r="AE708">
        <f t="shared" si="32"/>
        <v>0</v>
      </c>
      <c r="AG708" s="44">
        <f>IFERROR(INDEX(MasterGenCapability_201906!$G:$G,MATCH($C708,MasterGenCapability_201906!$U:$U,0)),"")</f>
        <v>1.5</v>
      </c>
      <c r="AH708" s="44">
        <f>IFERROR(INDEX(NQC2020compliance_20191121!$L:$L,MATCH($C708,NQC2020compliance_20191121!$A:$A,0)),"")</f>
        <v>0.21</v>
      </c>
    </row>
    <row r="709" spans="2:34" hidden="1" x14ac:dyDescent="0.25">
      <c r="B709" s="28" t="s">
        <v>3329</v>
      </c>
      <c r="C709" s="28" t="s">
        <v>4534</v>
      </c>
      <c r="D709" s="28" t="s">
        <v>3360</v>
      </c>
      <c r="E709" s="28"/>
      <c r="F709" s="28" t="s">
        <v>4535</v>
      </c>
      <c r="G709" s="28"/>
      <c r="H709" s="12" t="s">
        <v>3456</v>
      </c>
      <c r="I709" s="12" t="s">
        <v>3333</v>
      </c>
      <c r="J709" s="29"/>
      <c r="K709" s="30">
        <v>0</v>
      </c>
      <c r="L709" s="30">
        <v>0.35</v>
      </c>
      <c r="M709" s="30"/>
      <c r="N709" s="31"/>
      <c r="O709" s="31"/>
      <c r="P709" s="31"/>
      <c r="Q709" s="31"/>
      <c r="R709" s="31"/>
      <c r="S709" s="31"/>
      <c r="T709" s="32">
        <v>1</v>
      </c>
      <c r="U709" s="32">
        <v>1</v>
      </c>
      <c r="V709" s="40">
        <v>1</v>
      </c>
      <c r="W709" s="29"/>
      <c r="X709" s="33">
        <v>55153</v>
      </c>
      <c r="Y709" s="15">
        <v>1</v>
      </c>
      <c r="Z709" s="41" t="str">
        <f t="shared" si="30"/>
        <v>Unclassified</v>
      </c>
      <c r="AA709" s="41">
        <f>IF(IFERROR(MATCH(C709,REN_Existing_Resources!E:E,0),FALSE),1,0)</f>
        <v>0</v>
      </c>
      <c r="AB709">
        <f t="shared" si="31"/>
        <v>1</v>
      </c>
      <c r="AC709">
        <f>IF(IFERROR(MATCH(Z709,NonREN_types!$A$1:$A$10,0),FALSE),1,0)</f>
        <v>0</v>
      </c>
      <c r="AD709">
        <v>1</v>
      </c>
      <c r="AE709">
        <f t="shared" si="32"/>
        <v>0</v>
      </c>
      <c r="AG709" s="44" t="str">
        <f>IFERROR(INDEX(MasterGenCapability_201906!$G:$G,MATCH($C709,MasterGenCapability_201906!$U:$U,0)),"")</f>
        <v/>
      </c>
      <c r="AH709" s="44" t="str">
        <f>IFERROR(INDEX(NQC2020compliance_20191121!$L:$L,MATCH($C709,NQC2020compliance_20191121!$A:$A,0)),"")</f>
        <v/>
      </c>
    </row>
    <row r="710" spans="2:34" hidden="1" x14ac:dyDescent="0.25">
      <c r="B710" s="28" t="s">
        <v>3329</v>
      </c>
      <c r="C710" s="28" t="s">
        <v>4536</v>
      </c>
      <c r="D710" s="28" t="s">
        <v>3360</v>
      </c>
      <c r="E710" s="28"/>
      <c r="F710" s="28" t="s">
        <v>4536</v>
      </c>
      <c r="G710" s="28"/>
      <c r="H710" s="12" t="s">
        <v>3456</v>
      </c>
      <c r="I710" s="12" t="s">
        <v>3333</v>
      </c>
      <c r="J710" s="29"/>
      <c r="K710" s="30">
        <v>0</v>
      </c>
      <c r="L710" s="30">
        <v>0.1</v>
      </c>
      <c r="M710" s="30"/>
      <c r="N710" s="31"/>
      <c r="O710" s="31"/>
      <c r="P710" s="31"/>
      <c r="Q710" s="31"/>
      <c r="R710" s="31"/>
      <c r="S710" s="31"/>
      <c r="T710" s="32">
        <v>1</v>
      </c>
      <c r="U710" s="32">
        <v>1</v>
      </c>
      <c r="V710" s="40">
        <v>1</v>
      </c>
      <c r="W710" s="29"/>
      <c r="X710" s="33">
        <v>55153</v>
      </c>
      <c r="Y710" s="15">
        <v>1</v>
      </c>
      <c r="Z710" s="41" t="str">
        <f t="shared" si="30"/>
        <v>Unclassified</v>
      </c>
      <c r="AA710" s="41">
        <f>IF(IFERROR(MATCH(C710,REN_Existing_Resources!E:E,0),FALSE),1,0)</f>
        <v>0</v>
      </c>
      <c r="AB710">
        <f t="shared" si="31"/>
        <v>1</v>
      </c>
      <c r="AC710">
        <f>IF(IFERROR(MATCH(Z710,NonREN_types!$A$1:$A$10,0),FALSE),1,0)</f>
        <v>0</v>
      </c>
      <c r="AD710">
        <v>1</v>
      </c>
      <c r="AE710">
        <f t="shared" si="32"/>
        <v>0</v>
      </c>
      <c r="AG710" s="44" t="str">
        <f>IFERROR(INDEX(MasterGenCapability_201906!$G:$G,MATCH($C710,MasterGenCapability_201906!$U:$U,0)),"")</f>
        <v/>
      </c>
      <c r="AH710" s="44">
        <f>IFERROR(INDEX(NQC2020compliance_20191121!$L:$L,MATCH($C710,NQC2020compliance_20191121!$A:$A,0)),"")</f>
        <v>0.3</v>
      </c>
    </row>
    <row r="711" spans="2:34" hidden="1" x14ac:dyDescent="0.25">
      <c r="B711" s="28" t="s">
        <v>3329</v>
      </c>
      <c r="C711" s="28" t="s">
        <v>4537</v>
      </c>
      <c r="D711" s="28" t="s">
        <v>3360</v>
      </c>
      <c r="E711" s="28"/>
      <c r="F711" s="28" t="s">
        <v>4538</v>
      </c>
      <c r="G711" s="28"/>
      <c r="H711" s="12" t="s">
        <v>3456</v>
      </c>
      <c r="I711" s="12" t="s">
        <v>3333</v>
      </c>
      <c r="J711" s="29"/>
      <c r="K711" s="30">
        <v>0</v>
      </c>
      <c r="L711" s="30">
        <v>0.78</v>
      </c>
      <c r="M711" s="30"/>
      <c r="N711" s="31"/>
      <c r="O711" s="31"/>
      <c r="P711" s="31"/>
      <c r="Q711" s="31"/>
      <c r="R711" s="31"/>
      <c r="S711" s="31"/>
      <c r="T711" s="32">
        <v>1</v>
      </c>
      <c r="U711" s="32">
        <v>1</v>
      </c>
      <c r="V711" s="40">
        <v>1</v>
      </c>
      <c r="W711" s="29"/>
      <c r="X711" s="33">
        <v>55153</v>
      </c>
      <c r="Y711" s="15">
        <v>1</v>
      </c>
      <c r="Z711" s="41" t="str">
        <f t="shared" ref="Z711:Z774" si="33">IF(J711="",IF(AA711,"RenExistRes","Unclassified"),J711)</f>
        <v>Unclassified</v>
      </c>
      <c r="AA711" s="41">
        <f>IF(IFERROR(MATCH(C711,REN_Existing_Resources!E:E,0),FALSE),1,0)</f>
        <v>0</v>
      </c>
      <c r="AB711">
        <f t="shared" ref="AB711:AB774" si="34">IF(AND(YEAR(V711)&lt;=$AB$5,YEAR(X711)&gt;=$AB$5),1,0)</f>
        <v>1</v>
      </c>
      <c r="AC711">
        <f>IF(IFERROR(MATCH(Z711,NonREN_types!$A$1:$A$10,0),FALSE),1,0)</f>
        <v>0</v>
      </c>
      <c r="AD711">
        <v>1</v>
      </c>
      <c r="AE711">
        <f t="shared" ref="AE711:AE774" si="35">IF(AND(AB711,AC711,AD711),1,0)</f>
        <v>0</v>
      </c>
      <c r="AG711" s="44" t="str">
        <f>IFERROR(INDEX(MasterGenCapability_201906!$G:$G,MATCH($C711,MasterGenCapability_201906!$U:$U,0)),"")</f>
        <v/>
      </c>
      <c r="AH711" s="44">
        <f>IFERROR(INDEX(NQC2020compliance_20191121!$L:$L,MATCH($C711,NQC2020compliance_20191121!$A:$A,0)),"")</f>
        <v>1</v>
      </c>
    </row>
    <row r="712" spans="2:34" hidden="1" x14ac:dyDescent="0.25">
      <c r="B712" s="28" t="s">
        <v>3329</v>
      </c>
      <c r="C712" s="28" t="s">
        <v>4539</v>
      </c>
      <c r="D712" s="28" t="s">
        <v>3360</v>
      </c>
      <c r="E712" s="28"/>
      <c r="F712" s="28" t="s">
        <v>4540</v>
      </c>
      <c r="G712" s="28"/>
      <c r="H712" s="12" t="s">
        <v>3456</v>
      </c>
      <c r="I712" s="12" t="s">
        <v>3333</v>
      </c>
      <c r="J712" s="29"/>
      <c r="K712" s="30">
        <v>0</v>
      </c>
      <c r="L712" s="30">
        <v>0.1</v>
      </c>
      <c r="M712" s="30"/>
      <c r="N712" s="31"/>
      <c r="O712" s="31"/>
      <c r="P712" s="31"/>
      <c r="Q712" s="31"/>
      <c r="R712" s="31"/>
      <c r="S712" s="31"/>
      <c r="T712" s="32">
        <v>1</v>
      </c>
      <c r="U712" s="32">
        <v>1</v>
      </c>
      <c r="V712" s="40">
        <v>1</v>
      </c>
      <c r="W712" s="29"/>
      <c r="X712" s="33">
        <v>55153</v>
      </c>
      <c r="Y712" s="15">
        <v>1</v>
      </c>
      <c r="Z712" s="41" t="str">
        <f t="shared" si="33"/>
        <v>Unclassified</v>
      </c>
      <c r="AA712" s="41">
        <f>IF(IFERROR(MATCH(C712,REN_Existing_Resources!E:E,0),FALSE),1,0)</f>
        <v>0</v>
      </c>
      <c r="AB712">
        <f t="shared" si="34"/>
        <v>1</v>
      </c>
      <c r="AC712">
        <f>IF(IFERROR(MATCH(Z712,NonREN_types!$A$1:$A$10,0),FALSE),1,0)</f>
        <v>0</v>
      </c>
      <c r="AD712">
        <v>1</v>
      </c>
      <c r="AE712">
        <f t="shared" si="35"/>
        <v>0</v>
      </c>
      <c r="AG712" s="44" t="str">
        <f>IFERROR(INDEX(MasterGenCapability_201906!$G:$G,MATCH($C712,MasterGenCapability_201906!$U:$U,0)),"")</f>
        <v/>
      </c>
      <c r="AH712" s="44" t="str">
        <f>IFERROR(INDEX(NQC2020compliance_20191121!$L:$L,MATCH($C712,NQC2020compliance_20191121!$A:$A,0)),"")</f>
        <v/>
      </c>
    </row>
    <row r="713" spans="2:34" hidden="1" x14ac:dyDescent="0.25">
      <c r="B713" s="28" t="s">
        <v>3329</v>
      </c>
      <c r="C713" s="28" t="s">
        <v>4541</v>
      </c>
      <c r="D713" s="28" t="s">
        <v>3360</v>
      </c>
      <c r="E713" s="28"/>
      <c r="F713" s="28" t="s">
        <v>4542</v>
      </c>
      <c r="G713" s="28"/>
      <c r="H713" s="12" t="s">
        <v>3456</v>
      </c>
      <c r="I713" s="12" t="s">
        <v>3333</v>
      </c>
      <c r="J713" s="29"/>
      <c r="K713" s="30">
        <v>0</v>
      </c>
      <c r="L713" s="30">
        <v>0</v>
      </c>
      <c r="M713" s="30"/>
      <c r="N713" s="31"/>
      <c r="O713" s="31"/>
      <c r="P713" s="31"/>
      <c r="Q713" s="31"/>
      <c r="R713" s="31"/>
      <c r="S713" s="31"/>
      <c r="T713" s="32">
        <v>1</v>
      </c>
      <c r="U713" s="32">
        <v>1</v>
      </c>
      <c r="V713" s="40">
        <v>1</v>
      </c>
      <c r="W713" s="29"/>
      <c r="X713" s="33">
        <v>55153</v>
      </c>
      <c r="Y713" s="15">
        <v>1</v>
      </c>
      <c r="Z713" s="41" t="str">
        <f t="shared" si="33"/>
        <v>Unclassified</v>
      </c>
      <c r="AA713" s="41">
        <f>IF(IFERROR(MATCH(C713,REN_Existing_Resources!E:E,0),FALSE),1,0)</f>
        <v>0</v>
      </c>
      <c r="AB713">
        <f t="shared" si="34"/>
        <v>1</v>
      </c>
      <c r="AC713">
        <f>IF(IFERROR(MATCH(Z713,NonREN_types!$A$1:$A$10,0),FALSE),1,0)</f>
        <v>0</v>
      </c>
      <c r="AD713">
        <v>1</v>
      </c>
      <c r="AE713">
        <f t="shared" si="35"/>
        <v>0</v>
      </c>
      <c r="AG713" s="44" t="str">
        <f>IFERROR(INDEX(MasterGenCapability_201906!$G:$G,MATCH($C713,MasterGenCapability_201906!$U:$U,0)),"")</f>
        <v/>
      </c>
      <c r="AH713" s="44">
        <f>IFERROR(INDEX(NQC2020compliance_20191121!$L:$L,MATCH($C713,NQC2020compliance_20191121!$A:$A,0)),"")</f>
        <v>0.1</v>
      </c>
    </row>
    <row r="714" spans="2:34" hidden="1" x14ac:dyDescent="0.25">
      <c r="B714" s="28" t="s">
        <v>3329</v>
      </c>
      <c r="C714" s="28" t="s">
        <v>4543</v>
      </c>
      <c r="D714" s="28" t="s">
        <v>3360</v>
      </c>
      <c r="E714" s="28"/>
      <c r="F714" s="28" t="s">
        <v>4543</v>
      </c>
      <c r="G714" s="28"/>
      <c r="H714" s="12" t="s">
        <v>3456</v>
      </c>
      <c r="I714" s="12" t="s">
        <v>3333</v>
      </c>
      <c r="J714" s="29"/>
      <c r="K714" s="30">
        <v>0</v>
      </c>
      <c r="L714" s="30">
        <v>0.45</v>
      </c>
      <c r="M714" s="30"/>
      <c r="N714" s="31"/>
      <c r="O714" s="31"/>
      <c r="P714" s="31"/>
      <c r="Q714" s="31"/>
      <c r="R714" s="31"/>
      <c r="S714" s="31"/>
      <c r="T714" s="32">
        <v>1</v>
      </c>
      <c r="U714" s="32">
        <v>1</v>
      </c>
      <c r="V714" s="40">
        <v>1</v>
      </c>
      <c r="W714" s="29"/>
      <c r="X714" s="33">
        <v>55153</v>
      </c>
      <c r="Y714" s="15">
        <v>1</v>
      </c>
      <c r="Z714" s="41" t="str">
        <f t="shared" si="33"/>
        <v>Unclassified</v>
      </c>
      <c r="AA714" s="41">
        <f>IF(IFERROR(MATCH(C714,REN_Existing_Resources!E:E,0),FALSE),1,0)</f>
        <v>0</v>
      </c>
      <c r="AB714">
        <f t="shared" si="34"/>
        <v>1</v>
      </c>
      <c r="AC714">
        <f>IF(IFERROR(MATCH(Z714,NonREN_types!$A$1:$A$10,0),FALSE),1,0)</f>
        <v>0</v>
      </c>
      <c r="AD714">
        <v>1</v>
      </c>
      <c r="AE714">
        <f t="shared" si="35"/>
        <v>0</v>
      </c>
      <c r="AG714" s="44" t="str">
        <f>IFERROR(INDEX(MasterGenCapability_201906!$G:$G,MATCH($C714,MasterGenCapability_201906!$U:$U,0)),"")</f>
        <v/>
      </c>
      <c r="AH714" s="44">
        <f>IFERROR(INDEX(NQC2020compliance_20191121!$L:$L,MATCH($C714,NQC2020compliance_20191121!$A:$A,0)),"")</f>
        <v>2.19</v>
      </c>
    </row>
    <row r="715" spans="2:34" hidden="1" x14ac:dyDescent="0.25">
      <c r="B715" s="28" t="s">
        <v>3329</v>
      </c>
      <c r="C715" s="28" t="s">
        <v>4544</v>
      </c>
      <c r="D715" s="28" t="s">
        <v>3360</v>
      </c>
      <c r="E715" s="28"/>
      <c r="F715" s="28" t="s">
        <v>4545</v>
      </c>
      <c r="G715" s="28"/>
      <c r="H715" s="12" t="s">
        <v>3456</v>
      </c>
      <c r="I715" s="12" t="s">
        <v>3333</v>
      </c>
      <c r="J715" s="29"/>
      <c r="K715" s="30">
        <v>0</v>
      </c>
      <c r="L715" s="30">
        <v>3.85</v>
      </c>
      <c r="M715" s="30"/>
      <c r="N715" s="31"/>
      <c r="O715" s="31"/>
      <c r="P715" s="31"/>
      <c r="Q715" s="31"/>
      <c r="R715" s="31"/>
      <c r="S715" s="31"/>
      <c r="T715" s="32">
        <v>1</v>
      </c>
      <c r="U715" s="32">
        <v>1</v>
      </c>
      <c r="V715" s="40">
        <v>1</v>
      </c>
      <c r="W715" s="29"/>
      <c r="X715" s="33">
        <v>55153</v>
      </c>
      <c r="Y715" s="15">
        <v>1</v>
      </c>
      <c r="Z715" s="41" t="str">
        <f t="shared" si="33"/>
        <v>Unclassified</v>
      </c>
      <c r="AA715" s="41">
        <f>IF(IFERROR(MATCH(C715,REN_Existing_Resources!E:E,0),FALSE),1,0)</f>
        <v>0</v>
      </c>
      <c r="AB715">
        <f t="shared" si="34"/>
        <v>1</v>
      </c>
      <c r="AC715">
        <f>IF(IFERROR(MATCH(Z715,NonREN_types!$A$1:$A$10,0),FALSE),1,0)</f>
        <v>0</v>
      </c>
      <c r="AD715">
        <v>1</v>
      </c>
      <c r="AE715">
        <f t="shared" si="35"/>
        <v>0</v>
      </c>
      <c r="AG715" s="44" t="str">
        <f>IFERROR(INDEX(MasterGenCapability_201906!$G:$G,MATCH($C715,MasterGenCapability_201906!$U:$U,0)),"")</f>
        <v/>
      </c>
      <c r="AH715" s="44" t="str">
        <f>IFERROR(INDEX(NQC2020compliance_20191121!$L:$L,MATCH($C715,NQC2020compliance_20191121!$A:$A,0)),"")</f>
        <v/>
      </c>
    </row>
    <row r="716" spans="2:34" hidden="1" x14ac:dyDescent="0.25">
      <c r="B716" s="28" t="s">
        <v>3329</v>
      </c>
      <c r="C716" s="28" t="s">
        <v>4546</v>
      </c>
      <c r="D716" s="28" t="s">
        <v>3360</v>
      </c>
      <c r="E716" s="28"/>
      <c r="F716" s="28" t="s">
        <v>4547</v>
      </c>
      <c r="G716" s="28"/>
      <c r="H716" s="12" t="s">
        <v>3456</v>
      </c>
      <c r="I716" s="12" t="s">
        <v>3333</v>
      </c>
      <c r="J716" s="29"/>
      <c r="K716" s="30">
        <v>0</v>
      </c>
      <c r="L716" s="30">
        <v>1.5</v>
      </c>
      <c r="M716" s="30"/>
      <c r="N716" s="31"/>
      <c r="O716" s="31"/>
      <c r="P716" s="31"/>
      <c r="Q716" s="31"/>
      <c r="R716" s="31"/>
      <c r="S716" s="31"/>
      <c r="T716" s="32">
        <v>1</v>
      </c>
      <c r="U716" s="32">
        <v>1</v>
      </c>
      <c r="V716" s="40">
        <v>1</v>
      </c>
      <c r="W716" s="29"/>
      <c r="X716" s="33">
        <v>55153</v>
      </c>
      <c r="Y716" s="15">
        <v>1</v>
      </c>
      <c r="Z716" s="41" t="str">
        <f t="shared" si="33"/>
        <v>Unclassified</v>
      </c>
      <c r="AA716" s="41">
        <f>IF(IFERROR(MATCH(C716,REN_Existing_Resources!E:E,0),FALSE),1,0)</f>
        <v>0</v>
      </c>
      <c r="AB716">
        <f t="shared" si="34"/>
        <v>1</v>
      </c>
      <c r="AC716">
        <f>IF(IFERROR(MATCH(Z716,NonREN_types!$A$1:$A$10,0),FALSE),1,0)</f>
        <v>0</v>
      </c>
      <c r="AD716">
        <v>1</v>
      </c>
      <c r="AE716">
        <f t="shared" si="35"/>
        <v>0</v>
      </c>
      <c r="AG716" s="44" t="str">
        <f>IFERROR(INDEX(MasterGenCapability_201906!$G:$G,MATCH($C716,MasterGenCapability_201906!$U:$U,0)),"")</f>
        <v/>
      </c>
      <c r="AH716" s="44" t="str">
        <f>IFERROR(INDEX(NQC2020compliance_20191121!$L:$L,MATCH($C716,NQC2020compliance_20191121!$A:$A,0)),"")</f>
        <v/>
      </c>
    </row>
    <row r="717" spans="2:34" hidden="1" x14ac:dyDescent="0.25">
      <c r="B717" s="28" t="s">
        <v>3329</v>
      </c>
      <c r="C717" s="28" t="s">
        <v>4548</v>
      </c>
      <c r="D717" s="28" t="s">
        <v>3360</v>
      </c>
      <c r="E717" s="28"/>
      <c r="F717" s="28" t="s">
        <v>4548</v>
      </c>
      <c r="G717" s="28"/>
      <c r="H717" s="12" t="s">
        <v>3456</v>
      </c>
      <c r="I717" s="12" t="s">
        <v>3333</v>
      </c>
      <c r="J717" s="29"/>
      <c r="K717" s="30">
        <v>0</v>
      </c>
      <c r="L717" s="30">
        <v>0.35</v>
      </c>
      <c r="M717" s="30"/>
      <c r="N717" s="31"/>
      <c r="O717" s="31"/>
      <c r="P717" s="31"/>
      <c r="Q717" s="31"/>
      <c r="R717" s="31"/>
      <c r="S717" s="31"/>
      <c r="T717" s="32">
        <v>1</v>
      </c>
      <c r="U717" s="32">
        <v>1</v>
      </c>
      <c r="V717" s="40">
        <v>1</v>
      </c>
      <c r="W717" s="29"/>
      <c r="X717" s="33">
        <v>55153</v>
      </c>
      <c r="Y717" s="15">
        <v>1</v>
      </c>
      <c r="Z717" s="41" t="str">
        <f t="shared" si="33"/>
        <v>Unclassified</v>
      </c>
      <c r="AA717" s="41">
        <f>IF(IFERROR(MATCH(C717,REN_Existing_Resources!E:E,0),FALSE),1,0)</f>
        <v>0</v>
      </c>
      <c r="AB717">
        <f t="shared" si="34"/>
        <v>1</v>
      </c>
      <c r="AC717">
        <f>IF(IFERROR(MATCH(Z717,NonREN_types!$A$1:$A$10,0),FALSE),1,0)</f>
        <v>0</v>
      </c>
      <c r="AD717">
        <v>1</v>
      </c>
      <c r="AE717">
        <f t="shared" si="35"/>
        <v>0</v>
      </c>
      <c r="AG717" s="44" t="str">
        <f>IFERROR(INDEX(MasterGenCapability_201906!$G:$G,MATCH($C717,MasterGenCapability_201906!$U:$U,0)),"")</f>
        <v/>
      </c>
      <c r="AH717" s="44">
        <f>IFERROR(INDEX(NQC2020compliance_20191121!$L:$L,MATCH($C717,NQC2020compliance_20191121!$A:$A,0)),"")</f>
        <v>1.1000000000000001</v>
      </c>
    </row>
    <row r="718" spans="2:34" hidden="1" x14ac:dyDescent="0.25">
      <c r="B718" s="28" t="s">
        <v>3329</v>
      </c>
      <c r="C718" s="28" t="s">
        <v>4549</v>
      </c>
      <c r="D718" s="28" t="s">
        <v>3360</v>
      </c>
      <c r="E718" s="28"/>
      <c r="F718" s="28" t="s">
        <v>4550</v>
      </c>
      <c r="G718" s="28"/>
      <c r="H718" s="12" t="s">
        <v>3456</v>
      </c>
      <c r="I718" s="12" t="s">
        <v>3333</v>
      </c>
      <c r="J718" s="29"/>
      <c r="K718" s="30">
        <v>0</v>
      </c>
      <c r="L718" s="30">
        <v>0.1</v>
      </c>
      <c r="M718" s="30"/>
      <c r="N718" s="31"/>
      <c r="O718" s="31"/>
      <c r="P718" s="31"/>
      <c r="Q718" s="31"/>
      <c r="R718" s="31"/>
      <c r="S718" s="31"/>
      <c r="T718" s="32">
        <v>1</v>
      </c>
      <c r="U718" s="32">
        <v>1</v>
      </c>
      <c r="V718" s="40">
        <v>1</v>
      </c>
      <c r="W718" s="29"/>
      <c r="X718" s="33">
        <v>55153</v>
      </c>
      <c r="Y718" s="15">
        <v>1</v>
      </c>
      <c r="Z718" s="41" t="str">
        <f t="shared" si="33"/>
        <v>Unclassified</v>
      </c>
      <c r="AA718" s="41">
        <f>IF(IFERROR(MATCH(C718,REN_Existing_Resources!E:E,0),FALSE),1,0)</f>
        <v>0</v>
      </c>
      <c r="AB718">
        <f t="shared" si="34"/>
        <v>1</v>
      </c>
      <c r="AC718">
        <f>IF(IFERROR(MATCH(Z718,NonREN_types!$A$1:$A$10,0),FALSE),1,0)</f>
        <v>0</v>
      </c>
      <c r="AD718">
        <v>1</v>
      </c>
      <c r="AE718">
        <f t="shared" si="35"/>
        <v>0</v>
      </c>
      <c r="AG718" s="44" t="str">
        <f>IFERROR(INDEX(MasterGenCapability_201906!$G:$G,MATCH($C718,MasterGenCapability_201906!$U:$U,0)),"")</f>
        <v/>
      </c>
      <c r="AH718" s="44" t="str">
        <f>IFERROR(INDEX(NQC2020compliance_20191121!$L:$L,MATCH($C718,NQC2020compliance_20191121!$A:$A,0)),"")</f>
        <v/>
      </c>
    </row>
    <row r="719" spans="2:34" hidden="1" x14ac:dyDescent="0.25">
      <c r="B719" s="28" t="s">
        <v>3329</v>
      </c>
      <c r="C719" s="28" t="s">
        <v>4551</v>
      </c>
      <c r="D719" s="28" t="s">
        <v>3360</v>
      </c>
      <c r="E719" s="28"/>
      <c r="F719" s="28" t="s">
        <v>4550</v>
      </c>
      <c r="G719" s="28"/>
      <c r="H719" s="12" t="s">
        <v>3456</v>
      </c>
      <c r="I719" s="12" t="s">
        <v>3333</v>
      </c>
      <c r="J719" s="29"/>
      <c r="K719" s="30">
        <v>0</v>
      </c>
      <c r="L719" s="30">
        <v>0.2</v>
      </c>
      <c r="M719" s="30"/>
      <c r="N719" s="31"/>
      <c r="O719" s="31"/>
      <c r="P719" s="31"/>
      <c r="Q719" s="31"/>
      <c r="R719" s="31"/>
      <c r="S719" s="31"/>
      <c r="T719" s="32">
        <v>1</v>
      </c>
      <c r="U719" s="32">
        <v>1</v>
      </c>
      <c r="V719" s="40">
        <v>1</v>
      </c>
      <c r="W719" s="29"/>
      <c r="X719" s="33">
        <v>55153</v>
      </c>
      <c r="Y719" s="15">
        <v>1</v>
      </c>
      <c r="Z719" s="41" t="str">
        <f t="shared" si="33"/>
        <v>Unclassified</v>
      </c>
      <c r="AA719" s="41">
        <f>IF(IFERROR(MATCH(C719,REN_Existing_Resources!E:E,0),FALSE),1,0)</f>
        <v>0</v>
      </c>
      <c r="AB719">
        <f t="shared" si="34"/>
        <v>1</v>
      </c>
      <c r="AC719">
        <f>IF(IFERROR(MATCH(Z719,NonREN_types!$A$1:$A$10,0),FALSE),1,0)</f>
        <v>0</v>
      </c>
      <c r="AD719">
        <v>1</v>
      </c>
      <c r="AE719">
        <f t="shared" si="35"/>
        <v>0</v>
      </c>
      <c r="AG719" s="44" t="str">
        <f>IFERROR(INDEX(MasterGenCapability_201906!$G:$G,MATCH($C719,MasterGenCapability_201906!$U:$U,0)),"")</f>
        <v/>
      </c>
      <c r="AH719" s="44" t="str">
        <f>IFERROR(INDEX(NQC2020compliance_20191121!$L:$L,MATCH($C719,NQC2020compliance_20191121!$A:$A,0)),"")</f>
        <v/>
      </c>
    </row>
    <row r="720" spans="2:34" hidden="1" x14ac:dyDescent="0.25">
      <c r="B720" s="28" t="s">
        <v>3329</v>
      </c>
      <c r="C720" s="28" t="s">
        <v>4552</v>
      </c>
      <c r="D720" s="28" t="s">
        <v>3360</v>
      </c>
      <c r="E720" s="28"/>
      <c r="F720" s="28" t="s">
        <v>4552</v>
      </c>
      <c r="G720" s="28"/>
      <c r="H720" s="12" t="s">
        <v>3456</v>
      </c>
      <c r="I720" s="12" t="s">
        <v>3333</v>
      </c>
      <c r="J720" s="29"/>
      <c r="K720" s="30">
        <v>0</v>
      </c>
      <c r="L720" s="30">
        <v>0.2</v>
      </c>
      <c r="M720" s="30"/>
      <c r="N720" s="31"/>
      <c r="O720" s="31"/>
      <c r="P720" s="31"/>
      <c r="Q720" s="31"/>
      <c r="R720" s="31"/>
      <c r="S720" s="31"/>
      <c r="T720" s="32">
        <v>1</v>
      </c>
      <c r="U720" s="32">
        <v>1</v>
      </c>
      <c r="V720" s="40">
        <v>1</v>
      </c>
      <c r="W720" s="29"/>
      <c r="X720" s="33">
        <v>55153</v>
      </c>
      <c r="Y720" s="15">
        <v>1</v>
      </c>
      <c r="Z720" s="41" t="str">
        <f t="shared" si="33"/>
        <v>Unclassified</v>
      </c>
      <c r="AA720" s="41">
        <f>IF(IFERROR(MATCH(C720,REN_Existing_Resources!E:E,0),FALSE),1,0)</f>
        <v>0</v>
      </c>
      <c r="AB720">
        <f t="shared" si="34"/>
        <v>1</v>
      </c>
      <c r="AC720">
        <f>IF(IFERROR(MATCH(Z720,NonREN_types!$A$1:$A$10,0),FALSE),1,0)</f>
        <v>0</v>
      </c>
      <c r="AD720">
        <v>1</v>
      </c>
      <c r="AE720">
        <f t="shared" si="35"/>
        <v>0</v>
      </c>
      <c r="AG720" s="44" t="str">
        <f>IFERROR(INDEX(MasterGenCapability_201906!$G:$G,MATCH($C720,MasterGenCapability_201906!$U:$U,0)),"")</f>
        <v/>
      </c>
      <c r="AH720" s="44" t="str">
        <f>IFERROR(INDEX(NQC2020compliance_20191121!$L:$L,MATCH($C720,NQC2020compliance_20191121!$A:$A,0)),"")</f>
        <v/>
      </c>
    </row>
    <row r="721" spans="2:34" hidden="1" x14ac:dyDescent="0.25">
      <c r="B721" s="28" t="s">
        <v>3329</v>
      </c>
      <c r="C721" s="28" t="s">
        <v>4553</v>
      </c>
      <c r="D721" s="28" t="s">
        <v>3360</v>
      </c>
      <c r="E721" s="28"/>
      <c r="F721" s="28" t="s">
        <v>4553</v>
      </c>
      <c r="G721" s="28"/>
      <c r="H721" s="12" t="s">
        <v>3456</v>
      </c>
      <c r="I721" s="12" t="s">
        <v>3333</v>
      </c>
      <c r="J721" s="29"/>
      <c r="K721" s="30">
        <v>0</v>
      </c>
      <c r="L721" s="30">
        <v>0.15</v>
      </c>
      <c r="M721" s="30"/>
      <c r="N721" s="31"/>
      <c r="O721" s="31"/>
      <c r="P721" s="31"/>
      <c r="Q721" s="31"/>
      <c r="R721" s="31"/>
      <c r="S721" s="31"/>
      <c r="T721" s="32">
        <v>1</v>
      </c>
      <c r="U721" s="32">
        <v>1</v>
      </c>
      <c r="V721" s="40">
        <v>1</v>
      </c>
      <c r="W721" s="29"/>
      <c r="X721" s="33">
        <v>55153</v>
      </c>
      <c r="Y721" s="15">
        <v>1</v>
      </c>
      <c r="Z721" s="41" t="str">
        <f t="shared" si="33"/>
        <v>Unclassified</v>
      </c>
      <c r="AA721" s="41">
        <f>IF(IFERROR(MATCH(C721,REN_Existing_Resources!E:E,0),FALSE),1,0)</f>
        <v>0</v>
      </c>
      <c r="AB721">
        <f t="shared" si="34"/>
        <v>1</v>
      </c>
      <c r="AC721">
        <f>IF(IFERROR(MATCH(Z721,NonREN_types!$A$1:$A$10,0),FALSE),1,0)</f>
        <v>0</v>
      </c>
      <c r="AD721">
        <v>1</v>
      </c>
      <c r="AE721">
        <f t="shared" si="35"/>
        <v>0</v>
      </c>
      <c r="AG721" s="44" t="str">
        <f>IFERROR(INDEX(MasterGenCapability_201906!$G:$G,MATCH($C721,MasterGenCapability_201906!$U:$U,0)),"")</f>
        <v/>
      </c>
      <c r="AH721" s="44" t="str">
        <f>IFERROR(INDEX(NQC2020compliance_20191121!$L:$L,MATCH($C721,NQC2020compliance_20191121!$A:$A,0)),"")</f>
        <v/>
      </c>
    </row>
    <row r="722" spans="2:34" hidden="1" x14ac:dyDescent="0.25">
      <c r="B722" s="28" t="s">
        <v>3329</v>
      </c>
      <c r="C722" s="28" t="s">
        <v>4554</v>
      </c>
      <c r="D722" s="28" t="s">
        <v>3360</v>
      </c>
      <c r="E722" s="28"/>
      <c r="F722" s="28" t="s">
        <v>4555</v>
      </c>
      <c r="G722" s="28"/>
      <c r="H722" s="12" t="s">
        <v>3456</v>
      </c>
      <c r="I722" s="12" t="s">
        <v>3333</v>
      </c>
      <c r="J722" s="29"/>
      <c r="K722" s="30">
        <v>0</v>
      </c>
      <c r="L722" s="30">
        <v>0.1</v>
      </c>
      <c r="M722" s="30"/>
      <c r="N722" s="31"/>
      <c r="O722" s="31"/>
      <c r="P722" s="31"/>
      <c r="Q722" s="31"/>
      <c r="R722" s="31"/>
      <c r="S722" s="31"/>
      <c r="T722" s="32">
        <v>1</v>
      </c>
      <c r="U722" s="32">
        <v>1</v>
      </c>
      <c r="V722" s="40">
        <v>1</v>
      </c>
      <c r="W722" s="29"/>
      <c r="X722" s="33">
        <v>55153</v>
      </c>
      <c r="Y722" s="15">
        <v>1</v>
      </c>
      <c r="Z722" s="41" t="str">
        <f t="shared" si="33"/>
        <v>Unclassified</v>
      </c>
      <c r="AA722" s="41">
        <f>IF(IFERROR(MATCH(C722,REN_Existing_Resources!E:E,0),FALSE),1,0)</f>
        <v>0</v>
      </c>
      <c r="AB722">
        <f t="shared" si="34"/>
        <v>1</v>
      </c>
      <c r="AC722">
        <f>IF(IFERROR(MATCH(Z722,NonREN_types!$A$1:$A$10,0),FALSE),1,0)</f>
        <v>0</v>
      </c>
      <c r="AD722">
        <v>1</v>
      </c>
      <c r="AE722">
        <f t="shared" si="35"/>
        <v>0</v>
      </c>
      <c r="AG722" s="44" t="str">
        <f>IFERROR(INDEX(MasterGenCapability_201906!$G:$G,MATCH($C722,MasterGenCapability_201906!$U:$U,0)),"")</f>
        <v/>
      </c>
      <c r="AH722" s="44" t="str">
        <f>IFERROR(INDEX(NQC2020compliance_20191121!$L:$L,MATCH($C722,NQC2020compliance_20191121!$A:$A,0)),"")</f>
        <v/>
      </c>
    </row>
    <row r="723" spans="2:34" hidden="1" x14ac:dyDescent="0.25">
      <c r="B723" s="28" t="s">
        <v>3329</v>
      </c>
      <c r="C723" s="28" t="s">
        <v>4556</v>
      </c>
      <c r="D723" s="28" t="s">
        <v>3360</v>
      </c>
      <c r="E723" s="28"/>
      <c r="F723" s="28" t="s">
        <v>4557</v>
      </c>
      <c r="G723" s="28"/>
      <c r="H723" s="12" t="s">
        <v>3456</v>
      </c>
      <c r="I723" s="12" t="s">
        <v>3333</v>
      </c>
      <c r="J723" s="29"/>
      <c r="K723" s="30">
        <v>0</v>
      </c>
      <c r="L723" s="30">
        <v>0.15</v>
      </c>
      <c r="M723" s="30"/>
      <c r="N723" s="31"/>
      <c r="O723" s="31"/>
      <c r="P723" s="31"/>
      <c r="Q723" s="31"/>
      <c r="R723" s="31"/>
      <c r="S723" s="31"/>
      <c r="T723" s="32">
        <v>1</v>
      </c>
      <c r="U723" s="32">
        <v>1</v>
      </c>
      <c r="V723" s="40">
        <v>1</v>
      </c>
      <c r="W723" s="29"/>
      <c r="X723" s="33">
        <v>55153</v>
      </c>
      <c r="Y723" s="15">
        <v>1</v>
      </c>
      <c r="Z723" s="41" t="str">
        <f t="shared" si="33"/>
        <v>Unclassified</v>
      </c>
      <c r="AA723" s="41">
        <f>IF(IFERROR(MATCH(C723,REN_Existing_Resources!E:E,0),FALSE),1,0)</f>
        <v>0</v>
      </c>
      <c r="AB723">
        <f t="shared" si="34"/>
        <v>1</v>
      </c>
      <c r="AC723">
        <f>IF(IFERROR(MATCH(Z723,NonREN_types!$A$1:$A$10,0),FALSE),1,0)</f>
        <v>0</v>
      </c>
      <c r="AD723">
        <v>1</v>
      </c>
      <c r="AE723">
        <f t="shared" si="35"/>
        <v>0</v>
      </c>
      <c r="AG723" s="44" t="str">
        <f>IFERROR(INDEX(MasterGenCapability_201906!$G:$G,MATCH($C723,MasterGenCapability_201906!$U:$U,0)),"")</f>
        <v/>
      </c>
      <c r="AH723" s="44" t="str">
        <f>IFERROR(INDEX(NQC2020compliance_20191121!$L:$L,MATCH($C723,NQC2020compliance_20191121!$A:$A,0)),"")</f>
        <v/>
      </c>
    </row>
    <row r="724" spans="2:34" hidden="1" x14ac:dyDescent="0.25">
      <c r="B724" s="28" t="s">
        <v>3329</v>
      </c>
      <c r="C724" s="28" t="s">
        <v>4558</v>
      </c>
      <c r="D724" s="28" t="s">
        <v>3360</v>
      </c>
      <c r="E724" s="28"/>
      <c r="F724" s="28" t="s">
        <v>4558</v>
      </c>
      <c r="G724" s="28"/>
      <c r="H724" s="12" t="s">
        <v>3456</v>
      </c>
      <c r="I724" s="12" t="s">
        <v>3333</v>
      </c>
      <c r="J724" s="29"/>
      <c r="K724" s="30">
        <v>0</v>
      </c>
      <c r="L724" s="30">
        <v>0.45</v>
      </c>
      <c r="M724" s="30"/>
      <c r="N724" s="31"/>
      <c r="O724" s="31"/>
      <c r="P724" s="31"/>
      <c r="Q724" s="31"/>
      <c r="R724" s="31"/>
      <c r="S724" s="31"/>
      <c r="T724" s="32">
        <v>1</v>
      </c>
      <c r="U724" s="32">
        <v>1</v>
      </c>
      <c r="V724" s="40">
        <v>1</v>
      </c>
      <c r="W724" s="29"/>
      <c r="X724" s="33">
        <v>55153</v>
      </c>
      <c r="Y724" s="15">
        <v>1</v>
      </c>
      <c r="Z724" s="41" t="str">
        <f t="shared" si="33"/>
        <v>Unclassified</v>
      </c>
      <c r="AA724" s="41">
        <f>IF(IFERROR(MATCH(C724,REN_Existing_Resources!E:E,0),FALSE),1,0)</f>
        <v>0</v>
      </c>
      <c r="AB724">
        <f t="shared" si="34"/>
        <v>1</v>
      </c>
      <c r="AC724">
        <f>IF(IFERROR(MATCH(Z724,NonREN_types!$A$1:$A$10,0),FALSE),1,0)</f>
        <v>0</v>
      </c>
      <c r="AD724">
        <v>1</v>
      </c>
      <c r="AE724">
        <f t="shared" si="35"/>
        <v>0</v>
      </c>
      <c r="AG724" s="44" t="str">
        <f>IFERROR(INDEX(MasterGenCapability_201906!$G:$G,MATCH($C724,MasterGenCapability_201906!$U:$U,0)),"")</f>
        <v/>
      </c>
      <c r="AH724" s="44">
        <f>IFERROR(INDEX(NQC2020compliance_20191121!$L:$L,MATCH($C724,NQC2020compliance_20191121!$A:$A,0)),"")</f>
        <v>0.64</v>
      </c>
    </row>
    <row r="725" spans="2:34" hidden="1" x14ac:dyDescent="0.25">
      <c r="B725" s="28" t="s">
        <v>3329</v>
      </c>
      <c r="C725" s="28" t="s">
        <v>4559</v>
      </c>
      <c r="D725" s="28" t="s">
        <v>3360</v>
      </c>
      <c r="E725" s="28"/>
      <c r="F725" s="28" t="s">
        <v>4560</v>
      </c>
      <c r="G725" s="28"/>
      <c r="H725" s="12" t="s">
        <v>3456</v>
      </c>
      <c r="I725" s="12" t="s">
        <v>3333</v>
      </c>
      <c r="J725" s="29"/>
      <c r="K725" s="30">
        <v>0</v>
      </c>
      <c r="L725" s="30">
        <v>0.2</v>
      </c>
      <c r="M725" s="30"/>
      <c r="N725" s="31"/>
      <c r="O725" s="31"/>
      <c r="P725" s="31"/>
      <c r="Q725" s="31"/>
      <c r="R725" s="31"/>
      <c r="S725" s="31"/>
      <c r="T725" s="32">
        <v>1</v>
      </c>
      <c r="U725" s="32">
        <v>1</v>
      </c>
      <c r="V725" s="40">
        <v>1</v>
      </c>
      <c r="W725" s="29"/>
      <c r="X725" s="33">
        <v>55153</v>
      </c>
      <c r="Y725" s="15">
        <v>1</v>
      </c>
      <c r="Z725" s="41" t="str">
        <f t="shared" si="33"/>
        <v>Unclassified</v>
      </c>
      <c r="AA725" s="41">
        <f>IF(IFERROR(MATCH(C725,REN_Existing_Resources!E:E,0),FALSE),1,0)</f>
        <v>0</v>
      </c>
      <c r="AB725">
        <f t="shared" si="34"/>
        <v>1</v>
      </c>
      <c r="AC725">
        <f>IF(IFERROR(MATCH(Z725,NonREN_types!$A$1:$A$10,0),FALSE),1,0)</f>
        <v>0</v>
      </c>
      <c r="AD725">
        <v>1</v>
      </c>
      <c r="AE725">
        <f t="shared" si="35"/>
        <v>0</v>
      </c>
      <c r="AG725" s="44" t="str">
        <f>IFERROR(INDEX(MasterGenCapability_201906!$G:$G,MATCH($C725,MasterGenCapability_201906!$U:$U,0)),"")</f>
        <v/>
      </c>
      <c r="AH725" s="44" t="str">
        <f>IFERROR(INDEX(NQC2020compliance_20191121!$L:$L,MATCH($C725,NQC2020compliance_20191121!$A:$A,0)),"")</f>
        <v/>
      </c>
    </row>
    <row r="726" spans="2:34" hidden="1" x14ac:dyDescent="0.25">
      <c r="B726" s="28" t="s">
        <v>3329</v>
      </c>
      <c r="C726" s="28" t="s">
        <v>4561</v>
      </c>
      <c r="D726" s="28" t="s">
        <v>3360</v>
      </c>
      <c r="E726" s="28"/>
      <c r="F726" s="28" t="s">
        <v>4562</v>
      </c>
      <c r="G726" s="28"/>
      <c r="H726" s="12" t="s">
        <v>3456</v>
      </c>
      <c r="I726" s="12" t="s">
        <v>3333</v>
      </c>
      <c r="J726" s="29"/>
      <c r="K726" s="30">
        <v>0</v>
      </c>
      <c r="L726" s="30">
        <v>1.5</v>
      </c>
      <c r="M726" s="30"/>
      <c r="N726" s="31"/>
      <c r="O726" s="31"/>
      <c r="P726" s="31"/>
      <c r="Q726" s="31"/>
      <c r="R726" s="31"/>
      <c r="S726" s="31"/>
      <c r="T726" s="32">
        <v>1</v>
      </c>
      <c r="U726" s="32">
        <v>1</v>
      </c>
      <c r="V726" s="40">
        <v>1</v>
      </c>
      <c r="W726" s="29"/>
      <c r="X726" s="33">
        <v>55153</v>
      </c>
      <c r="Y726" s="15">
        <v>1</v>
      </c>
      <c r="Z726" s="41" t="str">
        <f t="shared" si="33"/>
        <v>Unclassified</v>
      </c>
      <c r="AA726" s="41">
        <f>IF(IFERROR(MATCH(C726,REN_Existing_Resources!E:E,0),FALSE),1,0)</f>
        <v>0</v>
      </c>
      <c r="AB726">
        <f t="shared" si="34"/>
        <v>1</v>
      </c>
      <c r="AC726">
        <f>IF(IFERROR(MATCH(Z726,NonREN_types!$A$1:$A$10,0),FALSE),1,0)</f>
        <v>0</v>
      </c>
      <c r="AD726">
        <v>1</v>
      </c>
      <c r="AE726">
        <f t="shared" si="35"/>
        <v>0</v>
      </c>
      <c r="AG726" s="44" t="str">
        <f>IFERROR(INDEX(MasterGenCapability_201906!$G:$G,MATCH($C726,MasterGenCapability_201906!$U:$U,0)),"")</f>
        <v/>
      </c>
      <c r="AH726" s="44" t="str">
        <f>IFERROR(INDEX(NQC2020compliance_20191121!$L:$L,MATCH($C726,NQC2020compliance_20191121!$A:$A,0)),"")</f>
        <v/>
      </c>
    </row>
    <row r="727" spans="2:34" hidden="1" x14ac:dyDescent="0.25">
      <c r="B727" s="28" t="s">
        <v>3329</v>
      </c>
      <c r="C727" s="28" t="s">
        <v>4563</v>
      </c>
      <c r="D727" s="28" t="s">
        <v>3360</v>
      </c>
      <c r="E727" s="28"/>
      <c r="F727" s="28" t="s">
        <v>4563</v>
      </c>
      <c r="G727" s="28"/>
      <c r="H727" s="12" t="s">
        <v>3456</v>
      </c>
      <c r="I727" s="12" t="s">
        <v>3333</v>
      </c>
      <c r="J727" s="29"/>
      <c r="K727" s="30">
        <v>0</v>
      </c>
      <c r="L727" s="30">
        <v>0.2</v>
      </c>
      <c r="M727" s="30"/>
      <c r="N727" s="31"/>
      <c r="O727" s="31"/>
      <c r="P727" s="31"/>
      <c r="Q727" s="31"/>
      <c r="R727" s="31"/>
      <c r="S727" s="31"/>
      <c r="T727" s="32">
        <v>1</v>
      </c>
      <c r="U727" s="32">
        <v>1</v>
      </c>
      <c r="V727" s="40">
        <v>1</v>
      </c>
      <c r="W727" s="29"/>
      <c r="X727" s="33">
        <v>55153</v>
      </c>
      <c r="Y727" s="15">
        <v>1</v>
      </c>
      <c r="Z727" s="41" t="str">
        <f t="shared" si="33"/>
        <v>Unclassified</v>
      </c>
      <c r="AA727" s="41">
        <f>IF(IFERROR(MATCH(C727,REN_Existing_Resources!E:E,0),FALSE),1,0)</f>
        <v>0</v>
      </c>
      <c r="AB727">
        <f t="shared" si="34"/>
        <v>1</v>
      </c>
      <c r="AC727">
        <f>IF(IFERROR(MATCH(Z727,NonREN_types!$A$1:$A$10,0),FALSE),1,0)</f>
        <v>0</v>
      </c>
      <c r="AD727">
        <v>1</v>
      </c>
      <c r="AE727">
        <f t="shared" si="35"/>
        <v>0</v>
      </c>
      <c r="AG727" s="44" t="str">
        <f>IFERROR(INDEX(MasterGenCapability_201906!$G:$G,MATCH($C727,MasterGenCapability_201906!$U:$U,0)),"")</f>
        <v/>
      </c>
      <c r="AH727" s="44" t="str">
        <f>IFERROR(INDEX(NQC2020compliance_20191121!$L:$L,MATCH($C727,NQC2020compliance_20191121!$A:$A,0)),"")</f>
        <v/>
      </c>
    </row>
    <row r="728" spans="2:34" hidden="1" x14ac:dyDescent="0.25">
      <c r="B728" s="28" t="s">
        <v>3329</v>
      </c>
      <c r="C728" s="28" t="s">
        <v>4564</v>
      </c>
      <c r="D728" s="28" t="s">
        <v>3360</v>
      </c>
      <c r="E728" s="28"/>
      <c r="F728" s="28" t="s">
        <v>4565</v>
      </c>
      <c r="G728" s="28"/>
      <c r="H728" s="12" t="s">
        <v>3456</v>
      </c>
      <c r="I728" s="12" t="s">
        <v>3333</v>
      </c>
      <c r="J728" s="29"/>
      <c r="K728" s="30">
        <v>0</v>
      </c>
      <c r="L728" s="30">
        <v>0.1</v>
      </c>
      <c r="M728" s="30"/>
      <c r="N728" s="31"/>
      <c r="O728" s="31"/>
      <c r="P728" s="31"/>
      <c r="Q728" s="31"/>
      <c r="R728" s="31"/>
      <c r="S728" s="31"/>
      <c r="T728" s="32">
        <v>1</v>
      </c>
      <c r="U728" s="32">
        <v>1</v>
      </c>
      <c r="V728" s="40">
        <v>1</v>
      </c>
      <c r="W728" s="29"/>
      <c r="X728" s="33">
        <v>55153</v>
      </c>
      <c r="Y728" s="15">
        <v>1</v>
      </c>
      <c r="Z728" s="41" t="str">
        <f t="shared" si="33"/>
        <v>Unclassified</v>
      </c>
      <c r="AA728" s="41">
        <f>IF(IFERROR(MATCH(C728,REN_Existing_Resources!E:E,0),FALSE),1,0)</f>
        <v>0</v>
      </c>
      <c r="AB728">
        <f t="shared" si="34"/>
        <v>1</v>
      </c>
      <c r="AC728">
        <f>IF(IFERROR(MATCH(Z728,NonREN_types!$A$1:$A$10,0),FALSE),1,0)</f>
        <v>0</v>
      </c>
      <c r="AD728">
        <v>1</v>
      </c>
      <c r="AE728">
        <f t="shared" si="35"/>
        <v>0</v>
      </c>
      <c r="AG728" s="44" t="str">
        <f>IFERROR(INDEX(MasterGenCapability_201906!$G:$G,MATCH($C728,MasterGenCapability_201906!$U:$U,0)),"")</f>
        <v/>
      </c>
      <c r="AH728" s="44" t="str">
        <f>IFERROR(INDEX(NQC2020compliance_20191121!$L:$L,MATCH($C728,NQC2020compliance_20191121!$A:$A,0)),"")</f>
        <v/>
      </c>
    </row>
    <row r="729" spans="2:34" hidden="1" x14ac:dyDescent="0.25">
      <c r="B729" s="28" t="s">
        <v>3329</v>
      </c>
      <c r="C729" s="28" t="s">
        <v>4566</v>
      </c>
      <c r="D729" s="28" t="s">
        <v>3360</v>
      </c>
      <c r="E729" s="28"/>
      <c r="F729" s="28" t="s">
        <v>4567</v>
      </c>
      <c r="G729" s="28"/>
      <c r="H729" s="12" t="s">
        <v>3456</v>
      </c>
      <c r="I729" s="12" t="s">
        <v>3333</v>
      </c>
      <c r="J729" s="29"/>
      <c r="K729" s="30">
        <v>0</v>
      </c>
      <c r="L729" s="30">
        <v>0.13</v>
      </c>
      <c r="M729" s="30"/>
      <c r="N729" s="31"/>
      <c r="O729" s="31"/>
      <c r="P729" s="31"/>
      <c r="Q729" s="31"/>
      <c r="R729" s="31"/>
      <c r="S729" s="31"/>
      <c r="T729" s="32">
        <v>1</v>
      </c>
      <c r="U729" s="32">
        <v>1</v>
      </c>
      <c r="V729" s="40">
        <v>1</v>
      </c>
      <c r="W729" s="29"/>
      <c r="X729" s="33">
        <v>55153</v>
      </c>
      <c r="Y729" s="15">
        <v>1</v>
      </c>
      <c r="Z729" s="41" t="str">
        <f t="shared" si="33"/>
        <v>Unclassified</v>
      </c>
      <c r="AA729" s="41">
        <f>IF(IFERROR(MATCH(C729,REN_Existing_Resources!E:E,0),FALSE),1,0)</f>
        <v>0</v>
      </c>
      <c r="AB729">
        <f t="shared" si="34"/>
        <v>1</v>
      </c>
      <c r="AC729">
        <f>IF(IFERROR(MATCH(Z729,NonREN_types!$A$1:$A$10,0),FALSE),1,0)</f>
        <v>0</v>
      </c>
      <c r="AD729">
        <v>1</v>
      </c>
      <c r="AE729">
        <f t="shared" si="35"/>
        <v>0</v>
      </c>
      <c r="AG729" s="44" t="str">
        <f>IFERROR(INDEX(MasterGenCapability_201906!$G:$G,MATCH($C729,MasterGenCapability_201906!$U:$U,0)),"")</f>
        <v/>
      </c>
      <c r="AH729" s="44" t="str">
        <f>IFERROR(INDEX(NQC2020compliance_20191121!$L:$L,MATCH($C729,NQC2020compliance_20191121!$A:$A,0)),"")</f>
        <v/>
      </c>
    </row>
    <row r="730" spans="2:34" hidden="1" x14ac:dyDescent="0.25">
      <c r="B730" s="28" t="s">
        <v>3329</v>
      </c>
      <c r="C730" s="28" t="s">
        <v>4568</v>
      </c>
      <c r="D730" s="28" t="s">
        <v>3360</v>
      </c>
      <c r="E730" s="28"/>
      <c r="F730" s="28" t="s">
        <v>4568</v>
      </c>
      <c r="G730" s="28"/>
      <c r="H730" s="12" t="s">
        <v>3456</v>
      </c>
      <c r="I730" s="12" t="s">
        <v>3333</v>
      </c>
      <c r="J730" s="29"/>
      <c r="K730" s="30">
        <v>0</v>
      </c>
      <c r="L730" s="30">
        <v>0.2</v>
      </c>
      <c r="M730" s="30"/>
      <c r="N730" s="31"/>
      <c r="O730" s="31"/>
      <c r="P730" s="31"/>
      <c r="Q730" s="31"/>
      <c r="R730" s="31"/>
      <c r="S730" s="31"/>
      <c r="T730" s="32">
        <v>1</v>
      </c>
      <c r="U730" s="32">
        <v>1</v>
      </c>
      <c r="V730" s="40">
        <v>1</v>
      </c>
      <c r="W730" s="29"/>
      <c r="X730" s="33">
        <v>55153</v>
      </c>
      <c r="Y730" s="15">
        <v>1</v>
      </c>
      <c r="Z730" s="41" t="str">
        <f t="shared" si="33"/>
        <v>Unclassified</v>
      </c>
      <c r="AA730" s="41">
        <f>IF(IFERROR(MATCH(C730,REN_Existing_Resources!E:E,0),FALSE),1,0)</f>
        <v>0</v>
      </c>
      <c r="AB730">
        <f t="shared" si="34"/>
        <v>1</v>
      </c>
      <c r="AC730">
        <f>IF(IFERROR(MATCH(Z730,NonREN_types!$A$1:$A$10,0),FALSE),1,0)</f>
        <v>0</v>
      </c>
      <c r="AD730">
        <v>1</v>
      </c>
      <c r="AE730">
        <f t="shared" si="35"/>
        <v>0</v>
      </c>
      <c r="AG730" s="44" t="str">
        <f>IFERROR(INDEX(MasterGenCapability_201906!$G:$G,MATCH($C730,MasterGenCapability_201906!$U:$U,0)),"")</f>
        <v/>
      </c>
      <c r="AH730" s="44">
        <f>IFERROR(INDEX(NQC2020compliance_20191121!$L:$L,MATCH($C730,NQC2020compliance_20191121!$A:$A,0)),"")</f>
        <v>3</v>
      </c>
    </row>
    <row r="731" spans="2:34" hidden="1" x14ac:dyDescent="0.25">
      <c r="B731" s="28" t="s">
        <v>3329</v>
      </c>
      <c r="C731" s="28" t="s">
        <v>4569</v>
      </c>
      <c r="D731" s="28" t="s">
        <v>3360</v>
      </c>
      <c r="E731" s="28"/>
      <c r="F731" s="28" t="s">
        <v>4570</v>
      </c>
      <c r="G731" s="28"/>
      <c r="H731" s="12" t="s">
        <v>3456</v>
      </c>
      <c r="I731" s="12" t="s">
        <v>3333</v>
      </c>
      <c r="J731" s="29"/>
      <c r="K731" s="30">
        <v>0</v>
      </c>
      <c r="L731" s="30">
        <v>0.96</v>
      </c>
      <c r="M731" s="30"/>
      <c r="N731" s="31"/>
      <c r="O731" s="31"/>
      <c r="P731" s="31"/>
      <c r="Q731" s="31"/>
      <c r="R731" s="31"/>
      <c r="S731" s="31"/>
      <c r="T731" s="32">
        <v>1</v>
      </c>
      <c r="U731" s="32">
        <v>1</v>
      </c>
      <c r="V731" s="40">
        <v>1</v>
      </c>
      <c r="W731" s="29"/>
      <c r="X731" s="33">
        <v>55153</v>
      </c>
      <c r="Y731" s="15">
        <v>1</v>
      </c>
      <c r="Z731" s="41" t="str">
        <f t="shared" si="33"/>
        <v>Unclassified</v>
      </c>
      <c r="AA731" s="41">
        <f>IF(IFERROR(MATCH(C731,REN_Existing_Resources!E:E,0),FALSE),1,0)</f>
        <v>0</v>
      </c>
      <c r="AB731">
        <f t="shared" si="34"/>
        <v>1</v>
      </c>
      <c r="AC731">
        <f>IF(IFERROR(MATCH(Z731,NonREN_types!$A$1:$A$10,0),FALSE),1,0)</f>
        <v>0</v>
      </c>
      <c r="AD731">
        <v>1</v>
      </c>
      <c r="AE731">
        <f t="shared" si="35"/>
        <v>0</v>
      </c>
      <c r="AG731" s="44" t="str">
        <f>IFERROR(INDEX(MasterGenCapability_201906!$G:$G,MATCH($C731,MasterGenCapability_201906!$U:$U,0)),"")</f>
        <v/>
      </c>
      <c r="AH731" s="44" t="str">
        <f>IFERROR(INDEX(NQC2020compliance_20191121!$L:$L,MATCH($C731,NQC2020compliance_20191121!$A:$A,0)),"")</f>
        <v/>
      </c>
    </row>
    <row r="732" spans="2:34" hidden="1" x14ac:dyDescent="0.25">
      <c r="B732" s="28" t="s">
        <v>3329</v>
      </c>
      <c r="C732" s="28" t="s">
        <v>4571</v>
      </c>
      <c r="D732" s="28" t="s">
        <v>3360</v>
      </c>
      <c r="E732" s="28"/>
      <c r="F732" s="28" t="s">
        <v>4572</v>
      </c>
      <c r="G732" s="28"/>
      <c r="H732" s="12" t="s">
        <v>3456</v>
      </c>
      <c r="I732" s="12" t="s">
        <v>3333</v>
      </c>
      <c r="J732" s="29"/>
      <c r="K732" s="30">
        <v>0</v>
      </c>
      <c r="L732" s="30">
        <v>0.96</v>
      </c>
      <c r="M732" s="30"/>
      <c r="N732" s="31"/>
      <c r="O732" s="31"/>
      <c r="P732" s="31"/>
      <c r="Q732" s="31"/>
      <c r="R732" s="31"/>
      <c r="S732" s="31"/>
      <c r="T732" s="32">
        <v>1</v>
      </c>
      <c r="U732" s="32">
        <v>1</v>
      </c>
      <c r="V732" s="40">
        <v>1</v>
      </c>
      <c r="W732" s="29"/>
      <c r="X732" s="33">
        <v>55153</v>
      </c>
      <c r="Y732" s="15">
        <v>1</v>
      </c>
      <c r="Z732" s="41" t="str">
        <f t="shared" si="33"/>
        <v>Unclassified</v>
      </c>
      <c r="AA732" s="41">
        <f>IF(IFERROR(MATCH(C732,REN_Existing_Resources!E:E,0),FALSE),1,0)</f>
        <v>0</v>
      </c>
      <c r="AB732">
        <f t="shared" si="34"/>
        <v>1</v>
      </c>
      <c r="AC732">
        <f>IF(IFERROR(MATCH(Z732,NonREN_types!$A$1:$A$10,0),FALSE),1,0)</f>
        <v>0</v>
      </c>
      <c r="AD732">
        <v>1</v>
      </c>
      <c r="AE732">
        <f t="shared" si="35"/>
        <v>0</v>
      </c>
      <c r="AG732" s="44" t="str">
        <f>IFERROR(INDEX(MasterGenCapability_201906!$G:$G,MATCH($C732,MasterGenCapability_201906!$U:$U,0)),"")</f>
        <v/>
      </c>
      <c r="AH732" s="44">
        <f>IFERROR(INDEX(NQC2020compliance_20191121!$L:$L,MATCH($C732,NQC2020compliance_20191121!$A:$A,0)),"")</f>
        <v>0.96</v>
      </c>
    </row>
    <row r="733" spans="2:34" hidden="1" x14ac:dyDescent="0.25">
      <c r="B733" s="28" t="s">
        <v>3329</v>
      </c>
      <c r="C733" s="28" t="s">
        <v>4573</v>
      </c>
      <c r="D733" s="28" t="s">
        <v>3360</v>
      </c>
      <c r="E733" s="28"/>
      <c r="F733" s="28" t="s">
        <v>4574</v>
      </c>
      <c r="G733" s="28"/>
      <c r="H733" s="12" t="s">
        <v>3456</v>
      </c>
      <c r="I733" s="12" t="s">
        <v>3333</v>
      </c>
      <c r="J733" s="29"/>
      <c r="K733" s="30">
        <v>0</v>
      </c>
      <c r="L733" s="30">
        <v>0.14000000000000001</v>
      </c>
      <c r="M733" s="30"/>
      <c r="N733" s="31"/>
      <c r="O733" s="31"/>
      <c r="P733" s="31"/>
      <c r="Q733" s="31"/>
      <c r="R733" s="31"/>
      <c r="S733" s="31"/>
      <c r="T733" s="32">
        <v>1</v>
      </c>
      <c r="U733" s="32">
        <v>1</v>
      </c>
      <c r="V733" s="40">
        <v>1</v>
      </c>
      <c r="W733" s="29"/>
      <c r="X733" s="33">
        <v>55153</v>
      </c>
      <c r="Y733" s="15">
        <v>1</v>
      </c>
      <c r="Z733" s="41" t="str">
        <f t="shared" si="33"/>
        <v>Unclassified</v>
      </c>
      <c r="AA733" s="41">
        <f>IF(IFERROR(MATCH(C733,REN_Existing_Resources!E:E,0),FALSE),1,0)</f>
        <v>0</v>
      </c>
      <c r="AB733">
        <f t="shared" si="34"/>
        <v>1</v>
      </c>
      <c r="AC733">
        <f>IF(IFERROR(MATCH(Z733,NonREN_types!$A$1:$A$10,0),FALSE),1,0)</f>
        <v>0</v>
      </c>
      <c r="AD733">
        <v>1</v>
      </c>
      <c r="AE733">
        <f t="shared" si="35"/>
        <v>0</v>
      </c>
      <c r="AG733" s="44" t="str">
        <f>IFERROR(INDEX(MasterGenCapability_201906!$G:$G,MATCH($C733,MasterGenCapability_201906!$U:$U,0)),"")</f>
        <v/>
      </c>
      <c r="AH733" s="44" t="str">
        <f>IFERROR(INDEX(NQC2020compliance_20191121!$L:$L,MATCH($C733,NQC2020compliance_20191121!$A:$A,0)),"")</f>
        <v/>
      </c>
    </row>
    <row r="734" spans="2:34" hidden="1" x14ac:dyDescent="0.25">
      <c r="B734" s="28" t="s">
        <v>3329</v>
      </c>
      <c r="C734" s="28" t="s">
        <v>4575</v>
      </c>
      <c r="D734" s="28" t="s">
        <v>3360</v>
      </c>
      <c r="E734" s="28"/>
      <c r="F734" s="28" t="s">
        <v>4576</v>
      </c>
      <c r="G734" s="28"/>
      <c r="H734" s="12" t="s">
        <v>3456</v>
      </c>
      <c r="I734" s="12" t="s">
        <v>3333</v>
      </c>
      <c r="J734" s="29"/>
      <c r="K734" s="30">
        <v>0</v>
      </c>
      <c r="L734" s="30">
        <v>0.55000000000000004</v>
      </c>
      <c r="M734" s="30"/>
      <c r="N734" s="31"/>
      <c r="O734" s="31"/>
      <c r="P734" s="31"/>
      <c r="Q734" s="31"/>
      <c r="R734" s="31"/>
      <c r="S734" s="31"/>
      <c r="T734" s="32">
        <v>1</v>
      </c>
      <c r="U734" s="32">
        <v>1</v>
      </c>
      <c r="V734" s="40">
        <v>1</v>
      </c>
      <c r="W734" s="29"/>
      <c r="X734" s="33">
        <v>55153</v>
      </c>
      <c r="Y734" s="15">
        <v>1</v>
      </c>
      <c r="Z734" s="41" t="str">
        <f t="shared" si="33"/>
        <v>Unclassified</v>
      </c>
      <c r="AA734" s="41">
        <f>IF(IFERROR(MATCH(C734,REN_Existing_Resources!E:E,0),FALSE),1,0)</f>
        <v>0</v>
      </c>
      <c r="AB734">
        <f t="shared" si="34"/>
        <v>1</v>
      </c>
      <c r="AC734">
        <f>IF(IFERROR(MATCH(Z734,NonREN_types!$A$1:$A$10,0),FALSE),1,0)</f>
        <v>0</v>
      </c>
      <c r="AD734">
        <v>1</v>
      </c>
      <c r="AE734">
        <f t="shared" si="35"/>
        <v>0</v>
      </c>
      <c r="AG734" s="44" t="str">
        <f>IFERROR(INDEX(MasterGenCapability_201906!$G:$G,MATCH($C734,MasterGenCapability_201906!$U:$U,0)),"")</f>
        <v/>
      </c>
      <c r="AH734" s="44">
        <f>IFERROR(INDEX(NQC2020compliance_20191121!$L:$L,MATCH($C734,NQC2020compliance_20191121!$A:$A,0)),"")</f>
        <v>1</v>
      </c>
    </row>
    <row r="735" spans="2:34" hidden="1" x14ac:dyDescent="0.25">
      <c r="B735" s="28" t="s">
        <v>3329</v>
      </c>
      <c r="C735" s="28" t="s">
        <v>4577</v>
      </c>
      <c r="D735" s="28" t="s">
        <v>3360</v>
      </c>
      <c r="E735" s="28"/>
      <c r="F735" s="28" t="s">
        <v>4578</v>
      </c>
      <c r="G735" s="28"/>
      <c r="H735" s="12" t="s">
        <v>3456</v>
      </c>
      <c r="I735" s="12" t="s">
        <v>3333</v>
      </c>
      <c r="J735" s="29"/>
      <c r="K735" s="30">
        <v>0</v>
      </c>
      <c r="L735" s="30">
        <v>0.33</v>
      </c>
      <c r="M735" s="30"/>
      <c r="N735" s="31"/>
      <c r="O735" s="31"/>
      <c r="P735" s="31"/>
      <c r="Q735" s="31"/>
      <c r="R735" s="31"/>
      <c r="S735" s="31"/>
      <c r="T735" s="32">
        <v>1</v>
      </c>
      <c r="U735" s="32">
        <v>1</v>
      </c>
      <c r="V735" s="40">
        <v>1</v>
      </c>
      <c r="W735" s="29"/>
      <c r="X735" s="33">
        <v>55153</v>
      </c>
      <c r="Y735" s="15">
        <v>1</v>
      </c>
      <c r="Z735" s="41" t="str">
        <f t="shared" si="33"/>
        <v>Unclassified</v>
      </c>
      <c r="AA735" s="41">
        <f>IF(IFERROR(MATCH(C735,REN_Existing_Resources!E:E,0),FALSE),1,0)</f>
        <v>0</v>
      </c>
      <c r="AB735">
        <f t="shared" si="34"/>
        <v>1</v>
      </c>
      <c r="AC735">
        <f>IF(IFERROR(MATCH(Z735,NonREN_types!$A$1:$A$10,0),FALSE),1,0)</f>
        <v>0</v>
      </c>
      <c r="AD735">
        <v>1</v>
      </c>
      <c r="AE735">
        <f t="shared" si="35"/>
        <v>0</v>
      </c>
      <c r="AG735" s="44" t="str">
        <f>IFERROR(INDEX(MasterGenCapability_201906!$G:$G,MATCH($C735,MasterGenCapability_201906!$U:$U,0)),"")</f>
        <v/>
      </c>
      <c r="AH735" s="44" t="str">
        <f>IFERROR(INDEX(NQC2020compliance_20191121!$L:$L,MATCH($C735,NQC2020compliance_20191121!$A:$A,0)),"")</f>
        <v/>
      </c>
    </row>
    <row r="736" spans="2:34" hidden="1" x14ac:dyDescent="0.25">
      <c r="B736" s="28" t="s">
        <v>3329</v>
      </c>
      <c r="C736" s="28" t="s">
        <v>4579</v>
      </c>
      <c r="D736" s="28" t="s">
        <v>3360</v>
      </c>
      <c r="E736" s="28"/>
      <c r="F736" s="28" t="s">
        <v>4579</v>
      </c>
      <c r="G736" s="28"/>
      <c r="H736" s="12" t="s">
        <v>3456</v>
      </c>
      <c r="I736" s="12" t="s">
        <v>3333</v>
      </c>
      <c r="J736" s="29"/>
      <c r="K736" s="30">
        <v>0</v>
      </c>
      <c r="L736" s="30">
        <v>0.12</v>
      </c>
      <c r="M736" s="30"/>
      <c r="N736" s="31"/>
      <c r="O736" s="31"/>
      <c r="P736" s="31"/>
      <c r="Q736" s="31"/>
      <c r="R736" s="31"/>
      <c r="S736" s="31"/>
      <c r="T736" s="32">
        <v>1</v>
      </c>
      <c r="U736" s="32">
        <v>1</v>
      </c>
      <c r="V736" s="40">
        <v>1</v>
      </c>
      <c r="W736" s="29"/>
      <c r="X736" s="33">
        <v>55153</v>
      </c>
      <c r="Y736" s="15">
        <v>1</v>
      </c>
      <c r="Z736" s="41" t="str">
        <f t="shared" si="33"/>
        <v>Unclassified</v>
      </c>
      <c r="AA736" s="41">
        <f>IF(IFERROR(MATCH(C736,REN_Existing_Resources!E:E,0),FALSE),1,0)</f>
        <v>0</v>
      </c>
      <c r="AB736">
        <f t="shared" si="34"/>
        <v>1</v>
      </c>
      <c r="AC736">
        <f>IF(IFERROR(MATCH(Z736,NonREN_types!$A$1:$A$10,0),FALSE),1,0)</f>
        <v>0</v>
      </c>
      <c r="AD736">
        <v>1</v>
      </c>
      <c r="AE736">
        <f t="shared" si="35"/>
        <v>0</v>
      </c>
      <c r="AG736" s="44" t="str">
        <f>IFERROR(INDEX(MasterGenCapability_201906!$G:$G,MATCH($C736,MasterGenCapability_201906!$U:$U,0)),"")</f>
        <v/>
      </c>
      <c r="AH736" s="44">
        <f>IFERROR(INDEX(NQC2020compliance_20191121!$L:$L,MATCH($C736,NQC2020compliance_20191121!$A:$A,0)),"")</f>
        <v>1</v>
      </c>
    </row>
    <row r="737" spans="2:34" hidden="1" x14ac:dyDescent="0.25">
      <c r="B737" s="28" t="s">
        <v>3329</v>
      </c>
      <c r="C737" s="28" t="s">
        <v>410</v>
      </c>
      <c r="D737" s="28" t="s">
        <v>3466</v>
      </c>
      <c r="E737" s="28" t="s">
        <v>3467</v>
      </c>
      <c r="F737" s="28" t="s">
        <v>4580</v>
      </c>
      <c r="G737" s="28"/>
      <c r="H737" s="12" t="s">
        <v>3385</v>
      </c>
      <c r="I737" s="12" t="s">
        <v>3333</v>
      </c>
      <c r="J737" s="29"/>
      <c r="K737" s="30">
        <v>2</v>
      </c>
      <c r="L737" s="30">
        <v>2</v>
      </c>
      <c r="M737" s="30"/>
      <c r="N737" s="31"/>
      <c r="O737" s="31"/>
      <c r="P737" s="31"/>
      <c r="Q737" s="31"/>
      <c r="R737" s="31"/>
      <c r="S737" s="31"/>
      <c r="T737" s="32">
        <v>0</v>
      </c>
      <c r="U737" s="32">
        <v>1</v>
      </c>
      <c r="V737" s="29">
        <v>14611</v>
      </c>
      <c r="W737" s="29"/>
      <c r="X737" s="33">
        <v>55153</v>
      </c>
      <c r="Y737" s="15">
        <v>1</v>
      </c>
      <c r="Z737" s="41" t="str">
        <f t="shared" si="33"/>
        <v>RenExistRes</v>
      </c>
      <c r="AA737" s="41">
        <f>IF(IFERROR(MATCH(C737,REN_Existing_Resources!E:E,0),FALSE),1,0)</f>
        <v>1</v>
      </c>
      <c r="AB737">
        <f t="shared" si="34"/>
        <v>1</v>
      </c>
      <c r="AC737">
        <f>IF(IFERROR(MATCH(Z737,NonREN_types!$A$1:$A$10,0),FALSE),1,0)</f>
        <v>0</v>
      </c>
      <c r="AD737">
        <v>1</v>
      </c>
      <c r="AE737">
        <f t="shared" si="35"/>
        <v>0</v>
      </c>
      <c r="AG737" s="44">
        <f>IFERROR(INDEX(MasterGenCapability_201906!$G:$G,MATCH($C737,MasterGenCapability_201906!$U:$U,0)),"")</f>
        <v>2</v>
      </c>
      <c r="AH737" s="44">
        <f>IFERROR(INDEX(NQC2020compliance_20191121!$L:$L,MATCH($C737,NQC2020compliance_20191121!$A:$A,0)),"")</f>
        <v>0.82</v>
      </c>
    </row>
    <row r="738" spans="2:34" x14ac:dyDescent="0.25">
      <c r="B738" s="28" t="s">
        <v>3329</v>
      </c>
      <c r="C738" s="28" t="s">
        <v>4581</v>
      </c>
      <c r="D738" s="28" t="s">
        <v>130</v>
      </c>
      <c r="E738" s="28" t="s">
        <v>3341</v>
      </c>
      <c r="F738" s="28" t="s">
        <v>4582</v>
      </c>
      <c r="G738" s="28"/>
      <c r="H738" s="12" t="s">
        <v>3385</v>
      </c>
      <c r="I738" s="12" t="s">
        <v>3333</v>
      </c>
      <c r="J738" s="29" t="s">
        <v>3386</v>
      </c>
      <c r="K738" s="30">
        <v>210</v>
      </c>
      <c r="L738" s="30">
        <v>210</v>
      </c>
      <c r="M738" s="30"/>
      <c r="N738" s="31"/>
      <c r="O738" s="31"/>
      <c r="P738" s="31"/>
      <c r="Q738" s="31"/>
      <c r="R738" s="31"/>
      <c r="S738" s="31"/>
      <c r="T738" s="32">
        <v>0</v>
      </c>
      <c r="U738" s="32">
        <v>1</v>
      </c>
      <c r="V738" s="29">
        <v>30682</v>
      </c>
      <c r="W738" s="29"/>
      <c r="X738" s="33">
        <v>55153</v>
      </c>
      <c r="Y738" s="15">
        <v>1</v>
      </c>
      <c r="Z738" s="41" t="str">
        <f t="shared" si="33"/>
        <v>CAISO_Hydro</v>
      </c>
      <c r="AA738" s="41">
        <f>IF(IFERROR(MATCH(C738,REN_Existing_Resources!E:E,0),FALSE),1,0)</f>
        <v>0</v>
      </c>
      <c r="AB738">
        <f t="shared" si="34"/>
        <v>1</v>
      </c>
      <c r="AC738">
        <f>IF(IFERROR(MATCH(Z738,NonREN_types!$A$1:$A$10,0),FALSE),1,0)</f>
        <v>1</v>
      </c>
      <c r="AD738">
        <v>1</v>
      </c>
      <c r="AE738">
        <f t="shared" si="35"/>
        <v>1</v>
      </c>
      <c r="AG738" s="44">
        <f>IFERROR(INDEX(MasterGenCapability_201906!$G:$G,MATCH($C738,MasterGenCapability_201906!$U:$U,0)),"")</f>
        <v>63.3</v>
      </c>
      <c r="AH738" s="44">
        <f>IFERROR(INDEX(NQC2020compliance_20191121!$L:$L,MATCH($C738,NQC2020compliance_20191121!$A:$A,0)),"")</f>
        <v>28.58</v>
      </c>
    </row>
    <row r="739" spans="2:34" hidden="1" x14ac:dyDescent="0.25">
      <c r="B739" s="28" t="s">
        <v>3329</v>
      </c>
      <c r="C739" s="28" t="s">
        <v>4583</v>
      </c>
      <c r="D739" s="28" t="s">
        <v>3360</v>
      </c>
      <c r="E739" s="28"/>
      <c r="F739" s="28" t="s">
        <v>4584</v>
      </c>
      <c r="G739" s="28"/>
      <c r="H739" s="12" t="s">
        <v>3332</v>
      </c>
      <c r="I739" s="12" t="s">
        <v>3333</v>
      </c>
      <c r="J739" s="29"/>
      <c r="K739" s="30">
        <v>1.5</v>
      </c>
      <c r="L739" s="30">
        <v>0</v>
      </c>
      <c r="M739" s="30"/>
      <c r="N739" s="31"/>
      <c r="O739" s="31"/>
      <c r="P739" s="31"/>
      <c r="Q739" s="31"/>
      <c r="R739" s="31"/>
      <c r="S739" s="31"/>
      <c r="T739" s="32">
        <v>0</v>
      </c>
      <c r="U739" s="32">
        <v>1</v>
      </c>
      <c r="V739" s="29">
        <v>41703</v>
      </c>
      <c r="W739" s="29"/>
      <c r="X739" s="33">
        <v>55153</v>
      </c>
      <c r="Y739" s="15">
        <v>1</v>
      </c>
      <c r="Z739" s="41" t="str">
        <f t="shared" si="33"/>
        <v>Unclassified</v>
      </c>
      <c r="AA739" s="41">
        <f>IF(IFERROR(MATCH(C739,REN_Existing_Resources!E:E,0),FALSE),1,0)</f>
        <v>0</v>
      </c>
      <c r="AB739">
        <f t="shared" si="34"/>
        <v>1</v>
      </c>
      <c r="AC739">
        <f>IF(IFERROR(MATCH(Z739,NonREN_types!$A$1:$A$10,0),FALSE),1,0)</f>
        <v>0</v>
      </c>
      <c r="AD739">
        <v>1</v>
      </c>
      <c r="AE739">
        <f t="shared" si="35"/>
        <v>0</v>
      </c>
      <c r="AG739" s="44">
        <f>IFERROR(INDEX(MasterGenCapability_201906!$G:$G,MATCH($C739,MasterGenCapability_201906!$U:$U,0)),"")</f>
        <v>1.5</v>
      </c>
      <c r="AH739" s="44">
        <f>IFERROR(INDEX(NQC2020compliance_20191121!$L:$L,MATCH($C739,NQC2020compliance_20191121!$A:$A,0)),"")</f>
        <v>0.21</v>
      </c>
    </row>
    <row r="740" spans="2:34" x14ac:dyDescent="0.25">
      <c r="B740" s="28" t="s">
        <v>3329</v>
      </c>
      <c r="C740" s="28" t="s">
        <v>4585</v>
      </c>
      <c r="D740" s="28" t="s">
        <v>3360</v>
      </c>
      <c r="E740" s="28"/>
      <c r="F740" s="28" t="s">
        <v>4586</v>
      </c>
      <c r="G740" s="28"/>
      <c r="H740" s="12" t="s">
        <v>3385</v>
      </c>
      <c r="I740" s="12" t="s">
        <v>3333</v>
      </c>
      <c r="J740" s="29" t="s">
        <v>3386</v>
      </c>
      <c r="K740" s="30">
        <v>32</v>
      </c>
      <c r="L740" s="30">
        <v>32</v>
      </c>
      <c r="M740" s="30"/>
      <c r="N740" s="31"/>
      <c r="O740" s="31"/>
      <c r="P740" s="31"/>
      <c r="Q740" s="31"/>
      <c r="R740" s="31"/>
      <c r="S740" s="31"/>
      <c r="T740" s="32">
        <v>0</v>
      </c>
      <c r="U740" s="32">
        <v>1</v>
      </c>
      <c r="V740" s="29">
        <v>8037</v>
      </c>
      <c r="W740" s="29"/>
      <c r="X740" s="33">
        <v>55153</v>
      </c>
      <c r="Y740" s="15">
        <v>1</v>
      </c>
      <c r="Z740" s="41" t="str">
        <f t="shared" si="33"/>
        <v>CAISO_Hydro</v>
      </c>
      <c r="AA740" s="41">
        <f>IF(IFERROR(MATCH(C740,REN_Existing_Resources!E:E,0),FALSE),1,0)</f>
        <v>0</v>
      </c>
      <c r="AB740">
        <f t="shared" si="34"/>
        <v>1</v>
      </c>
      <c r="AC740">
        <f>IF(IFERROR(MATCH(Z740,NonREN_types!$A$1:$A$10,0),FALSE),1,0)</f>
        <v>1</v>
      </c>
      <c r="AD740">
        <v>1</v>
      </c>
      <c r="AE740">
        <f t="shared" si="35"/>
        <v>1</v>
      </c>
      <c r="AG740" s="44">
        <f>IFERROR(INDEX(MasterGenCapability_201906!$G:$G,MATCH($C740,MasterGenCapability_201906!$U:$U,0)),"")</f>
        <v>32</v>
      </c>
      <c r="AH740" s="44">
        <f>IFERROR(INDEX(NQC2020compliance_20191121!$L:$L,MATCH($C740,NQC2020compliance_20191121!$A:$A,0)),"")</f>
        <v>32</v>
      </c>
    </row>
    <row r="741" spans="2:34" x14ac:dyDescent="0.25">
      <c r="B741" s="28" t="s">
        <v>3329</v>
      </c>
      <c r="C741" s="28" t="s">
        <v>4587</v>
      </c>
      <c r="D741" s="28" t="s">
        <v>3360</v>
      </c>
      <c r="E741" s="28"/>
      <c r="F741" s="28" t="s">
        <v>4588</v>
      </c>
      <c r="G741" s="28"/>
      <c r="H741" s="12" t="s">
        <v>3385</v>
      </c>
      <c r="I741" s="12" t="s">
        <v>3333</v>
      </c>
      <c r="J741" s="29" t="s">
        <v>3386</v>
      </c>
      <c r="K741" s="30">
        <v>32</v>
      </c>
      <c r="L741" s="30">
        <v>32</v>
      </c>
      <c r="M741" s="30"/>
      <c r="N741" s="31"/>
      <c r="O741" s="31"/>
      <c r="P741" s="31"/>
      <c r="Q741" s="31"/>
      <c r="R741" s="31"/>
      <c r="S741" s="31"/>
      <c r="T741" s="32">
        <v>0</v>
      </c>
      <c r="U741" s="32">
        <v>1</v>
      </c>
      <c r="V741" s="29">
        <v>8037</v>
      </c>
      <c r="W741" s="29"/>
      <c r="X741" s="33">
        <v>55153</v>
      </c>
      <c r="Y741" s="15">
        <v>1</v>
      </c>
      <c r="Z741" s="41" t="str">
        <f t="shared" si="33"/>
        <v>CAISO_Hydro</v>
      </c>
      <c r="AA741" s="41">
        <f>IF(IFERROR(MATCH(C741,REN_Existing_Resources!E:E,0),FALSE),1,0)</f>
        <v>0</v>
      </c>
      <c r="AB741">
        <f t="shared" si="34"/>
        <v>1</v>
      </c>
      <c r="AC741">
        <f>IF(IFERROR(MATCH(Z741,NonREN_types!$A$1:$A$10,0),FALSE),1,0)</f>
        <v>1</v>
      </c>
      <c r="AD741">
        <v>1</v>
      </c>
      <c r="AE741">
        <f t="shared" si="35"/>
        <v>1</v>
      </c>
      <c r="AG741" s="44">
        <f>IFERROR(INDEX(MasterGenCapability_201906!$G:$G,MATCH($C741,MasterGenCapability_201906!$U:$U,0)),"")</f>
        <v>32</v>
      </c>
      <c r="AH741" s="44">
        <f>IFERROR(INDEX(NQC2020compliance_20191121!$L:$L,MATCH($C741,NQC2020compliance_20191121!$A:$A,0)),"")</f>
        <v>32</v>
      </c>
    </row>
    <row r="742" spans="2:34" x14ac:dyDescent="0.25">
      <c r="B742" s="28" t="s">
        <v>3329</v>
      </c>
      <c r="C742" s="28" t="s">
        <v>4589</v>
      </c>
      <c r="D742" s="28" t="s">
        <v>3360</v>
      </c>
      <c r="E742" s="28"/>
      <c r="F742" s="28" t="s">
        <v>4590</v>
      </c>
      <c r="G742" s="28"/>
      <c r="H742" s="12" t="s">
        <v>3385</v>
      </c>
      <c r="I742" s="12" t="s">
        <v>3333</v>
      </c>
      <c r="J742" s="29" t="s">
        <v>3386</v>
      </c>
      <c r="K742" s="30">
        <v>70.599999999999994</v>
      </c>
      <c r="L742" s="30">
        <v>70.599999999999994</v>
      </c>
      <c r="M742" s="30"/>
      <c r="N742" s="31"/>
      <c r="O742" s="31"/>
      <c r="P742" s="31"/>
      <c r="Q742" s="31"/>
      <c r="R742" s="31"/>
      <c r="S742" s="31"/>
      <c r="T742" s="32">
        <v>0</v>
      </c>
      <c r="U742" s="32">
        <v>1</v>
      </c>
      <c r="V742" s="29">
        <v>9133</v>
      </c>
      <c r="W742" s="29"/>
      <c r="X742" s="33">
        <v>55153</v>
      </c>
      <c r="Y742" s="15">
        <v>1</v>
      </c>
      <c r="Z742" s="41" t="str">
        <f t="shared" si="33"/>
        <v>CAISO_Hydro</v>
      </c>
      <c r="AA742" s="41">
        <f>IF(IFERROR(MATCH(C742,REN_Existing_Resources!E:E,0),FALSE),1,0)</f>
        <v>0</v>
      </c>
      <c r="AB742">
        <f t="shared" si="34"/>
        <v>1</v>
      </c>
      <c r="AC742">
        <f>IF(IFERROR(MATCH(Z742,NonREN_types!$A$1:$A$10,0),FALSE),1,0)</f>
        <v>1</v>
      </c>
      <c r="AD742">
        <v>1</v>
      </c>
      <c r="AE742">
        <f t="shared" si="35"/>
        <v>1</v>
      </c>
      <c r="AG742" s="44">
        <f>IFERROR(INDEX(MasterGenCapability_201906!$G:$G,MATCH($C742,MasterGenCapability_201906!$U:$U,0)),"")</f>
        <v>70.599999999999994</v>
      </c>
      <c r="AH742" s="44">
        <f>IFERROR(INDEX(NQC2020compliance_20191121!$L:$L,MATCH($C742,NQC2020compliance_20191121!$A:$A,0)),"")</f>
        <v>70.599999999999994</v>
      </c>
    </row>
    <row r="743" spans="2:34" x14ac:dyDescent="0.25">
      <c r="B743" s="28" t="s">
        <v>3329</v>
      </c>
      <c r="C743" s="28" t="s">
        <v>4591</v>
      </c>
      <c r="D743" s="28" t="s">
        <v>3360</v>
      </c>
      <c r="E743" s="28"/>
      <c r="F743" s="28" t="s">
        <v>4592</v>
      </c>
      <c r="G743" s="28"/>
      <c r="H743" s="12" t="s">
        <v>3385</v>
      </c>
      <c r="I743" s="12" t="s">
        <v>3333</v>
      </c>
      <c r="J743" s="29" t="s">
        <v>3386</v>
      </c>
      <c r="K743" s="30">
        <v>95</v>
      </c>
      <c r="L743" s="30">
        <v>95</v>
      </c>
      <c r="M743" s="30"/>
      <c r="N743" s="31"/>
      <c r="O743" s="31"/>
      <c r="P743" s="31"/>
      <c r="Q743" s="31"/>
      <c r="R743" s="31"/>
      <c r="S743" s="31"/>
      <c r="T743" s="32">
        <v>0</v>
      </c>
      <c r="U743" s="32">
        <v>1</v>
      </c>
      <c r="V743" s="29">
        <v>20090</v>
      </c>
      <c r="W743" s="29"/>
      <c r="X743" s="33">
        <v>55153</v>
      </c>
      <c r="Y743" s="15">
        <v>1</v>
      </c>
      <c r="Z743" s="41" t="str">
        <f t="shared" si="33"/>
        <v>CAISO_Hydro</v>
      </c>
      <c r="AA743" s="41">
        <f>IF(IFERROR(MATCH(C743,REN_Existing_Resources!E:E,0),FALSE),1,0)</f>
        <v>0</v>
      </c>
      <c r="AB743">
        <f t="shared" si="34"/>
        <v>1</v>
      </c>
      <c r="AC743">
        <f>IF(IFERROR(MATCH(Z743,NonREN_types!$A$1:$A$10,0),FALSE),1,0)</f>
        <v>1</v>
      </c>
      <c r="AD743">
        <v>1</v>
      </c>
      <c r="AE743">
        <f t="shared" si="35"/>
        <v>1</v>
      </c>
      <c r="AG743" s="44">
        <f>IFERROR(INDEX(MasterGenCapability_201906!$G:$G,MATCH($C743,MasterGenCapability_201906!$U:$U,0)),"")</f>
        <v>95</v>
      </c>
      <c r="AH743" s="44">
        <f>IFERROR(INDEX(NQC2020compliance_20191121!$L:$L,MATCH($C743,NQC2020compliance_20191121!$A:$A,0)),"")</f>
        <v>95</v>
      </c>
    </row>
    <row r="744" spans="2:34" x14ac:dyDescent="0.25">
      <c r="B744" s="28" t="s">
        <v>3329</v>
      </c>
      <c r="C744" s="28" t="s">
        <v>4593</v>
      </c>
      <c r="D744" s="28" t="s">
        <v>3360</v>
      </c>
      <c r="E744" s="28"/>
      <c r="F744" s="28" t="s">
        <v>4594</v>
      </c>
      <c r="G744" s="28"/>
      <c r="H744" s="12" t="s">
        <v>3385</v>
      </c>
      <c r="I744" s="12" t="s">
        <v>3333</v>
      </c>
      <c r="J744" s="29" t="s">
        <v>3386</v>
      </c>
      <c r="K744" s="30">
        <v>82</v>
      </c>
      <c r="L744" s="30">
        <v>82</v>
      </c>
      <c r="M744" s="30"/>
      <c r="N744" s="31"/>
      <c r="O744" s="31"/>
      <c r="P744" s="31"/>
      <c r="Q744" s="31"/>
      <c r="R744" s="31"/>
      <c r="S744" s="31"/>
      <c r="T744" s="32">
        <v>0</v>
      </c>
      <c r="U744" s="32">
        <v>1</v>
      </c>
      <c r="V744" s="29">
        <v>16072</v>
      </c>
      <c r="W744" s="29"/>
      <c r="X744" s="33">
        <v>55153</v>
      </c>
      <c r="Y744" s="15">
        <v>1</v>
      </c>
      <c r="Z744" s="41" t="str">
        <f t="shared" si="33"/>
        <v>CAISO_Hydro</v>
      </c>
      <c r="AA744" s="41">
        <f>IF(IFERROR(MATCH(C744,REN_Existing_Resources!E:E,0),FALSE),1,0)</f>
        <v>0</v>
      </c>
      <c r="AB744">
        <f t="shared" si="34"/>
        <v>1</v>
      </c>
      <c r="AC744">
        <f>IF(IFERROR(MATCH(Z744,NonREN_types!$A$1:$A$10,0),FALSE),1,0)</f>
        <v>1</v>
      </c>
      <c r="AD744">
        <v>1</v>
      </c>
      <c r="AE744">
        <f t="shared" si="35"/>
        <v>1</v>
      </c>
      <c r="AG744" s="44">
        <f>IFERROR(INDEX(MasterGenCapability_201906!$G:$G,MATCH($C744,MasterGenCapability_201906!$U:$U,0)),"")</f>
        <v>82</v>
      </c>
      <c r="AH744" s="44">
        <f>IFERROR(INDEX(NQC2020compliance_20191121!$L:$L,MATCH($C744,NQC2020compliance_20191121!$A:$A,0)),"")</f>
        <v>82</v>
      </c>
    </row>
    <row r="745" spans="2:34" x14ac:dyDescent="0.25">
      <c r="B745" s="28" t="s">
        <v>3329</v>
      </c>
      <c r="C745" s="28" t="s">
        <v>4595</v>
      </c>
      <c r="D745" s="28" t="s">
        <v>3360</v>
      </c>
      <c r="E745" s="28"/>
      <c r="F745" s="28" t="s">
        <v>4596</v>
      </c>
      <c r="G745" s="28"/>
      <c r="H745" s="12" t="s">
        <v>3385</v>
      </c>
      <c r="I745" s="12" t="s">
        <v>3333</v>
      </c>
      <c r="J745" s="29" t="s">
        <v>3386</v>
      </c>
      <c r="K745" s="30">
        <v>82</v>
      </c>
      <c r="L745" s="30">
        <v>82</v>
      </c>
      <c r="M745" s="30"/>
      <c r="N745" s="31"/>
      <c r="O745" s="31"/>
      <c r="P745" s="31"/>
      <c r="Q745" s="31"/>
      <c r="R745" s="31"/>
      <c r="S745" s="31"/>
      <c r="T745" s="32">
        <v>0</v>
      </c>
      <c r="U745" s="32">
        <v>1</v>
      </c>
      <c r="V745" s="29">
        <v>16072</v>
      </c>
      <c r="W745" s="29"/>
      <c r="X745" s="33">
        <v>55153</v>
      </c>
      <c r="Y745" s="15">
        <v>1</v>
      </c>
      <c r="Z745" s="41" t="str">
        <f t="shared" si="33"/>
        <v>CAISO_Hydro</v>
      </c>
      <c r="AA745" s="41">
        <f>IF(IFERROR(MATCH(C745,REN_Existing_Resources!E:E,0),FALSE),1,0)</f>
        <v>0</v>
      </c>
      <c r="AB745">
        <f t="shared" si="34"/>
        <v>1</v>
      </c>
      <c r="AC745">
        <f>IF(IFERROR(MATCH(Z745,NonREN_types!$A$1:$A$10,0),FALSE),1,0)</f>
        <v>1</v>
      </c>
      <c r="AD745">
        <v>1</v>
      </c>
      <c r="AE745">
        <f t="shared" si="35"/>
        <v>1</v>
      </c>
      <c r="AG745" s="44">
        <f>IFERROR(INDEX(MasterGenCapability_201906!$G:$G,MATCH($C745,MasterGenCapability_201906!$U:$U,0)),"")</f>
        <v>82</v>
      </c>
      <c r="AH745" s="44">
        <f>IFERROR(INDEX(NQC2020compliance_20191121!$L:$L,MATCH($C745,NQC2020compliance_20191121!$A:$A,0)),"")</f>
        <v>82</v>
      </c>
    </row>
    <row r="746" spans="2:34" x14ac:dyDescent="0.25">
      <c r="B746" s="28" t="s">
        <v>3329</v>
      </c>
      <c r="C746" s="28" t="s">
        <v>517</v>
      </c>
      <c r="D746" s="28" t="s">
        <v>3360</v>
      </c>
      <c r="E746" s="28"/>
      <c r="F746" s="28" t="s">
        <v>4597</v>
      </c>
      <c r="G746" s="28"/>
      <c r="H746" s="12" t="s">
        <v>3385</v>
      </c>
      <c r="I746" s="12" t="s">
        <v>3333</v>
      </c>
      <c r="J746" s="29" t="s">
        <v>3386</v>
      </c>
      <c r="K746" s="30">
        <v>3.75</v>
      </c>
      <c r="L746" s="30">
        <v>0.16</v>
      </c>
      <c r="M746" s="30"/>
      <c r="N746" s="31"/>
      <c r="O746" s="31"/>
      <c r="P746" s="31"/>
      <c r="Q746" s="31"/>
      <c r="R746" s="31"/>
      <c r="S746" s="31"/>
      <c r="T746" s="32">
        <v>0</v>
      </c>
      <c r="U746" s="32">
        <v>1</v>
      </c>
      <c r="V746" s="29">
        <v>32004</v>
      </c>
      <c r="W746" s="29"/>
      <c r="X746" s="33">
        <v>55153</v>
      </c>
      <c r="Y746" s="15">
        <v>1</v>
      </c>
      <c r="Z746" s="41" t="str">
        <f t="shared" si="33"/>
        <v>CAISO_Hydro</v>
      </c>
      <c r="AA746" s="41">
        <f>IF(IFERROR(MATCH(C746,REN_Existing_Resources!E:E,0),FALSE),1,0)</f>
        <v>1</v>
      </c>
      <c r="AB746">
        <f t="shared" si="34"/>
        <v>1</v>
      </c>
      <c r="AC746">
        <f>IF(IFERROR(MATCH(Z746,NonREN_types!$A$1:$A$10,0),FALSE),1,0)</f>
        <v>1</v>
      </c>
      <c r="AD746">
        <v>1</v>
      </c>
      <c r="AE746">
        <f t="shared" si="35"/>
        <v>1</v>
      </c>
      <c r="AG746" s="44">
        <f>IFERROR(INDEX(MasterGenCapability_201906!$G:$G,MATCH($C746,MasterGenCapability_201906!$U:$U,0)),"")</f>
        <v>1.1000000000000001</v>
      </c>
      <c r="AH746" s="44">
        <f>IFERROR(INDEX(NQC2020compliance_20191121!$L:$L,MATCH($C746,NQC2020compliance_20191121!$A:$A,0)),"")</f>
        <v>0.05</v>
      </c>
    </row>
    <row r="747" spans="2:34" x14ac:dyDescent="0.25">
      <c r="B747" s="28" t="s">
        <v>3329</v>
      </c>
      <c r="C747" s="28" t="s">
        <v>4598</v>
      </c>
      <c r="D747" s="28" t="s">
        <v>3360</v>
      </c>
      <c r="E747" s="28"/>
      <c r="F747" s="28" t="s">
        <v>4599</v>
      </c>
      <c r="G747" s="28"/>
      <c r="H747" s="12" t="s">
        <v>3385</v>
      </c>
      <c r="I747" s="12" t="s">
        <v>3333</v>
      </c>
      <c r="J747" s="29" t="s">
        <v>3386</v>
      </c>
      <c r="K747" s="30">
        <v>39</v>
      </c>
      <c r="L747" s="30">
        <v>39</v>
      </c>
      <c r="M747" s="30"/>
      <c r="N747" s="31"/>
      <c r="O747" s="31"/>
      <c r="P747" s="31"/>
      <c r="Q747" s="31"/>
      <c r="R747" s="31"/>
      <c r="S747" s="31"/>
      <c r="T747" s="32">
        <v>0</v>
      </c>
      <c r="U747" s="32">
        <v>1</v>
      </c>
      <c r="V747" s="29">
        <v>23743</v>
      </c>
      <c r="W747" s="29"/>
      <c r="X747" s="33">
        <v>55153</v>
      </c>
      <c r="Y747" s="15">
        <v>1</v>
      </c>
      <c r="Z747" s="41" t="str">
        <f t="shared" si="33"/>
        <v>CAISO_Hydro</v>
      </c>
      <c r="AA747" s="41">
        <f>IF(IFERROR(MATCH(C747,REN_Existing_Resources!E:E,0),FALSE),1,0)</f>
        <v>0</v>
      </c>
      <c r="AB747">
        <f t="shared" si="34"/>
        <v>1</v>
      </c>
      <c r="AC747">
        <f>IF(IFERROR(MATCH(Z747,NonREN_types!$A$1:$A$10,0),FALSE),1,0)</f>
        <v>1</v>
      </c>
      <c r="AD747">
        <v>1</v>
      </c>
      <c r="AE747">
        <f t="shared" si="35"/>
        <v>1</v>
      </c>
      <c r="AG747" s="44">
        <f>IFERROR(INDEX(MasterGenCapability_201906!$G:$G,MATCH($C747,MasterGenCapability_201906!$U:$U,0)),"")</f>
        <v>39</v>
      </c>
      <c r="AH747" s="44">
        <f>IFERROR(INDEX(NQC2020compliance_20191121!$L:$L,MATCH($C747,NQC2020compliance_20191121!$A:$A,0)),"")</f>
        <v>39</v>
      </c>
    </row>
    <row r="748" spans="2:34" x14ac:dyDescent="0.25">
      <c r="B748" s="28" t="s">
        <v>3329</v>
      </c>
      <c r="C748" s="28" t="s">
        <v>4600</v>
      </c>
      <c r="D748" s="28" t="s">
        <v>3360</v>
      </c>
      <c r="E748" s="28"/>
      <c r="F748" s="28" t="s">
        <v>4601</v>
      </c>
      <c r="G748" s="28"/>
      <c r="H748" s="12" t="s">
        <v>3385</v>
      </c>
      <c r="I748" s="12" t="s">
        <v>3333</v>
      </c>
      <c r="J748" s="29" t="s">
        <v>3386</v>
      </c>
      <c r="K748" s="30">
        <v>40</v>
      </c>
      <c r="L748" s="30">
        <v>40</v>
      </c>
      <c r="M748" s="30"/>
      <c r="N748" s="31"/>
      <c r="O748" s="31"/>
      <c r="P748" s="31"/>
      <c r="Q748" s="31"/>
      <c r="R748" s="31"/>
      <c r="S748" s="31"/>
      <c r="T748" s="32">
        <v>0</v>
      </c>
      <c r="U748" s="32">
        <v>1</v>
      </c>
      <c r="V748" s="29">
        <v>23743</v>
      </c>
      <c r="W748" s="29"/>
      <c r="X748" s="33">
        <v>55153</v>
      </c>
      <c r="Y748" s="15">
        <v>1</v>
      </c>
      <c r="Z748" s="41" t="str">
        <f t="shared" si="33"/>
        <v>CAISO_Hydro</v>
      </c>
      <c r="AA748" s="41">
        <f>IF(IFERROR(MATCH(C748,REN_Existing_Resources!E:E,0),FALSE),1,0)</f>
        <v>0</v>
      </c>
      <c r="AB748">
        <f t="shared" si="34"/>
        <v>1</v>
      </c>
      <c r="AC748">
        <f>IF(IFERROR(MATCH(Z748,NonREN_types!$A$1:$A$10,0),FALSE),1,0)</f>
        <v>1</v>
      </c>
      <c r="AD748">
        <v>1</v>
      </c>
      <c r="AE748">
        <f t="shared" si="35"/>
        <v>1</v>
      </c>
      <c r="AG748" s="44">
        <f>IFERROR(INDEX(MasterGenCapability_201906!$G:$G,MATCH($C748,MasterGenCapability_201906!$U:$U,0)),"")</f>
        <v>40</v>
      </c>
      <c r="AH748" s="44">
        <f>IFERROR(INDEX(NQC2020compliance_20191121!$L:$L,MATCH($C748,NQC2020compliance_20191121!$A:$A,0)),"")</f>
        <v>40</v>
      </c>
    </row>
    <row r="749" spans="2:34" x14ac:dyDescent="0.25">
      <c r="B749" s="28" t="s">
        <v>3329</v>
      </c>
      <c r="C749" s="28" t="s">
        <v>4602</v>
      </c>
      <c r="D749" s="28" t="s">
        <v>3360</v>
      </c>
      <c r="E749" s="28"/>
      <c r="F749" s="28" t="s">
        <v>4603</v>
      </c>
      <c r="G749" s="28"/>
      <c r="H749" s="12" t="s">
        <v>3385</v>
      </c>
      <c r="I749" s="12" t="s">
        <v>3333</v>
      </c>
      <c r="J749" s="29" t="s">
        <v>3386</v>
      </c>
      <c r="K749" s="30">
        <v>55.7</v>
      </c>
      <c r="L749" s="30">
        <v>54</v>
      </c>
      <c r="M749" s="30"/>
      <c r="N749" s="31"/>
      <c r="O749" s="31"/>
      <c r="P749" s="31"/>
      <c r="Q749" s="31"/>
      <c r="R749" s="31"/>
      <c r="S749" s="31"/>
      <c r="T749" s="32">
        <v>0</v>
      </c>
      <c r="U749" s="32">
        <v>1</v>
      </c>
      <c r="V749" s="29">
        <v>23743</v>
      </c>
      <c r="W749" s="29"/>
      <c r="X749" s="33">
        <v>55153</v>
      </c>
      <c r="Y749" s="15">
        <v>1</v>
      </c>
      <c r="Z749" s="41" t="str">
        <f t="shared" si="33"/>
        <v>CAISO_Hydro</v>
      </c>
      <c r="AA749" s="41">
        <f>IF(IFERROR(MATCH(C749,REN_Existing_Resources!E:E,0),FALSE),1,0)</f>
        <v>0</v>
      </c>
      <c r="AB749">
        <f t="shared" si="34"/>
        <v>1</v>
      </c>
      <c r="AC749">
        <f>IF(IFERROR(MATCH(Z749,NonREN_types!$A$1:$A$10,0),FALSE),1,0)</f>
        <v>1</v>
      </c>
      <c r="AD749">
        <v>1</v>
      </c>
      <c r="AE749">
        <f t="shared" si="35"/>
        <v>1</v>
      </c>
      <c r="AG749" s="44">
        <f>IFERROR(INDEX(MasterGenCapability_201906!$G:$G,MATCH($C749,MasterGenCapability_201906!$U:$U,0)),"")</f>
        <v>55.7</v>
      </c>
      <c r="AH749" s="44">
        <f>IFERROR(INDEX(NQC2020compliance_20191121!$L:$L,MATCH($C749,NQC2020compliance_20191121!$A:$A,0)),"")</f>
        <v>55.7</v>
      </c>
    </row>
    <row r="750" spans="2:34" x14ac:dyDescent="0.25">
      <c r="B750" s="28" t="s">
        <v>3329</v>
      </c>
      <c r="C750" s="28" t="s">
        <v>4604</v>
      </c>
      <c r="D750" s="28" t="s">
        <v>3360</v>
      </c>
      <c r="E750" s="28"/>
      <c r="F750" s="28" t="s">
        <v>4605</v>
      </c>
      <c r="G750" s="28"/>
      <c r="H750" s="12" t="s">
        <v>3385</v>
      </c>
      <c r="I750" s="12" t="s">
        <v>3333</v>
      </c>
      <c r="J750" s="29" t="s">
        <v>3386</v>
      </c>
      <c r="K750" s="30">
        <v>54.6</v>
      </c>
      <c r="L750" s="30">
        <v>54</v>
      </c>
      <c r="M750" s="30"/>
      <c r="N750" s="31"/>
      <c r="O750" s="31"/>
      <c r="P750" s="31"/>
      <c r="Q750" s="31"/>
      <c r="R750" s="31"/>
      <c r="S750" s="31"/>
      <c r="T750" s="32">
        <v>0</v>
      </c>
      <c r="U750" s="32">
        <v>1</v>
      </c>
      <c r="V750" s="29">
        <v>23743</v>
      </c>
      <c r="W750" s="29"/>
      <c r="X750" s="33">
        <v>55153</v>
      </c>
      <c r="Y750" s="15">
        <v>1</v>
      </c>
      <c r="Z750" s="41" t="str">
        <f t="shared" si="33"/>
        <v>CAISO_Hydro</v>
      </c>
      <c r="AA750" s="41">
        <f>IF(IFERROR(MATCH(C750,REN_Existing_Resources!E:E,0),FALSE),1,0)</f>
        <v>0</v>
      </c>
      <c r="AB750">
        <f t="shared" si="34"/>
        <v>1</v>
      </c>
      <c r="AC750">
        <f>IF(IFERROR(MATCH(Z750,NonREN_types!$A$1:$A$10,0),FALSE),1,0)</f>
        <v>1</v>
      </c>
      <c r="AD750">
        <v>1</v>
      </c>
      <c r="AE750">
        <f t="shared" si="35"/>
        <v>1</v>
      </c>
      <c r="AG750" s="44">
        <f>IFERROR(INDEX(MasterGenCapability_201906!$G:$G,MATCH($C750,MasterGenCapability_201906!$U:$U,0)),"")</f>
        <v>54.6</v>
      </c>
      <c r="AH750" s="44">
        <f>IFERROR(INDEX(NQC2020compliance_20191121!$L:$L,MATCH($C750,NQC2020compliance_20191121!$A:$A,0)),"")</f>
        <v>54.6</v>
      </c>
    </row>
    <row r="751" spans="2:34" hidden="1" x14ac:dyDescent="0.25">
      <c r="B751" s="28" t="s">
        <v>3329</v>
      </c>
      <c r="C751" s="28" t="s">
        <v>4606</v>
      </c>
      <c r="D751" s="28" t="s">
        <v>3455</v>
      </c>
      <c r="E751" s="28" t="s">
        <v>3719</v>
      </c>
      <c r="F751" s="28" t="s">
        <v>4607</v>
      </c>
      <c r="G751" s="28" t="s">
        <v>4608</v>
      </c>
      <c r="H751" s="12" t="s">
        <v>3365</v>
      </c>
      <c r="I751" s="12" t="s">
        <v>3366</v>
      </c>
      <c r="J751" s="29" t="s">
        <v>3367</v>
      </c>
      <c r="K751" s="30">
        <v>312</v>
      </c>
      <c r="L751" s="30">
        <v>312</v>
      </c>
      <c r="M751" s="30">
        <v>24.96</v>
      </c>
      <c r="N751" s="31">
        <v>24806.340000000004</v>
      </c>
      <c r="O751" s="31">
        <v>9687.4919002264633</v>
      </c>
      <c r="P751" s="31">
        <v>13685.772617519946</v>
      </c>
      <c r="Q751" s="31">
        <v>316.875</v>
      </c>
      <c r="R751" s="31">
        <v>316.875</v>
      </c>
      <c r="S751" s="31"/>
      <c r="T751" s="32">
        <v>1</v>
      </c>
      <c r="U751" s="32">
        <v>1</v>
      </c>
      <c r="V751" s="29">
        <v>21916</v>
      </c>
      <c r="W751" s="29">
        <v>43100</v>
      </c>
      <c r="X751" s="33">
        <v>43100</v>
      </c>
      <c r="Y751" s="15">
        <v>1</v>
      </c>
      <c r="Z751" s="41" t="str">
        <f t="shared" si="33"/>
        <v>CAISO_ST</v>
      </c>
      <c r="AA751" s="41">
        <f>IF(IFERROR(MATCH(C751,REN_Existing_Resources!E:E,0),FALSE),1,0)</f>
        <v>0</v>
      </c>
      <c r="AB751">
        <f t="shared" si="34"/>
        <v>0</v>
      </c>
      <c r="AC751">
        <f>IF(IFERROR(MATCH(Z751,NonREN_types!$A$1:$A$10,0),FALSE),1,0)</f>
        <v>1</v>
      </c>
      <c r="AD751">
        <v>1</v>
      </c>
      <c r="AE751">
        <f t="shared" si="35"/>
        <v>0</v>
      </c>
      <c r="AG751" s="44" t="str">
        <f>IFERROR(INDEX(MasterGenCapability_201906!$G:$G,MATCH($C751,MasterGenCapability_201906!$U:$U,0)),"")</f>
        <v/>
      </c>
      <c r="AH751" s="44" t="str">
        <f>IFERROR(INDEX(NQC2020compliance_20191121!$L:$L,MATCH($C751,NQC2020compliance_20191121!$A:$A,0)),"")</f>
        <v/>
      </c>
    </row>
    <row r="752" spans="2:34" hidden="1" x14ac:dyDescent="0.25">
      <c r="B752" s="28" t="s">
        <v>3329</v>
      </c>
      <c r="C752" s="28" t="s">
        <v>4609</v>
      </c>
      <c r="D752" s="28" t="s">
        <v>3455</v>
      </c>
      <c r="E752" s="28" t="s">
        <v>3719</v>
      </c>
      <c r="F752" s="28" t="s">
        <v>4610</v>
      </c>
      <c r="G752" s="28" t="s">
        <v>4611</v>
      </c>
      <c r="H752" s="12" t="s">
        <v>3365</v>
      </c>
      <c r="I752" s="12" t="s">
        <v>3366</v>
      </c>
      <c r="J752" s="29" t="s">
        <v>3367</v>
      </c>
      <c r="K752" s="30">
        <v>317</v>
      </c>
      <c r="L752" s="30">
        <v>317</v>
      </c>
      <c r="M752" s="30">
        <v>25.360078031009326</v>
      </c>
      <c r="N752" s="31">
        <v>25203.957489099965</v>
      </c>
      <c r="O752" s="31">
        <v>10428.405569482889</v>
      </c>
      <c r="P752" s="31">
        <v>20513.77121966023</v>
      </c>
      <c r="Q752" s="31">
        <v>312.12403730473017</v>
      </c>
      <c r="R752" s="31">
        <v>312.12403730473017</v>
      </c>
      <c r="S752" s="31"/>
      <c r="T752" s="32">
        <v>1</v>
      </c>
      <c r="U752" s="32">
        <v>1</v>
      </c>
      <c r="V752" s="29">
        <v>22282</v>
      </c>
      <c r="W752" s="29">
        <v>43100</v>
      </c>
      <c r="X752" s="33">
        <v>43100</v>
      </c>
      <c r="Y752" s="15">
        <v>1</v>
      </c>
      <c r="Z752" s="41" t="str">
        <f t="shared" si="33"/>
        <v>CAISO_ST</v>
      </c>
      <c r="AA752" s="41">
        <f>IF(IFERROR(MATCH(C752,REN_Existing_Resources!E:E,0),FALSE),1,0)</f>
        <v>0</v>
      </c>
      <c r="AB752">
        <f t="shared" si="34"/>
        <v>0</v>
      </c>
      <c r="AC752">
        <f>IF(IFERROR(MATCH(Z752,NonREN_types!$A$1:$A$10,0),FALSE),1,0)</f>
        <v>1</v>
      </c>
      <c r="AD752">
        <v>1</v>
      </c>
      <c r="AE752">
        <f t="shared" si="35"/>
        <v>0</v>
      </c>
      <c r="AG752" s="44" t="str">
        <f>IFERROR(INDEX(MasterGenCapability_201906!$G:$G,MATCH($C752,MasterGenCapability_201906!$U:$U,0)),"")</f>
        <v/>
      </c>
      <c r="AH752" s="44" t="str">
        <f>IFERROR(INDEX(NQC2020compliance_20191121!$L:$L,MATCH($C752,NQC2020compliance_20191121!$A:$A,0)),"")</f>
        <v/>
      </c>
    </row>
    <row r="753" spans="2:34" hidden="1" x14ac:dyDescent="0.25">
      <c r="B753" s="28" t="s">
        <v>3329</v>
      </c>
      <c r="C753" s="28" t="s">
        <v>4612</v>
      </c>
      <c r="D753" s="28" t="s">
        <v>3455</v>
      </c>
      <c r="E753" s="28" t="s">
        <v>3719</v>
      </c>
      <c r="F753" s="28" t="s">
        <v>4613</v>
      </c>
      <c r="G753" s="28" t="s">
        <v>4614</v>
      </c>
      <c r="H753" s="12" t="s">
        <v>3365</v>
      </c>
      <c r="I753" s="12" t="s">
        <v>3366</v>
      </c>
      <c r="J753" s="29" t="s">
        <v>3367</v>
      </c>
      <c r="K753" s="30">
        <v>530</v>
      </c>
      <c r="L753" s="30">
        <v>530</v>
      </c>
      <c r="M753" s="30">
        <v>42.4</v>
      </c>
      <c r="N753" s="31">
        <v>42138.974999999999</v>
      </c>
      <c r="O753" s="31">
        <v>9914.2662017853199</v>
      </c>
      <c r="P753" s="31">
        <v>20064.561602227561</v>
      </c>
      <c r="Q753" s="31">
        <v>528.51123595505624</v>
      </c>
      <c r="R753" s="31">
        <v>528.51123595505624</v>
      </c>
      <c r="S753" s="31"/>
      <c r="T753" s="32">
        <v>1</v>
      </c>
      <c r="U753" s="32">
        <v>1</v>
      </c>
      <c r="V753" s="29">
        <v>26299</v>
      </c>
      <c r="W753" s="29">
        <v>43100</v>
      </c>
      <c r="X753" s="33">
        <v>43100</v>
      </c>
      <c r="Y753" s="15">
        <v>1</v>
      </c>
      <c r="Z753" s="41" t="str">
        <f t="shared" si="33"/>
        <v>CAISO_ST</v>
      </c>
      <c r="AA753" s="41">
        <f>IF(IFERROR(MATCH(C753,REN_Existing_Resources!E:E,0),FALSE),1,0)</f>
        <v>0</v>
      </c>
      <c r="AB753">
        <f t="shared" si="34"/>
        <v>0</v>
      </c>
      <c r="AC753">
        <f>IF(IFERROR(MATCH(Z753,NonREN_types!$A$1:$A$10,0),FALSE),1,0)</f>
        <v>1</v>
      </c>
      <c r="AD753">
        <v>1</v>
      </c>
      <c r="AE753">
        <f t="shared" si="35"/>
        <v>0</v>
      </c>
      <c r="AG753" s="44" t="str">
        <f>IFERROR(INDEX(MasterGenCapability_201906!$G:$G,MATCH($C753,MasterGenCapability_201906!$U:$U,0)),"")</f>
        <v/>
      </c>
      <c r="AH753" s="44" t="str">
        <f>IFERROR(INDEX(NQC2020compliance_20191121!$L:$L,MATCH($C753,NQC2020compliance_20191121!$A:$A,0)),"")</f>
        <v/>
      </c>
    </row>
    <row r="754" spans="2:34" hidden="1" x14ac:dyDescent="0.25">
      <c r="B754" s="28" t="s">
        <v>3329</v>
      </c>
      <c r="C754" s="28" t="s">
        <v>427</v>
      </c>
      <c r="D754" s="28" t="s">
        <v>224</v>
      </c>
      <c r="E754" s="28" t="s">
        <v>4003</v>
      </c>
      <c r="F754" s="28" t="s">
        <v>4615</v>
      </c>
      <c r="G754" s="28"/>
      <c r="H754" s="12" t="s">
        <v>3385</v>
      </c>
      <c r="I754" s="12" t="s">
        <v>3333</v>
      </c>
      <c r="J754" s="29"/>
      <c r="K754" s="30">
        <v>8.4</v>
      </c>
      <c r="L754" s="30">
        <v>8.4</v>
      </c>
      <c r="M754" s="30"/>
      <c r="N754" s="31"/>
      <c r="O754" s="31"/>
      <c r="P754" s="31"/>
      <c r="Q754" s="31"/>
      <c r="R754" s="31"/>
      <c r="S754" s="31"/>
      <c r="T754" s="32">
        <v>0</v>
      </c>
      <c r="U754" s="32">
        <v>1</v>
      </c>
      <c r="V754" s="29">
        <v>23743</v>
      </c>
      <c r="W754" s="29"/>
      <c r="X754" s="33">
        <v>55153</v>
      </c>
      <c r="Y754" s="15">
        <v>1</v>
      </c>
      <c r="Z754" s="41" t="str">
        <f t="shared" si="33"/>
        <v>RenExistRes</v>
      </c>
      <c r="AA754" s="41">
        <f>IF(IFERROR(MATCH(C754,REN_Existing_Resources!E:E,0),FALSE),1,0)</f>
        <v>1</v>
      </c>
      <c r="AB754">
        <f t="shared" si="34"/>
        <v>1</v>
      </c>
      <c r="AC754">
        <f>IF(IFERROR(MATCH(Z754,NonREN_types!$A$1:$A$10,0),FALSE),1,0)</f>
        <v>0</v>
      </c>
      <c r="AD754">
        <v>1</v>
      </c>
      <c r="AE754">
        <f t="shared" si="35"/>
        <v>0</v>
      </c>
      <c r="AG754" s="44">
        <f>IFERROR(INDEX(MasterGenCapability_201906!$G:$G,MATCH($C754,MasterGenCapability_201906!$U:$U,0)),"")</f>
        <v>8.4</v>
      </c>
      <c r="AH754" s="44">
        <f>IFERROR(INDEX(NQC2020compliance_20191121!$L:$L,MATCH($C754,NQC2020compliance_20191121!$A:$A,0)),"")</f>
        <v>8.4</v>
      </c>
    </row>
    <row r="755" spans="2:34" x14ac:dyDescent="0.25">
      <c r="B755" s="28" t="s">
        <v>3329</v>
      </c>
      <c r="C755" s="28" t="s">
        <v>464</v>
      </c>
      <c r="D755" s="28" t="s">
        <v>224</v>
      </c>
      <c r="E755" s="28" t="s">
        <v>4003</v>
      </c>
      <c r="F755" s="28" t="s">
        <v>4616</v>
      </c>
      <c r="G755" s="28"/>
      <c r="H755" s="12" t="s">
        <v>3385</v>
      </c>
      <c r="I755" s="12" t="s">
        <v>3333</v>
      </c>
      <c r="J755" s="29" t="s">
        <v>3386</v>
      </c>
      <c r="K755" s="30">
        <v>5</v>
      </c>
      <c r="L755" s="30">
        <v>0</v>
      </c>
      <c r="M755" s="30"/>
      <c r="N755" s="31"/>
      <c r="O755" s="31"/>
      <c r="P755" s="31"/>
      <c r="Q755" s="31"/>
      <c r="R755" s="31"/>
      <c r="S755" s="31"/>
      <c r="T755" s="32">
        <v>0</v>
      </c>
      <c r="U755" s="32">
        <v>1</v>
      </c>
      <c r="V755" s="29">
        <v>31526</v>
      </c>
      <c r="W755" s="29"/>
      <c r="X755" s="33">
        <v>55153</v>
      </c>
      <c r="Y755" s="15">
        <v>1</v>
      </c>
      <c r="Z755" s="41" t="str">
        <f t="shared" si="33"/>
        <v>CAISO_Hydro</v>
      </c>
      <c r="AA755" s="41">
        <f>IF(IFERROR(MATCH(C755,REN_Existing_Resources!E:E,0),FALSE),1,0)</f>
        <v>1</v>
      </c>
      <c r="AB755">
        <f t="shared" si="34"/>
        <v>1</v>
      </c>
      <c r="AC755">
        <f>IF(IFERROR(MATCH(Z755,NonREN_types!$A$1:$A$10,0),FALSE),1,0)</f>
        <v>1</v>
      </c>
      <c r="AD755">
        <v>1</v>
      </c>
      <c r="AE755">
        <f t="shared" si="35"/>
        <v>1</v>
      </c>
      <c r="AG755" s="44">
        <f>IFERROR(INDEX(MasterGenCapability_201906!$G:$G,MATCH($C755,MasterGenCapability_201906!$U:$U,0)),"")</f>
        <v>5</v>
      </c>
      <c r="AH755" s="44">
        <f>IFERROR(INDEX(NQC2020compliance_20191121!$L:$L,MATCH($C755,NQC2020compliance_20191121!$A:$A,0)),"")</f>
        <v>1.19</v>
      </c>
    </row>
    <row r="756" spans="2:34" hidden="1" x14ac:dyDescent="0.25">
      <c r="B756" s="28" t="s">
        <v>3329</v>
      </c>
      <c r="C756" s="28" t="s">
        <v>919</v>
      </c>
      <c r="D756" s="28" t="s">
        <v>3334</v>
      </c>
      <c r="E756" s="28" t="s">
        <v>3335</v>
      </c>
      <c r="F756" s="28" t="s">
        <v>4617</v>
      </c>
      <c r="G756" s="28"/>
      <c r="H756" s="12" t="s">
        <v>3332</v>
      </c>
      <c r="I756" s="12" t="s">
        <v>3333</v>
      </c>
      <c r="J756" s="29"/>
      <c r="K756" s="30">
        <v>20</v>
      </c>
      <c r="L756" s="30">
        <v>0</v>
      </c>
      <c r="M756" s="30"/>
      <c r="N756" s="31"/>
      <c r="O756" s="31"/>
      <c r="P756" s="31"/>
      <c r="Q756" s="31"/>
      <c r="R756" s="31"/>
      <c r="S756" s="31"/>
      <c r="T756" s="32">
        <v>0</v>
      </c>
      <c r="U756" s="32">
        <v>1</v>
      </c>
      <c r="V756" s="29">
        <v>41950</v>
      </c>
      <c r="W756" s="29"/>
      <c r="X756" s="33">
        <v>55153</v>
      </c>
      <c r="Y756" s="15">
        <v>1</v>
      </c>
      <c r="Z756" s="41" t="str">
        <f t="shared" si="33"/>
        <v>RenExistRes</v>
      </c>
      <c r="AA756" s="41">
        <f>IF(IFERROR(MATCH(C756,REN_Existing_Resources!E:E,0),FALSE),1,0)</f>
        <v>1</v>
      </c>
      <c r="AB756">
        <f t="shared" si="34"/>
        <v>1</v>
      </c>
      <c r="AC756">
        <f>IF(IFERROR(MATCH(Z756,NonREN_types!$A$1:$A$10,0),FALSE),1,0)</f>
        <v>0</v>
      </c>
      <c r="AD756">
        <v>1</v>
      </c>
      <c r="AE756">
        <f t="shared" si="35"/>
        <v>0</v>
      </c>
      <c r="AG756" s="44">
        <f>IFERROR(INDEX(MasterGenCapability_201906!$G:$G,MATCH($C756,MasterGenCapability_201906!$U:$U,0)),"")</f>
        <v>20</v>
      </c>
      <c r="AH756" s="44">
        <f>IFERROR(INDEX(NQC2020compliance_20191121!$L:$L,MATCH($C756,NQC2020compliance_20191121!$A:$A,0)),"")</f>
        <v>0</v>
      </c>
    </row>
    <row r="757" spans="2:34" hidden="1" x14ac:dyDescent="0.25">
      <c r="B757" s="28" t="s">
        <v>3329</v>
      </c>
      <c r="C757" s="28" t="s">
        <v>1555</v>
      </c>
      <c r="D757" s="28" t="s">
        <v>3334</v>
      </c>
      <c r="E757" s="28"/>
      <c r="F757" s="28" t="s">
        <v>4618</v>
      </c>
      <c r="G757" s="28"/>
      <c r="H757" s="12" t="s">
        <v>3332</v>
      </c>
      <c r="I757" s="12" t="s">
        <v>3333</v>
      </c>
      <c r="J757" s="29"/>
      <c r="K757" s="30">
        <v>20</v>
      </c>
      <c r="L757" s="30">
        <v>0</v>
      </c>
      <c r="M757" s="30"/>
      <c r="N757" s="31"/>
      <c r="O757" s="31"/>
      <c r="P757" s="31"/>
      <c r="Q757" s="31"/>
      <c r="R757" s="31"/>
      <c r="S757" s="31"/>
      <c r="T757" s="32">
        <v>0</v>
      </c>
      <c r="U757" s="32">
        <v>1</v>
      </c>
      <c r="V757" s="29">
        <v>42338</v>
      </c>
      <c r="W757" s="29"/>
      <c r="X757" s="33">
        <v>55153</v>
      </c>
      <c r="Y757" s="15">
        <v>1</v>
      </c>
      <c r="Z757" s="41" t="str">
        <f t="shared" si="33"/>
        <v>RenExistRes</v>
      </c>
      <c r="AA757" s="41">
        <f>IF(IFERROR(MATCH(C757,REN_Existing_Resources!E:E,0),FALSE),1,0)</f>
        <v>1</v>
      </c>
      <c r="AB757">
        <f t="shared" si="34"/>
        <v>1</v>
      </c>
      <c r="AC757">
        <f>IF(IFERROR(MATCH(Z757,NonREN_types!$A$1:$A$10,0),FALSE),1,0)</f>
        <v>0</v>
      </c>
      <c r="AD757">
        <v>1</v>
      </c>
      <c r="AE757">
        <f t="shared" si="35"/>
        <v>0</v>
      </c>
      <c r="AG757" s="44">
        <f>IFERROR(INDEX(MasterGenCapability_201906!$G:$G,MATCH($C757,MasterGenCapability_201906!$U:$U,0)),"")</f>
        <v>20</v>
      </c>
      <c r="AH757" s="44">
        <f>IFERROR(INDEX(NQC2020compliance_20191121!$L:$L,MATCH($C757,NQC2020compliance_20191121!$A:$A,0)),"")</f>
        <v>0</v>
      </c>
    </row>
    <row r="758" spans="2:34" hidden="1" x14ac:dyDescent="0.25">
      <c r="B758" s="28" t="s">
        <v>3329</v>
      </c>
      <c r="C758" s="28" t="s">
        <v>1549</v>
      </c>
      <c r="D758" s="28" t="s">
        <v>3334</v>
      </c>
      <c r="E758" s="28"/>
      <c r="F758" s="28" t="s">
        <v>4619</v>
      </c>
      <c r="G758" s="28"/>
      <c r="H758" s="12" t="s">
        <v>3332</v>
      </c>
      <c r="I758" s="12" t="s">
        <v>3333</v>
      </c>
      <c r="J758" s="29"/>
      <c r="K758" s="30">
        <v>20</v>
      </c>
      <c r="L758" s="30">
        <v>0</v>
      </c>
      <c r="M758" s="30"/>
      <c r="N758" s="31"/>
      <c r="O758" s="31"/>
      <c r="P758" s="31"/>
      <c r="Q758" s="31"/>
      <c r="R758" s="31"/>
      <c r="S758" s="31"/>
      <c r="T758" s="32">
        <v>0</v>
      </c>
      <c r="U758" s="32">
        <v>1</v>
      </c>
      <c r="V758" s="29">
        <v>42496</v>
      </c>
      <c r="W758" s="29"/>
      <c r="X758" s="33">
        <v>55153</v>
      </c>
      <c r="Y758" s="15">
        <v>1</v>
      </c>
      <c r="Z758" s="41" t="str">
        <f t="shared" si="33"/>
        <v>RenExistRes</v>
      </c>
      <c r="AA758" s="41">
        <f>IF(IFERROR(MATCH(C758,REN_Existing_Resources!E:E,0),FALSE),1,0)</f>
        <v>1</v>
      </c>
      <c r="AB758">
        <f t="shared" si="34"/>
        <v>1</v>
      </c>
      <c r="AC758">
        <f>IF(IFERROR(MATCH(Z758,NonREN_types!$A$1:$A$10,0),FALSE),1,0)</f>
        <v>0</v>
      </c>
      <c r="AD758">
        <v>1</v>
      </c>
      <c r="AE758">
        <f t="shared" si="35"/>
        <v>0</v>
      </c>
      <c r="AG758" s="44">
        <f>IFERROR(INDEX(MasterGenCapability_201906!$G:$G,MATCH($C758,MasterGenCapability_201906!$U:$U,0)),"")</f>
        <v>20</v>
      </c>
      <c r="AH758" s="44">
        <f>IFERROR(INDEX(NQC2020compliance_20191121!$L:$L,MATCH($C758,NQC2020compliance_20191121!$A:$A,0)),"")</f>
        <v>0</v>
      </c>
    </row>
    <row r="759" spans="2:34" hidden="1" x14ac:dyDescent="0.25">
      <c r="B759" s="28" t="s">
        <v>3329</v>
      </c>
      <c r="C759" s="28" t="s">
        <v>2720</v>
      </c>
      <c r="D759" s="28" t="s">
        <v>224</v>
      </c>
      <c r="E759" s="28" t="s">
        <v>4078</v>
      </c>
      <c r="F759" s="28" t="s">
        <v>4620</v>
      </c>
      <c r="G759" s="28"/>
      <c r="H759" s="12" t="s">
        <v>3483</v>
      </c>
      <c r="I759" s="12" t="s">
        <v>3333</v>
      </c>
      <c r="J759" s="29"/>
      <c r="K759" s="30">
        <v>4.9800000000000004</v>
      </c>
      <c r="L759" s="30">
        <v>3.2</v>
      </c>
      <c r="M759" s="30"/>
      <c r="N759" s="31"/>
      <c r="O759" s="31"/>
      <c r="P759" s="31"/>
      <c r="Q759" s="31"/>
      <c r="R759" s="31"/>
      <c r="S759" s="31"/>
      <c r="T759" s="32">
        <v>0</v>
      </c>
      <c r="U759" s="32">
        <v>1</v>
      </c>
      <c r="V759" s="29">
        <v>31048</v>
      </c>
      <c r="W759" s="29"/>
      <c r="X759" s="33">
        <v>55153</v>
      </c>
      <c r="Y759" s="15">
        <v>1</v>
      </c>
      <c r="Z759" s="41" t="str">
        <f t="shared" si="33"/>
        <v>RenExistRes</v>
      </c>
      <c r="AA759" s="41">
        <f>IF(IFERROR(MATCH(C759,REN_Existing_Resources!E:E,0),FALSE),1,0)</f>
        <v>1</v>
      </c>
      <c r="AB759">
        <f t="shared" si="34"/>
        <v>1</v>
      </c>
      <c r="AC759">
        <f>IF(IFERROR(MATCH(Z759,NonREN_types!$A$1:$A$10,0),FALSE),1,0)</f>
        <v>0</v>
      </c>
      <c r="AD759">
        <v>1</v>
      </c>
      <c r="AE759">
        <f t="shared" si="35"/>
        <v>0</v>
      </c>
      <c r="AG759" s="44">
        <f>IFERROR(INDEX(MasterGenCapability_201906!$G:$G,MATCH($C759,MasterGenCapability_201906!$U:$U,0)),"")</f>
        <v>4.9800000000000004</v>
      </c>
      <c r="AH759" s="44">
        <f>IFERROR(INDEX(NQC2020compliance_20191121!$L:$L,MATCH($C759,NQC2020compliance_20191121!$A:$A,0)),"")</f>
        <v>2.92</v>
      </c>
    </row>
    <row r="760" spans="2:34" hidden="1" x14ac:dyDescent="0.25">
      <c r="B760" s="28" t="s">
        <v>3329</v>
      </c>
      <c r="C760" s="28" t="s">
        <v>1788</v>
      </c>
      <c r="D760" s="28" t="s">
        <v>3334</v>
      </c>
      <c r="E760" s="28"/>
      <c r="F760" s="28" t="s">
        <v>4621</v>
      </c>
      <c r="G760" s="28"/>
      <c r="H760" s="12" t="s">
        <v>3332</v>
      </c>
      <c r="I760" s="12" t="s">
        <v>3333</v>
      </c>
      <c r="J760" s="29"/>
      <c r="K760" s="30">
        <v>10</v>
      </c>
      <c r="L760" s="30">
        <v>8.1999999999999993</v>
      </c>
      <c r="M760" s="30"/>
      <c r="N760" s="31"/>
      <c r="O760" s="31"/>
      <c r="P760" s="31"/>
      <c r="Q760" s="31"/>
      <c r="R760" s="31"/>
      <c r="S760" s="31"/>
      <c r="T760" s="32">
        <v>0</v>
      </c>
      <c r="U760" s="32">
        <v>1</v>
      </c>
      <c r="V760" s="29">
        <v>42216</v>
      </c>
      <c r="W760" s="29"/>
      <c r="X760" s="33">
        <v>55153</v>
      </c>
      <c r="Y760" s="15">
        <v>1</v>
      </c>
      <c r="Z760" s="41" t="str">
        <f t="shared" si="33"/>
        <v>RenExistRes</v>
      </c>
      <c r="AA760" s="41">
        <f>IF(IFERROR(MATCH(C760,REN_Existing_Resources!E:E,0),FALSE),1,0)</f>
        <v>1</v>
      </c>
      <c r="AB760">
        <f t="shared" si="34"/>
        <v>1</v>
      </c>
      <c r="AC760">
        <f>IF(IFERROR(MATCH(Z760,NonREN_types!$A$1:$A$10,0),FALSE),1,0)</f>
        <v>0</v>
      </c>
      <c r="AD760">
        <v>1</v>
      </c>
      <c r="AE760">
        <f t="shared" si="35"/>
        <v>0</v>
      </c>
      <c r="AG760" s="44">
        <f>IFERROR(INDEX(MasterGenCapability_201906!$G:$G,MATCH($C760,MasterGenCapability_201906!$U:$U,0)),"")</f>
        <v>10</v>
      </c>
      <c r="AH760" s="44">
        <f>IFERROR(INDEX(NQC2020compliance_20191121!$L:$L,MATCH($C760,NQC2020compliance_20191121!$A:$A,0)),"")</f>
        <v>1.4</v>
      </c>
    </row>
    <row r="761" spans="2:34" hidden="1" x14ac:dyDescent="0.25">
      <c r="B761" s="28" t="s">
        <v>3329</v>
      </c>
      <c r="C761" s="28" t="s">
        <v>1794</v>
      </c>
      <c r="D761" s="28" t="s">
        <v>3360</v>
      </c>
      <c r="E761" s="28"/>
      <c r="F761" s="28" t="s">
        <v>4622</v>
      </c>
      <c r="G761" s="28"/>
      <c r="H761" s="12" t="s">
        <v>3332</v>
      </c>
      <c r="I761" s="12" t="s">
        <v>3333</v>
      </c>
      <c r="J761" s="29"/>
      <c r="K761" s="30">
        <v>19.48</v>
      </c>
      <c r="L761" s="30">
        <v>16.68</v>
      </c>
      <c r="M761" s="30"/>
      <c r="N761" s="31"/>
      <c r="O761" s="31"/>
      <c r="P761" s="31"/>
      <c r="Q761" s="31"/>
      <c r="R761" s="31"/>
      <c r="S761" s="31"/>
      <c r="T761" s="32">
        <v>0</v>
      </c>
      <c r="U761" s="32">
        <v>1</v>
      </c>
      <c r="V761" s="29">
        <v>42031</v>
      </c>
      <c r="W761" s="29"/>
      <c r="X761" s="33">
        <v>55153</v>
      </c>
      <c r="Y761" s="15">
        <v>1</v>
      </c>
      <c r="Z761" s="41" t="str">
        <f t="shared" si="33"/>
        <v>RenExistRes</v>
      </c>
      <c r="AA761" s="41">
        <f>IF(IFERROR(MATCH(C761,REN_Existing_Resources!E:E,0),FALSE),1,0)</f>
        <v>1</v>
      </c>
      <c r="AB761">
        <f t="shared" si="34"/>
        <v>1</v>
      </c>
      <c r="AC761">
        <f>IF(IFERROR(MATCH(Z761,NonREN_types!$A$1:$A$10,0),FALSE),1,0)</f>
        <v>0</v>
      </c>
      <c r="AD761">
        <v>1</v>
      </c>
      <c r="AE761">
        <f t="shared" si="35"/>
        <v>0</v>
      </c>
      <c r="AG761" s="44">
        <f>IFERROR(INDEX(MasterGenCapability_201906!$G:$G,MATCH($C761,MasterGenCapability_201906!$U:$U,0)),"")</f>
        <v>20</v>
      </c>
      <c r="AH761" s="44">
        <f>IFERROR(INDEX(NQC2020compliance_20191121!$L:$L,MATCH($C761,NQC2020compliance_20191121!$A:$A,0)),"")</f>
        <v>2.8</v>
      </c>
    </row>
    <row r="762" spans="2:34" x14ac:dyDescent="0.25">
      <c r="B762" s="28" t="s">
        <v>3329</v>
      </c>
      <c r="C762" s="28" t="s">
        <v>4623</v>
      </c>
      <c r="D762" s="28" t="s">
        <v>3346</v>
      </c>
      <c r="E762" s="28" t="s">
        <v>3347</v>
      </c>
      <c r="F762" s="28" t="s">
        <v>4624</v>
      </c>
      <c r="G762" s="28" t="s">
        <v>4625</v>
      </c>
      <c r="H762" s="12" t="s">
        <v>3365</v>
      </c>
      <c r="I762" s="12" t="s">
        <v>3395</v>
      </c>
      <c r="J762" s="29" t="s">
        <v>3836</v>
      </c>
      <c r="K762" s="30">
        <v>96.65</v>
      </c>
      <c r="L762" s="30">
        <v>96.65</v>
      </c>
      <c r="M762" s="30">
        <v>43.492500000000007</v>
      </c>
      <c r="N762" s="31">
        <v>10553.242495000002</v>
      </c>
      <c r="O762" s="31">
        <v>9337.6666666666679</v>
      </c>
      <c r="P762" s="31">
        <v>13285.037037037038</v>
      </c>
      <c r="Q762" s="31">
        <v>309.28000000000003</v>
      </c>
      <c r="R762" s="31">
        <v>309.28000000000003</v>
      </c>
      <c r="S762" s="31"/>
      <c r="T762" s="32">
        <v>1</v>
      </c>
      <c r="U762" s="32">
        <v>1</v>
      </c>
      <c r="V762" s="29">
        <v>41394</v>
      </c>
      <c r="W762" s="29"/>
      <c r="X762" s="33">
        <v>55153</v>
      </c>
      <c r="Y762" s="15">
        <v>1</v>
      </c>
      <c r="Z762" s="41" t="str">
        <f t="shared" si="33"/>
        <v>CAISO_Peaker1</v>
      </c>
      <c r="AA762" s="41">
        <f>IF(IFERROR(MATCH(C762,REN_Existing_Resources!E:E,0),FALSE),1,0)</f>
        <v>0</v>
      </c>
      <c r="AB762">
        <f t="shared" si="34"/>
        <v>1</v>
      </c>
      <c r="AC762">
        <f>IF(IFERROR(MATCH(Z762,NonREN_types!$A$1:$A$10,0),FALSE),1,0)</f>
        <v>1</v>
      </c>
      <c r="AD762">
        <v>1</v>
      </c>
      <c r="AE762">
        <f t="shared" si="35"/>
        <v>1</v>
      </c>
      <c r="AG762" s="44">
        <f>IFERROR(INDEX(MasterGenCapability_201906!$G:$G,MATCH($C762,MasterGenCapability_201906!$U:$U,0)),"")</f>
        <v>96.65</v>
      </c>
      <c r="AH762" s="44">
        <f>IFERROR(INDEX(NQC2020compliance_20191121!$L:$L,MATCH($C762,NQC2020compliance_20191121!$A:$A,0)),"")</f>
        <v>96.65</v>
      </c>
    </row>
    <row r="763" spans="2:34" x14ac:dyDescent="0.25">
      <c r="B763" s="28" t="s">
        <v>3329</v>
      </c>
      <c r="C763" s="28" t="s">
        <v>4626</v>
      </c>
      <c r="D763" s="28" t="s">
        <v>3346</v>
      </c>
      <c r="E763" s="28" t="s">
        <v>3347</v>
      </c>
      <c r="F763" s="28" t="s">
        <v>4627</v>
      </c>
      <c r="G763" s="28" t="s">
        <v>4628</v>
      </c>
      <c r="H763" s="12" t="s">
        <v>3350</v>
      </c>
      <c r="I763" s="12" t="s">
        <v>3351</v>
      </c>
      <c r="J763" s="29" t="s">
        <v>3836</v>
      </c>
      <c r="K763" s="30">
        <v>42.42</v>
      </c>
      <c r="L763" s="30">
        <v>42.42</v>
      </c>
      <c r="M763" s="30">
        <v>12.726000000000001</v>
      </c>
      <c r="N763" s="31">
        <v>1439.0218211416493</v>
      </c>
      <c r="O763" s="31">
        <v>9305.1797914996005</v>
      </c>
      <c r="P763" s="31">
        <v>11373.013098102112</v>
      </c>
      <c r="Q763" s="31">
        <v>71.746300211416496</v>
      </c>
      <c r="R763" s="31">
        <v>71.746300211416496</v>
      </c>
      <c r="S763" s="31"/>
      <c r="T763" s="32">
        <v>1</v>
      </c>
      <c r="U763" s="32">
        <v>1</v>
      </c>
      <c r="V763" s="29">
        <v>37994</v>
      </c>
      <c r="W763" s="29"/>
      <c r="X763" s="33">
        <v>55153</v>
      </c>
      <c r="Y763" s="15">
        <v>1</v>
      </c>
      <c r="Z763" s="41" t="str">
        <f t="shared" si="33"/>
        <v>CAISO_Peaker1</v>
      </c>
      <c r="AA763" s="41">
        <f>IF(IFERROR(MATCH(C763,REN_Existing_Resources!E:E,0),FALSE),1,0)</f>
        <v>0</v>
      </c>
      <c r="AB763">
        <f t="shared" si="34"/>
        <v>1</v>
      </c>
      <c r="AC763">
        <f>IF(IFERROR(MATCH(Z763,NonREN_types!$A$1:$A$10,0),FALSE),1,0)</f>
        <v>1</v>
      </c>
      <c r="AD763">
        <v>1</v>
      </c>
      <c r="AE763">
        <f t="shared" si="35"/>
        <v>1</v>
      </c>
      <c r="AG763" s="44">
        <f>IFERROR(INDEX(MasterGenCapability_201906!$G:$G,MATCH($C763,MasterGenCapability_201906!$U:$U,0)),"")</f>
        <v>42.42</v>
      </c>
      <c r="AH763" s="44">
        <f>IFERROR(INDEX(NQC2020compliance_20191121!$L:$L,MATCH($C763,NQC2020compliance_20191121!$A:$A,0)),"")</f>
        <v>42.42</v>
      </c>
    </row>
    <row r="764" spans="2:34" x14ac:dyDescent="0.25">
      <c r="B764" s="28" t="s">
        <v>3329</v>
      </c>
      <c r="C764" s="28" t="s">
        <v>4629</v>
      </c>
      <c r="D764" s="28" t="s">
        <v>3455</v>
      </c>
      <c r="E764" s="28" t="s">
        <v>766</v>
      </c>
      <c r="F764" s="28" t="s">
        <v>4630</v>
      </c>
      <c r="G764" s="28" t="s">
        <v>4631</v>
      </c>
      <c r="H764" s="12" t="s">
        <v>3365</v>
      </c>
      <c r="I764" s="12" t="s">
        <v>3395</v>
      </c>
      <c r="J764" s="29" t="s">
        <v>3836</v>
      </c>
      <c r="K764" s="30">
        <v>204.2</v>
      </c>
      <c r="L764" s="30">
        <v>200.8</v>
      </c>
      <c r="M764" s="30">
        <v>91.89</v>
      </c>
      <c r="N764" s="31">
        <v>22296.654722222222</v>
      </c>
      <c r="O764" s="31">
        <v>9286.5166666666664</v>
      </c>
      <c r="P764" s="31">
        <v>13291.148148148153</v>
      </c>
      <c r="Q764" s="31">
        <v>363.02222222222218</v>
      </c>
      <c r="R764" s="31">
        <v>363.02222222222218</v>
      </c>
      <c r="S764" s="31"/>
      <c r="T764" s="32">
        <v>1</v>
      </c>
      <c r="U764" s="32">
        <v>1</v>
      </c>
      <c r="V764" s="29">
        <v>41395</v>
      </c>
      <c r="W764" s="29"/>
      <c r="X764" s="33">
        <v>55153</v>
      </c>
      <c r="Y764" s="15">
        <v>1</v>
      </c>
      <c r="Z764" s="41" t="str">
        <f t="shared" si="33"/>
        <v>CAISO_Peaker1</v>
      </c>
      <c r="AA764" s="41">
        <f>IF(IFERROR(MATCH(C764,REN_Existing_Resources!E:E,0),FALSE),1,0)</f>
        <v>0</v>
      </c>
      <c r="AB764">
        <f t="shared" si="34"/>
        <v>1</v>
      </c>
      <c r="AC764">
        <f>IF(IFERROR(MATCH(Z764,NonREN_types!$A$1:$A$10,0),FALSE),1,0)</f>
        <v>1</v>
      </c>
      <c r="AD764">
        <v>1</v>
      </c>
      <c r="AE764">
        <f t="shared" si="35"/>
        <v>1</v>
      </c>
      <c r="AG764" s="44">
        <f>IFERROR(INDEX(MasterGenCapability_201906!$G:$G,MATCH($C764,MasterGenCapability_201906!$U:$U,0)),"")</f>
        <v>204.2</v>
      </c>
      <c r="AH764" s="44">
        <f>IFERROR(INDEX(NQC2020compliance_20191121!$L:$L,MATCH($C764,NQC2020compliance_20191121!$A:$A,0)),"")</f>
        <v>190.9</v>
      </c>
    </row>
    <row r="765" spans="2:34" x14ac:dyDescent="0.25">
      <c r="B765" s="28" t="s">
        <v>3329</v>
      </c>
      <c r="C765" s="28" t="s">
        <v>4632</v>
      </c>
      <c r="D765" s="28" t="s">
        <v>3455</v>
      </c>
      <c r="E765" s="28" t="s">
        <v>766</v>
      </c>
      <c r="F765" s="28" t="s">
        <v>4633</v>
      </c>
      <c r="G765" s="28" t="s">
        <v>4634</v>
      </c>
      <c r="H765" s="12" t="s">
        <v>3365</v>
      </c>
      <c r="I765" s="12" t="s">
        <v>3395</v>
      </c>
      <c r="J765" s="29" t="s">
        <v>3836</v>
      </c>
      <c r="K765" s="30">
        <v>202.7</v>
      </c>
      <c r="L765" s="30">
        <v>199.9</v>
      </c>
      <c r="M765" s="30">
        <v>91.215000000000003</v>
      </c>
      <c r="N765" s="31">
        <v>22132.869305555556</v>
      </c>
      <c r="O765" s="31">
        <v>9286.5166666666664</v>
      </c>
      <c r="P765" s="31">
        <v>13291.148148148153</v>
      </c>
      <c r="Q765" s="31">
        <v>360.3555555555555</v>
      </c>
      <c r="R765" s="31">
        <v>360.3555555555555</v>
      </c>
      <c r="S765" s="31"/>
      <c r="T765" s="32">
        <v>1</v>
      </c>
      <c r="U765" s="32">
        <v>1</v>
      </c>
      <c r="V765" s="29">
        <v>41395</v>
      </c>
      <c r="W765" s="29"/>
      <c r="X765" s="33">
        <v>55153</v>
      </c>
      <c r="Y765" s="15">
        <v>1</v>
      </c>
      <c r="Z765" s="41" t="str">
        <f t="shared" si="33"/>
        <v>CAISO_Peaker1</v>
      </c>
      <c r="AA765" s="41">
        <f>IF(IFERROR(MATCH(C765,REN_Existing_Resources!E:E,0),FALSE),1,0)</f>
        <v>0</v>
      </c>
      <c r="AB765">
        <f t="shared" si="34"/>
        <v>1</v>
      </c>
      <c r="AC765">
        <f>IF(IFERROR(MATCH(Z765,NonREN_types!$A$1:$A$10,0),FALSE),1,0)</f>
        <v>1</v>
      </c>
      <c r="AD765">
        <v>1</v>
      </c>
      <c r="AE765">
        <f t="shared" si="35"/>
        <v>1</v>
      </c>
      <c r="AG765" s="44">
        <f>IFERROR(INDEX(MasterGenCapability_201906!$G:$G,MATCH($C765,MasterGenCapability_201906!$U:$U,0)),"")</f>
        <v>202.7</v>
      </c>
      <c r="AH765" s="44">
        <f>IFERROR(INDEX(NQC2020compliance_20191121!$L:$L,MATCH($C765,NQC2020compliance_20191121!$A:$A,0)),"")</f>
        <v>191.1</v>
      </c>
    </row>
    <row r="766" spans="2:34" x14ac:dyDescent="0.25">
      <c r="B766" s="28" t="s">
        <v>3329</v>
      </c>
      <c r="C766" s="28" t="s">
        <v>4635</v>
      </c>
      <c r="D766" s="28" t="s">
        <v>3455</v>
      </c>
      <c r="E766" s="28" t="s">
        <v>766</v>
      </c>
      <c r="F766" s="28" t="s">
        <v>4636</v>
      </c>
      <c r="G766" s="28" t="s">
        <v>4637</v>
      </c>
      <c r="H766" s="12" t="s">
        <v>3365</v>
      </c>
      <c r="I766" s="12" t="s">
        <v>3395</v>
      </c>
      <c r="J766" s="29" t="s">
        <v>3836</v>
      </c>
      <c r="K766" s="30">
        <v>208.96</v>
      </c>
      <c r="L766" s="30">
        <v>199.5</v>
      </c>
      <c r="M766" s="30">
        <v>94.032000000000011</v>
      </c>
      <c r="N766" s="31">
        <v>22816.400444444447</v>
      </c>
      <c r="O766" s="31">
        <v>9286.5166666666664</v>
      </c>
      <c r="P766" s="31">
        <v>13291.148148148153</v>
      </c>
      <c r="Q766" s="31">
        <v>371.48444444444442</v>
      </c>
      <c r="R766" s="31">
        <v>371.48444444444442</v>
      </c>
      <c r="S766" s="31"/>
      <c r="T766" s="32">
        <v>1</v>
      </c>
      <c r="U766" s="32">
        <v>1</v>
      </c>
      <c r="V766" s="29">
        <v>41395</v>
      </c>
      <c r="W766" s="29"/>
      <c r="X766" s="33">
        <v>55153</v>
      </c>
      <c r="Y766" s="15">
        <v>1</v>
      </c>
      <c r="Z766" s="41" t="str">
        <f t="shared" si="33"/>
        <v>CAISO_Peaker1</v>
      </c>
      <c r="AA766" s="41">
        <f>IF(IFERROR(MATCH(C766,REN_Existing_Resources!E:E,0),FALSE),1,0)</f>
        <v>0</v>
      </c>
      <c r="AB766">
        <f t="shared" si="34"/>
        <v>1</v>
      </c>
      <c r="AC766">
        <f>IF(IFERROR(MATCH(Z766,NonREN_types!$A$1:$A$10,0),FALSE),1,0)</f>
        <v>1</v>
      </c>
      <c r="AD766">
        <v>1</v>
      </c>
      <c r="AE766">
        <f t="shared" si="35"/>
        <v>1</v>
      </c>
      <c r="AG766" s="44" t="str">
        <f>IFERROR(INDEX(MasterGenCapability_201906!$G:$G,MATCH($C766,MasterGenCapability_201906!$U:$U,0)),"")</f>
        <v/>
      </c>
      <c r="AH766" s="44">
        <f>IFERROR(INDEX(NQC2020compliance_20191121!$L:$L,MATCH($C766,NQC2020compliance_20191121!$A:$A,0)),"")</f>
        <v>190.4</v>
      </c>
    </row>
    <row r="767" spans="2:34" x14ac:dyDescent="0.25">
      <c r="B767" s="28" t="s">
        <v>3329</v>
      </c>
      <c r="C767" s="28" t="s">
        <v>4638</v>
      </c>
      <c r="D767" s="28" t="s">
        <v>3455</v>
      </c>
      <c r="E767" s="28" t="s">
        <v>766</v>
      </c>
      <c r="F767" s="28" t="s">
        <v>4639</v>
      </c>
      <c r="G767" s="28" t="s">
        <v>4640</v>
      </c>
      <c r="H767" s="12" t="s">
        <v>3365</v>
      </c>
      <c r="I767" s="12" t="s">
        <v>3395</v>
      </c>
      <c r="J767" s="29" t="s">
        <v>3836</v>
      </c>
      <c r="K767" s="30">
        <v>204.29</v>
      </c>
      <c r="L767" s="30">
        <v>201.4</v>
      </c>
      <c r="M767" s="30">
        <v>91.930499999999995</v>
      </c>
      <c r="N767" s="31">
        <v>22306.481847222221</v>
      </c>
      <c r="O767" s="31">
        <v>9286.5166666666664</v>
      </c>
      <c r="P767" s="31">
        <v>13291.148148148153</v>
      </c>
      <c r="Q767" s="31">
        <v>363.18222222222221</v>
      </c>
      <c r="R767" s="31">
        <v>363.18222222222221</v>
      </c>
      <c r="S767" s="31"/>
      <c r="T767" s="32">
        <v>1</v>
      </c>
      <c r="U767" s="32">
        <v>1</v>
      </c>
      <c r="V767" s="29">
        <v>41395</v>
      </c>
      <c r="W767" s="29"/>
      <c r="X767" s="33">
        <v>55153</v>
      </c>
      <c r="Y767" s="15">
        <v>1</v>
      </c>
      <c r="Z767" s="41" t="str">
        <f t="shared" si="33"/>
        <v>CAISO_Peaker1</v>
      </c>
      <c r="AA767" s="41">
        <f>IF(IFERROR(MATCH(C767,REN_Existing_Resources!E:E,0),FALSE),1,0)</f>
        <v>0</v>
      </c>
      <c r="AB767">
        <f t="shared" si="34"/>
        <v>1</v>
      </c>
      <c r="AC767">
        <f>IF(IFERROR(MATCH(Z767,NonREN_types!$A$1:$A$10,0),FALSE),1,0)</f>
        <v>1</v>
      </c>
      <c r="AD767">
        <v>1</v>
      </c>
      <c r="AE767">
        <f t="shared" si="35"/>
        <v>1</v>
      </c>
      <c r="AG767" s="44">
        <f>IFERROR(INDEX(MasterGenCapability_201906!$G:$G,MATCH($C767,MasterGenCapability_201906!$U:$U,0)),"")</f>
        <v>204.29</v>
      </c>
      <c r="AH767" s="44">
        <f>IFERROR(INDEX(NQC2020compliance_20191121!$L:$L,MATCH($C767,NQC2020compliance_20191121!$A:$A,0)),"")</f>
        <v>191.8</v>
      </c>
    </row>
    <row r="768" spans="2:34" x14ac:dyDescent="0.25">
      <c r="B768" s="28" t="s">
        <v>3329</v>
      </c>
      <c r="C768" s="28" t="s">
        <v>4641</v>
      </c>
      <c r="D768" s="28" t="s">
        <v>3455</v>
      </c>
      <c r="E768" s="28" t="s">
        <v>766</v>
      </c>
      <c r="F768" s="28" t="s">
        <v>4642</v>
      </c>
      <c r="G768" s="28" t="s">
        <v>4643</v>
      </c>
      <c r="H768" s="12" t="s">
        <v>3350</v>
      </c>
      <c r="I768" s="12" t="s">
        <v>3351</v>
      </c>
      <c r="J768" s="29" t="s">
        <v>3836</v>
      </c>
      <c r="K768" s="30">
        <v>49</v>
      </c>
      <c r="L768" s="30">
        <v>47.45</v>
      </c>
      <c r="M768" s="30">
        <v>22.049999999999997</v>
      </c>
      <c r="N768" s="31">
        <v>1662.2371142284569</v>
      </c>
      <c r="O768" s="31">
        <v>8944.9704742818994</v>
      </c>
      <c r="P768" s="31">
        <v>13331.489942848662</v>
      </c>
      <c r="Q768" s="31">
        <v>314.22845691382764</v>
      </c>
      <c r="R768" s="31">
        <v>314.22845691382764</v>
      </c>
      <c r="S768" s="31"/>
      <c r="T768" s="32">
        <v>1</v>
      </c>
      <c r="U768" s="32">
        <v>1</v>
      </c>
      <c r="V768" s="29">
        <v>41183</v>
      </c>
      <c r="W768" s="29"/>
      <c r="X768" s="33">
        <v>55153</v>
      </c>
      <c r="Y768" s="15">
        <v>4</v>
      </c>
      <c r="Z768" s="41" t="str">
        <f t="shared" si="33"/>
        <v>CAISO_Peaker1</v>
      </c>
      <c r="AA768" s="41">
        <f>IF(IFERROR(MATCH(C768,REN_Existing_Resources!E:E,0),FALSE),1,0)</f>
        <v>0</v>
      </c>
      <c r="AB768">
        <f t="shared" si="34"/>
        <v>1</v>
      </c>
      <c r="AC768">
        <f>IF(IFERROR(MATCH(Z768,NonREN_types!$A$1:$A$10,0),FALSE),1,0)</f>
        <v>1</v>
      </c>
      <c r="AD768">
        <v>1</v>
      </c>
      <c r="AE768">
        <f t="shared" si="35"/>
        <v>1</v>
      </c>
      <c r="AG768" s="44">
        <f>IFERROR(INDEX(MasterGenCapability_201906!$G:$G,MATCH($C768,MasterGenCapability_201906!$U:$U,0)),"")</f>
        <v>49.4</v>
      </c>
      <c r="AH768" s="44">
        <f>IFERROR(INDEX(NQC2020compliance_20191121!$L:$L,MATCH($C768,NQC2020compliance_20191121!$A:$A,0)),"")</f>
        <v>194.59</v>
      </c>
    </row>
    <row r="769" spans="2:34" x14ac:dyDescent="0.25">
      <c r="B769" s="28" t="s">
        <v>3329</v>
      </c>
      <c r="C769" s="28" t="s">
        <v>4641</v>
      </c>
      <c r="D769" s="28" t="s">
        <v>3455</v>
      </c>
      <c r="E769" s="28" t="s">
        <v>766</v>
      </c>
      <c r="F769" s="28" t="s">
        <v>4642</v>
      </c>
      <c r="G769" s="28" t="s">
        <v>4644</v>
      </c>
      <c r="H769" s="12" t="s">
        <v>3350</v>
      </c>
      <c r="I769" s="12" t="s">
        <v>3351</v>
      </c>
      <c r="J769" s="29" t="s">
        <v>3836</v>
      </c>
      <c r="K769" s="30">
        <v>49</v>
      </c>
      <c r="L769" s="30">
        <v>47.45</v>
      </c>
      <c r="M769" s="30">
        <v>22.049999999999997</v>
      </c>
      <c r="N769" s="31">
        <v>1662.2371142284569</v>
      </c>
      <c r="O769" s="31">
        <v>8944.9704742818994</v>
      </c>
      <c r="P769" s="31">
        <v>13331.489942848662</v>
      </c>
      <c r="Q769" s="31">
        <v>314.22845691382764</v>
      </c>
      <c r="R769" s="31">
        <v>314.22845691382764</v>
      </c>
      <c r="S769" s="31"/>
      <c r="T769" s="32">
        <v>1</v>
      </c>
      <c r="U769" s="32">
        <v>1</v>
      </c>
      <c r="V769" s="29">
        <v>41183</v>
      </c>
      <c r="W769" s="29"/>
      <c r="X769" s="33">
        <v>55153</v>
      </c>
      <c r="Y769" s="15">
        <v>4</v>
      </c>
      <c r="Z769" s="41" t="str">
        <f t="shared" si="33"/>
        <v>CAISO_Peaker1</v>
      </c>
      <c r="AA769" s="41">
        <f>IF(IFERROR(MATCH(C769,REN_Existing_Resources!E:E,0),FALSE),1,0)</f>
        <v>0</v>
      </c>
      <c r="AB769">
        <f t="shared" si="34"/>
        <v>1</v>
      </c>
      <c r="AC769">
        <f>IF(IFERROR(MATCH(Z769,NonREN_types!$A$1:$A$10,0),FALSE),1,0)</f>
        <v>1</v>
      </c>
      <c r="AD769">
        <v>1</v>
      </c>
      <c r="AE769">
        <f t="shared" si="35"/>
        <v>1</v>
      </c>
      <c r="AG769" s="44">
        <f>IFERROR(INDEX(MasterGenCapability_201906!$G:$G,MATCH($C769,MasterGenCapability_201906!$U:$U,0)),"")</f>
        <v>49.4</v>
      </c>
      <c r="AH769" s="44">
        <f>IFERROR(INDEX(NQC2020compliance_20191121!$L:$L,MATCH($C769,NQC2020compliance_20191121!$A:$A,0)),"")</f>
        <v>194.59</v>
      </c>
    </row>
    <row r="770" spans="2:34" x14ac:dyDescent="0.25">
      <c r="B770" s="28" t="s">
        <v>3329</v>
      </c>
      <c r="C770" s="28" t="s">
        <v>4645</v>
      </c>
      <c r="D770" s="28" t="s">
        <v>224</v>
      </c>
      <c r="E770" s="28" t="s">
        <v>3472</v>
      </c>
      <c r="F770" s="28" t="s">
        <v>4646</v>
      </c>
      <c r="G770" s="28"/>
      <c r="H770" s="12" t="s">
        <v>3385</v>
      </c>
      <c r="I770" s="12" t="s">
        <v>3333</v>
      </c>
      <c r="J770" s="29" t="s">
        <v>3386</v>
      </c>
      <c r="K770" s="30">
        <v>69</v>
      </c>
      <c r="L770" s="30">
        <v>60</v>
      </c>
      <c r="M770" s="30"/>
      <c r="N770" s="31"/>
      <c r="O770" s="31"/>
      <c r="P770" s="31"/>
      <c r="Q770" s="31"/>
      <c r="R770" s="31"/>
      <c r="S770" s="31"/>
      <c r="T770" s="32">
        <v>0</v>
      </c>
      <c r="U770" s="32">
        <v>1</v>
      </c>
      <c r="V770" s="29">
        <v>21186</v>
      </c>
      <c r="W770" s="29"/>
      <c r="X770" s="33">
        <v>55153</v>
      </c>
      <c r="Y770" s="15">
        <v>1</v>
      </c>
      <c r="Z770" s="41" t="str">
        <f t="shared" si="33"/>
        <v>CAISO_Hydro</v>
      </c>
      <c r="AA770" s="41">
        <f>IF(IFERROR(MATCH(C770,REN_Existing_Resources!E:E,0),FALSE),1,0)</f>
        <v>0</v>
      </c>
      <c r="AB770">
        <f t="shared" si="34"/>
        <v>1</v>
      </c>
      <c r="AC770">
        <f>IF(IFERROR(MATCH(Z770,NonREN_types!$A$1:$A$10,0),FALSE),1,0)</f>
        <v>1</v>
      </c>
      <c r="AD770">
        <v>1</v>
      </c>
      <c r="AE770">
        <f t="shared" si="35"/>
        <v>1</v>
      </c>
      <c r="AG770" s="44">
        <f>IFERROR(INDEX(MasterGenCapability_201906!$G:$G,MATCH($C770,MasterGenCapability_201906!$U:$U,0)),"")</f>
        <v>69</v>
      </c>
      <c r="AH770" s="44">
        <f>IFERROR(INDEX(NQC2020compliance_20191121!$L:$L,MATCH($C770,NQC2020compliance_20191121!$A:$A,0)),"")</f>
        <v>60</v>
      </c>
    </row>
    <row r="771" spans="2:34" x14ac:dyDescent="0.25">
      <c r="B771" s="28" t="s">
        <v>3329</v>
      </c>
      <c r="C771" s="28" t="s">
        <v>4647</v>
      </c>
      <c r="D771" s="28" t="s">
        <v>224</v>
      </c>
      <c r="E771" s="28" t="s">
        <v>3472</v>
      </c>
      <c r="F771" s="28" t="s">
        <v>4648</v>
      </c>
      <c r="G771" s="28"/>
      <c r="H771" s="12" t="s">
        <v>3385</v>
      </c>
      <c r="I771" s="12" t="s">
        <v>3333</v>
      </c>
      <c r="J771" s="29" t="s">
        <v>3386</v>
      </c>
      <c r="K771" s="30">
        <v>68.5</v>
      </c>
      <c r="L771" s="30">
        <v>60</v>
      </c>
      <c r="M771" s="30"/>
      <c r="N771" s="31"/>
      <c r="O771" s="31"/>
      <c r="P771" s="31"/>
      <c r="Q771" s="31"/>
      <c r="R771" s="31"/>
      <c r="S771" s="31"/>
      <c r="T771" s="32">
        <v>0</v>
      </c>
      <c r="U771" s="32">
        <v>1</v>
      </c>
      <c r="V771" s="29">
        <v>21186</v>
      </c>
      <c r="W771" s="29"/>
      <c r="X771" s="33">
        <v>55153</v>
      </c>
      <c r="Y771" s="15">
        <v>1</v>
      </c>
      <c r="Z771" s="41" t="str">
        <f t="shared" si="33"/>
        <v>CAISO_Hydro</v>
      </c>
      <c r="AA771" s="41">
        <f>IF(IFERROR(MATCH(C771,REN_Existing_Resources!E:E,0),FALSE),1,0)</f>
        <v>0</v>
      </c>
      <c r="AB771">
        <f t="shared" si="34"/>
        <v>1</v>
      </c>
      <c r="AC771">
        <f>IF(IFERROR(MATCH(Z771,NonREN_types!$A$1:$A$10,0),FALSE),1,0)</f>
        <v>1</v>
      </c>
      <c r="AD771">
        <v>1</v>
      </c>
      <c r="AE771">
        <f t="shared" si="35"/>
        <v>1</v>
      </c>
      <c r="AG771" s="44">
        <f>IFERROR(INDEX(MasterGenCapability_201906!$G:$G,MATCH($C771,MasterGenCapability_201906!$U:$U,0)),"")</f>
        <v>68.5</v>
      </c>
      <c r="AH771" s="44">
        <f>IFERROR(INDEX(NQC2020compliance_20191121!$L:$L,MATCH($C771,NQC2020compliance_20191121!$A:$A,0)),"")</f>
        <v>60</v>
      </c>
    </row>
    <row r="772" spans="2:34" hidden="1" x14ac:dyDescent="0.25">
      <c r="B772" s="28" t="s">
        <v>3329</v>
      </c>
      <c r="C772" s="28" t="s">
        <v>4649</v>
      </c>
      <c r="D772" s="28" t="s">
        <v>3337</v>
      </c>
      <c r="E772" s="28" t="s">
        <v>3338</v>
      </c>
      <c r="F772" s="28" t="s">
        <v>4650</v>
      </c>
      <c r="G772" s="28"/>
      <c r="H772" s="12" t="s">
        <v>3385</v>
      </c>
      <c r="I772" s="12" t="s">
        <v>3333</v>
      </c>
      <c r="J772" s="29"/>
      <c r="K772" s="30">
        <v>10.1</v>
      </c>
      <c r="L772" s="30">
        <v>10.1</v>
      </c>
      <c r="M772" s="30"/>
      <c r="N772" s="31"/>
      <c r="O772" s="31"/>
      <c r="P772" s="31"/>
      <c r="Q772" s="31"/>
      <c r="R772" s="31"/>
      <c r="S772" s="31"/>
      <c r="T772" s="32">
        <v>0</v>
      </c>
      <c r="U772" s="32">
        <v>1</v>
      </c>
      <c r="V772" s="29">
        <v>3654</v>
      </c>
      <c r="W772" s="29"/>
      <c r="X772" s="33">
        <v>55153</v>
      </c>
      <c r="Y772" s="15">
        <v>1</v>
      </c>
      <c r="Z772" s="41" t="str">
        <f t="shared" si="33"/>
        <v>Unclassified</v>
      </c>
      <c r="AA772" s="41">
        <f>IF(IFERROR(MATCH(C772,REN_Existing_Resources!E:E,0),FALSE),1,0)</f>
        <v>0</v>
      </c>
      <c r="AB772">
        <f t="shared" si="34"/>
        <v>1</v>
      </c>
      <c r="AC772">
        <f>IF(IFERROR(MATCH(Z772,NonREN_types!$A$1:$A$10,0),FALSE),1,0)</f>
        <v>0</v>
      </c>
      <c r="AD772">
        <v>1</v>
      </c>
      <c r="AE772">
        <f t="shared" si="35"/>
        <v>0</v>
      </c>
      <c r="AG772" s="44">
        <f>IFERROR(INDEX(MasterGenCapability_201906!$G:$G,MATCH($C772,MasterGenCapability_201906!$U:$U,0)),"")</f>
        <v>10.1</v>
      </c>
      <c r="AH772" s="44">
        <f>IFERROR(INDEX(NQC2020compliance_20191121!$L:$L,MATCH($C772,NQC2020compliance_20191121!$A:$A,0)),"")</f>
        <v>2.23</v>
      </c>
    </row>
    <row r="773" spans="2:34" x14ac:dyDescent="0.25">
      <c r="B773" s="28" t="s">
        <v>3329</v>
      </c>
      <c r="C773" s="28" t="s">
        <v>4651</v>
      </c>
      <c r="D773" s="28" t="s">
        <v>3337</v>
      </c>
      <c r="E773" s="28" t="s">
        <v>3338</v>
      </c>
      <c r="F773" s="28" t="s">
        <v>4652</v>
      </c>
      <c r="G773" s="28"/>
      <c r="H773" s="12" t="s">
        <v>3385</v>
      </c>
      <c r="I773" s="12" t="s">
        <v>3333</v>
      </c>
      <c r="J773" s="29" t="s">
        <v>3386</v>
      </c>
      <c r="K773" s="30">
        <v>1.25</v>
      </c>
      <c r="L773" s="30">
        <v>0</v>
      </c>
      <c r="M773" s="30"/>
      <c r="N773" s="31"/>
      <c r="O773" s="31"/>
      <c r="P773" s="31"/>
      <c r="Q773" s="31"/>
      <c r="R773" s="31"/>
      <c r="S773" s="31"/>
      <c r="T773" s="32">
        <v>0</v>
      </c>
      <c r="U773" s="32">
        <v>1</v>
      </c>
      <c r="V773" s="29">
        <v>32959</v>
      </c>
      <c r="W773" s="29"/>
      <c r="X773" s="33">
        <v>55153</v>
      </c>
      <c r="Y773" s="15">
        <v>1</v>
      </c>
      <c r="Z773" s="41" t="str">
        <f t="shared" si="33"/>
        <v>CAISO_Hydro</v>
      </c>
      <c r="AA773" s="41">
        <f>IF(IFERROR(MATCH(C773,REN_Existing_Resources!E:E,0),FALSE),1,0)</f>
        <v>0</v>
      </c>
      <c r="AB773">
        <f t="shared" si="34"/>
        <v>1</v>
      </c>
      <c r="AC773">
        <f>IF(IFERROR(MATCH(Z773,NonREN_types!$A$1:$A$10,0),FALSE),1,0)</f>
        <v>1</v>
      </c>
      <c r="AD773">
        <v>1</v>
      </c>
      <c r="AE773">
        <f t="shared" si="35"/>
        <v>1</v>
      </c>
      <c r="AG773" s="44">
        <f>IFERROR(INDEX(MasterGenCapability_201906!$G:$G,MATCH($C773,MasterGenCapability_201906!$U:$U,0)),"")</f>
        <v>1.25</v>
      </c>
      <c r="AH773" s="44">
        <f>IFERROR(INDEX(NQC2020compliance_20191121!$L:$L,MATCH($C773,NQC2020compliance_20191121!$A:$A,0)),"")</f>
        <v>0</v>
      </c>
    </row>
    <row r="774" spans="2:34" hidden="1" x14ac:dyDescent="0.25">
      <c r="B774" s="28" t="s">
        <v>3329</v>
      </c>
      <c r="C774" s="28" t="s">
        <v>1489</v>
      </c>
      <c r="D774" s="28" t="s">
        <v>3360</v>
      </c>
      <c r="E774" s="28"/>
      <c r="F774" s="28" t="s">
        <v>4653</v>
      </c>
      <c r="G774" s="28"/>
      <c r="H774" s="12" t="s">
        <v>3332</v>
      </c>
      <c r="I774" s="12" t="s">
        <v>3333</v>
      </c>
      <c r="J774" s="29"/>
      <c r="K774" s="30">
        <v>250</v>
      </c>
      <c r="L774" s="30">
        <v>200.86</v>
      </c>
      <c r="M774" s="30"/>
      <c r="N774" s="31"/>
      <c r="O774" s="31"/>
      <c r="P774" s="31"/>
      <c r="Q774" s="31"/>
      <c r="R774" s="31"/>
      <c r="S774" s="31"/>
      <c r="T774" s="32">
        <v>0</v>
      </c>
      <c r="U774" s="32">
        <v>1</v>
      </c>
      <c r="V774" s="29">
        <v>42605</v>
      </c>
      <c r="W774" s="29"/>
      <c r="X774" s="33">
        <v>55153</v>
      </c>
      <c r="Y774" s="15">
        <v>1</v>
      </c>
      <c r="Z774" s="41" t="str">
        <f t="shared" si="33"/>
        <v>RenExistRes</v>
      </c>
      <c r="AA774" s="41">
        <f>IF(IFERROR(MATCH(C774,REN_Existing_Resources!E:E,0),FALSE),1,0)</f>
        <v>1</v>
      </c>
      <c r="AB774">
        <f t="shared" si="34"/>
        <v>1</v>
      </c>
      <c r="AC774">
        <f>IF(IFERROR(MATCH(Z774,NonREN_types!$A$1:$A$10,0),FALSE),1,0)</f>
        <v>0</v>
      </c>
      <c r="AD774">
        <v>1</v>
      </c>
      <c r="AE774">
        <f t="shared" si="35"/>
        <v>0</v>
      </c>
      <c r="AG774" s="44">
        <f>IFERROR(INDEX(MasterGenCapability_201906!$G:$G,MATCH($C774,MasterGenCapability_201906!$U:$U,0)),"")</f>
        <v>250</v>
      </c>
      <c r="AH774" s="44">
        <f>IFERROR(INDEX(NQC2020compliance_20191121!$L:$L,MATCH($C774,NQC2020compliance_20191121!$A:$A,0)),"")</f>
        <v>35</v>
      </c>
    </row>
    <row r="775" spans="2:34" hidden="1" x14ac:dyDescent="0.25">
      <c r="B775" s="28" t="s">
        <v>3329</v>
      </c>
      <c r="C775" s="28" t="s">
        <v>3072</v>
      </c>
      <c r="D775" s="28" t="s">
        <v>3360</v>
      </c>
      <c r="E775" s="28"/>
      <c r="F775" s="28" t="s">
        <v>3071</v>
      </c>
      <c r="G775" s="28"/>
      <c r="H775" s="12" t="s">
        <v>3483</v>
      </c>
      <c r="I775" s="12" t="s">
        <v>3333</v>
      </c>
      <c r="J775" s="29"/>
      <c r="K775" s="30">
        <v>1.6</v>
      </c>
      <c r="L775" s="30">
        <v>0</v>
      </c>
      <c r="M775" s="30"/>
      <c r="N775" s="31"/>
      <c r="O775" s="31"/>
      <c r="P775" s="31"/>
      <c r="Q775" s="31"/>
      <c r="R775" s="31"/>
      <c r="S775" s="31"/>
      <c r="T775" s="32">
        <v>0</v>
      </c>
      <c r="U775" s="32">
        <v>1</v>
      </c>
      <c r="V775" s="29">
        <v>40215</v>
      </c>
      <c r="W775" s="29"/>
      <c r="X775" s="33">
        <v>55153</v>
      </c>
      <c r="Y775" s="15">
        <v>1</v>
      </c>
      <c r="Z775" s="41" t="str">
        <f t="shared" ref="Z775:Z838" si="36">IF(J775="",IF(AA775,"RenExistRes","Unclassified"),J775)</f>
        <v>RenExistRes</v>
      </c>
      <c r="AA775" s="41">
        <f>IF(IFERROR(MATCH(C775,REN_Existing_Resources!E:E,0),FALSE),1,0)</f>
        <v>1</v>
      </c>
      <c r="AB775">
        <f t="shared" ref="AB775:AB838" si="37">IF(AND(YEAR(V775)&lt;=$AB$5,YEAR(X775)&gt;=$AB$5),1,0)</f>
        <v>1</v>
      </c>
      <c r="AC775">
        <f>IF(IFERROR(MATCH(Z775,NonREN_types!$A$1:$A$10,0),FALSE),1,0)</f>
        <v>0</v>
      </c>
      <c r="AD775">
        <v>1</v>
      </c>
      <c r="AE775">
        <f t="shared" ref="AE775:AE838" si="38">IF(AND(AB775,AC775,AD775),1,0)</f>
        <v>0</v>
      </c>
      <c r="AG775" s="44">
        <f>IFERROR(INDEX(MasterGenCapability_201906!$G:$G,MATCH($C775,MasterGenCapability_201906!$U:$U,0)),"")</f>
        <v>1.6</v>
      </c>
      <c r="AH775" s="44">
        <f>IFERROR(INDEX(NQC2020compliance_20191121!$L:$L,MATCH($C775,NQC2020compliance_20191121!$A:$A,0)),"")</f>
        <v>0</v>
      </c>
    </row>
    <row r="776" spans="2:34" hidden="1" x14ac:dyDescent="0.25">
      <c r="B776" s="28" t="s">
        <v>3329</v>
      </c>
      <c r="C776" s="28" t="s">
        <v>4654</v>
      </c>
      <c r="D776" s="28" t="s">
        <v>3360</v>
      </c>
      <c r="E776" s="28"/>
      <c r="F776" s="28" t="s">
        <v>4654</v>
      </c>
      <c r="G776" s="28"/>
      <c r="H776" s="12" t="s">
        <v>3785</v>
      </c>
      <c r="I776" s="12" t="s">
        <v>3333</v>
      </c>
      <c r="J776" s="29"/>
      <c r="K776" s="30">
        <v>1</v>
      </c>
      <c r="L776" s="30">
        <v>0</v>
      </c>
      <c r="M776" s="30"/>
      <c r="N776" s="31"/>
      <c r="O776" s="31"/>
      <c r="P776" s="31"/>
      <c r="Q776" s="31"/>
      <c r="R776" s="31"/>
      <c r="S776" s="31"/>
      <c r="T776" s="32">
        <v>0</v>
      </c>
      <c r="U776" s="32">
        <v>1</v>
      </c>
      <c r="V776" s="40">
        <v>1</v>
      </c>
      <c r="W776" s="29"/>
      <c r="X776" s="33">
        <v>55153</v>
      </c>
      <c r="Y776" s="15">
        <v>1</v>
      </c>
      <c r="Z776" s="41" t="str">
        <f t="shared" si="36"/>
        <v>Unclassified</v>
      </c>
      <c r="AA776" s="41">
        <f>IF(IFERROR(MATCH(C776,REN_Existing_Resources!E:E,0),FALSE),1,0)</f>
        <v>0</v>
      </c>
      <c r="AB776">
        <f t="shared" si="37"/>
        <v>1</v>
      </c>
      <c r="AC776">
        <f>IF(IFERROR(MATCH(Z776,NonREN_types!$A$1:$A$10,0),FALSE),1,0)</f>
        <v>0</v>
      </c>
      <c r="AD776">
        <v>1</v>
      </c>
      <c r="AE776">
        <f t="shared" si="38"/>
        <v>0</v>
      </c>
      <c r="AG776" s="44">
        <f>IFERROR(INDEX(MasterGenCapability_201906!$G:$G,MATCH($C776,MasterGenCapability_201906!$U:$U,0)),"")</f>
        <v>1</v>
      </c>
      <c r="AH776" s="44">
        <f>IFERROR(INDEX(NQC2020compliance_20191121!$L:$L,MATCH($C776,NQC2020compliance_20191121!$A:$A,0)),"")</f>
        <v>0</v>
      </c>
    </row>
    <row r="777" spans="2:34" x14ac:dyDescent="0.25">
      <c r="B777" s="28" t="s">
        <v>3329</v>
      </c>
      <c r="C777" s="28" t="s">
        <v>4655</v>
      </c>
      <c r="D777" s="28" t="s">
        <v>3392</v>
      </c>
      <c r="E777" s="28" t="s">
        <v>1896</v>
      </c>
      <c r="F777" s="28" t="s">
        <v>4656</v>
      </c>
      <c r="G777" s="28" t="s">
        <v>4657</v>
      </c>
      <c r="H777" s="12" t="s">
        <v>3357</v>
      </c>
      <c r="I777" s="12" t="s">
        <v>3434</v>
      </c>
      <c r="J777" s="29" t="s">
        <v>3359</v>
      </c>
      <c r="K777" s="34">
        <v>2.0699999999999998</v>
      </c>
      <c r="L777" s="34">
        <v>2.0699999999999998</v>
      </c>
      <c r="M777" s="34">
        <v>2.0699999999999998</v>
      </c>
      <c r="N777" s="31"/>
      <c r="O777" s="31">
        <v>7606.0303582401057</v>
      </c>
      <c r="P777" s="31">
        <v>7606.0303582401057</v>
      </c>
      <c r="Q777" s="31"/>
      <c r="R777" s="31"/>
      <c r="S777" s="31"/>
      <c r="T777" s="32">
        <v>1</v>
      </c>
      <c r="U777" s="32">
        <v>1</v>
      </c>
      <c r="V777" s="29">
        <v>32509</v>
      </c>
      <c r="W777" s="29"/>
      <c r="X777" s="33">
        <v>55153</v>
      </c>
      <c r="Y777" s="15">
        <v>1</v>
      </c>
      <c r="Z777" s="41" t="str">
        <f t="shared" si="36"/>
        <v>CAISO_CHP</v>
      </c>
      <c r="AA777" s="41">
        <f>IF(IFERROR(MATCH(C777,REN_Existing_Resources!E:E,0),FALSE),1,0)</f>
        <v>0</v>
      </c>
      <c r="AB777">
        <f t="shared" si="37"/>
        <v>1</v>
      </c>
      <c r="AC777">
        <f>IF(IFERROR(MATCH(Z777,NonREN_types!$A$1:$A$10,0),FALSE),1,0)</f>
        <v>1</v>
      </c>
      <c r="AD777">
        <v>1</v>
      </c>
      <c r="AE777">
        <f t="shared" si="38"/>
        <v>1</v>
      </c>
      <c r="AG777" s="44" t="str">
        <f>IFERROR(INDEX(MasterGenCapability_201906!$G:$G,MATCH($C777,MasterGenCapability_201906!$U:$U,0)),"")</f>
        <v/>
      </c>
      <c r="AH777" s="44" t="str">
        <f>IFERROR(INDEX(NQC2020compliance_20191121!$L:$L,MATCH($C777,NQC2020compliance_20191121!$A:$A,0)),"")</f>
        <v/>
      </c>
    </row>
    <row r="778" spans="2:34" x14ac:dyDescent="0.25">
      <c r="B778" s="28" t="s">
        <v>3329</v>
      </c>
      <c r="C778" s="28" t="s">
        <v>4658</v>
      </c>
      <c r="D778" s="28" t="s">
        <v>3392</v>
      </c>
      <c r="E778" s="28" t="s">
        <v>1896</v>
      </c>
      <c r="F778" s="28" t="s">
        <v>4659</v>
      </c>
      <c r="G778" s="28" t="s">
        <v>4657</v>
      </c>
      <c r="H778" s="12" t="s">
        <v>3357</v>
      </c>
      <c r="I778" s="12" t="s">
        <v>3434</v>
      </c>
      <c r="J778" s="29" t="s">
        <v>3359</v>
      </c>
      <c r="K778" s="34">
        <v>19.739999999999998</v>
      </c>
      <c r="L778" s="34">
        <v>19.739999999999998</v>
      </c>
      <c r="M778" s="34">
        <v>19.739999999999998</v>
      </c>
      <c r="N778" s="31"/>
      <c r="O778" s="31">
        <v>7606.0303582401057</v>
      </c>
      <c r="P778" s="31">
        <v>7606.0303582401057</v>
      </c>
      <c r="Q778" s="31"/>
      <c r="R778" s="31"/>
      <c r="S778" s="31"/>
      <c r="T778" s="32">
        <v>1</v>
      </c>
      <c r="U778" s="32">
        <v>1</v>
      </c>
      <c r="V778" s="29">
        <v>32509</v>
      </c>
      <c r="W778" s="29"/>
      <c r="X778" s="33">
        <v>55153</v>
      </c>
      <c r="Y778" s="15">
        <v>1</v>
      </c>
      <c r="Z778" s="41" t="str">
        <f t="shared" si="36"/>
        <v>CAISO_CHP</v>
      </c>
      <c r="AA778" s="41">
        <f>IF(IFERROR(MATCH(C778,REN_Existing_Resources!E:E,0),FALSE),1,0)</f>
        <v>0</v>
      </c>
      <c r="AB778">
        <f t="shared" si="37"/>
        <v>1</v>
      </c>
      <c r="AC778">
        <f>IF(IFERROR(MATCH(Z778,NonREN_types!$A$1:$A$10,0),FALSE),1,0)</f>
        <v>1</v>
      </c>
      <c r="AD778">
        <v>1</v>
      </c>
      <c r="AE778">
        <f t="shared" si="38"/>
        <v>1</v>
      </c>
      <c r="AG778" s="44">
        <f>IFERROR(INDEX(MasterGenCapability_201906!$G:$G,MATCH($C778,MasterGenCapability_201906!$U:$U,0)),"")</f>
        <v>22.3</v>
      </c>
      <c r="AH778" s="44">
        <f>IFERROR(INDEX(NQC2020compliance_20191121!$L:$L,MATCH($C778,NQC2020compliance_20191121!$A:$A,0)),"")</f>
        <v>15.31</v>
      </c>
    </row>
    <row r="779" spans="2:34" hidden="1" x14ac:dyDescent="0.25">
      <c r="B779" s="28" t="s">
        <v>3329</v>
      </c>
      <c r="C779" s="28" t="s">
        <v>640</v>
      </c>
      <c r="D779" s="28" t="s">
        <v>3360</v>
      </c>
      <c r="E779" s="28"/>
      <c r="F779" s="28" t="s">
        <v>4660</v>
      </c>
      <c r="G779" s="28"/>
      <c r="H779" s="12" t="s">
        <v>3332</v>
      </c>
      <c r="I779" s="12" t="s">
        <v>3333</v>
      </c>
      <c r="J779" s="29"/>
      <c r="K779" s="30">
        <v>1.98</v>
      </c>
      <c r="L779" s="30">
        <v>1.63</v>
      </c>
      <c r="M779" s="30"/>
      <c r="N779" s="31"/>
      <c r="O779" s="31"/>
      <c r="P779" s="31"/>
      <c r="Q779" s="31"/>
      <c r="R779" s="31"/>
      <c r="S779" s="31"/>
      <c r="T779" s="32">
        <v>0</v>
      </c>
      <c r="U779" s="32">
        <v>1</v>
      </c>
      <c r="V779" s="29">
        <v>41992</v>
      </c>
      <c r="W779" s="29"/>
      <c r="X779" s="33">
        <v>55153</v>
      </c>
      <c r="Y779" s="15">
        <v>1</v>
      </c>
      <c r="Z779" s="41" t="str">
        <f t="shared" si="36"/>
        <v>RenExistRes</v>
      </c>
      <c r="AA779" s="41">
        <f>IF(IFERROR(MATCH(C779,REN_Existing_Resources!E:E,0),FALSE),1,0)</f>
        <v>1</v>
      </c>
      <c r="AB779">
        <f t="shared" si="37"/>
        <v>1</v>
      </c>
      <c r="AC779">
        <f>IF(IFERROR(MATCH(Z779,NonREN_types!$A$1:$A$10,0),FALSE),1,0)</f>
        <v>0</v>
      </c>
      <c r="AD779">
        <v>1</v>
      </c>
      <c r="AE779">
        <f t="shared" si="38"/>
        <v>0</v>
      </c>
      <c r="AG779" s="44">
        <f>IFERROR(INDEX(MasterGenCapability_201906!$G:$G,MATCH($C779,MasterGenCapability_201906!$U:$U,0)),"")</f>
        <v>1.98</v>
      </c>
      <c r="AH779" s="44">
        <f>IFERROR(INDEX(NQC2020compliance_20191121!$L:$L,MATCH($C779,NQC2020compliance_20191121!$A:$A,0)),"")</f>
        <v>0.28000000000000003</v>
      </c>
    </row>
    <row r="780" spans="2:34" hidden="1" x14ac:dyDescent="0.25">
      <c r="B780" s="28" t="s">
        <v>3329</v>
      </c>
      <c r="C780" s="28" t="s">
        <v>2324</v>
      </c>
      <c r="D780" s="28" t="s">
        <v>3346</v>
      </c>
      <c r="E780" s="28" t="s">
        <v>3347</v>
      </c>
      <c r="F780" s="28" t="s">
        <v>4661</v>
      </c>
      <c r="G780" s="28"/>
      <c r="H780" s="12" t="s">
        <v>3399</v>
      </c>
      <c r="I780" s="12" t="s">
        <v>3333</v>
      </c>
      <c r="J780" s="29"/>
      <c r="K780" s="30">
        <v>2.1</v>
      </c>
      <c r="L780" s="30">
        <v>0.2</v>
      </c>
      <c r="M780" s="30"/>
      <c r="N780" s="31"/>
      <c r="O780" s="31"/>
      <c r="P780" s="31"/>
      <c r="Q780" s="31"/>
      <c r="R780" s="31"/>
      <c r="S780" s="31"/>
      <c r="T780" s="32">
        <v>0</v>
      </c>
      <c r="U780" s="32">
        <v>1</v>
      </c>
      <c r="V780" s="40">
        <v>1</v>
      </c>
      <c r="W780" s="29"/>
      <c r="X780" s="33">
        <v>55153</v>
      </c>
      <c r="Y780" s="15">
        <v>1</v>
      </c>
      <c r="Z780" s="41" t="str">
        <f t="shared" si="36"/>
        <v>RenExistRes</v>
      </c>
      <c r="AA780" s="41">
        <f>IF(IFERROR(MATCH(C780,REN_Existing_Resources!E:E,0),FALSE),1,0)</f>
        <v>1</v>
      </c>
      <c r="AB780">
        <f t="shared" si="37"/>
        <v>1</v>
      </c>
      <c r="AC780">
        <f>IF(IFERROR(MATCH(Z780,NonREN_types!$A$1:$A$10,0),FALSE),1,0)</f>
        <v>0</v>
      </c>
      <c r="AD780">
        <v>1</v>
      </c>
      <c r="AE780">
        <f t="shared" si="38"/>
        <v>0</v>
      </c>
      <c r="AG780" s="44">
        <f>IFERROR(INDEX(MasterGenCapability_201906!$G:$G,MATCH($C780,MasterGenCapability_201906!$U:$U,0)),"")</f>
        <v>2.1</v>
      </c>
      <c r="AH780" s="44">
        <f>IFERROR(INDEX(NQC2020compliance_20191121!$L:$L,MATCH($C780,NQC2020compliance_20191121!$A:$A,0)),"")</f>
        <v>0.32</v>
      </c>
    </row>
    <row r="781" spans="2:34" hidden="1" x14ac:dyDescent="0.25">
      <c r="B781" s="28" t="s">
        <v>3329</v>
      </c>
      <c r="C781" s="28" t="s">
        <v>4662</v>
      </c>
      <c r="D781" s="28" t="s">
        <v>224</v>
      </c>
      <c r="E781" s="28" t="s">
        <v>3472</v>
      </c>
      <c r="F781" s="28" t="s">
        <v>4663</v>
      </c>
      <c r="G781" s="28"/>
      <c r="H781" s="12" t="s">
        <v>3385</v>
      </c>
      <c r="I781" s="12" t="s">
        <v>3333</v>
      </c>
      <c r="J781" s="29"/>
      <c r="K781" s="30">
        <v>57</v>
      </c>
      <c r="L781" s="30">
        <v>57</v>
      </c>
      <c r="M781" s="30"/>
      <c r="N781" s="31"/>
      <c r="O781" s="31"/>
      <c r="P781" s="31"/>
      <c r="Q781" s="31"/>
      <c r="R781" s="31"/>
      <c r="S781" s="31"/>
      <c r="T781" s="32">
        <v>0</v>
      </c>
      <c r="U781" s="32">
        <v>1</v>
      </c>
      <c r="V781" s="29">
        <v>18264</v>
      </c>
      <c r="W781" s="29"/>
      <c r="X781" s="33">
        <v>55153</v>
      </c>
      <c r="Y781" s="15">
        <v>1</v>
      </c>
      <c r="Z781" s="41" t="str">
        <f t="shared" si="36"/>
        <v>Unclassified</v>
      </c>
      <c r="AA781" s="41">
        <f>IF(IFERROR(MATCH(C781,REN_Existing_Resources!E:E,0),FALSE),1,0)</f>
        <v>0</v>
      </c>
      <c r="AB781">
        <f t="shared" si="37"/>
        <v>1</v>
      </c>
      <c r="AC781">
        <f>IF(IFERROR(MATCH(Z781,NonREN_types!$A$1:$A$10,0),FALSE),1,0)</f>
        <v>0</v>
      </c>
      <c r="AD781">
        <v>1</v>
      </c>
      <c r="AE781">
        <f t="shared" si="38"/>
        <v>0</v>
      </c>
      <c r="AG781" s="44">
        <f>IFERROR(INDEX(MasterGenCapability_201906!$G:$G,MATCH($C781,MasterGenCapability_201906!$U:$U,0)),"")</f>
        <v>57</v>
      </c>
      <c r="AH781" s="44">
        <f>IFERROR(INDEX(NQC2020compliance_20191121!$L:$L,MATCH($C781,NQC2020compliance_20191121!$A:$A,0)),"")</f>
        <v>57</v>
      </c>
    </row>
    <row r="782" spans="2:34" hidden="1" x14ac:dyDescent="0.25">
      <c r="B782" s="28" t="s">
        <v>3329</v>
      </c>
      <c r="C782" s="28" t="s">
        <v>461</v>
      </c>
      <c r="D782" s="28" t="s">
        <v>224</v>
      </c>
      <c r="E782" s="28" t="s">
        <v>3472</v>
      </c>
      <c r="F782" s="28" t="s">
        <v>4664</v>
      </c>
      <c r="G782" s="28"/>
      <c r="H782" s="12" t="s">
        <v>3385</v>
      </c>
      <c r="I782" s="12" t="s">
        <v>3333</v>
      </c>
      <c r="J782" s="29"/>
      <c r="K782" s="30">
        <v>56.9</v>
      </c>
      <c r="L782" s="30">
        <v>56.9</v>
      </c>
      <c r="M782" s="30"/>
      <c r="N782" s="31"/>
      <c r="O782" s="31"/>
      <c r="P782" s="31"/>
      <c r="Q782" s="31"/>
      <c r="R782" s="31"/>
      <c r="S782" s="31"/>
      <c r="T782" s="32">
        <v>0</v>
      </c>
      <c r="U782" s="32">
        <v>1</v>
      </c>
      <c r="V782" s="29">
        <v>18264</v>
      </c>
      <c r="W782" s="29"/>
      <c r="X782" s="33">
        <v>55153</v>
      </c>
      <c r="Y782" s="15">
        <v>1</v>
      </c>
      <c r="Z782" s="41" t="str">
        <f t="shared" si="36"/>
        <v>RenExistRes</v>
      </c>
      <c r="AA782" s="41">
        <f>IF(IFERROR(MATCH(C782,REN_Existing_Resources!E:E,0),FALSE),1,0)</f>
        <v>1</v>
      </c>
      <c r="AB782">
        <f t="shared" si="37"/>
        <v>1</v>
      </c>
      <c r="AC782">
        <f>IF(IFERROR(MATCH(Z782,NonREN_types!$A$1:$A$10,0),FALSE),1,0)</f>
        <v>0</v>
      </c>
      <c r="AD782">
        <v>1</v>
      </c>
      <c r="AE782">
        <f t="shared" si="38"/>
        <v>0</v>
      </c>
      <c r="AG782" s="44">
        <f>IFERROR(INDEX(MasterGenCapability_201906!$G:$G,MATCH($C782,MasterGenCapability_201906!$U:$U,0)),"")</f>
        <v>56.9</v>
      </c>
      <c r="AH782" s="44">
        <f>IFERROR(INDEX(NQC2020compliance_20191121!$L:$L,MATCH($C782,NQC2020compliance_20191121!$A:$A,0)),"")</f>
        <v>56.9</v>
      </c>
    </row>
    <row r="783" spans="2:34" hidden="1" x14ac:dyDescent="0.25">
      <c r="B783" s="28" t="s">
        <v>3329</v>
      </c>
      <c r="C783" s="28" t="s">
        <v>4665</v>
      </c>
      <c r="D783" s="28" t="s">
        <v>3360</v>
      </c>
      <c r="E783" s="28"/>
      <c r="F783" s="28"/>
      <c r="G783" s="28"/>
      <c r="H783" s="12" t="s">
        <v>3456</v>
      </c>
      <c r="I783" s="12" t="s">
        <v>3333</v>
      </c>
      <c r="J783" s="29"/>
      <c r="K783" s="30">
        <v>0</v>
      </c>
      <c r="L783" s="30">
        <v>0</v>
      </c>
      <c r="M783" s="30"/>
      <c r="N783" s="31"/>
      <c r="O783" s="31"/>
      <c r="P783" s="31"/>
      <c r="Q783" s="31"/>
      <c r="R783" s="31"/>
      <c r="S783" s="31"/>
      <c r="T783" s="32">
        <v>1</v>
      </c>
      <c r="U783" s="32">
        <v>1</v>
      </c>
      <c r="V783" s="40">
        <v>1</v>
      </c>
      <c r="W783" s="29"/>
      <c r="X783" s="33">
        <v>55153</v>
      </c>
      <c r="Y783" s="15">
        <v>1</v>
      </c>
      <c r="Z783" s="41" t="str">
        <f t="shared" si="36"/>
        <v>Unclassified</v>
      </c>
      <c r="AA783" s="41">
        <f>IF(IFERROR(MATCH(C783,REN_Existing_Resources!E:E,0),FALSE),1,0)</f>
        <v>0</v>
      </c>
      <c r="AB783">
        <f t="shared" si="37"/>
        <v>1</v>
      </c>
      <c r="AC783">
        <f>IF(IFERROR(MATCH(Z783,NonREN_types!$A$1:$A$10,0),FALSE),1,0)</f>
        <v>0</v>
      </c>
      <c r="AD783">
        <v>1</v>
      </c>
      <c r="AE783">
        <f t="shared" si="38"/>
        <v>0</v>
      </c>
      <c r="AG783" s="44" t="str">
        <f>IFERROR(INDEX(MasterGenCapability_201906!$G:$G,MATCH($C783,MasterGenCapability_201906!$U:$U,0)),"")</f>
        <v/>
      </c>
      <c r="AH783" s="44">
        <f>IFERROR(INDEX(NQC2020compliance_20191121!$L:$L,MATCH($C783,NQC2020compliance_20191121!$A:$A,0)),"")</f>
        <v>0</v>
      </c>
    </row>
    <row r="784" spans="2:34" hidden="1" x14ac:dyDescent="0.25">
      <c r="B784" s="28" t="s">
        <v>3329</v>
      </c>
      <c r="C784" s="28" t="s">
        <v>4666</v>
      </c>
      <c r="D784" s="28" t="s">
        <v>3334</v>
      </c>
      <c r="E784" s="28" t="s">
        <v>3475</v>
      </c>
      <c r="F784" s="28" t="s">
        <v>4667</v>
      </c>
      <c r="G784" s="28"/>
      <c r="H784" s="12" t="s">
        <v>3385</v>
      </c>
      <c r="I784" s="12" t="s">
        <v>3333</v>
      </c>
      <c r="J784" s="29"/>
      <c r="K784" s="30">
        <v>6.55</v>
      </c>
      <c r="L784" s="30">
        <v>0.01</v>
      </c>
      <c r="M784" s="30"/>
      <c r="N784" s="31"/>
      <c r="O784" s="31"/>
      <c r="P784" s="31"/>
      <c r="Q784" s="31"/>
      <c r="R784" s="31"/>
      <c r="S784" s="31"/>
      <c r="T784" s="32">
        <v>0</v>
      </c>
      <c r="U784" s="32">
        <v>1</v>
      </c>
      <c r="V784" s="29">
        <v>4750</v>
      </c>
      <c r="W784" s="29"/>
      <c r="X784" s="33">
        <v>55153</v>
      </c>
      <c r="Y784" s="15">
        <v>1</v>
      </c>
      <c r="Z784" s="41" t="str">
        <f t="shared" si="36"/>
        <v>Unclassified</v>
      </c>
      <c r="AA784" s="41">
        <f>IF(IFERROR(MATCH(C784,REN_Existing_Resources!E:E,0),FALSE),1,0)</f>
        <v>0</v>
      </c>
      <c r="AB784">
        <f t="shared" si="37"/>
        <v>1</v>
      </c>
      <c r="AC784">
        <f>IF(IFERROR(MATCH(Z784,NonREN_types!$A$1:$A$10,0),FALSE),1,0)</f>
        <v>0</v>
      </c>
      <c r="AD784">
        <v>1</v>
      </c>
      <c r="AE784">
        <f t="shared" si="38"/>
        <v>0</v>
      </c>
      <c r="AG784" s="44">
        <f>IFERROR(INDEX(MasterGenCapability_201906!$G:$G,MATCH($C784,MasterGenCapability_201906!$U:$U,0)),"")</f>
        <v>6.55</v>
      </c>
      <c r="AH784" s="44">
        <f>IFERROR(INDEX(NQC2020compliance_20191121!$L:$L,MATCH($C784,NQC2020compliance_20191121!$A:$A,0)),"")</f>
        <v>1.21</v>
      </c>
    </row>
    <row r="785" spans="2:34" hidden="1" x14ac:dyDescent="0.25">
      <c r="B785" s="28" t="s">
        <v>3329</v>
      </c>
      <c r="C785" s="28" t="s">
        <v>1237</v>
      </c>
      <c r="D785" s="28" t="s">
        <v>3334</v>
      </c>
      <c r="E785" s="28" t="s">
        <v>3475</v>
      </c>
      <c r="F785" s="28" t="s">
        <v>4668</v>
      </c>
      <c r="G785" s="28"/>
      <c r="H785" s="12" t="s">
        <v>3385</v>
      </c>
      <c r="I785" s="12" t="s">
        <v>3333</v>
      </c>
      <c r="J785" s="29"/>
      <c r="K785" s="30">
        <v>2.25</v>
      </c>
      <c r="L785" s="30">
        <v>0.13</v>
      </c>
      <c r="M785" s="30"/>
      <c r="N785" s="31"/>
      <c r="O785" s="31"/>
      <c r="P785" s="31"/>
      <c r="Q785" s="31"/>
      <c r="R785" s="31"/>
      <c r="S785" s="31"/>
      <c r="T785" s="32">
        <v>0</v>
      </c>
      <c r="U785" s="32">
        <v>1</v>
      </c>
      <c r="V785" s="29">
        <v>10594</v>
      </c>
      <c r="W785" s="29"/>
      <c r="X785" s="33">
        <v>55153</v>
      </c>
      <c r="Y785" s="15">
        <v>1</v>
      </c>
      <c r="Z785" s="41" t="str">
        <f t="shared" si="36"/>
        <v>RenExistRes</v>
      </c>
      <c r="AA785" s="41">
        <f>IF(IFERROR(MATCH(C785,REN_Existing_Resources!E:E,0),FALSE),1,0)</f>
        <v>1</v>
      </c>
      <c r="AB785">
        <f t="shared" si="37"/>
        <v>1</v>
      </c>
      <c r="AC785">
        <f>IF(IFERROR(MATCH(Z785,NonREN_types!$A$1:$A$10,0),FALSE),1,0)</f>
        <v>0</v>
      </c>
      <c r="AD785">
        <v>1</v>
      </c>
      <c r="AE785">
        <f t="shared" si="38"/>
        <v>0</v>
      </c>
      <c r="AG785" s="44">
        <f>IFERROR(INDEX(MasterGenCapability_201906!$G:$G,MATCH($C785,MasterGenCapability_201906!$U:$U,0)),"")</f>
        <v>2.25</v>
      </c>
      <c r="AH785" s="44">
        <f>IFERROR(INDEX(NQC2020compliance_20191121!$L:$L,MATCH($C785,NQC2020compliance_20191121!$A:$A,0)),"")</f>
        <v>0.38</v>
      </c>
    </row>
    <row r="786" spans="2:34" x14ac:dyDescent="0.25">
      <c r="B786" s="28" t="s">
        <v>3329</v>
      </c>
      <c r="C786" s="28" t="s">
        <v>1324</v>
      </c>
      <c r="D786" s="28" t="s">
        <v>3334</v>
      </c>
      <c r="E786" s="28" t="s">
        <v>3475</v>
      </c>
      <c r="F786" s="28" t="s">
        <v>4669</v>
      </c>
      <c r="G786" s="28"/>
      <c r="H786" s="12" t="s">
        <v>3385</v>
      </c>
      <c r="I786" s="12" t="s">
        <v>3333</v>
      </c>
      <c r="J786" s="29" t="s">
        <v>3386</v>
      </c>
      <c r="K786" s="30">
        <v>19.5</v>
      </c>
      <c r="L786" s="30">
        <v>0</v>
      </c>
      <c r="M786" s="30"/>
      <c r="N786" s="31"/>
      <c r="O786" s="31"/>
      <c r="P786" s="31"/>
      <c r="Q786" s="31"/>
      <c r="R786" s="31"/>
      <c r="S786" s="31"/>
      <c r="T786" s="32">
        <v>0</v>
      </c>
      <c r="U786" s="32">
        <v>1</v>
      </c>
      <c r="V786" s="29">
        <v>30682</v>
      </c>
      <c r="W786" s="29"/>
      <c r="X786" s="33">
        <v>55153</v>
      </c>
      <c r="Y786" s="15">
        <v>1</v>
      </c>
      <c r="Z786" s="41" t="str">
        <f t="shared" si="36"/>
        <v>CAISO_Hydro</v>
      </c>
      <c r="AA786" s="41">
        <f>IF(IFERROR(MATCH(C786,REN_Existing_Resources!E:E,0),FALSE),1,0)</f>
        <v>1</v>
      </c>
      <c r="AB786">
        <f t="shared" si="37"/>
        <v>1</v>
      </c>
      <c r="AC786">
        <f>IF(IFERROR(MATCH(Z786,NonREN_types!$A$1:$A$10,0),FALSE),1,0)</f>
        <v>1</v>
      </c>
      <c r="AD786">
        <v>1</v>
      </c>
      <c r="AE786">
        <f t="shared" si="38"/>
        <v>1</v>
      </c>
      <c r="AG786" s="44">
        <f>IFERROR(INDEX(MasterGenCapability_201906!$G:$G,MATCH($C786,MasterGenCapability_201906!$U:$U,0)),"")</f>
        <v>17</v>
      </c>
      <c r="AH786" s="44">
        <f>IFERROR(INDEX(NQC2020compliance_20191121!$L:$L,MATCH($C786,NQC2020compliance_20191121!$A:$A,0)),"")</f>
        <v>0</v>
      </c>
    </row>
    <row r="787" spans="2:34" hidden="1" x14ac:dyDescent="0.25">
      <c r="B787" s="28" t="s">
        <v>3329</v>
      </c>
      <c r="C787" s="28" t="s">
        <v>4670</v>
      </c>
      <c r="D787" s="28" t="s">
        <v>3334</v>
      </c>
      <c r="E787" s="28" t="s">
        <v>3475</v>
      </c>
      <c r="F787" s="28" t="s">
        <v>4670</v>
      </c>
      <c r="G787" s="28"/>
      <c r="H787" s="12" t="s">
        <v>3483</v>
      </c>
      <c r="I787" s="12" t="s">
        <v>3333</v>
      </c>
      <c r="J787" s="29"/>
      <c r="K787" s="30">
        <v>1.6</v>
      </c>
      <c r="L787" s="30">
        <v>0</v>
      </c>
      <c r="M787" s="30"/>
      <c r="N787" s="31"/>
      <c r="O787" s="31"/>
      <c r="P787" s="31"/>
      <c r="Q787" s="31"/>
      <c r="R787" s="31"/>
      <c r="S787" s="31"/>
      <c r="T787" s="32">
        <v>0</v>
      </c>
      <c r="U787" s="32">
        <v>1</v>
      </c>
      <c r="V787" s="29">
        <v>35923</v>
      </c>
      <c r="W787" s="29"/>
      <c r="X787" s="33">
        <v>55153</v>
      </c>
      <c r="Y787" s="15">
        <v>1</v>
      </c>
      <c r="Z787" s="41" t="str">
        <f t="shared" si="36"/>
        <v>Unclassified</v>
      </c>
      <c r="AA787" s="41">
        <f>IF(IFERROR(MATCH(C787,REN_Existing_Resources!E:E,0),FALSE),1,0)</f>
        <v>0</v>
      </c>
      <c r="AB787">
        <f t="shared" si="37"/>
        <v>1</v>
      </c>
      <c r="AC787">
        <f>IF(IFERROR(MATCH(Z787,NonREN_types!$A$1:$A$10,0),FALSE),1,0)</f>
        <v>0</v>
      </c>
      <c r="AD787">
        <v>1</v>
      </c>
      <c r="AE787">
        <f t="shared" si="38"/>
        <v>0</v>
      </c>
      <c r="AG787" s="44">
        <f>IFERROR(INDEX(MasterGenCapability_201906!$G:$G,MATCH($C787,MasterGenCapability_201906!$U:$U,0)),"")</f>
        <v>1.5</v>
      </c>
      <c r="AH787" s="44">
        <f>IFERROR(INDEX(NQC2020compliance_20191121!$L:$L,MATCH($C787,NQC2020compliance_20191121!$A:$A,0)),"")</f>
        <v>0</v>
      </c>
    </row>
    <row r="788" spans="2:34" x14ac:dyDescent="0.25">
      <c r="B788" s="28" t="s">
        <v>3329</v>
      </c>
      <c r="C788" s="28" t="s">
        <v>4671</v>
      </c>
      <c r="D788" s="28" t="s">
        <v>3360</v>
      </c>
      <c r="E788" s="28"/>
      <c r="F788" s="28" t="s">
        <v>4672</v>
      </c>
      <c r="G788" s="28" t="s">
        <v>4673</v>
      </c>
      <c r="H788" s="12" t="s">
        <v>3350</v>
      </c>
      <c r="I788" s="12" t="s">
        <v>3627</v>
      </c>
      <c r="J788" s="29" t="s">
        <v>3628</v>
      </c>
      <c r="K788" s="30">
        <v>2.75</v>
      </c>
      <c r="L788" s="30">
        <v>2.75</v>
      </c>
      <c r="M788" s="30">
        <v>0.17875000000000002</v>
      </c>
      <c r="N788" s="31">
        <v>29.152749999999997</v>
      </c>
      <c r="O788" s="31">
        <v>10300.75899275952</v>
      </c>
      <c r="P788" s="31">
        <v>10838.685428319195</v>
      </c>
      <c r="Q788" s="31">
        <v>75.862068965517253</v>
      </c>
      <c r="R788" s="31">
        <v>75.862068965517253</v>
      </c>
      <c r="S788" s="31"/>
      <c r="T788" s="32">
        <v>1</v>
      </c>
      <c r="U788" s="32">
        <v>1</v>
      </c>
      <c r="V788" s="29">
        <v>37114</v>
      </c>
      <c r="W788" s="29"/>
      <c r="X788" s="33">
        <v>55153</v>
      </c>
      <c r="Y788" s="15">
        <v>16</v>
      </c>
      <c r="Z788" s="41" t="str">
        <f t="shared" si="36"/>
        <v>CAISO_Reciprocating_Engine</v>
      </c>
      <c r="AA788" s="41">
        <f>IF(IFERROR(MATCH(C788,REN_Existing_Resources!E:E,0),FALSE),1,0)</f>
        <v>0</v>
      </c>
      <c r="AB788">
        <f t="shared" si="37"/>
        <v>1</v>
      </c>
      <c r="AC788">
        <f>IF(IFERROR(MATCH(Z788,NonREN_types!$A$1:$A$10,0),FALSE),1,0)</f>
        <v>1</v>
      </c>
      <c r="AD788">
        <v>1</v>
      </c>
      <c r="AE788">
        <f t="shared" si="38"/>
        <v>1</v>
      </c>
      <c r="AG788" s="44">
        <f>IFERROR(INDEX(MasterGenCapability_201906!$G:$G,MATCH($C788,MasterGenCapability_201906!$U:$U,0)),"")</f>
        <v>44</v>
      </c>
      <c r="AH788" s="44">
        <f>IFERROR(INDEX(NQC2020compliance_20191121!$L:$L,MATCH($C788,NQC2020compliance_20191121!$A:$A,0)),"")</f>
        <v>44</v>
      </c>
    </row>
    <row r="789" spans="2:34" x14ac:dyDescent="0.25">
      <c r="B789" s="28" t="s">
        <v>3329</v>
      </c>
      <c r="C789" s="28" t="s">
        <v>4671</v>
      </c>
      <c r="D789" s="28" t="s">
        <v>3360</v>
      </c>
      <c r="E789" s="28"/>
      <c r="F789" s="28" t="s">
        <v>4672</v>
      </c>
      <c r="G789" s="28" t="s">
        <v>4674</v>
      </c>
      <c r="H789" s="12" t="s">
        <v>3350</v>
      </c>
      <c r="I789" s="12" t="s">
        <v>3627</v>
      </c>
      <c r="J789" s="29" t="s">
        <v>3628</v>
      </c>
      <c r="K789" s="30">
        <v>2.75</v>
      </c>
      <c r="L789" s="30">
        <v>2.75</v>
      </c>
      <c r="M789" s="30">
        <v>0.17875000000000002</v>
      </c>
      <c r="N789" s="31">
        <v>29.152749999999997</v>
      </c>
      <c r="O789" s="31">
        <v>10300.75899275952</v>
      </c>
      <c r="P789" s="31">
        <v>10838.685428319195</v>
      </c>
      <c r="Q789" s="31">
        <v>75.862068965517253</v>
      </c>
      <c r="R789" s="31">
        <v>75.862068965517253</v>
      </c>
      <c r="S789" s="31"/>
      <c r="T789" s="32">
        <v>1</v>
      </c>
      <c r="U789" s="32">
        <v>1</v>
      </c>
      <c r="V789" s="29">
        <v>37114</v>
      </c>
      <c r="W789" s="29"/>
      <c r="X789" s="33">
        <v>55153</v>
      </c>
      <c r="Y789" s="15">
        <v>16</v>
      </c>
      <c r="Z789" s="41" t="str">
        <f t="shared" si="36"/>
        <v>CAISO_Reciprocating_Engine</v>
      </c>
      <c r="AA789" s="41">
        <f>IF(IFERROR(MATCH(C789,REN_Existing_Resources!E:E,0),FALSE),1,0)</f>
        <v>0</v>
      </c>
      <c r="AB789">
        <f t="shared" si="37"/>
        <v>1</v>
      </c>
      <c r="AC789">
        <f>IF(IFERROR(MATCH(Z789,NonREN_types!$A$1:$A$10,0),FALSE),1,0)</f>
        <v>1</v>
      </c>
      <c r="AD789">
        <v>1</v>
      </c>
      <c r="AE789">
        <f t="shared" si="38"/>
        <v>1</v>
      </c>
      <c r="AG789" s="44">
        <f>IFERROR(INDEX(MasterGenCapability_201906!$G:$G,MATCH($C789,MasterGenCapability_201906!$U:$U,0)),"")</f>
        <v>44</v>
      </c>
      <c r="AH789" s="44">
        <f>IFERROR(INDEX(NQC2020compliance_20191121!$L:$L,MATCH($C789,NQC2020compliance_20191121!$A:$A,0)),"")</f>
        <v>44</v>
      </c>
    </row>
    <row r="790" spans="2:34" x14ac:dyDescent="0.25">
      <c r="B790" s="28" t="s">
        <v>3329</v>
      </c>
      <c r="C790" s="28" t="s">
        <v>4671</v>
      </c>
      <c r="D790" s="28" t="s">
        <v>3360</v>
      </c>
      <c r="E790" s="28"/>
      <c r="F790" s="28" t="s">
        <v>4672</v>
      </c>
      <c r="G790" s="28" t="s">
        <v>4675</v>
      </c>
      <c r="H790" s="12" t="s">
        <v>3350</v>
      </c>
      <c r="I790" s="12" t="s">
        <v>3627</v>
      </c>
      <c r="J790" s="29" t="s">
        <v>3628</v>
      </c>
      <c r="K790" s="30">
        <v>2.75</v>
      </c>
      <c r="L790" s="30">
        <v>2.75</v>
      </c>
      <c r="M790" s="30">
        <v>0.17875000000000002</v>
      </c>
      <c r="N790" s="31">
        <v>29.152749999999997</v>
      </c>
      <c r="O790" s="31">
        <v>10300.75899275952</v>
      </c>
      <c r="P790" s="31">
        <v>10838.685428319195</v>
      </c>
      <c r="Q790" s="31">
        <v>75.862068965517253</v>
      </c>
      <c r="R790" s="31">
        <v>75.862068965517253</v>
      </c>
      <c r="S790" s="31"/>
      <c r="T790" s="32">
        <v>1</v>
      </c>
      <c r="U790" s="32">
        <v>1</v>
      </c>
      <c r="V790" s="29">
        <v>37114</v>
      </c>
      <c r="W790" s="29"/>
      <c r="X790" s="33">
        <v>55153</v>
      </c>
      <c r="Y790" s="15">
        <v>16</v>
      </c>
      <c r="Z790" s="41" t="str">
        <f t="shared" si="36"/>
        <v>CAISO_Reciprocating_Engine</v>
      </c>
      <c r="AA790" s="41">
        <f>IF(IFERROR(MATCH(C790,REN_Existing_Resources!E:E,0),FALSE),1,0)</f>
        <v>0</v>
      </c>
      <c r="AB790">
        <f t="shared" si="37"/>
        <v>1</v>
      </c>
      <c r="AC790">
        <f>IF(IFERROR(MATCH(Z790,NonREN_types!$A$1:$A$10,0),FALSE),1,0)</f>
        <v>1</v>
      </c>
      <c r="AD790">
        <v>1</v>
      </c>
      <c r="AE790">
        <f t="shared" si="38"/>
        <v>1</v>
      </c>
      <c r="AG790" s="44">
        <f>IFERROR(INDEX(MasterGenCapability_201906!$G:$G,MATCH($C790,MasterGenCapability_201906!$U:$U,0)),"")</f>
        <v>44</v>
      </c>
      <c r="AH790" s="44">
        <f>IFERROR(INDEX(NQC2020compliance_20191121!$L:$L,MATCH($C790,NQC2020compliance_20191121!$A:$A,0)),"")</f>
        <v>44</v>
      </c>
    </row>
    <row r="791" spans="2:34" x14ac:dyDescent="0.25">
      <c r="B791" s="28" t="s">
        <v>3329</v>
      </c>
      <c r="C791" s="28" t="s">
        <v>4671</v>
      </c>
      <c r="D791" s="28" t="s">
        <v>3360</v>
      </c>
      <c r="E791" s="28"/>
      <c r="F791" s="28" t="s">
        <v>4672</v>
      </c>
      <c r="G791" s="28" t="s">
        <v>4676</v>
      </c>
      <c r="H791" s="12" t="s">
        <v>3350</v>
      </c>
      <c r="I791" s="12" t="s">
        <v>3627</v>
      </c>
      <c r="J791" s="29" t="s">
        <v>3628</v>
      </c>
      <c r="K791" s="30">
        <v>2.75</v>
      </c>
      <c r="L791" s="30">
        <v>2.75</v>
      </c>
      <c r="M791" s="30">
        <v>0.17875000000000002</v>
      </c>
      <c r="N791" s="31">
        <v>29.152749999999997</v>
      </c>
      <c r="O791" s="31">
        <v>10300.75899275952</v>
      </c>
      <c r="P791" s="31">
        <v>10838.685428319195</v>
      </c>
      <c r="Q791" s="31">
        <v>75.862068965517253</v>
      </c>
      <c r="R791" s="31">
        <v>75.862068965517253</v>
      </c>
      <c r="S791" s="31"/>
      <c r="T791" s="32">
        <v>1</v>
      </c>
      <c r="U791" s="32">
        <v>1</v>
      </c>
      <c r="V791" s="29">
        <v>37114</v>
      </c>
      <c r="W791" s="29"/>
      <c r="X791" s="33">
        <v>55153</v>
      </c>
      <c r="Y791" s="15">
        <v>16</v>
      </c>
      <c r="Z791" s="41" t="str">
        <f t="shared" si="36"/>
        <v>CAISO_Reciprocating_Engine</v>
      </c>
      <c r="AA791" s="41">
        <f>IF(IFERROR(MATCH(C791,REN_Existing_Resources!E:E,0),FALSE),1,0)</f>
        <v>0</v>
      </c>
      <c r="AB791">
        <f t="shared" si="37"/>
        <v>1</v>
      </c>
      <c r="AC791">
        <f>IF(IFERROR(MATCH(Z791,NonREN_types!$A$1:$A$10,0),FALSE),1,0)</f>
        <v>1</v>
      </c>
      <c r="AD791">
        <v>1</v>
      </c>
      <c r="AE791">
        <f t="shared" si="38"/>
        <v>1</v>
      </c>
      <c r="AG791" s="44">
        <f>IFERROR(INDEX(MasterGenCapability_201906!$G:$G,MATCH($C791,MasterGenCapability_201906!$U:$U,0)),"")</f>
        <v>44</v>
      </c>
      <c r="AH791" s="44">
        <f>IFERROR(INDEX(NQC2020compliance_20191121!$L:$L,MATCH($C791,NQC2020compliance_20191121!$A:$A,0)),"")</f>
        <v>44</v>
      </c>
    </row>
    <row r="792" spans="2:34" x14ac:dyDescent="0.25">
      <c r="B792" s="28" t="s">
        <v>3329</v>
      </c>
      <c r="C792" s="28" t="s">
        <v>4671</v>
      </c>
      <c r="D792" s="28" t="s">
        <v>3360</v>
      </c>
      <c r="E792" s="28"/>
      <c r="F792" s="28" t="s">
        <v>4672</v>
      </c>
      <c r="G792" s="28" t="s">
        <v>4677</v>
      </c>
      <c r="H792" s="12" t="s">
        <v>3350</v>
      </c>
      <c r="I792" s="12" t="s">
        <v>3627</v>
      </c>
      <c r="J792" s="29" t="s">
        <v>3628</v>
      </c>
      <c r="K792" s="30">
        <v>2.75</v>
      </c>
      <c r="L792" s="30">
        <v>2.75</v>
      </c>
      <c r="M792" s="30">
        <v>0.17875000000000002</v>
      </c>
      <c r="N792" s="31">
        <v>29.152749999999997</v>
      </c>
      <c r="O792" s="31">
        <v>10300.75899275952</v>
      </c>
      <c r="P792" s="31">
        <v>10838.685428319195</v>
      </c>
      <c r="Q792" s="31">
        <v>75.862068965517253</v>
      </c>
      <c r="R792" s="31">
        <v>75.862068965517253</v>
      </c>
      <c r="S792" s="31"/>
      <c r="T792" s="32">
        <v>1</v>
      </c>
      <c r="U792" s="32">
        <v>1</v>
      </c>
      <c r="V792" s="29">
        <v>37114</v>
      </c>
      <c r="W792" s="29"/>
      <c r="X792" s="33">
        <v>55153</v>
      </c>
      <c r="Y792" s="15">
        <v>16</v>
      </c>
      <c r="Z792" s="41" t="str">
        <f t="shared" si="36"/>
        <v>CAISO_Reciprocating_Engine</v>
      </c>
      <c r="AA792" s="41">
        <f>IF(IFERROR(MATCH(C792,REN_Existing_Resources!E:E,0),FALSE),1,0)</f>
        <v>0</v>
      </c>
      <c r="AB792">
        <f t="shared" si="37"/>
        <v>1</v>
      </c>
      <c r="AC792">
        <f>IF(IFERROR(MATCH(Z792,NonREN_types!$A$1:$A$10,0),FALSE),1,0)</f>
        <v>1</v>
      </c>
      <c r="AD792">
        <v>1</v>
      </c>
      <c r="AE792">
        <f t="shared" si="38"/>
        <v>1</v>
      </c>
      <c r="AG792" s="44">
        <f>IFERROR(INDEX(MasterGenCapability_201906!$G:$G,MATCH($C792,MasterGenCapability_201906!$U:$U,0)),"")</f>
        <v>44</v>
      </c>
      <c r="AH792" s="44">
        <f>IFERROR(INDEX(NQC2020compliance_20191121!$L:$L,MATCH($C792,NQC2020compliance_20191121!$A:$A,0)),"")</f>
        <v>44</v>
      </c>
    </row>
    <row r="793" spans="2:34" x14ac:dyDescent="0.25">
      <c r="B793" s="28" t="s">
        <v>3329</v>
      </c>
      <c r="C793" s="28" t="s">
        <v>4671</v>
      </c>
      <c r="D793" s="28" t="s">
        <v>3360</v>
      </c>
      <c r="E793" s="28"/>
      <c r="F793" s="28" t="s">
        <v>4672</v>
      </c>
      <c r="G793" s="28" t="s">
        <v>4678</v>
      </c>
      <c r="H793" s="12" t="s">
        <v>3350</v>
      </c>
      <c r="I793" s="12" t="s">
        <v>3627</v>
      </c>
      <c r="J793" s="29" t="s">
        <v>3628</v>
      </c>
      <c r="K793" s="30">
        <v>2.75</v>
      </c>
      <c r="L793" s="30">
        <v>2.75</v>
      </c>
      <c r="M793" s="30">
        <v>0.17875000000000002</v>
      </c>
      <c r="N793" s="31">
        <v>29.152749999999997</v>
      </c>
      <c r="O793" s="31">
        <v>10300.75899275952</v>
      </c>
      <c r="P793" s="31">
        <v>10838.685428319195</v>
      </c>
      <c r="Q793" s="31">
        <v>75.862068965517253</v>
      </c>
      <c r="R793" s="31">
        <v>75.862068965517253</v>
      </c>
      <c r="S793" s="31"/>
      <c r="T793" s="32">
        <v>1</v>
      </c>
      <c r="U793" s="32">
        <v>1</v>
      </c>
      <c r="V793" s="29">
        <v>37114</v>
      </c>
      <c r="W793" s="29"/>
      <c r="X793" s="33">
        <v>55153</v>
      </c>
      <c r="Y793" s="15">
        <v>16</v>
      </c>
      <c r="Z793" s="41" t="str">
        <f t="shared" si="36"/>
        <v>CAISO_Reciprocating_Engine</v>
      </c>
      <c r="AA793" s="41">
        <f>IF(IFERROR(MATCH(C793,REN_Existing_Resources!E:E,0),FALSE),1,0)</f>
        <v>0</v>
      </c>
      <c r="AB793">
        <f t="shared" si="37"/>
        <v>1</v>
      </c>
      <c r="AC793">
        <f>IF(IFERROR(MATCH(Z793,NonREN_types!$A$1:$A$10,0),FALSE),1,0)</f>
        <v>1</v>
      </c>
      <c r="AD793">
        <v>1</v>
      </c>
      <c r="AE793">
        <f t="shared" si="38"/>
        <v>1</v>
      </c>
      <c r="AG793" s="44">
        <f>IFERROR(INDEX(MasterGenCapability_201906!$G:$G,MATCH($C793,MasterGenCapability_201906!$U:$U,0)),"")</f>
        <v>44</v>
      </c>
      <c r="AH793" s="44">
        <f>IFERROR(INDEX(NQC2020compliance_20191121!$L:$L,MATCH($C793,NQC2020compliance_20191121!$A:$A,0)),"")</f>
        <v>44</v>
      </c>
    </row>
    <row r="794" spans="2:34" x14ac:dyDescent="0.25">
      <c r="B794" s="28" t="s">
        <v>3329</v>
      </c>
      <c r="C794" s="28" t="s">
        <v>4671</v>
      </c>
      <c r="D794" s="28" t="s">
        <v>3360</v>
      </c>
      <c r="E794" s="28"/>
      <c r="F794" s="28" t="s">
        <v>4672</v>
      </c>
      <c r="G794" s="28" t="s">
        <v>4679</v>
      </c>
      <c r="H794" s="12" t="s">
        <v>3350</v>
      </c>
      <c r="I794" s="12" t="s">
        <v>3627</v>
      </c>
      <c r="J794" s="29" t="s">
        <v>3628</v>
      </c>
      <c r="K794" s="30">
        <v>2.75</v>
      </c>
      <c r="L794" s="30">
        <v>2.75</v>
      </c>
      <c r="M794" s="30">
        <v>0.17875000000000002</v>
      </c>
      <c r="N794" s="31">
        <v>29.152749999999997</v>
      </c>
      <c r="O794" s="31">
        <v>10300.75899275952</v>
      </c>
      <c r="P794" s="31">
        <v>10838.685428319195</v>
      </c>
      <c r="Q794" s="31">
        <v>75.862068965517253</v>
      </c>
      <c r="R794" s="31">
        <v>75.862068965517253</v>
      </c>
      <c r="S794" s="31"/>
      <c r="T794" s="32">
        <v>1</v>
      </c>
      <c r="U794" s="32">
        <v>1</v>
      </c>
      <c r="V794" s="29">
        <v>37114</v>
      </c>
      <c r="W794" s="29"/>
      <c r="X794" s="33">
        <v>55153</v>
      </c>
      <c r="Y794" s="15">
        <v>16</v>
      </c>
      <c r="Z794" s="41" t="str">
        <f t="shared" si="36"/>
        <v>CAISO_Reciprocating_Engine</v>
      </c>
      <c r="AA794" s="41">
        <f>IF(IFERROR(MATCH(C794,REN_Existing_Resources!E:E,0),FALSE),1,0)</f>
        <v>0</v>
      </c>
      <c r="AB794">
        <f t="shared" si="37"/>
        <v>1</v>
      </c>
      <c r="AC794">
        <f>IF(IFERROR(MATCH(Z794,NonREN_types!$A$1:$A$10,0),FALSE),1,0)</f>
        <v>1</v>
      </c>
      <c r="AD794">
        <v>1</v>
      </c>
      <c r="AE794">
        <f t="shared" si="38"/>
        <v>1</v>
      </c>
      <c r="AG794" s="44">
        <f>IFERROR(INDEX(MasterGenCapability_201906!$G:$G,MATCH($C794,MasterGenCapability_201906!$U:$U,0)),"")</f>
        <v>44</v>
      </c>
      <c r="AH794" s="44">
        <f>IFERROR(INDEX(NQC2020compliance_20191121!$L:$L,MATCH($C794,NQC2020compliance_20191121!$A:$A,0)),"")</f>
        <v>44</v>
      </c>
    </row>
    <row r="795" spans="2:34" x14ac:dyDescent="0.25">
      <c r="B795" s="28" t="s">
        <v>3329</v>
      </c>
      <c r="C795" s="28" t="s">
        <v>4671</v>
      </c>
      <c r="D795" s="28" t="s">
        <v>3360</v>
      </c>
      <c r="E795" s="28"/>
      <c r="F795" s="28" t="s">
        <v>4672</v>
      </c>
      <c r="G795" s="28" t="s">
        <v>4680</v>
      </c>
      <c r="H795" s="12" t="s">
        <v>3350</v>
      </c>
      <c r="I795" s="12" t="s">
        <v>3627</v>
      </c>
      <c r="J795" s="29" t="s">
        <v>3628</v>
      </c>
      <c r="K795" s="30">
        <v>2.75</v>
      </c>
      <c r="L795" s="30">
        <v>2.75</v>
      </c>
      <c r="M795" s="30">
        <v>0.17875000000000002</v>
      </c>
      <c r="N795" s="31">
        <v>29.152749999999997</v>
      </c>
      <c r="O795" s="31">
        <v>10300.75899275952</v>
      </c>
      <c r="P795" s="31">
        <v>10838.685428319195</v>
      </c>
      <c r="Q795" s="31">
        <v>75.862068965517253</v>
      </c>
      <c r="R795" s="31">
        <v>75.862068965517253</v>
      </c>
      <c r="S795" s="31"/>
      <c r="T795" s="32">
        <v>1</v>
      </c>
      <c r="U795" s="32">
        <v>1</v>
      </c>
      <c r="V795" s="29">
        <v>37114</v>
      </c>
      <c r="W795" s="29"/>
      <c r="X795" s="33">
        <v>55153</v>
      </c>
      <c r="Y795" s="15">
        <v>16</v>
      </c>
      <c r="Z795" s="41" t="str">
        <f t="shared" si="36"/>
        <v>CAISO_Reciprocating_Engine</v>
      </c>
      <c r="AA795" s="41">
        <f>IF(IFERROR(MATCH(C795,REN_Existing_Resources!E:E,0),FALSE),1,0)</f>
        <v>0</v>
      </c>
      <c r="AB795">
        <f t="shared" si="37"/>
        <v>1</v>
      </c>
      <c r="AC795">
        <f>IF(IFERROR(MATCH(Z795,NonREN_types!$A$1:$A$10,0),FALSE),1,0)</f>
        <v>1</v>
      </c>
      <c r="AD795">
        <v>1</v>
      </c>
      <c r="AE795">
        <f t="shared" si="38"/>
        <v>1</v>
      </c>
      <c r="AG795" s="44">
        <f>IFERROR(INDEX(MasterGenCapability_201906!$G:$G,MATCH($C795,MasterGenCapability_201906!$U:$U,0)),"")</f>
        <v>44</v>
      </c>
      <c r="AH795" s="44">
        <f>IFERROR(INDEX(NQC2020compliance_20191121!$L:$L,MATCH($C795,NQC2020compliance_20191121!$A:$A,0)),"")</f>
        <v>44</v>
      </c>
    </row>
    <row r="796" spans="2:34" x14ac:dyDescent="0.25">
      <c r="B796" s="28" t="s">
        <v>3329</v>
      </c>
      <c r="C796" s="28" t="s">
        <v>4671</v>
      </c>
      <c r="D796" s="28" t="s">
        <v>3360</v>
      </c>
      <c r="E796" s="28"/>
      <c r="F796" s="28" t="s">
        <v>4672</v>
      </c>
      <c r="G796" s="28" t="s">
        <v>4681</v>
      </c>
      <c r="H796" s="12" t="s">
        <v>3350</v>
      </c>
      <c r="I796" s="12" t="s">
        <v>3627</v>
      </c>
      <c r="J796" s="29" t="s">
        <v>3628</v>
      </c>
      <c r="K796" s="30">
        <v>2.75</v>
      </c>
      <c r="L796" s="30">
        <v>2.75</v>
      </c>
      <c r="M796" s="30">
        <v>0.17875000000000002</v>
      </c>
      <c r="N796" s="31">
        <v>29.152749999999997</v>
      </c>
      <c r="O796" s="31">
        <v>10300.75899275952</v>
      </c>
      <c r="P796" s="31">
        <v>10838.685428319195</v>
      </c>
      <c r="Q796" s="31">
        <v>75.862068965517253</v>
      </c>
      <c r="R796" s="31">
        <v>75.862068965517253</v>
      </c>
      <c r="S796" s="31"/>
      <c r="T796" s="32">
        <v>1</v>
      </c>
      <c r="U796" s="32">
        <v>1</v>
      </c>
      <c r="V796" s="29">
        <v>37114</v>
      </c>
      <c r="W796" s="29"/>
      <c r="X796" s="33">
        <v>55153</v>
      </c>
      <c r="Y796" s="15">
        <v>16</v>
      </c>
      <c r="Z796" s="41" t="str">
        <f t="shared" si="36"/>
        <v>CAISO_Reciprocating_Engine</v>
      </c>
      <c r="AA796" s="41">
        <f>IF(IFERROR(MATCH(C796,REN_Existing_Resources!E:E,0),FALSE),1,0)</f>
        <v>0</v>
      </c>
      <c r="AB796">
        <f t="shared" si="37"/>
        <v>1</v>
      </c>
      <c r="AC796">
        <f>IF(IFERROR(MATCH(Z796,NonREN_types!$A$1:$A$10,0),FALSE),1,0)</f>
        <v>1</v>
      </c>
      <c r="AD796">
        <v>1</v>
      </c>
      <c r="AE796">
        <f t="shared" si="38"/>
        <v>1</v>
      </c>
      <c r="AG796" s="44">
        <f>IFERROR(INDEX(MasterGenCapability_201906!$G:$G,MATCH($C796,MasterGenCapability_201906!$U:$U,0)),"")</f>
        <v>44</v>
      </c>
      <c r="AH796" s="44">
        <f>IFERROR(INDEX(NQC2020compliance_20191121!$L:$L,MATCH($C796,NQC2020compliance_20191121!$A:$A,0)),"")</f>
        <v>44</v>
      </c>
    </row>
    <row r="797" spans="2:34" x14ac:dyDescent="0.25">
      <c r="B797" s="28" t="s">
        <v>3329</v>
      </c>
      <c r="C797" s="28" t="s">
        <v>4671</v>
      </c>
      <c r="D797" s="28" t="s">
        <v>3360</v>
      </c>
      <c r="E797" s="28"/>
      <c r="F797" s="28" t="s">
        <v>4672</v>
      </c>
      <c r="G797" s="28" t="s">
        <v>4682</v>
      </c>
      <c r="H797" s="12" t="s">
        <v>3350</v>
      </c>
      <c r="I797" s="12" t="s">
        <v>3627</v>
      </c>
      <c r="J797" s="29" t="s">
        <v>3628</v>
      </c>
      <c r="K797" s="30">
        <v>2.75</v>
      </c>
      <c r="L797" s="30">
        <v>2.75</v>
      </c>
      <c r="M797" s="30">
        <v>0.17875000000000002</v>
      </c>
      <c r="N797" s="31">
        <v>29.152749999999997</v>
      </c>
      <c r="O797" s="31">
        <v>10300.75899275952</v>
      </c>
      <c r="P797" s="31">
        <v>10838.685428319195</v>
      </c>
      <c r="Q797" s="31">
        <v>75.862068965517253</v>
      </c>
      <c r="R797" s="31">
        <v>75.862068965517253</v>
      </c>
      <c r="S797" s="31"/>
      <c r="T797" s="32">
        <v>1</v>
      </c>
      <c r="U797" s="32">
        <v>1</v>
      </c>
      <c r="V797" s="29">
        <v>37114</v>
      </c>
      <c r="W797" s="29"/>
      <c r="X797" s="33">
        <v>55153</v>
      </c>
      <c r="Y797" s="15">
        <v>16</v>
      </c>
      <c r="Z797" s="41" t="str">
        <f t="shared" si="36"/>
        <v>CAISO_Reciprocating_Engine</v>
      </c>
      <c r="AA797" s="41">
        <f>IF(IFERROR(MATCH(C797,REN_Existing_Resources!E:E,0),FALSE),1,0)</f>
        <v>0</v>
      </c>
      <c r="AB797">
        <f t="shared" si="37"/>
        <v>1</v>
      </c>
      <c r="AC797">
        <f>IF(IFERROR(MATCH(Z797,NonREN_types!$A$1:$A$10,0),FALSE),1,0)</f>
        <v>1</v>
      </c>
      <c r="AD797">
        <v>1</v>
      </c>
      <c r="AE797">
        <f t="shared" si="38"/>
        <v>1</v>
      </c>
      <c r="AG797" s="44">
        <f>IFERROR(INDEX(MasterGenCapability_201906!$G:$G,MATCH($C797,MasterGenCapability_201906!$U:$U,0)),"")</f>
        <v>44</v>
      </c>
      <c r="AH797" s="44">
        <f>IFERROR(INDEX(NQC2020compliance_20191121!$L:$L,MATCH($C797,NQC2020compliance_20191121!$A:$A,0)),"")</f>
        <v>44</v>
      </c>
    </row>
    <row r="798" spans="2:34" x14ac:dyDescent="0.25">
      <c r="B798" s="38" t="s">
        <v>3329</v>
      </c>
      <c r="C798" s="38" t="s">
        <v>4671</v>
      </c>
      <c r="D798" s="28" t="s">
        <v>3360</v>
      </c>
      <c r="E798" s="28"/>
      <c r="F798" s="28" t="s">
        <v>4672</v>
      </c>
      <c r="G798" s="28" t="s">
        <v>4683</v>
      </c>
      <c r="H798" s="12" t="s">
        <v>3350</v>
      </c>
      <c r="I798" s="12" t="s">
        <v>3627</v>
      </c>
      <c r="J798" s="29" t="s">
        <v>3628</v>
      </c>
      <c r="K798" s="30">
        <v>2.75</v>
      </c>
      <c r="L798" s="30">
        <v>2.75</v>
      </c>
      <c r="M798" s="30">
        <v>0.17875000000000002</v>
      </c>
      <c r="N798" s="31">
        <v>29.152749999999997</v>
      </c>
      <c r="O798" s="31">
        <v>10300.75899275952</v>
      </c>
      <c r="P798" s="31">
        <v>10838.685428319195</v>
      </c>
      <c r="Q798" s="31">
        <v>75.862068965517253</v>
      </c>
      <c r="R798" s="31">
        <v>75.862068965517253</v>
      </c>
      <c r="S798" s="31"/>
      <c r="T798" s="32">
        <v>1</v>
      </c>
      <c r="U798" s="32">
        <v>1</v>
      </c>
      <c r="V798" s="29">
        <v>37114</v>
      </c>
      <c r="W798" s="29"/>
      <c r="X798" s="33">
        <v>55153</v>
      </c>
      <c r="Y798" s="15">
        <v>16</v>
      </c>
      <c r="Z798" s="41" t="str">
        <f t="shared" si="36"/>
        <v>CAISO_Reciprocating_Engine</v>
      </c>
      <c r="AA798" s="41">
        <f>IF(IFERROR(MATCH(C798,REN_Existing_Resources!E:E,0),FALSE),1,0)</f>
        <v>0</v>
      </c>
      <c r="AB798">
        <f t="shared" si="37"/>
        <v>1</v>
      </c>
      <c r="AC798">
        <f>IF(IFERROR(MATCH(Z798,NonREN_types!$A$1:$A$10,0),FALSE),1,0)</f>
        <v>1</v>
      </c>
      <c r="AD798">
        <v>1</v>
      </c>
      <c r="AE798">
        <f t="shared" si="38"/>
        <v>1</v>
      </c>
      <c r="AG798" s="44">
        <f>IFERROR(INDEX(MasterGenCapability_201906!$G:$G,MATCH($C798,MasterGenCapability_201906!$U:$U,0)),"")</f>
        <v>44</v>
      </c>
      <c r="AH798" s="44">
        <f>IFERROR(INDEX(NQC2020compliance_20191121!$L:$L,MATCH($C798,NQC2020compliance_20191121!$A:$A,0)),"")</f>
        <v>44</v>
      </c>
    </row>
    <row r="799" spans="2:34" x14ac:dyDescent="0.25">
      <c r="B799" s="28" t="s">
        <v>3329</v>
      </c>
      <c r="C799" s="28" t="s">
        <v>4671</v>
      </c>
      <c r="D799" s="28" t="s">
        <v>3360</v>
      </c>
      <c r="E799" s="28"/>
      <c r="F799" s="28" t="s">
        <v>4672</v>
      </c>
      <c r="G799" s="28" t="s">
        <v>4684</v>
      </c>
      <c r="H799" s="12" t="s">
        <v>3350</v>
      </c>
      <c r="I799" s="12" t="s">
        <v>3627</v>
      </c>
      <c r="J799" s="29" t="s">
        <v>3628</v>
      </c>
      <c r="K799" s="30">
        <v>2.75</v>
      </c>
      <c r="L799" s="30">
        <v>2.75</v>
      </c>
      <c r="M799" s="30">
        <v>0.17875000000000002</v>
      </c>
      <c r="N799" s="31">
        <v>29.152749999999997</v>
      </c>
      <c r="O799" s="31">
        <v>10300.75899275952</v>
      </c>
      <c r="P799" s="31">
        <v>10838.685428319195</v>
      </c>
      <c r="Q799" s="31">
        <v>75.862068965517253</v>
      </c>
      <c r="R799" s="31">
        <v>75.862068965517253</v>
      </c>
      <c r="S799" s="31"/>
      <c r="T799" s="32">
        <v>1</v>
      </c>
      <c r="U799" s="32">
        <v>1</v>
      </c>
      <c r="V799" s="29">
        <v>37114</v>
      </c>
      <c r="W799" s="29"/>
      <c r="X799" s="33">
        <v>55153</v>
      </c>
      <c r="Y799" s="15">
        <v>16</v>
      </c>
      <c r="Z799" s="41" t="str">
        <f t="shared" si="36"/>
        <v>CAISO_Reciprocating_Engine</v>
      </c>
      <c r="AA799" s="41">
        <f>IF(IFERROR(MATCH(C799,REN_Existing_Resources!E:E,0),FALSE),1,0)</f>
        <v>0</v>
      </c>
      <c r="AB799">
        <f t="shared" si="37"/>
        <v>1</v>
      </c>
      <c r="AC799">
        <f>IF(IFERROR(MATCH(Z799,NonREN_types!$A$1:$A$10,0),FALSE),1,0)</f>
        <v>1</v>
      </c>
      <c r="AD799">
        <v>1</v>
      </c>
      <c r="AE799">
        <f t="shared" si="38"/>
        <v>1</v>
      </c>
      <c r="AG799" s="44">
        <f>IFERROR(INDEX(MasterGenCapability_201906!$G:$G,MATCH($C799,MasterGenCapability_201906!$U:$U,0)),"")</f>
        <v>44</v>
      </c>
      <c r="AH799" s="44">
        <f>IFERROR(INDEX(NQC2020compliance_20191121!$L:$L,MATCH($C799,NQC2020compliance_20191121!$A:$A,0)),"")</f>
        <v>44</v>
      </c>
    </row>
    <row r="800" spans="2:34" x14ac:dyDescent="0.25">
      <c r="B800" s="28" t="s">
        <v>3329</v>
      </c>
      <c r="C800" s="28" t="s">
        <v>4671</v>
      </c>
      <c r="D800" s="28" t="s">
        <v>3360</v>
      </c>
      <c r="E800" s="28"/>
      <c r="F800" s="28" t="s">
        <v>4672</v>
      </c>
      <c r="G800" s="28" t="s">
        <v>4685</v>
      </c>
      <c r="H800" s="12" t="s">
        <v>3350</v>
      </c>
      <c r="I800" s="12" t="s">
        <v>3627</v>
      </c>
      <c r="J800" s="29" t="s">
        <v>3628</v>
      </c>
      <c r="K800" s="30">
        <v>2.75</v>
      </c>
      <c r="L800" s="30">
        <v>2.75</v>
      </c>
      <c r="M800" s="30">
        <v>0.17875000000000002</v>
      </c>
      <c r="N800" s="31">
        <v>29.152749999999997</v>
      </c>
      <c r="O800" s="31">
        <v>10300.75899275952</v>
      </c>
      <c r="P800" s="31">
        <v>10838.685428319195</v>
      </c>
      <c r="Q800" s="31">
        <v>75.862068965517253</v>
      </c>
      <c r="R800" s="31">
        <v>75.862068965517253</v>
      </c>
      <c r="S800" s="31"/>
      <c r="T800" s="32">
        <v>1</v>
      </c>
      <c r="U800" s="32">
        <v>1</v>
      </c>
      <c r="V800" s="29">
        <v>37114</v>
      </c>
      <c r="W800" s="29"/>
      <c r="X800" s="33">
        <v>55153</v>
      </c>
      <c r="Y800" s="15">
        <v>16</v>
      </c>
      <c r="Z800" s="41" t="str">
        <f t="shared" si="36"/>
        <v>CAISO_Reciprocating_Engine</v>
      </c>
      <c r="AA800" s="41">
        <f>IF(IFERROR(MATCH(C800,REN_Existing_Resources!E:E,0),FALSE),1,0)</f>
        <v>0</v>
      </c>
      <c r="AB800">
        <f t="shared" si="37"/>
        <v>1</v>
      </c>
      <c r="AC800">
        <f>IF(IFERROR(MATCH(Z800,NonREN_types!$A$1:$A$10,0),FALSE),1,0)</f>
        <v>1</v>
      </c>
      <c r="AD800">
        <v>1</v>
      </c>
      <c r="AE800">
        <f t="shared" si="38"/>
        <v>1</v>
      </c>
      <c r="AG800" s="44">
        <f>IFERROR(INDEX(MasterGenCapability_201906!$G:$G,MATCH($C800,MasterGenCapability_201906!$U:$U,0)),"")</f>
        <v>44</v>
      </c>
      <c r="AH800" s="44">
        <f>IFERROR(INDEX(NQC2020compliance_20191121!$L:$L,MATCH($C800,NQC2020compliance_20191121!$A:$A,0)),"")</f>
        <v>44</v>
      </c>
    </row>
    <row r="801" spans="2:34" x14ac:dyDescent="0.25">
      <c r="B801" s="28" t="s">
        <v>3329</v>
      </c>
      <c r="C801" s="28" t="s">
        <v>4671</v>
      </c>
      <c r="D801" s="28" t="s">
        <v>3360</v>
      </c>
      <c r="E801" s="28"/>
      <c r="F801" s="28" t="s">
        <v>4672</v>
      </c>
      <c r="G801" s="28" t="s">
        <v>4686</v>
      </c>
      <c r="H801" s="12" t="s">
        <v>3350</v>
      </c>
      <c r="I801" s="12" t="s">
        <v>3627</v>
      </c>
      <c r="J801" s="29" t="s">
        <v>3628</v>
      </c>
      <c r="K801" s="30">
        <v>2.75</v>
      </c>
      <c r="L801" s="30">
        <v>2.75</v>
      </c>
      <c r="M801" s="30">
        <v>0.17875000000000002</v>
      </c>
      <c r="N801" s="31">
        <v>29.152749999999997</v>
      </c>
      <c r="O801" s="31">
        <v>10300.75899275952</v>
      </c>
      <c r="P801" s="31">
        <v>10838.685428319195</v>
      </c>
      <c r="Q801" s="31">
        <v>75.862068965517253</v>
      </c>
      <c r="R801" s="31">
        <v>75.862068965517253</v>
      </c>
      <c r="S801" s="31"/>
      <c r="T801" s="32">
        <v>1</v>
      </c>
      <c r="U801" s="32">
        <v>1</v>
      </c>
      <c r="V801" s="29">
        <v>37114</v>
      </c>
      <c r="W801" s="29"/>
      <c r="X801" s="33">
        <v>55153</v>
      </c>
      <c r="Y801" s="15">
        <v>16</v>
      </c>
      <c r="Z801" s="41" t="str">
        <f t="shared" si="36"/>
        <v>CAISO_Reciprocating_Engine</v>
      </c>
      <c r="AA801" s="41">
        <f>IF(IFERROR(MATCH(C801,REN_Existing_Resources!E:E,0),FALSE),1,0)</f>
        <v>0</v>
      </c>
      <c r="AB801">
        <f t="shared" si="37"/>
        <v>1</v>
      </c>
      <c r="AC801">
        <f>IF(IFERROR(MATCH(Z801,NonREN_types!$A$1:$A$10,0),FALSE),1,0)</f>
        <v>1</v>
      </c>
      <c r="AD801">
        <v>1</v>
      </c>
      <c r="AE801">
        <f t="shared" si="38"/>
        <v>1</v>
      </c>
      <c r="AG801" s="44">
        <f>IFERROR(INDEX(MasterGenCapability_201906!$G:$G,MATCH($C801,MasterGenCapability_201906!$U:$U,0)),"")</f>
        <v>44</v>
      </c>
      <c r="AH801" s="44">
        <f>IFERROR(INDEX(NQC2020compliance_20191121!$L:$L,MATCH($C801,NQC2020compliance_20191121!$A:$A,0)),"")</f>
        <v>44</v>
      </c>
    </row>
    <row r="802" spans="2:34" x14ac:dyDescent="0.25">
      <c r="B802" s="28" t="s">
        <v>3329</v>
      </c>
      <c r="C802" s="28" t="s">
        <v>4671</v>
      </c>
      <c r="D802" s="28" t="s">
        <v>3360</v>
      </c>
      <c r="E802" s="28"/>
      <c r="F802" s="28" t="s">
        <v>4672</v>
      </c>
      <c r="G802" s="28" t="s">
        <v>4687</v>
      </c>
      <c r="H802" s="12" t="s">
        <v>3350</v>
      </c>
      <c r="I802" s="12" t="s">
        <v>3627</v>
      </c>
      <c r="J802" s="29" t="s">
        <v>3628</v>
      </c>
      <c r="K802" s="30">
        <v>2.75</v>
      </c>
      <c r="L802" s="30">
        <v>2.75</v>
      </c>
      <c r="M802" s="30">
        <v>0.17875000000000002</v>
      </c>
      <c r="N802" s="31">
        <v>29.152749999999997</v>
      </c>
      <c r="O802" s="31">
        <v>10300.75899275952</v>
      </c>
      <c r="P802" s="31">
        <v>10838.685428319195</v>
      </c>
      <c r="Q802" s="31">
        <v>75.862068965517253</v>
      </c>
      <c r="R802" s="31">
        <v>75.862068965517253</v>
      </c>
      <c r="S802" s="31"/>
      <c r="T802" s="32">
        <v>1</v>
      </c>
      <c r="U802" s="32">
        <v>1</v>
      </c>
      <c r="V802" s="29">
        <v>37114</v>
      </c>
      <c r="W802" s="29"/>
      <c r="X802" s="33">
        <v>55153</v>
      </c>
      <c r="Y802" s="15">
        <v>16</v>
      </c>
      <c r="Z802" s="41" t="str">
        <f t="shared" si="36"/>
        <v>CAISO_Reciprocating_Engine</v>
      </c>
      <c r="AA802" s="41">
        <f>IF(IFERROR(MATCH(C802,REN_Existing_Resources!E:E,0),FALSE),1,0)</f>
        <v>0</v>
      </c>
      <c r="AB802">
        <f t="shared" si="37"/>
        <v>1</v>
      </c>
      <c r="AC802">
        <f>IF(IFERROR(MATCH(Z802,NonREN_types!$A$1:$A$10,0),FALSE),1,0)</f>
        <v>1</v>
      </c>
      <c r="AD802">
        <v>1</v>
      </c>
      <c r="AE802">
        <f t="shared" si="38"/>
        <v>1</v>
      </c>
      <c r="AG802" s="44">
        <f>IFERROR(INDEX(MasterGenCapability_201906!$G:$G,MATCH($C802,MasterGenCapability_201906!$U:$U,0)),"")</f>
        <v>44</v>
      </c>
      <c r="AH802" s="44">
        <f>IFERROR(INDEX(NQC2020compliance_20191121!$L:$L,MATCH($C802,NQC2020compliance_20191121!$A:$A,0)),"")</f>
        <v>44</v>
      </c>
    </row>
    <row r="803" spans="2:34" x14ac:dyDescent="0.25">
      <c r="B803" s="28" t="s">
        <v>3329</v>
      </c>
      <c r="C803" s="28" t="s">
        <v>4671</v>
      </c>
      <c r="D803" s="28" t="s">
        <v>3360</v>
      </c>
      <c r="E803" s="28"/>
      <c r="F803" s="28" t="s">
        <v>4672</v>
      </c>
      <c r="G803" s="28" t="s">
        <v>4688</v>
      </c>
      <c r="H803" s="12" t="s">
        <v>3350</v>
      </c>
      <c r="I803" s="12" t="s">
        <v>3627</v>
      </c>
      <c r="J803" s="29" t="s">
        <v>3628</v>
      </c>
      <c r="K803" s="30">
        <v>2.75</v>
      </c>
      <c r="L803" s="30">
        <v>2.75</v>
      </c>
      <c r="M803" s="30">
        <v>0.17875000000000002</v>
      </c>
      <c r="N803" s="31">
        <v>29.152749999999997</v>
      </c>
      <c r="O803" s="31">
        <v>10300.75899275952</v>
      </c>
      <c r="P803" s="31">
        <v>10838.685428319195</v>
      </c>
      <c r="Q803" s="31">
        <v>75.862068965517253</v>
      </c>
      <c r="R803" s="31">
        <v>75.862068965517253</v>
      </c>
      <c r="S803" s="31"/>
      <c r="T803" s="32">
        <v>1</v>
      </c>
      <c r="U803" s="32">
        <v>1</v>
      </c>
      <c r="V803" s="29">
        <v>37114</v>
      </c>
      <c r="W803" s="29"/>
      <c r="X803" s="33">
        <v>55153</v>
      </c>
      <c r="Y803" s="15">
        <v>16</v>
      </c>
      <c r="Z803" s="41" t="str">
        <f t="shared" si="36"/>
        <v>CAISO_Reciprocating_Engine</v>
      </c>
      <c r="AA803" s="41">
        <f>IF(IFERROR(MATCH(C803,REN_Existing_Resources!E:E,0),FALSE),1,0)</f>
        <v>0</v>
      </c>
      <c r="AB803">
        <f t="shared" si="37"/>
        <v>1</v>
      </c>
      <c r="AC803">
        <f>IF(IFERROR(MATCH(Z803,NonREN_types!$A$1:$A$10,0),FALSE),1,0)</f>
        <v>1</v>
      </c>
      <c r="AD803">
        <v>1</v>
      </c>
      <c r="AE803">
        <f t="shared" si="38"/>
        <v>1</v>
      </c>
      <c r="AG803" s="44">
        <f>IFERROR(INDEX(MasterGenCapability_201906!$G:$G,MATCH($C803,MasterGenCapability_201906!$U:$U,0)),"")</f>
        <v>44</v>
      </c>
      <c r="AH803" s="44">
        <f>IFERROR(INDEX(NQC2020compliance_20191121!$L:$L,MATCH($C803,NQC2020compliance_20191121!$A:$A,0)),"")</f>
        <v>44</v>
      </c>
    </row>
    <row r="804" spans="2:34" hidden="1" x14ac:dyDescent="0.25">
      <c r="B804" s="28" t="s">
        <v>3329</v>
      </c>
      <c r="C804" s="28" t="s">
        <v>4689</v>
      </c>
      <c r="D804" s="28" t="s">
        <v>3346</v>
      </c>
      <c r="E804" s="28" t="s">
        <v>3347</v>
      </c>
      <c r="F804" s="28" t="s">
        <v>4690</v>
      </c>
      <c r="G804" s="28" t="s">
        <v>4691</v>
      </c>
      <c r="H804" s="12" t="s">
        <v>3365</v>
      </c>
      <c r="I804" s="12" t="s">
        <v>3366</v>
      </c>
      <c r="J804" s="29" t="s">
        <v>3367</v>
      </c>
      <c r="K804" s="30">
        <v>178.87</v>
      </c>
      <c r="L804" s="30">
        <v>178.87</v>
      </c>
      <c r="M804" s="30">
        <v>14.15190731845154</v>
      </c>
      <c r="N804" s="31">
        <v>14064.782111896018</v>
      </c>
      <c r="O804" s="31">
        <v>10450.550765754684</v>
      </c>
      <c r="P804" s="31">
        <v>18744.138641516129</v>
      </c>
      <c r="Q804" s="31">
        <v>484.19740039559201</v>
      </c>
      <c r="R804" s="31">
        <v>484.06598982763501</v>
      </c>
      <c r="S804" s="31"/>
      <c r="T804" s="32">
        <v>1</v>
      </c>
      <c r="U804" s="32">
        <v>1</v>
      </c>
      <c r="V804" s="29">
        <v>19725</v>
      </c>
      <c r="W804" s="29">
        <v>44196</v>
      </c>
      <c r="X804" s="33">
        <v>44196</v>
      </c>
      <c r="Y804" s="15">
        <v>1</v>
      </c>
      <c r="Z804" s="41" t="str">
        <f t="shared" si="36"/>
        <v>CAISO_ST</v>
      </c>
      <c r="AA804" s="41">
        <f>IF(IFERROR(MATCH(C804,REN_Existing_Resources!E:E,0),FALSE),1,0)</f>
        <v>0</v>
      </c>
      <c r="AB804">
        <f t="shared" si="37"/>
        <v>0</v>
      </c>
      <c r="AC804">
        <f>IF(IFERROR(MATCH(Z804,NonREN_types!$A$1:$A$10,0),FALSE),1,0)</f>
        <v>1</v>
      </c>
      <c r="AD804">
        <v>1</v>
      </c>
      <c r="AE804">
        <f t="shared" si="38"/>
        <v>0</v>
      </c>
      <c r="AG804" s="44">
        <f>IFERROR(INDEX(MasterGenCapability_201906!$G:$G,MATCH($C804,MasterGenCapability_201906!$U:$U,0)),"")</f>
        <v>178.87</v>
      </c>
      <c r="AH804" s="44">
        <f>IFERROR(INDEX(NQC2020compliance_20191121!$L:$L,MATCH($C804,NQC2020compliance_20191121!$A:$A,0)),"")</f>
        <v>178.87</v>
      </c>
    </row>
    <row r="805" spans="2:34" hidden="1" x14ac:dyDescent="0.25">
      <c r="B805" s="28" t="s">
        <v>3329</v>
      </c>
      <c r="C805" s="28" t="s">
        <v>4692</v>
      </c>
      <c r="D805" s="28" t="s">
        <v>3346</v>
      </c>
      <c r="E805" s="28" t="s">
        <v>3347</v>
      </c>
      <c r="F805" s="28" t="s">
        <v>4693</v>
      </c>
      <c r="G805" s="28" t="s">
        <v>4694</v>
      </c>
      <c r="H805" s="12" t="s">
        <v>3365</v>
      </c>
      <c r="I805" s="12" t="s">
        <v>3366</v>
      </c>
      <c r="J805" s="29" t="s">
        <v>3367</v>
      </c>
      <c r="K805" s="30">
        <v>175</v>
      </c>
      <c r="L805" s="30">
        <v>175</v>
      </c>
      <c r="M805" s="30">
        <v>14</v>
      </c>
      <c r="N805" s="31">
        <v>13913.81</v>
      </c>
      <c r="O805" s="31">
        <v>10830.195227445947</v>
      </c>
      <c r="P805" s="31">
        <v>25726.591936616442</v>
      </c>
      <c r="Q805" s="31">
        <v>175</v>
      </c>
      <c r="R805" s="31">
        <v>175</v>
      </c>
      <c r="S805" s="31"/>
      <c r="T805" s="32">
        <v>1</v>
      </c>
      <c r="U805" s="32">
        <v>1</v>
      </c>
      <c r="V805" s="29">
        <v>20821</v>
      </c>
      <c r="W805" s="29">
        <v>44196</v>
      </c>
      <c r="X805" s="33">
        <v>44196</v>
      </c>
      <c r="Y805" s="15">
        <v>1</v>
      </c>
      <c r="Z805" s="41" t="str">
        <f t="shared" si="36"/>
        <v>CAISO_ST</v>
      </c>
      <c r="AA805" s="41">
        <f>IF(IFERROR(MATCH(C805,REN_Existing_Resources!E:E,0),FALSE),1,0)</f>
        <v>0</v>
      </c>
      <c r="AB805">
        <f t="shared" si="37"/>
        <v>0</v>
      </c>
      <c r="AC805">
        <f>IF(IFERROR(MATCH(Z805,NonREN_types!$A$1:$A$10,0),FALSE),1,0)</f>
        <v>1</v>
      </c>
      <c r="AD805">
        <v>1</v>
      </c>
      <c r="AE805">
        <f t="shared" si="38"/>
        <v>0</v>
      </c>
      <c r="AG805" s="44">
        <f>IFERROR(INDEX(MasterGenCapability_201906!$G:$G,MATCH($C805,MasterGenCapability_201906!$U:$U,0)),"")</f>
        <v>175</v>
      </c>
      <c r="AH805" s="44">
        <f>IFERROR(INDEX(NQC2020compliance_20191121!$L:$L,MATCH($C805,NQC2020compliance_20191121!$A:$A,0)),"")</f>
        <v>175</v>
      </c>
    </row>
    <row r="806" spans="2:34" hidden="1" x14ac:dyDescent="0.25">
      <c r="B806" s="28" t="s">
        <v>3329</v>
      </c>
      <c r="C806" s="28" t="s">
        <v>4695</v>
      </c>
      <c r="D806" s="28" t="s">
        <v>3346</v>
      </c>
      <c r="E806" s="28" t="s">
        <v>3347</v>
      </c>
      <c r="F806" s="28" t="s">
        <v>4696</v>
      </c>
      <c r="G806" s="28" t="s">
        <v>4697</v>
      </c>
      <c r="H806" s="12" t="s">
        <v>3365</v>
      </c>
      <c r="I806" s="12" t="s">
        <v>3366</v>
      </c>
      <c r="J806" s="29" t="s">
        <v>3367</v>
      </c>
      <c r="K806" s="30">
        <v>505.96</v>
      </c>
      <c r="L806" s="30">
        <v>505.96</v>
      </c>
      <c r="M806" s="30">
        <v>39.413457754336136</v>
      </c>
      <c r="N806" s="31">
        <v>39170.818655036004</v>
      </c>
      <c r="O806" s="31">
        <v>9574.0725493643677</v>
      </c>
      <c r="P806" s="31">
        <v>15862.750043229371</v>
      </c>
      <c r="Q806" s="31">
        <v>492.66822192920171</v>
      </c>
      <c r="R806" s="31">
        <v>492.66822192920171</v>
      </c>
      <c r="S806" s="31"/>
      <c r="T806" s="32">
        <v>1</v>
      </c>
      <c r="U806" s="32">
        <v>1</v>
      </c>
      <c r="V806" s="29">
        <v>24473</v>
      </c>
      <c r="W806" s="29">
        <v>44196</v>
      </c>
      <c r="X806" s="33">
        <v>44196</v>
      </c>
      <c r="Y806" s="15">
        <v>1</v>
      </c>
      <c r="Z806" s="41" t="str">
        <f t="shared" si="36"/>
        <v>CAISO_ST</v>
      </c>
      <c r="AA806" s="41">
        <f>IF(IFERROR(MATCH(C806,REN_Existing_Resources!E:E,0),FALSE),1,0)</f>
        <v>0</v>
      </c>
      <c r="AB806">
        <f t="shared" si="37"/>
        <v>0</v>
      </c>
      <c r="AC806">
        <f>IF(IFERROR(MATCH(Z806,NonREN_types!$A$1:$A$10,0),FALSE),1,0)</f>
        <v>1</v>
      </c>
      <c r="AD806">
        <v>1</v>
      </c>
      <c r="AE806">
        <f t="shared" si="38"/>
        <v>0</v>
      </c>
      <c r="AG806" s="44">
        <f>IFERROR(INDEX(MasterGenCapability_201906!$G:$G,MATCH($C806,MasterGenCapability_201906!$U:$U,0)),"")</f>
        <v>505.96</v>
      </c>
      <c r="AH806" s="44" t="str">
        <f>IFERROR(INDEX(NQC2020compliance_20191121!$L:$L,MATCH($C806,NQC2020compliance_20191121!$A:$A,0)),"")</f>
        <v/>
      </c>
    </row>
    <row r="807" spans="2:34" hidden="1" x14ac:dyDescent="0.25">
      <c r="B807" s="28" t="s">
        <v>3329</v>
      </c>
      <c r="C807" s="28" t="s">
        <v>4698</v>
      </c>
      <c r="D807" s="28" t="s">
        <v>3346</v>
      </c>
      <c r="E807" s="28" t="s">
        <v>3347</v>
      </c>
      <c r="F807" s="28" t="s">
        <v>4699</v>
      </c>
      <c r="G807" s="28" t="s">
        <v>4700</v>
      </c>
      <c r="H807" s="12" t="s">
        <v>3365</v>
      </c>
      <c r="I807" s="12" t="s">
        <v>3366</v>
      </c>
      <c r="J807" s="29" t="s">
        <v>3367</v>
      </c>
      <c r="K807" s="30">
        <v>495.9</v>
      </c>
      <c r="L807" s="30">
        <v>495.9</v>
      </c>
      <c r="M807" s="30">
        <v>39.388892336332603</v>
      </c>
      <c r="N807" s="31">
        <v>39146.404467887056</v>
      </c>
      <c r="O807" s="31">
        <v>9882.665822097375</v>
      </c>
      <c r="P807" s="31">
        <v>16295.892716355014</v>
      </c>
      <c r="Q807" s="31">
        <v>492.36115420415763</v>
      </c>
      <c r="R807" s="31">
        <v>492.36115420415763</v>
      </c>
      <c r="S807" s="31"/>
      <c r="T807" s="32">
        <v>1</v>
      </c>
      <c r="U807" s="32">
        <v>1</v>
      </c>
      <c r="V807" s="29">
        <v>24473</v>
      </c>
      <c r="W807" s="29">
        <v>44196</v>
      </c>
      <c r="X807" s="33">
        <v>44196</v>
      </c>
      <c r="Y807" s="15">
        <v>1</v>
      </c>
      <c r="Z807" s="41" t="str">
        <f t="shared" si="36"/>
        <v>CAISO_ST</v>
      </c>
      <c r="AA807" s="41">
        <f>IF(IFERROR(MATCH(C807,REN_Existing_Resources!E:E,0),FALSE),1,0)</f>
        <v>0</v>
      </c>
      <c r="AB807">
        <f t="shared" si="37"/>
        <v>0</v>
      </c>
      <c r="AC807">
        <f>IF(IFERROR(MATCH(Z807,NonREN_types!$A$1:$A$10,0),FALSE),1,0)</f>
        <v>1</v>
      </c>
      <c r="AD807">
        <v>1</v>
      </c>
      <c r="AE807">
        <f t="shared" si="38"/>
        <v>0</v>
      </c>
      <c r="AG807" s="44">
        <f>IFERROR(INDEX(MasterGenCapability_201906!$G:$G,MATCH($C807,MasterGenCapability_201906!$U:$U,0)),"")</f>
        <v>495.9</v>
      </c>
      <c r="AH807" s="44">
        <f>IFERROR(INDEX(NQC2020compliance_20191121!$L:$L,MATCH($C807,NQC2020compliance_20191121!$A:$A,0)),"")</f>
        <v>495.9</v>
      </c>
    </row>
    <row r="808" spans="2:34" hidden="1" x14ac:dyDescent="0.25">
      <c r="B808" s="28" t="s">
        <v>3329</v>
      </c>
      <c r="C808" s="28" t="s">
        <v>801</v>
      </c>
      <c r="D808" s="28" t="s">
        <v>130</v>
      </c>
      <c r="E808" s="28" t="s">
        <v>3774</v>
      </c>
      <c r="F808" s="28" t="s">
        <v>4701</v>
      </c>
      <c r="G808" s="28"/>
      <c r="H808" s="12" t="s">
        <v>3332</v>
      </c>
      <c r="I808" s="12" t="s">
        <v>3333</v>
      </c>
      <c r="J808" s="29"/>
      <c r="K808" s="30">
        <v>1.23</v>
      </c>
      <c r="L808" s="30">
        <v>0</v>
      </c>
      <c r="M808" s="30"/>
      <c r="N808" s="31"/>
      <c r="O808" s="31"/>
      <c r="P808" s="31"/>
      <c r="Q808" s="31"/>
      <c r="R808" s="31"/>
      <c r="S808" s="31"/>
      <c r="T808" s="32">
        <v>0</v>
      </c>
      <c r="U808" s="32">
        <v>1</v>
      </c>
      <c r="V808" s="29">
        <v>41807</v>
      </c>
      <c r="W808" s="29"/>
      <c r="X808" s="33">
        <v>55153</v>
      </c>
      <c r="Y808" s="15">
        <v>1</v>
      </c>
      <c r="Z808" s="41" t="str">
        <f t="shared" si="36"/>
        <v>RenExistRes</v>
      </c>
      <c r="AA808" s="41">
        <f>IF(IFERROR(MATCH(C808,REN_Existing_Resources!E:E,0),FALSE),1,0)</f>
        <v>1</v>
      </c>
      <c r="AB808">
        <f t="shared" si="37"/>
        <v>1</v>
      </c>
      <c r="AC808">
        <f>IF(IFERROR(MATCH(Z808,NonREN_types!$A$1:$A$10,0),FALSE),1,0)</f>
        <v>0</v>
      </c>
      <c r="AD808">
        <v>1</v>
      </c>
      <c r="AE808">
        <f t="shared" si="38"/>
        <v>0</v>
      </c>
      <c r="AG808" s="44">
        <f>IFERROR(INDEX(MasterGenCapability_201906!$G:$G,MATCH($C808,MasterGenCapability_201906!$U:$U,0)),"")</f>
        <v>1.23</v>
      </c>
      <c r="AH808" s="44">
        <f>IFERROR(INDEX(NQC2020compliance_20191121!$L:$L,MATCH($C808,NQC2020compliance_20191121!$A:$A,0)),"")</f>
        <v>0</v>
      </c>
    </row>
    <row r="809" spans="2:34" hidden="1" x14ac:dyDescent="0.25">
      <c r="B809" s="28" t="s">
        <v>3329</v>
      </c>
      <c r="C809" s="28" t="s">
        <v>4702</v>
      </c>
      <c r="D809" s="28" t="s">
        <v>3346</v>
      </c>
      <c r="E809" s="28" t="s">
        <v>3413</v>
      </c>
      <c r="F809" s="28" t="s">
        <v>4703</v>
      </c>
      <c r="G809" s="28"/>
      <c r="H809" s="12" t="s">
        <v>3399</v>
      </c>
      <c r="I809" s="12" t="s">
        <v>3333</v>
      </c>
      <c r="J809" s="29"/>
      <c r="K809" s="30">
        <v>10</v>
      </c>
      <c r="L809" s="30">
        <v>3.45</v>
      </c>
      <c r="M809" s="30"/>
      <c r="N809" s="31"/>
      <c r="O809" s="31"/>
      <c r="P809" s="31"/>
      <c r="Q809" s="31"/>
      <c r="R809" s="31"/>
      <c r="S809" s="31"/>
      <c r="T809" s="32">
        <v>0</v>
      </c>
      <c r="U809" s="32">
        <v>1</v>
      </c>
      <c r="V809" s="40">
        <v>1</v>
      </c>
      <c r="W809" s="29"/>
      <c r="X809" s="33">
        <v>55153</v>
      </c>
      <c r="Y809" s="15">
        <v>1</v>
      </c>
      <c r="Z809" s="41" t="str">
        <f t="shared" si="36"/>
        <v>Unclassified</v>
      </c>
      <c r="AA809" s="41">
        <f>IF(IFERROR(MATCH(C809,REN_Existing_Resources!E:E,0),FALSE),1,0)</f>
        <v>0</v>
      </c>
      <c r="AB809">
        <f t="shared" si="37"/>
        <v>1</v>
      </c>
      <c r="AC809">
        <f>IF(IFERROR(MATCH(Z809,NonREN_types!$A$1:$A$10,0),FALSE),1,0)</f>
        <v>0</v>
      </c>
      <c r="AD809">
        <v>1</v>
      </c>
      <c r="AE809">
        <f t="shared" si="38"/>
        <v>0</v>
      </c>
      <c r="AG809" s="44" t="str">
        <f>IFERROR(INDEX(MasterGenCapability_201906!$G:$G,MATCH($C809,MasterGenCapability_201906!$U:$U,0)),"")</f>
        <v/>
      </c>
      <c r="AH809" s="44">
        <f>IFERROR(INDEX(NQC2020compliance_20191121!$L:$L,MATCH($C809,NQC2020compliance_20191121!$A:$A,0)),"")</f>
        <v>1.5</v>
      </c>
    </row>
    <row r="810" spans="2:34" hidden="1" x14ac:dyDescent="0.25">
      <c r="B810" s="28" t="s">
        <v>3329</v>
      </c>
      <c r="C810" s="28" t="s">
        <v>1305</v>
      </c>
      <c r="D810" s="28" t="s">
        <v>3346</v>
      </c>
      <c r="E810" s="28" t="s">
        <v>3347</v>
      </c>
      <c r="F810" s="28" t="s">
        <v>4704</v>
      </c>
      <c r="G810" s="28"/>
      <c r="H810" s="12" t="s">
        <v>3458</v>
      </c>
      <c r="I810" s="12" t="s">
        <v>3333</v>
      </c>
      <c r="J810" s="29"/>
      <c r="K810" s="30">
        <v>5.0999999999999996</v>
      </c>
      <c r="L810" s="30">
        <v>0.21</v>
      </c>
      <c r="M810" s="30"/>
      <c r="N810" s="31"/>
      <c r="O810" s="31"/>
      <c r="P810" s="31"/>
      <c r="Q810" s="31"/>
      <c r="R810" s="31"/>
      <c r="S810" s="31"/>
      <c r="T810" s="32">
        <v>1</v>
      </c>
      <c r="U810" s="32">
        <v>1</v>
      </c>
      <c r="V810" s="29">
        <v>31778</v>
      </c>
      <c r="W810" s="29"/>
      <c r="X810" s="33">
        <v>55153</v>
      </c>
      <c r="Y810" s="15">
        <v>1</v>
      </c>
      <c r="Z810" s="41" t="str">
        <f t="shared" si="36"/>
        <v>RenExistRes</v>
      </c>
      <c r="AA810" s="41">
        <f>IF(IFERROR(MATCH(C810,REN_Existing_Resources!E:E,0),FALSE),1,0)</f>
        <v>1</v>
      </c>
      <c r="AB810">
        <f t="shared" si="37"/>
        <v>1</v>
      </c>
      <c r="AC810">
        <f>IF(IFERROR(MATCH(Z810,NonREN_types!$A$1:$A$10,0),FALSE),1,0)</f>
        <v>0</v>
      </c>
      <c r="AD810">
        <v>1</v>
      </c>
      <c r="AE810">
        <f t="shared" si="38"/>
        <v>0</v>
      </c>
      <c r="AG810" s="44" t="str">
        <f>IFERROR(INDEX(MasterGenCapability_201906!$G:$G,MATCH($C810,MasterGenCapability_201906!$U:$U,0)),"")</f>
        <v/>
      </c>
      <c r="AH810" s="44" t="str">
        <f>IFERROR(INDEX(NQC2020compliance_20191121!$L:$L,MATCH($C810,NQC2020compliance_20191121!$A:$A,0)),"")</f>
        <v/>
      </c>
    </row>
    <row r="811" spans="2:34" hidden="1" x14ac:dyDescent="0.25">
      <c r="B811" s="28" t="s">
        <v>3329</v>
      </c>
      <c r="C811" s="28" t="s">
        <v>1130</v>
      </c>
      <c r="D811" s="28" t="s">
        <v>3346</v>
      </c>
      <c r="E811" s="28" t="s">
        <v>3347</v>
      </c>
      <c r="F811" s="28" t="s">
        <v>4705</v>
      </c>
      <c r="G811" s="28"/>
      <c r="H811" s="12" t="s">
        <v>3785</v>
      </c>
      <c r="I811" s="12" t="s">
        <v>3333</v>
      </c>
      <c r="J811" s="29"/>
      <c r="K811" s="30">
        <v>4</v>
      </c>
      <c r="L811" s="30">
        <v>0</v>
      </c>
      <c r="M811" s="30"/>
      <c r="N811" s="31"/>
      <c r="O811" s="31"/>
      <c r="P811" s="31"/>
      <c r="Q811" s="31"/>
      <c r="R811" s="31"/>
      <c r="S811" s="31"/>
      <c r="T811" s="32">
        <v>0</v>
      </c>
      <c r="U811" s="32">
        <v>1</v>
      </c>
      <c r="V811" s="29">
        <v>39423</v>
      </c>
      <c r="W811" s="29"/>
      <c r="X811" s="33">
        <v>55153</v>
      </c>
      <c r="Y811" s="15">
        <v>1</v>
      </c>
      <c r="Z811" s="41" t="str">
        <f t="shared" si="36"/>
        <v>RenExistRes</v>
      </c>
      <c r="AA811" s="41">
        <f>IF(IFERROR(MATCH(C811,REN_Existing_Resources!E:E,0),FALSE),1,0)</f>
        <v>1</v>
      </c>
      <c r="AB811">
        <f t="shared" si="37"/>
        <v>1</v>
      </c>
      <c r="AC811">
        <f>IF(IFERROR(MATCH(Z811,NonREN_types!$A$1:$A$10,0),FALSE),1,0)</f>
        <v>0</v>
      </c>
      <c r="AD811">
        <v>1</v>
      </c>
      <c r="AE811">
        <f t="shared" si="38"/>
        <v>0</v>
      </c>
      <c r="AG811" s="44" t="str">
        <f>IFERROR(INDEX(MasterGenCapability_201906!$G:$G,MATCH($C811,MasterGenCapability_201906!$U:$U,0)),"")</f>
        <v/>
      </c>
      <c r="AH811" s="44" t="str">
        <f>IFERROR(INDEX(NQC2020compliance_20191121!$L:$L,MATCH($C811,NQC2020compliance_20191121!$A:$A,0)),"")</f>
        <v/>
      </c>
    </row>
    <row r="812" spans="2:34" hidden="1" x14ac:dyDescent="0.25">
      <c r="B812" s="28" t="s">
        <v>3329</v>
      </c>
      <c r="C812" s="28" t="s">
        <v>2588</v>
      </c>
      <c r="D812" s="28" t="s">
        <v>3455</v>
      </c>
      <c r="E812" s="28" t="s">
        <v>37</v>
      </c>
      <c r="F812" s="28" t="s">
        <v>4706</v>
      </c>
      <c r="G812" s="28"/>
      <c r="H812" s="12" t="s">
        <v>3483</v>
      </c>
      <c r="I812" s="12" t="s">
        <v>3333</v>
      </c>
      <c r="J812" s="29"/>
      <c r="K812" s="30">
        <v>2.5</v>
      </c>
      <c r="L812" s="30">
        <v>2</v>
      </c>
      <c r="M812" s="30"/>
      <c r="N812" s="31"/>
      <c r="O812" s="31"/>
      <c r="P812" s="31"/>
      <c r="Q812" s="31"/>
      <c r="R812" s="31"/>
      <c r="S812" s="31"/>
      <c r="T812" s="32">
        <v>0</v>
      </c>
      <c r="U812" s="32">
        <v>1</v>
      </c>
      <c r="V812" s="29">
        <v>31048</v>
      </c>
      <c r="W812" s="29"/>
      <c r="X812" s="33">
        <v>55153</v>
      </c>
      <c r="Y812" s="15">
        <v>1</v>
      </c>
      <c r="Z812" s="41" t="str">
        <f t="shared" si="36"/>
        <v>RenExistRes</v>
      </c>
      <c r="AA812" s="41">
        <f>IF(IFERROR(MATCH(C812,REN_Existing_Resources!E:E,0),FALSE),1,0)</f>
        <v>1</v>
      </c>
      <c r="AB812">
        <f t="shared" si="37"/>
        <v>1</v>
      </c>
      <c r="AC812">
        <f>IF(IFERROR(MATCH(Z812,NonREN_types!$A$1:$A$10,0),FALSE),1,0)</f>
        <v>0</v>
      </c>
      <c r="AD812">
        <v>1</v>
      </c>
      <c r="AE812">
        <f t="shared" si="38"/>
        <v>0</v>
      </c>
      <c r="AG812" s="44">
        <f>IFERROR(INDEX(MasterGenCapability_201906!$G:$G,MATCH($C812,MasterGenCapability_201906!$U:$U,0)),"")</f>
        <v>2.5</v>
      </c>
      <c r="AH812" s="44">
        <f>IFERROR(INDEX(NQC2020compliance_20191121!$L:$L,MATCH($C812,NQC2020compliance_20191121!$A:$A,0)),"")</f>
        <v>0.8</v>
      </c>
    </row>
    <row r="813" spans="2:34" x14ac:dyDescent="0.25">
      <c r="B813" s="28" t="s">
        <v>3329</v>
      </c>
      <c r="C813" s="28" t="s">
        <v>490</v>
      </c>
      <c r="D813" s="28" t="s">
        <v>3360</v>
      </c>
      <c r="E813" s="28"/>
      <c r="F813" s="28" t="s">
        <v>4707</v>
      </c>
      <c r="G813" s="28"/>
      <c r="H813" s="12" t="s">
        <v>3385</v>
      </c>
      <c r="I813" s="12" t="s">
        <v>3333</v>
      </c>
      <c r="J813" s="29" t="s">
        <v>3386</v>
      </c>
      <c r="K813" s="30">
        <v>18.399999999999999</v>
      </c>
      <c r="L813" s="30">
        <v>0.2</v>
      </c>
      <c r="M813" s="30"/>
      <c r="N813" s="31"/>
      <c r="O813" s="31"/>
      <c r="P813" s="31"/>
      <c r="Q813" s="31"/>
      <c r="R813" s="31"/>
      <c r="S813" s="31"/>
      <c r="T813" s="32">
        <v>0</v>
      </c>
      <c r="U813" s="32">
        <v>1</v>
      </c>
      <c r="V813" s="29">
        <v>32646</v>
      </c>
      <c r="W813" s="29"/>
      <c r="X813" s="33">
        <v>55153</v>
      </c>
      <c r="Y813" s="15">
        <v>1</v>
      </c>
      <c r="Z813" s="41" t="str">
        <f t="shared" si="36"/>
        <v>CAISO_Hydro</v>
      </c>
      <c r="AA813" s="41">
        <f>IF(IFERROR(MATCH(C813,REN_Existing_Resources!E:E,0),FALSE),1,0)</f>
        <v>1</v>
      </c>
      <c r="AB813">
        <f t="shared" si="37"/>
        <v>1</v>
      </c>
      <c r="AC813">
        <f>IF(IFERROR(MATCH(Z813,NonREN_types!$A$1:$A$10,0),FALSE),1,0)</f>
        <v>1</v>
      </c>
      <c r="AD813">
        <v>1</v>
      </c>
      <c r="AE813">
        <f t="shared" si="38"/>
        <v>1</v>
      </c>
      <c r="AG813" s="44">
        <f>IFERROR(INDEX(MasterGenCapability_201906!$G:$G,MATCH($C813,MasterGenCapability_201906!$U:$U,0)),"")</f>
        <v>14</v>
      </c>
      <c r="AH813" s="44">
        <f>IFERROR(INDEX(NQC2020compliance_20191121!$L:$L,MATCH($C813,NQC2020compliance_20191121!$A:$A,0)),"")</f>
        <v>3.39</v>
      </c>
    </row>
    <row r="814" spans="2:34" x14ac:dyDescent="0.25">
      <c r="B814" s="28" t="s">
        <v>3329</v>
      </c>
      <c r="C814" s="28" t="s">
        <v>210</v>
      </c>
      <c r="D814" s="28" t="s">
        <v>224</v>
      </c>
      <c r="E814" s="28" t="s">
        <v>3481</v>
      </c>
      <c r="F814" s="28" t="s">
        <v>4708</v>
      </c>
      <c r="G814" s="28"/>
      <c r="H814" s="12" t="s">
        <v>3385</v>
      </c>
      <c r="I814" s="12" t="s">
        <v>3333</v>
      </c>
      <c r="J814" s="29" t="s">
        <v>3386</v>
      </c>
      <c r="K814" s="30">
        <v>1.7</v>
      </c>
      <c r="L814" s="30">
        <v>0.92</v>
      </c>
      <c r="M814" s="30"/>
      <c r="N814" s="31"/>
      <c r="O814" s="31"/>
      <c r="P814" s="31"/>
      <c r="Q814" s="31"/>
      <c r="R814" s="31"/>
      <c r="S814" s="31"/>
      <c r="T814" s="32">
        <v>0</v>
      </c>
      <c r="U814" s="32">
        <v>1</v>
      </c>
      <c r="V814" s="29">
        <v>30682</v>
      </c>
      <c r="W814" s="29"/>
      <c r="X814" s="33">
        <v>55153</v>
      </c>
      <c r="Y814" s="15">
        <v>1</v>
      </c>
      <c r="Z814" s="41" t="str">
        <f t="shared" si="36"/>
        <v>CAISO_Hydro</v>
      </c>
      <c r="AA814" s="41">
        <f>IF(IFERROR(MATCH(C814,REN_Existing_Resources!E:E,0),FALSE),1,0)</f>
        <v>1</v>
      </c>
      <c r="AB814">
        <f t="shared" si="37"/>
        <v>1</v>
      </c>
      <c r="AC814">
        <f>IF(IFERROR(MATCH(Z814,NonREN_types!$A$1:$A$10,0),FALSE),1,0)</f>
        <v>1</v>
      </c>
      <c r="AD814">
        <v>1</v>
      </c>
      <c r="AE814">
        <f t="shared" si="38"/>
        <v>1</v>
      </c>
      <c r="AG814" s="44">
        <f>IFERROR(INDEX(MasterGenCapability_201906!$G:$G,MATCH($C814,MasterGenCapability_201906!$U:$U,0)),"")</f>
        <v>1.7</v>
      </c>
      <c r="AH814" s="44">
        <f>IFERROR(INDEX(NQC2020compliance_20191121!$L:$L,MATCH($C814,NQC2020compliance_20191121!$A:$A,0)),"")</f>
        <v>1.08</v>
      </c>
    </row>
    <row r="815" spans="2:34" hidden="1" x14ac:dyDescent="0.25">
      <c r="B815" s="28" t="s">
        <v>3329</v>
      </c>
      <c r="C815" s="28" t="s">
        <v>4709</v>
      </c>
      <c r="D815" s="28" t="s">
        <v>224</v>
      </c>
      <c r="E815" s="28" t="s">
        <v>4510</v>
      </c>
      <c r="F815" s="28" t="s">
        <v>4710</v>
      </c>
      <c r="G815" s="28"/>
      <c r="H815" s="12" t="s">
        <v>3385</v>
      </c>
      <c r="I815" s="12" t="s">
        <v>3333</v>
      </c>
      <c r="J815" s="29"/>
      <c r="K815" s="30">
        <v>13.5</v>
      </c>
      <c r="L815" s="30">
        <v>13.5</v>
      </c>
      <c r="M815" s="30"/>
      <c r="N815" s="31"/>
      <c r="O815" s="31"/>
      <c r="P815" s="31"/>
      <c r="Q815" s="31"/>
      <c r="R815" s="31"/>
      <c r="S815" s="31"/>
      <c r="T815" s="32">
        <v>0</v>
      </c>
      <c r="U815" s="32">
        <v>1</v>
      </c>
      <c r="V815" s="29">
        <v>29221</v>
      </c>
      <c r="W815" s="29"/>
      <c r="X815" s="33">
        <v>55153</v>
      </c>
      <c r="Y815" s="15">
        <v>1</v>
      </c>
      <c r="Z815" s="41" t="str">
        <f t="shared" si="36"/>
        <v>Unclassified</v>
      </c>
      <c r="AA815" s="41">
        <f>IF(IFERROR(MATCH(C815,REN_Existing_Resources!E:E,0),FALSE),1,0)</f>
        <v>0</v>
      </c>
      <c r="AB815">
        <f t="shared" si="37"/>
        <v>1</v>
      </c>
      <c r="AC815">
        <f>IF(IFERROR(MATCH(Z815,NonREN_types!$A$1:$A$10,0),FALSE),1,0)</f>
        <v>0</v>
      </c>
      <c r="AD815">
        <v>1</v>
      </c>
      <c r="AE815">
        <f t="shared" si="38"/>
        <v>0</v>
      </c>
      <c r="AG815" s="44">
        <f>IFERROR(INDEX(MasterGenCapability_201906!$G:$G,MATCH($C815,MasterGenCapability_201906!$U:$U,0)),"")</f>
        <v>13.5</v>
      </c>
      <c r="AH815" s="44">
        <f>IFERROR(INDEX(NQC2020compliance_20191121!$L:$L,MATCH($C815,NQC2020compliance_20191121!$A:$A,0)),"")</f>
        <v>13.5</v>
      </c>
    </row>
    <row r="816" spans="2:34" hidden="1" x14ac:dyDescent="0.25">
      <c r="B816" s="28" t="s">
        <v>3329</v>
      </c>
      <c r="C816" s="28" t="s">
        <v>2343</v>
      </c>
      <c r="D816" s="28" t="s">
        <v>3360</v>
      </c>
      <c r="E816" s="28"/>
      <c r="F816" s="28" t="s">
        <v>4711</v>
      </c>
      <c r="G816" s="28"/>
      <c r="H816" s="12" t="s">
        <v>3399</v>
      </c>
      <c r="I816" s="12" t="s">
        <v>3333</v>
      </c>
      <c r="J816" s="29"/>
      <c r="K816" s="30">
        <v>140</v>
      </c>
      <c r="L816" s="30">
        <v>28.91</v>
      </c>
      <c r="M816" s="30"/>
      <c r="N816" s="31"/>
      <c r="O816" s="31"/>
      <c r="P816" s="31"/>
      <c r="Q816" s="31"/>
      <c r="R816" s="31"/>
      <c r="S816" s="31"/>
      <c r="T816" s="32">
        <v>0</v>
      </c>
      <c r="U816" s="32">
        <v>1</v>
      </c>
      <c r="V816" s="40">
        <v>1</v>
      </c>
      <c r="W816" s="29"/>
      <c r="X816" s="33">
        <v>55153</v>
      </c>
      <c r="Y816" s="15">
        <v>1</v>
      </c>
      <c r="Z816" s="41" t="str">
        <f t="shared" si="36"/>
        <v>RenExistRes</v>
      </c>
      <c r="AA816" s="41">
        <f>IF(IFERROR(MATCH(C816,REN_Existing_Resources!E:E,0),FALSE),1,0)</f>
        <v>1</v>
      </c>
      <c r="AB816">
        <f t="shared" si="37"/>
        <v>1</v>
      </c>
      <c r="AC816">
        <f>IF(IFERROR(MATCH(Z816,NonREN_types!$A$1:$A$10,0),FALSE),1,0)</f>
        <v>0</v>
      </c>
      <c r="AD816">
        <v>1</v>
      </c>
      <c r="AE816">
        <f t="shared" si="38"/>
        <v>0</v>
      </c>
      <c r="AG816" s="44">
        <f>IFERROR(INDEX(MasterGenCapability_201906!$G:$G,MATCH($C816,MasterGenCapability_201906!$U:$U,0)),"")</f>
        <v>140</v>
      </c>
      <c r="AH816" s="44">
        <f>IFERROR(INDEX(NQC2020compliance_20191121!$L:$L,MATCH($C816,NQC2020compliance_20191121!$A:$A,0)),"")</f>
        <v>21</v>
      </c>
    </row>
    <row r="817" spans="2:34" hidden="1" x14ac:dyDescent="0.25">
      <c r="B817" s="28" t="s">
        <v>3329</v>
      </c>
      <c r="C817" s="28" t="s">
        <v>3156</v>
      </c>
      <c r="D817" s="28" t="s">
        <v>3334</v>
      </c>
      <c r="E817" s="28" t="s">
        <v>3335</v>
      </c>
      <c r="F817" s="28" t="s">
        <v>4712</v>
      </c>
      <c r="G817" s="28"/>
      <c r="H817" s="12" t="s">
        <v>3332</v>
      </c>
      <c r="I817" s="12" t="s">
        <v>3333</v>
      </c>
      <c r="J817" s="29"/>
      <c r="K817" s="30">
        <v>20</v>
      </c>
      <c r="L817" s="30">
        <v>20</v>
      </c>
      <c r="M817" s="30"/>
      <c r="N817" s="31"/>
      <c r="O817" s="31"/>
      <c r="P817" s="31"/>
      <c r="Q817" s="31"/>
      <c r="R817" s="31"/>
      <c r="S817" s="31"/>
      <c r="T817" s="32">
        <v>0</v>
      </c>
      <c r="U817" s="32">
        <v>1</v>
      </c>
      <c r="V817" s="29">
        <v>41628</v>
      </c>
      <c r="W817" s="29"/>
      <c r="X817" s="33">
        <v>55153</v>
      </c>
      <c r="Y817" s="15">
        <v>1</v>
      </c>
      <c r="Z817" s="41" t="str">
        <f t="shared" si="36"/>
        <v>RenExistRes</v>
      </c>
      <c r="AA817" s="41">
        <f>IF(IFERROR(MATCH(C817,REN_Existing_Resources!E:E,0),FALSE),1,0)</f>
        <v>1</v>
      </c>
      <c r="AB817">
        <f t="shared" si="37"/>
        <v>1</v>
      </c>
      <c r="AC817">
        <f>IF(IFERROR(MATCH(Z817,NonREN_types!$A$1:$A$10,0),FALSE),1,0)</f>
        <v>0</v>
      </c>
      <c r="AD817">
        <v>1</v>
      </c>
      <c r="AE817">
        <f t="shared" si="38"/>
        <v>0</v>
      </c>
      <c r="AG817" s="44">
        <f>IFERROR(INDEX(MasterGenCapability_201906!$G:$G,MATCH($C817,MasterGenCapability_201906!$U:$U,0)),"")</f>
        <v>20</v>
      </c>
      <c r="AH817" s="44">
        <f>IFERROR(INDEX(NQC2020compliance_20191121!$L:$L,MATCH($C817,NQC2020compliance_20191121!$A:$A,0)),"")</f>
        <v>2.8</v>
      </c>
    </row>
    <row r="818" spans="2:34" hidden="1" x14ac:dyDescent="0.25">
      <c r="B818" s="28" t="s">
        <v>3329</v>
      </c>
      <c r="C818" s="28" t="s">
        <v>1472</v>
      </c>
      <c r="D818" s="28" t="s">
        <v>3334</v>
      </c>
      <c r="E818" s="28" t="s">
        <v>3335</v>
      </c>
      <c r="F818" s="28" t="s">
        <v>4713</v>
      </c>
      <c r="G818" s="28"/>
      <c r="H818" s="12" t="s">
        <v>3332</v>
      </c>
      <c r="I818" s="12" t="s">
        <v>3333</v>
      </c>
      <c r="J818" s="29"/>
      <c r="K818" s="30">
        <v>20</v>
      </c>
      <c r="L818" s="30">
        <v>17.54</v>
      </c>
      <c r="M818" s="30"/>
      <c r="N818" s="31"/>
      <c r="O818" s="31"/>
      <c r="P818" s="31"/>
      <c r="Q818" s="31"/>
      <c r="R818" s="31"/>
      <c r="S818" s="31"/>
      <c r="T818" s="32">
        <v>0</v>
      </c>
      <c r="U818" s="32">
        <v>1</v>
      </c>
      <c r="V818" s="29">
        <v>41628</v>
      </c>
      <c r="W818" s="29"/>
      <c r="X818" s="33">
        <v>55153</v>
      </c>
      <c r="Y818" s="15">
        <v>1</v>
      </c>
      <c r="Z818" s="41" t="str">
        <f t="shared" si="36"/>
        <v>RenExistRes</v>
      </c>
      <c r="AA818" s="41">
        <f>IF(IFERROR(MATCH(C818,REN_Existing_Resources!E:E,0),FALSE),1,0)</f>
        <v>1</v>
      </c>
      <c r="AB818">
        <f t="shared" si="37"/>
        <v>1</v>
      </c>
      <c r="AC818">
        <f>IF(IFERROR(MATCH(Z818,NonREN_types!$A$1:$A$10,0),FALSE),1,0)</f>
        <v>0</v>
      </c>
      <c r="AD818">
        <v>1</v>
      </c>
      <c r="AE818">
        <f t="shared" si="38"/>
        <v>0</v>
      </c>
      <c r="AG818" s="44">
        <f>IFERROR(INDEX(MasterGenCapability_201906!$G:$G,MATCH($C818,MasterGenCapability_201906!$U:$U,0)),"")</f>
        <v>20</v>
      </c>
      <c r="AH818" s="44">
        <f>IFERROR(INDEX(NQC2020compliance_20191121!$L:$L,MATCH($C818,NQC2020compliance_20191121!$A:$A,0)),"")</f>
        <v>2.8</v>
      </c>
    </row>
    <row r="819" spans="2:34" hidden="1" x14ac:dyDescent="0.25">
      <c r="B819" s="28" t="s">
        <v>3329</v>
      </c>
      <c r="C819" s="28" t="s">
        <v>2166</v>
      </c>
      <c r="D819" s="28" t="s">
        <v>3360</v>
      </c>
      <c r="E819" s="28"/>
      <c r="F819" s="28" t="s">
        <v>4714</v>
      </c>
      <c r="G819" s="28"/>
      <c r="H819" s="12" t="s">
        <v>3399</v>
      </c>
      <c r="I819" s="12" t="s">
        <v>3333</v>
      </c>
      <c r="J819" s="29"/>
      <c r="K819" s="30">
        <v>79.2</v>
      </c>
      <c r="L819" s="30">
        <v>14.6</v>
      </c>
      <c r="M819" s="30"/>
      <c r="N819" s="31"/>
      <c r="O819" s="31"/>
      <c r="P819" s="31"/>
      <c r="Q819" s="31"/>
      <c r="R819" s="31"/>
      <c r="S819" s="31"/>
      <c r="T819" s="32">
        <v>0</v>
      </c>
      <c r="U819" s="32">
        <v>1</v>
      </c>
      <c r="V819" s="29">
        <v>42016</v>
      </c>
      <c r="W819" s="29"/>
      <c r="X819" s="33">
        <v>55153</v>
      </c>
      <c r="Y819" s="15">
        <v>1</v>
      </c>
      <c r="Z819" s="41" t="str">
        <f t="shared" si="36"/>
        <v>RenExistRes</v>
      </c>
      <c r="AA819" s="41">
        <f>IF(IFERROR(MATCH(C819,REN_Existing_Resources!E:E,0),FALSE),1,0)</f>
        <v>1</v>
      </c>
      <c r="AB819">
        <f t="shared" si="37"/>
        <v>1</v>
      </c>
      <c r="AC819">
        <f>IF(IFERROR(MATCH(Z819,NonREN_types!$A$1:$A$10,0),FALSE),1,0)</f>
        <v>0</v>
      </c>
      <c r="AD819">
        <v>1</v>
      </c>
      <c r="AE819">
        <f t="shared" si="38"/>
        <v>0</v>
      </c>
      <c r="AG819" s="44">
        <f>IFERROR(INDEX(MasterGenCapability_201906!$G:$G,MATCH($C819,MasterGenCapability_201906!$U:$U,0)),"")</f>
        <v>79.2</v>
      </c>
      <c r="AH819" s="44">
        <f>IFERROR(INDEX(NQC2020compliance_20191121!$L:$L,MATCH($C819,NQC2020compliance_20191121!$A:$A,0)),"")</f>
        <v>11.88</v>
      </c>
    </row>
    <row r="820" spans="2:34" hidden="1" x14ac:dyDescent="0.25">
      <c r="B820" s="28" t="s">
        <v>3329</v>
      </c>
      <c r="C820" s="28" t="s">
        <v>1005</v>
      </c>
      <c r="D820" s="28" t="s">
        <v>3360</v>
      </c>
      <c r="E820" s="28"/>
      <c r="F820" s="28" t="s">
        <v>4715</v>
      </c>
      <c r="G820" s="28"/>
      <c r="H820" s="12" t="s">
        <v>3399</v>
      </c>
      <c r="I820" s="12" t="s">
        <v>3333</v>
      </c>
      <c r="J820" s="29"/>
      <c r="K820" s="30">
        <v>19.8</v>
      </c>
      <c r="L820" s="30">
        <v>3.43</v>
      </c>
      <c r="M820" s="30"/>
      <c r="N820" s="31"/>
      <c r="O820" s="31"/>
      <c r="P820" s="31"/>
      <c r="Q820" s="31"/>
      <c r="R820" s="31"/>
      <c r="S820" s="31"/>
      <c r="T820" s="32">
        <v>0</v>
      </c>
      <c r="U820" s="32">
        <v>1</v>
      </c>
      <c r="V820" s="29">
        <v>42016</v>
      </c>
      <c r="W820" s="29"/>
      <c r="X820" s="33">
        <v>55153</v>
      </c>
      <c r="Y820" s="15">
        <v>1</v>
      </c>
      <c r="Z820" s="41" t="str">
        <f t="shared" si="36"/>
        <v>RenExistRes</v>
      </c>
      <c r="AA820" s="41">
        <f>IF(IFERROR(MATCH(C820,REN_Existing_Resources!E:E,0),FALSE),1,0)</f>
        <v>1</v>
      </c>
      <c r="AB820">
        <f t="shared" si="37"/>
        <v>1</v>
      </c>
      <c r="AC820">
        <f>IF(IFERROR(MATCH(Z820,NonREN_types!$A$1:$A$10,0),FALSE),1,0)</f>
        <v>0</v>
      </c>
      <c r="AD820">
        <v>1</v>
      </c>
      <c r="AE820">
        <f t="shared" si="38"/>
        <v>0</v>
      </c>
      <c r="AG820" s="44">
        <f>IFERROR(INDEX(MasterGenCapability_201906!$G:$G,MATCH($C820,MasterGenCapability_201906!$U:$U,0)),"")</f>
        <v>19.8</v>
      </c>
      <c r="AH820" s="44">
        <f>IFERROR(INDEX(NQC2020compliance_20191121!$L:$L,MATCH($C820,NQC2020compliance_20191121!$A:$A,0)),"")</f>
        <v>2.97</v>
      </c>
    </row>
    <row r="821" spans="2:34" hidden="1" x14ac:dyDescent="0.25">
      <c r="B821" s="28" t="s">
        <v>3329</v>
      </c>
      <c r="C821" s="28" t="s">
        <v>2163</v>
      </c>
      <c r="D821" s="28" t="s">
        <v>3360</v>
      </c>
      <c r="E821" s="28"/>
      <c r="F821" s="28" t="s">
        <v>4716</v>
      </c>
      <c r="G821" s="28"/>
      <c r="H821" s="12" t="s">
        <v>3399</v>
      </c>
      <c r="I821" s="12" t="s">
        <v>3333</v>
      </c>
      <c r="J821" s="29"/>
      <c r="K821" s="30">
        <v>99</v>
      </c>
      <c r="L821" s="30">
        <v>18.329999999999998</v>
      </c>
      <c r="M821" s="30"/>
      <c r="N821" s="31"/>
      <c r="O821" s="31"/>
      <c r="P821" s="31"/>
      <c r="Q821" s="31"/>
      <c r="R821" s="31"/>
      <c r="S821" s="31"/>
      <c r="T821" s="32">
        <v>0</v>
      </c>
      <c r="U821" s="32">
        <v>1</v>
      </c>
      <c r="V821" s="29">
        <v>42180</v>
      </c>
      <c r="W821" s="29"/>
      <c r="X821" s="33">
        <v>55153</v>
      </c>
      <c r="Y821" s="15">
        <v>1</v>
      </c>
      <c r="Z821" s="41" t="str">
        <f t="shared" si="36"/>
        <v>RenExistRes</v>
      </c>
      <c r="AA821" s="41">
        <f>IF(IFERROR(MATCH(C821,REN_Existing_Resources!E:E,0),FALSE),1,0)</f>
        <v>1</v>
      </c>
      <c r="AB821">
        <f t="shared" si="37"/>
        <v>1</v>
      </c>
      <c r="AC821">
        <f>IF(IFERROR(MATCH(Z821,NonREN_types!$A$1:$A$10,0),FALSE),1,0)</f>
        <v>0</v>
      </c>
      <c r="AD821">
        <v>1</v>
      </c>
      <c r="AE821">
        <f t="shared" si="38"/>
        <v>0</v>
      </c>
      <c r="AG821" s="44">
        <f>IFERROR(INDEX(MasterGenCapability_201906!$G:$G,MATCH($C821,MasterGenCapability_201906!$U:$U,0)),"")</f>
        <v>99</v>
      </c>
      <c r="AH821" s="44">
        <f>IFERROR(INDEX(NQC2020compliance_20191121!$L:$L,MATCH($C821,NQC2020compliance_20191121!$A:$A,0)),"")</f>
        <v>14.85</v>
      </c>
    </row>
    <row r="822" spans="2:34" x14ac:dyDescent="0.25">
      <c r="B822" s="28" t="s">
        <v>3329</v>
      </c>
      <c r="C822" s="28" t="s">
        <v>4717</v>
      </c>
      <c r="D822" s="28" t="s">
        <v>3360</v>
      </c>
      <c r="E822" s="28"/>
      <c r="F822" s="28" t="s">
        <v>4718</v>
      </c>
      <c r="G822" s="28" t="s">
        <v>4719</v>
      </c>
      <c r="H822" s="12" t="s">
        <v>3365</v>
      </c>
      <c r="I822" s="12" t="s">
        <v>3434</v>
      </c>
      <c r="J822" s="29" t="s">
        <v>3855</v>
      </c>
      <c r="K822" s="30">
        <v>586.02</v>
      </c>
      <c r="L822" s="30">
        <v>586.02</v>
      </c>
      <c r="M822" s="30">
        <v>331.09678388256879</v>
      </c>
      <c r="N822" s="31">
        <v>54517.042751559638</v>
      </c>
      <c r="O822" s="31">
        <v>6871.5313522929737</v>
      </c>
      <c r="P822" s="31">
        <v>7383.9481088247885</v>
      </c>
      <c r="Q822" s="31">
        <v>295.69816513761464</v>
      </c>
      <c r="R822" s="31">
        <v>296.12827155963294</v>
      </c>
      <c r="S822" s="31"/>
      <c r="T822" s="32">
        <v>1</v>
      </c>
      <c r="U822" s="32">
        <v>1</v>
      </c>
      <c r="V822" s="29">
        <v>37049</v>
      </c>
      <c r="W822" s="29"/>
      <c r="X822" s="33">
        <v>55153</v>
      </c>
      <c r="Y822" s="15">
        <v>1</v>
      </c>
      <c r="Z822" s="41" t="str">
        <f t="shared" si="36"/>
        <v>CAISO_CCGT1</v>
      </c>
      <c r="AA822" s="41">
        <f>IF(IFERROR(MATCH(C822,REN_Existing_Resources!E:E,0),FALSE),1,0)</f>
        <v>0</v>
      </c>
      <c r="AB822">
        <f t="shared" si="37"/>
        <v>1</v>
      </c>
      <c r="AC822">
        <f>IF(IFERROR(MATCH(Z822,NonREN_types!$A$1:$A$10,0),FALSE),1,0)</f>
        <v>1</v>
      </c>
      <c r="AD822">
        <v>1</v>
      </c>
      <c r="AE822">
        <f t="shared" si="38"/>
        <v>1</v>
      </c>
      <c r="AG822" s="44">
        <f>IFERROR(INDEX(MasterGenCapability_201906!$G:$G,MATCH($C822,MasterGenCapability_201906!$U:$U,0)),"")</f>
        <v>272</v>
      </c>
      <c r="AH822" s="44">
        <f>IFERROR(INDEX(NQC2020compliance_20191121!$L:$L,MATCH($C822,NQC2020compliance_20191121!$A:$A,0)),"")</f>
        <v>586.02</v>
      </c>
    </row>
    <row r="823" spans="2:34" x14ac:dyDescent="0.25">
      <c r="B823" s="28" t="s">
        <v>3329</v>
      </c>
      <c r="C823" s="28" t="s">
        <v>4641</v>
      </c>
      <c r="D823" s="28" t="s">
        <v>3455</v>
      </c>
      <c r="E823" s="28" t="s">
        <v>766</v>
      </c>
      <c r="F823" s="28" t="s">
        <v>4642</v>
      </c>
      <c r="G823" s="28" t="s">
        <v>4720</v>
      </c>
      <c r="H823" s="12" t="s">
        <v>3350</v>
      </c>
      <c r="I823" s="12" t="s">
        <v>3351</v>
      </c>
      <c r="J823" s="29" t="s">
        <v>3836</v>
      </c>
      <c r="K823" s="30">
        <v>49</v>
      </c>
      <c r="L823" s="30">
        <v>47.45</v>
      </c>
      <c r="M823" s="30">
        <v>22.049999999999997</v>
      </c>
      <c r="N823" s="31">
        <v>1662.2371142284569</v>
      </c>
      <c r="O823" s="31">
        <v>8944.9704742818994</v>
      </c>
      <c r="P823" s="31">
        <v>13331.489942848662</v>
      </c>
      <c r="Q823" s="31">
        <v>314.22845691382764</v>
      </c>
      <c r="R823" s="31">
        <v>314.22845691382764</v>
      </c>
      <c r="S823" s="31"/>
      <c r="T823" s="32">
        <v>1</v>
      </c>
      <c r="U823" s="32">
        <v>1</v>
      </c>
      <c r="V823" s="29">
        <v>41183</v>
      </c>
      <c r="W823" s="29"/>
      <c r="X823" s="33">
        <v>55153</v>
      </c>
      <c r="Y823" s="15">
        <v>4</v>
      </c>
      <c r="Z823" s="41" t="str">
        <f t="shared" si="36"/>
        <v>CAISO_Peaker1</v>
      </c>
      <c r="AA823" s="41">
        <f>IF(IFERROR(MATCH(C823,REN_Existing_Resources!E:E,0),FALSE),1,0)</f>
        <v>0</v>
      </c>
      <c r="AB823">
        <f t="shared" si="37"/>
        <v>1</v>
      </c>
      <c r="AC823">
        <f>IF(IFERROR(MATCH(Z823,NonREN_types!$A$1:$A$10,0),FALSE),1,0)</f>
        <v>1</v>
      </c>
      <c r="AD823">
        <v>1</v>
      </c>
      <c r="AE823">
        <f t="shared" si="38"/>
        <v>1</v>
      </c>
      <c r="AG823" s="44">
        <f>IFERROR(INDEX(MasterGenCapability_201906!$G:$G,MATCH($C823,MasterGenCapability_201906!$U:$U,0)),"")</f>
        <v>49.4</v>
      </c>
      <c r="AH823" s="44">
        <f>IFERROR(INDEX(NQC2020compliance_20191121!$L:$L,MATCH($C823,NQC2020compliance_20191121!$A:$A,0)),"")</f>
        <v>194.59</v>
      </c>
    </row>
    <row r="824" spans="2:34" x14ac:dyDescent="0.25">
      <c r="B824" s="28" t="s">
        <v>3329</v>
      </c>
      <c r="C824" s="28" t="s">
        <v>4641</v>
      </c>
      <c r="D824" s="28" t="s">
        <v>3455</v>
      </c>
      <c r="E824" s="28" t="s">
        <v>766</v>
      </c>
      <c r="F824" s="28" t="s">
        <v>4642</v>
      </c>
      <c r="G824" s="28" t="s">
        <v>4721</v>
      </c>
      <c r="H824" s="12" t="s">
        <v>3350</v>
      </c>
      <c r="I824" s="12" t="s">
        <v>3351</v>
      </c>
      <c r="J824" s="29" t="s">
        <v>3836</v>
      </c>
      <c r="K824" s="30">
        <v>49</v>
      </c>
      <c r="L824" s="30">
        <v>47.45</v>
      </c>
      <c r="M824" s="30">
        <v>22.049999999999997</v>
      </c>
      <c r="N824" s="31">
        <v>1662.2371142284569</v>
      </c>
      <c r="O824" s="31">
        <v>8944.9704742818994</v>
      </c>
      <c r="P824" s="31">
        <v>13331.489942848662</v>
      </c>
      <c r="Q824" s="31">
        <v>314.22845691382764</v>
      </c>
      <c r="R824" s="31">
        <v>314.22845691382764</v>
      </c>
      <c r="S824" s="31"/>
      <c r="T824" s="32">
        <v>1</v>
      </c>
      <c r="U824" s="32">
        <v>1</v>
      </c>
      <c r="V824" s="29">
        <v>41183</v>
      </c>
      <c r="W824" s="29"/>
      <c r="X824" s="33">
        <v>55153</v>
      </c>
      <c r="Y824" s="15">
        <v>4</v>
      </c>
      <c r="Z824" s="41" t="str">
        <f t="shared" si="36"/>
        <v>CAISO_Peaker1</v>
      </c>
      <c r="AA824" s="41">
        <f>IF(IFERROR(MATCH(C824,REN_Existing_Resources!E:E,0),FALSE),1,0)</f>
        <v>0</v>
      </c>
      <c r="AB824">
        <f t="shared" si="37"/>
        <v>1</v>
      </c>
      <c r="AC824">
        <f>IF(IFERROR(MATCH(Z824,NonREN_types!$A$1:$A$10,0),FALSE),1,0)</f>
        <v>1</v>
      </c>
      <c r="AD824">
        <v>1</v>
      </c>
      <c r="AE824">
        <f t="shared" si="38"/>
        <v>1</v>
      </c>
      <c r="AG824" s="44">
        <f>IFERROR(INDEX(MasterGenCapability_201906!$G:$G,MATCH($C824,MasterGenCapability_201906!$U:$U,0)),"")</f>
        <v>49.4</v>
      </c>
      <c r="AH824" s="44">
        <f>IFERROR(INDEX(NQC2020compliance_20191121!$L:$L,MATCH($C824,NQC2020compliance_20191121!$A:$A,0)),"")</f>
        <v>194.59</v>
      </c>
    </row>
    <row r="825" spans="2:34" x14ac:dyDescent="0.25">
      <c r="B825" s="28" t="s">
        <v>3329</v>
      </c>
      <c r="C825" s="28" t="s">
        <v>4722</v>
      </c>
      <c r="D825" s="28" t="s">
        <v>3346</v>
      </c>
      <c r="E825" s="28" t="s">
        <v>3347</v>
      </c>
      <c r="F825" s="28" t="s">
        <v>4723</v>
      </c>
      <c r="G825" s="28" t="s">
        <v>4724</v>
      </c>
      <c r="H825" s="12" t="s">
        <v>3350</v>
      </c>
      <c r="I825" s="12" t="s">
        <v>3351</v>
      </c>
      <c r="J825" s="29" t="s">
        <v>3836</v>
      </c>
      <c r="K825" s="30">
        <v>49.4</v>
      </c>
      <c r="L825" s="30">
        <v>49.4</v>
      </c>
      <c r="M825" s="30">
        <v>22.229999999999997</v>
      </c>
      <c r="N825" s="31">
        <v>1675.805680808081</v>
      </c>
      <c r="O825" s="31">
        <v>8936.5061327561343</v>
      </c>
      <c r="P825" s="31">
        <v>13332.515215648553</v>
      </c>
      <c r="Q825" s="31">
        <v>319.35353535353534</v>
      </c>
      <c r="R825" s="31">
        <v>319.35353535353534</v>
      </c>
      <c r="S825" s="31"/>
      <c r="T825" s="32">
        <v>1</v>
      </c>
      <c r="U825" s="32">
        <v>1</v>
      </c>
      <c r="V825" s="29">
        <v>40802</v>
      </c>
      <c r="W825" s="29"/>
      <c r="X825" s="33">
        <v>55153</v>
      </c>
      <c r="Y825" s="15">
        <v>1</v>
      </c>
      <c r="Z825" s="41" t="str">
        <f t="shared" si="36"/>
        <v>CAISO_Peaker1</v>
      </c>
      <c r="AA825" s="41">
        <f>IF(IFERROR(MATCH(C825,REN_Existing_Resources!E:E,0),FALSE),1,0)</f>
        <v>0</v>
      </c>
      <c r="AB825">
        <f t="shared" si="37"/>
        <v>1</v>
      </c>
      <c r="AC825">
        <f>IF(IFERROR(MATCH(Z825,NonREN_types!$A$1:$A$10,0),FALSE),1,0)</f>
        <v>1</v>
      </c>
      <c r="AD825">
        <v>1</v>
      </c>
      <c r="AE825">
        <f t="shared" si="38"/>
        <v>1</v>
      </c>
      <c r="AG825" s="44">
        <f>IFERROR(INDEX(MasterGenCapability_201906!$G:$G,MATCH($C825,MasterGenCapability_201906!$U:$U,0)),"")</f>
        <v>49.4</v>
      </c>
      <c r="AH825" s="44">
        <f>IFERROR(INDEX(NQC2020compliance_20191121!$L:$L,MATCH($C825,NQC2020compliance_20191121!$A:$A,0)),"")</f>
        <v>49.4</v>
      </c>
    </row>
    <row r="826" spans="2:34" x14ac:dyDescent="0.25">
      <c r="B826" s="28" t="s">
        <v>3329</v>
      </c>
      <c r="C826" s="28" t="s">
        <v>4725</v>
      </c>
      <c r="D826" s="28" t="s">
        <v>3346</v>
      </c>
      <c r="E826" s="28" t="s">
        <v>3347</v>
      </c>
      <c r="F826" s="28" t="s">
        <v>4726</v>
      </c>
      <c r="G826" s="28" t="s">
        <v>4727</v>
      </c>
      <c r="H826" s="12" t="s">
        <v>3350</v>
      </c>
      <c r="I826" s="12" t="s">
        <v>3351</v>
      </c>
      <c r="J826" s="29" t="s">
        <v>3836</v>
      </c>
      <c r="K826" s="30">
        <v>49.4</v>
      </c>
      <c r="L826" s="30">
        <v>48</v>
      </c>
      <c r="M826" s="30">
        <v>22.229999999999997</v>
      </c>
      <c r="N826" s="31">
        <v>1675.805680808081</v>
      </c>
      <c r="O826" s="31">
        <v>8936.5061327561343</v>
      </c>
      <c r="P826" s="31">
        <v>13332.515215648553</v>
      </c>
      <c r="Q826" s="31">
        <v>319.35353535353534</v>
      </c>
      <c r="R826" s="31">
        <v>319.35353535353534</v>
      </c>
      <c r="S826" s="31"/>
      <c r="T826" s="32">
        <v>1</v>
      </c>
      <c r="U826" s="32">
        <v>1</v>
      </c>
      <c r="V826" s="29">
        <v>40802</v>
      </c>
      <c r="W826" s="29"/>
      <c r="X826" s="33">
        <v>55153</v>
      </c>
      <c r="Y826" s="15">
        <v>1</v>
      </c>
      <c r="Z826" s="41" t="str">
        <f t="shared" si="36"/>
        <v>CAISO_Peaker1</v>
      </c>
      <c r="AA826" s="41">
        <f>IF(IFERROR(MATCH(C826,REN_Existing_Resources!E:E,0),FALSE),1,0)</f>
        <v>0</v>
      </c>
      <c r="AB826">
        <f t="shared" si="37"/>
        <v>1</v>
      </c>
      <c r="AC826">
        <f>IF(IFERROR(MATCH(Z826,NonREN_types!$A$1:$A$10,0),FALSE),1,0)</f>
        <v>1</v>
      </c>
      <c r="AD826">
        <v>1</v>
      </c>
      <c r="AE826">
        <f t="shared" si="38"/>
        <v>1</v>
      </c>
      <c r="AG826" s="44">
        <f>IFERROR(INDEX(MasterGenCapability_201906!$G:$G,MATCH($C826,MasterGenCapability_201906!$U:$U,0)),"")</f>
        <v>49.4</v>
      </c>
      <c r="AH826" s="44">
        <f>IFERROR(INDEX(NQC2020compliance_20191121!$L:$L,MATCH($C826,NQC2020compliance_20191121!$A:$A,0)),"")</f>
        <v>48</v>
      </c>
    </row>
    <row r="827" spans="2:34" x14ac:dyDescent="0.25">
      <c r="B827" s="28" t="s">
        <v>3329</v>
      </c>
      <c r="C827" s="28" t="s">
        <v>4728</v>
      </c>
      <c r="D827" s="28" t="s">
        <v>3346</v>
      </c>
      <c r="E827" s="28" t="s">
        <v>3347</v>
      </c>
      <c r="F827" s="28" t="s">
        <v>4729</v>
      </c>
      <c r="G827" s="28" t="s">
        <v>4730</v>
      </c>
      <c r="H827" s="12" t="s">
        <v>3350</v>
      </c>
      <c r="I827" s="12" t="s">
        <v>3351</v>
      </c>
      <c r="J827" s="29" t="s">
        <v>3836</v>
      </c>
      <c r="K827" s="30">
        <v>49.4</v>
      </c>
      <c r="L827" s="30">
        <v>48</v>
      </c>
      <c r="M827" s="30">
        <v>22.229999999999997</v>
      </c>
      <c r="N827" s="31">
        <v>1675.805680808081</v>
      </c>
      <c r="O827" s="31">
        <v>8936.5061327561343</v>
      </c>
      <c r="P827" s="31">
        <v>13332.515215648553</v>
      </c>
      <c r="Q827" s="31">
        <v>319.35353535353534</v>
      </c>
      <c r="R827" s="31">
        <v>319.35353535353534</v>
      </c>
      <c r="S827" s="31"/>
      <c r="T827" s="32">
        <v>1</v>
      </c>
      <c r="U827" s="32">
        <v>1</v>
      </c>
      <c r="V827" s="29">
        <v>40754</v>
      </c>
      <c r="W827" s="29"/>
      <c r="X827" s="33">
        <v>55153</v>
      </c>
      <c r="Y827" s="15">
        <v>1</v>
      </c>
      <c r="Z827" s="41" t="str">
        <f t="shared" si="36"/>
        <v>CAISO_Peaker1</v>
      </c>
      <c r="AA827" s="41">
        <f>IF(IFERROR(MATCH(C827,REN_Existing_Resources!E:E,0),FALSE),1,0)</f>
        <v>0</v>
      </c>
      <c r="AB827">
        <f t="shared" si="37"/>
        <v>1</v>
      </c>
      <c r="AC827">
        <f>IF(IFERROR(MATCH(Z827,NonREN_types!$A$1:$A$10,0),FALSE),1,0)</f>
        <v>1</v>
      </c>
      <c r="AD827">
        <v>1</v>
      </c>
      <c r="AE827">
        <f t="shared" si="38"/>
        <v>1</v>
      </c>
      <c r="AG827" s="44">
        <f>IFERROR(INDEX(MasterGenCapability_201906!$G:$G,MATCH($C827,MasterGenCapability_201906!$U:$U,0)),"")</f>
        <v>49.4</v>
      </c>
      <c r="AH827" s="44">
        <f>IFERROR(INDEX(NQC2020compliance_20191121!$L:$L,MATCH($C827,NQC2020compliance_20191121!$A:$A,0)),"")</f>
        <v>48</v>
      </c>
    </row>
    <row r="828" spans="2:34" hidden="1" x14ac:dyDescent="0.25">
      <c r="B828" s="28" t="s">
        <v>3329</v>
      </c>
      <c r="C828" s="28" t="s">
        <v>3018</v>
      </c>
      <c r="D828" s="28" t="s">
        <v>3346</v>
      </c>
      <c r="E828" s="28" t="s">
        <v>3413</v>
      </c>
      <c r="F828" s="28" t="s">
        <v>3017</v>
      </c>
      <c r="G828" s="28"/>
      <c r="H828" s="12" t="s">
        <v>3332</v>
      </c>
      <c r="I828" s="12" t="s">
        <v>3333</v>
      </c>
      <c r="J828" s="29"/>
      <c r="K828" s="30">
        <v>7.5</v>
      </c>
      <c r="L828" s="30">
        <v>6.03</v>
      </c>
      <c r="M828" s="30"/>
      <c r="N828" s="31"/>
      <c r="O828" s="31"/>
      <c r="P828" s="31"/>
      <c r="Q828" s="31"/>
      <c r="R828" s="31"/>
      <c r="S828" s="31"/>
      <c r="T828" s="32">
        <v>0</v>
      </c>
      <c r="U828" s="32">
        <v>1</v>
      </c>
      <c r="V828" s="29">
        <v>42256</v>
      </c>
      <c r="W828" s="29"/>
      <c r="X828" s="33">
        <v>55153</v>
      </c>
      <c r="Y828" s="15">
        <v>1</v>
      </c>
      <c r="Z828" s="41" t="str">
        <f t="shared" si="36"/>
        <v>RenExistRes</v>
      </c>
      <c r="AA828" s="41">
        <f>IF(IFERROR(MATCH(C828,REN_Existing_Resources!E:E,0),FALSE),1,0)</f>
        <v>1</v>
      </c>
      <c r="AB828">
        <f t="shared" si="37"/>
        <v>1</v>
      </c>
      <c r="AC828">
        <f>IF(IFERROR(MATCH(Z828,NonREN_types!$A$1:$A$10,0),FALSE),1,0)</f>
        <v>0</v>
      </c>
      <c r="AD828">
        <v>1</v>
      </c>
      <c r="AE828">
        <f t="shared" si="38"/>
        <v>0</v>
      </c>
      <c r="AG828" s="44">
        <f>IFERROR(INDEX(MasterGenCapability_201906!$G:$G,MATCH($C828,MasterGenCapability_201906!$U:$U,0)),"")</f>
        <v>7.5</v>
      </c>
      <c r="AH828" s="44">
        <f>IFERROR(INDEX(NQC2020compliance_20191121!$L:$L,MATCH($C828,NQC2020compliance_20191121!$A:$A,0)),"")</f>
        <v>1.05</v>
      </c>
    </row>
    <row r="829" spans="2:34" x14ac:dyDescent="0.25">
      <c r="B829" s="28" t="s">
        <v>3329</v>
      </c>
      <c r="C829" s="28" t="s">
        <v>4731</v>
      </c>
      <c r="D829" s="28" t="s">
        <v>3346</v>
      </c>
      <c r="E829" s="28" t="s">
        <v>3347</v>
      </c>
      <c r="F829" s="28" t="s">
        <v>4732</v>
      </c>
      <c r="G829" s="28" t="s">
        <v>4733</v>
      </c>
      <c r="H829" s="12" t="s">
        <v>3350</v>
      </c>
      <c r="I829" s="12" t="s">
        <v>3351</v>
      </c>
      <c r="J829" s="29" t="s">
        <v>3836</v>
      </c>
      <c r="K829" s="30">
        <v>49.4</v>
      </c>
      <c r="L829" s="30">
        <v>49.4</v>
      </c>
      <c r="M829" s="30">
        <v>22.229999999999997</v>
      </c>
      <c r="N829" s="31">
        <v>1675.805680808081</v>
      </c>
      <c r="O829" s="31">
        <v>8936.5061327561343</v>
      </c>
      <c r="P829" s="31">
        <v>13332.515215648553</v>
      </c>
      <c r="Q829" s="31">
        <v>319.35353535353534</v>
      </c>
      <c r="R829" s="31">
        <v>319.35353535353534</v>
      </c>
      <c r="S829" s="31"/>
      <c r="T829" s="32">
        <v>1</v>
      </c>
      <c r="U829" s="32">
        <v>1</v>
      </c>
      <c r="V829" s="29">
        <v>40754</v>
      </c>
      <c r="W829" s="29"/>
      <c r="X829" s="33">
        <v>55153</v>
      </c>
      <c r="Y829" s="15">
        <v>1</v>
      </c>
      <c r="Z829" s="41" t="str">
        <f t="shared" si="36"/>
        <v>CAISO_Peaker1</v>
      </c>
      <c r="AA829" s="41">
        <f>IF(IFERROR(MATCH(C829,REN_Existing_Resources!E:E,0),FALSE),1,0)</f>
        <v>0</v>
      </c>
      <c r="AB829">
        <f t="shared" si="37"/>
        <v>1</v>
      </c>
      <c r="AC829">
        <f>IF(IFERROR(MATCH(Z829,NonREN_types!$A$1:$A$10,0),FALSE),1,0)</f>
        <v>1</v>
      </c>
      <c r="AD829">
        <v>1</v>
      </c>
      <c r="AE829">
        <f t="shared" si="38"/>
        <v>1</v>
      </c>
      <c r="AG829" s="44">
        <f>IFERROR(INDEX(MasterGenCapability_201906!$G:$G,MATCH($C829,MasterGenCapability_201906!$U:$U,0)),"")</f>
        <v>49.4</v>
      </c>
      <c r="AH829" s="44">
        <f>IFERROR(INDEX(NQC2020compliance_20191121!$L:$L,MATCH($C829,NQC2020compliance_20191121!$A:$A,0)),"")</f>
        <v>49.4</v>
      </c>
    </row>
    <row r="830" spans="2:34" x14ac:dyDescent="0.25">
      <c r="B830" s="28" t="s">
        <v>3329</v>
      </c>
      <c r="C830" s="28" t="s">
        <v>4734</v>
      </c>
      <c r="D830" s="28" t="s">
        <v>3334</v>
      </c>
      <c r="E830" s="28" t="s">
        <v>4525</v>
      </c>
      <c r="F830" s="28" t="s">
        <v>4735</v>
      </c>
      <c r="G830" s="28" t="s">
        <v>4736</v>
      </c>
      <c r="H830" s="12" t="s">
        <v>3365</v>
      </c>
      <c r="I830" s="12" t="s">
        <v>3351</v>
      </c>
      <c r="J830" s="29" t="s">
        <v>3836</v>
      </c>
      <c r="K830" s="30">
        <v>49</v>
      </c>
      <c r="L830" s="30">
        <v>49</v>
      </c>
      <c r="M830" s="30">
        <v>22.05</v>
      </c>
      <c r="N830" s="31">
        <v>1662.2370000000001</v>
      </c>
      <c r="O830" s="31">
        <v>8936.5051020408155</v>
      </c>
      <c r="P830" s="31">
        <v>13332.512925170067</v>
      </c>
      <c r="Q830" s="31">
        <v>360</v>
      </c>
      <c r="R830" s="31">
        <v>360</v>
      </c>
      <c r="S830" s="31"/>
      <c r="T830" s="32">
        <v>1</v>
      </c>
      <c r="U830" s="32">
        <v>1</v>
      </c>
      <c r="V830" s="29">
        <v>41290</v>
      </c>
      <c r="W830" s="29"/>
      <c r="X830" s="33">
        <v>55153</v>
      </c>
      <c r="Y830" s="15">
        <v>1</v>
      </c>
      <c r="Z830" s="41" t="str">
        <f t="shared" si="36"/>
        <v>CAISO_Peaker1</v>
      </c>
      <c r="AA830" s="41">
        <f>IF(IFERROR(MATCH(C830,REN_Existing_Resources!E:E,0),FALSE),1,0)</f>
        <v>0</v>
      </c>
      <c r="AB830">
        <f t="shared" si="37"/>
        <v>1</v>
      </c>
      <c r="AC830">
        <f>IF(IFERROR(MATCH(Z830,NonREN_types!$A$1:$A$10,0),FALSE),1,0)</f>
        <v>1</v>
      </c>
      <c r="AD830">
        <v>1</v>
      </c>
      <c r="AE830">
        <f t="shared" si="38"/>
        <v>1</v>
      </c>
      <c r="AG830" s="44">
        <f>IFERROR(INDEX(MasterGenCapability_201906!$G:$G,MATCH($C830,MasterGenCapability_201906!$U:$U,0)),"")</f>
        <v>49</v>
      </c>
      <c r="AH830" s="44">
        <f>IFERROR(INDEX(NQC2020compliance_20191121!$L:$L,MATCH($C830,NQC2020compliance_20191121!$A:$A,0)),"")</f>
        <v>49</v>
      </c>
    </row>
    <row r="831" spans="2:34" x14ac:dyDescent="0.25">
      <c r="B831" s="28" t="s">
        <v>3329</v>
      </c>
      <c r="C831" s="28" t="s">
        <v>4737</v>
      </c>
      <c r="D831" s="28" t="s">
        <v>224</v>
      </c>
      <c r="E831" s="28" t="s">
        <v>3354</v>
      </c>
      <c r="F831" s="28" t="s">
        <v>4738</v>
      </c>
      <c r="G831" s="28" t="s">
        <v>4739</v>
      </c>
      <c r="H831" s="12" t="s">
        <v>3350</v>
      </c>
      <c r="I831" s="12" t="s">
        <v>3351</v>
      </c>
      <c r="J831" s="29" t="s">
        <v>3836</v>
      </c>
      <c r="K831" s="30">
        <v>46.3</v>
      </c>
      <c r="L831" s="30">
        <v>45</v>
      </c>
      <c r="M831" s="30">
        <v>20.834999999999997</v>
      </c>
      <c r="N831" s="31">
        <v>1570.6444569138275</v>
      </c>
      <c r="O831" s="31">
        <v>8913.5628552342805</v>
      </c>
      <c r="P831" s="31">
        <v>13335.203170361887</v>
      </c>
      <c r="Q831" s="31">
        <v>308.97595190380758</v>
      </c>
      <c r="R831" s="31">
        <v>309.34709418837673</v>
      </c>
      <c r="S831" s="31"/>
      <c r="T831" s="32">
        <v>1</v>
      </c>
      <c r="U831" s="32">
        <v>1</v>
      </c>
      <c r="V831" s="29">
        <v>37613</v>
      </c>
      <c r="W831" s="29"/>
      <c r="X831" s="33">
        <v>55153</v>
      </c>
      <c r="Y831" s="15">
        <v>1</v>
      </c>
      <c r="Z831" s="41" t="str">
        <f t="shared" si="36"/>
        <v>CAISO_Peaker1</v>
      </c>
      <c r="AA831" s="41">
        <f>IF(IFERROR(MATCH(C831,REN_Existing_Resources!E:E,0),FALSE),1,0)</f>
        <v>0</v>
      </c>
      <c r="AB831">
        <f t="shared" si="37"/>
        <v>1</v>
      </c>
      <c r="AC831">
        <f>IF(IFERROR(MATCH(Z831,NonREN_types!$A$1:$A$10,0),FALSE),1,0)</f>
        <v>1</v>
      </c>
      <c r="AD831">
        <v>1</v>
      </c>
      <c r="AE831">
        <f t="shared" si="38"/>
        <v>1</v>
      </c>
      <c r="AG831" s="44">
        <f>IFERROR(INDEX(MasterGenCapability_201906!$G:$G,MATCH($C831,MasterGenCapability_201906!$U:$U,0)),"")</f>
        <v>47.6</v>
      </c>
      <c r="AH831" s="44">
        <f>IFERROR(INDEX(NQC2020compliance_20191121!$L:$L,MATCH($C831,NQC2020compliance_20191121!$A:$A,0)),"")</f>
        <v>47.6</v>
      </c>
    </row>
    <row r="832" spans="2:34" x14ac:dyDescent="0.25">
      <c r="B832" s="28" t="s">
        <v>3329</v>
      </c>
      <c r="C832" s="28" t="s">
        <v>4740</v>
      </c>
      <c r="D832" s="28" t="s">
        <v>79</v>
      </c>
      <c r="E832" s="28" t="s">
        <v>3343</v>
      </c>
      <c r="F832" s="28" t="s">
        <v>4741</v>
      </c>
      <c r="G832" s="28" t="s">
        <v>4742</v>
      </c>
      <c r="H832" s="12" t="s">
        <v>3357</v>
      </c>
      <c r="I832" s="12" t="s">
        <v>3395</v>
      </c>
      <c r="J832" s="29" t="s">
        <v>3836</v>
      </c>
      <c r="K832" s="30">
        <v>47.49</v>
      </c>
      <c r="L832" s="30">
        <v>44</v>
      </c>
      <c r="M832" s="30">
        <v>47.015100000000004</v>
      </c>
      <c r="N832" s="31">
        <v>5185.4476990958419</v>
      </c>
      <c r="O832" s="31">
        <v>8783.1309403254982</v>
      </c>
      <c r="P832" s="31">
        <v>8815.3140811368667</v>
      </c>
      <c r="Q832" s="31">
        <v>73.854249547920432</v>
      </c>
      <c r="R832" s="31">
        <v>73.854249547920432</v>
      </c>
      <c r="S832" s="31"/>
      <c r="T832" s="32">
        <v>1</v>
      </c>
      <c r="U832" s="32">
        <v>1</v>
      </c>
      <c r="V832" s="29">
        <v>33329</v>
      </c>
      <c r="W832" s="29"/>
      <c r="X832" s="33">
        <v>55153</v>
      </c>
      <c r="Y832" s="15">
        <v>1</v>
      </c>
      <c r="Z832" s="41" t="str">
        <f t="shared" si="36"/>
        <v>CAISO_Peaker1</v>
      </c>
      <c r="AA832" s="41">
        <f>IF(IFERROR(MATCH(C832,REN_Existing_Resources!E:E,0),FALSE),1,0)</f>
        <v>0</v>
      </c>
      <c r="AB832">
        <f t="shared" si="37"/>
        <v>1</v>
      </c>
      <c r="AC832">
        <f>IF(IFERROR(MATCH(Z832,NonREN_types!$A$1:$A$10,0),FALSE),1,0)</f>
        <v>1</v>
      </c>
      <c r="AD832">
        <v>1</v>
      </c>
      <c r="AE832">
        <f t="shared" si="38"/>
        <v>1</v>
      </c>
      <c r="AG832" s="44">
        <f>IFERROR(INDEX(MasterGenCapability_201906!$G:$G,MATCH($C832,MasterGenCapability_201906!$U:$U,0)),"")</f>
        <v>48.08</v>
      </c>
      <c r="AH832" s="44">
        <f>IFERROR(INDEX(NQC2020compliance_20191121!$L:$L,MATCH($C832,NQC2020compliance_20191121!$A:$A,0)),"")</f>
        <v>38.6</v>
      </c>
    </row>
    <row r="833" spans="2:34" hidden="1" x14ac:dyDescent="0.25">
      <c r="B833" s="28" t="s">
        <v>3329</v>
      </c>
      <c r="C833" s="28" t="s">
        <v>643</v>
      </c>
      <c r="D833" s="28" t="s">
        <v>130</v>
      </c>
      <c r="E833" s="28" t="s">
        <v>3542</v>
      </c>
      <c r="F833" s="28" t="s">
        <v>4743</v>
      </c>
      <c r="G833" s="28"/>
      <c r="H833" s="12" t="s">
        <v>3332</v>
      </c>
      <c r="I833" s="12" t="s">
        <v>3333</v>
      </c>
      <c r="J833" s="29"/>
      <c r="K833" s="30">
        <v>1.5</v>
      </c>
      <c r="L833" s="30">
        <v>0</v>
      </c>
      <c r="M833" s="30"/>
      <c r="N833" s="31"/>
      <c r="O833" s="31"/>
      <c r="P833" s="31"/>
      <c r="Q833" s="31"/>
      <c r="R833" s="31"/>
      <c r="S833" s="31"/>
      <c r="T833" s="32">
        <v>0</v>
      </c>
      <c r="U833" s="32">
        <v>1</v>
      </c>
      <c r="V833" s="29">
        <v>42152</v>
      </c>
      <c r="W833" s="29"/>
      <c r="X833" s="33">
        <v>55153</v>
      </c>
      <c r="Y833" s="15">
        <v>1</v>
      </c>
      <c r="Z833" s="41" t="str">
        <f t="shared" si="36"/>
        <v>RenExistRes</v>
      </c>
      <c r="AA833" s="41">
        <f>IF(IFERROR(MATCH(C833,REN_Existing_Resources!E:E,0),FALSE),1,0)</f>
        <v>1</v>
      </c>
      <c r="AB833">
        <f t="shared" si="37"/>
        <v>1</v>
      </c>
      <c r="AC833">
        <f>IF(IFERROR(MATCH(Z833,NonREN_types!$A$1:$A$10,0),FALSE),1,0)</f>
        <v>0</v>
      </c>
      <c r="AD833">
        <v>1</v>
      </c>
      <c r="AE833">
        <f t="shared" si="38"/>
        <v>0</v>
      </c>
      <c r="AG833" s="44">
        <f>IFERROR(INDEX(MasterGenCapability_201906!$G:$G,MATCH($C833,MasterGenCapability_201906!$U:$U,0)),"")</f>
        <v>1.5</v>
      </c>
      <c r="AH833" s="44">
        <f>IFERROR(INDEX(NQC2020compliance_20191121!$L:$L,MATCH($C833,NQC2020compliance_20191121!$A:$A,0)),"")</f>
        <v>0</v>
      </c>
    </row>
    <row r="834" spans="2:34" x14ac:dyDescent="0.25">
      <c r="B834" s="28" t="s">
        <v>3329</v>
      </c>
      <c r="C834" s="28" t="s">
        <v>4744</v>
      </c>
      <c r="D834" s="28" t="s">
        <v>3360</v>
      </c>
      <c r="E834" s="28"/>
      <c r="F834" s="28" t="s">
        <v>4745</v>
      </c>
      <c r="G834" s="28" t="s">
        <v>4746</v>
      </c>
      <c r="H834" s="12" t="s">
        <v>3357</v>
      </c>
      <c r="I834" s="12" t="s">
        <v>3395</v>
      </c>
      <c r="J834" s="29" t="s">
        <v>3359</v>
      </c>
      <c r="K834" s="34">
        <v>32.17</v>
      </c>
      <c r="L834" s="34">
        <v>32.17</v>
      </c>
      <c r="M834" s="34">
        <v>32.17</v>
      </c>
      <c r="N834" s="31"/>
      <c r="O834" s="31">
        <v>7606.0303582401057</v>
      </c>
      <c r="P834" s="31">
        <v>7606.0303582401057</v>
      </c>
      <c r="Q834" s="31"/>
      <c r="R834" s="31"/>
      <c r="S834" s="31"/>
      <c r="T834" s="32">
        <v>1</v>
      </c>
      <c r="U834" s="32">
        <v>1</v>
      </c>
      <c r="V834" s="29">
        <v>33522</v>
      </c>
      <c r="W834" s="29"/>
      <c r="X834" s="33">
        <v>55153</v>
      </c>
      <c r="Y834" s="15">
        <v>1</v>
      </c>
      <c r="Z834" s="41" t="str">
        <f t="shared" si="36"/>
        <v>CAISO_CHP</v>
      </c>
      <c r="AA834" s="41">
        <f>IF(IFERROR(MATCH(C834,REN_Existing_Resources!E:E,0),FALSE),1,0)</f>
        <v>0</v>
      </c>
      <c r="AB834">
        <f t="shared" si="37"/>
        <v>1</v>
      </c>
      <c r="AC834">
        <f>IF(IFERROR(MATCH(Z834,NonREN_types!$A$1:$A$10,0),FALSE),1,0)</f>
        <v>1</v>
      </c>
      <c r="AD834">
        <v>1</v>
      </c>
      <c r="AE834">
        <f t="shared" si="38"/>
        <v>1</v>
      </c>
      <c r="AG834" s="44">
        <f>IFERROR(INDEX(MasterGenCapability_201906!$G:$G,MATCH($C834,MasterGenCapability_201906!$U:$U,0)),"")</f>
        <v>39</v>
      </c>
      <c r="AH834" s="44">
        <f>IFERROR(INDEX(NQC2020compliance_20191121!$L:$L,MATCH($C834,NQC2020compliance_20191121!$A:$A,0)),"")</f>
        <v>22.68</v>
      </c>
    </row>
    <row r="835" spans="2:34" x14ac:dyDescent="0.25">
      <c r="B835" s="28" t="s">
        <v>3329</v>
      </c>
      <c r="C835" s="28" t="s">
        <v>4747</v>
      </c>
      <c r="D835" s="28" t="s">
        <v>3360</v>
      </c>
      <c r="E835" s="28"/>
      <c r="F835" s="28" t="s">
        <v>4748</v>
      </c>
      <c r="G835" s="28"/>
      <c r="H835" s="12" t="s">
        <v>3385</v>
      </c>
      <c r="I835" s="12" t="s">
        <v>3333</v>
      </c>
      <c r="J835" s="29" t="s">
        <v>3386</v>
      </c>
      <c r="K835" s="30">
        <v>46</v>
      </c>
      <c r="L835" s="30">
        <v>46</v>
      </c>
      <c r="M835" s="30"/>
      <c r="N835" s="31"/>
      <c r="O835" s="31"/>
      <c r="P835" s="31"/>
      <c r="Q835" s="31"/>
      <c r="R835" s="31"/>
      <c r="S835" s="31"/>
      <c r="T835" s="32">
        <v>0</v>
      </c>
      <c r="U835" s="32">
        <v>1</v>
      </c>
      <c r="V835" s="29">
        <v>11324</v>
      </c>
      <c r="W835" s="29"/>
      <c r="X835" s="33">
        <v>55153</v>
      </c>
      <c r="Y835" s="15">
        <v>1</v>
      </c>
      <c r="Z835" s="41" t="str">
        <f t="shared" si="36"/>
        <v>CAISO_Hydro</v>
      </c>
      <c r="AA835" s="41">
        <f>IF(IFERROR(MATCH(C835,REN_Existing_Resources!E:E,0),FALSE),1,0)</f>
        <v>0</v>
      </c>
      <c r="AB835">
        <f t="shared" si="37"/>
        <v>1</v>
      </c>
      <c r="AC835">
        <f>IF(IFERROR(MATCH(Z835,NonREN_types!$A$1:$A$10,0),FALSE),1,0)</f>
        <v>1</v>
      </c>
      <c r="AD835">
        <v>1</v>
      </c>
      <c r="AE835">
        <f t="shared" si="38"/>
        <v>1</v>
      </c>
      <c r="AG835" s="44">
        <f>IFERROR(INDEX(MasterGenCapability_201906!$G:$G,MATCH($C835,MasterGenCapability_201906!$U:$U,0)),"")</f>
        <v>34</v>
      </c>
      <c r="AH835" s="44">
        <f>IFERROR(INDEX(NQC2020compliance_20191121!$L:$L,MATCH($C835,NQC2020compliance_20191121!$A:$A,0)),"")</f>
        <v>46</v>
      </c>
    </row>
    <row r="836" spans="2:34" x14ac:dyDescent="0.25">
      <c r="B836" s="28" t="s">
        <v>3329</v>
      </c>
      <c r="C836" s="28" t="s">
        <v>4749</v>
      </c>
      <c r="D836" s="28" t="s">
        <v>3392</v>
      </c>
      <c r="E836" s="28" t="s">
        <v>1896</v>
      </c>
      <c r="F836" s="28" t="s">
        <v>4750</v>
      </c>
      <c r="G836" s="28" t="s">
        <v>4751</v>
      </c>
      <c r="H836" s="12" t="s">
        <v>3357</v>
      </c>
      <c r="I836" s="12" t="s">
        <v>3395</v>
      </c>
      <c r="J836" s="29" t="s">
        <v>3359</v>
      </c>
      <c r="K836" s="34">
        <v>2.13</v>
      </c>
      <c r="L836" s="34">
        <v>2.13</v>
      </c>
      <c r="M836" s="34">
        <v>2.13</v>
      </c>
      <c r="N836" s="31"/>
      <c r="O836" s="31">
        <v>7606.0303582401057</v>
      </c>
      <c r="P836" s="31">
        <v>7606.0303582401057</v>
      </c>
      <c r="Q836" s="31"/>
      <c r="R836" s="31"/>
      <c r="S836" s="31"/>
      <c r="T836" s="32">
        <v>1</v>
      </c>
      <c r="U836" s="32">
        <v>1</v>
      </c>
      <c r="V836" s="29">
        <v>41703</v>
      </c>
      <c r="W836" s="29"/>
      <c r="X836" s="33">
        <v>55153</v>
      </c>
      <c r="Y836" s="15">
        <v>3</v>
      </c>
      <c r="Z836" s="41" t="str">
        <f t="shared" si="36"/>
        <v>CAISO_CHP</v>
      </c>
      <c r="AA836" s="41">
        <f>IF(IFERROR(MATCH(C836,REN_Existing_Resources!E:E,0),FALSE),1,0)</f>
        <v>0</v>
      </c>
      <c r="AB836">
        <f t="shared" si="37"/>
        <v>1</v>
      </c>
      <c r="AC836">
        <f>IF(IFERROR(MATCH(Z836,NonREN_types!$A$1:$A$10,0),FALSE),1,0)</f>
        <v>1</v>
      </c>
      <c r="AD836">
        <v>1</v>
      </c>
      <c r="AE836">
        <f t="shared" si="38"/>
        <v>1</v>
      </c>
      <c r="AG836" s="44">
        <f>IFERROR(INDEX(MasterGenCapability_201906!$G:$G,MATCH($C836,MasterGenCapability_201906!$U:$U,0)),"")</f>
        <v>25</v>
      </c>
      <c r="AH836" s="44">
        <f>IFERROR(INDEX(NQC2020compliance_20191121!$L:$L,MATCH($C836,NQC2020compliance_20191121!$A:$A,0)),"")</f>
        <v>1.74</v>
      </c>
    </row>
    <row r="837" spans="2:34" x14ac:dyDescent="0.25">
      <c r="B837" s="28" t="s">
        <v>3329</v>
      </c>
      <c r="C837" s="28" t="s">
        <v>4749</v>
      </c>
      <c r="D837" s="28" t="s">
        <v>3392</v>
      </c>
      <c r="E837" s="28" t="s">
        <v>1896</v>
      </c>
      <c r="F837" s="28" t="s">
        <v>4750</v>
      </c>
      <c r="G837" s="28" t="s">
        <v>4752</v>
      </c>
      <c r="H837" s="12" t="s">
        <v>3357</v>
      </c>
      <c r="I837" s="12" t="s">
        <v>3395</v>
      </c>
      <c r="J837" s="29" t="s">
        <v>3359</v>
      </c>
      <c r="K837" s="34">
        <v>2.13</v>
      </c>
      <c r="L837" s="34">
        <v>2.13</v>
      </c>
      <c r="M837" s="34">
        <v>2.13</v>
      </c>
      <c r="N837" s="31"/>
      <c r="O837" s="31">
        <v>7606.0303582401057</v>
      </c>
      <c r="P837" s="31">
        <v>7606.0303582401057</v>
      </c>
      <c r="Q837" s="31"/>
      <c r="R837" s="31"/>
      <c r="S837" s="31"/>
      <c r="T837" s="32">
        <v>1</v>
      </c>
      <c r="U837" s="32">
        <v>1</v>
      </c>
      <c r="V837" s="29">
        <v>41703</v>
      </c>
      <c r="W837" s="29"/>
      <c r="X837" s="33">
        <v>55153</v>
      </c>
      <c r="Y837" s="15">
        <v>3</v>
      </c>
      <c r="Z837" s="41" t="str">
        <f t="shared" si="36"/>
        <v>CAISO_CHP</v>
      </c>
      <c r="AA837" s="41">
        <f>IF(IFERROR(MATCH(C837,REN_Existing_Resources!E:E,0),FALSE),1,0)</f>
        <v>0</v>
      </c>
      <c r="AB837">
        <f t="shared" si="37"/>
        <v>1</v>
      </c>
      <c r="AC837">
        <f>IF(IFERROR(MATCH(Z837,NonREN_types!$A$1:$A$10,0),FALSE),1,0)</f>
        <v>1</v>
      </c>
      <c r="AD837">
        <v>1</v>
      </c>
      <c r="AE837">
        <f t="shared" si="38"/>
        <v>1</v>
      </c>
      <c r="AG837" s="44">
        <f>IFERROR(INDEX(MasterGenCapability_201906!$G:$G,MATCH($C837,MasterGenCapability_201906!$U:$U,0)),"")</f>
        <v>25</v>
      </c>
      <c r="AH837" s="44">
        <f>IFERROR(INDEX(NQC2020compliance_20191121!$L:$L,MATCH($C837,NQC2020compliance_20191121!$A:$A,0)),"")</f>
        <v>1.74</v>
      </c>
    </row>
    <row r="838" spans="2:34" x14ac:dyDescent="0.25">
      <c r="B838" s="28" t="s">
        <v>3329</v>
      </c>
      <c r="C838" s="28" t="s">
        <v>4749</v>
      </c>
      <c r="D838" s="28" t="s">
        <v>3392</v>
      </c>
      <c r="E838" s="28" t="s">
        <v>1896</v>
      </c>
      <c r="F838" s="28" t="s">
        <v>4750</v>
      </c>
      <c r="G838" s="28" t="s">
        <v>4753</v>
      </c>
      <c r="H838" s="12" t="s">
        <v>3357</v>
      </c>
      <c r="I838" s="12" t="s">
        <v>3395</v>
      </c>
      <c r="J838" s="29" t="s">
        <v>3359</v>
      </c>
      <c r="K838" s="34">
        <v>2.13</v>
      </c>
      <c r="L838" s="34">
        <v>2.13</v>
      </c>
      <c r="M838" s="34">
        <v>2.13</v>
      </c>
      <c r="N838" s="31"/>
      <c r="O838" s="31">
        <v>7606.0303582401057</v>
      </c>
      <c r="P838" s="31">
        <v>7606.0303582401057</v>
      </c>
      <c r="Q838" s="31"/>
      <c r="R838" s="31"/>
      <c r="S838" s="31"/>
      <c r="T838" s="32">
        <v>1</v>
      </c>
      <c r="U838" s="32">
        <v>1</v>
      </c>
      <c r="V838" s="29">
        <v>41703</v>
      </c>
      <c r="W838" s="29"/>
      <c r="X838" s="33">
        <v>55153</v>
      </c>
      <c r="Y838" s="15">
        <v>3</v>
      </c>
      <c r="Z838" s="41" t="str">
        <f t="shared" si="36"/>
        <v>CAISO_CHP</v>
      </c>
      <c r="AA838" s="41">
        <f>IF(IFERROR(MATCH(C838,REN_Existing_Resources!E:E,0),FALSE),1,0)</f>
        <v>0</v>
      </c>
      <c r="AB838">
        <f t="shared" si="37"/>
        <v>1</v>
      </c>
      <c r="AC838">
        <f>IF(IFERROR(MATCH(Z838,NonREN_types!$A$1:$A$10,0),FALSE),1,0)</f>
        <v>1</v>
      </c>
      <c r="AD838">
        <v>1</v>
      </c>
      <c r="AE838">
        <f t="shared" si="38"/>
        <v>1</v>
      </c>
      <c r="AG838" s="44">
        <f>IFERROR(INDEX(MasterGenCapability_201906!$G:$G,MATCH($C838,MasterGenCapability_201906!$U:$U,0)),"")</f>
        <v>25</v>
      </c>
      <c r="AH838" s="44">
        <f>IFERROR(INDEX(NQC2020compliance_20191121!$L:$L,MATCH($C838,NQC2020compliance_20191121!$A:$A,0)),"")</f>
        <v>1.74</v>
      </c>
    </row>
    <row r="839" spans="2:34" hidden="1" x14ac:dyDescent="0.25">
      <c r="B839" s="28" t="s">
        <v>3329</v>
      </c>
      <c r="C839" s="28" t="s">
        <v>988</v>
      </c>
      <c r="D839" s="28" t="s">
        <v>3360</v>
      </c>
      <c r="E839" s="28"/>
      <c r="F839" s="28" t="s">
        <v>4754</v>
      </c>
      <c r="G839" s="28"/>
      <c r="H839" s="12" t="s">
        <v>3332</v>
      </c>
      <c r="I839" s="12" t="s">
        <v>3333</v>
      </c>
      <c r="J839" s="29"/>
      <c r="K839" s="30">
        <v>275</v>
      </c>
      <c r="L839" s="30">
        <v>222.58</v>
      </c>
      <c r="M839" s="30"/>
      <c r="N839" s="31"/>
      <c r="O839" s="31"/>
      <c r="P839" s="31"/>
      <c r="Q839" s="31"/>
      <c r="R839" s="31"/>
      <c r="S839" s="31"/>
      <c r="T839" s="32">
        <v>0</v>
      </c>
      <c r="U839" s="32">
        <v>1</v>
      </c>
      <c r="V839" s="29">
        <v>41977</v>
      </c>
      <c r="W839" s="29"/>
      <c r="X839" s="33">
        <v>55153</v>
      </c>
      <c r="Y839" s="15">
        <v>1</v>
      </c>
      <c r="Z839" s="41" t="str">
        <f t="shared" ref="Z839:Z902" si="39">IF(J839="",IF(AA839,"RenExistRes","Unclassified"),J839)</f>
        <v>RenExistRes</v>
      </c>
      <c r="AA839" s="41">
        <f>IF(IFERROR(MATCH(C839,REN_Existing_Resources!E:E,0),FALSE),1,0)</f>
        <v>1</v>
      </c>
      <c r="AB839">
        <f t="shared" ref="AB839:AB902" si="40">IF(AND(YEAR(V839)&lt;=$AB$5,YEAR(X839)&gt;=$AB$5),1,0)</f>
        <v>1</v>
      </c>
      <c r="AC839">
        <f>IF(IFERROR(MATCH(Z839,NonREN_types!$A$1:$A$10,0),FALSE),1,0)</f>
        <v>0</v>
      </c>
      <c r="AD839">
        <v>1</v>
      </c>
      <c r="AE839">
        <f t="shared" ref="AE839:AE902" si="41">IF(AND(AB839,AC839,AD839),1,0)</f>
        <v>0</v>
      </c>
      <c r="AG839" s="44">
        <f>IFERROR(INDEX(MasterGenCapability_201906!$G:$G,MATCH($C839,MasterGenCapability_201906!$U:$U,0)),"")</f>
        <v>137.5</v>
      </c>
      <c r="AH839" s="44">
        <f>IFERROR(INDEX(NQC2020compliance_20191121!$L:$L,MATCH($C839,NQC2020compliance_20191121!$A:$A,0)),"")</f>
        <v>38.5</v>
      </c>
    </row>
    <row r="840" spans="2:34" hidden="1" x14ac:dyDescent="0.25">
      <c r="B840" s="28" t="s">
        <v>3329</v>
      </c>
      <c r="C840" s="28" t="s">
        <v>4755</v>
      </c>
      <c r="D840" s="28" t="s">
        <v>3346</v>
      </c>
      <c r="E840" s="28"/>
      <c r="F840" s="28"/>
      <c r="G840" s="28"/>
      <c r="H840" s="12" t="s">
        <v>3785</v>
      </c>
      <c r="I840" s="12" t="s">
        <v>3333</v>
      </c>
      <c r="J840" s="29"/>
      <c r="K840" s="30">
        <v>8</v>
      </c>
      <c r="L840" s="30">
        <v>1.2</v>
      </c>
      <c r="M840" s="30"/>
      <c r="N840" s="31"/>
      <c r="O840" s="31"/>
      <c r="P840" s="31"/>
      <c r="Q840" s="31"/>
      <c r="R840" s="31"/>
      <c r="S840" s="31"/>
      <c r="T840" s="32">
        <v>0</v>
      </c>
      <c r="U840" s="32">
        <v>1</v>
      </c>
      <c r="V840" s="40">
        <v>1</v>
      </c>
      <c r="W840" s="29"/>
      <c r="X840" s="33">
        <v>55153</v>
      </c>
      <c r="Y840" s="15">
        <v>1</v>
      </c>
      <c r="Z840" s="41" t="str">
        <f t="shared" si="39"/>
        <v>Unclassified</v>
      </c>
      <c r="AA840" s="41">
        <f>IF(IFERROR(MATCH(C840,REN_Existing_Resources!E:E,0),FALSE),1,0)</f>
        <v>0</v>
      </c>
      <c r="AB840">
        <f t="shared" si="40"/>
        <v>1</v>
      </c>
      <c r="AC840">
        <f>IF(IFERROR(MATCH(Z840,NonREN_types!$A$1:$A$10,0),FALSE),1,0)</f>
        <v>0</v>
      </c>
      <c r="AD840">
        <v>1</v>
      </c>
      <c r="AE840">
        <f t="shared" si="41"/>
        <v>0</v>
      </c>
      <c r="AG840" s="44">
        <f>IFERROR(INDEX(MasterGenCapability_201906!$G:$G,MATCH($C840,MasterGenCapability_201906!$U:$U,0)),"")</f>
        <v>5.5</v>
      </c>
      <c r="AH840" s="44">
        <f>IFERROR(INDEX(NQC2020compliance_20191121!$L:$L,MATCH($C840,NQC2020compliance_20191121!$A:$A,0)),"")</f>
        <v>0.8</v>
      </c>
    </row>
    <row r="841" spans="2:34" hidden="1" x14ac:dyDescent="0.25">
      <c r="B841" s="28" t="s">
        <v>3329</v>
      </c>
      <c r="C841" s="28" t="s">
        <v>61</v>
      </c>
      <c r="D841" s="28" t="s">
        <v>3360</v>
      </c>
      <c r="E841" s="28"/>
      <c r="F841" s="28" t="s">
        <v>4756</v>
      </c>
      <c r="G841" s="28"/>
      <c r="H841" s="12" t="s">
        <v>3483</v>
      </c>
      <c r="I841" s="12" t="s">
        <v>3333</v>
      </c>
      <c r="J841" s="29"/>
      <c r="K841" s="30">
        <v>1.5</v>
      </c>
      <c r="L841" s="30">
        <v>0</v>
      </c>
      <c r="M841" s="30"/>
      <c r="N841" s="31"/>
      <c r="O841" s="31"/>
      <c r="P841" s="31"/>
      <c r="Q841" s="31"/>
      <c r="R841" s="31"/>
      <c r="S841" s="31"/>
      <c r="T841" s="32">
        <v>0</v>
      </c>
      <c r="U841" s="32">
        <v>1</v>
      </c>
      <c r="V841" s="29">
        <v>41473</v>
      </c>
      <c r="W841" s="29"/>
      <c r="X841" s="33">
        <v>55153</v>
      </c>
      <c r="Y841" s="15">
        <v>1</v>
      </c>
      <c r="Z841" s="41" t="str">
        <f t="shared" si="39"/>
        <v>RenExistRes</v>
      </c>
      <c r="AA841" s="41">
        <f>IF(IFERROR(MATCH(C841,REN_Existing_Resources!E:E,0),FALSE),1,0)</f>
        <v>1</v>
      </c>
      <c r="AB841">
        <f t="shared" si="40"/>
        <v>1</v>
      </c>
      <c r="AC841">
        <f>IF(IFERROR(MATCH(Z841,NonREN_types!$A$1:$A$10,0),FALSE),1,0)</f>
        <v>0</v>
      </c>
      <c r="AD841">
        <v>1</v>
      </c>
      <c r="AE841">
        <f t="shared" si="41"/>
        <v>0</v>
      </c>
      <c r="AG841" s="44">
        <f>IFERROR(INDEX(MasterGenCapability_201906!$G:$G,MATCH($C841,MasterGenCapability_201906!$U:$U,0)),"")</f>
        <v>1.5</v>
      </c>
      <c r="AH841" s="44">
        <f>IFERROR(INDEX(NQC2020compliance_20191121!$L:$L,MATCH($C841,NQC2020compliance_20191121!$A:$A,0)),"")</f>
        <v>0</v>
      </c>
    </row>
    <row r="842" spans="2:34" hidden="1" x14ac:dyDescent="0.25">
      <c r="B842" s="28" t="s">
        <v>3329</v>
      </c>
      <c r="C842" s="28" t="s">
        <v>4757</v>
      </c>
      <c r="D842" s="28" t="s">
        <v>3337</v>
      </c>
      <c r="E842" s="28" t="s">
        <v>3961</v>
      </c>
      <c r="F842" s="28" t="s">
        <v>4758</v>
      </c>
      <c r="G842" s="28"/>
      <c r="H842" s="12" t="s">
        <v>3340</v>
      </c>
      <c r="I842" s="12" t="s">
        <v>3333</v>
      </c>
      <c r="J842" s="29"/>
      <c r="K842" s="30">
        <v>92.1</v>
      </c>
      <c r="L842" s="30">
        <v>63</v>
      </c>
      <c r="M842" s="30"/>
      <c r="N842" s="31"/>
      <c r="O842" s="31"/>
      <c r="P842" s="31"/>
      <c r="Q842" s="31"/>
      <c r="R842" s="31"/>
      <c r="S842" s="31"/>
      <c r="T842" s="32">
        <v>0</v>
      </c>
      <c r="U842" s="32">
        <v>1</v>
      </c>
      <c r="V842" s="29">
        <v>30755</v>
      </c>
      <c r="W842" s="29"/>
      <c r="X842" s="33">
        <v>55153</v>
      </c>
      <c r="Y842" s="15">
        <v>1</v>
      </c>
      <c r="Z842" s="41" t="str">
        <f t="shared" si="39"/>
        <v>Unclassified</v>
      </c>
      <c r="AA842" s="41">
        <f>IF(IFERROR(MATCH(C842,REN_Existing_Resources!E:E,0),FALSE),1,0)</f>
        <v>0</v>
      </c>
      <c r="AB842">
        <f t="shared" si="40"/>
        <v>1</v>
      </c>
      <c r="AC842">
        <f>IF(IFERROR(MATCH(Z842,NonREN_types!$A$1:$A$10,0),FALSE),1,0)</f>
        <v>0</v>
      </c>
      <c r="AD842">
        <v>1</v>
      </c>
      <c r="AE842">
        <f t="shared" si="41"/>
        <v>0</v>
      </c>
      <c r="AG842" s="44">
        <f>IFERROR(INDEX(MasterGenCapability_201906!$G:$G,MATCH($C842,MasterGenCapability_201906!$U:$U,0)),"")</f>
        <v>46</v>
      </c>
      <c r="AH842" s="44">
        <f>IFERROR(INDEX(NQC2020compliance_20191121!$L:$L,MATCH($C842,NQC2020compliance_20191121!$A:$A,0)),"")</f>
        <v>63</v>
      </c>
    </row>
    <row r="843" spans="2:34" hidden="1" x14ac:dyDescent="0.25">
      <c r="B843" s="28" t="s">
        <v>3329</v>
      </c>
      <c r="C843" s="28" t="s">
        <v>4759</v>
      </c>
      <c r="D843" s="28" t="s">
        <v>3346</v>
      </c>
      <c r="E843" s="28"/>
      <c r="F843" s="28" t="s">
        <v>4760</v>
      </c>
      <c r="G843" s="28"/>
      <c r="H843" s="12" t="s">
        <v>3785</v>
      </c>
      <c r="I843" s="12" t="s">
        <v>3333</v>
      </c>
      <c r="J843" s="29"/>
      <c r="K843" s="30">
        <v>19.600000000000001</v>
      </c>
      <c r="L843" s="30">
        <v>15.88</v>
      </c>
      <c r="M843" s="30"/>
      <c r="N843" s="31"/>
      <c r="O843" s="31"/>
      <c r="P843" s="31"/>
      <c r="Q843" s="31"/>
      <c r="R843" s="31"/>
      <c r="S843" s="31"/>
      <c r="T843" s="32">
        <v>0</v>
      </c>
      <c r="U843" s="32">
        <v>1</v>
      </c>
      <c r="V843" s="29">
        <v>42487</v>
      </c>
      <c r="W843" s="29"/>
      <c r="X843" s="33">
        <v>55153</v>
      </c>
      <c r="Y843" s="15">
        <v>1</v>
      </c>
      <c r="Z843" s="41" t="str">
        <f t="shared" si="39"/>
        <v>Unclassified</v>
      </c>
      <c r="AA843" s="41">
        <f>IF(IFERROR(MATCH(C843,REN_Existing_Resources!E:E,0),FALSE),1,0)</f>
        <v>0</v>
      </c>
      <c r="AB843">
        <f t="shared" si="40"/>
        <v>1</v>
      </c>
      <c r="AC843">
        <f>IF(IFERROR(MATCH(Z843,NonREN_types!$A$1:$A$10,0),FALSE),1,0)</f>
        <v>0</v>
      </c>
      <c r="AD843">
        <v>1</v>
      </c>
      <c r="AE843">
        <f t="shared" si="41"/>
        <v>0</v>
      </c>
      <c r="AG843" s="44">
        <f>IFERROR(INDEX(MasterGenCapability_201906!$G:$G,MATCH($C843,MasterGenCapability_201906!$U:$U,0)),"")</f>
        <v>19.600000000000001</v>
      </c>
      <c r="AH843" s="44">
        <f>IFERROR(INDEX(NQC2020compliance_20191121!$L:$L,MATCH($C843,NQC2020compliance_20191121!$A:$A,0)),"")</f>
        <v>19.190000000000001</v>
      </c>
    </row>
    <row r="844" spans="2:34" hidden="1" x14ac:dyDescent="0.25">
      <c r="B844" s="28" t="s">
        <v>3329</v>
      </c>
      <c r="C844" s="28" t="s">
        <v>4761</v>
      </c>
      <c r="D844" s="28" t="s">
        <v>3346</v>
      </c>
      <c r="E844" s="28" t="s">
        <v>3413</v>
      </c>
      <c r="F844" s="28" t="s">
        <v>4762</v>
      </c>
      <c r="G844" s="28"/>
      <c r="H844" s="12" t="s">
        <v>3399</v>
      </c>
      <c r="I844" s="12" t="s">
        <v>3333</v>
      </c>
      <c r="J844" s="29"/>
      <c r="K844" s="30">
        <v>31</v>
      </c>
      <c r="L844" s="30">
        <v>3.4</v>
      </c>
      <c r="M844" s="30"/>
      <c r="N844" s="31"/>
      <c r="O844" s="31"/>
      <c r="P844" s="31"/>
      <c r="Q844" s="31"/>
      <c r="R844" s="31"/>
      <c r="S844" s="31"/>
      <c r="T844" s="32">
        <v>0</v>
      </c>
      <c r="U844" s="32">
        <v>1</v>
      </c>
      <c r="V844" s="29">
        <v>30376</v>
      </c>
      <c r="W844" s="29"/>
      <c r="X844" s="33">
        <v>55153</v>
      </c>
      <c r="Y844" s="15">
        <v>1</v>
      </c>
      <c r="Z844" s="41" t="str">
        <f t="shared" si="39"/>
        <v>Unclassified</v>
      </c>
      <c r="AA844" s="41">
        <f>IF(IFERROR(MATCH(C844,REN_Existing_Resources!E:E,0),FALSE),1,0)</f>
        <v>0</v>
      </c>
      <c r="AB844">
        <f t="shared" si="40"/>
        <v>1</v>
      </c>
      <c r="AC844">
        <f>IF(IFERROR(MATCH(Z844,NonREN_types!$A$1:$A$10,0),FALSE),1,0)</f>
        <v>0</v>
      </c>
      <c r="AD844">
        <v>1</v>
      </c>
      <c r="AE844">
        <f t="shared" si="41"/>
        <v>0</v>
      </c>
      <c r="AG844" s="44" t="str">
        <f>IFERROR(INDEX(MasterGenCapability_201906!$G:$G,MATCH($C844,MasterGenCapability_201906!$U:$U,0)),"")</f>
        <v/>
      </c>
      <c r="AH844" s="44">
        <f>IFERROR(INDEX(NQC2020compliance_20191121!$L:$L,MATCH($C844,NQC2020compliance_20191121!$A:$A,0)),"")</f>
        <v>4.6500000000000004</v>
      </c>
    </row>
    <row r="845" spans="2:34" x14ac:dyDescent="0.25">
      <c r="B845" s="28" t="s">
        <v>3329</v>
      </c>
      <c r="C845" s="28" t="s">
        <v>4763</v>
      </c>
      <c r="D845" s="28" t="s">
        <v>3360</v>
      </c>
      <c r="E845" s="28"/>
      <c r="F845" s="28" t="s">
        <v>4764</v>
      </c>
      <c r="G845" s="28" t="s">
        <v>4765</v>
      </c>
      <c r="H845" s="12" t="s">
        <v>3357</v>
      </c>
      <c r="I845" s="12" t="s">
        <v>3395</v>
      </c>
      <c r="J845" s="29" t="s">
        <v>3359</v>
      </c>
      <c r="K845" s="34">
        <v>32.25</v>
      </c>
      <c r="L845" s="34">
        <v>32.25</v>
      </c>
      <c r="M845" s="34">
        <v>32.25</v>
      </c>
      <c r="N845" s="31"/>
      <c r="O845" s="31">
        <v>7606.0303582401057</v>
      </c>
      <c r="P845" s="31">
        <v>7606.0303582401057</v>
      </c>
      <c r="Q845" s="31"/>
      <c r="R845" s="31"/>
      <c r="S845" s="31"/>
      <c r="T845" s="32">
        <v>1</v>
      </c>
      <c r="U845" s="32">
        <v>1</v>
      </c>
      <c r="V845" s="29">
        <v>33518</v>
      </c>
      <c r="W845" s="29"/>
      <c r="X845" s="33">
        <v>55153</v>
      </c>
      <c r="Y845" s="15">
        <v>1</v>
      </c>
      <c r="Z845" s="41" t="str">
        <f t="shared" si="39"/>
        <v>CAISO_CHP</v>
      </c>
      <c r="AA845" s="41">
        <f>IF(IFERROR(MATCH(C845,REN_Existing_Resources!E:E,0),FALSE),1,0)</f>
        <v>0</v>
      </c>
      <c r="AB845">
        <f t="shared" si="40"/>
        <v>1</v>
      </c>
      <c r="AC845">
        <f>IF(IFERROR(MATCH(Z845,NonREN_types!$A$1:$A$10,0),FALSE),1,0)</f>
        <v>1</v>
      </c>
      <c r="AD845">
        <v>1</v>
      </c>
      <c r="AE845">
        <f t="shared" si="41"/>
        <v>1</v>
      </c>
      <c r="AG845" s="44" t="str">
        <f>IFERROR(INDEX(MasterGenCapability_201906!$G:$G,MATCH($C845,MasterGenCapability_201906!$U:$U,0)),"")</f>
        <v/>
      </c>
      <c r="AH845" s="44" t="str">
        <f>IFERROR(INDEX(NQC2020compliance_20191121!$L:$L,MATCH($C845,NQC2020compliance_20191121!$A:$A,0)),"")</f>
        <v/>
      </c>
    </row>
    <row r="846" spans="2:34" hidden="1" x14ac:dyDescent="0.25">
      <c r="B846" s="28" t="s">
        <v>3329</v>
      </c>
      <c r="C846" s="28" t="s">
        <v>1155</v>
      </c>
      <c r="D846" s="28" t="s">
        <v>3334</v>
      </c>
      <c r="E846" s="28" t="s">
        <v>3335</v>
      </c>
      <c r="F846" s="28" t="s">
        <v>4766</v>
      </c>
      <c r="G846" s="28"/>
      <c r="H846" s="12" t="s">
        <v>3483</v>
      </c>
      <c r="I846" s="12" t="s">
        <v>3333</v>
      </c>
      <c r="J846" s="29"/>
      <c r="K846" s="30">
        <v>1.57</v>
      </c>
      <c r="L846" s="30">
        <v>0</v>
      </c>
      <c r="M846" s="30"/>
      <c r="N846" s="31"/>
      <c r="O846" s="31"/>
      <c r="P846" s="31"/>
      <c r="Q846" s="31"/>
      <c r="R846" s="31"/>
      <c r="S846" s="31"/>
      <c r="T846" s="32">
        <v>0</v>
      </c>
      <c r="U846" s="32">
        <v>1</v>
      </c>
      <c r="V846" s="29">
        <v>40050</v>
      </c>
      <c r="W846" s="29"/>
      <c r="X846" s="33">
        <v>55153</v>
      </c>
      <c r="Y846" s="15">
        <v>1</v>
      </c>
      <c r="Z846" s="41" t="str">
        <f t="shared" si="39"/>
        <v>RenExistRes</v>
      </c>
      <c r="AA846" s="41">
        <f>IF(IFERROR(MATCH(C846,REN_Existing_Resources!E:E,0),FALSE),1,0)</f>
        <v>1</v>
      </c>
      <c r="AB846">
        <f t="shared" si="40"/>
        <v>1</v>
      </c>
      <c r="AC846">
        <f>IF(IFERROR(MATCH(Z846,NonREN_types!$A$1:$A$10,0),FALSE),1,0)</f>
        <v>0</v>
      </c>
      <c r="AD846">
        <v>1</v>
      </c>
      <c r="AE846">
        <f t="shared" si="41"/>
        <v>0</v>
      </c>
      <c r="AG846" s="44" t="str">
        <f>IFERROR(INDEX(MasterGenCapability_201906!$G:$G,MATCH($C846,MasterGenCapability_201906!$U:$U,0)),"")</f>
        <v/>
      </c>
      <c r="AH846" s="44" t="str">
        <f>IFERROR(INDEX(NQC2020compliance_20191121!$L:$L,MATCH($C846,NQC2020compliance_20191121!$A:$A,0)),"")</f>
        <v/>
      </c>
    </row>
    <row r="847" spans="2:34" hidden="1" x14ac:dyDescent="0.25">
      <c r="B847" s="28" t="s">
        <v>3329</v>
      </c>
      <c r="C847" s="28" t="s">
        <v>4767</v>
      </c>
      <c r="D847" s="28" t="s">
        <v>3334</v>
      </c>
      <c r="E847" s="28" t="s">
        <v>3335</v>
      </c>
      <c r="F847" s="28" t="s">
        <v>4768</v>
      </c>
      <c r="G847" s="28"/>
      <c r="H847" s="12" t="s">
        <v>3385</v>
      </c>
      <c r="I847" s="12" t="s">
        <v>3333</v>
      </c>
      <c r="J847" s="29"/>
      <c r="K847" s="30">
        <v>9.1</v>
      </c>
      <c r="L847" s="30">
        <v>7.4</v>
      </c>
      <c r="M847" s="30"/>
      <c r="N847" s="31"/>
      <c r="O847" s="31"/>
      <c r="P847" s="31"/>
      <c r="Q847" s="31"/>
      <c r="R847" s="31"/>
      <c r="S847" s="31"/>
      <c r="T847" s="32">
        <v>0</v>
      </c>
      <c r="U847" s="32">
        <v>1</v>
      </c>
      <c r="V847" s="29">
        <v>29587</v>
      </c>
      <c r="W847" s="29"/>
      <c r="X847" s="33">
        <v>55153</v>
      </c>
      <c r="Y847" s="15">
        <v>1</v>
      </c>
      <c r="Z847" s="41" t="str">
        <f t="shared" si="39"/>
        <v>Unclassified</v>
      </c>
      <c r="AA847" s="41">
        <f>IF(IFERROR(MATCH(C847,REN_Existing_Resources!E:E,0),FALSE),1,0)</f>
        <v>0</v>
      </c>
      <c r="AB847">
        <f t="shared" si="40"/>
        <v>1</v>
      </c>
      <c r="AC847">
        <f>IF(IFERROR(MATCH(Z847,NonREN_types!$A$1:$A$10,0),FALSE),1,0)</f>
        <v>0</v>
      </c>
      <c r="AD847">
        <v>1</v>
      </c>
      <c r="AE847">
        <f t="shared" si="41"/>
        <v>0</v>
      </c>
      <c r="AG847" s="44">
        <f>IFERROR(INDEX(MasterGenCapability_201906!$G:$G,MATCH($C847,MasterGenCapability_201906!$U:$U,0)),"")</f>
        <v>9.1</v>
      </c>
      <c r="AH847" s="44">
        <f>IFERROR(INDEX(NQC2020compliance_20191121!$L:$L,MATCH($C847,NQC2020compliance_20191121!$A:$A,0)),"")</f>
        <v>5.3</v>
      </c>
    </row>
    <row r="848" spans="2:34" x14ac:dyDescent="0.25">
      <c r="B848" s="28" t="s">
        <v>3329</v>
      </c>
      <c r="C848" s="28" t="s">
        <v>4769</v>
      </c>
      <c r="D848" s="28" t="s">
        <v>3334</v>
      </c>
      <c r="E848" s="28" t="s">
        <v>3335</v>
      </c>
      <c r="F848" s="28" t="s">
        <v>4770</v>
      </c>
      <c r="G848" s="28" t="s">
        <v>4771</v>
      </c>
      <c r="H848" s="12" t="s">
        <v>3357</v>
      </c>
      <c r="I848" s="12" t="s">
        <v>3351</v>
      </c>
      <c r="J848" s="29" t="s">
        <v>3359</v>
      </c>
      <c r="K848" s="34">
        <v>19.3</v>
      </c>
      <c r="L848" s="34">
        <v>19.3</v>
      </c>
      <c r="M848" s="34">
        <v>19.3</v>
      </c>
      <c r="N848" s="31"/>
      <c r="O848" s="31">
        <v>7606.0303582401057</v>
      </c>
      <c r="P848" s="31">
        <v>7606.0303582401057</v>
      </c>
      <c r="Q848" s="31"/>
      <c r="R848" s="31"/>
      <c r="S848" s="31"/>
      <c r="T848" s="32">
        <v>1</v>
      </c>
      <c r="U848" s="32">
        <v>1</v>
      </c>
      <c r="V848" s="29">
        <v>32338</v>
      </c>
      <c r="W848" s="29"/>
      <c r="X848" s="33">
        <v>55153</v>
      </c>
      <c r="Y848" s="15">
        <v>1</v>
      </c>
      <c r="Z848" s="41" t="str">
        <f t="shared" si="39"/>
        <v>CAISO_CHP</v>
      </c>
      <c r="AA848" s="41">
        <f>IF(IFERROR(MATCH(C848,REN_Existing_Resources!E:E,0),FALSE),1,0)</f>
        <v>0</v>
      </c>
      <c r="AB848">
        <f t="shared" si="40"/>
        <v>1</v>
      </c>
      <c r="AC848">
        <f>IF(IFERROR(MATCH(Z848,NonREN_types!$A$1:$A$10,0),FALSE),1,0)</f>
        <v>1</v>
      </c>
      <c r="AD848">
        <v>1</v>
      </c>
      <c r="AE848">
        <f t="shared" si="41"/>
        <v>1</v>
      </c>
      <c r="AG848" s="44" t="str">
        <f>IFERROR(INDEX(MasterGenCapability_201906!$G:$G,MATCH($C848,MasterGenCapability_201906!$U:$U,0)),"")</f>
        <v/>
      </c>
      <c r="AH848" s="44" t="str">
        <f>IFERROR(INDEX(NQC2020compliance_20191121!$L:$L,MATCH($C848,NQC2020compliance_20191121!$A:$A,0)),"")</f>
        <v/>
      </c>
    </row>
    <row r="849" spans="2:34" x14ac:dyDescent="0.25">
      <c r="B849" s="28" t="s">
        <v>3329</v>
      </c>
      <c r="C849" s="28" t="s">
        <v>1297</v>
      </c>
      <c r="D849" s="28" t="s">
        <v>3334</v>
      </c>
      <c r="E849" s="28" t="s">
        <v>3335</v>
      </c>
      <c r="F849" s="28" t="s">
        <v>4772</v>
      </c>
      <c r="G849" s="28"/>
      <c r="H849" s="12" t="s">
        <v>3385</v>
      </c>
      <c r="I849" s="12" t="s">
        <v>3333</v>
      </c>
      <c r="J849" s="29" t="s">
        <v>3386</v>
      </c>
      <c r="K849" s="30">
        <v>8.9</v>
      </c>
      <c r="L849" s="30">
        <v>0.63</v>
      </c>
      <c r="M849" s="30"/>
      <c r="N849" s="31"/>
      <c r="O849" s="31"/>
      <c r="P849" s="31"/>
      <c r="Q849" s="31"/>
      <c r="R849" s="31"/>
      <c r="S849" s="31"/>
      <c r="T849" s="32">
        <v>0</v>
      </c>
      <c r="U849" s="32">
        <v>1</v>
      </c>
      <c r="V849" s="29">
        <v>31778</v>
      </c>
      <c r="W849" s="29"/>
      <c r="X849" s="33">
        <v>55153</v>
      </c>
      <c r="Y849" s="15">
        <v>1</v>
      </c>
      <c r="Z849" s="41" t="str">
        <f t="shared" si="39"/>
        <v>CAISO_Hydro</v>
      </c>
      <c r="AA849" s="41">
        <f>IF(IFERROR(MATCH(C849,REN_Existing_Resources!E:E,0),FALSE),1,0)</f>
        <v>1</v>
      </c>
      <c r="AB849">
        <f t="shared" si="40"/>
        <v>1</v>
      </c>
      <c r="AC849">
        <f>IF(IFERROR(MATCH(Z849,NonREN_types!$A$1:$A$10,0),FALSE),1,0)</f>
        <v>1</v>
      </c>
      <c r="AD849">
        <v>1</v>
      </c>
      <c r="AE849">
        <f t="shared" si="41"/>
        <v>1</v>
      </c>
      <c r="AG849" s="44">
        <f>IFERROR(INDEX(MasterGenCapability_201906!$G:$G,MATCH($C849,MasterGenCapability_201906!$U:$U,0)),"")</f>
        <v>2.19</v>
      </c>
      <c r="AH849" s="44">
        <f>IFERROR(INDEX(NQC2020compliance_20191121!$L:$L,MATCH($C849,NQC2020compliance_20191121!$A:$A,0)),"")</f>
        <v>0.62</v>
      </c>
    </row>
    <row r="850" spans="2:34" hidden="1" x14ac:dyDescent="0.25">
      <c r="B850" s="28" t="s">
        <v>3329</v>
      </c>
      <c r="C850" s="28" t="s">
        <v>2649</v>
      </c>
      <c r="D850" s="28" t="s">
        <v>3334</v>
      </c>
      <c r="E850" s="28" t="s">
        <v>3335</v>
      </c>
      <c r="F850" s="28" t="s">
        <v>4773</v>
      </c>
      <c r="G850" s="28"/>
      <c r="H850" s="12" t="s">
        <v>3483</v>
      </c>
      <c r="I850" s="12" t="s">
        <v>3333</v>
      </c>
      <c r="J850" s="29"/>
      <c r="K850" s="30">
        <v>8</v>
      </c>
      <c r="L850" s="30">
        <v>4.71</v>
      </c>
      <c r="M850" s="30"/>
      <c r="N850" s="31"/>
      <c r="O850" s="31"/>
      <c r="P850" s="31"/>
      <c r="Q850" s="31"/>
      <c r="R850" s="31"/>
      <c r="S850" s="31"/>
      <c r="T850" s="32">
        <v>0</v>
      </c>
      <c r="U850" s="32">
        <v>1</v>
      </c>
      <c r="V850" s="29">
        <v>40505</v>
      </c>
      <c r="W850" s="29"/>
      <c r="X850" s="33">
        <v>55153</v>
      </c>
      <c r="Y850" s="15">
        <v>1</v>
      </c>
      <c r="Z850" s="41" t="str">
        <f t="shared" si="39"/>
        <v>RenExistRes</v>
      </c>
      <c r="AA850" s="41">
        <f>IF(IFERROR(MATCH(C850,REN_Existing_Resources!E:E,0),FALSE),1,0)</f>
        <v>1</v>
      </c>
      <c r="AB850">
        <f t="shared" si="40"/>
        <v>1</v>
      </c>
      <c r="AC850">
        <f>IF(IFERROR(MATCH(Z850,NonREN_types!$A$1:$A$10,0),FALSE),1,0)</f>
        <v>0</v>
      </c>
      <c r="AD850">
        <v>1</v>
      </c>
      <c r="AE850">
        <f t="shared" si="41"/>
        <v>0</v>
      </c>
      <c r="AG850" s="44">
        <f>IFERROR(INDEX(MasterGenCapability_201906!$G:$G,MATCH($C850,MasterGenCapability_201906!$U:$U,0)),"")</f>
        <v>8</v>
      </c>
      <c r="AH850" s="44">
        <f>IFERROR(INDEX(NQC2020compliance_20191121!$L:$L,MATCH($C850,NQC2020compliance_20191121!$A:$A,0)),"")</f>
        <v>4.88</v>
      </c>
    </row>
    <row r="851" spans="2:34" hidden="1" x14ac:dyDescent="0.25">
      <c r="B851" s="28" t="s">
        <v>3329</v>
      </c>
      <c r="C851" s="28" t="s">
        <v>2859</v>
      </c>
      <c r="D851" s="28" t="s">
        <v>3334</v>
      </c>
      <c r="E851" s="28" t="s">
        <v>3335</v>
      </c>
      <c r="F851" s="28" t="s">
        <v>4774</v>
      </c>
      <c r="G851" s="28"/>
      <c r="H851" s="12" t="s">
        <v>3483</v>
      </c>
      <c r="I851" s="12" t="s">
        <v>3333</v>
      </c>
      <c r="J851" s="29"/>
      <c r="K851" s="30">
        <v>6.1</v>
      </c>
      <c r="L851" s="30">
        <v>5.34</v>
      </c>
      <c r="M851" s="30"/>
      <c r="N851" s="31"/>
      <c r="O851" s="31"/>
      <c r="P851" s="31"/>
      <c r="Q851" s="31"/>
      <c r="R851" s="31"/>
      <c r="S851" s="31"/>
      <c r="T851" s="32">
        <v>0</v>
      </c>
      <c r="U851" s="32">
        <v>1</v>
      </c>
      <c r="V851" s="29">
        <v>36165</v>
      </c>
      <c r="W851" s="29"/>
      <c r="X851" s="33">
        <v>55153</v>
      </c>
      <c r="Y851" s="15">
        <v>1</v>
      </c>
      <c r="Z851" s="41" t="str">
        <f t="shared" si="39"/>
        <v>RenExistRes</v>
      </c>
      <c r="AA851" s="41">
        <f>IF(IFERROR(MATCH(C851,REN_Existing_Resources!E:E,0),FALSE),1,0)</f>
        <v>1</v>
      </c>
      <c r="AB851">
        <f t="shared" si="40"/>
        <v>1</v>
      </c>
      <c r="AC851">
        <f>IF(IFERROR(MATCH(Z851,NonREN_types!$A$1:$A$10,0),FALSE),1,0)</f>
        <v>0</v>
      </c>
      <c r="AD851">
        <v>1</v>
      </c>
      <c r="AE851">
        <f t="shared" si="41"/>
        <v>0</v>
      </c>
      <c r="AG851" s="44">
        <f>IFERROR(INDEX(MasterGenCapability_201906!$G:$G,MATCH($C851,MasterGenCapability_201906!$U:$U,0)),"")</f>
        <v>6.1</v>
      </c>
      <c r="AH851" s="44">
        <f>IFERROR(INDEX(NQC2020compliance_20191121!$L:$L,MATCH($C851,NQC2020compliance_20191121!$A:$A,0)),"")</f>
        <v>5.47</v>
      </c>
    </row>
    <row r="852" spans="2:34" x14ac:dyDescent="0.25">
      <c r="B852" s="28" t="s">
        <v>3329</v>
      </c>
      <c r="C852" s="28" t="s">
        <v>4775</v>
      </c>
      <c r="D852" s="28" t="s">
        <v>3346</v>
      </c>
      <c r="E852" s="28" t="s">
        <v>3413</v>
      </c>
      <c r="F852" s="28" t="s">
        <v>4776</v>
      </c>
      <c r="G852" s="28" t="s">
        <v>4777</v>
      </c>
      <c r="H852" s="12" t="s">
        <v>3365</v>
      </c>
      <c r="I852" s="12" t="s">
        <v>3434</v>
      </c>
      <c r="J852" s="29" t="s">
        <v>3855</v>
      </c>
      <c r="K852" s="30">
        <v>525</v>
      </c>
      <c r="L852" s="30">
        <v>484.5</v>
      </c>
      <c r="M852" s="30">
        <v>278.25689781021902</v>
      </c>
      <c r="N852" s="31">
        <v>43566.483120437959</v>
      </c>
      <c r="O852" s="31">
        <v>6857.1082609763789</v>
      </c>
      <c r="P852" s="31">
        <v>7242.1607118216134</v>
      </c>
      <c r="Q852" s="31">
        <v>212.68248175182481</v>
      </c>
      <c r="R852" s="31">
        <v>212.68248175182481</v>
      </c>
      <c r="S852" s="31"/>
      <c r="T852" s="32">
        <v>1</v>
      </c>
      <c r="U852" s="32">
        <v>1</v>
      </c>
      <c r="V852" s="29">
        <v>38696</v>
      </c>
      <c r="W852" s="29"/>
      <c r="X852" s="33">
        <v>55153</v>
      </c>
      <c r="Y852" s="15">
        <v>1</v>
      </c>
      <c r="Z852" s="41" t="str">
        <f t="shared" si="39"/>
        <v>CAISO_CCGT1</v>
      </c>
      <c r="AA852" s="41">
        <f>IF(IFERROR(MATCH(C852,REN_Existing_Resources!E:E,0),FALSE),1,0)</f>
        <v>0</v>
      </c>
      <c r="AB852">
        <f t="shared" si="40"/>
        <v>1</v>
      </c>
      <c r="AC852">
        <f>IF(IFERROR(MATCH(Z852,NonREN_types!$A$1:$A$10,0),FALSE),1,0)</f>
        <v>1</v>
      </c>
      <c r="AD852">
        <v>1</v>
      </c>
      <c r="AE852">
        <f t="shared" si="41"/>
        <v>1</v>
      </c>
      <c r="AG852" s="44">
        <f>IFERROR(INDEX(MasterGenCapability_201906!$G:$G,MATCH($C852,MasterGenCapability_201906!$U:$U,0)),"")</f>
        <v>202</v>
      </c>
      <c r="AH852" s="44">
        <f>IFERROR(INDEX(NQC2020compliance_20191121!$L:$L,MATCH($C852,NQC2020compliance_20191121!$A:$A,0)),"")</f>
        <v>555</v>
      </c>
    </row>
    <row r="853" spans="2:34" x14ac:dyDescent="0.25">
      <c r="B853" s="28" t="s">
        <v>3329</v>
      </c>
      <c r="C853" s="28" t="s">
        <v>4778</v>
      </c>
      <c r="D853" s="28" t="s">
        <v>3346</v>
      </c>
      <c r="E853" s="28" t="s">
        <v>3413</v>
      </c>
      <c r="F853" s="28" t="s">
        <v>4779</v>
      </c>
      <c r="G853" s="28" t="s">
        <v>4780</v>
      </c>
      <c r="H853" s="12" t="s">
        <v>3365</v>
      </c>
      <c r="I853" s="12" t="s">
        <v>3434</v>
      </c>
      <c r="J853" s="29" t="s">
        <v>3855</v>
      </c>
      <c r="K853" s="30">
        <v>525</v>
      </c>
      <c r="L853" s="30">
        <v>484.5</v>
      </c>
      <c r="M853" s="30">
        <v>337.7516605839416</v>
      </c>
      <c r="N853" s="31">
        <v>52881.525547445257</v>
      </c>
      <c r="O853" s="31">
        <v>6829.5586022870948</v>
      </c>
      <c r="P853" s="31">
        <v>7083.5578763963313</v>
      </c>
      <c r="Q853" s="31">
        <v>212.68248175182481</v>
      </c>
      <c r="R853" s="31">
        <v>212.68248175182481</v>
      </c>
      <c r="S853" s="31"/>
      <c r="T853" s="32">
        <v>1</v>
      </c>
      <c r="U853" s="32">
        <v>1</v>
      </c>
      <c r="V853" s="29">
        <v>38736</v>
      </c>
      <c r="W853" s="29"/>
      <c r="X853" s="33">
        <v>55153</v>
      </c>
      <c r="Y853" s="15">
        <v>1</v>
      </c>
      <c r="Z853" s="41" t="str">
        <f t="shared" si="39"/>
        <v>CAISO_CCGT1</v>
      </c>
      <c r="AA853" s="41">
        <f>IF(IFERROR(MATCH(C853,REN_Existing_Resources!E:E,0),FALSE),1,0)</f>
        <v>0</v>
      </c>
      <c r="AB853">
        <f t="shared" si="40"/>
        <v>1</v>
      </c>
      <c r="AC853">
        <f>IF(IFERROR(MATCH(Z853,NonREN_types!$A$1:$A$10,0),FALSE),1,0)</f>
        <v>1</v>
      </c>
      <c r="AD853">
        <v>1</v>
      </c>
      <c r="AE853">
        <f t="shared" si="41"/>
        <v>1</v>
      </c>
      <c r="AG853" s="44">
        <f>IFERROR(INDEX(MasterGenCapability_201906!$G:$G,MATCH($C853,MasterGenCapability_201906!$U:$U,0)),"")</f>
        <v>202</v>
      </c>
      <c r="AH853" s="44">
        <f>IFERROR(INDEX(NQC2020compliance_20191121!$L:$L,MATCH($C853,NQC2020compliance_20191121!$A:$A,0)),"")</f>
        <v>555</v>
      </c>
    </row>
    <row r="854" spans="2:34" x14ac:dyDescent="0.25">
      <c r="B854" s="28" t="s">
        <v>3329</v>
      </c>
      <c r="C854" s="28" t="s">
        <v>4781</v>
      </c>
      <c r="D854" s="28" t="s">
        <v>3346</v>
      </c>
      <c r="E854" s="28" t="s">
        <v>3413</v>
      </c>
      <c r="F854" s="28" t="s">
        <v>4782</v>
      </c>
      <c r="G854" s="28"/>
      <c r="H854" s="12" t="s">
        <v>3357</v>
      </c>
      <c r="I854" s="12" t="s">
        <v>3333</v>
      </c>
      <c r="J854" s="29" t="s">
        <v>3359</v>
      </c>
      <c r="K854" s="34">
        <v>0.12</v>
      </c>
      <c r="L854" s="34">
        <v>0.12</v>
      </c>
      <c r="M854" s="34">
        <v>0.12</v>
      </c>
      <c r="N854" s="31"/>
      <c r="O854" s="31">
        <v>7606.0303582401057</v>
      </c>
      <c r="P854" s="31">
        <v>7606.0303582401057</v>
      </c>
      <c r="Q854" s="31"/>
      <c r="R854" s="31"/>
      <c r="S854" s="31"/>
      <c r="T854" s="32">
        <v>1</v>
      </c>
      <c r="U854" s="32">
        <v>1</v>
      </c>
      <c r="V854" s="29">
        <v>32509</v>
      </c>
      <c r="W854" s="29"/>
      <c r="X854" s="33">
        <v>55153</v>
      </c>
      <c r="Y854" s="15">
        <v>1</v>
      </c>
      <c r="Z854" s="41" t="str">
        <f t="shared" si="39"/>
        <v>CAISO_CHP</v>
      </c>
      <c r="AA854" s="41">
        <f>IF(IFERROR(MATCH(C854,REN_Existing_Resources!E:E,0),FALSE),1,0)</f>
        <v>0</v>
      </c>
      <c r="AB854">
        <f t="shared" si="40"/>
        <v>1</v>
      </c>
      <c r="AC854">
        <f>IF(IFERROR(MATCH(Z854,NonREN_types!$A$1:$A$10,0),FALSE),1,0)</f>
        <v>1</v>
      </c>
      <c r="AD854">
        <v>1</v>
      </c>
      <c r="AE854">
        <f t="shared" si="41"/>
        <v>1</v>
      </c>
      <c r="AG854" s="44">
        <f>IFERROR(INDEX(MasterGenCapability_201906!$G:$G,MATCH($C854,MasterGenCapability_201906!$U:$U,0)),"")</f>
        <v>10.6</v>
      </c>
      <c r="AH854" s="44">
        <f>IFERROR(INDEX(NQC2020compliance_20191121!$L:$L,MATCH($C854,NQC2020compliance_20191121!$A:$A,0)),"")</f>
        <v>0.09</v>
      </c>
    </row>
    <row r="855" spans="2:34" hidden="1" x14ac:dyDescent="0.25">
      <c r="B855" s="28" t="s">
        <v>3329</v>
      </c>
      <c r="C855" s="28" t="s">
        <v>1426</v>
      </c>
      <c r="D855" s="28" t="s">
        <v>3346</v>
      </c>
      <c r="E855" s="28" t="s">
        <v>3413</v>
      </c>
      <c r="F855" s="28" t="s">
        <v>4783</v>
      </c>
      <c r="G855" s="28"/>
      <c r="H855" s="12" t="s">
        <v>3332</v>
      </c>
      <c r="I855" s="12" t="s">
        <v>3333</v>
      </c>
      <c r="J855" s="29"/>
      <c r="K855" s="30">
        <v>2</v>
      </c>
      <c r="L855" s="30">
        <v>0.64</v>
      </c>
      <c r="M855" s="30"/>
      <c r="N855" s="31"/>
      <c r="O855" s="31"/>
      <c r="P855" s="31"/>
      <c r="Q855" s="31"/>
      <c r="R855" s="31"/>
      <c r="S855" s="31"/>
      <c r="T855" s="32">
        <v>0</v>
      </c>
      <c r="U855" s="32">
        <v>1</v>
      </c>
      <c r="V855" s="29">
        <v>40625</v>
      </c>
      <c r="W855" s="29"/>
      <c r="X855" s="33">
        <v>55153</v>
      </c>
      <c r="Y855" s="15">
        <v>1</v>
      </c>
      <c r="Z855" s="41" t="str">
        <f t="shared" si="39"/>
        <v>RenExistRes</v>
      </c>
      <c r="AA855" s="41">
        <f>IF(IFERROR(MATCH(C855,REN_Existing_Resources!E:E,0),FALSE),1,0)</f>
        <v>1</v>
      </c>
      <c r="AB855">
        <f t="shared" si="40"/>
        <v>1</v>
      </c>
      <c r="AC855">
        <f>IF(IFERROR(MATCH(Z855,NonREN_types!$A$1:$A$10,0),FALSE),1,0)</f>
        <v>0</v>
      </c>
      <c r="AD855">
        <v>1</v>
      </c>
      <c r="AE855">
        <f t="shared" si="41"/>
        <v>0</v>
      </c>
      <c r="AG855" s="44">
        <f>IFERROR(INDEX(MasterGenCapability_201906!$G:$G,MATCH($C855,MasterGenCapability_201906!$U:$U,0)),"")</f>
        <v>2</v>
      </c>
      <c r="AH855" s="44">
        <f>IFERROR(INDEX(NQC2020compliance_20191121!$L:$L,MATCH($C855,NQC2020compliance_20191121!$A:$A,0)),"")</f>
        <v>0.28000000000000003</v>
      </c>
    </row>
    <row r="856" spans="2:34" hidden="1" x14ac:dyDescent="0.25">
      <c r="B856" s="28" t="s">
        <v>3329</v>
      </c>
      <c r="C856" s="28" t="s">
        <v>1388</v>
      </c>
      <c r="D856" s="28" t="s">
        <v>3346</v>
      </c>
      <c r="E856" s="28" t="s">
        <v>3413</v>
      </c>
      <c r="F856" s="28" t="s">
        <v>4784</v>
      </c>
      <c r="G856" s="28"/>
      <c r="H856" s="12" t="s">
        <v>3332</v>
      </c>
      <c r="I856" s="12" t="s">
        <v>3333</v>
      </c>
      <c r="J856" s="29"/>
      <c r="K856" s="30">
        <v>2.5</v>
      </c>
      <c r="L856" s="30">
        <v>1.1499999999999999</v>
      </c>
      <c r="M856" s="30"/>
      <c r="N856" s="31"/>
      <c r="O856" s="31"/>
      <c r="P856" s="31"/>
      <c r="Q856" s="31"/>
      <c r="R856" s="31"/>
      <c r="S856" s="31"/>
      <c r="T856" s="32">
        <v>0</v>
      </c>
      <c r="U856" s="32">
        <v>1</v>
      </c>
      <c r="V856" s="29">
        <v>41237</v>
      </c>
      <c r="W856" s="29"/>
      <c r="X856" s="33">
        <v>55153</v>
      </c>
      <c r="Y856" s="15">
        <v>1</v>
      </c>
      <c r="Z856" s="41" t="str">
        <f t="shared" si="39"/>
        <v>RenExistRes</v>
      </c>
      <c r="AA856" s="41">
        <f>IF(IFERROR(MATCH(C856,REN_Existing_Resources!E:E,0),FALSE),1,0)</f>
        <v>1</v>
      </c>
      <c r="AB856">
        <f t="shared" si="40"/>
        <v>1</v>
      </c>
      <c r="AC856">
        <f>IF(IFERROR(MATCH(Z856,NonREN_types!$A$1:$A$10,0),FALSE),1,0)</f>
        <v>0</v>
      </c>
      <c r="AD856">
        <v>1</v>
      </c>
      <c r="AE856">
        <f t="shared" si="41"/>
        <v>0</v>
      </c>
      <c r="AG856" s="44">
        <f>IFERROR(INDEX(MasterGenCapability_201906!$G:$G,MATCH($C856,MasterGenCapability_201906!$U:$U,0)),"")</f>
        <v>2.5</v>
      </c>
      <c r="AH856" s="44">
        <f>IFERROR(INDEX(NQC2020compliance_20191121!$L:$L,MATCH($C856,NQC2020compliance_20191121!$A:$A,0)),"")</f>
        <v>0.35</v>
      </c>
    </row>
    <row r="857" spans="2:34" hidden="1" x14ac:dyDescent="0.25">
      <c r="B857" s="28" t="s">
        <v>3329</v>
      </c>
      <c r="C857" s="28" t="s">
        <v>1394</v>
      </c>
      <c r="D857" s="28" t="s">
        <v>3346</v>
      </c>
      <c r="E857" s="28" t="s">
        <v>3413</v>
      </c>
      <c r="F857" s="28" t="s">
        <v>4785</v>
      </c>
      <c r="G857" s="28"/>
      <c r="H857" s="12" t="s">
        <v>3332</v>
      </c>
      <c r="I857" s="12" t="s">
        <v>3333</v>
      </c>
      <c r="J857" s="29"/>
      <c r="K857" s="30">
        <v>2.5</v>
      </c>
      <c r="L857" s="30">
        <v>1.03</v>
      </c>
      <c r="M857" s="30"/>
      <c r="N857" s="31"/>
      <c r="O857" s="31"/>
      <c r="P857" s="31"/>
      <c r="Q857" s="31"/>
      <c r="R857" s="31"/>
      <c r="S857" s="31"/>
      <c r="T857" s="32">
        <v>0</v>
      </c>
      <c r="U857" s="32">
        <v>1</v>
      </c>
      <c r="V857" s="29">
        <v>41237</v>
      </c>
      <c r="W857" s="29"/>
      <c r="X857" s="33">
        <v>55153</v>
      </c>
      <c r="Y857" s="15">
        <v>1</v>
      </c>
      <c r="Z857" s="41" t="str">
        <f t="shared" si="39"/>
        <v>RenExistRes</v>
      </c>
      <c r="AA857" s="41">
        <f>IF(IFERROR(MATCH(C857,REN_Existing_Resources!E:E,0),FALSE),1,0)</f>
        <v>1</v>
      </c>
      <c r="AB857">
        <f t="shared" si="40"/>
        <v>1</v>
      </c>
      <c r="AC857">
        <f>IF(IFERROR(MATCH(Z857,NonREN_types!$A$1:$A$10,0),FALSE),1,0)</f>
        <v>0</v>
      </c>
      <c r="AD857">
        <v>1</v>
      </c>
      <c r="AE857">
        <f t="shared" si="41"/>
        <v>0</v>
      </c>
      <c r="AG857" s="44">
        <f>IFERROR(INDEX(MasterGenCapability_201906!$G:$G,MATCH($C857,MasterGenCapability_201906!$U:$U,0)),"")</f>
        <v>2.5</v>
      </c>
      <c r="AH857" s="44">
        <f>IFERROR(INDEX(NQC2020compliance_20191121!$L:$L,MATCH($C857,NQC2020compliance_20191121!$A:$A,0)),"")</f>
        <v>0.35</v>
      </c>
    </row>
    <row r="858" spans="2:34" hidden="1" x14ac:dyDescent="0.25">
      <c r="B858" s="28" t="s">
        <v>3329</v>
      </c>
      <c r="C858" s="28" t="s">
        <v>1406</v>
      </c>
      <c r="D858" s="28" t="s">
        <v>3346</v>
      </c>
      <c r="E858" s="28" t="s">
        <v>3413</v>
      </c>
      <c r="F858" s="28" t="s">
        <v>4786</v>
      </c>
      <c r="G858" s="28"/>
      <c r="H858" s="12" t="s">
        <v>3332</v>
      </c>
      <c r="I858" s="12" t="s">
        <v>3333</v>
      </c>
      <c r="J858" s="29"/>
      <c r="K858" s="30">
        <v>3.5</v>
      </c>
      <c r="L858" s="30">
        <v>0.91</v>
      </c>
      <c r="M858" s="30"/>
      <c r="N858" s="31"/>
      <c r="O858" s="31"/>
      <c r="P858" s="31"/>
      <c r="Q858" s="31"/>
      <c r="R858" s="31"/>
      <c r="S858" s="31"/>
      <c r="T858" s="32">
        <v>0</v>
      </c>
      <c r="U858" s="32">
        <v>1</v>
      </c>
      <c r="V858" s="29">
        <v>41442</v>
      </c>
      <c r="W858" s="29"/>
      <c r="X858" s="33">
        <v>55153</v>
      </c>
      <c r="Y858" s="15">
        <v>1</v>
      </c>
      <c r="Z858" s="41" t="str">
        <f t="shared" si="39"/>
        <v>RenExistRes</v>
      </c>
      <c r="AA858" s="41">
        <f>IF(IFERROR(MATCH(C858,REN_Existing_Resources!E:E,0),FALSE),1,0)</f>
        <v>1</v>
      </c>
      <c r="AB858">
        <f t="shared" si="40"/>
        <v>1</v>
      </c>
      <c r="AC858">
        <f>IF(IFERROR(MATCH(Z858,NonREN_types!$A$1:$A$10,0),FALSE),1,0)</f>
        <v>0</v>
      </c>
      <c r="AD858">
        <v>1</v>
      </c>
      <c r="AE858">
        <f t="shared" si="41"/>
        <v>0</v>
      </c>
      <c r="AG858" s="44">
        <f>IFERROR(INDEX(MasterGenCapability_201906!$G:$G,MATCH($C858,MasterGenCapability_201906!$U:$U,0)),"")</f>
        <v>3.5</v>
      </c>
      <c r="AH858" s="44">
        <f>IFERROR(INDEX(NQC2020compliance_20191121!$L:$L,MATCH($C858,NQC2020compliance_20191121!$A:$A,0)),"")</f>
        <v>0.49</v>
      </c>
    </row>
    <row r="859" spans="2:34" hidden="1" x14ac:dyDescent="0.25">
      <c r="B859" s="28" t="s">
        <v>3329</v>
      </c>
      <c r="C859" s="28" t="s">
        <v>1411</v>
      </c>
      <c r="D859" s="28" t="s">
        <v>3346</v>
      </c>
      <c r="E859" s="28" t="s">
        <v>3413</v>
      </c>
      <c r="F859" s="28" t="s">
        <v>4787</v>
      </c>
      <c r="G859" s="28"/>
      <c r="H859" s="12" t="s">
        <v>3332</v>
      </c>
      <c r="I859" s="12" t="s">
        <v>3333</v>
      </c>
      <c r="J859" s="29"/>
      <c r="K859" s="30">
        <v>3.5</v>
      </c>
      <c r="L859" s="30">
        <v>0.87</v>
      </c>
      <c r="M859" s="30"/>
      <c r="N859" s="31"/>
      <c r="O859" s="31"/>
      <c r="P859" s="31"/>
      <c r="Q859" s="31"/>
      <c r="R859" s="31"/>
      <c r="S859" s="31"/>
      <c r="T859" s="32">
        <v>0</v>
      </c>
      <c r="U859" s="32">
        <v>1</v>
      </c>
      <c r="V859" s="29">
        <v>41436</v>
      </c>
      <c r="W859" s="29"/>
      <c r="X859" s="33">
        <v>55153</v>
      </c>
      <c r="Y859" s="15">
        <v>1</v>
      </c>
      <c r="Z859" s="41" t="str">
        <f t="shared" si="39"/>
        <v>RenExistRes</v>
      </c>
      <c r="AA859" s="41">
        <f>IF(IFERROR(MATCH(C859,REN_Existing_Resources!E:E,0),FALSE),1,0)</f>
        <v>1</v>
      </c>
      <c r="AB859">
        <f t="shared" si="40"/>
        <v>1</v>
      </c>
      <c r="AC859">
        <f>IF(IFERROR(MATCH(Z859,NonREN_types!$A$1:$A$10,0),FALSE),1,0)</f>
        <v>0</v>
      </c>
      <c r="AD859">
        <v>1</v>
      </c>
      <c r="AE859">
        <f t="shared" si="41"/>
        <v>0</v>
      </c>
      <c r="AG859" s="44">
        <f>IFERROR(INDEX(MasterGenCapability_201906!$G:$G,MATCH($C859,MasterGenCapability_201906!$U:$U,0)),"")</f>
        <v>3.5</v>
      </c>
      <c r="AH859" s="44">
        <f>IFERROR(INDEX(NQC2020compliance_20191121!$L:$L,MATCH($C859,NQC2020compliance_20191121!$A:$A,0)),"")</f>
        <v>0.49</v>
      </c>
    </row>
    <row r="860" spans="2:34" hidden="1" x14ac:dyDescent="0.25">
      <c r="B860" s="28" t="s">
        <v>3329</v>
      </c>
      <c r="C860" s="28" t="s">
        <v>1417</v>
      </c>
      <c r="D860" s="28" t="s">
        <v>3346</v>
      </c>
      <c r="E860" s="28" t="s">
        <v>3413</v>
      </c>
      <c r="F860" s="28" t="s">
        <v>4788</v>
      </c>
      <c r="G860" s="28"/>
      <c r="H860" s="12" t="s">
        <v>3332</v>
      </c>
      <c r="I860" s="12" t="s">
        <v>3333</v>
      </c>
      <c r="J860" s="29"/>
      <c r="K860" s="30">
        <v>1.5</v>
      </c>
      <c r="L860" s="30">
        <v>0.46</v>
      </c>
      <c r="M860" s="30"/>
      <c r="N860" s="31"/>
      <c r="O860" s="31"/>
      <c r="P860" s="31"/>
      <c r="Q860" s="31"/>
      <c r="R860" s="31"/>
      <c r="S860" s="31"/>
      <c r="T860" s="32">
        <v>0</v>
      </c>
      <c r="U860" s="32">
        <v>1</v>
      </c>
      <c r="V860" s="29">
        <v>40757</v>
      </c>
      <c r="W860" s="29"/>
      <c r="X860" s="33">
        <v>55153</v>
      </c>
      <c r="Y860" s="15">
        <v>1</v>
      </c>
      <c r="Z860" s="41" t="str">
        <f t="shared" si="39"/>
        <v>RenExistRes</v>
      </c>
      <c r="AA860" s="41">
        <f>IF(IFERROR(MATCH(C860,REN_Existing_Resources!E:E,0),FALSE),1,0)</f>
        <v>1</v>
      </c>
      <c r="AB860">
        <f t="shared" si="40"/>
        <v>1</v>
      </c>
      <c r="AC860">
        <f>IF(IFERROR(MATCH(Z860,NonREN_types!$A$1:$A$10,0),FALSE),1,0)</f>
        <v>0</v>
      </c>
      <c r="AD860">
        <v>1</v>
      </c>
      <c r="AE860">
        <f t="shared" si="41"/>
        <v>0</v>
      </c>
      <c r="AG860" s="44">
        <f>IFERROR(INDEX(MasterGenCapability_201906!$G:$G,MATCH($C860,MasterGenCapability_201906!$U:$U,0)),"")</f>
        <v>1.5</v>
      </c>
      <c r="AH860" s="44">
        <f>IFERROR(INDEX(NQC2020compliance_20191121!$L:$L,MATCH($C860,NQC2020compliance_20191121!$A:$A,0)),"")</f>
        <v>0.21</v>
      </c>
    </row>
    <row r="861" spans="2:34" hidden="1" x14ac:dyDescent="0.25">
      <c r="B861" s="28" t="s">
        <v>3329</v>
      </c>
      <c r="C861" s="28" t="s">
        <v>1453</v>
      </c>
      <c r="D861" s="28" t="s">
        <v>3346</v>
      </c>
      <c r="E861" s="28" t="s">
        <v>3413</v>
      </c>
      <c r="F861" s="28" t="s">
        <v>4789</v>
      </c>
      <c r="G861" s="28"/>
      <c r="H861" s="12" t="s">
        <v>3332</v>
      </c>
      <c r="I861" s="12" t="s">
        <v>3333</v>
      </c>
      <c r="J861" s="29"/>
      <c r="K861" s="30">
        <v>5</v>
      </c>
      <c r="L861" s="30">
        <v>0</v>
      </c>
      <c r="M861" s="30"/>
      <c r="N861" s="31"/>
      <c r="O861" s="31"/>
      <c r="P861" s="31"/>
      <c r="Q861" s="31"/>
      <c r="R861" s="31"/>
      <c r="S861" s="31"/>
      <c r="T861" s="32">
        <v>0</v>
      </c>
      <c r="U861" s="32">
        <v>1</v>
      </c>
      <c r="V861" s="29">
        <v>41518</v>
      </c>
      <c r="W861" s="29"/>
      <c r="X861" s="33">
        <v>55153</v>
      </c>
      <c r="Y861" s="15">
        <v>1</v>
      </c>
      <c r="Z861" s="41" t="str">
        <f t="shared" si="39"/>
        <v>RenExistRes</v>
      </c>
      <c r="AA861" s="41">
        <f>IF(IFERROR(MATCH(C861,REN_Existing_Resources!E:E,0),FALSE),1,0)</f>
        <v>1</v>
      </c>
      <c r="AB861">
        <f t="shared" si="40"/>
        <v>1</v>
      </c>
      <c r="AC861">
        <f>IF(IFERROR(MATCH(Z861,NonREN_types!$A$1:$A$10,0),FALSE),1,0)</f>
        <v>0</v>
      </c>
      <c r="AD861">
        <v>1</v>
      </c>
      <c r="AE861">
        <f t="shared" si="41"/>
        <v>0</v>
      </c>
      <c r="AG861" s="44">
        <f>IFERROR(INDEX(MasterGenCapability_201906!$G:$G,MATCH($C861,MasterGenCapability_201906!$U:$U,0)),"")</f>
        <v>5</v>
      </c>
      <c r="AH861" s="44">
        <f>IFERROR(INDEX(NQC2020compliance_20191121!$L:$L,MATCH($C861,NQC2020compliance_20191121!$A:$A,0)),"")</f>
        <v>0</v>
      </c>
    </row>
    <row r="862" spans="2:34" hidden="1" x14ac:dyDescent="0.25">
      <c r="B862" s="28" t="s">
        <v>3329</v>
      </c>
      <c r="C862" s="28" t="s">
        <v>1276</v>
      </c>
      <c r="D862" s="28" t="s">
        <v>3346</v>
      </c>
      <c r="E862" s="28" t="s">
        <v>3413</v>
      </c>
      <c r="F862" s="28" t="s">
        <v>4790</v>
      </c>
      <c r="G862" s="28"/>
      <c r="H862" s="12" t="s">
        <v>3385</v>
      </c>
      <c r="I862" s="12" t="s">
        <v>3333</v>
      </c>
      <c r="J862" s="29"/>
      <c r="K862" s="30">
        <v>6.95</v>
      </c>
      <c r="L862" s="30">
        <v>0</v>
      </c>
      <c r="M862" s="30"/>
      <c r="N862" s="31"/>
      <c r="O862" s="31"/>
      <c r="P862" s="31"/>
      <c r="Q862" s="31"/>
      <c r="R862" s="31"/>
      <c r="S862" s="31"/>
      <c r="T862" s="32">
        <v>0</v>
      </c>
      <c r="U862" s="32">
        <v>1</v>
      </c>
      <c r="V862" s="40">
        <v>1</v>
      </c>
      <c r="W862" s="29"/>
      <c r="X862" s="33">
        <v>55153</v>
      </c>
      <c r="Y862" s="15">
        <v>1</v>
      </c>
      <c r="Z862" s="41" t="str">
        <f t="shared" si="39"/>
        <v>RenExistRes</v>
      </c>
      <c r="AA862" s="41">
        <f>IF(IFERROR(MATCH(C862,REN_Existing_Resources!E:E,0),FALSE),1,0)</f>
        <v>1</v>
      </c>
      <c r="AB862">
        <f t="shared" si="40"/>
        <v>1</v>
      </c>
      <c r="AC862">
        <f>IF(IFERROR(MATCH(Z862,NonREN_types!$A$1:$A$10,0),FALSE),1,0)</f>
        <v>0</v>
      </c>
      <c r="AD862">
        <v>1</v>
      </c>
      <c r="AE862">
        <f t="shared" si="41"/>
        <v>0</v>
      </c>
      <c r="AG862" s="44">
        <f>IFERROR(INDEX(MasterGenCapability_201906!$G:$G,MATCH($C862,MasterGenCapability_201906!$U:$U,0)),"")</f>
        <v>6.95</v>
      </c>
      <c r="AH862" s="44">
        <f>IFERROR(INDEX(NQC2020compliance_20191121!$L:$L,MATCH($C862,NQC2020compliance_20191121!$A:$A,0)),"")</f>
        <v>0.3</v>
      </c>
    </row>
    <row r="863" spans="2:34" hidden="1" x14ac:dyDescent="0.25">
      <c r="B863" s="28" t="s">
        <v>3329</v>
      </c>
      <c r="C863" s="28" t="s">
        <v>1257</v>
      </c>
      <c r="D863" s="28" t="s">
        <v>3346</v>
      </c>
      <c r="E863" s="28" t="s">
        <v>3413</v>
      </c>
      <c r="F863" s="28" t="s">
        <v>4791</v>
      </c>
      <c r="G863" s="28"/>
      <c r="H863" s="12" t="s">
        <v>3385</v>
      </c>
      <c r="I863" s="12" t="s">
        <v>3333</v>
      </c>
      <c r="J863" s="29"/>
      <c r="K863" s="30">
        <v>3.93</v>
      </c>
      <c r="L863" s="30">
        <v>0.73</v>
      </c>
      <c r="M863" s="30"/>
      <c r="N863" s="31"/>
      <c r="O863" s="31"/>
      <c r="P863" s="31"/>
      <c r="Q863" s="31"/>
      <c r="R863" s="31"/>
      <c r="S863" s="31"/>
      <c r="T863" s="32">
        <v>0</v>
      </c>
      <c r="U863" s="32">
        <v>1</v>
      </c>
      <c r="V863" s="40">
        <v>1</v>
      </c>
      <c r="W863" s="29"/>
      <c r="X863" s="33">
        <v>55153</v>
      </c>
      <c r="Y863" s="15">
        <v>1</v>
      </c>
      <c r="Z863" s="41" t="str">
        <f t="shared" si="39"/>
        <v>RenExistRes</v>
      </c>
      <c r="AA863" s="41">
        <f>IF(IFERROR(MATCH(C863,REN_Existing_Resources!E:E,0),FALSE),1,0)</f>
        <v>1</v>
      </c>
      <c r="AB863">
        <f t="shared" si="40"/>
        <v>1</v>
      </c>
      <c r="AC863">
        <f>IF(IFERROR(MATCH(Z863,NonREN_types!$A$1:$A$10,0),FALSE),1,0)</f>
        <v>0</v>
      </c>
      <c r="AD863">
        <v>1</v>
      </c>
      <c r="AE863">
        <f t="shared" si="41"/>
        <v>0</v>
      </c>
      <c r="AG863" s="44">
        <f>IFERROR(INDEX(MasterGenCapability_201906!$G:$G,MATCH($C863,MasterGenCapability_201906!$U:$U,0)),"")</f>
        <v>3.93</v>
      </c>
      <c r="AH863" s="44">
        <f>IFERROR(INDEX(NQC2020compliance_20191121!$L:$L,MATCH($C863,NQC2020compliance_20191121!$A:$A,0)),"")</f>
        <v>1.06</v>
      </c>
    </row>
    <row r="864" spans="2:34" hidden="1" x14ac:dyDescent="0.25">
      <c r="B864" s="28" t="s">
        <v>3329</v>
      </c>
      <c r="C864" s="28" t="s">
        <v>4792</v>
      </c>
      <c r="D864" s="28" t="s">
        <v>3360</v>
      </c>
      <c r="E864" s="28"/>
      <c r="F864" s="28" t="s">
        <v>4793</v>
      </c>
      <c r="G864" s="28"/>
      <c r="H864" s="12" t="s">
        <v>3456</v>
      </c>
      <c r="I864" s="12" t="s">
        <v>3333</v>
      </c>
      <c r="J864" s="29"/>
      <c r="K864" s="30">
        <v>0</v>
      </c>
      <c r="L864" s="30">
        <v>2.34</v>
      </c>
      <c r="M864" s="30"/>
      <c r="N864" s="31"/>
      <c r="O864" s="31"/>
      <c r="P864" s="31"/>
      <c r="Q864" s="31"/>
      <c r="R864" s="31"/>
      <c r="S864" s="31"/>
      <c r="T864" s="32">
        <v>1</v>
      </c>
      <c r="U864" s="32">
        <v>1</v>
      </c>
      <c r="V864" s="40">
        <v>1</v>
      </c>
      <c r="W864" s="29"/>
      <c r="X864" s="33">
        <v>55153</v>
      </c>
      <c r="Y864" s="15">
        <v>1</v>
      </c>
      <c r="Z864" s="41" t="str">
        <f t="shared" si="39"/>
        <v>Unclassified</v>
      </c>
      <c r="AA864" s="41">
        <f>IF(IFERROR(MATCH(C864,REN_Existing_Resources!E:E,0),FALSE),1,0)</f>
        <v>0</v>
      </c>
      <c r="AB864">
        <f t="shared" si="40"/>
        <v>1</v>
      </c>
      <c r="AC864">
        <f>IF(IFERROR(MATCH(Z864,NonREN_types!$A$1:$A$10,0),FALSE),1,0)</f>
        <v>0</v>
      </c>
      <c r="AD864">
        <v>1</v>
      </c>
      <c r="AE864">
        <f t="shared" si="41"/>
        <v>0</v>
      </c>
      <c r="AG864" s="44" t="str">
        <f>IFERROR(INDEX(MasterGenCapability_201906!$G:$G,MATCH($C864,MasterGenCapability_201906!$U:$U,0)),"")</f>
        <v/>
      </c>
      <c r="AH864" s="44">
        <f>IFERROR(INDEX(NQC2020compliance_20191121!$L:$L,MATCH($C864,NQC2020compliance_20191121!$A:$A,0)),"")</f>
        <v>2.34</v>
      </c>
    </row>
    <row r="865" spans="2:34" hidden="1" x14ac:dyDescent="0.25">
      <c r="B865" s="28" t="s">
        <v>3329</v>
      </c>
      <c r="C865" s="28" t="s">
        <v>4794</v>
      </c>
      <c r="D865" s="28" t="s">
        <v>3360</v>
      </c>
      <c r="E865" s="28"/>
      <c r="F865" s="28" t="s">
        <v>4795</v>
      </c>
      <c r="G865" s="28"/>
      <c r="H865" s="12" t="s">
        <v>3456</v>
      </c>
      <c r="I865" s="12" t="s">
        <v>3333</v>
      </c>
      <c r="J865" s="29"/>
      <c r="K865" s="30">
        <v>0</v>
      </c>
      <c r="L865" s="30">
        <v>1.5</v>
      </c>
      <c r="M865" s="30"/>
      <c r="N865" s="31"/>
      <c r="O865" s="31"/>
      <c r="P865" s="31"/>
      <c r="Q865" s="31"/>
      <c r="R865" s="31"/>
      <c r="S865" s="31"/>
      <c r="T865" s="32">
        <v>1</v>
      </c>
      <c r="U865" s="32">
        <v>1</v>
      </c>
      <c r="V865" s="40">
        <v>1</v>
      </c>
      <c r="W865" s="29"/>
      <c r="X865" s="33">
        <v>55153</v>
      </c>
      <c r="Y865" s="15">
        <v>1</v>
      </c>
      <c r="Z865" s="41" t="str">
        <f t="shared" si="39"/>
        <v>Unclassified</v>
      </c>
      <c r="AA865" s="41">
        <f>IF(IFERROR(MATCH(C865,REN_Existing_Resources!E:E,0),FALSE),1,0)</f>
        <v>0</v>
      </c>
      <c r="AB865">
        <f t="shared" si="40"/>
        <v>1</v>
      </c>
      <c r="AC865">
        <f>IF(IFERROR(MATCH(Z865,NonREN_types!$A$1:$A$10,0),FALSE),1,0)</f>
        <v>0</v>
      </c>
      <c r="AD865">
        <v>1</v>
      </c>
      <c r="AE865">
        <f t="shared" si="41"/>
        <v>0</v>
      </c>
      <c r="AG865" s="44" t="str">
        <f>IFERROR(INDEX(MasterGenCapability_201906!$G:$G,MATCH($C865,MasterGenCapability_201906!$U:$U,0)),"")</f>
        <v/>
      </c>
      <c r="AH865" s="44">
        <f>IFERROR(INDEX(NQC2020compliance_20191121!$L:$L,MATCH($C865,NQC2020compliance_20191121!$A:$A,0)),"")</f>
        <v>2</v>
      </c>
    </row>
    <row r="866" spans="2:34" hidden="1" x14ac:dyDescent="0.25">
      <c r="B866" s="28" t="s">
        <v>3329</v>
      </c>
      <c r="C866" s="28" t="s">
        <v>4796</v>
      </c>
      <c r="D866" s="28" t="s">
        <v>3360</v>
      </c>
      <c r="E866" s="28"/>
      <c r="F866" s="28" t="s">
        <v>4797</v>
      </c>
      <c r="G866" s="28"/>
      <c r="H866" s="12" t="s">
        <v>3456</v>
      </c>
      <c r="I866" s="12" t="s">
        <v>3333</v>
      </c>
      <c r="J866" s="29"/>
      <c r="K866" s="30">
        <v>0</v>
      </c>
      <c r="L866" s="30">
        <v>0.4</v>
      </c>
      <c r="M866" s="30"/>
      <c r="N866" s="31"/>
      <c r="O866" s="31"/>
      <c r="P866" s="31"/>
      <c r="Q866" s="31"/>
      <c r="R866" s="31"/>
      <c r="S866" s="31"/>
      <c r="T866" s="32">
        <v>1</v>
      </c>
      <c r="U866" s="32">
        <v>1</v>
      </c>
      <c r="V866" s="40">
        <v>1</v>
      </c>
      <c r="W866" s="29"/>
      <c r="X866" s="33">
        <v>55153</v>
      </c>
      <c r="Y866" s="15">
        <v>1</v>
      </c>
      <c r="Z866" s="41" t="str">
        <f t="shared" si="39"/>
        <v>Unclassified</v>
      </c>
      <c r="AA866" s="41">
        <f>IF(IFERROR(MATCH(C866,REN_Existing_Resources!E:E,0),FALSE),1,0)</f>
        <v>0</v>
      </c>
      <c r="AB866">
        <f t="shared" si="40"/>
        <v>1</v>
      </c>
      <c r="AC866">
        <f>IF(IFERROR(MATCH(Z866,NonREN_types!$A$1:$A$10,0),FALSE),1,0)</f>
        <v>0</v>
      </c>
      <c r="AD866">
        <v>1</v>
      </c>
      <c r="AE866">
        <f t="shared" si="41"/>
        <v>0</v>
      </c>
      <c r="AG866" s="44" t="str">
        <f>IFERROR(INDEX(MasterGenCapability_201906!$G:$G,MATCH($C866,MasterGenCapability_201906!$U:$U,0)),"")</f>
        <v/>
      </c>
      <c r="AH866" s="44" t="str">
        <f>IFERROR(INDEX(NQC2020compliance_20191121!$L:$L,MATCH($C866,NQC2020compliance_20191121!$A:$A,0)),"")</f>
        <v/>
      </c>
    </row>
    <row r="867" spans="2:34" hidden="1" x14ac:dyDescent="0.25">
      <c r="B867" s="28" t="s">
        <v>3329</v>
      </c>
      <c r="C867" s="28" t="s">
        <v>4798</v>
      </c>
      <c r="D867" s="28" t="s">
        <v>3360</v>
      </c>
      <c r="E867" s="28"/>
      <c r="F867" s="28" t="s">
        <v>4799</v>
      </c>
      <c r="G867" s="28"/>
      <c r="H867" s="12" t="s">
        <v>3456</v>
      </c>
      <c r="I867" s="12" t="s">
        <v>3333</v>
      </c>
      <c r="J867" s="29"/>
      <c r="K867" s="30">
        <v>0</v>
      </c>
      <c r="L867" s="30">
        <v>0.35</v>
      </c>
      <c r="M867" s="30"/>
      <c r="N867" s="31"/>
      <c r="O867" s="31"/>
      <c r="P867" s="31"/>
      <c r="Q867" s="31"/>
      <c r="R867" s="31"/>
      <c r="S867" s="31"/>
      <c r="T867" s="32">
        <v>1</v>
      </c>
      <c r="U867" s="32">
        <v>1</v>
      </c>
      <c r="V867" s="40">
        <v>1</v>
      </c>
      <c r="W867" s="29"/>
      <c r="X867" s="33">
        <v>55153</v>
      </c>
      <c r="Y867" s="15">
        <v>1</v>
      </c>
      <c r="Z867" s="41" t="str">
        <f t="shared" si="39"/>
        <v>Unclassified</v>
      </c>
      <c r="AA867" s="41">
        <f>IF(IFERROR(MATCH(C867,REN_Existing_Resources!E:E,0),FALSE),1,0)</f>
        <v>0</v>
      </c>
      <c r="AB867">
        <f t="shared" si="40"/>
        <v>1</v>
      </c>
      <c r="AC867">
        <f>IF(IFERROR(MATCH(Z867,NonREN_types!$A$1:$A$10,0),FALSE),1,0)</f>
        <v>0</v>
      </c>
      <c r="AD867">
        <v>1</v>
      </c>
      <c r="AE867">
        <f t="shared" si="41"/>
        <v>0</v>
      </c>
      <c r="AG867" s="44" t="str">
        <f>IFERROR(INDEX(MasterGenCapability_201906!$G:$G,MATCH($C867,MasterGenCapability_201906!$U:$U,0)),"")</f>
        <v/>
      </c>
      <c r="AH867" s="44" t="str">
        <f>IFERROR(INDEX(NQC2020compliance_20191121!$L:$L,MATCH($C867,NQC2020compliance_20191121!$A:$A,0)),"")</f>
        <v/>
      </c>
    </row>
    <row r="868" spans="2:34" hidden="1" x14ac:dyDescent="0.25">
      <c r="B868" s="28" t="s">
        <v>3329</v>
      </c>
      <c r="C868" s="28" t="s">
        <v>4800</v>
      </c>
      <c r="D868" s="28" t="s">
        <v>3360</v>
      </c>
      <c r="E868" s="28"/>
      <c r="F868" s="28" t="s">
        <v>4800</v>
      </c>
      <c r="G868" s="28"/>
      <c r="H868" s="12" t="s">
        <v>3456</v>
      </c>
      <c r="I868" s="12" t="s">
        <v>3333</v>
      </c>
      <c r="J868" s="29"/>
      <c r="K868" s="30">
        <v>0</v>
      </c>
      <c r="L868" s="30">
        <v>0.6</v>
      </c>
      <c r="M868" s="30"/>
      <c r="N868" s="31"/>
      <c r="O868" s="31"/>
      <c r="P868" s="31"/>
      <c r="Q868" s="31"/>
      <c r="R868" s="31"/>
      <c r="S868" s="31"/>
      <c r="T868" s="32">
        <v>1</v>
      </c>
      <c r="U868" s="32">
        <v>1</v>
      </c>
      <c r="V868" s="40">
        <v>1</v>
      </c>
      <c r="W868" s="29"/>
      <c r="X868" s="33">
        <v>55153</v>
      </c>
      <c r="Y868" s="15">
        <v>1</v>
      </c>
      <c r="Z868" s="41" t="str">
        <f t="shared" si="39"/>
        <v>Unclassified</v>
      </c>
      <c r="AA868" s="41">
        <f>IF(IFERROR(MATCH(C868,REN_Existing_Resources!E:E,0),FALSE),1,0)</f>
        <v>0</v>
      </c>
      <c r="AB868">
        <f t="shared" si="40"/>
        <v>1</v>
      </c>
      <c r="AC868">
        <f>IF(IFERROR(MATCH(Z868,NonREN_types!$A$1:$A$10,0),FALSE),1,0)</f>
        <v>0</v>
      </c>
      <c r="AD868">
        <v>1</v>
      </c>
      <c r="AE868">
        <f t="shared" si="41"/>
        <v>0</v>
      </c>
      <c r="AG868" s="44" t="str">
        <f>IFERROR(INDEX(MasterGenCapability_201906!$G:$G,MATCH($C868,MasterGenCapability_201906!$U:$U,0)),"")</f>
        <v/>
      </c>
      <c r="AH868" s="44">
        <f>IFERROR(INDEX(NQC2020compliance_20191121!$L:$L,MATCH($C868,NQC2020compliance_20191121!$A:$A,0)),"")</f>
        <v>5</v>
      </c>
    </row>
    <row r="869" spans="2:34" hidden="1" x14ac:dyDescent="0.25">
      <c r="B869" s="28" t="s">
        <v>3329</v>
      </c>
      <c r="C869" s="28" t="s">
        <v>4801</v>
      </c>
      <c r="D869" s="28" t="s">
        <v>3360</v>
      </c>
      <c r="E869" s="28"/>
      <c r="F869" s="28" t="s">
        <v>4801</v>
      </c>
      <c r="G869" s="28"/>
      <c r="H869" s="12" t="s">
        <v>3456</v>
      </c>
      <c r="I869" s="12" t="s">
        <v>3333</v>
      </c>
      <c r="J869" s="29"/>
      <c r="K869" s="30">
        <v>0</v>
      </c>
      <c r="L869" s="30">
        <v>0.2</v>
      </c>
      <c r="M869" s="30"/>
      <c r="N869" s="31"/>
      <c r="O869" s="31"/>
      <c r="P869" s="31"/>
      <c r="Q869" s="31"/>
      <c r="R869" s="31"/>
      <c r="S869" s="31"/>
      <c r="T869" s="32">
        <v>1</v>
      </c>
      <c r="U869" s="32">
        <v>1</v>
      </c>
      <c r="V869" s="40">
        <v>1</v>
      </c>
      <c r="W869" s="29"/>
      <c r="X869" s="33">
        <v>55153</v>
      </c>
      <c r="Y869" s="15">
        <v>1</v>
      </c>
      <c r="Z869" s="41" t="str">
        <f t="shared" si="39"/>
        <v>Unclassified</v>
      </c>
      <c r="AA869" s="41">
        <f>IF(IFERROR(MATCH(C869,REN_Existing_Resources!E:E,0),FALSE),1,0)</f>
        <v>0</v>
      </c>
      <c r="AB869">
        <f t="shared" si="40"/>
        <v>1</v>
      </c>
      <c r="AC869">
        <f>IF(IFERROR(MATCH(Z869,NonREN_types!$A$1:$A$10,0),FALSE),1,0)</f>
        <v>0</v>
      </c>
      <c r="AD869">
        <v>1</v>
      </c>
      <c r="AE869">
        <f t="shared" si="41"/>
        <v>0</v>
      </c>
      <c r="AG869" s="44" t="str">
        <f>IFERROR(INDEX(MasterGenCapability_201906!$G:$G,MATCH($C869,MasterGenCapability_201906!$U:$U,0)),"")</f>
        <v/>
      </c>
      <c r="AH869" s="44">
        <f>IFERROR(INDEX(NQC2020compliance_20191121!$L:$L,MATCH($C869,NQC2020compliance_20191121!$A:$A,0)),"")</f>
        <v>2.62</v>
      </c>
    </row>
    <row r="870" spans="2:34" hidden="1" x14ac:dyDescent="0.25">
      <c r="B870" s="28" t="s">
        <v>3329</v>
      </c>
      <c r="C870" s="28" t="s">
        <v>4802</v>
      </c>
      <c r="D870" s="28" t="s">
        <v>3360</v>
      </c>
      <c r="E870" s="28"/>
      <c r="F870" s="28" t="s">
        <v>4802</v>
      </c>
      <c r="G870" s="28"/>
      <c r="H870" s="12" t="s">
        <v>3456</v>
      </c>
      <c r="I870" s="12" t="s">
        <v>3333</v>
      </c>
      <c r="J870" s="29"/>
      <c r="K870" s="30">
        <v>0</v>
      </c>
      <c r="L870" s="30">
        <v>0.55000000000000004</v>
      </c>
      <c r="M870" s="30"/>
      <c r="N870" s="31"/>
      <c r="O870" s="31"/>
      <c r="P870" s="31"/>
      <c r="Q870" s="31"/>
      <c r="R870" s="31"/>
      <c r="S870" s="31"/>
      <c r="T870" s="32">
        <v>1</v>
      </c>
      <c r="U870" s="32">
        <v>1</v>
      </c>
      <c r="V870" s="40">
        <v>1</v>
      </c>
      <c r="W870" s="29"/>
      <c r="X870" s="33">
        <v>55153</v>
      </c>
      <c r="Y870" s="15">
        <v>1</v>
      </c>
      <c r="Z870" s="41" t="str">
        <f t="shared" si="39"/>
        <v>Unclassified</v>
      </c>
      <c r="AA870" s="41">
        <f>IF(IFERROR(MATCH(C870,REN_Existing_Resources!E:E,0),FALSE),1,0)</f>
        <v>0</v>
      </c>
      <c r="AB870">
        <f t="shared" si="40"/>
        <v>1</v>
      </c>
      <c r="AC870">
        <f>IF(IFERROR(MATCH(Z870,NonREN_types!$A$1:$A$10,0),FALSE),1,0)</f>
        <v>0</v>
      </c>
      <c r="AD870">
        <v>1</v>
      </c>
      <c r="AE870">
        <f t="shared" si="41"/>
        <v>0</v>
      </c>
      <c r="AG870" s="44" t="str">
        <f>IFERROR(INDEX(MasterGenCapability_201906!$G:$G,MATCH($C870,MasterGenCapability_201906!$U:$U,0)),"")</f>
        <v/>
      </c>
      <c r="AH870" s="44">
        <f>IFERROR(INDEX(NQC2020compliance_20191121!$L:$L,MATCH($C870,NQC2020compliance_20191121!$A:$A,0)),"")</f>
        <v>3.14</v>
      </c>
    </row>
    <row r="871" spans="2:34" hidden="1" x14ac:dyDescent="0.25">
      <c r="B871" s="28" t="s">
        <v>3329</v>
      </c>
      <c r="C871" s="28" t="s">
        <v>4803</v>
      </c>
      <c r="D871" s="28" t="s">
        <v>3360</v>
      </c>
      <c r="E871" s="28"/>
      <c r="F871" s="28" t="s">
        <v>4804</v>
      </c>
      <c r="G871" s="28"/>
      <c r="H871" s="12" t="s">
        <v>3456</v>
      </c>
      <c r="I871" s="12" t="s">
        <v>3333</v>
      </c>
      <c r="J871" s="29"/>
      <c r="K871" s="30">
        <v>0</v>
      </c>
      <c r="L871" s="30">
        <v>0.16</v>
      </c>
      <c r="M871" s="30"/>
      <c r="N871" s="31"/>
      <c r="O871" s="31"/>
      <c r="P871" s="31"/>
      <c r="Q871" s="31"/>
      <c r="R871" s="31"/>
      <c r="S871" s="31"/>
      <c r="T871" s="32">
        <v>1</v>
      </c>
      <c r="U871" s="32">
        <v>1</v>
      </c>
      <c r="V871" s="40">
        <v>1</v>
      </c>
      <c r="W871" s="29"/>
      <c r="X871" s="33">
        <v>55153</v>
      </c>
      <c r="Y871" s="15">
        <v>1</v>
      </c>
      <c r="Z871" s="41" t="str">
        <f t="shared" si="39"/>
        <v>Unclassified</v>
      </c>
      <c r="AA871" s="41">
        <f>IF(IFERROR(MATCH(C871,REN_Existing_Resources!E:E,0),FALSE),1,0)</f>
        <v>0</v>
      </c>
      <c r="AB871">
        <f t="shared" si="40"/>
        <v>1</v>
      </c>
      <c r="AC871">
        <f>IF(IFERROR(MATCH(Z871,NonREN_types!$A$1:$A$10,0),FALSE),1,0)</f>
        <v>0</v>
      </c>
      <c r="AD871">
        <v>1</v>
      </c>
      <c r="AE871">
        <f t="shared" si="41"/>
        <v>0</v>
      </c>
      <c r="AG871" s="44" t="str">
        <f>IFERROR(INDEX(MasterGenCapability_201906!$G:$G,MATCH($C871,MasterGenCapability_201906!$U:$U,0)),"")</f>
        <v/>
      </c>
      <c r="AH871" s="44" t="str">
        <f>IFERROR(INDEX(NQC2020compliance_20191121!$L:$L,MATCH($C871,NQC2020compliance_20191121!$A:$A,0)),"")</f>
        <v/>
      </c>
    </row>
    <row r="872" spans="2:34" hidden="1" x14ac:dyDescent="0.25">
      <c r="B872" s="28" t="s">
        <v>3329</v>
      </c>
      <c r="C872" s="28" t="s">
        <v>4805</v>
      </c>
      <c r="D872" s="28" t="s">
        <v>3360</v>
      </c>
      <c r="E872" s="28"/>
      <c r="F872" s="28" t="s">
        <v>4805</v>
      </c>
      <c r="G872" s="28"/>
      <c r="H872" s="12" t="s">
        <v>3456</v>
      </c>
      <c r="I872" s="12" t="s">
        <v>3333</v>
      </c>
      <c r="J872" s="29"/>
      <c r="K872" s="30">
        <v>0</v>
      </c>
      <c r="L872" s="30">
        <v>0.2</v>
      </c>
      <c r="M872" s="30"/>
      <c r="N872" s="31"/>
      <c r="O872" s="31"/>
      <c r="P872" s="31"/>
      <c r="Q872" s="31"/>
      <c r="R872" s="31"/>
      <c r="S872" s="31"/>
      <c r="T872" s="32">
        <v>1</v>
      </c>
      <c r="U872" s="32">
        <v>1</v>
      </c>
      <c r="V872" s="40">
        <v>1</v>
      </c>
      <c r="W872" s="29"/>
      <c r="X872" s="33">
        <v>55153</v>
      </c>
      <c r="Y872" s="15">
        <v>1</v>
      </c>
      <c r="Z872" s="41" t="str">
        <f t="shared" si="39"/>
        <v>Unclassified</v>
      </c>
      <c r="AA872" s="41">
        <f>IF(IFERROR(MATCH(C872,REN_Existing_Resources!E:E,0),FALSE),1,0)</f>
        <v>0</v>
      </c>
      <c r="AB872">
        <f t="shared" si="40"/>
        <v>1</v>
      </c>
      <c r="AC872">
        <f>IF(IFERROR(MATCH(Z872,NonREN_types!$A$1:$A$10,0),FALSE),1,0)</f>
        <v>0</v>
      </c>
      <c r="AD872">
        <v>1</v>
      </c>
      <c r="AE872">
        <f t="shared" si="41"/>
        <v>0</v>
      </c>
      <c r="AG872" s="44" t="str">
        <f>IFERROR(INDEX(MasterGenCapability_201906!$G:$G,MATCH($C872,MasterGenCapability_201906!$U:$U,0)),"")</f>
        <v/>
      </c>
      <c r="AH872" s="44">
        <f>IFERROR(INDEX(NQC2020compliance_20191121!$L:$L,MATCH($C872,NQC2020compliance_20191121!$A:$A,0)),"")</f>
        <v>1.02</v>
      </c>
    </row>
    <row r="873" spans="2:34" hidden="1" x14ac:dyDescent="0.25">
      <c r="B873" s="28" t="s">
        <v>3329</v>
      </c>
      <c r="C873" s="28" t="s">
        <v>4806</v>
      </c>
      <c r="D873" s="28" t="s">
        <v>3360</v>
      </c>
      <c r="E873" s="28"/>
      <c r="F873" s="28" t="s">
        <v>4807</v>
      </c>
      <c r="G873" s="28"/>
      <c r="H873" s="12" t="s">
        <v>3456</v>
      </c>
      <c r="I873" s="12" t="s">
        <v>3333</v>
      </c>
      <c r="J873" s="29"/>
      <c r="K873" s="30">
        <v>0</v>
      </c>
      <c r="L873" s="30">
        <v>1.4</v>
      </c>
      <c r="M873" s="30"/>
      <c r="N873" s="31"/>
      <c r="O873" s="31"/>
      <c r="P873" s="31"/>
      <c r="Q873" s="31"/>
      <c r="R873" s="31"/>
      <c r="S873" s="31"/>
      <c r="T873" s="32">
        <v>1</v>
      </c>
      <c r="U873" s="32">
        <v>1</v>
      </c>
      <c r="V873" s="40">
        <v>1</v>
      </c>
      <c r="W873" s="29"/>
      <c r="X873" s="33">
        <v>55153</v>
      </c>
      <c r="Y873" s="15">
        <v>1</v>
      </c>
      <c r="Z873" s="41" t="str">
        <f t="shared" si="39"/>
        <v>Unclassified</v>
      </c>
      <c r="AA873" s="41">
        <f>IF(IFERROR(MATCH(C873,REN_Existing_Resources!E:E,0),FALSE),1,0)</f>
        <v>0</v>
      </c>
      <c r="AB873">
        <f t="shared" si="40"/>
        <v>1</v>
      </c>
      <c r="AC873">
        <f>IF(IFERROR(MATCH(Z873,NonREN_types!$A$1:$A$10,0),FALSE),1,0)</f>
        <v>0</v>
      </c>
      <c r="AD873">
        <v>1</v>
      </c>
      <c r="AE873">
        <f t="shared" si="41"/>
        <v>0</v>
      </c>
      <c r="AG873" s="44" t="str">
        <f>IFERROR(INDEX(MasterGenCapability_201906!$G:$G,MATCH($C873,MasterGenCapability_201906!$U:$U,0)),"")</f>
        <v/>
      </c>
      <c r="AH873" s="44">
        <f>IFERROR(INDEX(NQC2020compliance_20191121!$L:$L,MATCH($C873,NQC2020compliance_20191121!$A:$A,0)),"")</f>
        <v>1.4</v>
      </c>
    </row>
    <row r="874" spans="2:34" hidden="1" x14ac:dyDescent="0.25">
      <c r="B874" s="28" t="s">
        <v>3329</v>
      </c>
      <c r="C874" s="28" t="s">
        <v>4808</v>
      </c>
      <c r="D874" s="28" t="s">
        <v>3360</v>
      </c>
      <c r="E874" s="28"/>
      <c r="F874" s="28" t="s">
        <v>4809</v>
      </c>
      <c r="G874" s="28"/>
      <c r="H874" s="12" t="s">
        <v>3456</v>
      </c>
      <c r="I874" s="12" t="s">
        <v>3333</v>
      </c>
      <c r="J874" s="29"/>
      <c r="K874" s="30">
        <v>0</v>
      </c>
      <c r="L874" s="30">
        <v>1.5</v>
      </c>
      <c r="M874" s="30"/>
      <c r="N874" s="31"/>
      <c r="O874" s="31"/>
      <c r="P874" s="31"/>
      <c r="Q874" s="31"/>
      <c r="R874" s="31"/>
      <c r="S874" s="31"/>
      <c r="T874" s="32">
        <v>1</v>
      </c>
      <c r="U874" s="32">
        <v>1</v>
      </c>
      <c r="V874" s="40">
        <v>1</v>
      </c>
      <c r="W874" s="29"/>
      <c r="X874" s="33">
        <v>55153</v>
      </c>
      <c r="Y874" s="15">
        <v>1</v>
      </c>
      <c r="Z874" s="41" t="str">
        <f t="shared" si="39"/>
        <v>Unclassified</v>
      </c>
      <c r="AA874" s="41">
        <f>IF(IFERROR(MATCH(C874,REN_Existing_Resources!E:E,0),FALSE),1,0)</f>
        <v>0</v>
      </c>
      <c r="AB874">
        <f t="shared" si="40"/>
        <v>1</v>
      </c>
      <c r="AC874">
        <f>IF(IFERROR(MATCH(Z874,NonREN_types!$A$1:$A$10,0),FALSE),1,0)</f>
        <v>0</v>
      </c>
      <c r="AD874">
        <v>1</v>
      </c>
      <c r="AE874">
        <f t="shared" si="41"/>
        <v>0</v>
      </c>
      <c r="AG874" s="44" t="str">
        <f>IFERROR(INDEX(MasterGenCapability_201906!$G:$G,MATCH($C874,MasterGenCapability_201906!$U:$U,0)),"")</f>
        <v/>
      </c>
      <c r="AH874" s="44" t="str">
        <f>IFERROR(INDEX(NQC2020compliance_20191121!$L:$L,MATCH($C874,NQC2020compliance_20191121!$A:$A,0)),"")</f>
        <v/>
      </c>
    </row>
    <row r="875" spans="2:34" hidden="1" x14ac:dyDescent="0.25">
      <c r="B875" s="28" t="s">
        <v>3329</v>
      </c>
      <c r="C875" s="28" t="s">
        <v>4810</v>
      </c>
      <c r="D875" s="28" t="s">
        <v>3360</v>
      </c>
      <c r="E875" s="28"/>
      <c r="F875" s="28" t="s">
        <v>4811</v>
      </c>
      <c r="G875" s="28"/>
      <c r="H875" s="12" t="s">
        <v>3456</v>
      </c>
      <c r="I875" s="12" t="s">
        <v>3333</v>
      </c>
      <c r="J875" s="29"/>
      <c r="K875" s="30">
        <v>0</v>
      </c>
      <c r="L875" s="30">
        <v>0.1</v>
      </c>
      <c r="M875" s="30"/>
      <c r="N875" s="31"/>
      <c r="O875" s="31"/>
      <c r="P875" s="31"/>
      <c r="Q875" s="31"/>
      <c r="R875" s="31"/>
      <c r="S875" s="31"/>
      <c r="T875" s="32">
        <v>1</v>
      </c>
      <c r="U875" s="32">
        <v>1</v>
      </c>
      <c r="V875" s="40">
        <v>1</v>
      </c>
      <c r="W875" s="29"/>
      <c r="X875" s="33">
        <v>55153</v>
      </c>
      <c r="Y875" s="15">
        <v>1</v>
      </c>
      <c r="Z875" s="41" t="str">
        <f t="shared" si="39"/>
        <v>Unclassified</v>
      </c>
      <c r="AA875" s="41">
        <f>IF(IFERROR(MATCH(C875,REN_Existing_Resources!E:E,0),FALSE),1,0)</f>
        <v>0</v>
      </c>
      <c r="AB875">
        <f t="shared" si="40"/>
        <v>1</v>
      </c>
      <c r="AC875">
        <f>IF(IFERROR(MATCH(Z875,NonREN_types!$A$1:$A$10,0),FALSE),1,0)</f>
        <v>0</v>
      </c>
      <c r="AD875">
        <v>1</v>
      </c>
      <c r="AE875">
        <f t="shared" si="41"/>
        <v>0</v>
      </c>
      <c r="AG875" s="44" t="str">
        <f>IFERROR(INDEX(MasterGenCapability_201906!$G:$G,MATCH($C875,MasterGenCapability_201906!$U:$U,0)),"")</f>
        <v/>
      </c>
      <c r="AH875" s="44">
        <f>IFERROR(INDEX(NQC2020compliance_20191121!$L:$L,MATCH($C875,NQC2020compliance_20191121!$A:$A,0)),"")</f>
        <v>0.99</v>
      </c>
    </row>
    <row r="876" spans="2:34" hidden="1" x14ac:dyDescent="0.25">
      <c r="B876" s="28" t="s">
        <v>3329</v>
      </c>
      <c r="C876" s="28" t="s">
        <v>4812</v>
      </c>
      <c r="D876" s="28" t="s">
        <v>3360</v>
      </c>
      <c r="E876" s="28"/>
      <c r="F876" s="28" t="s">
        <v>4813</v>
      </c>
      <c r="G876" s="28"/>
      <c r="H876" s="12" t="s">
        <v>3456</v>
      </c>
      <c r="I876" s="12" t="s">
        <v>3333</v>
      </c>
      <c r="J876" s="29"/>
      <c r="K876" s="30">
        <v>0</v>
      </c>
      <c r="L876" s="30">
        <v>0.4</v>
      </c>
      <c r="M876" s="30"/>
      <c r="N876" s="31"/>
      <c r="O876" s="31"/>
      <c r="P876" s="31"/>
      <c r="Q876" s="31"/>
      <c r="R876" s="31"/>
      <c r="S876" s="31"/>
      <c r="T876" s="32">
        <v>1</v>
      </c>
      <c r="U876" s="32">
        <v>1</v>
      </c>
      <c r="V876" s="40">
        <v>1</v>
      </c>
      <c r="W876" s="29"/>
      <c r="X876" s="33">
        <v>55153</v>
      </c>
      <c r="Y876" s="15">
        <v>1</v>
      </c>
      <c r="Z876" s="41" t="str">
        <f t="shared" si="39"/>
        <v>Unclassified</v>
      </c>
      <c r="AA876" s="41">
        <f>IF(IFERROR(MATCH(C876,REN_Existing_Resources!E:E,0),FALSE),1,0)</f>
        <v>0</v>
      </c>
      <c r="AB876">
        <f t="shared" si="40"/>
        <v>1</v>
      </c>
      <c r="AC876">
        <f>IF(IFERROR(MATCH(Z876,NonREN_types!$A$1:$A$10,0),FALSE),1,0)</f>
        <v>0</v>
      </c>
      <c r="AD876">
        <v>1</v>
      </c>
      <c r="AE876">
        <f t="shared" si="41"/>
        <v>0</v>
      </c>
      <c r="AG876" s="44" t="str">
        <f>IFERROR(INDEX(MasterGenCapability_201906!$G:$G,MATCH($C876,MasterGenCapability_201906!$U:$U,0)),"")</f>
        <v/>
      </c>
      <c r="AH876" s="44" t="str">
        <f>IFERROR(INDEX(NQC2020compliance_20191121!$L:$L,MATCH($C876,NQC2020compliance_20191121!$A:$A,0)),"")</f>
        <v/>
      </c>
    </row>
    <row r="877" spans="2:34" hidden="1" x14ac:dyDescent="0.25">
      <c r="B877" s="28" t="s">
        <v>3329</v>
      </c>
      <c r="C877" s="28" t="s">
        <v>4814</v>
      </c>
      <c r="D877" s="28" t="s">
        <v>3360</v>
      </c>
      <c r="E877" s="28"/>
      <c r="F877" s="28" t="s">
        <v>4814</v>
      </c>
      <c r="G877" s="28"/>
      <c r="H877" s="12" t="s">
        <v>3456</v>
      </c>
      <c r="I877" s="12" t="s">
        <v>3333</v>
      </c>
      <c r="J877" s="29"/>
      <c r="K877" s="30">
        <v>0</v>
      </c>
      <c r="L877" s="30">
        <v>0.8</v>
      </c>
      <c r="M877" s="30"/>
      <c r="N877" s="31"/>
      <c r="O877" s="31"/>
      <c r="P877" s="31"/>
      <c r="Q877" s="31"/>
      <c r="R877" s="31"/>
      <c r="S877" s="31"/>
      <c r="T877" s="32">
        <v>1</v>
      </c>
      <c r="U877" s="32">
        <v>1</v>
      </c>
      <c r="V877" s="40">
        <v>1</v>
      </c>
      <c r="W877" s="29"/>
      <c r="X877" s="33">
        <v>55153</v>
      </c>
      <c r="Y877" s="15">
        <v>1</v>
      </c>
      <c r="Z877" s="41" t="str">
        <f t="shared" si="39"/>
        <v>Unclassified</v>
      </c>
      <c r="AA877" s="41">
        <f>IF(IFERROR(MATCH(C877,REN_Existing_Resources!E:E,0),FALSE),1,0)</f>
        <v>0</v>
      </c>
      <c r="AB877">
        <f t="shared" si="40"/>
        <v>1</v>
      </c>
      <c r="AC877">
        <f>IF(IFERROR(MATCH(Z877,NonREN_types!$A$1:$A$10,0),FALSE),1,0)</f>
        <v>0</v>
      </c>
      <c r="AD877">
        <v>1</v>
      </c>
      <c r="AE877">
        <f t="shared" si="41"/>
        <v>0</v>
      </c>
      <c r="AG877" s="44" t="str">
        <f>IFERROR(INDEX(MasterGenCapability_201906!$G:$G,MATCH($C877,MasterGenCapability_201906!$U:$U,0)),"")</f>
        <v/>
      </c>
      <c r="AH877" s="44">
        <f>IFERROR(INDEX(NQC2020compliance_20191121!$L:$L,MATCH($C877,NQC2020compliance_20191121!$A:$A,0)),"")</f>
        <v>1.99</v>
      </c>
    </row>
    <row r="878" spans="2:34" hidden="1" x14ac:dyDescent="0.25">
      <c r="B878" s="28" t="s">
        <v>3329</v>
      </c>
      <c r="C878" s="28" t="s">
        <v>4815</v>
      </c>
      <c r="D878" s="28" t="s">
        <v>3360</v>
      </c>
      <c r="E878" s="28"/>
      <c r="F878" s="28" t="s">
        <v>4815</v>
      </c>
      <c r="G878" s="28"/>
      <c r="H878" s="12" t="s">
        <v>3456</v>
      </c>
      <c r="I878" s="12" t="s">
        <v>3333</v>
      </c>
      <c r="J878" s="29"/>
      <c r="K878" s="30">
        <v>0</v>
      </c>
      <c r="L878" s="30">
        <v>0.6</v>
      </c>
      <c r="M878" s="30"/>
      <c r="N878" s="31"/>
      <c r="O878" s="31"/>
      <c r="P878" s="31"/>
      <c r="Q878" s="31"/>
      <c r="R878" s="31"/>
      <c r="S878" s="31"/>
      <c r="T878" s="32">
        <v>1</v>
      </c>
      <c r="U878" s="32">
        <v>1</v>
      </c>
      <c r="V878" s="40">
        <v>1</v>
      </c>
      <c r="W878" s="29"/>
      <c r="X878" s="33">
        <v>55153</v>
      </c>
      <c r="Y878" s="15">
        <v>1</v>
      </c>
      <c r="Z878" s="41" t="str">
        <f t="shared" si="39"/>
        <v>Unclassified</v>
      </c>
      <c r="AA878" s="41">
        <f>IF(IFERROR(MATCH(C878,REN_Existing_Resources!E:E,0),FALSE),1,0)</f>
        <v>0</v>
      </c>
      <c r="AB878">
        <f t="shared" si="40"/>
        <v>1</v>
      </c>
      <c r="AC878">
        <f>IF(IFERROR(MATCH(Z878,NonREN_types!$A$1:$A$10,0),FALSE),1,0)</f>
        <v>0</v>
      </c>
      <c r="AD878">
        <v>1</v>
      </c>
      <c r="AE878">
        <f t="shared" si="41"/>
        <v>0</v>
      </c>
      <c r="AG878" s="44" t="str">
        <f>IFERROR(INDEX(MasterGenCapability_201906!$G:$G,MATCH($C878,MasterGenCapability_201906!$U:$U,0)),"")</f>
        <v/>
      </c>
      <c r="AH878" s="44">
        <f>IFERROR(INDEX(NQC2020compliance_20191121!$L:$L,MATCH($C878,NQC2020compliance_20191121!$A:$A,0)),"")</f>
        <v>5</v>
      </c>
    </row>
    <row r="879" spans="2:34" hidden="1" x14ac:dyDescent="0.25">
      <c r="B879" s="28" t="s">
        <v>3329</v>
      </c>
      <c r="C879" s="28" t="s">
        <v>4816</v>
      </c>
      <c r="D879" s="28" t="s">
        <v>3360</v>
      </c>
      <c r="E879" s="28"/>
      <c r="F879" s="28" t="s">
        <v>4817</v>
      </c>
      <c r="G879" s="28"/>
      <c r="H879" s="12" t="s">
        <v>3456</v>
      </c>
      <c r="I879" s="12" t="s">
        <v>3333</v>
      </c>
      <c r="J879" s="29"/>
      <c r="K879" s="30">
        <v>0</v>
      </c>
      <c r="L879" s="30">
        <v>0.14000000000000001</v>
      </c>
      <c r="M879" s="30"/>
      <c r="N879" s="31"/>
      <c r="O879" s="31"/>
      <c r="P879" s="31"/>
      <c r="Q879" s="31"/>
      <c r="R879" s="31"/>
      <c r="S879" s="31"/>
      <c r="T879" s="32">
        <v>1</v>
      </c>
      <c r="U879" s="32">
        <v>1</v>
      </c>
      <c r="V879" s="40">
        <v>1</v>
      </c>
      <c r="W879" s="29"/>
      <c r="X879" s="33">
        <v>55153</v>
      </c>
      <c r="Y879" s="15">
        <v>1</v>
      </c>
      <c r="Z879" s="41" t="str">
        <f t="shared" si="39"/>
        <v>Unclassified</v>
      </c>
      <c r="AA879" s="41">
        <f>IF(IFERROR(MATCH(C879,REN_Existing_Resources!E:E,0),FALSE),1,0)</f>
        <v>0</v>
      </c>
      <c r="AB879">
        <f t="shared" si="40"/>
        <v>1</v>
      </c>
      <c r="AC879">
        <f>IF(IFERROR(MATCH(Z879,NonREN_types!$A$1:$A$10,0),FALSE),1,0)</f>
        <v>0</v>
      </c>
      <c r="AD879">
        <v>1</v>
      </c>
      <c r="AE879">
        <f t="shared" si="41"/>
        <v>0</v>
      </c>
      <c r="AG879" s="44" t="str">
        <f>IFERROR(INDEX(MasterGenCapability_201906!$G:$G,MATCH($C879,MasterGenCapability_201906!$U:$U,0)),"")</f>
        <v/>
      </c>
      <c r="AH879" s="44" t="str">
        <f>IFERROR(INDEX(NQC2020compliance_20191121!$L:$L,MATCH($C879,NQC2020compliance_20191121!$A:$A,0)),"")</f>
        <v/>
      </c>
    </row>
    <row r="880" spans="2:34" hidden="1" x14ac:dyDescent="0.25">
      <c r="B880" s="28" t="s">
        <v>3329</v>
      </c>
      <c r="C880" s="28" t="s">
        <v>4818</v>
      </c>
      <c r="D880" s="28" t="s">
        <v>3360</v>
      </c>
      <c r="E880" s="28"/>
      <c r="F880" s="28" t="s">
        <v>4819</v>
      </c>
      <c r="G880" s="28"/>
      <c r="H880" s="12" t="s">
        <v>3456</v>
      </c>
      <c r="I880" s="12" t="s">
        <v>3333</v>
      </c>
      <c r="J880" s="29"/>
      <c r="K880" s="30">
        <v>0</v>
      </c>
      <c r="L880" s="30">
        <v>1.08</v>
      </c>
      <c r="M880" s="30"/>
      <c r="N880" s="31"/>
      <c r="O880" s="31"/>
      <c r="P880" s="31"/>
      <c r="Q880" s="31"/>
      <c r="R880" s="31"/>
      <c r="S880" s="31"/>
      <c r="T880" s="32">
        <v>1</v>
      </c>
      <c r="U880" s="32">
        <v>1</v>
      </c>
      <c r="V880" s="40">
        <v>1</v>
      </c>
      <c r="W880" s="29"/>
      <c r="X880" s="33">
        <v>55153</v>
      </c>
      <c r="Y880" s="15">
        <v>1</v>
      </c>
      <c r="Z880" s="41" t="str">
        <f t="shared" si="39"/>
        <v>Unclassified</v>
      </c>
      <c r="AA880" s="41">
        <f>IF(IFERROR(MATCH(C880,REN_Existing_Resources!E:E,0),FALSE),1,0)</f>
        <v>0</v>
      </c>
      <c r="AB880">
        <f t="shared" si="40"/>
        <v>1</v>
      </c>
      <c r="AC880">
        <f>IF(IFERROR(MATCH(Z880,NonREN_types!$A$1:$A$10,0),FALSE),1,0)</f>
        <v>0</v>
      </c>
      <c r="AD880">
        <v>1</v>
      </c>
      <c r="AE880">
        <f t="shared" si="41"/>
        <v>0</v>
      </c>
      <c r="AG880" s="44" t="str">
        <f>IFERROR(INDEX(MasterGenCapability_201906!$G:$G,MATCH($C880,MasterGenCapability_201906!$U:$U,0)),"")</f>
        <v/>
      </c>
      <c r="AH880" s="44">
        <f>IFERROR(INDEX(NQC2020compliance_20191121!$L:$L,MATCH($C880,NQC2020compliance_20191121!$A:$A,0)),"")</f>
        <v>0.2</v>
      </c>
    </row>
    <row r="881" spans="2:34" hidden="1" x14ac:dyDescent="0.25">
      <c r="B881" s="28" t="s">
        <v>3329</v>
      </c>
      <c r="C881" s="28" t="s">
        <v>4820</v>
      </c>
      <c r="D881" s="28" t="s">
        <v>3360</v>
      </c>
      <c r="E881" s="28"/>
      <c r="F881" s="28" t="s">
        <v>4820</v>
      </c>
      <c r="G881" s="28"/>
      <c r="H881" s="12" t="s">
        <v>3456</v>
      </c>
      <c r="I881" s="12" t="s">
        <v>3333</v>
      </c>
      <c r="J881" s="29"/>
      <c r="K881" s="30">
        <v>0</v>
      </c>
      <c r="L881" s="30">
        <v>0.6</v>
      </c>
      <c r="M881" s="30"/>
      <c r="N881" s="31"/>
      <c r="O881" s="31"/>
      <c r="P881" s="31"/>
      <c r="Q881" s="31"/>
      <c r="R881" s="31"/>
      <c r="S881" s="31"/>
      <c r="T881" s="32">
        <v>1</v>
      </c>
      <c r="U881" s="32">
        <v>1</v>
      </c>
      <c r="V881" s="40">
        <v>1</v>
      </c>
      <c r="W881" s="29"/>
      <c r="X881" s="33">
        <v>55153</v>
      </c>
      <c r="Y881" s="15">
        <v>1</v>
      </c>
      <c r="Z881" s="41" t="str">
        <f t="shared" si="39"/>
        <v>Unclassified</v>
      </c>
      <c r="AA881" s="41">
        <f>IF(IFERROR(MATCH(C881,REN_Existing_Resources!E:E,0),FALSE),1,0)</f>
        <v>0</v>
      </c>
      <c r="AB881">
        <f t="shared" si="40"/>
        <v>1</v>
      </c>
      <c r="AC881">
        <f>IF(IFERROR(MATCH(Z881,NonREN_types!$A$1:$A$10,0),FALSE),1,0)</f>
        <v>0</v>
      </c>
      <c r="AD881">
        <v>1</v>
      </c>
      <c r="AE881">
        <f t="shared" si="41"/>
        <v>0</v>
      </c>
      <c r="AG881" s="44" t="str">
        <f>IFERROR(INDEX(MasterGenCapability_201906!$G:$G,MATCH($C881,MasterGenCapability_201906!$U:$U,0)),"")</f>
        <v/>
      </c>
      <c r="AH881" s="44">
        <f>IFERROR(INDEX(NQC2020compliance_20191121!$L:$L,MATCH($C881,NQC2020compliance_20191121!$A:$A,0)),"")</f>
        <v>3</v>
      </c>
    </row>
    <row r="882" spans="2:34" hidden="1" x14ac:dyDescent="0.25">
      <c r="B882" s="28" t="s">
        <v>3329</v>
      </c>
      <c r="C882" s="28" t="s">
        <v>4821</v>
      </c>
      <c r="D882" s="28" t="s">
        <v>3360</v>
      </c>
      <c r="E882" s="28"/>
      <c r="F882" s="28" t="s">
        <v>4821</v>
      </c>
      <c r="G882" s="28"/>
      <c r="H882" s="12" t="s">
        <v>3456</v>
      </c>
      <c r="I882" s="12" t="s">
        <v>3333</v>
      </c>
      <c r="J882" s="29"/>
      <c r="K882" s="30">
        <v>0</v>
      </c>
      <c r="L882" s="30">
        <v>0.55000000000000004</v>
      </c>
      <c r="M882" s="30"/>
      <c r="N882" s="31"/>
      <c r="O882" s="31"/>
      <c r="P882" s="31"/>
      <c r="Q882" s="31"/>
      <c r="R882" s="31"/>
      <c r="S882" s="31"/>
      <c r="T882" s="32">
        <v>1</v>
      </c>
      <c r="U882" s="32">
        <v>1</v>
      </c>
      <c r="V882" s="40">
        <v>1</v>
      </c>
      <c r="W882" s="29"/>
      <c r="X882" s="33">
        <v>55153</v>
      </c>
      <c r="Y882" s="15">
        <v>1</v>
      </c>
      <c r="Z882" s="41" t="str">
        <f t="shared" si="39"/>
        <v>Unclassified</v>
      </c>
      <c r="AA882" s="41">
        <f>IF(IFERROR(MATCH(C882,REN_Existing_Resources!E:E,0),FALSE),1,0)</f>
        <v>0</v>
      </c>
      <c r="AB882">
        <f t="shared" si="40"/>
        <v>1</v>
      </c>
      <c r="AC882">
        <f>IF(IFERROR(MATCH(Z882,NonREN_types!$A$1:$A$10,0),FALSE),1,0)</f>
        <v>0</v>
      </c>
      <c r="AD882">
        <v>1</v>
      </c>
      <c r="AE882">
        <f t="shared" si="41"/>
        <v>0</v>
      </c>
      <c r="AG882" s="44" t="str">
        <f>IFERROR(INDEX(MasterGenCapability_201906!$G:$G,MATCH($C882,MasterGenCapability_201906!$U:$U,0)),"")</f>
        <v/>
      </c>
      <c r="AH882" s="44">
        <f>IFERROR(INDEX(NQC2020compliance_20191121!$L:$L,MATCH($C882,NQC2020compliance_20191121!$A:$A,0)),"")</f>
        <v>0.86</v>
      </c>
    </row>
    <row r="883" spans="2:34" x14ac:dyDescent="0.25">
      <c r="B883" s="28" t="s">
        <v>3329</v>
      </c>
      <c r="C883" s="28" t="s">
        <v>4822</v>
      </c>
      <c r="D883" s="28" t="s">
        <v>3392</v>
      </c>
      <c r="E883" s="28" t="s">
        <v>1896</v>
      </c>
      <c r="F883" s="28" t="s">
        <v>4823</v>
      </c>
      <c r="G883" s="28" t="s">
        <v>4824</v>
      </c>
      <c r="H883" s="12" t="s">
        <v>3365</v>
      </c>
      <c r="I883" s="12" t="s">
        <v>3434</v>
      </c>
      <c r="J883" s="29" t="s">
        <v>3855</v>
      </c>
      <c r="K883" s="30">
        <v>575</v>
      </c>
      <c r="L883" s="30">
        <v>565.61</v>
      </c>
      <c r="M883" s="30">
        <v>305.1897419928826</v>
      </c>
      <c r="N883" s="31">
        <v>50982.651245551599</v>
      </c>
      <c r="O883" s="31">
        <v>6797.1036082664568</v>
      </c>
      <c r="P883" s="31">
        <v>7351.7934899677302</v>
      </c>
      <c r="Q883" s="31">
        <v>226.11209964412811</v>
      </c>
      <c r="R883" s="31">
        <v>226.52135231316726</v>
      </c>
      <c r="S883" s="31"/>
      <c r="T883" s="32">
        <v>1</v>
      </c>
      <c r="U883" s="32">
        <v>1</v>
      </c>
      <c r="V883" s="29">
        <v>38807</v>
      </c>
      <c r="W883" s="29"/>
      <c r="X883" s="33">
        <v>55153</v>
      </c>
      <c r="Y883" s="15">
        <v>1</v>
      </c>
      <c r="Z883" s="41" t="str">
        <f t="shared" si="39"/>
        <v>CAISO_CCGT1</v>
      </c>
      <c r="AA883" s="41">
        <f>IF(IFERROR(MATCH(C883,REN_Existing_Resources!E:E,0),FALSE),1,0)</f>
        <v>0</v>
      </c>
      <c r="AB883">
        <f t="shared" si="40"/>
        <v>1</v>
      </c>
      <c r="AC883">
        <f>IF(IFERROR(MATCH(Z883,NonREN_types!$A$1:$A$10,0),FALSE),1,0)</f>
        <v>1</v>
      </c>
      <c r="AD883">
        <v>1</v>
      </c>
      <c r="AE883">
        <f t="shared" si="41"/>
        <v>1</v>
      </c>
      <c r="AG883" s="44">
        <f>IFERROR(INDEX(MasterGenCapability_201906!$G:$G,MATCH($C883,MasterGenCapability_201906!$U:$U,0)),"")</f>
        <v>260</v>
      </c>
      <c r="AH883" s="44">
        <f>IFERROR(INDEX(NQC2020compliance_20191121!$L:$L,MATCH($C883,NQC2020compliance_20191121!$A:$A,0)),"")</f>
        <v>565.61</v>
      </c>
    </row>
    <row r="884" spans="2:34" hidden="1" x14ac:dyDescent="0.25">
      <c r="B884" s="28" t="s">
        <v>3329</v>
      </c>
      <c r="C884" s="28" t="s">
        <v>673</v>
      </c>
      <c r="D884" s="28" t="s">
        <v>130</v>
      </c>
      <c r="E884" s="28" t="s">
        <v>3441</v>
      </c>
      <c r="F884" s="28" t="s">
        <v>672</v>
      </c>
      <c r="G884" s="28"/>
      <c r="H884" s="12" t="s">
        <v>3332</v>
      </c>
      <c r="I884" s="12" t="s">
        <v>3333</v>
      </c>
      <c r="J884" s="29"/>
      <c r="K884" s="30">
        <v>15</v>
      </c>
      <c r="L884" s="30">
        <v>6.37</v>
      </c>
      <c r="M884" s="30"/>
      <c r="N884" s="31"/>
      <c r="O884" s="31"/>
      <c r="P884" s="31"/>
      <c r="Q884" s="31"/>
      <c r="R884" s="31"/>
      <c r="S884" s="31"/>
      <c r="T884" s="32">
        <v>0</v>
      </c>
      <c r="U884" s="32">
        <v>1</v>
      </c>
      <c r="V884" s="29">
        <v>40823</v>
      </c>
      <c r="W884" s="29"/>
      <c r="X884" s="33">
        <v>55153</v>
      </c>
      <c r="Y884" s="15">
        <v>1</v>
      </c>
      <c r="Z884" s="41" t="str">
        <f t="shared" si="39"/>
        <v>RenExistRes</v>
      </c>
      <c r="AA884" s="41">
        <f>IF(IFERROR(MATCH(C884,REN_Existing_Resources!E:E,0),FALSE),1,0)</f>
        <v>1</v>
      </c>
      <c r="AB884">
        <f t="shared" si="40"/>
        <v>1</v>
      </c>
      <c r="AC884">
        <f>IF(IFERROR(MATCH(Z884,NonREN_types!$A$1:$A$10,0),FALSE),1,0)</f>
        <v>0</v>
      </c>
      <c r="AD884">
        <v>1</v>
      </c>
      <c r="AE884">
        <f t="shared" si="41"/>
        <v>0</v>
      </c>
      <c r="AG884" s="44">
        <f>IFERROR(INDEX(MasterGenCapability_201906!$G:$G,MATCH($C884,MasterGenCapability_201906!$U:$U,0)),"")</f>
        <v>15</v>
      </c>
      <c r="AH884" s="44">
        <f>IFERROR(INDEX(NQC2020compliance_20191121!$L:$L,MATCH($C884,NQC2020compliance_20191121!$A:$A,0)),"")</f>
        <v>2.1</v>
      </c>
    </row>
    <row r="885" spans="2:34" hidden="1" x14ac:dyDescent="0.25">
      <c r="B885" s="28" t="s">
        <v>3329</v>
      </c>
      <c r="C885" s="28" t="s">
        <v>670</v>
      </c>
      <c r="D885" s="28" t="s">
        <v>130</v>
      </c>
      <c r="E885" s="28" t="s">
        <v>3441</v>
      </c>
      <c r="F885" s="28" t="s">
        <v>669</v>
      </c>
      <c r="G885" s="28"/>
      <c r="H885" s="12" t="s">
        <v>3332</v>
      </c>
      <c r="I885" s="12" t="s">
        <v>3333</v>
      </c>
      <c r="J885" s="29"/>
      <c r="K885" s="30">
        <v>15</v>
      </c>
      <c r="L885" s="30">
        <v>9.26</v>
      </c>
      <c r="M885" s="30"/>
      <c r="N885" s="31"/>
      <c r="O885" s="31"/>
      <c r="P885" s="31"/>
      <c r="Q885" s="31"/>
      <c r="R885" s="31"/>
      <c r="S885" s="31"/>
      <c r="T885" s="32">
        <v>0</v>
      </c>
      <c r="U885" s="32">
        <v>1</v>
      </c>
      <c r="V885" s="29">
        <v>40799</v>
      </c>
      <c r="W885" s="29"/>
      <c r="X885" s="33">
        <v>55153</v>
      </c>
      <c r="Y885" s="15">
        <v>1</v>
      </c>
      <c r="Z885" s="41" t="str">
        <f t="shared" si="39"/>
        <v>RenExistRes</v>
      </c>
      <c r="AA885" s="41">
        <f>IF(IFERROR(MATCH(C885,REN_Existing_Resources!E:E,0),FALSE),1,0)</f>
        <v>1</v>
      </c>
      <c r="AB885">
        <f t="shared" si="40"/>
        <v>1</v>
      </c>
      <c r="AC885">
        <f>IF(IFERROR(MATCH(Z885,NonREN_types!$A$1:$A$10,0),FALSE),1,0)</f>
        <v>0</v>
      </c>
      <c r="AD885">
        <v>1</v>
      </c>
      <c r="AE885">
        <f t="shared" si="41"/>
        <v>0</v>
      </c>
      <c r="AG885" s="44">
        <f>IFERROR(INDEX(MasterGenCapability_201906!$G:$G,MATCH($C885,MasterGenCapability_201906!$U:$U,0)),"")</f>
        <v>15</v>
      </c>
      <c r="AH885" s="44">
        <f>IFERROR(INDEX(NQC2020compliance_20191121!$L:$L,MATCH($C885,NQC2020compliance_20191121!$A:$A,0)),"")</f>
        <v>2.1</v>
      </c>
    </row>
    <row r="886" spans="2:34" hidden="1" x14ac:dyDescent="0.25">
      <c r="B886" s="28" t="s">
        <v>3329</v>
      </c>
      <c r="C886" s="28" t="s">
        <v>4825</v>
      </c>
      <c r="D886" s="28" t="s">
        <v>3360</v>
      </c>
      <c r="E886" s="28"/>
      <c r="F886" s="28" t="s">
        <v>4825</v>
      </c>
      <c r="G886" s="28"/>
      <c r="H886" s="12" t="s">
        <v>3456</v>
      </c>
      <c r="I886" s="12" t="s">
        <v>3333</v>
      </c>
      <c r="J886" s="29"/>
      <c r="K886" s="30">
        <v>0</v>
      </c>
      <c r="L886" s="30">
        <v>0.2</v>
      </c>
      <c r="M886" s="30"/>
      <c r="N886" s="31"/>
      <c r="O886" s="31"/>
      <c r="P886" s="31"/>
      <c r="Q886" s="31"/>
      <c r="R886" s="31"/>
      <c r="S886" s="31"/>
      <c r="T886" s="32">
        <v>1</v>
      </c>
      <c r="U886" s="32">
        <v>1</v>
      </c>
      <c r="V886" s="40">
        <v>1</v>
      </c>
      <c r="W886" s="29"/>
      <c r="X886" s="33">
        <v>55153</v>
      </c>
      <c r="Y886" s="15">
        <v>1</v>
      </c>
      <c r="Z886" s="41" t="str">
        <f t="shared" si="39"/>
        <v>Unclassified</v>
      </c>
      <c r="AA886" s="41">
        <f>IF(IFERROR(MATCH(C886,REN_Existing_Resources!E:E,0),FALSE),1,0)</f>
        <v>0</v>
      </c>
      <c r="AB886">
        <f t="shared" si="40"/>
        <v>1</v>
      </c>
      <c r="AC886">
        <f>IF(IFERROR(MATCH(Z886,NonREN_types!$A$1:$A$10,0),FALSE),1,0)</f>
        <v>0</v>
      </c>
      <c r="AD886">
        <v>1</v>
      </c>
      <c r="AE886">
        <f t="shared" si="41"/>
        <v>0</v>
      </c>
      <c r="AG886" s="44" t="str">
        <f>IFERROR(INDEX(MasterGenCapability_201906!$G:$G,MATCH($C886,MasterGenCapability_201906!$U:$U,0)),"")</f>
        <v/>
      </c>
      <c r="AH886" s="44">
        <f>IFERROR(INDEX(NQC2020compliance_20191121!$L:$L,MATCH($C886,NQC2020compliance_20191121!$A:$A,0)),"")</f>
        <v>1</v>
      </c>
    </row>
    <row r="887" spans="2:34" hidden="1" x14ac:dyDescent="0.25">
      <c r="B887" s="28" t="s">
        <v>3329</v>
      </c>
      <c r="C887" s="28" t="s">
        <v>4826</v>
      </c>
      <c r="D887" s="28" t="s">
        <v>3360</v>
      </c>
      <c r="E887" s="28"/>
      <c r="F887" s="28" t="s">
        <v>4827</v>
      </c>
      <c r="G887" s="28"/>
      <c r="H887" s="12" t="s">
        <v>3456</v>
      </c>
      <c r="I887" s="12" t="s">
        <v>3333</v>
      </c>
      <c r="J887" s="29"/>
      <c r="K887" s="30">
        <v>0</v>
      </c>
      <c r="L887" s="30">
        <v>0.45</v>
      </c>
      <c r="M887" s="30"/>
      <c r="N887" s="31"/>
      <c r="O887" s="31"/>
      <c r="P887" s="31"/>
      <c r="Q887" s="31"/>
      <c r="R887" s="31"/>
      <c r="S887" s="31"/>
      <c r="T887" s="32">
        <v>1</v>
      </c>
      <c r="U887" s="32">
        <v>1</v>
      </c>
      <c r="V887" s="40">
        <v>1</v>
      </c>
      <c r="W887" s="29"/>
      <c r="X887" s="33">
        <v>55153</v>
      </c>
      <c r="Y887" s="15">
        <v>1</v>
      </c>
      <c r="Z887" s="41" t="str">
        <f t="shared" si="39"/>
        <v>Unclassified</v>
      </c>
      <c r="AA887" s="41">
        <f>IF(IFERROR(MATCH(C887,REN_Existing_Resources!E:E,0),FALSE),1,0)</f>
        <v>0</v>
      </c>
      <c r="AB887">
        <f t="shared" si="40"/>
        <v>1</v>
      </c>
      <c r="AC887">
        <f>IF(IFERROR(MATCH(Z887,NonREN_types!$A$1:$A$10,0),FALSE),1,0)</f>
        <v>0</v>
      </c>
      <c r="AD887">
        <v>1</v>
      </c>
      <c r="AE887">
        <f t="shared" si="41"/>
        <v>0</v>
      </c>
      <c r="AG887" s="44" t="str">
        <f>IFERROR(INDEX(MasterGenCapability_201906!$G:$G,MATCH($C887,MasterGenCapability_201906!$U:$U,0)),"")</f>
        <v/>
      </c>
      <c r="AH887" s="44" t="str">
        <f>IFERROR(INDEX(NQC2020compliance_20191121!$L:$L,MATCH($C887,NQC2020compliance_20191121!$A:$A,0)),"")</f>
        <v/>
      </c>
    </row>
    <row r="888" spans="2:34" hidden="1" x14ac:dyDescent="0.25">
      <c r="B888" s="28" t="s">
        <v>3329</v>
      </c>
      <c r="C888" s="28" t="s">
        <v>4828</v>
      </c>
      <c r="D888" s="28" t="s">
        <v>3360</v>
      </c>
      <c r="E888" s="28"/>
      <c r="F888" s="28" t="s">
        <v>4829</v>
      </c>
      <c r="G888" s="28"/>
      <c r="H888" s="12" t="s">
        <v>3456</v>
      </c>
      <c r="I888" s="12" t="s">
        <v>3333</v>
      </c>
      <c r="J888" s="29"/>
      <c r="K888" s="30">
        <v>0</v>
      </c>
      <c r="L888" s="30">
        <v>1</v>
      </c>
      <c r="M888" s="30"/>
      <c r="N888" s="31"/>
      <c r="O888" s="31"/>
      <c r="P888" s="31"/>
      <c r="Q888" s="31"/>
      <c r="R888" s="31"/>
      <c r="S888" s="31"/>
      <c r="T888" s="32">
        <v>1</v>
      </c>
      <c r="U888" s="32">
        <v>1</v>
      </c>
      <c r="V888" s="40">
        <v>1</v>
      </c>
      <c r="W888" s="29"/>
      <c r="X888" s="33">
        <v>55153</v>
      </c>
      <c r="Y888" s="15">
        <v>1</v>
      </c>
      <c r="Z888" s="41" t="str">
        <f t="shared" si="39"/>
        <v>Unclassified</v>
      </c>
      <c r="AA888" s="41">
        <f>IF(IFERROR(MATCH(C888,REN_Existing_Resources!E:E,0),FALSE),1,0)</f>
        <v>0</v>
      </c>
      <c r="AB888">
        <f t="shared" si="40"/>
        <v>1</v>
      </c>
      <c r="AC888">
        <f>IF(IFERROR(MATCH(Z888,NonREN_types!$A$1:$A$10,0),FALSE),1,0)</f>
        <v>0</v>
      </c>
      <c r="AD888">
        <v>1</v>
      </c>
      <c r="AE888">
        <f t="shared" si="41"/>
        <v>0</v>
      </c>
      <c r="AG888" s="44" t="str">
        <f>IFERROR(INDEX(MasterGenCapability_201906!$G:$G,MATCH($C888,MasterGenCapability_201906!$U:$U,0)),"")</f>
        <v/>
      </c>
      <c r="AH888" s="44" t="str">
        <f>IFERROR(INDEX(NQC2020compliance_20191121!$L:$L,MATCH($C888,NQC2020compliance_20191121!$A:$A,0)),"")</f>
        <v/>
      </c>
    </row>
    <row r="889" spans="2:34" hidden="1" x14ac:dyDescent="0.25">
      <c r="B889" s="28" t="s">
        <v>3329</v>
      </c>
      <c r="C889" s="28" t="s">
        <v>4830</v>
      </c>
      <c r="D889" s="28" t="s">
        <v>3360</v>
      </c>
      <c r="E889" s="28"/>
      <c r="F889" s="28" t="s">
        <v>4830</v>
      </c>
      <c r="G889" s="6"/>
      <c r="H889" s="12" t="s">
        <v>3456</v>
      </c>
      <c r="I889" s="12" t="s">
        <v>3333</v>
      </c>
      <c r="J889" s="29"/>
      <c r="K889" s="30">
        <v>0</v>
      </c>
      <c r="L889" s="30">
        <v>0.6</v>
      </c>
      <c r="M889" s="30"/>
      <c r="N889" s="31"/>
      <c r="O889" s="31"/>
      <c r="P889" s="31"/>
      <c r="Q889" s="31"/>
      <c r="R889" s="31"/>
      <c r="S889" s="31"/>
      <c r="T889" s="32">
        <v>1</v>
      </c>
      <c r="U889" s="32">
        <v>1</v>
      </c>
      <c r="V889" s="40">
        <v>1</v>
      </c>
      <c r="W889" s="29"/>
      <c r="X889" s="33">
        <v>55153</v>
      </c>
      <c r="Y889" s="15">
        <v>1</v>
      </c>
      <c r="Z889" s="41" t="str">
        <f t="shared" si="39"/>
        <v>Unclassified</v>
      </c>
      <c r="AA889" s="41">
        <f>IF(IFERROR(MATCH(C889,REN_Existing_Resources!E:E,0),FALSE),1,0)</f>
        <v>0</v>
      </c>
      <c r="AB889">
        <f t="shared" si="40"/>
        <v>1</v>
      </c>
      <c r="AC889">
        <f>IF(IFERROR(MATCH(Z889,NonREN_types!$A$1:$A$10,0),FALSE),1,0)</f>
        <v>0</v>
      </c>
      <c r="AD889">
        <v>1</v>
      </c>
      <c r="AE889">
        <f t="shared" si="41"/>
        <v>0</v>
      </c>
      <c r="AG889" s="44" t="str">
        <f>IFERROR(INDEX(MasterGenCapability_201906!$G:$G,MATCH($C889,MasterGenCapability_201906!$U:$U,0)),"")</f>
        <v/>
      </c>
      <c r="AH889" s="44">
        <f>IFERROR(INDEX(NQC2020compliance_20191121!$L:$L,MATCH($C889,NQC2020compliance_20191121!$A:$A,0)),"")</f>
        <v>0.67</v>
      </c>
    </row>
    <row r="890" spans="2:34" hidden="1" x14ac:dyDescent="0.25">
      <c r="B890" s="28" t="s">
        <v>3329</v>
      </c>
      <c r="C890" s="28" t="s">
        <v>4831</v>
      </c>
      <c r="D890" s="28" t="s">
        <v>3360</v>
      </c>
      <c r="E890" s="28"/>
      <c r="F890" s="28" t="s">
        <v>4831</v>
      </c>
      <c r="G890" s="6"/>
      <c r="H890" s="12" t="s">
        <v>3456</v>
      </c>
      <c r="I890" s="12" t="s">
        <v>3333</v>
      </c>
      <c r="J890" s="29"/>
      <c r="K890" s="30">
        <v>0</v>
      </c>
      <c r="L890" s="30">
        <v>0.45</v>
      </c>
      <c r="M890" s="30"/>
      <c r="N890" s="31"/>
      <c r="O890" s="31"/>
      <c r="P890" s="31"/>
      <c r="Q890" s="31"/>
      <c r="R890" s="31"/>
      <c r="S890" s="31"/>
      <c r="T890" s="32">
        <v>1</v>
      </c>
      <c r="U890" s="32">
        <v>1</v>
      </c>
      <c r="V890" s="40">
        <v>1</v>
      </c>
      <c r="W890" s="29"/>
      <c r="X890" s="33">
        <v>55153</v>
      </c>
      <c r="Y890" s="15">
        <v>1</v>
      </c>
      <c r="Z890" s="41" t="str">
        <f t="shared" si="39"/>
        <v>Unclassified</v>
      </c>
      <c r="AA890" s="41">
        <f>IF(IFERROR(MATCH(C890,REN_Existing_Resources!E:E,0),FALSE),1,0)</f>
        <v>0</v>
      </c>
      <c r="AB890">
        <f t="shared" si="40"/>
        <v>1</v>
      </c>
      <c r="AC890">
        <f>IF(IFERROR(MATCH(Z890,NonREN_types!$A$1:$A$10,0),FALSE),1,0)</f>
        <v>0</v>
      </c>
      <c r="AD890">
        <v>1</v>
      </c>
      <c r="AE890">
        <f t="shared" si="41"/>
        <v>0</v>
      </c>
      <c r="AG890" s="44" t="str">
        <f>IFERROR(INDEX(MasterGenCapability_201906!$G:$G,MATCH($C890,MasterGenCapability_201906!$U:$U,0)),"")</f>
        <v/>
      </c>
      <c r="AH890" s="44">
        <f>IFERROR(INDEX(NQC2020compliance_20191121!$L:$L,MATCH($C890,NQC2020compliance_20191121!$A:$A,0)),"")</f>
        <v>3</v>
      </c>
    </row>
    <row r="891" spans="2:34" hidden="1" x14ac:dyDescent="0.25">
      <c r="B891" s="28" t="s">
        <v>3329</v>
      </c>
      <c r="C891" s="28" t="s">
        <v>4832</v>
      </c>
      <c r="D891" s="28" t="s">
        <v>3360</v>
      </c>
      <c r="E891" s="28"/>
      <c r="F891" s="28" t="s">
        <v>4832</v>
      </c>
      <c r="G891" s="6"/>
      <c r="H891" s="12" t="s">
        <v>3456</v>
      </c>
      <c r="I891" s="12" t="s">
        <v>3333</v>
      </c>
      <c r="J891" s="29"/>
      <c r="K891" s="30">
        <v>0</v>
      </c>
      <c r="L891" s="30">
        <v>0.2</v>
      </c>
      <c r="M891" s="30"/>
      <c r="N891" s="31"/>
      <c r="O891" s="31"/>
      <c r="P891" s="31"/>
      <c r="Q891" s="31"/>
      <c r="R891" s="31"/>
      <c r="S891" s="31"/>
      <c r="T891" s="32">
        <v>1</v>
      </c>
      <c r="U891" s="32">
        <v>1</v>
      </c>
      <c r="V891" s="40">
        <v>1</v>
      </c>
      <c r="W891" s="29"/>
      <c r="X891" s="33">
        <v>55153</v>
      </c>
      <c r="Y891" s="15">
        <v>1</v>
      </c>
      <c r="Z891" s="41" t="str">
        <f t="shared" si="39"/>
        <v>Unclassified</v>
      </c>
      <c r="AA891" s="41">
        <f>IF(IFERROR(MATCH(C891,REN_Existing_Resources!E:E,0),FALSE),1,0)</f>
        <v>0</v>
      </c>
      <c r="AB891">
        <f t="shared" si="40"/>
        <v>1</v>
      </c>
      <c r="AC891">
        <f>IF(IFERROR(MATCH(Z891,NonREN_types!$A$1:$A$10,0),FALSE),1,0)</f>
        <v>0</v>
      </c>
      <c r="AD891">
        <v>1</v>
      </c>
      <c r="AE891">
        <f t="shared" si="41"/>
        <v>0</v>
      </c>
      <c r="AG891" s="44" t="str">
        <f>IFERROR(INDEX(MasterGenCapability_201906!$G:$G,MATCH($C891,MasterGenCapability_201906!$U:$U,0)),"")</f>
        <v/>
      </c>
      <c r="AH891" s="44">
        <f>IFERROR(INDEX(NQC2020compliance_20191121!$L:$L,MATCH($C891,NQC2020compliance_20191121!$A:$A,0)),"")</f>
        <v>3</v>
      </c>
    </row>
    <row r="892" spans="2:34" hidden="1" x14ac:dyDescent="0.25">
      <c r="B892" s="28" t="s">
        <v>3329</v>
      </c>
      <c r="C892" s="28" t="s">
        <v>4833</v>
      </c>
      <c r="D892" s="28" t="s">
        <v>3360</v>
      </c>
      <c r="E892" s="28"/>
      <c r="F892" s="28" t="s">
        <v>4834</v>
      </c>
      <c r="G892" s="28"/>
      <c r="H892" s="12" t="s">
        <v>3456</v>
      </c>
      <c r="I892" s="12" t="s">
        <v>3333</v>
      </c>
      <c r="J892" s="29"/>
      <c r="K892" s="30">
        <v>0</v>
      </c>
      <c r="L892" s="30">
        <v>0.28000000000000003</v>
      </c>
      <c r="M892" s="30"/>
      <c r="N892" s="31"/>
      <c r="O892" s="31"/>
      <c r="P892" s="31"/>
      <c r="Q892" s="31"/>
      <c r="R892" s="31"/>
      <c r="S892" s="31"/>
      <c r="T892" s="32">
        <v>1</v>
      </c>
      <c r="U892" s="32">
        <v>1</v>
      </c>
      <c r="V892" s="40">
        <v>1</v>
      </c>
      <c r="W892" s="29"/>
      <c r="X892" s="33">
        <v>55153</v>
      </c>
      <c r="Y892" s="15">
        <v>1</v>
      </c>
      <c r="Z892" s="41" t="str">
        <f t="shared" si="39"/>
        <v>Unclassified</v>
      </c>
      <c r="AA892" s="41">
        <f>IF(IFERROR(MATCH(C892,REN_Existing_Resources!E:E,0),FALSE),1,0)</f>
        <v>0</v>
      </c>
      <c r="AB892">
        <f t="shared" si="40"/>
        <v>1</v>
      </c>
      <c r="AC892">
        <f>IF(IFERROR(MATCH(Z892,NonREN_types!$A$1:$A$10,0),FALSE),1,0)</f>
        <v>0</v>
      </c>
      <c r="AD892">
        <v>1</v>
      </c>
      <c r="AE892">
        <f t="shared" si="41"/>
        <v>0</v>
      </c>
      <c r="AG892" s="44" t="str">
        <f>IFERROR(INDEX(MasterGenCapability_201906!$G:$G,MATCH($C892,MasterGenCapability_201906!$U:$U,0)),"")</f>
        <v/>
      </c>
      <c r="AH892" s="44">
        <f>IFERROR(INDEX(NQC2020compliance_20191121!$L:$L,MATCH($C892,NQC2020compliance_20191121!$A:$A,0)),"")</f>
        <v>0.65</v>
      </c>
    </row>
    <row r="893" spans="2:34" hidden="1" x14ac:dyDescent="0.25">
      <c r="B893" s="28" t="s">
        <v>3329</v>
      </c>
      <c r="C893" s="28" t="s">
        <v>4835</v>
      </c>
      <c r="D893" s="28" t="s">
        <v>3360</v>
      </c>
      <c r="E893" s="28"/>
      <c r="F893" s="28" t="s">
        <v>4836</v>
      </c>
      <c r="G893" s="28"/>
      <c r="H893" s="12" t="s">
        <v>3456</v>
      </c>
      <c r="I893" s="12" t="s">
        <v>3333</v>
      </c>
      <c r="J893" s="29"/>
      <c r="K893" s="30">
        <v>0</v>
      </c>
      <c r="L893" s="30">
        <v>0.3</v>
      </c>
      <c r="M893" s="30"/>
      <c r="N893" s="31"/>
      <c r="O893" s="31"/>
      <c r="P893" s="31"/>
      <c r="Q893" s="31"/>
      <c r="R893" s="31"/>
      <c r="S893" s="31"/>
      <c r="T893" s="32">
        <v>1</v>
      </c>
      <c r="U893" s="32">
        <v>1</v>
      </c>
      <c r="V893" s="40">
        <v>1</v>
      </c>
      <c r="W893" s="29"/>
      <c r="X893" s="33">
        <v>55153</v>
      </c>
      <c r="Y893" s="15">
        <v>1</v>
      </c>
      <c r="Z893" s="41" t="str">
        <f t="shared" si="39"/>
        <v>Unclassified</v>
      </c>
      <c r="AA893" s="41">
        <f>IF(IFERROR(MATCH(C893,REN_Existing_Resources!E:E,0),FALSE),1,0)</f>
        <v>0</v>
      </c>
      <c r="AB893">
        <f t="shared" si="40"/>
        <v>1</v>
      </c>
      <c r="AC893">
        <f>IF(IFERROR(MATCH(Z893,NonREN_types!$A$1:$A$10,0),FALSE),1,0)</f>
        <v>0</v>
      </c>
      <c r="AD893">
        <v>1</v>
      </c>
      <c r="AE893">
        <f t="shared" si="41"/>
        <v>0</v>
      </c>
      <c r="AG893" s="44" t="str">
        <f>IFERROR(INDEX(MasterGenCapability_201906!$G:$G,MATCH($C893,MasterGenCapability_201906!$U:$U,0)),"")</f>
        <v/>
      </c>
      <c r="AH893" s="44">
        <f>IFERROR(INDEX(NQC2020compliance_20191121!$L:$L,MATCH($C893,NQC2020compliance_20191121!$A:$A,0)),"")</f>
        <v>0.3</v>
      </c>
    </row>
    <row r="894" spans="2:34" hidden="1" x14ac:dyDescent="0.25">
      <c r="B894" s="28" t="s">
        <v>3329</v>
      </c>
      <c r="C894" s="28" t="s">
        <v>4837</v>
      </c>
      <c r="D894" s="28" t="s">
        <v>3360</v>
      </c>
      <c r="E894" s="28"/>
      <c r="F894" s="28" t="s">
        <v>4838</v>
      </c>
      <c r="G894" s="28"/>
      <c r="H894" s="12" t="s">
        <v>3456</v>
      </c>
      <c r="I894" s="12" t="s">
        <v>3333</v>
      </c>
      <c r="J894" s="29"/>
      <c r="K894" s="30">
        <v>0</v>
      </c>
      <c r="L894" s="30">
        <v>0.2</v>
      </c>
      <c r="M894" s="30"/>
      <c r="N894" s="31"/>
      <c r="O894" s="31"/>
      <c r="P894" s="31"/>
      <c r="Q894" s="31"/>
      <c r="R894" s="31"/>
      <c r="S894" s="31"/>
      <c r="T894" s="32">
        <v>1</v>
      </c>
      <c r="U894" s="32">
        <v>1</v>
      </c>
      <c r="V894" s="40">
        <v>1</v>
      </c>
      <c r="W894" s="29"/>
      <c r="X894" s="33">
        <v>55153</v>
      </c>
      <c r="Y894" s="15">
        <v>1</v>
      </c>
      <c r="Z894" s="41" t="str">
        <f t="shared" si="39"/>
        <v>Unclassified</v>
      </c>
      <c r="AA894" s="41">
        <f>IF(IFERROR(MATCH(C894,REN_Existing_Resources!E:E,0),FALSE),1,0)</f>
        <v>0</v>
      </c>
      <c r="AB894">
        <f t="shared" si="40"/>
        <v>1</v>
      </c>
      <c r="AC894">
        <f>IF(IFERROR(MATCH(Z894,NonREN_types!$A$1:$A$10,0),FALSE),1,0)</f>
        <v>0</v>
      </c>
      <c r="AD894">
        <v>1</v>
      </c>
      <c r="AE894">
        <f t="shared" si="41"/>
        <v>0</v>
      </c>
      <c r="AG894" s="44" t="str">
        <f>IFERROR(INDEX(MasterGenCapability_201906!$G:$G,MATCH($C894,MasterGenCapability_201906!$U:$U,0)),"")</f>
        <v/>
      </c>
      <c r="AH894" s="44">
        <f>IFERROR(INDEX(NQC2020compliance_20191121!$L:$L,MATCH($C894,NQC2020compliance_20191121!$A:$A,0)),"")</f>
        <v>0.25</v>
      </c>
    </row>
    <row r="895" spans="2:34" hidden="1" x14ac:dyDescent="0.25">
      <c r="B895" s="28" t="s">
        <v>3329</v>
      </c>
      <c r="C895" s="28" t="s">
        <v>4839</v>
      </c>
      <c r="D895" s="28" t="s">
        <v>3360</v>
      </c>
      <c r="E895" s="28"/>
      <c r="F895" s="28" t="s">
        <v>4839</v>
      </c>
      <c r="G895" s="28"/>
      <c r="H895" s="12" t="s">
        <v>3456</v>
      </c>
      <c r="I895" s="12" t="s">
        <v>3333</v>
      </c>
      <c r="J895" s="29"/>
      <c r="K895" s="30">
        <v>0</v>
      </c>
      <c r="L895" s="30">
        <v>0.1</v>
      </c>
      <c r="M895" s="30"/>
      <c r="N895" s="31"/>
      <c r="O895" s="31"/>
      <c r="P895" s="31"/>
      <c r="Q895" s="31"/>
      <c r="R895" s="31"/>
      <c r="S895" s="31"/>
      <c r="T895" s="32">
        <v>1</v>
      </c>
      <c r="U895" s="32">
        <v>1</v>
      </c>
      <c r="V895" s="40">
        <v>1</v>
      </c>
      <c r="W895" s="29"/>
      <c r="X895" s="33">
        <v>55153</v>
      </c>
      <c r="Y895" s="15">
        <v>1</v>
      </c>
      <c r="Z895" s="41" t="str">
        <f t="shared" si="39"/>
        <v>Unclassified</v>
      </c>
      <c r="AA895" s="41">
        <f>IF(IFERROR(MATCH(C895,REN_Existing_Resources!E:E,0),FALSE),1,0)</f>
        <v>0</v>
      </c>
      <c r="AB895">
        <f t="shared" si="40"/>
        <v>1</v>
      </c>
      <c r="AC895">
        <f>IF(IFERROR(MATCH(Z895,NonREN_types!$A$1:$A$10,0),FALSE),1,0)</f>
        <v>0</v>
      </c>
      <c r="AD895">
        <v>1</v>
      </c>
      <c r="AE895">
        <f t="shared" si="41"/>
        <v>0</v>
      </c>
      <c r="AG895" s="44" t="str">
        <f>IFERROR(INDEX(MasterGenCapability_201906!$G:$G,MATCH($C895,MasterGenCapability_201906!$U:$U,0)),"")</f>
        <v/>
      </c>
      <c r="AH895" s="44">
        <f>IFERROR(INDEX(NQC2020compliance_20191121!$L:$L,MATCH($C895,NQC2020compliance_20191121!$A:$A,0)),"")</f>
        <v>0.75</v>
      </c>
    </row>
    <row r="896" spans="2:34" hidden="1" x14ac:dyDescent="0.25">
      <c r="B896" s="28" t="s">
        <v>3329</v>
      </c>
      <c r="C896" s="28" t="s">
        <v>4840</v>
      </c>
      <c r="D896" s="28" t="s">
        <v>3360</v>
      </c>
      <c r="E896" s="28"/>
      <c r="F896" s="28" t="s">
        <v>4840</v>
      </c>
      <c r="G896" s="28"/>
      <c r="H896" s="12" t="s">
        <v>3456</v>
      </c>
      <c r="I896" s="12" t="s">
        <v>3333</v>
      </c>
      <c r="J896" s="29"/>
      <c r="K896" s="30">
        <v>0</v>
      </c>
      <c r="L896" s="30">
        <v>0.35</v>
      </c>
      <c r="M896" s="30"/>
      <c r="N896" s="31"/>
      <c r="O896" s="31"/>
      <c r="P896" s="31"/>
      <c r="Q896" s="31"/>
      <c r="R896" s="31"/>
      <c r="S896" s="31"/>
      <c r="T896" s="32">
        <v>1</v>
      </c>
      <c r="U896" s="32">
        <v>1</v>
      </c>
      <c r="V896" s="40">
        <v>1</v>
      </c>
      <c r="W896" s="29"/>
      <c r="X896" s="33">
        <v>55153</v>
      </c>
      <c r="Y896" s="15">
        <v>1</v>
      </c>
      <c r="Z896" s="41" t="str">
        <f t="shared" si="39"/>
        <v>Unclassified</v>
      </c>
      <c r="AA896" s="41">
        <f>IF(IFERROR(MATCH(C896,REN_Existing_Resources!E:E,0),FALSE),1,0)</f>
        <v>0</v>
      </c>
      <c r="AB896">
        <f t="shared" si="40"/>
        <v>1</v>
      </c>
      <c r="AC896">
        <f>IF(IFERROR(MATCH(Z896,NonREN_types!$A$1:$A$10,0),FALSE),1,0)</f>
        <v>0</v>
      </c>
      <c r="AD896">
        <v>1</v>
      </c>
      <c r="AE896">
        <f t="shared" si="41"/>
        <v>0</v>
      </c>
      <c r="AG896" s="44" t="str">
        <f>IFERROR(INDEX(MasterGenCapability_201906!$G:$G,MATCH($C896,MasterGenCapability_201906!$U:$U,0)),"")</f>
        <v/>
      </c>
      <c r="AH896" s="44">
        <f>IFERROR(INDEX(NQC2020compliance_20191121!$L:$L,MATCH($C896,NQC2020compliance_20191121!$A:$A,0)),"")</f>
        <v>0.76</v>
      </c>
    </row>
    <row r="897" spans="2:34" hidden="1" x14ac:dyDescent="0.25">
      <c r="B897" s="28" t="s">
        <v>3329</v>
      </c>
      <c r="C897" s="28" t="s">
        <v>4841</v>
      </c>
      <c r="D897" s="28" t="s">
        <v>3360</v>
      </c>
      <c r="E897" s="28"/>
      <c r="F897" s="28" t="s">
        <v>4841</v>
      </c>
      <c r="G897" s="28"/>
      <c r="H897" s="12" t="s">
        <v>3456</v>
      </c>
      <c r="I897" s="12" t="s">
        <v>3333</v>
      </c>
      <c r="J897" s="29"/>
      <c r="K897" s="30">
        <v>0</v>
      </c>
      <c r="L897" s="30">
        <v>0.3</v>
      </c>
      <c r="M897" s="30"/>
      <c r="N897" s="31"/>
      <c r="O897" s="31"/>
      <c r="P897" s="31"/>
      <c r="Q897" s="31"/>
      <c r="R897" s="31"/>
      <c r="S897" s="31"/>
      <c r="T897" s="32">
        <v>1</v>
      </c>
      <c r="U897" s="32">
        <v>1</v>
      </c>
      <c r="V897" s="40">
        <v>1</v>
      </c>
      <c r="W897" s="29"/>
      <c r="X897" s="33">
        <v>55153</v>
      </c>
      <c r="Y897" s="15">
        <v>1</v>
      </c>
      <c r="Z897" s="41" t="str">
        <f t="shared" si="39"/>
        <v>Unclassified</v>
      </c>
      <c r="AA897" s="41">
        <f>IF(IFERROR(MATCH(C897,REN_Existing_Resources!E:E,0),FALSE),1,0)</f>
        <v>0</v>
      </c>
      <c r="AB897">
        <f t="shared" si="40"/>
        <v>1</v>
      </c>
      <c r="AC897">
        <f>IF(IFERROR(MATCH(Z897,NonREN_types!$A$1:$A$10,0),FALSE),1,0)</f>
        <v>0</v>
      </c>
      <c r="AD897">
        <v>1</v>
      </c>
      <c r="AE897">
        <f t="shared" si="41"/>
        <v>0</v>
      </c>
      <c r="AG897" s="44" t="str">
        <f>IFERROR(INDEX(MasterGenCapability_201906!$G:$G,MATCH($C897,MasterGenCapability_201906!$U:$U,0)),"")</f>
        <v/>
      </c>
      <c r="AH897" s="44">
        <f>IFERROR(INDEX(NQC2020compliance_20191121!$L:$L,MATCH($C897,NQC2020compliance_20191121!$A:$A,0)),"")</f>
        <v>0.75</v>
      </c>
    </row>
    <row r="898" spans="2:34" hidden="1" x14ac:dyDescent="0.25">
      <c r="B898" s="28" t="s">
        <v>3329</v>
      </c>
      <c r="C898" s="28" t="s">
        <v>4842</v>
      </c>
      <c r="D898" s="28" t="s">
        <v>3360</v>
      </c>
      <c r="E898" s="28"/>
      <c r="F898" s="28" t="s">
        <v>4842</v>
      </c>
      <c r="G898" s="28"/>
      <c r="H898" s="12" t="s">
        <v>3456</v>
      </c>
      <c r="I898" s="12" t="s">
        <v>3333</v>
      </c>
      <c r="J898" s="29"/>
      <c r="K898" s="30">
        <v>0</v>
      </c>
      <c r="L898" s="30">
        <v>0.3</v>
      </c>
      <c r="M898" s="30"/>
      <c r="N898" s="31"/>
      <c r="O898" s="31"/>
      <c r="P898" s="31"/>
      <c r="Q898" s="31"/>
      <c r="R898" s="31"/>
      <c r="S898" s="31"/>
      <c r="T898" s="32">
        <v>1</v>
      </c>
      <c r="U898" s="32">
        <v>1</v>
      </c>
      <c r="V898" s="40">
        <v>1</v>
      </c>
      <c r="W898" s="29"/>
      <c r="X898" s="33">
        <v>55153</v>
      </c>
      <c r="Y898" s="15">
        <v>1</v>
      </c>
      <c r="Z898" s="41" t="str">
        <f t="shared" si="39"/>
        <v>Unclassified</v>
      </c>
      <c r="AA898" s="41">
        <f>IF(IFERROR(MATCH(C898,REN_Existing_Resources!E:E,0),FALSE),1,0)</f>
        <v>0</v>
      </c>
      <c r="AB898">
        <f t="shared" si="40"/>
        <v>1</v>
      </c>
      <c r="AC898">
        <f>IF(IFERROR(MATCH(Z898,NonREN_types!$A$1:$A$10,0),FALSE),1,0)</f>
        <v>0</v>
      </c>
      <c r="AD898">
        <v>1</v>
      </c>
      <c r="AE898">
        <f t="shared" si="41"/>
        <v>0</v>
      </c>
      <c r="AG898" s="44" t="str">
        <f>IFERROR(INDEX(MasterGenCapability_201906!$G:$G,MATCH($C898,MasterGenCapability_201906!$U:$U,0)),"")</f>
        <v/>
      </c>
      <c r="AH898" s="44">
        <f>IFERROR(INDEX(NQC2020compliance_20191121!$L:$L,MATCH($C898,NQC2020compliance_20191121!$A:$A,0)),"")</f>
        <v>0.75</v>
      </c>
    </row>
    <row r="899" spans="2:34" hidden="1" x14ac:dyDescent="0.25">
      <c r="B899" s="28" t="s">
        <v>3329</v>
      </c>
      <c r="C899" s="28" t="s">
        <v>4843</v>
      </c>
      <c r="D899" s="28" t="s">
        <v>3360</v>
      </c>
      <c r="E899" s="28"/>
      <c r="F899" s="28" t="s">
        <v>4843</v>
      </c>
      <c r="G899" s="28"/>
      <c r="H899" s="12" t="s">
        <v>3456</v>
      </c>
      <c r="I899" s="12" t="s">
        <v>3333</v>
      </c>
      <c r="J899" s="29"/>
      <c r="K899" s="30">
        <v>0</v>
      </c>
      <c r="L899" s="30">
        <v>0.35</v>
      </c>
      <c r="M899" s="30"/>
      <c r="N899" s="31"/>
      <c r="O899" s="31"/>
      <c r="P899" s="31"/>
      <c r="Q899" s="31"/>
      <c r="R899" s="31"/>
      <c r="S899" s="31"/>
      <c r="T899" s="32">
        <v>1</v>
      </c>
      <c r="U899" s="32">
        <v>1</v>
      </c>
      <c r="V899" s="40">
        <v>1</v>
      </c>
      <c r="W899" s="29"/>
      <c r="X899" s="33">
        <v>55153</v>
      </c>
      <c r="Y899" s="15">
        <v>1</v>
      </c>
      <c r="Z899" s="41" t="str">
        <f t="shared" si="39"/>
        <v>Unclassified</v>
      </c>
      <c r="AA899" s="41">
        <f>IF(IFERROR(MATCH(C899,REN_Existing_Resources!E:E,0),FALSE),1,0)</f>
        <v>0</v>
      </c>
      <c r="AB899">
        <f t="shared" si="40"/>
        <v>1</v>
      </c>
      <c r="AC899">
        <f>IF(IFERROR(MATCH(Z899,NonREN_types!$A$1:$A$10,0),FALSE),1,0)</f>
        <v>0</v>
      </c>
      <c r="AD899">
        <v>1</v>
      </c>
      <c r="AE899">
        <f t="shared" si="41"/>
        <v>0</v>
      </c>
      <c r="AG899" s="44" t="str">
        <f>IFERROR(INDEX(MasterGenCapability_201906!$G:$G,MATCH($C899,MasterGenCapability_201906!$U:$U,0)),"")</f>
        <v/>
      </c>
      <c r="AH899" s="44">
        <f>IFERROR(INDEX(NQC2020compliance_20191121!$L:$L,MATCH($C899,NQC2020compliance_20191121!$A:$A,0)),"")</f>
        <v>0.75</v>
      </c>
    </row>
    <row r="900" spans="2:34" hidden="1" x14ac:dyDescent="0.25">
      <c r="B900" s="28" t="s">
        <v>3329</v>
      </c>
      <c r="C900" s="28" t="s">
        <v>4844</v>
      </c>
      <c r="D900" s="28" t="s">
        <v>3360</v>
      </c>
      <c r="E900" s="28"/>
      <c r="F900" s="28" t="s">
        <v>4844</v>
      </c>
      <c r="G900" s="28"/>
      <c r="H900" s="12" t="s">
        <v>3456</v>
      </c>
      <c r="I900" s="12" t="s">
        <v>3333</v>
      </c>
      <c r="J900" s="29"/>
      <c r="K900" s="30">
        <v>0</v>
      </c>
      <c r="L900" s="30">
        <v>0.45</v>
      </c>
      <c r="M900" s="30"/>
      <c r="N900" s="31"/>
      <c r="O900" s="31"/>
      <c r="P900" s="31"/>
      <c r="Q900" s="31"/>
      <c r="R900" s="31"/>
      <c r="S900" s="31"/>
      <c r="T900" s="32">
        <v>1</v>
      </c>
      <c r="U900" s="32">
        <v>1</v>
      </c>
      <c r="V900" s="40">
        <v>1</v>
      </c>
      <c r="W900" s="29"/>
      <c r="X900" s="33">
        <v>55153</v>
      </c>
      <c r="Y900" s="15">
        <v>1</v>
      </c>
      <c r="Z900" s="41" t="str">
        <f t="shared" si="39"/>
        <v>Unclassified</v>
      </c>
      <c r="AA900" s="41">
        <f>IF(IFERROR(MATCH(C900,REN_Existing_Resources!E:E,0),FALSE),1,0)</f>
        <v>0</v>
      </c>
      <c r="AB900">
        <f t="shared" si="40"/>
        <v>1</v>
      </c>
      <c r="AC900">
        <f>IF(IFERROR(MATCH(Z900,NonREN_types!$A$1:$A$10,0),FALSE),1,0)</f>
        <v>0</v>
      </c>
      <c r="AD900">
        <v>1</v>
      </c>
      <c r="AE900">
        <f t="shared" si="41"/>
        <v>0</v>
      </c>
      <c r="AG900" s="44" t="str">
        <f>IFERROR(INDEX(MasterGenCapability_201906!$G:$G,MATCH($C900,MasterGenCapability_201906!$U:$U,0)),"")</f>
        <v/>
      </c>
      <c r="AH900" s="44">
        <f>IFERROR(INDEX(NQC2020compliance_20191121!$L:$L,MATCH($C900,NQC2020compliance_20191121!$A:$A,0)),"")</f>
        <v>1.5</v>
      </c>
    </row>
    <row r="901" spans="2:34" hidden="1" x14ac:dyDescent="0.25">
      <c r="B901" s="28" t="s">
        <v>3329</v>
      </c>
      <c r="C901" s="28" t="s">
        <v>4845</v>
      </c>
      <c r="D901" s="28" t="s">
        <v>3360</v>
      </c>
      <c r="E901" s="28"/>
      <c r="F901" s="28" t="s">
        <v>4846</v>
      </c>
      <c r="G901" s="28"/>
      <c r="H901" s="12" t="s">
        <v>3456</v>
      </c>
      <c r="I901" s="12" t="s">
        <v>3333</v>
      </c>
      <c r="J901" s="29"/>
      <c r="K901" s="30">
        <v>0</v>
      </c>
      <c r="L901" s="30">
        <v>0.3</v>
      </c>
      <c r="M901" s="30"/>
      <c r="N901" s="31"/>
      <c r="O901" s="31"/>
      <c r="P901" s="31"/>
      <c r="Q901" s="31"/>
      <c r="R901" s="31"/>
      <c r="S901" s="31"/>
      <c r="T901" s="32">
        <v>1</v>
      </c>
      <c r="U901" s="32">
        <v>1</v>
      </c>
      <c r="V901" s="40">
        <v>1</v>
      </c>
      <c r="W901" s="29"/>
      <c r="X901" s="33">
        <v>55153</v>
      </c>
      <c r="Y901" s="15">
        <v>1</v>
      </c>
      <c r="Z901" s="41" t="str">
        <f t="shared" si="39"/>
        <v>Unclassified</v>
      </c>
      <c r="AA901" s="41">
        <f>IF(IFERROR(MATCH(C901,REN_Existing_Resources!E:E,0),FALSE),1,0)</f>
        <v>0</v>
      </c>
      <c r="AB901">
        <f t="shared" si="40"/>
        <v>1</v>
      </c>
      <c r="AC901">
        <f>IF(IFERROR(MATCH(Z901,NonREN_types!$A$1:$A$10,0),FALSE),1,0)</f>
        <v>0</v>
      </c>
      <c r="AD901">
        <v>1</v>
      </c>
      <c r="AE901">
        <f t="shared" si="41"/>
        <v>0</v>
      </c>
      <c r="AG901" s="44" t="str">
        <f>IFERROR(INDEX(MasterGenCapability_201906!$G:$G,MATCH($C901,MasterGenCapability_201906!$U:$U,0)),"")</f>
        <v/>
      </c>
      <c r="AH901" s="44">
        <f>IFERROR(INDEX(NQC2020compliance_20191121!$L:$L,MATCH($C901,NQC2020compliance_20191121!$A:$A,0)),"")</f>
        <v>0.02</v>
      </c>
    </row>
    <row r="902" spans="2:34" x14ac:dyDescent="0.25">
      <c r="B902" s="28" t="s">
        <v>3329</v>
      </c>
      <c r="C902" s="28" t="s">
        <v>4847</v>
      </c>
      <c r="D902" s="28" t="s">
        <v>3360</v>
      </c>
      <c r="E902" s="28"/>
      <c r="F902" s="28" t="s">
        <v>4848</v>
      </c>
      <c r="G902" s="28" t="s">
        <v>4849</v>
      </c>
      <c r="H902" s="12" t="s">
        <v>3357</v>
      </c>
      <c r="I902" s="12" t="s">
        <v>4850</v>
      </c>
      <c r="J902" s="29" t="s">
        <v>3359</v>
      </c>
      <c r="K902" s="34">
        <v>3.7650000000000001</v>
      </c>
      <c r="L902" s="34">
        <v>3.7650000000000001</v>
      </c>
      <c r="M902" s="34">
        <v>3.7650000000000001</v>
      </c>
      <c r="N902" s="31"/>
      <c r="O902" s="31">
        <v>7606.0303582401057</v>
      </c>
      <c r="P902" s="31">
        <v>7606.0303582401057</v>
      </c>
      <c r="Q902" s="31"/>
      <c r="R902" s="31"/>
      <c r="S902" s="31"/>
      <c r="T902" s="32">
        <v>1</v>
      </c>
      <c r="U902" s="32">
        <v>1</v>
      </c>
      <c r="V902" s="29">
        <v>30407</v>
      </c>
      <c r="W902" s="29"/>
      <c r="X902" s="33">
        <v>55153</v>
      </c>
      <c r="Y902" s="15">
        <v>2</v>
      </c>
      <c r="Z902" s="41" t="str">
        <f t="shared" si="39"/>
        <v>CAISO_CHP</v>
      </c>
      <c r="AA902" s="41">
        <f>IF(IFERROR(MATCH(C902,REN_Existing_Resources!E:E,0),FALSE),1,0)</f>
        <v>0</v>
      </c>
      <c r="AB902">
        <f t="shared" si="40"/>
        <v>1</v>
      </c>
      <c r="AC902">
        <f>IF(IFERROR(MATCH(Z902,NonREN_types!$A$1:$A$10,0),FALSE),1,0)</f>
        <v>1</v>
      </c>
      <c r="AD902">
        <v>1</v>
      </c>
      <c r="AE902">
        <f t="shared" si="41"/>
        <v>1</v>
      </c>
      <c r="AG902" s="44">
        <f>IFERROR(INDEX(MasterGenCapability_201906!$G:$G,MATCH($C902,MasterGenCapability_201906!$U:$U,0)),"")</f>
        <v>19</v>
      </c>
      <c r="AH902" s="44">
        <f>IFERROR(INDEX(NQC2020compliance_20191121!$L:$L,MATCH($C902,NQC2020compliance_20191121!$A:$A,0)),"")</f>
        <v>3.96</v>
      </c>
    </row>
    <row r="903" spans="2:34" x14ac:dyDescent="0.25">
      <c r="B903" s="28" t="s">
        <v>3329</v>
      </c>
      <c r="C903" s="28" t="s">
        <v>4847</v>
      </c>
      <c r="D903" s="28" t="s">
        <v>3360</v>
      </c>
      <c r="E903" s="28"/>
      <c r="F903" s="28" t="s">
        <v>4848</v>
      </c>
      <c r="G903" s="28" t="s">
        <v>4851</v>
      </c>
      <c r="H903" s="12" t="s">
        <v>3357</v>
      </c>
      <c r="I903" s="12" t="s">
        <v>4850</v>
      </c>
      <c r="J903" s="29" t="s">
        <v>3359</v>
      </c>
      <c r="K903" s="34">
        <v>3.7650000000000001</v>
      </c>
      <c r="L903" s="34">
        <v>3.7650000000000001</v>
      </c>
      <c r="M903" s="34">
        <v>3.7650000000000001</v>
      </c>
      <c r="N903" s="31"/>
      <c r="O903" s="31">
        <v>7606.0303582401057</v>
      </c>
      <c r="P903" s="31">
        <v>7606.0303582401057</v>
      </c>
      <c r="Q903" s="31"/>
      <c r="R903" s="31"/>
      <c r="S903" s="31"/>
      <c r="T903" s="32">
        <v>1</v>
      </c>
      <c r="U903" s="32">
        <v>1</v>
      </c>
      <c r="V903" s="29">
        <v>30407</v>
      </c>
      <c r="W903" s="29"/>
      <c r="X903" s="33">
        <v>55153</v>
      </c>
      <c r="Y903" s="15">
        <v>2</v>
      </c>
      <c r="Z903" s="41" t="str">
        <f t="shared" ref="Z903:Z966" si="42">IF(J903="",IF(AA903,"RenExistRes","Unclassified"),J903)</f>
        <v>CAISO_CHP</v>
      </c>
      <c r="AA903" s="41">
        <f>IF(IFERROR(MATCH(C903,REN_Existing_Resources!E:E,0),FALSE),1,0)</f>
        <v>0</v>
      </c>
      <c r="AB903">
        <f t="shared" ref="AB903:AB966" si="43">IF(AND(YEAR(V903)&lt;=$AB$5,YEAR(X903)&gt;=$AB$5),1,0)</f>
        <v>1</v>
      </c>
      <c r="AC903">
        <f>IF(IFERROR(MATCH(Z903,NonREN_types!$A$1:$A$10,0),FALSE),1,0)</f>
        <v>1</v>
      </c>
      <c r="AD903">
        <v>1</v>
      </c>
      <c r="AE903">
        <f t="shared" ref="AE903:AE966" si="44">IF(AND(AB903,AC903,AD903),1,0)</f>
        <v>1</v>
      </c>
      <c r="AG903" s="44">
        <f>IFERROR(INDEX(MasterGenCapability_201906!$G:$G,MATCH($C903,MasterGenCapability_201906!$U:$U,0)),"")</f>
        <v>19</v>
      </c>
      <c r="AH903" s="44">
        <f>IFERROR(INDEX(NQC2020compliance_20191121!$L:$L,MATCH($C903,NQC2020compliance_20191121!$A:$A,0)),"")</f>
        <v>3.96</v>
      </c>
    </row>
    <row r="904" spans="2:34" x14ac:dyDescent="0.25">
      <c r="B904" s="28" t="s">
        <v>4852</v>
      </c>
      <c r="C904" s="28" t="s">
        <v>4853</v>
      </c>
      <c r="D904" s="28" t="s">
        <v>3392</v>
      </c>
      <c r="E904" s="28" t="s">
        <v>1896</v>
      </c>
      <c r="F904" s="28" t="s">
        <v>4854</v>
      </c>
      <c r="G904" s="28" t="s">
        <v>4855</v>
      </c>
      <c r="H904" s="12" t="s">
        <v>3456</v>
      </c>
      <c r="I904" s="12" t="s">
        <v>3351</v>
      </c>
      <c r="J904" s="29" t="s">
        <v>3836</v>
      </c>
      <c r="K904" s="30">
        <v>0</v>
      </c>
      <c r="L904" s="30">
        <v>102.67</v>
      </c>
      <c r="M904" s="30">
        <v>0</v>
      </c>
      <c r="N904" s="31">
        <v>0</v>
      </c>
      <c r="O904" s="31">
        <v>8667.6761904761934</v>
      </c>
      <c r="P904" s="31">
        <v>11784.889947089949</v>
      </c>
      <c r="Q904" s="31">
        <v>0</v>
      </c>
      <c r="R904" s="31">
        <v>0</v>
      </c>
      <c r="S904" s="31"/>
      <c r="T904" s="32">
        <v>1</v>
      </c>
      <c r="U904" s="32">
        <v>0</v>
      </c>
      <c r="V904" s="29">
        <v>41760</v>
      </c>
      <c r="W904" s="29"/>
      <c r="X904" s="33">
        <v>55153</v>
      </c>
      <c r="Y904" s="15">
        <v>1</v>
      </c>
      <c r="Z904" s="41" t="str">
        <f t="shared" si="42"/>
        <v>CAISO_Peaker1</v>
      </c>
      <c r="AA904" s="41">
        <f>IF(IFERROR(MATCH(C904,REN_Existing_Resources!E:E,0),FALSE),1,0)</f>
        <v>0</v>
      </c>
      <c r="AB904">
        <f t="shared" si="43"/>
        <v>1</v>
      </c>
      <c r="AC904">
        <f>IF(IFERROR(MATCH(Z904,NonREN_types!$A$1:$A$10,0),FALSE),1,0)</f>
        <v>1</v>
      </c>
      <c r="AD904">
        <v>1</v>
      </c>
      <c r="AE904">
        <f t="shared" si="44"/>
        <v>1</v>
      </c>
      <c r="AG904" s="44">
        <f>IFERROR(INDEX(MasterGenCapability_201906!$G:$G,MATCH($C904,MasterGenCapability_201906!$U:$U,0)),"")</f>
        <v>111.3</v>
      </c>
      <c r="AH904" s="44">
        <f>IFERROR(INDEX(NQC2020compliance_20191121!$L:$L,MATCH($C904,NQC2020compliance_20191121!$A:$A,0)),"")</f>
        <v>111.3</v>
      </c>
    </row>
    <row r="905" spans="2:34" x14ac:dyDescent="0.25">
      <c r="B905" s="28" t="s">
        <v>4852</v>
      </c>
      <c r="C905" s="28" t="s">
        <v>4856</v>
      </c>
      <c r="D905" s="28" t="s">
        <v>3392</v>
      </c>
      <c r="E905" s="28" t="s">
        <v>1896</v>
      </c>
      <c r="F905" s="28" t="s">
        <v>4857</v>
      </c>
      <c r="G905" s="28" t="s">
        <v>4858</v>
      </c>
      <c r="H905" s="12" t="s">
        <v>3456</v>
      </c>
      <c r="I905" s="12" t="s">
        <v>3351</v>
      </c>
      <c r="J905" s="29" t="s">
        <v>3836</v>
      </c>
      <c r="K905" s="30">
        <v>0</v>
      </c>
      <c r="L905" s="30">
        <v>102.67</v>
      </c>
      <c r="M905" s="30">
        <v>0</v>
      </c>
      <c r="N905" s="31">
        <v>0</v>
      </c>
      <c r="O905" s="31">
        <v>8667.6761904761934</v>
      </c>
      <c r="P905" s="31">
        <v>11784.889947089949</v>
      </c>
      <c r="Q905" s="31">
        <v>0</v>
      </c>
      <c r="R905" s="31">
        <v>0</v>
      </c>
      <c r="S905" s="31"/>
      <c r="T905" s="32">
        <v>1</v>
      </c>
      <c r="U905" s="32">
        <v>0</v>
      </c>
      <c r="V905" s="29">
        <v>41760</v>
      </c>
      <c r="W905" s="29"/>
      <c r="X905" s="33">
        <v>55153</v>
      </c>
      <c r="Y905" s="15">
        <v>1</v>
      </c>
      <c r="Z905" s="41" t="str">
        <f t="shared" si="42"/>
        <v>CAISO_Peaker1</v>
      </c>
      <c r="AA905" s="41">
        <f>IF(IFERROR(MATCH(C905,REN_Existing_Resources!E:E,0),FALSE),1,0)</f>
        <v>0</v>
      </c>
      <c r="AB905">
        <f t="shared" si="43"/>
        <v>1</v>
      </c>
      <c r="AC905">
        <f>IF(IFERROR(MATCH(Z905,NonREN_types!$A$1:$A$10,0),FALSE),1,0)</f>
        <v>1</v>
      </c>
      <c r="AD905">
        <v>1</v>
      </c>
      <c r="AE905">
        <f t="shared" si="44"/>
        <v>1</v>
      </c>
      <c r="AG905" s="44">
        <f>IFERROR(INDEX(MasterGenCapability_201906!$G:$G,MATCH($C905,MasterGenCapability_201906!$U:$U,0)),"")</f>
        <v>112.7</v>
      </c>
      <c r="AH905" s="44">
        <f>IFERROR(INDEX(NQC2020compliance_20191121!$L:$L,MATCH($C905,NQC2020compliance_20191121!$A:$A,0)),"")</f>
        <v>112.7</v>
      </c>
    </row>
    <row r="906" spans="2:34" x14ac:dyDescent="0.25">
      <c r="B906" s="28" t="s">
        <v>4852</v>
      </c>
      <c r="C906" s="28" t="s">
        <v>4859</v>
      </c>
      <c r="D906" s="28" t="s">
        <v>3392</v>
      </c>
      <c r="E906" s="28" t="s">
        <v>1896</v>
      </c>
      <c r="F906" s="28" t="s">
        <v>4860</v>
      </c>
      <c r="G906" s="28" t="s">
        <v>4861</v>
      </c>
      <c r="H906" s="12" t="s">
        <v>3456</v>
      </c>
      <c r="I906" s="12" t="s">
        <v>3351</v>
      </c>
      <c r="J906" s="29" t="s">
        <v>3836</v>
      </c>
      <c r="K906" s="30">
        <v>0</v>
      </c>
      <c r="L906" s="30">
        <v>102.67</v>
      </c>
      <c r="M906" s="30">
        <v>0</v>
      </c>
      <c r="N906" s="31">
        <v>0</v>
      </c>
      <c r="O906" s="31">
        <v>8667.6761904761934</v>
      </c>
      <c r="P906" s="31">
        <v>11784.889947089949</v>
      </c>
      <c r="Q906" s="31">
        <v>0</v>
      </c>
      <c r="R906" s="31">
        <v>0</v>
      </c>
      <c r="S906" s="31"/>
      <c r="T906" s="32">
        <v>1</v>
      </c>
      <c r="U906" s="32">
        <v>0</v>
      </c>
      <c r="V906" s="29">
        <v>41760</v>
      </c>
      <c r="W906" s="29"/>
      <c r="X906" s="33">
        <v>55153</v>
      </c>
      <c r="Y906" s="15">
        <v>1</v>
      </c>
      <c r="Z906" s="41" t="str">
        <f t="shared" si="42"/>
        <v>CAISO_Peaker1</v>
      </c>
      <c r="AA906" s="41">
        <f>IF(IFERROR(MATCH(C906,REN_Existing_Resources!E:E,0),FALSE),1,0)</f>
        <v>0</v>
      </c>
      <c r="AB906">
        <f t="shared" si="43"/>
        <v>1</v>
      </c>
      <c r="AC906">
        <f>IF(IFERROR(MATCH(Z906,NonREN_types!$A$1:$A$10,0),FALSE),1,0)</f>
        <v>1</v>
      </c>
      <c r="AD906">
        <v>1</v>
      </c>
      <c r="AE906">
        <f t="shared" si="44"/>
        <v>1</v>
      </c>
      <c r="AG906" s="44">
        <f>IFERROR(INDEX(MasterGenCapability_201906!$G:$G,MATCH($C906,MasterGenCapability_201906!$U:$U,0)),"")</f>
        <v>112</v>
      </c>
      <c r="AH906" s="44">
        <f>IFERROR(INDEX(NQC2020compliance_20191121!$L:$L,MATCH($C906,NQC2020compliance_20191121!$A:$A,0)),"")</f>
        <v>112</v>
      </c>
    </row>
    <row r="907" spans="2:34" x14ac:dyDescent="0.25">
      <c r="B907" s="28" t="s">
        <v>3329</v>
      </c>
      <c r="C907" s="28" t="s">
        <v>4862</v>
      </c>
      <c r="D907" s="28" t="s">
        <v>3346</v>
      </c>
      <c r="E907" s="28" t="s">
        <v>3413</v>
      </c>
      <c r="F907" s="28" t="s">
        <v>4863</v>
      </c>
      <c r="G907" s="28" t="s">
        <v>4864</v>
      </c>
      <c r="H907" s="12" t="s">
        <v>3350</v>
      </c>
      <c r="I907" s="12" t="s">
        <v>3351</v>
      </c>
      <c r="J907" s="29" t="s">
        <v>3836</v>
      </c>
      <c r="K907" s="30">
        <v>9</v>
      </c>
      <c r="L907" s="30">
        <v>9</v>
      </c>
      <c r="M907" s="30">
        <v>4.05</v>
      </c>
      <c r="N907" s="31">
        <v>305.30880000000002</v>
      </c>
      <c r="O907" s="31">
        <v>8599.4186147186156</v>
      </c>
      <c r="P907" s="31">
        <v>13372.428667628667</v>
      </c>
      <c r="Q907" s="31">
        <v>130.90909090909091</v>
      </c>
      <c r="R907" s="31">
        <v>130.90909090909091</v>
      </c>
      <c r="S907" s="31"/>
      <c r="T907" s="32">
        <v>1</v>
      </c>
      <c r="U907" s="32">
        <v>1</v>
      </c>
      <c r="V907" s="29">
        <v>37420</v>
      </c>
      <c r="W907" s="29"/>
      <c r="X907" s="33">
        <v>55153</v>
      </c>
      <c r="Y907" s="15">
        <v>4</v>
      </c>
      <c r="Z907" s="41" t="str">
        <f t="shared" si="42"/>
        <v>CAISO_Peaker1</v>
      </c>
      <c r="AA907" s="41">
        <f>IF(IFERROR(MATCH(C907,REN_Existing_Resources!E:E,0),FALSE),1,0)</f>
        <v>0</v>
      </c>
      <c r="AB907">
        <f t="shared" si="43"/>
        <v>1</v>
      </c>
      <c r="AC907">
        <f>IF(IFERROR(MATCH(Z907,NonREN_types!$A$1:$A$10,0),FALSE),1,0)</f>
        <v>1</v>
      </c>
      <c r="AD907">
        <v>1</v>
      </c>
      <c r="AE907">
        <f t="shared" si="44"/>
        <v>1</v>
      </c>
      <c r="AG907" s="44">
        <f>IFERROR(INDEX(MasterGenCapability_201906!$G:$G,MATCH($C907,MasterGenCapability_201906!$U:$U,0)),"")</f>
        <v>36</v>
      </c>
      <c r="AH907" s="44">
        <f>IFERROR(INDEX(NQC2020compliance_20191121!$L:$L,MATCH($C907,NQC2020compliance_20191121!$A:$A,0)),"")</f>
        <v>36</v>
      </c>
    </row>
    <row r="908" spans="2:34" x14ac:dyDescent="0.25">
      <c r="B908" s="28" t="s">
        <v>3329</v>
      </c>
      <c r="C908" s="28" t="s">
        <v>4862</v>
      </c>
      <c r="D908" s="28" t="s">
        <v>3346</v>
      </c>
      <c r="E908" s="28" t="s">
        <v>3413</v>
      </c>
      <c r="F908" s="28" t="s">
        <v>4863</v>
      </c>
      <c r="G908" s="28" t="s">
        <v>4865</v>
      </c>
      <c r="H908" s="12" t="s">
        <v>3350</v>
      </c>
      <c r="I908" s="12" t="s">
        <v>3351</v>
      </c>
      <c r="J908" s="29" t="s">
        <v>3836</v>
      </c>
      <c r="K908" s="30">
        <v>9</v>
      </c>
      <c r="L908" s="30">
        <v>9</v>
      </c>
      <c r="M908" s="30">
        <v>4.05</v>
      </c>
      <c r="N908" s="31">
        <v>305.30880000000002</v>
      </c>
      <c r="O908" s="31">
        <v>8599.4186147186156</v>
      </c>
      <c r="P908" s="31">
        <v>13372.428667628667</v>
      </c>
      <c r="Q908" s="31">
        <v>130.90909090909091</v>
      </c>
      <c r="R908" s="31">
        <v>130.90909090909091</v>
      </c>
      <c r="S908" s="31"/>
      <c r="T908" s="32">
        <v>1</v>
      </c>
      <c r="U908" s="32">
        <v>1</v>
      </c>
      <c r="V908" s="29">
        <v>37420</v>
      </c>
      <c r="W908" s="29"/>
      <c r="X908" s="33">
        <v>55153</v>
      </c>
      <c r="Y908" s="15">
        <v>4</v>
      </c>
      <c r="Z908" s="41" t="str">
        <f t="shared" si="42"/>
        <v>CAISO_Peaker1</v>
      </c>
      <c r="AA908" s="41">
        <f>IF(IFERROR(MATCH(C908,REN_Existing_Resources!E:E,0),FALSE),1,0)</f>
        <v>0</v>
      </c>
      <c r="AB908">
        <f t="shared" si="43"/>
        <v>1</v>
      </c>
      <c r="AC908">
        <f>IF(IFERROR(MATCH(Z908,NonREN_types!$A$1:$A$10,0),FALSE),1,0)</f>
        <v>1</v>
      </c>
      <c r="AD908">
        <v>1</v>
      </c>
      <c r="AE908">
        <f t="shared" si="44"/>
        <v>1</v>
      </c>
      <c r="AG908" s="44">
        <f>IFERROR(INDEX(MasterGenCapability_201906!$G:$G,MATCH($C908,MasterGenCapability_201906!$U:$U,0)),"")</f>
        <v>36</v>
      </c>
      <c r="AH908" s="44">
        <f>IFERROR(INDEX(NQC2020compliance_20191121!$L:$L,MATCH($C908,NQC2020compliance_20191121!$A:$A,0)),"")</f>
        <v>36</v>
      </c>
    </row>
    <row r="909" spans="2:34" x14ac:dyDescent="0.25">
      <c r="B909" s="28" t="s">
        <v>3329</v>
      </c>
      <c r="C909" s="28" t="s">
        <v>4862</v>
      </c>
      <c r="D909" s="28" t="s">
        <v>3346</v>
      </c>
      <c r="E909" s="28" t="s">
        <v>3413</v>
      </c>
      <c r="F909" s="28" t="s">
        <v>4863</v>
      </c>
      <c r="G909" s="28" t="s">
        <v>4866</v>
      </c>
      <c r="H909" s="12" t="s">
        <v>3350</v>
      </c>
      <c r="I909" s="12" t="s">
        <v>3351</v>
      </c>
      <c r="J909" s="29" t="s">
        <v>3836</v>
      </c>
      <c r="K909" s="30">
        <v>9</v>
      </c>
      <c r="L909" s="30">
        <v>9</v>
      </c>
      <c r="M909" s="30">
        <v>4.05</v>
      </c>
      <c r="N909" s="31">
        <v>305.30880000000002</v>
      </c>
      <c r="O909" s="31">
        <v>8599.4186147186156</v>
      </c>
      <c r="P909" s="31">
        <v>13372.428667628667</v>
      </c>
      <c r="Q909" s="31">
        <v>130.90909090909091</v>
      </c>
      <c r="R909" s="31">
        <v>130.90909090909091</v>
      </c>
      <c r="S909" s="31"/>
      <c r="T909" s="32">
        <v>1</v>
      </c>
      <c r="U909" s="32">
        <v>1</v>
      </c>
      <c r="V909" s="29">
        <v>37420</v>
      </c>
      <c r="W909" s="29"/>
      <c r="X909" s="33">
        <v>55153</v>
      </c>
      <c r="Y909" s="15">
        <v>4</v>
      </c>
      <c r="Z909" s="41" t="str">
        <f t="shared" si="42"/>
        <v>CAISO_Peaker1</v>
      </c>
      <c r="AA909" s="41">
        <f>IF(IFERROR(MATCH(C909,REN_Existing_Resources!E:E,0),FALSE),1,0)</f>
        <v>0</v>
      </c>
      <c r="AB909">
        <f t="shared" si="43"/>
        <v>1</v>
      </c>
      <c r="AC909">
        <f>IF(IFERROR(MATCH(Z909,NonREN_types!$A$1:$A$10,0),FALSE),1,0)</f>
        <v>1</v>
      </c>
      <c r="AD909">
        <v>1</v>
      </c>
      <c r="AE909">
        <f t="shared" si="44"/>
        <v>1</v>
      </c>
      <c r="AG909" s="44">
        <f>IFERROR(INDEX(MasterGenCapability_201906!$G:$G,MATCH($C909,MasterGenCapability_201906!$U:$U,0)),"")</f>
        <v>36</v>
      </c>
      <c r="AH909" s="44">
        <f>IFERROR(INDEX(NQC2020compliance_20191121!$L:$L,MATCH($C909,NQC2020compliance_20191121!$A:$A,0)),"")</f>
        <v>36</v>
      </c>
    </row>
    <row r="910" spans="2:34" x14ac:dyDescent="0.25">
      <c r="B910" s="28" t="s">
        <v>3329</v>
      </c>
      <c r="C910" s="28" t="s">
        <v>4862</v>
      </c>
      <c r="D910" s="28" t="s">
        <v>3346</v>
      </c>
      <c r="E910" s="28" t="s">
        <v>3413</v>
      </c>
      <c r="F910" s="28" t="s">
        <v>4863</v>
      </c>
      <c r="G910" s="28" t="s">
        <v>4867</v>
      </c>
      <c r="H910" s="12" t="s">
        <v>3350</v>
      </c>
      <c r="I910" s="12" t="s">
        <v>3351</v>
      </c>
      <c r="J910" s="29" t="s">
        <v>3836</v>
      </c>
      <c r="K910" s="30">
        <v>9</v>
      </c>
      <c r="L910" s="30">
        <v>9</v>
      </c>
      <c r="M910" s="30">
        <v>4.05</v>
      </c>
      <c r="N910" s="31">
        <v>305.30880000000002</v>
      </c>
      <c r="O910" s="31">
        <v>8599.4186147186156</v>
      </c>
      <c r="P910" s="31">
        <v>13372.428667628667</v>
      </c>
      <c r="Q910" s="31">
        <v>130.90909090909091</v>
      </c>
      <c r="R910" s="31">
        <v>130.90909090909091</v>
      </c>
      <c r="S910" s="31"/>
      <c r="T910" s="32">
        <v>1</v>
      </c>
      <c r="U910" s="32">
        <v>1</v>
      </c>
      <c r="V910" s="29">
        <v>37420</v>
      </c>
      <c r="W910" s="29"/>
      <c r="X910" s="33">
        <v>55153</v>
      </c>
      <c r="Y910" s="15">
        <v>4</v>
      </c>
      <c r="Z910" s="41" t="str">
        <f t="shared" si="42"/>
        <v>CAISO_Peaker1</v>
      </c>
      <c r="AA910" s="41">
        <f>IF(IFERROR(MATCH(C910,REN_Existing_Resources!E:E,0),FALSE),1,0)</f>
        <v>0</v>
      </c>
      <c r="AB910">
        <f t="shared" si="43"/>
        <v>1</v>
      </c>
      <c r="AC910">
        <f>IF(IFERROR(MATCH(Z910,NonREN_types!$A$1:$A$10,0),FALSE),1,0)</f>
        <v>1</v>
      </c>
      <c r="AD910">
        <v>1</v>
      </c>
      <c r="AE910">
        <f t="shared" si="44"/>
        <v>1</v>
      </c>
      <c r="AG910" s="44">
        <f>IFERROR(INDEX(MasterGenCapability_201906!$G:$G,MATCH($C910,MasterGenCapability_201906!$U:$U,0)),"")</f>
        <v>36</v>
      </c>
      <c r="AH910" s="44">
        <f>IFERROR(INDEX(NQC2020compliance_20191121!$L:$L,MATCH($C910,NQC2020compliance_20191121!$A:$A,0)),"")</f>
        <v>36</v>
      </c>
    </row>
    <row r="911" spans="2:34" x14ac:dyDescent="0.25">
      <c r="B911" s="28" t="s">
        <v>3329</v>
      </c>
      <c r="C911" s="28" t="s">
        <v>4868</v>
      </c>
      <c r="D911" s="28" t="s">
        <v>3346</v>
      </c>
      <c r="E911" s="28" t="s">
        <v>3413</v>
      </c>
      <c r="F911" s="28" t="s">
        <v>4869</v>
      </c>
      <c r="G911" s="28" t="s">
        <v>4870</v>
      </c>
      <c r="H911" s="12" t="s">
        <v>3350</v>
      </c>
      <c r="I911" s="12" t="s">
        <v>3351</v>
      </c>
      <c r="J911" s="29" t="s">
        <v>3836</v>
      </c>
      <c r="K911" s="30">
        <v>10.35</v>
      </c>
      <c r="L911" s="30">
        <v>9</v>
      </c>
      <c r="M911" s="30">
        <v>4.6574999999999998</v>
      </c>
      <c r="N911" s="31">
        <v>351.1050830357143</v>
      </c>
      <c r="O911" s="31">
        <v>8595.2988095238088</v>
      </c>
      <c r="P911" s="31">
        <v>13372.87671957672</v>
      </c>
      <c r="Q911" s="31">
        <v>66.535714285714292</v>
      </c>
      <c r="R911" s="31">
        <v>66.535714285714292</v>
      </c>
      <c r="S911" s="31"/>
      <c r="T911" s="32">
        <v>1</v>
      </c>
      <c r="U911" s="32">
        <v>1</v>
      </c>
      <c r="V911" s="29">
        <v>37117</v>
      </c>
      <c r="W911" s="29"/>
      <c r="X911" s="33">
        <v>55153</v>
      </c>
      <c r="Y911" s="15">
        <v>4</v>
      </c>
      <c r="Z911" s="41" t="str">
        <f t="shared" si="42"/>
        <v>CAISO_Peaker1</v>
      </c>
      <c r="AA911" s="41">
        <f>IF(IFERROR(MATCH(C911,REN_Existing_Resources!E:E,0),FALSE),1,0)</f>
        <v>0</v>
      </c>
      <c r="AB911">
        <f t="shared" si="43"/>
        <v>1</v>
      </c>
      <c r="AC911">
        <f>IF(IFERROR(MATCH(Z911,NonREN_types!$A$1:$A$10,0),FALSE),1,0)</f>
        <v>1</v>
      </c>
      <c r="AD911">
        <v>1</v>
      </c>
      <c r="AE911">
        <f t="shared" si="44"/>
        <v>1</v>
      </c>
      <c r="AG911" s="44">
        <f>IFERROR(INDEX(MasterGenCapability_201906!$G:$G,MATCH($C911,MasterGenCapability_201906!$U:$U,0)),"")</f>
        <v>10.8</v>
      </c>
      <c r="AH911" s="44">
        <f>IFERROR(INDEX(NQC2020compliance_20191121!$L:$L,MATCH($C911,NQC2020compliance_20191121!$A:$A,0)),"")</f>
        <v>36</v>
      </c>
    </row>
    <row r="912" spans="2:34" x14ac:dyDescent="0.25">
      <c r="B912" s="28" t="s">
        <v>3329</v>
      </c>
      <c r="C912" s="28" t="s">
        <v>4871</v>
      </c>
      <c r="D912" s="28" t="s">
        <v>130</v>
      </c>
      <c r="E912" s="28" t="s">
        <v>3542</v>
      </c>
      <c r="F912" s="28" t="s">
        <v>4872</v>
      </c>
      <c r="G912" s="28" t="s">
        <v>4873</v>
      </c>
      <c r="H912" s="12" t="s">
        <v>3357</v>
      </c>
      <c r="I912" s="12" t="s">
        <v>3358</v>
      </c>
      <c r="J912" s="29" t="s">
        <v>3359</v>
      </c>
      <c r="K912" s="34">
        <v>24.067</v>
      </c>
      <c r="L912" s="34">
        <v>24.067</v>
      </c>
      <c r="M912" s="34">
        <v>24.067</v>
      </c>
      <c r="N912" s="31"/>
      <c r="O912" s="31">
        <v>7606.0303582401057</v>
      </c>
      <c r="P912" s="31">
        <v>7606.0303582401057</v>
      </c>
      <c r="Q912" s="31"/>
      <c r="R912" s="31"/>
      <c r="S912" s="31"/>
      <c r="T912" s="32">
        <v>1</v>
      </c>
      <c r="U912" s="32">
        <v>1</v>
      </c>
      <c r="V912" s="29">
        <v>33218</v>
      </c>
      <c r="W912" s="29"/>
      <c r="X912" s="33">
        <v>55153</v>
      </c>
      <c r="Y912" s="15">
        <v>1</v>
      </c>
      <c r="Z912" s="41" t="str">
        <f t="shared" si="42"/>
        <v>CAISO_CHP</v>
      </c>
      <c r="AA912" s="41">
        <f>IF(IFERROR(MATCH(C912,REN_Existing_Resources!E:E,0),FALSE),1,0)</f>
        <v>0</v>
      </c>
      <c r="AB912">
        <f t="shared" si="43"/>
        <v>1</v>
      </c>
      <c r="AC912">
        <f>IF(IFERROR(MATCH(Z912,NonREN_types!$A$1:$A$10,0),FALSE),1,0)</f>
        <v>1</v>
      </c>
      <c r="AD912">
        <v>1</v>
      </c>
      <c r="AE912">
        <f t="shared" si="44"/>
        <v>1</v>
      </c>
      <c r="AG912" s="44">
        <f>IFERROR(INDEX(MasterGenCapability_201906!$G:$G,MATCH($C912,MasterGenCapability_201906!$U:$U,0)),"")</f>
        <v>48.3</v>
      </c>
      <c r="AH912" s="44">
        <f>IFERROR(INDEX(NQC2020compliance_20191121!$L:$L,MATCH($C912,NQC2020compliance_20191121!$A:$A,0)),"")</f>
        <v>48.08</v>
      </c>
    </row>
    <row r="913" spans="2:34" hidden="1" x14ac:dyDescent="0.25">
      <c r="B913" s="28" t="s">
        <v>3329</v>
      </c>
      <c r="C913" s="28" t="s">
        <v>4874</v>
      </c>
      <c r="D913" s="28" t="s">
        <v>3334</v>
      </c>
      <c r="E913" s="28"/>
      <c r="F913" s="28"/>
      <c r="G913" s="28"/>
      <c r="H913" s="12" t="s">
        <v>3456</v>
      </c>
      <c r="I913" s="12" t="s">
        <v>3333</v>
      </c>
      <c r="J913" s="29"/>
      <c r="K913" s="30">
        <v>0</v>
      </c>
      <c r="L913" s="30">
        <v>0</v>
      </c>
      <c r="M913" s="30"/>
      <c r="N913" s="31"/>
      <c r="O913" s="31"/>
      <c r="P913" s="31"/>
      <c r="Q913" s="31"/>
      <c r="R913" s="31"/>
      <c r="S913" s="31"/>
      <c r="T913" s="32">
        <v>1</v>
      </c>
      <c r="U913" s="32">
        <v>1</v>
      </c>
      <c r="V913" s="40">
        <v>1</v>
      </c>
      <c r="W913" s="29"/>
      <c r="X913" s="33">
        <v>55153</v>
      </c>
      <c r="Y913" s="15">
        <v>1</v>
      </c>
      <c r="Z913" s="41" t="str">
        <f t="shared" si="42"/>
        <v>Unclassified</v>
      </c>
      <c r="AA913" s="41">
        <f>IF(IFERROR(MATCH(C913,REN_Existing_Resources!E:E,0),FALSE),1,0)</f>
        <v>0</v>
      </c>
      <c r="AB913">
        <f t="shared" si="43"/>
        <v>1</v>
      </c>
      <c r="AC913">
        <f>IF(IFERROR(MATCH(Z913,NonREN_types!$A$1:$A$10,0),FALSE),1,0)</f>
        <v>0</v>
      </c>
      <c r="AD913">
        <v>1</v>
      </c>
      <c r="AE913">
        <f t="shared" si="44"/>
        <v>0</v>
      </c>
      <c r="AG913" s="44" t="str">
        <f>IFERROR(INDEX(MasterGenCapability_201906!$G:$G,MATCH($C913,MasterGenCapability_201906!$U:$U,0)),"")</f>
        <v/>
      </c>
      <c r="AH913" s="44">
        <f>IFERROR(INDEX(NQC2020compliance_20191121!$L:$L,MATCH($C913,NQC2020compliance_20191121!$A:$A,0)),"")</f>
        <v>0</v>
      </c>
    </row>
    <row r="914" spans="2:34" x14ac:dyDescent="0.25">
      <c r="B914" s="28" t="s">
        <v>3329</v>
      </c>
      <c r="C914" s="28" t="s">
        <v>4868</v>
      </c>
      <c r="D914" s="28" t="s">
        <v>3346</v>
      </c>
      <c r="E914" s="28" t="s">
        <v>3413</v>
      </c>
      <c r="F914" s="28" t="s">
        <v>4869</v>
      </c>
      <c r="G914" s="28" t="s">
        <v>4875</v>
      </c>
      <c r="H914" s="12" t="s">
        <v>3350</v>
      </c>
      <c r="I914" s="12" t="s">
        <v>3351</v>
      </c>
      <c r="J914" s="29" t="s">
        <v>3836</v>
      </c>
      <c r="K914" s="30">
        <v>10.35</v>
      </c>
      <c r="L914" s="30">
        <v>9</v>
      </c>
      <c r="M914" s="30">
        <v>4.6574999999999998</v>
      </c>
      <c r="N914" s="31">
        <v>351.1050830357143</v>
      </c>
      <c r="O914" s="31">
        <v>8595.2988095238088</v>
      </c>
      <c r="P914" s="31">
        <v>13372.87671957672</v>
      </c>
      <c r="Q914" s="31">
        <v>66.535714285714292</v>
      </c>
      <c r="R914" s="31">
        <v>66.535714285714292</v>
      </c>
      <c r="S914" s="31"/>
      <c r="T914" s="32">
        <v>1</v>
      </c>
      <c r="U914" s="32">
        <v>1</v>
      </c>
      <c r="V914" s="29">
        <v>37117</v>
      </c>
      <c r="W914" s="29"/>
      <c r="X914" s="33">
        <v>55153</v>
      </c>
      <c r="Y914" s="15">
        <v>4</v>
      </c>
      <c r="Z914" s="41" t="str">
        <f t="shared" si="42"/>
        <v>CAISO_Peaker1</v>
      </c>
      <c r="AA914" s="41">
        <f>IF(IFERROR(MATCH(C914,REN_Existing_Resources!E:E,0),FALSE),1,0)</f>
        <v>0</v>
      </c>
      <c r="AB914">
        <f t="shared" si="43"/>
        <v>1</v>
      </c>
      <c r="AC914">
        <f>IF(IFERROR(MATCH(Z914,NonREN_types!$A$1:$A$10,0),FALSE),1,0)</f>
        <v>1</v>
      </c>
      <c r="AD914">
        <v>1</v>
      </c>
      <c r="AE914">
        <f t="shared" si="44"/>
        <v>1</v>
      </c>
      <c r="AG914" s="44">
        <f>IFERROR(INDEX(MasterGenCapability_201906!$G:$G,MATCH($C914,MasterGenCapability_201906!$U:$U,0)),"")</f>
        <v>10.8</v>
      </c>
      <c r="AH914" s="44">
        <f>IFERROR(INDEX(NQC2020compliance_20191121!$L:$L,MATCH($C914,NQC2020compliance_20191121!$A:$A,0)),"")</f>
        <v>36</v>
      </c>
    </row>
    <row r="915" spans="2:34" x14ac:dyDescent="0.25">
      <c r="B915" s="28" t="s">
        <v>3329</v>
      </c>
      <c r="C915" s="28" t="s">
        <v>4868</v>
      </c>
      <c r="D915" s="28" t="s">
        <v>3346</v>
      </c>
      <c r="E915" s="28" t="s">
        <v>3413</v>
      </c>
      <c r="F915" s="28" t="s">
        <v>4869</v>
      </c>
      <c r="G915" s="28" t="s">
        <v>4876</v>
      </c>
      <c r="H915" s="12" t="s">
        <v>3350</v>
      </c>
      <c r="I915" s="12" t="s">
        <v>3351</v>
      </c>
      <c r="J915" s="29" t="s">
        <v>3836</v>
      </c>
      <c r="K915" s="30">
        <v>10.35</v>
      </c>
      <c r="L915" s="30">
        <v>9</v>
      </c>
      <c r="M915" s="30">
        <v>4.6574999999999998</v>
      </c>
      <c r="N915" s="31">
        <v>351.1050830357143</v>
      </c>
      <c r="O915" s="31">
        <v>8595.2988095238088</v>
      </c>
      <c r="P915" s="31">
        <v>13372.87671957672</v>
      </c>
      <c r="Q915" s="31">
        <v>66.535714285714292</v>
      </c>
      <c r="R915" s="31">
        <v>66.535714285714292</v>
      </c>
      <c r="S915" s="31"/>
      <c r="T915" s="32">
        <v>1</v>
      </c>
      <c r="U915" s="32">
        <v>1</v>
      </c>
      <c r="V915" s="29">
        <v>37117</v>
      </c>
      <c r="W915" s="29"/>
      <c r="X915" s="33">
        <v>55153</v>
      </c>
      <c r="Y915" s="15">
        <v>4</v>
      </c>
      <c r="Z915" s="41" t="str">
        <f t="shared" si="42"/>
        <v>CAISO_Peaker1</v>
      </c>
      <c r="AA915" s="41">
        <f>IF(IFERROR(MATCH(C915,REN_Existing_Resources!E:E,0),FALSE),1,0)</f>
        <v>0</v>
      </c>
      <c r="AB915">
        <f t="shared" si="43"/>
        <v>1</v>
      </c>
      <c r="AC915">
        <f>IF(IFERROR(MATCH(Z915,NonREN_types!$A$1:$A$10,0),FALSE),1,0)</f>
        <v>1</v>
      </c>
      <c r="AD915">
        <v>1</v>
      </c>
      <c r="AE915">
        <f t="shared" si="44"/>
        <v>1</v>
      </c>
      <c r="AG915" s="44">
        <f>IFERROR(INDEX(MasterGenCapability_201906!$G:$G,MATCH($C915,MasterGenCapability_201906!$U:$U,0)),"")</f>
        <v>10.8</v>
      </c>
      <c r="AH915" s="44">
        <f>IFERROR(INDEX(NQC2020compliance_20191121!$L:$L,MATCH($C915,NQC2020compliance_20191121!$A:$A,0)),"")</f>
        <v>36</v>
      </c>
    </row>
    <row r="916" spans="2:34" hidden="1" x14ac:dyDescent="0.25">
      <c r="B916" s="28" t="s">
        <v>3329</v>
      </c>
      <c r="C916" s="28" t="s">
        <v>74</v>
      </c>
      <c r="D916" s="28" t="s">
        <v>3360</v>
      </c>
      <c r="E916" s="28"/>
      <c r="F916" s="28" t="s">
        <v>4877</v>
      </c>
      <c r="G916" s="28"/>
      <c r="H916" s="12" t="s">
        <v>3483</v>
      </c>
      <c r="I916" s="12" t="s">
        <v>3333</v>
      </c>
      <c r="J916" s="29"/>
      <c r="K916" s="30">
        <v>1.42</v>
      </c>
      <c r="L916" s="30">
        <v>0.9</v>
      </c>
      <c r="M916" s="30"/>
      <c r="N916" s="31"/>
      <c r="O916" s="31"/>
      <c r="P916" s="31"/>
      <c r="Q916" s="31"/>
      <c r="R916" s="31"/>
      <c r="S916" s="31"/>
      <c r="T916" s="32">
        <v>0</v>
      </c>
      <c r="U916" s="32">
        <v>1</v>
      </c>
      <c r="V916" s="29">
        <v>40448</v>
      </c>
      <c r="W916" s="29"/>
      <c r="X916" s="33">
        <v>55153</v>
      </c>
      <c r="Y916" s="15">
        <v>1</v>
      </c>
      <c r="Z916" s="41" t="str">
        <f t="shared" si="42"/>
        <v>RenExistRes</v>
      </c>
      <c r="AA916" s="41">
        <f>IF(IFERROR(MATCH(C916,REN_Existing_Resources!E:E,0),FALSE),1,0)</f>
        <v>1</v>
      </c>
      <c r="AB916">
        <f t="shared" si="43"/>
        <v>1</v>
      </c>
      <c r="AC916">
        <f>IF(IFERROR(MATCH(Z916,NonREN_types!$A$1:$A$10,0),FALSE),1,0)</f>
        <v>0</v>
      </c>
      <c r="AD916">
        <v>1</v>
      </c>
      <c r="AE916">
        <f t="shared" si="44"/>
        <v>0</v>
      </c>
      <c r="AG916" s="44">
        <f>IFERROR(INDEX(MasterGenCapability_201906!$G:$G,MATCH($C916,MasterGenCapability_201906!$U:$U,0)),"")</f>
        <v>1.42</v>
      </c>
      <c r="AH916" s="44">
        <f>IFERROR(INDEX(NQC2020compliance_20191121!$L:$L,MATCH($C916,NQC2020compliance_20191121!$A:$A,0)),"")</f>
        <v>1.03</v>
      </c>
    </row>
    <row r="917" spans="2:34" hidden="1" x14ac:dyDescent="0.25">
      <c r="B917" s="28" t="s">
        <v>3329</v>
      </c>
      <c r="C917" s="28" t="s">
        <v>925</v>
      </c>
      <c r="D917" s="28" t="s">
        <v>79</v>
      </c>
      <c r="E917" s="28" t="s">
        <v>3343</v>
      </c>
      <c r="F917" s="28" t="s">
        <v>4878</v>
      </c>
      <c r="G917" s="28"/>
      <c r="H917" s="12" t="s">
        <v>3332</v>
      </c>
      <c r="I917" s="12" t="s">
        <v>3333</v>
      </c>
      <c r="J917" s="29"/>
      <c r="K917" s="30">
        <v>20</v>
      </c>
      <c r="L917" s="30">
        <v>14.73</v>
      </c>
      <c r="M917" s="30"/>
      <c r="N917" s="31"/>
      <c r="O917" s="31"/>
      <c r="P917" s="31"/>
      <c r="Q917" s="31"/>
      <c r="R917" s="31"/>
      <c r="S917" s="31"/>
      <c r="T917" s="32">
        <v>0</v>
      </c>
      <c r="U917" s="32">
        <v>1</v>
      </c>
      <c r="V917" s="29">
        <v>42101</v>
      </c>
      <c r="W917" s="29"/>
      <c r="X917" s="33">
        <v>55153</v>
      </c>
      <c r="Y917" s="15">
        <v>1</v>
      </c>
      <c r="Z917" s="41" t="str">
        <f t="shared" si="42"/>
        <v>RenExistRes</v>
      </c>
      <c r="AA917" s="41">
        <f>IF(IFERROR(MATCH(C917,REN_Existing_Resources!E:E,0),FALSE),1,0)</f>
        <v>1</v>
      </c>
      <c r="AB917">
        <f t="shared" si="43"/>
        <v>1</v>
      </c>
      <c r="AC917">
        <f>IF(IFERROR(MATCH(Z917,NonREN_types!$A$1:$A$10,0),FALSE),1,0)</f>
        <v>0</v>
      </c>
      <c r="AD917">
        <v>1</v>
      </c>
      <c r="AE917">
        <f t="shared" si="44"/>
        <v>0</v>
      </c>
      <c r="AG917" s="44">
        <f>IFERROR(INDEX(MasterGenCapability_201906!$G:$G,MATCH($C917,MasterGenCapability_201906!$U:$U,0)),"")</f>
        <v>20</v>
      </c>
      <c r="AH917" s="44">
        <f>IFERROR(INDEX(NQC2020compliance_20191121!$L:$L,MATCH($C917,NQC2020compliance_20191121!$A:$A,0)),"")</f>
        <v>2.8</v>
      </c>
    </row>
    <row r="918" spans="2:34" hidden="1" x14ac:dyDescent="0.25">
      <c r="B918" s="28" t="s">
        <v>3329</v>
      </c>
      <c r="C918" s="28" t="s">
        <v>1529</v>
      </c>
      <c r="D918" s="28" t="s">
        <v>3360</v>
      </c>
      <c r="E918" s="28"/>
      <c r="F918" s="28" t="s">
        <v>4879</v>
      </c>
      <c r="G918" s="28"/>
      <c r="H918" s="12" t="s">
        <v>3332</v>
      </c>
      <c r="I918" s="12" t="s">
        <v>3333</v>
      </c>
      <c r="J918" s="29"/>
      <c r="K918" s="30">
        <v>107.6</v>
      </c>
      <c r="L918" s="30">
        <v>86.45</v>
      </c>
      <c r="M918" s="30"/>
      <c r="N918" s="31"/>
      <c r="O918" s="31"/>
      <c r="P918" s="31"/>
      <c r="Q918" s="31"/>
      <c r="R918" s="31"/>
      <c r="S918" s="31"/>
      <c r="T918" s="32">
        <v>0</v>
      </c>
      <c r="U918" s="32">
        <v>1</v>
      </c>
      <c r="V918" s="29">
        <v>42338</v>
      </c>
      <c r="W918" s="29"/>
      <c r="X918" s="33">
        <v>55153</v>
      </c>
      <c r="Y918" s="15">
        <v>1</v>
      </c>
      <c r="Z918" s="41" t="str">
        <f t="shared" si="42"/>
        <v>RenExistRes</v>
      </c>
      <c r="AA918" s="41">
        <f>IF(IFERROR(MATCH(C918,REN_Existing_Resources!E:E,0),FALSE),1,0)</f>
        <v>1</v>
      </c>
      <c r="AB918">
        <f t="shared" si="43"/>
        <v>1</v>
      </c>
      <c r="AC918">
        <f>IF(IFERROR(MATCH(Z918,NonREN_types!$A$1:$A$10,0),FALSE),1,0)</f>
        <v>0</v>
      </c>
      <c r="AD918">
        <v>1</v>
      </c>
      <c r="AE918">
        <f t="shared" si="44"/>
        <v>0</v>
      </c>
      <c r="AG918" s="44">
        <f>IFERROR(INDEX(MasterGenCapability_201906!$G:$G,MATCH($C918,MasterGenCapability_201906!$U:$U,0)),"")</f>
        <v>107.6</v>
      </c>
      <c r="AH918" s="44">
        <f>IFERROR(INDEX(NQC2020compliance_20191121!$L:$L,MATCH($C918,NQC2020compliance_20191121!$A:$A,0)),"")</f>
        <v>15.06</v>
      </c>
    </row>
    <row r="919" spans="2:34" hidden="1" x14ac:dyDescent="0.25">
      <c r="B919" s="28" t="s">
        <v>3329</v>
      </c>
      <c r="C919" s="28" t="s">
        <v>1523</v>
      </c>
      <c r="D919" s="28" t="s">
        <v>3360</v>
      </c>
      <c r="E919" s="28"/>
      <c r="F919" s="28" t="s">
        <v>4880</v>
      </c>
      <c r="G919" s="28"/>
      <c r="H919" s="12" t="s">
        <v>3332</v>
      </c>
      <c r="I919" s="12" t="s">
        <v>3333</v>
      </c>
      <c r="J919" s="29"/>
      <c r="K919" s="30">
        <v>310</v>
      </c>
      <c r="L919" s="30">
        <v>263.33999999999997</v>
      </c>
      <c r="M919" s="30"/>
      <c r="N919" s="31"/>
      <c r="O919" s="31"/>
      <c r="P919" s="31"/>
      <c r="Q919" s="31"/>
      <c r="R919" s="31"/>
      <c r="S919" s="31"/>
      <c r="T919" s="32">
        <v>0</v>
      </c>
      <c r="U919" s="32">
        <v>1</v>
      </c>
      <c r="V919" s="29">
        <v>42180</v>
      </c>
      <c r="W919" s="29"/>
      <c r="X919" s="33">
        <v>55153</v>
      </c>
      <c r="Y919" s="15">
        <v>1</v>
      </c>
      <c r="Z919" s="41" t="str">
        <f t="shared" si="42"/>
        <v>RenExistRes</v>
      </c>
      <c r="AA919" s="41">
        <f>IF(IFERROR(MATCH(C919,REN_Existing_Resources!E:E,0),FALSE),1,0)</f>
        <v>1</v>
      </c>
      <c r="AB919">
        <f t="shared" si="43"/>
        <v>1</v>
      </c>
      <c r="AC919">
        <f>IF(IFERROR(MATCH(Z919,NonREN_types!$A$1:$A$10,0),FALSE),1,0)</f>
        <v>0</v>
      </c>
      <c r="AD919">
        <v>1</v>
      </c>
      <c r="AE919">
        <f t="shared" si="44"/>
        <v>0</v>
      </c>
      <c r="AG919" s="44">
        <f>IFERROR(INDEX(MasterGenCapability_201906!$G:$G,MATCH($C919,MasterGenCapability_201906!$U:$U,0)),"")</f>
        <v>151.5</v>
      </c>
      <c r="AH919" s="44">
        <f>IFERROR(INDEX(NQC2020compliance_20191121!$L:$L,MATCH($C919,NQC2020compliance_20191121!$A:$A,0)),"")</f>
        <v>43.4</v>
      </c>
    </row>
    <row r="920" spans="2:34" hidden="1" x14ac:dyDescent="0.25">
      <c r="B920" s="28" t="s">
        <v>3329</v>
      </c>
      <c r="C920" s="28" t="s">
        <v>1526</v>
      </c>
      <c r="D920" s="28" t="s">
        <v>3360</v>
      </c>
      <c r="E920" s="28"/>
      <c r="F920" s="28" t="s">
        <v>4881</v>
      </c>
      <c r="G920" s="28"/>
      <c r="H920" s="12" t="s">
        <v>3332</v>
      </c>
      <c r="I920" s="12" t="s">
        <v>3333</v>
      </c>
      <c r="J920" s="29"/>
      <c r="K920" s="30">
        <v>276</v>
      </c>
      <c r="L920" s="30">
        <v>232.89</v>
      </c>
      <c r="M920" s="30"/>
      <c r="N920" s="31"/>
      <c r="O920" s="31"/>
      <c r="P920" s="31"/>
      <c r="Q920" s="31"/>
      <c r="R920" s="31"/>
      <c r="S920" s="31"/>
      <c r="T920" s="32">
        <v>0</v>
      </c>
      <c r="U920" s="32">
        <v>1</v>
      </c>
      <c r="V920" s="29">
        <v>42174</v>
      </c>
      <c r="W920" s="29"/>
      <c r="X920" s="33">
        <v>55153</v>
      </c>
      <c r="Y920" s="15">
        <v>1</v>
      </c>
      <c r="Z920" s="41" t="str">
        <f t="shared" si="42"/>
        <v>RenExistRes</v>
      </c>
      <c r="AA920" s="41">
        <f>IF(IFERROR(MATCH(C920,REN_Existing_Resources!E:E,0),FALSE),1,0)</f>
        <v>1</v>
      </c>
      <c r="AB920">
        <f t="shared" si="43"/>
        <v>1</v>
      </c>
      <c r="AC920">
        <f>IF(IFERROR(MATCH(Z920,NonREN_types!$A$1:$A$10,0),FALSE),1,0)</f>
        <v>0</v>
      </c>
      <c r="AD920">
        <v>1</v>
      </c>
      <c r="AE920">
        <f t="shared" si="44"/>
        <v>0</v>
      </c>
      <c r="AG920" s="44">
        <f>IFERROR(INDEX(MasterGenCapability_201906!$G:$G,MATCH($C920,MasterGenCapability_201906!$U:$U,0)),"")</f>
        <v>276</v>
      </c>
      <c r="AH920" s="44">
        <f>IFERROR(INDEX(NQC2020compliance_20191121!$L:$L,MATCH($C920,NQC2020compliance_20191121!$A:$A,0)),"")</f>
        <v>38.64</v>
      </c>
    </row>
    <row r="921" spans="2:34" x14ac:dyDescent="0.25">
      <c r="B921" s="28" t="s">
        <v>3329</v>
      </c>
      <c r="C921" s="28" t="s">
        <v>4882</v>
      </c>
      <c r="D921" s="28" t="s">
        <v>3360</v>
      </c>
      <c r="E921" s="28"/>
      <c r="F921" s="28" t="s">
        <v>4883</v>
      </c>
      <c r="G921" s="28"/>
      <c r="H921" s="12" t="s">
        <v>3385</v>
      </c>
      <c r="I921" s="12" t="s">
        <v>3333</v>
      </c>
      <c r="J921" s="29" t="s">
        <v>3828</v>
      </c>
      <c r="K921" s="30">
        <v>374.43</v>
      </c>
      <c r="L921" s="30">
        <v>40.71</v>
      </c>
      <c r="M921" s="30"/>
      <c r="N921" s="31"/>
      <c r="O921" s="31"/>
      <c r="P921" s="31"/>
      <c r="Q921" s="31"/>
      <c r="R921" s="31"/>
      <c r="S921" s="31"/>
      <c r="T921" s="32">
        <v>0</v>
      </c>
      <c r="U921" s="32">
        <v>1</v>
      </c>
      <c r="V921" s="29">
        <v>24473</v>
      </c>
      <c r="W921" s="29"/>
      <c r="X921" s="33">
        <v>55153</v>
      </c>
      <c r="Y921" s="15">
        <v>1</v>
      </c>
      <c r="Z921" s="41" t="str">
        <f t="shared" si="42"/>
        <v>CAISO_PS</v>
      </c>
      <c r="AA921" s="41">
        <f>IF(IFERROR(MATCH(C921,REN_Existing_Resources!E:E,0),FALSE),1,0)</f>
        <v>0</v>
      </c>
      <c r="AB921">
        <f t="shared" si="43"/>
        <v>1</v>
      </c>
      <c r="AC921">
        <f>IF(IFERROR(MATCH(Z921,NonREN_types!$A$1:$A$10,0),FALSE),1,0)</f>
        <v>1</v>
      </c>
      <c r="AD921">
        <v>1</v>
      </c>
      <c r="AE921">
        <f t="shared" si="44"/>
        <v>1</v>
      </c>
      <c r="AG921" s="44">
        <f>IFERROR(INDEX(MasterGenCapability_201906!$G:$G,MATCH($C921,MasterGenCapability_201906!$U:$U,0)),"")</f>
        <v>53</v>
      </c>
      <c r="AH921" s="44">
        <f>IFERROR(INDEX(NQC2020compliance_20191121!$L:$L,MATCH($C921,NQC2020compliance_20191121!$A:$A,0)),"")</f>
        <v>37.65</v>
      </c>
    </row>
    <row r="922" spans="2:34" hidden="1" x14ac:dyDescent="0.25">
      <c r="B922" s="28" t="s">
        <v>3329</v>
      </c>
      <c r="C922" s="28" t="s">
        <v>4884</v>
      </c>
      <c r="D922" s="28" t="s">
        <v>224</v>
      </c>
      <c r="E922" s="28" t="s">
        <v>3747</v>
      </c>
      <c r="F922" s="28" t="s">
        <v>4885</v>
      </c>
      <c r="G922" s="28"/>
      <c r="H922" s="12" t="s">
        <v>3385</v>
      </c>
      <c r="I922" s="12" t="s">
        <v>3333</v>
      </c>
      <c r="J922" s="29"/>
      <c r="K922" s="30">
        <v>13</v>
      </c>
      <c r="L922" s="30">
        <v>13</v>
      </c>
      <c r="M922" s="30"/>
      <c r="N922" s="31"/>
      <c r="O922" s="31"/>
      <c r="P922" s="31"/>
      <c r="Q922" s="31"/>
      <c r="R922" s="31"/>
      <c r="S922" s="31"/>
      <c r="T922" s="32">
        <v>0</v>
      </c>
      <c r="U922" s="32">
        <v>1</v>
      </c>
      <c r="V922" s="29">
        <v>30317</v>
      </c>
      <c r="W922" s="29"/>
      <c r="X922" s="33">
        <v>55153</v>
      </c>
      <c r="Y922" s="15">
        <v>1</v>
      </c>
      <c r="Z922" s="41" t="str">
        <f t="shared" si="42"/>
        <v>Unclassified</v>
      </c>
      <c r="AA922" s="41">
        <f>IF(IFERROR(MATCH(C922,REN_Existing_Resources!E:E,0),FALSE),1,0)</f>
        <v>0</v>
      </c>
      <c r="AB922">
        <f t="shared" si="43"/>
        <v>1</v>
      </c>
      <c r="AC922">
        <f>IF(IFERROR(MATCH(Z922,NonREN_types!$A$1:$A$10,0),FALSE),1,0)</f>
        <v>0</v>
      </c>
      <c r="AD922">
        <v>1</v>
      </c>
      <c r="AE922">
        <f t="shared" si="44"/>
        <v>0</v>
      </c>
      <c r="AG922" s="44">
        <f>IFERROR(INDEX(MasterGenCapability_201906!$G:$G,MATCH($C922,MasterGenCapability_201906!$U:$U,0)),"")</f>
        <v>13</v>
      </c>
      <c r="AH922" s="44">
        <f>IFERROR(INDEX(NQC2020compliance_20191121!$L:$L,MATCH($C922,NQC2020compliance_20191121!$A:$A,0)),"")</f>
        <v>13</v>
      </c>
    </row>
    <row r="923" spans="2:34" x14ac:dyDescent="0.25">
      <c r="B923" s="28" t="s">
        <v>3329</v>
      </c>
      <c r="C923" s="28" t="s">
        <v>4868</v>
      </c>
      <c r="D923" s="28" t="s">
        <v>3346</v>
      </c>
      <c r="E923" s="28" t="s">
        <v>3413</v>
      </c>
      <c r="F923" s="28" t="s">
        <v>4869</v>
      </c>
      <c r="G923" s="28" t="s">
        <v>4886</v>
      </c>
      <c r="H923" s="12" t="s">
        <v>3350</v>
      </c>
      <c r="I923" s="12" t="s">
        <v>3351</v>
      </c>
      <c r="J923" s="29" t="s">
        <v>3836</v>
      </c>
      <c r="K923" s="30">
        <v>10.35</v>
      </c>
      <c r="L923" s="30">
        <v>9</v>
      </c>
      <c r="M923" s="30">
        <v>4.6574999999999998</v>
      </c>
      <c r="N923" s="31">
        <v>351.1050830357143</v>
      </c>
      <c r="O923" s="31">
        <v>8595.2988095238088</v>
      </c>
      <c r="P923" s="31">
        <v>13372.87671957672</v>
      </c>
      <c r="Q923" s="31">
        <v>66.535714285714292</v>
      </c>
      <c r="R923" s="31">
        <v>66.535714285714292</v>
      </c>
      <c r="S923" s="31"/>
      <c r="T923" s="32">
        <v>1</v>
      </c>
      <c r="U923" s="32">
        <v>1</v>
      </c>
      <c r="V923" s="29">
        <v>37117</v>
      </c>
      <c r="W923" s="29"/>
      <c r="X923" s="33">
        <v>55153</v>
      </c>
      <c r="Y923" s="15">
        <v>4</v>
      </c>
      <c r="Z923" s="41" t="str">
        <f t="shared" si="42"/>
        <v>CAISO_Peaker1</v>
      </c>
      <c r="AA923" s="41">
        <f>IF(IFERROR(MATCH(C923,REN_Existing_Resources!E:E,0),FALSE),1,0)</f>
        <v>0</v>
      </c>
      <c r="AB923">
        <f t="shared" si="43"/>
        <v>1</v>
      </c>
      <c r="AC923">
        <f>IF(IFERROR(MATCH(Z923,NonREN_types!$A$1:$A$10,0),FALSE),1,0)</f>
        <v>1</v>
      </c>
      <c r="AD923">
        <v>1</v>
      </c>
      <c r="AE923">
        <f t="shared" si="44"/>
        <v>1</v>
      </c>
      <c r="AG923" s="44">
        <f>IFERROR(INDEX(MasterGenCapability_201906!$G:$G,MATCH($C923,MasterGenCapability_201906!$U:$U,0)),"")</f>
        <v>10.8</v>
      </c>
      <c r="AH923" s="44">
        <f>IFERROR(INDEX(NQC2020compliance_20191121!$L:$L,MATCH($C923,NQC2020compliance_20191121!$A:$A,0)),"")</f>
        <v>36</v>
      </c>
    </row>
    <row r="924" spans="2:34" hidden="1" x14ac:dyDescent="0.25">
      <c r="B924" s="28" t="s">
        <v>3329</v>
      </c>
      <c r="C924" s="28" t="s">
        <v>2197</v>
      </c>
      <c r="D924" s="28" t="s">
        <v>3392</v>
      </c>
      <c r="E924" s="28" t="s">
        <v>1896</v>
      </c>
      <c r="F924" s="28" t="s">
        <v>2196</v>
      </c>
      <c r="G924" s="28"/>
      <c r="H924" s="12" t="s">
        <v>3483</v>
      </c>
      <c r="I924" s="12" t="s">
        <v>3333</v>
      </c>
      <c r="J924" s="29"/>
      <c r="K924" s="30">
        <v>1.5</v>
      </c>
      <c r="L924" s="30">
        <v>1.28</v>
      </c>
      <c r="M924" s="30"/>
      <c r="N924" s="31"/>
      <c r="O924" s="31"/>
      <c r="P924" s="31"/>
      <c r="Q924" s="31"/>
      <c r="R924" s="31"/>
      <c r="S924" s="31"/>
      <c r="T924" s="32">
        <v>0</v>
      </c>
      <c r="U924" s="32">
        <v>1</v>
      </c>
      <c r="V924" s="29">
        <v>40683</v>
      </c>
      <c r="W924" s="29"/>
      <c r="X924" s="33">
        <v>55153</v>
      </c>
      <c r="Y924" s="15">
        <v>1</v>
      </c>
      <c r="Z924" s="41" t="str">
        <f t="shared" si="42"/>
        <v>RenExistRes</v>
      </c>
      <c r="AA924" s="41">
        <f>IF(IFERROR(MATCH(C924,REN_Existing_Resources!E:E,0),FALSE),1,0)</f>
        <v>1</v>
      </c>
      <c r="AB924">
        <f t="shared" si="43"/>
        <v>1</v>
      </c>
      <c r="AC924">
        <f>IF(IFERROR(MATCH(Z924,NonREN_types!$A$1:$A$10,0),FALSE),1,0)</f>
        <v>0</v>
      </c>
      <c r="AD924">
        <v>1</v>
      </c>
      <c r="AE924">
        <f t="shared" si="44"/>
        <v>0</v>
      </c>
      <c r="AG924" s="44">
        <f>IFERROR(INDEX(MasterGenCapability_201906!$G:$G,MATCH($C924,MasterGenCapability_201906!$U:$U,0)),"")</f>
        <v>1.5</v>
      </c>
      <c r="AH924" s="44">
        <f>IFERROR(INDEX(NQC2020compliance_20191121!$L:$L,MATCH($C924,NQC2020compliance_20191121!$A:$A,0)),"")</f>
        <v>1.5</v>
      </c>
    </row>
    <row r="925" spans="2:34" hidden="1" x14ac:dyDescent="0.25">
      <c r="B925" s="28" t="s">
        <v>3329</v>
      </c>
      <c r="C925" s="28" t="s">
        <v>4887</v>
      </c>
      <c r="D925" s="28" t="s">
        <v>3337</v>
      </c>
      <c r="E925" s="28" t="s">
        <v>3961</v>
      </c>
      <c r="F925" s="28" t="s">
        <v>4888</v>
      </c>
      <c r="G925" s="28"/>
      <c r="H925" s="12" t="s">
        <v>3340</v>
      </c>
      <c r="I925" s="12" t="s">
        <v>3333</v>
      </c>
      <c r="J925" s="29"/>
      <c r="K925" s="30">
        <v>53</v>
      </c>
      <c r="L925" s="30">
        <v>37</v>
      </c>
      <c r="M925" s="30"/>
      <c r="N925" s="31"/>
      <c r="O925" s="31"/>
      <c r="P925" s="31"/>
      <c r="Q925" s="31"/>
      <c r="R925" s="31"/>
      <c r="S925" s="31"/>
      <c r="T925" s="32">
        <v>0</v>
      </c>
      <c r="U925" s="32">
        <v>1</v>
      </c>
      <c r="V925" s="29">
        <v>30317</v>
      </c>
      <c r="W925" s="29"/>
      <c r="X925" s="33">
        <v>55153</v>
      </c>
      <c r="Y925" s="15">
        <v>1</v>
      </c>
      <c r="Z925" s="41" t="str">
        <f t="shared" si="42"/>
        <v>Unclassified</v>
      </c>
      <c r="AA925" s="41">
        <f>IF(IFERROR(MATCH(C925,REN_Existing_Resources!E:E,0),FALSE),1,0)</f>
        <v>0</v>
      </c>
      <c r="AB925">
        <f t="shared" si="43"/>
        <v>1</v>
      </c>
      <c r="AC925">
        <f>IF(IFERROR(MATCH(Z925,NonREN_types!$A$1:$A$10,0),FALSE),1,0)</f>
        <v>0</v>
      </c>
      <c r="AD925">
        <v>1</v>
      </c>
      <c r="AE925">
        <f t="shared" si="44"/>
        <v>0</v>
      </c>
      <c r="AG925" s="44">
        <f>IFERROR(INDEX(MasterGenCapability_201906!$G:$G,MATCH($C925,MasterGenCapability_201906!$U:$U,0)),"")</f>
        <v>53</v>
      </c>
      <c r="AH925" s="44">
        <f>IFERROR(INDEX(NQC2020compliance_20191121!$L:$L,MATCH($C925,NQC2020compliance_20191121!$A:$A,0)),"")</f>
        <v>47</v>
      </c>
    </row>
    <row r="926" spans="2:34" x14ac:dyDescent="0.25">
      <c r="B926" s="28" t="s">
        <v>3329</v>
      </c>
      <c r="C926" s="28" t="s">
        <v>4889</v>
      </c>
      <c r="D926" s="28" t="s">
        <v>3334</v>
      </c>
      <c r="E926" s="28"/>
      <c r="F926" s="28" t="s">
        <v>4890</v>
      </c>
      <c r="G926" s="28"/>
      <c r="H926" s="12" t="s">
        <v>3385</v>
      </c>
      <c r="I926" s="12" t="s">
        <v>3333</v>
      </c>
      <c r="J926" s="29" t="s">
        <v>3386</v>
      </c>
      <c r="K926" s="30">
        <v>1</v>
      </c>
      <c r="L926" s="30">
        <v>0.45</v>
      </c>
      <c r="M926" s="30"/>
      <c r="N926" s="31"/>
      <c r="O926" s="31"/>
      <c r="P926" s="31"/>
      <c r="Q926" s="31"/>
      <c r="R926" s="31"/>
      <c r="S926" s="31"/>
      <c r="T926" s="32">
        <v>0</v>
      </c>
      <c r="U926" s="32">
        <v>1</v>
      </c>
      <c r="V926" s="29">
        <v>34410</v>
      </c>
      <c r="W926" s="29"/>
      <c r="X926" s="33">
        <v>55153</v>
      </c>
      <c r="Y926" s="15">
        <v>1</v>
      </c>
      <c r="Z926" s="41" t="str">
        <f t="shared" si="42"/>
        <v>CAISO_Hydro</v>
      </c>
      <c r="AA926" s="41">
        <f>IF(IFERROR(MATCH(C926,REN_Existing_Resources!E:E,0),FALSE),1,0)</f>
        <v>0</v>
      </c>
      <c r="AB926">
        <f t="shared" si="43"/>
        <v>1</v>
      </c>
      <c r="AC926">
        <f>IF(IFERROR(MATCH(Z926,NonREN_types!$A$1:$A$10,0),FALSE),1,0)</f>
        <v>1</v>
      </c>
      <c r="AD926">
        <v>1</v>
      </c>
      <c r="AE926">
        <f t="shared" si="44"/>
        <v>1</v>
      </c>
      <c r="AG926" s="44">
        <f>IFERROR(INDEX(MasterGenCapability_201906!$G:$G,MATCH($C926,MasterGenCapability_201906!$U:$U,0)),"")</f>
        <v>1</v>
      </c>
      <c r="AH926" s="44">
        <f>IFERROR(INDEX(NQC2020compliance_20191121!$L:$L,MATCH($C926,NQC2020compliance_20191121!$A:$A,0)),"")</f>
        <v>0.12</v>
      </c>
    </row>
    <row r="927" spans="2:34" x14ac:dyDescent="0.25">
      <c r="B927" s="28" t="s">
        <v>3329</v>
      </c>
      <c r="C927" s="28" t="s">
        <v>4891</v>
      </c>
      <c r="D927" s="28" t="s">
        <v>3334</v>
      </c>
      <c r="E927" s="28"/>
      <c r="F927" s="28" t="s">
        <v>4892</v>
      </c>
      <c r="G927" s="28" t="s">
        <v>4893</v>
      </c>
      <c r="H927" s="12" t="s">
        <v>3357</v>
      </c>
      <c r="I927" s="12" t="s">
        <v>3351</v>
      </c>
      <c r="J927" s="29" t="s">
        <v>3359</v>
      </c>
      <c r="K927" s="34">
        <v>16.309999999999999</v>
      </c>
      <c r="L927" s="34">
        <v>16.309999999999999</v>
      </c>
      <c r="M927" s="34">
        <v>16.309999999999999</v>
      </c>
      <c r="N927" s="31"/>
      <c r="O927" s="31">
        <v>7606.0303582401057</v>
      </c>
      <c r="P927" s="31">
        <v>7606.0303582401057</v>
      </c>
      <c r="Q927" s="31"/>
      <c r="R927" s="31"/>
      <c r="S927" s="31"/>
      <c r="T927" s="32">
        <v>1</v>
      </c>
      <c r="U927" s="32">
        <v>1</v>
      </c>
      <c r="V927" s="29">
        <v>31485</v>
      </c>
      <c r="W927" s="29"/>
      <c r="X927" s="33">
        <v>55153</v>
      </c>
      <c r="Y927" s="15">
        <v>1</v>
      </c>
      <c r="Z927" s="41" t="str">
        <f t="shared" si="42"/>
        <v>CAISO_CHP</v>
      </c>
      <c r="AA927" s="41">
        <f>IF(IFERROR(MATCH(C927,REN_Existing_Resources!E:E,0),FALSE),1,0)</f>
        <v>0</v>
      </c>
      <c r="AB927">
        <f t="shared" si="43"/>
        <v>1</v>
      </c>
      <c r="AC927">
        <f>IF(IFERROR(MATCH(Z927,NonREN_types!$A$1:$A$10,0),FALSE),1,0)</f>
        <v>1</v>
      </c>
      <c r="AD927">
        <v>1</v>
      </c>
      <c r="AE927">
        <f t="shared" si="44"/>
        <v>1</v>
      </c>
      <c r="AG927" s="44">
        <f>IFERROR(INDEX(MasterGenCapability_201906!$G:$G,MATCH($C927,MasterGenCapability_201906!$U:$U,0)),"")</f>
        <v>27.8</v>
      </c>
      <c r="AH927" s="44">
        <f>IFERROR(INDEX(NQC2020compliance_20191121!$L:$L,MATCH($C927,NQC2020compliance_20191121!$A:$A,0)),"")</f>
        <v>15.94</v>
      </c>
    </row>
    <row r="928" spans="2:34" x14ac:dyDescent="0.25">
      <c r="B928" s="28" t="s">
        <v>3329</v>
      </c>
      <c r="C928" s="28" t="s">
        <v>4894</v>
      </c>
      <c r="D928" s="28" t="s">
        <v>3334</v>
      </c>
      <c r="E928" s="28" t="s">
        <v>3420</v>
      </c>
      <c r="F928" s="28" t="s">
        <v>4895</v>
      </c>
      <c r="G928" s="28" t="s">
        <v>4896</v>
      </c>
      <c r="H928" s="12" t="s">
        <v>3357</v>
      </c>
      <c r="I928" s="12" t="s">
        <v>3351</v>
      </c>
      <c r="J928" s="29" t="s">
        <v>3359</v>
      </c>
      <c r="K928" s="34">
        <v>33.5</v>
      </c>
      <c r="L928" s="34">
        <v>33.5</v>
      </c>
      <c r="M928" s="34">
        <v>33.5</v>
      </c>
      <c r="N928" s="31"/>
      <c r="O928" s="31">
        <v>7606.0303582401057</v>
      </c>
      <c r="P928" s="31">
        <v>7606.0303582401057</v>
      </c>
      <c r="Q928" s="31"/>
      <c r="R928" s="31"/>
      <c r="S928" s="31"/>
      <c r="T928" s="32">
        <v>1</v>
      </c>
      <c r="U928" s="32">
        <v>1</v>
      </c>
      <c r="V928" s="29">
        <v>32976</v>
      </c>
      <c r="W928" s="29"/>
      <c r="X928" s="33">
        <v>55153</v>
      </c>
      <c r="Y928" s="15">
        <v>1</v>
      </c>
      <c r="Z928" s="41" t="str">
        <f t="shared" si="42"/>
        <v>CAISO_CHP</v>
      </c>
      <c r="AA928" s="41">
        <f>IF(IFERROR(MATCH(C928,REN_Existing_Resources!E:E,0),FALSE),1,0)</f>
        <v>0</v>
      </c>
      <c r="AB928">
        <f t="shared" si="43"/>
        <v>1</v>
      </c>
      <c r="AC928">
        <f>IF(IFERROR(MATCH(Z928,NonREN_types!$A$1:$A$10,0),FALSE),1,0)</f>
        <v>1</v>
      </c>
      <c r="AD928">
        <v>1</v>
      </c>
      <c r="AE928">
        <f t="shared" si="44"/>
        <v>1</v>
      </c>
      <c r="AG928" s="44">
        <f>IFERROR(INDEX(MasterGenCapability_201906!$G:$G,MATCH($C928,MasterGenCapability_201906!$U:$U,0)),"")</f>
        <v>48.5</v>
      </c>
      <c r="AH928" s="44">
        <f>IFERROR(INDEX(NQC2020compliance_20191121!$L:$L,MATCH($C928,NQC2020compliance_20191121!$A:$A,0)),"")</f>
        <v>32.479999999999997</v>
      </c>
    </row>
    <row r="929" spans="2:34" x14ac:dyDescent="0.25">
      <c r="B929" s="28" t="s">
        <v>3329</v>
      </c>
      <c r="C929" s="28" t="s">
        <v>4897</v>
      </c>
      <c r="D929" s="28" t="s">
        <v>3334</v>
      </c>
      <c r="E929" s="28" t="s">
        <v>3420</v>
      </c>
      <c r="F929" s="28" t="s">
        <v>4898</v>
      </c>
      <c r="G929" s="28" t="s">
        <v>4899</v>
      </c>
      <c r="H929" s="12" t="s">
        <v>3357</v>
      </c>
      <c r="I929" s="12" t="s">
        <v>3351</v>
      </c>
      <c r="J929" s="29" t="s">
        <v>3359</v>
      </c>
      <c r="K929" s="34">
        <v>44.52</v>
      </c>
      <c r="L929" s="34">
        <v>44.52</v>
      </c>
      <c r="M929" s="34">
        <v>44.52</v>
      </c>
      <c r="N929" s="31"/>
      <c r="O929" s="31">
        <v>7606.0303582401057</v>
      </c>
      <c r="P929" s="31">
        <v>7606.0303582401057</v>
      </c>
      <c r="Q929" s="31"/>
      <c r="R929" s="31"/>
      <c r="S929" s="31"/>
      <c r="T929" s="32">
        <v>1</v>
      </c>
      <c r="U929" s="32">
        <v>1</v>
      </c>
      <c r="V929" s="29">
        <v>36116</v>
      </c>
      <c r="W929" s="29"/>
      <c r="X929" s="33">
        <v>55153</v>
      </c>
      <c r="Y929" s="15">
        <v>1</v>
      </c>
      <c r="Z929" s="41" t="str">
        <f t="shared" si="42"/>
        <v>CAISO_CHP</v>
      </c>
      <c r="AA929" s="41">
        <f>IF(IFERROR(MATCH(C929,REN_Existing_Resources!E:E,0),FALSE),1,0)</f>
        <v>0</v>
      </c>
      <c r="AB929">
        <f t="shared" si="43"/>
        <v>1</v>
      </c>
      <c r="AC929">
        <f>IF(IFERROR(MATCH(Z929,NonREN_types!$A$1:$A$10,0),FALSE),1,0)</f>
        <v>1</v>
      </c>
      <c r="AD929">
        <v>1</v>
      </c>
      <c r="AE929">
        <f t="shared" si="44"/>
        <v>1</v>
      </c>
      <c r="AG929" s="44">
        <f>IFERROR(INDEX(MasterGenCapability_201906!$G:$G,MATCH($C929,MasterGenCapability_201906!$U:$U,0)),"")</f>
        <v>49.5</v>
      </c>
      <c r="AH929" s="44">
        <f>IFERROR(INDEX(NQC2020compliance_20191121!$L:$L,MATCH($C929,NQC2020compliance_20191121!$A:$A,0)),"")</f>
        <v>45.25</v>
      </c>
    </row>
    <row r="930" spans="2:34" hidden="1" x14ac:dyDescent="0.25">
      <c r="B930" s="28" t="s">
        <v>3329</v>
      </c>
      <c r="C930" s="28" t="s">
        <v>1340</v>
      </c>
      <c r="D930" s="28" t="s">
        <v>3334</v>
      </c>
      <c r="E930" s="28" t="s">
        <v>3420</v>
      </c>
      <c r="F930" s="28" t="s">
        <v>4900</v>
      </c>
      <c r="G930" s="28"/>
      <c r="H930" s="12" t="s">
        <v>3458</v>
      </c>
      <c r="I930" s="12" t="s">
        <v>3333</v>
      </c>
      <c r="J930" s="29"/>
      <c r="K930" s="30">
        <v>12.9</v>
      </c>
      <c r="L930" s="30">
        <v>0</v>
      </c>
      <c r="M930" s="30"/>
      <c r="N930" s="31"/>
      <c r="O930" s="31"/>
      <c r="P930" s="31"/>
      <c r="Q930" s="31"/>
      <c r="R930" s="31"/>
      <c r="S930" s="31"/>
      <c r="T930" s="32">
        <v>1</v>
      </c>
      <c r="U930" s="32">
        <v>1</v>
      </c>
      <c r="V930" s="29">
        <v>31778</v>
      </c>
      <c r="W930" s="29"/>
      <c r="X930" s="33">
        <v>55153</v>
      </c>
      <c r="Y930" s="15">
        <v>1</v>
      </c>
      <c r="Z930" s="41" t="str">
        <f t="shared" si="42"/>
        <v>RenExistRes</v>
      </c>
      <c r="AA930" s="41">
        <f>IF(IFERROR(MATCH(C930,REN_Existing_Resources!E:E,0),FALSE),1,0)</f>
        <v>1</v>
      </c>
      <c r="AB930">
        <f t="shared" si="43"/>
        <v>1</v>
      </c>
      <c r="AC930">
        <f>IF(IFERROR(MATCH(Z930,NonREN_types!$A$1:$A$10,0),FALSE),1,0)</f>
        <v>0</v>
      </c>
      <c r="AD930">
        <v>1</v>
      </c>
      <c r="AE930">
        <f t="shared" si="44"/>
        <v>0</v>
      </c>
      <c r="AG930" s="44">
        <f>IFERROR(INDEX(MasterGenCapability_201906!$G:$G,MATCH($C930,MasterGenCapability_201906!$U:$U,0)),"")</f>
        <v>1.65</v>
      </c>
      <c r="AH930" s="44">
        <f>IFERROR(INDEX(NQC2020compliance_20191121!$L:$L,MATCH($C930,NQC2020compliance_20191121!$A:$A,0)),"")</f>
        <v>0</v>
      </c>
    </row>
    <row r="931" spans="2:34" hidden="1" x14ac:dyDescent="0.25">
      <c r="B931" s="28" t="s">
        <v>3329</v>
      </c>
      <c r="C931" s="28" t="s">
        <v>4901</v>
      </c>
      <c r="D931" s="28" t="s">
        <v>3334</v>
      </c>
      <c r="E931" s="28" t="s">
        <v>3420</v>
      </c>
      <c r="F931" s="28" t="s">
        <v>4902</v>
      </c>
      <c r="G931" s="28"/>
      <c r="H931" s="12" t="s">
        <v>3456</v>
      </c>
      <c r="I931" s="12" t="s">
        <v>3333</v>
      </c>
      <c r="J931" s="29"/>
      <c r="K931" s="30">
        <v>0</v>
      </c>
      <c r="L931" s="30">
        <v>13.61</v>
      </c>
      <c r="M931" s="30"/>
      <c r="N931" s="31"/>
      <c r="O931" s="31"/>
      <c r="P931" s="31"/>
      <c r="Q931" s="31"/>
      <c r="R931" s="31"/>
      <c r="S931" s="31"/>
      <c r="T931" s="32">
        <v>1</v>
      </c>
      <c r="U931" s="32">
        <v>1</v>
      </c>
      <c r="V931" s="40">
        <v>1</v>
      </c>
      <c r="W931" s="29"/>
      <c r="X931" s="33">
        <v>55153</v>
      </c>
      <c r="Y931" s="15">
        <v>1</v>
      </c>
      <c r="Z931" s="41" t="str">
        <f t="shared" si="42"/>
        <v>Unclassified</v>
      </c>
      <c r="AA931" s="41">
        <f>IF(IFERROR(MATCH(C931,REN_Existing_Resources!E:E,0),FALSE),1,0)</f>
        <v>0</v>
      </c>
      <c r="AB931">
        <f t="shared" si="43"/>
        <v>1</v>
      </c>
      <c r="AC931">
        <f>IF(IFERROR(MATCH(Z931,NonREN_types!$A$1:$A$10,0),FALSE),1,0)</f>
        <v>0</v>
      </c>
      <c r="AD931">
        <v>1</v>
      </c>
      <c r="AE931">
        <f t="shared" si="44"/>
        <v>0</v>
      </c>
      <c r="AG931" s="44" t="str">
        <f>IFERROR(INDEX(MasterGenCapability_201906!$G:$G,MATCH($C931,MasterGenCapability_201906!$U:$U,0)),"")</f>
        <v/>
      </c>
      <c r="AH931" s="44" t="str">
        <f>IFERROR(INDEX(NQC2020compliance_20191121!$L:$L,MATCH($C931,NQC2020compliance_20191121!$A:$A,0)),"")</f>
        <v/>
      </c>
    </row>
    <row r="932" spans="2:34" hidden="1" x14ac:dyDescent="0.25">
      <c r="B932" s="28" t="s">
        <v>3329</v>
      </c>
      <c r="C932" s="28" t="s">
        <v>561</v>
      </c>
      <c r="D932" s="28" t="s">
        <v>3466</v>
      </c>
      <c r="E932" s="28" t="s">
        <v>3467</v>
      </c>
      <c r="F932" s="28" t="s">
        <v>4903</v>
      </c>
      <c r="G932" s="28"/>
      <c r="H932" s="12" t="s">
        <v>3385</v>
      </c>
      <c r="I932" s="12" t="s">
        <v>3333</v>
      </c>
      <c r="J932" s="29"/>
      <c r="K932" s="30">
        <v>18.600000000000001</v>
      </c>
      <c r="L932" s="30">
        <v>4.1900000000000004</v>
      </c>
      <c r="M932" s="30"/>
      <c r="N932" s="31"/>
      <c r="O932" s="31"/>
      <c r="P932" s="31"/>
      <c r="Q932" s="31"/>
      <c r="R932" s="31"/>
      <c r="S932" s="31"/>
      <c r="T932" s="32">
        <v>0</v>
      </c>
      <c r="U932" s="32">
        <v>1</v>
      </c>
      <c r="V932" s="29">
        <v>31551</v>
      </c>
      <c r="W932" s="29"/>
      <c r="X932" s="33">
        <v>55153</v>
      </c>
      <c r="Y932" s="15">
        <v>1</v>
      </c>
      <c r="Z932" s="41" t="str">
        <f t="shared" si="42"/>
        <v>RenExistRes</v>
      </c>
      <c r="AA932" s="41">
        <f>IF(IFERROR(MATCH(C932,REN_Existing_Resources!E:E,0),FALSE),1,0)</f>
        <v>1</v>
      </c>
      <c r="AB932">
        <f t="shared" si="43"/>
        <v>1</v>
      </c>
      <c r="AC932">
        <f>IF(IFERROR(MATCH(Z932,NonREN_types!$A$1:$A$10,0),FALSE),1,0)</f>
        <v>0</v>
      </c>
      <c r="AD932">
        <v>1</v>
      </c>
      <c r="AE932">
        <f t="shared" si="44"/>
        <v>0</v>
      </c>
      <c r="AG932" s="44">
        <f>IFERROR(INDEX(MasterGenCapability_201906!$G:$G,MATCH($C932,MasterGenCapability_201906!$U:$U,0)),"")</f>
        <v>16.2</v>
      </c>
      <c r="AH932" s="44">
        <f>IFERROR(INDEX(NQC2020compliance_20191121!$L:$L,MATCH($C932,NQC2020compliance_20191121!$A:$A,0)),"")</f>
        <v>10.28</v>
      </c>
    </row>
    <row r="933" spans="2:34" hidden="1" x14ac:dyDescent="0.25">
      <c r="B933" s="28" t="s">
        <v>3329</v>
      </c>
      <c r="C933" s="28" t="s">
        <v>2502</v>
      </c>
      <c r="D933" s="28" t="s">
        <v>3337</v>
      </c>
      <c r="E933" s="28" t="s">
        <v>3738</v>
      </c>
      <c r="F933" s="28" t="s">
        <v>4904</v>
      </c>
      <c r="G933" s="28"/>
      <c r="H933" s="12" t="s">
        <v>3483</v>
      </c>
      <c r="I933" s="12" t="s">
        <v>3333</v>
      </c>
      <c r="J933" s="29"/>
      <c r="K933" s="30">
        <v>7.5</v>
      </c>
      <c r="L933" s="30">
        <v>3.29</v>
      </c>
      <c r="M933" s="30"/>
      <c r="N933" s="31"/>
      <c r="O933" s="31"/>
      <c r="P933" s="31"/>
      <c r="Q933" s="31"/>
      <c r="R933" s="31"/>
      <c r="S933" s="31"/>
      <c r="T933" s="32">
        <v>0</v>
      </c>
      <c r="U933" s="32">
        <v>1</v>
      </c>
      <c r="V933" s="29">
        <v>34089</v>
      </c>
      <c r="W933" s="29"/>
      <c r="X933" s="33">
        <v>55153</v>
      </c>
      <c r="Y933" s="15">
        <v>1</v>
      </c>
      <c r="Z933" s="41" t="str">
        <f t="shared" si="42"/>
        <v>RenExistRes</v>
      </c>
      <c r="AA933" s="41">
        <f>IF(IFERROR(MATCH(C933,REN_Existing_Resources!E:E,0),FALSE),1,0)</f>
        <v>1</v>
      </c>
      <c r="AB933">
        <f t="shared" si="43"/>
        <v>1</v>
      </c>
      <c r="AC933">
        <f>IF(IFERROR(MATCH(Z933,NonREN_types!$A$1:$A$10,0),FALSE),1,0)</f>
        <v>0</v>
      </c>
      <c r="AD933">
        <v>1</v>
      </c>
      <c r="AE933">
        <f t="shared" si="44"/>
        <v>0</v>
      </c>
      <c r="AG933" s="44">
        <f>IFERROR(INDEX(MasterGenCapability_201906!$G:$G,MATCH($C933,MasterGenCapability_201906!$U:$U,0)),"")</f>
        <v>5</v>
      </c>
      <c r="AH933" s="44">
        <f>IFERROR(INDEX(NQC2020compliance_20191121!$L:$L,MATCH($C933,NQC2020compliance_20191121!$A:$A,0)),"")</f>
        <v>3.27</v>
      </c>
    </row>
    <row r="934" spans="2:34" x14ac:dyDescent="0.25">
      <c r="B934" s="28" t="s">
        <v>3329</v>
      </c>
      <c r="C934" s="28" t="s">
        <v>438</v>
      </c>
      <c r="D934" s="28" t="s">
        <v>3360</v>
      </c>
      <c r="E934" s="28"/>
      <c r="F934" s="28" t="s">
        <v>4905</v>
      </c>
      <c r="G934" s="28"/>
      <c r="H934" s="12" t="s">
        <v>3385</v>
      </c>
      <c r="I934" s="12" t="s">
        <v>3333</v>
      </c>
      <c r="J934" s="29" t="s">
        <v>3386</v>
      </c>
      <c r="K934" s="30">
        <v>7.1</v>
      </c>
      <c r="L934" s="30">
        <v>7.1</v>
      </c>
      <c r="M934" s="30"/>
      <c r="N934" s="31"/>
      <c r="O934" s="31"/>
      <c r="P934" s="31"/>
      <c r="Q934" s="31"/>
      <c r="R934" s="31"/>
      <c r="S934" s="31"/>
      <c r="T934" s="32">
        <v>0</v>
      </c>
      <c r="U934" s="32">
        <v>1</v>
      </c>
      <c r="V934" s="29">
        <v>28856</v>
      </c>
      <c r="W934" s="29"/>
      <c r="X934" s="33">
        <v>55153</v>
      </c>
      <c r="Y934" s="15">
        <v>1</v>
      </c>
      <c r="Z934" s="41" t="str">
        <f t="shared" si="42"/>
        <v>CAISO_Hydro</v>
      </c>
      <c r="AA934" s="41">
        <f>IF(IFERROR(MATCH(C934,REN_Existing_Resources!E:E,0),FALSE),1,0)</f>
        <v>1</v>
      </c>
      <c r="AB934">
        <f t="shared" si="43"/>
        <v>1</v>
      </c>
      <c r="AC934">
        <f>IF(IFERROR(MATCH(Z934,NonREN_types!$A$1:$A$10,0),FALSE),1,0)</f>
        <v>1</v>
      </c>
      <c r="AD934">
        <v>1</v>
      </c>
      <c r="AE934">
        <f t="shared" si="44"/>
        <v>1</v>
      </c>
      <c r="AG934" s="44">
        <f>IFERROR(INDEX(MasterGenCapability_201906!$G:$G,MATCH($C934,MasterGenCapability_201906!$U:$U,0)),"")</f>
        <v>7.1</v>
      </c>
      <c r="AH934" s="44">
        <f>IFERROR(INDEX(NQC2020compliance_20191121!$L:$L,MATCH($C934,NQC2020compliance_20191121!$A:$A,0)),"")</f>
        <v>1.53</v>
      </c>
    </row>
    <row r="935" spans="2:34" hidden="1" x14ac:dyDescent="0.25">
      <c r="B935" s="28" t="s">
        <v>3329</v>
      </c>
      <c r="C935" s="28" t="s">
        <v>404</v>
      </c>
      <c r="D935" s="28" t="s">
        <v>224</v>
      </c>
      <c r="E935" s="28" t="s">
        <v>3481</v>
      </c>
      <c r="F935" s="28" t="s">
        <v>4906</v>
      </c>
      <c r="G935" s="28"/>
      <c r="H935" s="12" t="s">
        <v>3385</v>
      </c>
      <c r="I935" s="12" t="s">
        <v>3333</v>
      </c>
      <c r="J935" s="29"/>
      <c r="K935" s="30">
        <v>6.5</v>
      </c>
      <c r="L935" s="30">
        <v>6.5</v>
      </c>
      <c r="M935" s="30"/>
      <c r="N935" s="31"/>
      <c r="O935" s="31"/>
      <c r="P935" s="31"/>
      <c r="Q935" s="31"/>
      <c r="R935" s="31"/>
      <c r="S935" s="31"/>
      <c r="T935" s="32">
        <v>0</v>
      </c>
      <c r="U935" s="32">
        <v>1</v>
      </c>
      <c r="V935" s="29">
        <v>10228</v>
      </c>
      <c r="W935" s="29"/>
      <c r="X935" s="33">
        <v>55153</v>
      </c>
      <c r="Y935" s="15">
        <v>1</v>
      </c>
      <c r="Z935" s="41" t="str">
        <f t="shared" si="42"/>
        <v>RenExistRes</v>
      </c>
      <c r="AA935" s="41">
        <f>IF(IFERROR(MATCH(C935,REN_Existing_Resources!E:E,0),FALSE),1,0)</f>
        <v>1</v>
      </c>
      <c r="AB935">
        <f t="shared" si="43"/>
        <v>1</v>
      </c>
      <c r="AC935">
        <f>IF(IFERROR(MATCH(Z935,NonREN_types!$A$1:$A$10,0),FALSE),1,0)</f>
        <v>0</v>
      </c>
      <c r="AD935">
        <v>1</v>
      </c>
      <c r="AE935">
        <f t="shared" si="44"/>
        <v>0</v>
      </c>
      <c r="AG935" s="44">
        <f>IFERROR(INDEX(MasterGenCapability_201906!$G:$G,MATCH($C935,MasterGenCapability_201906!$U:$U,0)),"")</f>
        <v>6.5</v>
      </c>
      <c r="AH935" s="44">
        <f>IFERROR(INDEX(NQC2020compliance_20191121!$L:$L,MATCH($C935,NQC2020compliance_20191121!$A:$A,0)),"")</f>
        <v>2.88</v>
      </c>
    </row>
    <row r="936" spans="2:34" hidden="1" x14ac:dyDescent="0.25">
      <c r="B936" s="28" t="s">
        <v>3329</v>
      </c>
      <c r="C936" s="28" t="s">
        <v>4907</v>
      </c>
      <c r="D936" s="28" t="s">
        <v>224</v>
      </c>
      <c r="E936" s="28" t="s">
        <v>3481</v>
      </c>
      <c r="F936" s="28" t="s">
        <v>4908</v>
      </c>
      <c r="G936" s="28"/>
      <c r="H936" s="12" t="s">
        <v>3385</v>
      </c>
      <c r="I936" s="12" t="s">
        <v>3333</v>
      </c>
      <c r="J936" s="29"/>
      <c r="K936" s="30">
        <v>11.4</v>
      </c>
      <c r="L936" s="30">
        <v>11.4</v>
      </c>
      <c r="M936" s="30"/>
      <c r="N936" s="31"/>
      <c r="O936" s="31"/>
      <c r="P936" s="31"/>
      <c r="Q936" s="31"/>
      <c r="R936" s="31"/>
      <c r="S936" s="31"/>
      <c r="T936" s="32">
        <v>0</v>
      </c>
      <c r="U936" s="32">
        <v>1</v>
      </c>
      <c r="V936" s="29">
        <v>10594</v>
      </c>
      <c r="W936" s="29"/>
      <c r="X936" s="33">
        <v>55153</v>
      </c>
      <c r="Y936" s="15">
        <v>1</v>
      </c>
      <c r="Z936" s="41" t="str">
        <f t="shared" si="42"/>
        <v>Unclassified</v>
      </c>
      <c r="AA936" s="41">
        <f>IF(IFERROR(MATCH(C936,REN_Existing_Resources!E:E,0),FALSE),1,0)</f>
        <v>0</v>
      </c>
      <c r="AB936">
        <f t="shared" si="43"/>
        <v>1</v>
      </c>
      <c r="AC936">
        <f>IF(IFERROR(MATCH(Z936,NonREN_types!$A$1:$A$10,0),FALSE),1,0)</f>
        <v>0</v>
      </c>
      <c r="AD936">
        <v>1</v>
      </c>
      <c r="AE936">
        <f t="shared" si="44"/>
        <v>0</v>
      </c>
      <c r="AG936" s="44">
        <f>IFERROR(INDEX(MasterGenCapability_201906!$G:$G,MATCH($C936,MasterGenCapability_201906!$U:$U,0)),"")</f>
        <v>4.4000000000000004</v>
      </c>
      <c r="AH936" s="44">
        <f>IFERROR(INDEX(NQC2020compliance_20191121!$L:$L,MATCH($C936,NQC2020compliance_20191121!$A:$A,0)),"")</f>
        <v>11.4</v>
      </c>
    </row>
    <row r="937" spans="2:34" hidden="1" x14ac:dyDescent="0.25">
      <c r="B937" s="28" t="s">
        <v>3329</v>
      </c>
      <c r="C937" s="28" t="s">
        <v>100</v>
      </c>
      <c r="D937" s="28" t="s">
        <v>3360</v>
      </c>
      <c r="E937" s="28"/>
      <c r="F937" s="28" t="s">
        <v>4909</v>
      </c>
      <c r="G937" s="28"/>
      <c r="H937" s="12" t="s">
        <v>3483</v>
      </c>
      <c r="I937" s="12" t="s">
        <v>3333</v>
      </c>
      <c r="J937" s="29"/>
      <c r="K937" s="30">
        <v>22</v>
      </c>
      <c r="L937" s="30">
        <v>12.98</v>
      </c>
      <c r="M937" s="30"/>
      <c r="N937" s="31"/>
      <c r="O937" s="31"/>
      <c r="P937" s="31"/>
      <c r="Q937" s="31"/>
      <c r="R937" s="31"/>
      <c r="S937" s="31"/>
      <c r="T937" s="32">
        <v>0</v>
      </c>
      <c r="U937" s="32">
        <v>1</v>
      </c>
      <c r="V937" s="29">
        <v>31413</v>
      </c>
      <c r="W937" s="29"/>
      <c r="X937" s="33">
        <v>55153</v>
      </c>
      <c r="Y937" s="15">
        <v>1</v>
      </c>
      <c r="Z937" s="41" t="str">
        <f t="shared" si="42"/>
        <v>RenExistRes</v>
      </c>
      <c r="AA937" s="41">
        <f>IF(IFERROR(MATCH(C937,REN_Existing_Resources!E:E,0),FALSE),1,0)</f>
        <v>1</v>
      </c>
      <c r="AB937">
        <f t="shared" si="43"/>
        <v>1</v>
      </c>
      <c r="AC937">
        <f>IF(IFERROR(MATCH(Z937,NonREN_types!$A$1:$A$10,0),FALSE),1,0)</f>
        <v>0</v>
      </c>
      <c r="AD937">
        <v>1</v>
      </c>
      <c r="AE937">
        <f t="shared" si="44"/>
        <v>0</v>
      </c>
      <c r="AG937" s="44">
        <f>IFERROR(INDEX(MasterGenCapability_201906!$G:$G,MATCH($C937,MasterGenCapability_201906!$U:$U,0)),"")</f>
        <v>22</v>
      </c>
      <c r="AH937" s="44">
        <f>IFERROR(INDEX(NQC2020compliance_20191121!$L:$L,MATCH($C937,NQC2020compliance_20191121!$A:$A,0)),"")</f>
        <v>12.54</v>
      </c>
    </row>
    <row r="938" spans="2:34" x14ac:dyDescent="0.25">
      <c r="B938" s="28" t="s">
        <v>3329</v>
      </c>
      <c r="C938" s="28" t="s">
        <v>546</v>
      </c>
      <c r="D938" s="28" t="s">
        <v>3360</v>
      </c>
      <c r="E938" s="28"/>
      <c r="F938" s="28" t="s">
        <v>546</v>
      </c>
      <c r="G938" s="28"/>
      <c r="H938" s="12" t="s">
        <v>3385</v>
      </c>
      <c r="I938" s="12" t="s">
        <v>3333</v>
      </c>
      <c r="J938" s="29" t="s">
        <v>3386</v>
      </c>
      <c r="K938" s="30">
        <v>3</v>
      </c>
      <c r="L938" s="30">
        <v>0</v>
      </c>
      <c r="M938" s="30"/>
      <c r="N938" s="31"/>
      <c r="O938" s="31"/>
      <c r="P938" s="31"/>
      <c r="Q938" s="31"/>
      <c r="R938" s="31"/>
      <c r="S938" s="31"/>
      <c r="T938" s="32">
        <v>0</v>
      </c>
      <c r="U938" s="32">
        <v>1</v>
      </c>
      <c r="V938" s="29">
        <v>32960</v>
      </c>
      <c r="W938" s="29"/>
      <c r="X938" s="33">
        <v>55153</v>
      </c>
      <c r="Y938" s="15">
        <v>1</v>
      </c>
      <c r="Z938" s="41" t="str">
        <f t="shared" si="42"/>
        <v>CAISO_Hydro</v>
      </c>
      <c r="AA938" s="41">
        <f>IF(IFERROR(MATCH(C938,REN_Existing_Resources!E:E,0),FALSE),1,0)</f>
        <v>1</v>
      </c>
      <c r="AB938">
        <f t="shared" si="43"/>
        <v>1</v>
      </c>
      <c r="AC938">
        <f>IF(IFERROR(MATCH(Z938,NonREN_types!$A$1:$A$10,0),FALSE),1,0)</f>
        <v>1</v>
      </c>
      <c r="AD938">
        <v>1</v>
      </c>
      <c r="AE938">
        <f t="shared" si="44"/>
        <v>1</v>
      </c>
      <c r="AG938" s="44">
        <f>IFERROR(INDEX(MasterGenCapability_201906!$G:$G,MATCH($C938,MasterGenCapability_201906!$U:$U,0)),"")</f>
        <v>3</v>
      </c>
      <c r="AH938" s="44">
        <f>IFERROR(INDEX(NQC2020compliance_20191121!$L:$L,MATCH($C938,NQC2020compliance_20191121!$A:$A,0)),"")</f>
        <v>0</v>
      </c>
    </row>
    <row r="939" spans="2:34" hidden="1" x14ac:dyDescent="0.25">
      <c r="B939" s="28" t="s">
        <v>3329</v>
      </c>
      <c r="C939" s="28" t="s">
        <v>113</v>
      </c>
      <c r="D939" s="28" t="s">
        <v>224</v>
      </c>
      <c r="E939" s="28" t="s">
        <v>4078</v>
      </c>
      <c r="F939" s="28" t="s">
        <v>4910</v>
      </c>
      <c r="G939" s="28"/>
      <c r="H939" s="12" t="s">
        <v>3483</v>
      </c>
      <c r="I939" s="12" t="s">
        <v>3333</v>
      </c>
      <c r="J939" s="29"/>
      <c r="K939" s="30">
        <v>17.2</v>
      </c>
      <c r="L939" s="30">
        <v>9.7899999999999991</v>
      </c>
      <c r="M939" s="30"/>
      <c r="N939" s="31"/>
      <c r="O939" s="31"/>
      <c r="P939" s="31"/>
      <c r="Q939" s="31"/>
      <c r="R939" s="31"/>
      <c r="S939" s="31"/>
      <c r="T939" s="32">
        <v>0</v>
      </c>
      <c r="U939" s="32">
        <v>1</v>
      </c>
      <c r="V939" s="29">
        <v>31566</v>
      </c>
      <c r="W939" s="29"/>
      <c r="X939" s="33">
        <v>55153</v>
      </c>
      <c r="Y939" s="15">
        <v>1</v>
      </c>
      <c r="Z939" s="41" t="str">
        <f t="shared" si="42"/>
        <v>RenExistRes</v>
      </c>
      <c r="AA939" s="41">
        <f>IF(IFERROR(MATCH(C939,REN_Existing_Resources!E:E,0),FALSE),1,0)</f>
        <v>1</v>
      </c>
      <c r="AB939">
        <f t="shared" si="43"/>
        <v>1</v>
      </c>
      <c r="AC939">
        <f>IF(IFERROR(MATCH(Z939,NonREN_types!$A$1:$A$10,0),FALSE),1,0)</f>
        <v>0</v>
      </c>
      <c r="AD939">
        <v>1</v>
      </c>
      <c r="AE939">
        <f t="shared" si="44"/>
        <v>0</v>
      </c>
      <c r="AG939" s="44">
        <f>IFERROR(INDEX(MasterGenCapability_201906!$G:$G,MATCH($C939,MasterGenCapability_201906!$U:$U,0)),"")</f>
        <v>17.2</v>
      </c>
      <c r="AH939" s="44">
        <f>IFERROR(INDEX(NQC2020compliance_20191121!$L:$L,MATCH($C939,NQC2020compliance_20191121!$A:$A,0)),"")</f>
        <v>9.69</v>
      </c>
    </row>
    <row r="940" spans="2:34" hidden="1" x14ac:dyDescent="0.25">
      <c r="B940" s="28" t="s">
        <v>3329</v>
      </c>
      <c r="C940" s="28" t="s">
        <v>118</v>
      </c>
      <c r="D940" s="28" t="s">
        <v>3360</v>
      </c>
      <c r="E940" s="28"/>
      <c r="F940" s="28" t="s">
        <v>4911</v>
      </c>
      <c r="G940" s="28"/>
      <c r="H940" s="12" t="s">
        <v>3483</v>
      </c>
      <c r="I940" s="12" t="s">
        <v>3333</v>
      </c>
      <c r="J940" s="29"/>
      <c r="K940" s="30">
        <v>27.15</v>
      </c>
      <c r="L940" s="30">
        <v>21.99</v>
      </c>
      <c r="M940" s="30"/>
      <c r="N940" s="31"/>
      <c r="O940" s="31"/>
      <c r="P940" s="31"/>
      <c r="Q940" s="31"/>
      <c r="R940" s="31"/>
      <c r="S940" s="31"/>
      <c r="T940" s="32">
        <v>0</v>
      </c>
      <c r="U940" s="32">
        <v>1</v>
      </c>
      <c r="V940" s="29">
        <v>42256</v>
      </c>
      <c r="W940" s="29"/>
      <c r="X940" s="33">
        <v>55153</v>
      </c>
      <c r="Y940" s="15">
        <v>1</v>
      </c>
      <c r="Z940" s="41" t="str">
        <f t="shared" si="42"/>
        <v>RenExistRes</v>
      </c>
      <c r="AA940" s="41">
        <f>IF(IFERROR(MATCH(C940,REN_Existing_Resources!E:E,0),FALSE),1,0)</f>
        <v>1</v>
      </c>
      <c r="AB940">
        <f t="shared" si="43"/>
        <v>1</v>
      </c>
      <c r="AC940">
        <f>IF(IFERROR(MATCH(Z940,NonREN_types!$A$1:$A$10,0),FALSE),1,0)</f>
        <v>0</v>
      </c>
      <c r="AD940">
        <v>1</v>
      </c>
      <c r="AE940">
        <f t="shared" si="44"/>
        <v>0</v>
      </c>
      <c r="AG940" s="44">
        <f>IFERROR(INDEX(MasterGenCapability_201906!$G:$G,MATCH($C940,MasterGenCapability_201906!$U:$U,0)),"")</f>
        <v>27.15</v>
      </c>
      <c r="AH940" s="44">
        <f>IFERROR(INDEX(NQC2020compliance_20191121!$L:$L,MATCH($C940,NQC2020compliance_20191121!$A:$A,0)),"")</f>
        <v>19.52</v>
      </c>
    </row>
    <row r="941" spans="2:34" hidden="1" x14ac:dyDescent="0.25">
      <c r="B941" s="28" t="s">
        <v>3329</v>
      </c>
      <c r="C941" s="28" t="s">
        <v>4912</v>
      </c>
      <c r="D941" s="28" t="s">
        <v>3360</v>
      </c>
      <c r="E941" s="28"/>
      <c r="F941" s="28" t="s">
        <v>4913</v>
      </c>
      <c r="G941" s="28"/>
      <c r="H941" s="12" t="s">
        <v>3385</v>
      </c>
      <c r="I941" s="12" t="s">
        <v>3333</v>
      </c>
      <c r="J941" s="29"/>
      <c r="K941" s="30">
        <v>6</v>
      </c>
      <c r="L941" s="30">
        <v>6</v>
      </c>
      <c r="M941" s="30"/>
      <c r="N941" s="31"/>
      <c r="O941" s="31"/>
      <c r="P941" s="31"/>
      <c r="Q941" s="31"/>
      <c r="R941" s="31"/>
      <c r="S941" s="31"/>
      <c r="T941" s="32">
        <v>0</v>
      </c>
      <c r="U941" s="32">
        <v>1</v>
      </c>
      <c r="V941" s="29">
        <v>32874</v>
      </c>
      <c r="W941" s="29"/>
      <c r="X941" s="33">
        <v>55153</v>
      </c>
      <c r="Y941" s="15">
        <v>1</v>
      </c>
      <c r="Z941" s="41" t="str">
        <f t="shared" si="42"/>
        <v>Unclassified</v>
      </c>
      <c r="AA941" s="41">
        <f>IF(IFERROR(MATCH(C941,REN_Existing_Resources!E:E,0),FALSE),1,0)</f>
        <v>0</v>
      </c>
      <c r="AB941">
        <f t="shared" si="43"/>
        <v>1</v>
      </c>
      <c r="AC941">
        <f>IF(IFERROR(MATCH(Z941,NonREN_types!$A$1:$A$10,0),FALSE),1,0)</f>
        <v>0</v>
      </c>
      <c r="AD941">
        <v>1</v>
      </c>
      <c r="AE941">
        <f t="shared" si="44"/>
        <v>0</v>
      </c>
      <c r="AG941" s="44">
        <f>IFERROR(INDEX(MasterGenCapability_201906!$G:$G,MATCH($C941,MasterGenCapability_201906!$U:$U,0)),"")</f>
        <v>6</v>
      </c>
      <c r="AH941" s="44">
        <f>IFERROR(INDEX(NQC2020compliance_20191121!$L:$L,MATCH($C941,NQC2020compliance_20191121!$A:$A,0)),"")</f>
        <v>6</v>
      </c>
    </row>
    <row r="942" spans="2:34" hidden="1" x14ac:dyDescent="0.25">
      <c r="B942" s="28" t="s">
        <v>3329</v>
      </c>
      <c r="C942" s="28" t="s">
        <v>121</v>
      </c>
      <c r="D942" s="28" t="s">
        <v>3466</v>
      </c>
      <c r="E942" s="28" t="s">
        <v>3467</v>
      </c>
      <c r="F942" s="28" t="s">
        <v>4914</v>
      </c>
      <c r="G942" s="28"/>
      <c r="H942" s="12" t="s">
        <v>3483</v>
      </c>
      <c r="I942" s="12" t="s">
        <v>3333</v>
      </c>
      <c r="J942" s="29"/>
      <c r="K942" s="30">
        <v>7.5</v>
      </c>
      <c r="L942" s="30">
        <v>1.53</v>
      </c>
      <c r="M942" s="30"/>
      <c r="N942" s="31"/>
      <c r="O942" s="31"/>
      <c r="P942" s="31"/>
      <c r="Q942" s="31"/>
      <c r="R942" s="31"/>
      <c r="S942" s="31"/>
      <c r="T942" s="32">
        <v>0</v>
      </c>
      <c r="U942" s="32">
        <v>1</v>
      </c>
      <c r="V942" s="29">
        <v>37040</v>
      </c>
      <c r="W942" s="29"/>
      <c r="X942" s="33">
        <v>55153</v>
      </c>
      <c r="Y942" s="15">
        <v>1</v>
      </c>
      <c r="Z942" s="41" t="str">
        <f t="shared" si="42"/>
        <v>RenExistRes</v>
      </c>
      <c r="AA942" s="41">
        <f>IF(IFERROR(MATCH(C942,REN_Existing_Resources!E:E,0),FALSE),1,0)</f>
        <v>1</v>
      </c>
      <c r="AB942">
        <f t="shared" si="43"/>
        <v>1</v>
      </c>
      <c r="AC942">
        <f>IF(IFERROR(MATCH(Z942,NonREN_types!$A$1:$A$10,0),FALSE),1,0)</f>
        <v>0</v>
      </c>
      <c r="AD942">
        <v>1</v>
      </c>
      <c r="AE942">
        <f t="shared" si="44"/>
        <v>0</v>
      </c>
      <c r="AG942" s="44">
        <f>IFERROR(INDEX(MasterGenCapability_201906!$G:$G,MATCH($C942,MasterGenCapability_201906!$U:$U,0)),"")</f>
        <v>7.5</v>
      </c>
      <c r="AH942" s="44">
        <f>IFERROR(INDEX(NQC2020compliance_20191121!$L:$L,MATCH($C942,NQC2020compliance_20191121!$A:$A,0)),"")</f>
        <v>5.58</v>
      </c>
    </row>
    <row r="943" spans="2:34" hidden="1" x14ac:dyDescent="0.25">
      <c r="B943" s="28" t="s">
        <v>3329</v>
      </c>
      <c r="C943" s="28" t="s">
        <v>105</v>
      </c>
      <c r="D943" s="28" t="s">
        <v>3360</v>
      </c>
      <c r="E943" s="28"/>
      <c r="F943" s="28" t="s">
        <v>4915</v>
      </c>
      <c r="G943" s="28"/>
      <c r="H943" s="12" t="s">
        <v>3483</v>
      </c>
      <c r="I943" s="12" t="s">
        <v>3333</v>
      </c>
      <c r="J943" s="29"/>
      <c r="K943" s="30">
        <v>22</v>
      </c>
      <c r="L943" s="30">
        <v>17.97</v>
      </c>
      <c r="M943" s="30"/>
      <c r="N943" s="31"/>
      <c r="O943" s="31"/>
      <c r="P943" s="31"/>
      <c r="Q943" s="31"/>
      <c r="R943" s="31"/>
      <c r="S943" s="31"/>
      <c r="T943" s="32">
        <v>0</v>
      </c>
      <c r="U943" s="32">
        <v>1</v>
      </c>
      <c r="V943" s="29">
        <v>30330</v>
      </c>
      <c r="W943" s="29"/>
      <c r="X943" s="33">
        <v>55153</v>
      </c>
      <c r="Y943" s="15">
        <v>1</v>
      </c>
      <c r="Z943" s="41" t="str">
        <f t="shared" si="42"/>
        <v>RenExistRes</v>
      </c>
      <c r="AA943" s="41">
        <f>IF(IFERROR(MATCH(C943,REN_Existing_Resources!E:E,0),FALSE),1,0)</f>
        <v>1</v>
      </c>
      <c r="AB943">
        <f t="shared" si="43"/>
        <v>1</v>
      </c>
      <c r="AC943">
        <f>IF(IFERROR(MATCH(Z943,NonREN_types!$A$1:$A$10,0),FALSE),1,0)</f>
        <v>0</v>
      </c>
      <c r="AD943">
        <v>1</v>
      </c>
      <c r="AE943">
        <f t="shared" si="44"/>
        <v>0</v>
      </c>
      <c r="AG943" s="44">
        <f>IFERROR(INDEX(MasterGenCapability_201906!$G:$G,MATCH($C943,MasterGenCapability_201906!$U:$U,0)),"")</f>
        <v>24</v>
      </c>
      <c r="AH943" s="44">
        <f>IFERROR(INDEX(NQC2020compliance_20191121!$L:$L,MATCH($C943,NQC2020compliance_20191121!$A:$A,0)),"")</f>
        <v>21.42</v>
      </c>
    </row>
    <row r="944" spans="2:34" hidden="1" x14ac:dyDescent="0.25">
      <c r="B944" s="28" t="s">
        <v>3329</v>
      </c>
      <c r="C944" s="28" t="s">
        <v>388</v>
      </c>
      <c r="D944" s="28" t="s">
        <v>3466</v>
      </c>
      <c r="E944" s="28" t="s">
        <v>3467</v>
      </c>
      <c r="F944" s="28" t="s">
        <v>4916</v>
      </c>
      <c r="G944" s="28"/>
      <c r="H944" s="12" t="s">
        <v>3385</v>
      </c>
      <c r="I944" s="12" t="s">
        <v>3333</v>
      </c>
      <c r="J944" s="29"/>
      <c r="K944" s="30">
        <v>7</v>
      </c>
      <c r="L944" s="30">
        <v>7</v>
      </c>
      <c r="M944" s="30"/>
      <c r="N944" s="31"/>
      <c r="O944" s="31"/>
      <c r="P944" s="31"/>
      <c r="Q944" s="31"/>
      <c r="R944" s="31"/>
      <c r="S944" s="31"/>
      <c r="T944" s="32">
        <v>0</v>
      </c>
      <c r="U944" s="32">
        <v>1</v>
      </c>
      <c r="V944" s="29">
        <v>7672</v>
      </c>
      <c r="W944" s="29"/>
      <c r="X944" s="33">
        <v>55153</v>
      </c>
      <c r="Y944" s="15">
        <v>1</v>
      </c>
      <c r="Z944" s="41" t="str">
        <f t="shared" si="42"/>
        <v>RenExistRes</v>
      </c>
      <c r="AA944" s="41">
        <f>IF(IFERROR(MATCH(C944,REN_Existing_Resources!E:E,0),FALSE),1,0)</f>
        <v>1</v>
      </c>
      <c r="AB944">
        <f t="shared" si="43"/>
        <v>1</v>
      </c>
      <c r="AC944">
        <f>IF(IFERROR(MATCH(Z944,NonREN_types!$A$1:$A$10,0),FALSE),1,0)</f>
        <v>0</v>
      </c>
      <c r="AD944">
        <v>1</v>
      </c>
      <c r="AE944">
        <f t="shared" si="44"/>
        <v>0</v>
      </c>
      <c r="AG944" s="44">
        <f>IFERROR(INDEX(MasterGenCapability_201906!$G:$G,MATCH($C944,MasterGenCapability_201906!$U:$U,0)),"")</f>
        <v>7</v>
      </c>
      <c r="AH944" s="44">
        <f>IFERROR(INDEX(NQC2020compliance_20191121!$L:$L,MATCH($C944,NQC2020compliance_20191121!$A:$A,0)),"")</f>
        <v>1.95</v>
      </c>
    </row>
    <row r="945" spans="2:34" hidden="1" x14ac:dyDescent="0.25">
      <c r="B945" s="28" t="s">
        <v>3329</v>
      </c>
      <c r="C945" s="28" t="s">
        <v>1126</v>
      </c>
      <c r="D945" s="28" t="s">
        <v>3334</v>
      </c>
      <c r="E945" s="28" t="s">
        <v>3475</v>
      </c>
      <c r="F945" s="28" t="s">
        <v>4917</v>
      </c>
      <c r="G945" s="28"/>
      <c r="H945" s="12" t="s">
        <v>3458</v>
      </c>
      <c r="I945" s="12" t="s">
        <v>3333</v>
      </c>
      <c r="J945" s="29"/>
      <c r="K945" s="30">
        <v>2.2999999999999998</v>
      </c>
      <c r="L945" s="30">
        <v>0.12</v>
      </c>
      <c r="M945" s="30"/>
      <c r="N945" s="31"/>
      <c r="O945" s="31"/>
      <c r="P945" s="31"/>
      <c r="Q945" s="31"/>
      <c r="R945" s="31"/>
      <c r="S945" s="31"/>
      <c r="T945" s="32">
        <v>1</v>
      </c>
      <c r="U945" s="32">
        <v>1</v>
      </c>
      <c r="V945" s="29">
        <v>3289</v>
      </c>
      <c r="W945" s="29"/>
      <c r="X945" s="33">
        <v>55153</v>
      </c>
      <c r="Y945" s="15">
        <v>1</v>
      </c>
      <c r="Z945" s="41" t="str">
        <f t="shared" si="42"/>
        <v>RenExistRes</v>
      </c>
      <c r="AA945" s="41">
        <f>IF(IFERROR(MATCH(C945,REN_Existing_Resources!E:E,0),FALSE),1,0)</f>
        <v>1</v>
      </c>
      <c r="AB945">
        <f t="shared" si="43"/>
        <v>1</v>
      </c>
      <c r="AC945">
        <f>IF(IFERROR(MATCH(Z945,NonREN_types!$A$1:$A$10,0),FALSE),1,0)</f>
        <v>0</v>
      </c>
      <c r="AD945">
        <v>1</v>
      </c>
      <c r="AE945">
        <f t="shared" si="44"/>
        <v>0</v>
      </c>
      <c r="AG945" s="44">
        <f>IFERROR(INDEX(MasterGenCapability_201906!$G:$G,MATCH($C945,MasterGenCapability_201906!$U:$U,0)),"")</f>
        <v>0.18</v>
      </c>
      <c r="AH945" s="44">
        <f>IFERROR(INDEX(NQC2020compliance_20191121!$L:$L,MATCH($C945,NQC2020compliance_20191121!$A:$A,0)),"")</f>
        <v>0.17</v>
      </c>
    </row>
    <row r="946" spans="2:34" hidden="1" x14ac:dyDescent="0.25">
      <c r="B946" s="28" t="s">
        <v>3329</v>
      </c>
      <c r="C946" s="28" t="s">
        <v>358</v>
      </c>
      <c r="D946" s="28" t="s">
        <v>3334</v>
      </c>
      <c r="E946" s="28" t="s">
        <v>3475</v>
      </c>
      <c r="F946" s="28" t="s">
        <v>4918</v>
      </c>
      <c r="G946" s="28"/>
      <c r="H946" s="12" t="s">
        <v>3385</v>
      </c>
      <c r="I946" s="12" t="s">
        <v>3333</v>
      </c>
      <c r="J946" s="29"/>
      <c r="K946" s="30">
        <v>6.4</v>
      </c>
      <c r="L946" s="30">
        <v>6.4</v>
      </c>
      <c r="M946" s="30"/>
      <c r="N946" s="31"/>
      <c r="O946" s="31"/>
      <c r="P946" s="31"/>
      <c r="Q946" s="31"/>
      <c r="R946" s="31"/>
      <c r="S946" s="31"/>
      <c r="T946" s="32">
        <v>0</v>
      </c>
      <c r="U946" s="32">
        <v>1</v>
      </c>
      <c r="V946" s="29">
        <v>5115</v>
      </c>
      <c r="W946" s="29"/>
      <c r="X946" s="33">
        <v>55153</v>
      </c>
      <c r="Y946" s="15">
        <v>1</v>
      </c>
      <c r="Z946" s="41" t="str">
        <f t="shared" si="42"/>
        <v>RenExistRes</v>
      </c>
      <c r="AA946" s="41">
        <f>IF(IFERROR(MATCH(C946,REN_Existing_Resources!E:E,0),FALSE),1,0)</f>
        <v>1</v>
      </c>
      <c r="AB946">
        <f t="shared" si="43"/>
        <v>1</v>
      </c>
      <c r="AC946">
        <f>IF(IFERROR(MATCH(Z946,NonREN_types!$A$1:$A$10,0),FALSE),1,0)</f>
        <v>0</v>
      </c>
      <c r="AD946">
        <v>1</v>
      </c>
      <c r="AE946">
        <f t="shared" si="44"/>
        <v>0</v>
      </c>
      <c r="AG946" s="44">
        <f>IFERROR(INDEX(MasterGenCapability_201906!$G:$G,MATCH($C946,MasterGenCapability_201906!$U:$U,0)),"")</f>
        <v>6.4</v>
      </c>
      <c r="AH946" s="44">
        <f>IFERROR(INDEX(NQC2020compliance_20191121!$L:$L,MATCH($C946,NQC2020compliance_20191121!$A:$A,0)),"")</f>
        <v>0</v>
      </c>
    </row>
    <row r="947" spans="2:34" hidden="1" x14ac:dyDescent="0.25">
      <c r="B947" s="28" t="s">
        <v>3329</v>
      </c>
      <c r="C947" s="28" t="s">
        <v>1282</v>
      </c>
      <c r="D947" s="28" t="s">
        <v>3334</v>
      </c>
      <c r="E947" s="28" t="s">
        <v>3475</v>
      </c>
      <c r="F947" s="28" t="s">
        <v>4919</v>
      </c>
      <c r="G947" s="28"/>
      <c r="H947" s="12" t="s">
        <v>3385</v>
      </c>
      <c r="I947" s="12" t="s">
        <v>3333</v>
      </c>
      <c r="J947" s="29"/>
      <c r="K947" s="30">
        <v>2.5</v>
      </c>
      <c r="L947" s="30">
        <v>0</v>
      </c>
      <c r="M947" s="30"/>
      <c r="N947" s="31"/>
      <c r="O947" s="31"/>
      <c r="P947" s="31"/>
      <c r="Q947" s="31"/>
      <c r="R947" s="31"/>
      <c r="S947" s="31"/>
      <c r="T947" s="32">
        <v>0</v>
      </c>
      <c r="U947" s="32">
        <v>1</v>
      </c>
      <c r="V947" s="29">
        <v>3289</v>
      </c>
      <c r="W947" s="29"/>
      <c r="X947" s="33">
        <v>55153</v>
      </c>
      <c r="Y947" s="15">
        <v>1</v>
      </c>
      <c r="Z947" s="41" t="str">
        <f t="shared" si="42"/>
        <v>RenExistRes</v>
      </c>
      <c r="AA947" s="41">
        <f>IF(IFERROR(MATCH(C947,REN_Existing_Resources!E:E,0),FALSE),1,0)</f>
        <v>1</v>
      </c>
      <c r="AB947">
        <f t="shared" si="43"/>
        <v>1</v>
      </c>
      <c r="AC947">
        <f>IF(IFERROR(MATCH(Z947,NonREN_types!$A$1:$A$10,0),FALSE),1,0)</f>
        <v>0</v>
      </c>
      <c r="AD947">
        <v>1</v>
      </c>
      <c r="AE947">
        <f t="shared" si="44"/>
        <v>0</v>
      </c>
      <c r="AG947" s="44">
        <f>IFERROR(INDEX(MasterGenCapability_201906!$G:$G,MATCH($C947,MasterGenCapability_201906!$U:$U,0)),"")</f>
        <v>2.5</v>
      </c>
      <c r="AH947" s="44">
        <f>IFERROR(INDEX(NQC2020compliance_20191121!$L:$L,MATCH($C947,NQC2020compliance_20191121!$A:$A,0)),"")</f>
        <v>0</v>
      </c>
    </row>
    <row r="948" spans="2:34" x14ac:dyDescent="0.25">
      <c r="B948" s="28" t="s">
        <v>3329</v>
      </c>
      <c r="C948" s="28" t="s">
        <v>4920</v>
      </c>
      <c r="D948" s="28" t="s">
        <v>3455</v>
      </c>
      <c r="E948" s="28" t="s">
        <v>37</v>
      </c>
      <c r="F948" s="28" t="s">
        <v>4921</v>
      </c>
      <c r="G948" s="28" t="s">
        <v>4922</v>
      </c>
      <c r="H948" s="12" t="s">
        <v>3357</v>
      </c>
      <c r="I948" s="12" t="s">
        <v>3351</v>
      </c>
      <c r="J948" s="29" t="s">
        <v>3359</v>
      </c>
      <c r="K948" s="34">
        <v>0.52</v>
      </c>
      <c r="L948" s="34">
        <v>0.52</v>
      </c>
      <c r="M948" s="34">
        <v>0.52</v>
      </c>
      <c r="N948" s="31"/>
      <c r="O948" s="31">
        <v>7606.0303582401057</v>
      </c>
      <c r="P948" s="31">
        <v>7606.0303582401057</v>
      </c>
      <c r="Q948" s="31"/>
      <c r="R948" s="31"/>
      <c r="S948" s="31"/>
      <c r="T948" s="32">
        <v>1</v>
      </c>
      <c r="U948" s="32">
        <v>1</v>
      </c>
      <c r="V948" s="29">
        <v>31846</v>
      </c>
      <c r="W948" s="29"/>
      <c r="X948" s="33">
        <v>55153</v>
      </c>
      <c r="Y948" s="15">
        <v>1</v>
      </c>
      <c r="Z948" s="41" t="str">
        <f t="shared" si="42"/>
        <v>CAISO_CHP</v>
      </c>
      <c r="AA948" s="41">
        <f>IF(IFERROR(MATCH(C948,REN_Existing_Resources!E:E,0),FALSE),1,0)</f>
        <v>0</v>
      </c>
      <c r="AB948">
        <f t="shared" si="43"/>
        <v>1</v>
      </c>
      <c r="AC948">
        <f>IF(IFERROR(MATCH(Z948,NonREN_types!$A$1:$A$10,0),FALSE),1,0)</f>
        <v>1</v>
      </c>
      <c r="AD948">
        <v>1</v>
      </c>
      <c r="AE948">
        <f t="shared" si="44"/>
        <v>1</v>
      </c>
      <c r="AG948" s="44">
        <f>IFERROR(INDEX(MasterGenCapability_201906!$G:$G,MATCH($C948,MasterGenCapability_201906!$U:$U,0)),"")</f>
        <v>6.9</v>
      </c>
      <c r="AH948" s="44">
        <f>IFERROR(INDEX(NQC2020compliance_20191121!$L:$L,MATCH($C948,NQC2020compliance_20191121!$A:$A,0)),"")</f>
        <v>0.75</v>
      </c>
    </row>
    <row r="949" spans="2:34" x14ac:dyDescent="0.25">
      <c r="B949" s="28" t="s">
        <v>3329</v>
      </c>
      <c r="C949" s="28" t="s">
        <v>4923</v>
      </c>
      <c r="D949" s="28" t="s">
        <v>3466</v>
      </c>
      <c r="E949" s="28" t="s">
        <v>3467</v>
      </c>
      <c r="F949" s="28" t="s">
        <v>4924</v>
      </c>
      <c r="G949" s="28"/>
      <c r="H949" s="12" t="s">
        <v>3385</v>
      </c>
      <c r="I949" s="12" t="s">
        <v>3333</v>
      </c>
      <c r="J949" s="29" t="s">
        <v>3386</v>
      </c>
      <c r="K949" s="30">
        <v>91</v>
      </c>
      <c r="L949" s="30">
        <v>91</v>
      </c>
      <c r="M949" s="30"/>
      <c r="N949" s="31"/>
      <c r="O949" s="31"/>
      <c r="P949" s="31"/>
      <c r="Q949" s="31"/>
      <c r="R949" s="31"/>
      <c r="S949" s="31"/>
      <c r="T949" s="32">
        <v>0</v>
      </c>
      <c r="U949" s="32">
        <v>1</v>
      </c>
      <c r="V949" s="29">
        <v>23012</v>
      </c>
      <c r="W949" s="29"/>
      <c r="X949" s="33">
        <v>55153</v>
      </c>
      <c r="Y949" s="15">
        <v>1</v>
      </c>
      <c r="Z949" s="41" t="str">
        <f t="shared" si="42"/>
        <v>CAISO_Hydro</v>
      </c>
      <c r="AA949" s="41">
        <f>IF(IFERROR(MATCH(C949,REN_Existing_Resources!E:E,0),FALSE),1,0)</f>
        <v>0</v>
      </c>
      <c r="AB949">
        <f t="shared" si="43"/>
        <v>1</v>
      </c>
      <c r="AC949">
        <f>IF(IFERROR(MATCH(Z949,NonREN_types!$A$1:$A$10,0),FALSE),1,0)</f>
        <v>1</v>
      </c>
      <c r="AD949">
        <v>1</v>
      </c>
      <c r="AE949">
        <f t="shared" si="44"/>
        <v>1</v>
      </c>
      <c r="AG949" s="44">
        <f>IFERROR(INDEX(MasterGenCapability_201906!$G:$G,MATCH($C949,MasterGenCapability_201906!$U:$U,0)),"")</f>
        <v>91</v>
      </c>
      <c r="AH949" s="44">
        <f>IFERROR(INDEX(NQC2020compliance_20191121!$L:$L,MATCH($C949,NQC2020compliance_20191121!$A:$A,0)),"")</f>
        <v>91</v>
      </c>
    </row>
    <row r="950" spans="2:34" x14ac:dyDescent="0.25">
      <c r="B950" s="28" t="s">
        <v>3329</v>
      </c>
      <c r="C950" s="28" t="s">
        <v>4925</v>
      </c>
      <c r="D950" s="28" t="s">
        <v>3455</v>
      </c>
      <c r="E950" s="28" t="s">
        <v>37</v>
      </c>
      <c r="F950" s="28" t="s">
        <v>4926</v>
      </c>
      <c r="G950" s="28" t="s">
        <v>4927</v>
      </c>
      <c r="H950" s="12" t="s">
        <v>3357</v>
      </c>
      <c r="I950" s="12" t="s">
        <v>4928</v>
      </c>
      <c r="J950" s="29" t="s">
        <v>3359</v>
      </c>
      <c r="K950" s="34">
        <v>7.0000000000000007E-2</v>
      </c>
      <c r="L950" s="34">
        <v>7.0000000000000007E-2</v>
      </c>
      <c r="M950" s="34">
        <v>7.0000000000000007E-2</v>
      </c>
      <c r="N950" s="31"/>
      <c r="O950" s="31">
        <v>7606.0303582401057</v>
      </c>
      <c r="P950" s="31">
        <v>7606.0303582401057</v>
      </c>
      <c r="Q950" s="31"/>
      <c r="R950" s="31"/>
      <c r="S950" s="31"/>
      <c r="T950" s="32">
        <v>1</v>
      </c>
      <c r="U950" s="32">
        <v>1</v>
      </c>
      <c r="V950" s="29">
        <v>28277</v>
      </c>
      <c r="W950" s="29"/>
      <c r="X950" s="33">
        <v>55153</v>
      </c>
      <c r="Y950" s="15">
        <v>1</v>
      </c>
      <c r="Z950" s="41" t="str">
        <f t="shared" si="42"/>
        <v>CAISO_CHP</v>
      </c>
      <c r="AA950" s="41">
        <f>IF(IFERROR(MATCH(C950,REN_Existing_Resources!E:E,0),FALSE),1,0)</f>
        <v>0</v>
      </c>
      <c r="AB950">
        <f t="shared" si="43"/>
        <v>1</v>
      </c>
      <c r="AC950">
        <f>IF(IFERROR(MATCH(Z950,NonREN_types!$A$1:$A$10,0),FALSE),1,0)</f>
        <v>1</v>
      </c>
      <c r="AD950">
        <v>1</v>
      </c>
      <c r="AE950">
        <f t="shared" si="44"/>
        <v>1</v>
      </c>
      <c r="AG950" s="44">
        <f>IFERROR(INDEX(MasterGenCapability_201906!$G:$G,MATCH($C950,MasterGenCapability_201906!$U:$U,0)),"")</f>
        <v>4.5999999999999996</v>
      </c>
      <c r="AH950" s="44">
        <f>IFERROR(INDEX(NQC2020compliance_20191121!$L:$L,MATCH($C950,NQC2020compliance_20191121!$A:$A,0)),"")</f>
        <v>0.01</v>
      </c>
    </row>
    <row r="951" spans="2:34" x14ac:dyDescent="0.25">
      <c r="B951" s="28" t="s">
        <v>3329</v>
      </c>
      <c r="C951" s="28" t="s">
        <v>4929</v>
      </c>
      <c r="D951" s="28" t="s">
        <v>3346</v>
      </c>
      <c r="E951" s="28" t="s">
        <v>3413</v>
      </c>
      <c r="F951" s="28" t="s">
        <v>4930</v>
      </c>
      <c r="G951" s="28" t="s">
        <v>4931</v>
      </c>
      <c r="H951" s="12" t="s">
        <v>3350</v>
      </c>
      <c r="I951" s="12" t="s">
        <v>3351</v>
      </c>
      <c r="J951" s="29" t="s">
        <v>3836</v>
      </c>
      <c r="K951" s="30">
        <v>10.35</v>
      </c>
      <c r="L951" s="30">
        <v>9</v>
      </c>
      <c r="M951" s="30">
        <v>4.6574999999999998</v>
      </c>
      <c r="N951" s="31">
        <v>351.10512</v>
      </c>
      <c r="O951" s="31">
        <v>8595.0645785160577</v>
      </c>
      <c r="P951" s="31">
        <v>13372.356206226159</v>
      </c>
      <c r="Q951" s="31">
        <v>69.32093023255814</v>
      </c>
      <c r="R951" s="31">
        <v>69.32093023255814</v>
      </c>
      <c r="S951" s="31"/>
      <c r="T951" s="32">
        <v>1</v>
      </c>
      <c r="U951" s="32">
        <v>1</v>
      </c>
      <c r="V951" s="29">
        <v>37151</v>
      </c>
      <c r="W951" s="29"/>
      <c r="X951" s="33">
        <v>55153</v>
      </c>
      <c r="Y951" s="15">
        <v>4</v>
      </c>
      <c r="Z951" s="41" t="str">
        <f t="shared" si="42"/>
        <v>CAISO_Peaker1</v>
      </c>
      <c r="AA951" s="41">
        <f>IF(IFERROR(MATCH(C951,REN_Existing_Resources!E:E,0),FALSE),1,0)</f>
        <v>0</v>
      </c>
      <c r="AB951">
        <f t="shared" si="43"/>
        <v>1</v>
      </c>
      <c r="AC951">
        <f>IF(IFERROR(MATCH(Z951,NonREN_types!$A$1:$A$10,0),FALSE),1,0)</f>
        <v>1</v>
      </c>
      <c r="AD951">
        <v>1</v>
      </c>
      <c r="AE951">
        <f t="shared" si="44"/>
        <v>1</v>
      </c>
      <c r="AG951" s="44">
        <f>IFERROR(INDEX(MasterGenCapability_201906!$G:$G,MATCH($C951,MasterGenCapability_201906!$U:$U,0)),"")</f>
        <v>41.4</v>
      </c>
      <c r="AH951" s="44">
        <f>IFERROR(INDEX(NQC2020compliance_20191121!$L:$L,MATCH($C951,NQC2020compliance_20191121!$A:$A,0)),"")</f>
        <v>36</v>
      </c>
    </row>
    <row r="952" spans="2:34" hidden="1" x14ac:dyDescent="0.25">
      <c r="B952" s="28" t="s">
        <v>3329</v>
      </c>
      <c r="C952" s="28" t="s">
        <v>3008</v>
      </c>
      <c r="D952" s="28" t="s">
        <v>3466</v>
      </c>
      <c r="E952" s="28" t="s">
        <v>3536</v>
      </c>
      <c r="F952" s="28" t="s">
        <v>4932</v>
      </c>
      <c r="G952" s="28"/>
      <c r="H952" s="12" t="s">
        <v>3483</v>
      </c>
      <c r="I952" s="12" t="s">
        <v>3333</v>
      </c>
      <c r="J952" s="29"/>
      <c r="K952" s="30">
        <v>19.899999999999999</v>
      </c>
      <c r="L952" s="30">
        <v>18.23</v>
      </c>
      <c r="M952" s="30"/>
      <c r="N952" s="31"/>
      <c r="O952" s="31"/>
      <c r="P952" s="31"/>
      <c r="Q952" s="31"/>
      <c r="R952" s="31"/>
      <c r="S952" s="31"/>
      <c r="T952" s="32">
        <v>0</v>
      </c>
      <c r="U952" s="32">
        <v>1</v>
      </c>
      <c r="V952" s="29">
        <v>32392</v>
      </c>
      <c r="W952" s="29"/>
      <c r="X952" s="33">
        <v>55153</v>
      </c>
      <c r="Y952" s="15">
        <v>1</v>
      </c>
      <c r="Z952" s="41" t="str">
        <f t="shared" si="42"/>
        <v>RenExistRes</v>
      </c>
      <c r="AA952" s="41">
        <f>IF(IFERROR(MATCH(C952,REN_Existing_Resources!E:E,0),FALSE),1,0)</f>
        <v>1</v>
      </c>
      <c r="AB952">
        <f t="shared" si="43"/>
        <v>1</v>
      </c>
      <c r="AC952">
        <f>IF(IFERROR(MATCH(Z952,NonREN_types!$A$1:$A$10,0),FALSE),1,0)</f>
        <v>0</v>
      </c>
      <c r="AD952">
        <v>1</v>
      </c>
      <c r="AE952">
        <f t="shared" si="44"/>
        <v>0</v>
      </c>
      <c r="AG952" s="44">
        <f>IFERROR(INDEX(MasterGenCapability_201906!$G:$G,MATCH($C952,MasterGenCapability_201906!$U:$U,0)),"")</f>
        <v>19.899999999999999</v>
      </c>
      <c r="AH952" s="44">
        <f>IFERROR(INDEX(NQC2020compliance_20191121!$L:$L,MATCH($C952,NQC2020compliance_20191121!$A:$A,0)),"")</f>
        <v>17.649999999999999</v>
      </c>
    </row>
    <row r="953" spans="2:34" x14ac:dyDescent="0.25">
      <c r="B953" s="28" t="s">
        <v>3329</v>
      </c>
      <c r="C953" s="28" t="s">
        <v>4933</v>
      </c>
      <c r="D953" s="28" t="s">
        <v>3455</v>
      </c>
      <c r="E953" s="28" t="s">
        <v>3719</v>
      </c>
      <c r="F953" s="28" t="s">
        <v>4934</v>
      </c>
      <c r="G953" s="28" t="s">
        <v>4935</v>
      </c>
      <c r="H953" s="12" t="s">
        <v>3357</v>
      </c>
      <c r="I953" s="12" t="s">
        <v>3366</v>
      </c>
      <c r="J953" s="29" t="s">
        <v>3359</v>
      </c>
      <c r="K953" s="34">
        <v>0</v>
      </c>
      <c r="L953" s="34">
        <v>0</v>
      </c>
      <c r="M953" s="34">
        <v>0</v>
      </c>
      <c r="N953" s="31"/>
      <c r="O953" s="31">
        <v>7606.0303582401057</v>
      </c>
      <c r="P953" s="31">
        <v>7606.0303582401057</v>
      </c>
      <c r="Q953" s="31"/>
      <c r="R953" s="31"/>
      <c r="S953" s="31"/>
      <c r="T953" s="32">
        <v>1</v>
      </c>
      <c r="U953" s="32">
        <v>1</v>
      </c>
      <c r="V953" s="29">
        <v>33847</v>
      </c>
      <c r="W953" s="29"/>
      <c r="X953" s="33">
        <v>55153</v>
      </c>
      <c r="Y953" s="15">
        <v>2</v>
      </c>
      <c r="Z953" s="41" t="str">
        <f t="shared" si="42"/>
        <v>CAISO_CHP</v>
      </c>
      <c r="AA953" s="41">
        <f>IF(IFERROR(MATCH(C953,REN_Existing_Resources!E:E,0),FALSE),1,0)</f>
        <v>0</v>
      </c>
      <c r="AB953">
        <f t="shared" si="43"/>
        <v>1</v>
      </c>
      <c r="AC953">
        <f>IF(IFERROR(MATCH(Z953,NonREN_types!$A$1:$A$10,0),FALSE),1,0)</f>
        <v>1</v>
      </c>
      <c r="AD953">
        <v>1</v>
      </c>
      <c r="AE953">
        <f t="shared" si="44"/>
        <v>1</v>
      </c>
      <c r="AG953" s="44">
        <f>IFERROR(INDEX(MasterGenCapability_201906!$G:$G,MATCH($C953,MasterGenCapability_201906!$U:$U,0)),"")</f>
        <v>62.5</v>
      </c>
      <c r="AH953" s="44">
        <f>IFERROR(INDEX(NQC2020compliance_20191121!$L:$L,MATCH($C953,NQC2020compliance_20191121!$A:$A,0)),"")</f>
        <v>7.0000000000000007E-2</v>
      </c>
    </row>
    <row r="954" spans="2:34" x14ac:dyDescent="0.25">
      <c r="B954" s="28" t="s">
        <v>3329</v>
      </c>
      <c r="C954" s="28" t="s">
        <v>4933</v>
      </c>
      <c r="D954" s="28" t="s">
        <v>3455</v>
      </c>
      <c r="E954" s="28" t="s">
        <v>3719</v>
      </c>
      <c r="F954" s="28" t="s">
        <v>4934</v>
      </c>
      <c r="G954" s="28" t="s">
        <v>4936</v>
      </c>
      <c r="H954" s="12" t="s">
        <v>3357</v>
      </c>
      <c r="I954" s="12" t="s">
        <v>3366</v>
      </c>
      <c r="J954" s="29" t="s">
        <v>3359</v>
      </c>
      <c r="K954" s="34">
        <v>0</v>
      </c>
      <c r="L954" s="34">
        <v>0</v>
      </c>
      <c r="M954" s="34">
        <v>0</v>
      </c>
      <c r="N954" s="31"/>
      <c r="O954" s="31">
        <v>7606.0303582401057</v>
      </c>
      <c r="P954" s="31">
        <v>7606.0303582401057</v>
      </c>
      <c r="Q954" s="31"/>
      <c r="R954" s="31"/>
      <c r="S954" s="31"/>
      <c r="T954" s="32">
        <v>1</v>
      </c>
      <c r="U954" s="32">
        <v>1</v>
      </c>
      <c r="V954" s="29">
        <v>33847</v>
      </c>
      <c r="W954" s="29"/>
      <c r="X954" s="33">
        <v>55153</v>
      </c>
      <c r="Y954" s="15">
        <v>2</v>
      </c>
      <c r="Z954" s="41" t="str">
        <f t="shared" si="42"/>
        <v>CAISO_CHP</v>
      </c>
      <c r="AA954" s="41">
        <f>IF(IFERROR(MATCH(C954,REN_Existing_Resources!E:E,0),FALSE),1,0)</f>
        <v>0</v>
      </c>
      <c r="AB954">
        <f t="shared" si="43"/>
        <v>1</v>
      </c>
      <c r="AC954">
        <f>IF(IFERROR(MATCH(Z954,NonREN_types!$A$1:$A$10,0),FALSE),1,0)</f>
        <v>1</v>
      </c>
      <c r="AD954">
        <v>1</v>
      </c>
      <c r="AE954">
        <f t="shared" si="44"/>
        <v>1</v>
      </c>
      <c r="AG954" s="44">
        <f>IFERROR(INDEX(MasterGenCapability_201906!$G:$G,MATCH($C954,MasterGenCapability_201906!$U:$U,0)),"")</f>
        <v>62.5</v>
      </c>
      <c r="AH954" s="44">
        <f>IFERROR(INDEX(NQC2020compliance_20191121!$L:$L,MATCH($C954,NQC2020compliance_20191121!$A:$A,0)),"")</f>
        <v>7.0000000000000007E-2</v>
      </c>
    </row>
    <row r="955" spans="2:34" x14ac:dyDescent="0.25">
      <c r="B955" s="38" t="s">
        <v>3329</v>
      </c>
      <c r="C955" s="38" t="s">
        <v>322</v>
      </c>
      <c r="D955" s="28" t="s">
        <v>130</v>
      </c>
      <c r="E955" s="28"/>
      <c r="F955" s="28" t="s">
        <v>4937</v>
      </c>
      <c r="G955" s="28"/>
      <c r="H955" s="12" t="s">
        <v>3385</v>
      </c>
      <c r="I955" s="12" t="s">
        <v>3333</v>
      </c>
      <c r="J955" s="29" t="s">
        <v>3386</v>
      </c>
      <c r="K955" s="30">
        <v>0.52</v>
      </c>
      <c r="L955" s="30">
        <v>0.25</v>
      </c>
      <c r="M955" s="30"/>
      <c r="N955" s="31"/>
      <c r="O955" s="31"/>
      <c r="P955" s="31"/>
      <c r="Q955" s="31"/>
      <c r="R955" s="31"/>
      <c r="S955" s="31"/>
      <c r="T955" s="32">
        <v>0</v>
      </c>
      <c r="U955" s="32">
        <v>1</v>
      </c>
      <c r="V955" s="29">
        <v>31513</v>
      </c>
      <c r="W955" s="29"/>
      <c r="X955" s="33">
        <v>55153</v>
      </c>
      <c r="Y955" s="15">
        <v>1</v>
      </c>
      <c r="Z955" s="41" t="str">
        <f t="shared" si="42"/>
        <v>CAISO_Hydro</v>
      </c>
      <c r="AA955" s="41">
        <f>IF(IFERROR(MATCH(C955,REN_Existing_Resources!E:E,0),FALSE),1,0)</f>
        <v>1</v>
      </c>
      <c r="AB955">
        <f t="shared" si="43"/>
        <v>1</v>
      </c>
      <c r="AC955">
        <f>IF(IFERROR(MATCH(Z955,NonREN_types!$A$1:$A$10,0),FALSE),1,0)</f>
        <v>1</v>
      </c>
      <c r="AD955">
        <v>1</v>
      </c>
      <c r="AE955">
        <f t="shared" si="44"/>
        <v>1</v>
      </c>
      <c r="AG955" s="44">
        <f>IFERROR(INDEX(MasterGenCapability_201906!$G:$G,MATCH($C955,MasterGenCapability_201906!$U:$U,0)),"")</f>
        <v>0.56000000000000005</v>
      </c>
      <c r="AH955" s="44">
        <f>IFERROR(INDEX(NQC2020compliance_20191121!$L:$L,MATCH($C955,NQC2020compliance_20191121!$A:$A,0)),"")</f>
        <v>0.15</v>
      </c>
    </row>
    <row r="956" spans="2:34" x14ac:dyDescent="0.25">
      <c r="B956" s="28" t="s">
        <v>3329</v>
      </c>
      <c r="C956" s="28" t="s">
        <v>331</v>
      </c>
      <c r="D956" s="28" t="s">
        <v>130</v>
      </c>
      <c r="E956" s="28"/>
      <c r="F956" s="28" t="s">
        <v>4938</v>
      </c>
      <c r="G956" s="28"/>
      <c r="H956" s="12" t="s">
        <v>3385</v>
      </c>
      <c r="I956" s="12" t="s">
        <v>3333</v>
      </c>
      <c r="J956" s="29" t="s">
        <v>3386</v>
      </c>
      <c r="K956" s="30">
        <v>0.42</v>
      </c>
      <c r="L956" s="30">
        <v>0.19</v>
      </c>
      <c r="M956" s="30"/>
      <c r="N956" s="31"/>
      <c r="O956" s="31"/>
      <c r="P956" s="31"/>
      <c r="Q956" s="31"/>
      <c r="R956" s="31"/>
      <c r="S956" s="31"/>
      <c r="T956" s="32">
        <v>0</v>
      </c>
      <c r="U956" s="32">
        <v>1</v>
      </c>
      <c r="V956" s="29">
        <v>31518</v>
      </c>
      <c r="W956" s="29"/>
      <c r="X956" s="33">
        <v>55153</v>
      </c>
      <c r="Y956" s="15">
        <v>1</v>
      </c>
      <c r="Z956" s="41" t="str">
        <f t="shared" si="42"/>
        <v>CAISO_Hydro</v>
      </c>
      <c r="AA956" s="41">
        <f>IF(IFERROR(MATCH(C956,REN_Existing_Resources!E:E,0),FALSE),1,0)</f>
        <v>1</v>
      </c>
      <c r="AB956">
        <f t="shared" si="43"/>
        <v>1</v>
      </c>
      <c r="AC956">
        <f>IF(IFERROR(MATCH(Z956,NonREN_types!$A$1:$A$10,0),FALSE),1,0)</f>
        <v>1</v>
      </c>
      <c r="AD956">
        <v>1</v>
      </c>
      <c r="AE956">
        <f t="shared" si="44"/>
        <v>1</v>
      </c>
      <c r="AG956" s="44">
        <f>IFERROR(INDEX(MasterGenCapability_201906!$G:$G,MATCH($C956,MasterGenCapability_201906!$U:$U,0)),"")</f>
        <v>0.42</v>
      </c>
      <c r="AH956" s="44">
        <f>IFERROR(INDEX(NQC2020compliance_20191121!$L:$L,MATCH($C956,NQC2020compliance_20191121!$A:$A,0)),"")</f>
        <v>0.05</v>
      </c>
    </row>
    <row r="957" spans="2:34" x14ac:dyDescent="0.25">
      <c r="B957" s="28" t="s">
        <v>3329</v>
      </c>
      <c r="C957" s="28" t="s">
        <v>325</v>
      </c>
      <c r="D957" s="28" t="s">
        <v>130</v>
      </c>
      <c r="E957" s="28" t="s">
        <v>3542</v>
      </c>
      <c r="F957" s="28" t="s">
        <v>4939</v>
      </c>
      <c r="G957" s="28"/>
      <c r="H957" s="12" t="s">
        <v>3385</v>
      </c>
      <c r="I957" s="12" t="s">
        <v>3333</v>
      </c>
      <c r="J957" s="29" t="s">
        <v>3386</v>
      </c>
      <c r="K957" s="30">
        <v>1.84</v>
      </c>
      <c r="L957" s="30">
        <v>0</v>
      </c>
      <c r="M957" s="30"/>
      <c r="N957" s="31"/>
      <c r="O957" s="31"/>
      <c r="P957" s="31"/>
      <c r="Q957" s="31"/>
      <c r="R957" s="31"/>
      <c r="S957" s="31"/>
      <c r="T957" s="32">
        <v>0</v>
      </c>
      <c r="U957" s="32">
        <v>1</v>
      </c>
      <c r="V957" s="29">
        <v>31080</v>
      </c>
      <c r="W957" s="29"/>
      <c r="X957" s="33">
        <v>55153</v>
      </c>
      <c r="Y957" s="15">
        <v>1</v>
      </c>
      <c r="Z957" s="41" t="str">
        <f t="shared" si="42"/>
        <v>CAISO_Hydro</v>
      </c>
      <c r="AA957" s="41">
        <f>IF(IFERROR(MATCH(C957,REN_Existing_Resources!E:E,0),FALSE),1,0)</f>
        <v>1</v>
      </c>
      <c r="AB957">
        <f t="shared" si="43"/>
        <v>1</v>
      </c>
      <c r="AC957">
        <f>IF(IFERROR(MATCH(Z957,NonREN_types!$A$1:$A$10,0),FALSE),1,0)</f>
        <v>1</v>
      </c>
      <c r="AD957">
        <v>1</v>
      </c>
      <c r="AE957">
        <f t="shared" si="44"/>
        <v>1</v>
      </c>
      <c r="AG957" s="44">
        <f>IFERROR(INDEX(MasterGenCapability_201906!$G:$G,MATCH($C957,MasterGenCapability_201906!$U:$U,0)),"")</f>
        <v>1.84</v>
      </c>
      <c r="AH957" s="44">
        <f>IFERROR(INDEX(NQC2020compliance_20191121!$L:$L,MATCH($C957,NQC2020compliance_20191121!$A:$A,0)),"")</f>
        <v>0.42</v>
      </c>
    </row>
    <row r="958" spans="2:34" hidden="1" x14ac:dyDescent="0.25">
      <c r="B958" s="28" t="s">
        <v>3329</v>
      </c>
      <c r="C958" s="28" t="s">
        <v>676</v>
      </c>
      <c r="D958" s="28" t="s">
        <v>130</v>
      </c>
      <c r="E958" s="28" t="s">
        <v>3341</v>
      </c>
      <c r="F958" s="28" t="s">
        <v>675</v>
      </c>
      <c r="G958" s="28"/>
      <c r="H958" s="12" t="s">
        <v>3332</v>
      </c>
      <c r="I958" s="12" t="s">
        <v>3333</v>
      </c>
      <c r="J958" s="29"/>
      <c r="K958" s="30">
        <v>20</v>
      </c>
      <c r="L958" s="30">
        <v>5.12</v>
      </c>
      <c r="M958" s="30"/>
      <c r="N958" s="31"/>
      <c r="O958" s="31"/>
      <c r="P958" s="31"/>
      <c r="Q958" s="31"/>
      <c r="R958" s="31"/>
      <c r="S958" s="31"/>
      <c r="T958" s="32">
        <v>0</v>
      </c>
      <c r="U958" s="32">
        <v>1</v>
      </c>
      <c r="V958" s="29">
        <v>40820</v>
      </c>
      <c r="W958" s="29"/>
      <c r="X958" s="33">
        <v>55153</v>
      </c>
      <c r="Y958" s="15">
        <v>1</v>
      </c>
      <c r="Z958" s="41" t="str">
        <f t="shared" si="42"/>
        <v>RenExistRes</v>
      </c>
      <c r="AA958" s="41">
        <f>IF(IFERROR(MATCH(C958,REN_Existing_Resources!E:E,0),FALSE),1,0)</f>
        <v>1</v>
      </c>
      <c r="AB958">
        <f t="shared" si="43"/>
        <v>1</v>
      </c>
      <c r="AC958">
        <f>IF(IFERROR(MATCH(Z958,NonREN_types!$A$1:$A$10,0),FALSE),1,0)</f>
        <v>0</v>
      </c>
      <c r="AD958">
        <v>1</v>
      </c>
      <c r="AE958">
        <f t="shared" si="44"/>
        <v>0</v>
      </c>
      <c r="AG958" s="44">
        <f>IFERROR(INDEX(MasterGenCapability_201906!$G:$G,MATCH($C958,MasterGenCapability_201906!$U:$U,0)),"")</f>
        <v>20</v>
      </c>
      <c r="AH958" s="44">
        <f>IFERROR(INDEX(NQC2020compliance_20191121!$L:$L,MATCH($C958,NQC2020compliance_20191121!$A:$A,0)),"")</f>
        <v>2.8</v>
      </c>
    </row>
    <row r="959" spans="2:34" hidden="1" x14ac:dyDescent="0.25">
      <c r="B959" s="28" t="s">
        <v>3329</v>
      </c>
      <c r="C959" s="28" t="s">
        <v>4940</v>
      </c>
      <c r="D959" s="28" t="s">
        <v>3346</v>
      </c>
      <c r="E959" s="28" t="s">
        <v>3413</v>
      </c>
      <c r="F959" s="28" t="s">
        <v>4941</v>
      </c>
      <c r="G959" s="28" t="s">
        <v>4942</v>
      </c>
      <c r="H959" s="12" t="s">
        <v>3365</v>
      </c>
      <c r="I959" s="12" t="s">
        <v>3722</v>
      </c>
      <c r="J959" s="29" t="s">
        <v>3855</v>
      </c>
      <c r="K959" s="30">
        <v>366.32</v>
      </c>
      <c r="L959" s="30">
        <v>335</v>
      </c>
      <c r="M959" s="30">
        <v>222.94475409836065</v>
      </c>
      <c r="N959" s="31">
        <v>33947.554994535516</v>
      </c>
      <c r="O959" s="31">
        <v>6509.9928961748628</v>
      </c>
      <c r="P959" s="31">
        <v>7073.7920314253643</v>
      </c>
      <c r="Q959" s="31">
        <v>260.22732240437159</v>
      </c>
      <c r="R959" s="31">
        <v>150.13114754098362</v>
      </c>
      <c r="S959" s="31"/>
      <c r="T959" s="32">
        <v>1</v>
      </c>
      <c r="U959" s="32">
        <v>1</v>
      </c>
      <c r="V959" s="29">
        <v>40337</v>
      </c>
      <c r="W959" s="29"/>
      <c r="X959" s="33">
        <v>55153</v>
      </c>
      <c r="Y959" s="15">
        <v>1</v>
      </c>
      <c r="Z959" s="41" t="str">
        <f t="shared" si="42"/>
        <v>CAISO_CCGT1</v>
      </c>
      <c r="AA959" s="41">
        <f>IF(IFERROR(MATCH(C959,REN_Existing_Resources!E:E,0),FALSE),1,0)</f>
        <v>0</v>
      </c>
      <c r="AB959">
        <f t="shared" si="43"/>
        <v>1</v>
      </c>
      <c r="AC959">
        <f>IF(IFERROR(MATCH(Z959,NonREN_types!$A$1:$A$10,0),FALSE),1,0)</f>
        <v>1</v>
      </c>
      <c r="AD959">
        <v>0</v>
      </c>
      <c r="AE959">
        <f t="shared" si="44"/>
        <v>0</v>
      </c>
      <c r="AG959" s="44" t="str">
        <f>IFERROR(INDEX(MasterGenCapability_201906!$G:$G,MATCH($C959,MasterGenCapability_201906!$U:$U,0)),"")</f>
        <v/>
      </c>
      <c r="AH959" s="44" t="str">
        <f>IFERROR(INDEX(NQC2020compliance_20191121!$L:$L,MATCH($C959,NQC2020compliance_20191121!$A:$A,0)),"")</f>
        <v/>
      </c>
    </row>
    <row r="960" spans="2:34" x14ac:dyDescent="0.25">
      <c r="B960" s="28" t="s">
        <v>3329</v>
      </c>
      <c r="C960" s="28" t="s">
        <v>4929</v>
      </c>
      <c r="D960" s="28" t="s">
        <v>3346</v>
      </c>
      <c r="E960" s="28" t="s">
        <v>3413</v>
      </c>
      <c r="F960" s="28" t="s">
        <v>4930</v>
      </c>
      <c r="G960" s="28" t="s">
        <v>4943</v>
      </c>
      <c r="H960" s="12" t="s">
        <v>3350</v>
      </c>
      <c r="I960" s="12" t="s">
        <v>3351</v>
      </c>
      <c r="J960" s="29" t="s">
        <v>3836</v>
      </c>
      <c r="K960" s="30">
        <v>10.35</v>
      </c>
      <c r="L960" s="30">
        <v>9</v>
      </c>
      <c r="M960" s="30">
        <v>4.6574999999999998</v>
      </c>
      <c r="N960" s="31">
        <v>351.10512</v>
      </c>
      <c r="O960" s="31">
        <v>8595.0645785160577</v>
      </c>
      <c r="P960" s="31">
        <v>13372.356206226159</v>
      </c>
      <c r="Q960" s="31">
        <v>69.32093023255814</v>
      </c>
      <c r="R960" s="31">
        <v>69.32093023255814</v>
      </c>
      <c r="S960" s="31"/>
      <c r="T960" s="32">
        <v>1</v>
      </c>
      <c r="U960" s="32">
        <v>1</v>
      </c>
      <c r="V960" s="29">
        <v>37151</v>
      </c>
      <c r="W960" s="29"/>
      <c r="X960" s="33">
        <v>55153</v>
      </c>
      <c r="Y960" s="15">
        <v>4</v>
      </c>
      <c r="Z960" s="41" t="str">
        <f t="shared" si="42"/>
        <v>CAISO_Peaker1</v>
      </c>
      <c r="AA960" s="41">
        <f>IF(IFERROR(MATCH(C960,REN_Existing_Resources!E:E,0),FALSE),1,0)</f>
        <v>0</v>
      </c>
      <c r="AB960">
        <f t="shared" si="43"/>
        <v>1</v>
      </c>
      <c r="AC960">
        <f>IF(IFERROR(MATCH(Z960,NonREN_types!$A$1:$A$10,0),FALSE),1,0)</f>
        <v>1</v>
      </c>
      <c r="AD960">
        <v>1</v>
      </c>
      <c r="AE960">
        <f t="shared" si="44"/>
        <v>1</v>
      </c>
      <c r="AG960" s="44">
        <f>IFERROR(INDEX(MasterGenCapability_201906!$G:$G,MATCH($C960,MasterGenCapability_201906!$U:$U,0)),"")</f>
        <v>41.4</v>
      </c>
      <c r="AH960" s="44">
        <f>IFERROR(INDEX(NQC2020compliance_20191121!$L:$L,MATCH($C960,NQC2020compliance_20191121!$A:$A,0)),"")</f>
        <v>36</v>
      </c>
    </row>
    <row r="961" spans="2:34" x14ac:dyDescent="0.25">
      <c r="B961" s="28" t="s">
        <v>3329</v>
      </c>
      <c r="C961" s="28" t="s">
        <v>4929</v>
      </c>
      <c r="D961" s="28" t="s">
        <v>3346</v>
      </c>
      <c r="E961" s="28" t="s">
        <v>3413</v>
      </c>
      <c r="F961" s="28" t="s">
        <v>4930</v>
      </c>
      <c r="G961" s="28" t="s">
        <v>4944</v>
      </c>
      <c r="H961" s="12" t="s">
        <v>3350</v>
      </c>
      <c r="I961" s="12" t="s">
        <v>3351</v>
      </c>
      <c r="J961" s="29" t="s">
        <v>3836</v>
      </c>
      <c r="K961" s="30">
        <v>10.35</v>
      </c>
      <c r="L961" s="30">
        <v>9</v>
      </c>
      <c r="M961" s="30">
        <v>4.6574999999999998</v>
      </c>
      <c r="N961" s="31">
        <v>351.10512</v>
      </c>
      <c r="O961" s="31">
        <v>8595.0645785160577</v>
      </c>
      <c r="P961" s="31">
        <v>13372.356206226159</v>
      </c>
      <c r="Q961" s="31">
        <v>69.32093023255814</v>
      </c>
      <c r="R961" s="31">
        <v>69.32093023255814</v>
      </c>
      <c r="S961" s="31"/>
      <c r="T961" s="32">
        <v>1</v>
      </c>
      <c r="U961" s="32">
        <v>1</v>
      </c>
      <c r="V961" s="29">
        <v>37151</v>
      </c>
      <c r="W961" s="29"/>
      <c r="X961" s="33">
        <v>55153</v>
      </c>
      <c r="Y961" s="15">
        <v>4</v>
      </c>
      <c r="Z961" s="41" t="str">
        <f t="shared" si="42"/>
        <v>CAISO_Peaker1</v>
      </c>
      <c r="AA961" s="41">
        <f>IF(IFERROR(MATCH(C961,REN_Existing_Resources!E:E,0),FALSE),1,0)</f>
        <v>0</v>
      </c>
      <c r="AB961">
        <f t="shared" si="43"/>
        <v>1</v>
      </c>
      <c r="AC961">
        <f>IF(IFERROR(MATCH(Z961,NonREN_types!$A$1:$A$10,0),FALSE),1,0)</f>
        <v>1</v>
      </c>
      <c r="AD961">
        <v>1</v>
      </c>
      <c r="AE961">
        <f t="shared" si="44"/>
        <v>1</v>
      </c>
      <c r="AG961" s="44">
        <f>IFERROR(INDEX(MasterGenCapability_201906!$G:$G,MATCH($C961,MasterGenCapability_201906!$U:$U,0)),"")</f>
        <v>41.4</v>
      </c>
      <c r="AH961" s="44">
        <f>IFERROR(INDEX(NQC2020compliance_20191121!$L:$L,MATCH($C961,NQC2020compliance_20191121!$A:$A,0)),"")</f>
        <v>36</v>
      </c>
    </row>
    <row r="962" spans="2:34" x14ac:dyDescent="0.25">
      <c r="B962" s="28" t="s">
        <v>3329</v>
      </c>
      <c r="C962" s="28" t="s">
        <v>4929</v>
      </c>
      <c r="D962" s="28" t="s">
        <v>3346</v>
      </c>
      <c r="E962" s="28" t="s">
        <v>3413</v>
      </c>
      <c r="F962" s="28" t="s">
        <v>4930</v>
      </c>
      <c r="G962" s="28" t="s">
        <v>4945</v>
      </c>
      <c r="H962" s="12" t="s">
        <v>3350</v>
      </c>
      <c r="I962" s="12" t="s">
        <v>3351</v>
      </c>
      <c r="J962" s="29" t="s">
        <v>3836</v>
      </c>
      <c r="K962" s="30">
        <v>10.35</v>
      </c>
      <c r="L962" s="30">
        <v>9</v>
      </c>
      <c r="M962" s="30">
        <v>4.6574999999999998</v>
      </c>
      <c r="N962" s="31">
        <v>351.10512</v>
      </c>
      <c r="O962" s="31">
        <v>8595.0645785160577</v>
      </c>
      <c r="P962" s="31">
        <v>13372.356206226159</v>
      </c>
      <c r="Q962" s="31">
        <v>69.32093023255814</v>
      </c>
      <c r="R962" s="31">
        <v>69.32093023255814</v>
      </c>
      <c r="S962" s="31"/>
      <c r="T962" s="32">
        <v>1</v>
      </c>
      <c r="U962" s="32">
        <v>1</v>
      </c>
      <c r="V962" s="29">
        <v>37151</v>
      </c>
      <c r="W962" s="29"/>
      <c r="X962" s="33">
        <v>55153</v>
      </c>
      <c r="Y962" s="15">
        <v>4</v>
      </c>
      <c r="Z962" s="41" t="str">
        <f t="shared" si="42"/>
        <v>CAISO_Peaker1</v>
      </c>
      <c r="AA962" s="41">
        <f>IF(IFERROR(MATCH(C962,REN_Existing_Resources!E:E,0),FALSE),1,0)</f>
        <v>0</v>
      </c>
      <c r="AB962">
        <f t="shared" si="43"/>
        <v>1</v>
      </c>
      <c r="AC962">
        <f>IF(IFERROR(MATCH(Z962,NonREN_types!$A$1:$A$10,0),FALSE),1,0)</f>
        <v>1</v>
      </c>
      <c r="AD962">
        <v>1</v>
      </c>
      <c r="AE962">
        <f t="shared" si="44"/>
        <v>1</v>
      </c>
      <c r="AG962" s="44">
        <f>IFERROR(INDEX(MasterGenCapability_201906!$G:$G,MATCH($C962,MasterGenCapability_201906!$U:$U,0)),"")</f>
        <v>41.4</v>
      </c>
      <c r="AH962" s="44">
        <f>IFERROR(INDEX(NQC2020compliance_20191121!$L:$L,MATCH($C962,NQC2020compliance_20191121!$A:$A,0)),"")</f>
        <v>36</v>
      </c>
    </row>
    <row r="963" spans="2:34" hidden="1" x14ac:dyDescent="0.25">
      <c r="B963" s="28" t="s">
        <v>3329</v>
      </c>
      <c r="C963" s="28" t="s">
        <v>89</v>
      </c>
      <c r="D963" s="28" t="s">
        <v>3334</v>
      </c>
      <c r="E963" s="28" t="s">
        <v>3335</v>
      </c>
      <c r="F963" s="28" t="s">
        <v>4946</v>
      </c>
      <c r="G963" s="28"/>
      <c r="H963" s="12" t="s">
        <v>3365</v>
      </c>
      <c r="I963" s="12" t="s">
        <v>3333</v>
      </c>
      <c r="J963" s="29"/>
      <c r="K963" s="30">
        <v>20</v>
      </c>
      <c r="L963" s="30">
        <v>16.55</v>
      </c>
      <c r="M963" s="30"/>
      <c r="N963" s="31"/>
      <c r="O963" s="31"/>
      <c r="P963" s="31"/>
      <c r="Q963" s="31"/>
      <c r="R963" s="31"/>
      <c r="S963" s="31"/>
      <c r="T963" s="32">
        <v>1</v>
      </c>
      <c r="U963" s="32">
        <v>1</v>
      </c>
      <c r="V963" s="29">
        <v>41883</v>
      </c>
      <c r="W963" s="29"/>
      <c r="X963" s="33">
        <v>55153</v>
      </c>
      <c r="Y963" s="15">
        <v>1</v>
      </c>
      <c r="Z963" s="41" t="str">
        <f t="shared" si="42"/>
        <v>RenExistRes</v>
      </c>
      <c r="AA963" s="41">
        <f>IF(IFERROR(MATCH(C963,REN_Existing_Resources!E:E,0),FALSE),1,0)</f>
        <v>1</v>
      </c>
      <c r="AB963">
        <f t="shared" si="43"/>
        <v>1</v>
      </c>
      <c r="AC963">
        <f>IF(IFERROR(MATCH(Z963,NonREN_types!$A$1:$A$10,0),FALSE),1,0)</f>
        <v>0</v>
      </c>
      <c r="AD963">
        <v>1</v>
      </c>
      <c r="AE963">
        <f t="shared" si="44"/>
        <v>0</v>
      </c>
      <c r="AG963" s="44">
        <f>IFERROR(INDEX(MasterGenCapability_201906!$G:$G,MATCH($C963,MasterGenCapability_201906!$U:$U,0)),"")</f>
        <v>4.5999999999999996</v>
      </c>
      <c r="AH963" s="44">
        <f>IFERROR(INDEX(NQC2020compliance_20191121!$L:$L,MATCH($C963,NQC2020compliance_20191121!$A:$A,0)),"")</f>
        <v>15.4</v>
      </c>
    </row>
    <row r="964" spans="2:34" hidden="1" x14ac:dyDescent="0.25">
      <c r="B964" s="28" t="s">
        <v>3329</v>
      </c>
      <c r="C964" s="28" t="s">
        <v>4947</v>
      </c>
      <c r="D964" s="28" t="s">
        <v>3360</v>
      </c>
      <c r="E964" s="28"/>
      <c r="F964" s="28" t="s">
        <v>4948</v>
      </c>
      <c r="G964" s="28" t="s">
        <v>4949</v>
      </c>
      <c r="H964" s="12" t="s">
        <v>4950</v>
      </c>
      <c r="I964" s="12" t="s">
        <v>3434</v>
      </c>
      <c r="J964" s="29" t="s">
        <v>3855</v>
      </c>
      <c r="K964" s="30">
        <v>525</v>
      </c>
      <c r="L964" s="30">
        <v>500</v>
      </c>
      <c r="M964" s="30">
        <v>288.84085793357934</v>
      </c>
      <c r="N964" s="31">
        <v>51593.028597785982</v>
      </c>
      <c r="O964" s="31">
        <v>6907.3756154586945</v>
      </c>
      <c r="P964" s="31">
        <v>7349.6746296495194</v>
      </c>
      <c r="Q964" s="31">
        <v>388.42250922509226</v>
      </c>
      <c r="R964" s="31">
        <v>388.80996309963098</v>
      </c>
      <c r="S964" s="31"/>
      <c r="T964" s="32">
        <v>1</v>
      </c>
      <c r="U964" s="32">
        <v>1</v>
      </c>
      <c r="V964" s="29">
        <v>37015</v>
      </c>
      <c r="W964" s="29"/>
      <c r="X964" s="33">
        <v>55153</v>
      </c>
      <c r="Y964" s="15">
        <v>1</v>
      </c>
      <c r="Z964" s="41" t="str">
        <f t="shared" si="42"/>
        <v>CAISO_CCGT1</v>
      </c>
      <c r="AA964" s="41">
        <f>IF(IFERROR(MATCH(C964,REN_Existing_Resources!E:E,0),FALSE),1,0)</f>
        <v>0</v>
      </c>
      <c r="AB964">
        <f t="shared" si="43"/>
        <v>1</v>
      </c>
      <c r="AC964">
        <f>IF(IFERROR(MATCH(Z964,NonREN_types!$A$1:$A$10,0),FALSE),1,0)</f>
        <v>1</v>
      </c>
      <c r="AD964">
        <v>0</v>
      </c>
      <c r="AE964">
        <f t="shared" si="44"/>
        <v>0</v>
      </c>
      <c r="AG964" s="44" t="str">
        <f>IFERROR(INDEX(MasterGenCapability_201906!$G:$G,MATCH($C964,MasterGenCapability_201906!$U:$U,0)),"")</f>
        <v/>
      </c>
      <c r="AH964" s="44" t="str">
        <f>IFERROR(INDEX(NQC2020compliance_20191121!$L:$L,MATCH($C964,NQC2020compliance_20191121!$A:$A,0)),"")</f>
        <v/>
      </c>
    </row>
    <row r="965" spans="2:34" x14ac:dyDescent="0.25">
      <c r="B965" s="28" t="s">
        <v>3329</v>
      </c>
      <c r="C965" s="28" t="s">
        <v>4951</v>
      </c>
      <c r="D965" s="28" t="s">
        <v>3334</v>
      </c>
      <c r="E965" s="28" t="s">
        <v>3335</v>
      </c>
      <c r="F965" s="28" t="s">
        <v>4952</v>
      </c>
      <c r="G965" s="28" t="s">
        <v>4953</v>
      </c>
      <c r="H965" s="12" t="s">
        <v>3357</v>
      </c>
      <c r="I965" s="12" t="s">
        <v>3395</v>
      </c>
      <c r="J965" s="29" t="s">
        <v>3359</v>
      </c>
      <c r="K965" s="34">
        <v>66.33</v>
      </c>
      <c r="L965" s="34">
        <v>66.33</v>
      </c>
      <c r="M965" s="34">
        <v>66.33</v>
      </c>
      <c r="N965" s="31"/>
      <c r="O965" s="31">
        <v>7606.0303582401057</v>
      </c>
      <c r="P965" s="31">
        <v>7606.0303582401057</v>
      </c>
      <c r="Q965" s="31"/>
      <c r="R965" s="31"/>
      <c r="S965" s="31"/>
      <c r="T965" s="32">
        <v>1</v>
      </c>
      <c r="U965" s="32">
        <v>1</v>
      </c>
      <c r="V965" s="29">
        <v>31778</v>
      </c>
      <c r="W965" s="29"/>
      <c r="X965" s="33">
        <v>55153</v>
      </c>
      <c r="Y965" s="15">
        <v>1</v>
      </c>
      <c r="Z965" s="41" t="str">
        <f t="shared" si="42"/>
        <v>CAISO_CHP</v>
      </c>
      <c r="AA965" s="41">
        <f>IF(IFERROR(MATCH(C965,REN_Existing_Resources!E:E,0),FALSE),1,0)</f>
        <v>0</v>
      </c>
      <c r="AB965">
        <f t="shared" si="43"/>
        <v>1</v>
      </c>
      <c r="AC965">
        <f>IF(IFERROR(MATCH(Z965,NonREN_types!$A$1:$A$10,0),FALSE),1,0)</f>
        <v>1</v>
      </c>
      <c r="AD965">
        <v>1</v>
      </c>
      <c r="AE965">
        <f t="shared" si="44"/>
        <v>1</v>
      </c>
      <c r="AG965" s="44">
        <f>IFERROR(INDEX(MasterGenCapability_201906!$G:$G,MATCH($C965,MasterGenCapability_201906!$U:$U,0)),"")</f>
        <v>80</v>
      </c>
      <c r="AH965" s="44">
        <f>IFERROR(INDEX(NQC2020compliance_20191121!$L:$L,MATCH($C965,NQC2020compliance_20191121!$A:$A,0)),"")</f>
        <v>77.989999999999995</v>
      </c>
    </row>
    <row r="966" spans="2:34" x14ac:dyDescent="0.25">
      <c r="B966" s="28" t="s">
        <v>3329</v>
      </c>
      <c r="C966" s="28" t="s">
        <v>4275</v>
      </c>
      <c r="D966" s="28" t="s">
        <v>130</v>
      </c>
      <c r="E966" s="28" t="s">
        <v>3341</v>
      </c>
      <c r="F966" s="28" t="s">
        <v>4276</v>
      </c>
      <c r="G966" s="28" t="s">
        <v>4954</v>
      </c>
      <c r="H966" s="12" t="s">
        <v>3365</v>
      </c>
      <c r="I966" s="12" t="s">
        <v>3351</v>
      </c>
      <c r="J966" s="29" t="s">
        <v>3836</v>
      </c>
      <c r="K966" s="30">
        <v>48</v>
      </c>
      <c r="L966" s="30">
        <v>48</v>
      </c>
      <c r="M966" s="30">
        <v>21.6</v>
      </c>
      <c r="N966" s="31">
        <v>1628.3140000000001</v>
      </c>
      <c r="O966" s="31">
        <v>8122.3907134051178</v>
      </c>
      <c r="P966" s="31">
        <v>9042.0591966638913</v>
      </c>
      <c r="Q966" s="31">
        <v>160</v>
      </c>
      <c r="R966" s="31">
        <v>160</v>
      </c>
      <c r="S966" s="31"/>
      <c r="T966" s="32">
        <v>1</v>
      </c>
      <c r="U966" s="32">
        <v>1</v>
      </c>
      <c r="V966" s="29">
        <v>38614</v>
      </c>
      <c r="W966" s="29"/>
      <c r="X966" s="33">
        <v>55153</v>
      </c>
      <c r="Y966" s="15">
        <v>2</v>
      </c>
      <c r="Z966" s="41" t="str">
        <f t="shared" si="42"/>
        <v>CAISO_Peaker1</v>
      </c>
      <c r="AA966" s="41">
        <f>IF(IFERROR(MATCH(C966,REN_Existing_Resources!E:E,0),FALSE),1,0)</f>
        <v>0</v>
      </c>
      <c r="AB966">
        <f t="shared" si="43"/>
        <v>1</v>
      </c>
      <c r="AC966">
        <f>IF(IFERROR(MATCH(Z966,NonREN_types!$A$1:$A$10,0),FALSE),1,0)</f>
        <v>1</v>
      </c>
      <c r="AD966">
        <v>1</v>
      </c>
      <c r="AE966">
        <f t="shared" si="44"/>
        <v>1</v>
      </c>
      <c r="AG966" s="44">
        <f>IFERROR(INDEX(MasterGenCapability_201906!$G:$G,MATCH($C966,MasterGenCapability_201906!$U:$U,0)),"")</f>
        <v>96</v>
      </c>
      <c r="AH966" s="44">
        <f>IFERROR(INDEX(NQC2020compliance_20191121!$L:$L,MATCH($C966,NQC2020compliance_20191121!$A:$A,0)),"")</f>
        <v>96</v>
      </c>
    </row>
    <row r="967" spans="2:34" x14ac:dyDescent="0.25">
      <c r="B967" s="28" t="s">
        <v>3329</v>
      </c>
      <c r="C967" s="28" t="s">
        <v>4955</v>
      </c>
      <c r="D967" s="28" t="s">
        <v>3334</v>
      </c>
      <c r="E967" s="28" t="s">
        <v>3335</v>
      </c>
      <c r="F967" s="28" t="s">
        <v>4956</v>
      </c>
      <c r="G967" s="28" t="s">
        <v>4957</v>
      </c>
      <c r="H967" s="12" t="s">
        <v>3357</v>
      </c>
      <c r="I967" s="12" t="s">
        <v>3395</v>
      </c>
      <c r="J967" s="29" t="s">
        <v>3359</v>
      </c>
      <c r="K967" s="34">
        <v>67.260000000000005</v>
      </c>
      <c r="L967" s="34">
        <v>67.260000000000005</v>
      </c>
      <c r="M967" s="34">
        <v>67.260000000000005</v>
      </c>
      <c r="N967" s="31"/>
      <c r="O967" s="31">
        <v>7606.0303582401057</v>
      </c>
      <c r="P967" s="31">
        <v>7606.0303582401057</v>
      </c>
      <c r="Q967" s="31"/>
      <c r="R967" s="31"/>
      <c r="S967" s="31"/>
      <c r="T967" s="32">
        <v>1</v>
      </c>
      <c r="U967" s="32">
        <v>1</v>
      </c>
      <c r="V967" s="29">
        <v>31778</v>
      </c>
      <c r="W967" s="29"/>
      <c r="X967" s="33">
        <v>55153</v>
      </c>
      <c r="Y967" s="15">
        <v>1</v>
      </c>
      <c r="Z967" s="41" t="str">
        <f t="shared" ref="Z967:Z1030" si="45">IF(J967="",IF(AA967,"RenExistRes","Unclassified"),J967)</f>
        <v>CAISO_CHP</v>
      </c>
      <c r="AA967" s="41">
        <f>IF(IFERROR(MATCH(C967,REN_Existing_Resources!E:E,0),FALSE),1,0)</f>
        <v>0</v>
      </c>
      <c r="AB967">
        <f t="shared" ref="AB967:AB1030" si="46">IF(AND(YEAR(V967)&lt;=$AB$5,YEAR(X967)&gt;=$AB$5),1,0)</f>
        <v>1</v>
      </c>
      <c r="AC967">
        <f>IF(IFERROR(MATCH(Z967,NonREN_types!$A$1:$A$10,0),FALSE),1,0)</f>
        <v>1</v>
      </c>
      <c r="AD967">
        <v>1</v>
      </c>
      <c r="AE967">
        <f t="shared" ref="AE967:AE1030" si="47">IF(AND(AB967,AC967,AD967),1,0)</f>
        <v>1</v>
      </c>
      <c r="AG967" s="44">
        <f>IFERROR(INDEX(MasterGenCapability_201906!$G:$G,MATCH($C967,MasterGenCapability_201906!$U:$U,0)),"")</f>
        <v>80</v>
      </c>
      <c r="AH967" s="44">
        <f>IFERROR(INDEX(NQC2020compliance_20191121!$L:$L,MATCH($C967,NQC2020compliance_20191121!$A:$A,0)),"")</f>
        <v>80</v>
      </c>
    </row>
    <row r="968" spans="2:34" x14ac:dyDescent="0.25">
      <c r="B968" s="28" t="s">
        <v>3329</v>
      </c>
      <c r="C968" s="28" t="s">
        <v>4958</v>
      </c>
      <c r="D968" s="28" t="s">
        <v>3346</v>
      </c>
      <c r="E968" s="28" t="s">
        <v>3347</v>
      </c>
      <c r="F968" s="28" t="s">
        <v>4959</v>
      </c>
      <c r="G968" s="28" t="s">
        <v>4960</v>
      </c>
      <c r="H968" s="12" t="s">
        <v>3350</v>
      </c>
      <c r="I968" s="12" t="s">
        <v>3351</v>
      </c>
      <c r="J968" s="29" t="s">
        <v>3836</v>
      </c>
      <c r="K968" s="30">
        <v>5.75</v>
      </c>
      <c r="L968" s="30">
        <v>5.75</v>
      </c>
      <c r="M968" s="30">
        <v>1.7249999999999999</v>
      </c>
      <c r="N968" s="31">
        <v>195.0584194915254</v>
      </c>
      <c r="O968" s="31">
        <v>7867.5864406779656</v>
      </c>
      <c r="P968" s="31">
        <v>8370.6214689265544</v>
      </c>
      <c r="Q968" s="31">
        <v>58.474576271186436</v>
      </c>
      <c r="R968" s="31">
        <v>58.474576271186436</v>
      </c>
      <c r="S968" s="31"/>
      <c r="T968" s="32">
        <v>1</v>
      </c>
      <c r="U968" s="32">
        <v>1</v>
      </c>
      <c r="V968" s="29">
        <v>31778</v>
      </c>
      <c r="W968" s="29"/>
      <c r="X968" s="33">
        <v>55153</v>
      </c>
      <c r="Y968" s="15">
        <v>1</v>
      </c>
      <c r="Z968" s="41" t="str">
        <f t="shared" si="45"/>
        <v>CAISO_Peaker1</v>
      </c>
      <c r="AA968" s="41">
        <f>IF(IFERROR(MATCH(C968,REN_Existing_Resources!E:E,0),FALSE),1,0)</f>
        <v>0</v>
      </c>
      <c r="AB968">
        <f t="shared" si="46"/>
        <v>1</v>
      </c>
      <c r="AC968">
        <f>IF(IFERROR(MATCH(Z968,NonREN_types!$A$1:$A$10,0),FALSE),1,0)</f>
        <v>1</v>
      </c>
      <c r="AD968">
        <v>1</v>
      </c>
      <c r="AE968">
        <f t="shared" si="47"/>
        <v>1</v>
      </c>
      <c r="AG968" s="44">
        <f>IFERROR(INDEX(MasterGenCapability_201906!$G:$G,MATCH($C968,MasterGenCapability_201906!$U:$U,0)),"")</f>
        <v>5.75</v>
      </c>
      <c r="AH968" s="44">
        <f>IFERROR(INDEX(NQC2020compliance_20191121!$L:$L,MATCH($C968,NQC2020compliance_20191121!$A:$A,0)),"")</f>
        <v>5.75</v>
      </c>
    </row>
    <row r="969" spans="2:34" x14ac:dyDescent="0.25">
      <c r="B969" s="28" t="s">
        <v>3329</v>
      </c>
      <c r="C969" s="28" t="s">
        <v>4961</v>
      </c>
      <c r="D969" s="28" t="s">
        <v>3360</v>
      </c>
      <c r="E969" s="28"/>
      <c r="F969" s="28" t="s">
        <v>4962</v>
      </c>
      <c r="G969" s="28" t="s">
        <v>4963</v>
      </c>
      <c r="H969" s="12" t="s">
        <v>3357</v>
      </c>
      <c r="I969" s="12" t="s">
        <v>3351</v>
      </c>
      <c r="J969" s="29" t="s">
        <v>3359</v>
      </c>
      <c r="K969" s="34">
        <v>3.1150000000000002</v>
      </c>
      <c r="L969" s="34">
        <v>3.1150000000000002</v>
      </c>
      <c r="M969" s="34">
        <v>3.1150000000000002</v>
      </c>
      <c r="N969" s="31"/>
      <c r="O969" s="31">
        <v>7606.0303582401057</v>
      </c>
      <c r="P969" s="31">
        <v>7606.0303582401057</v>
      </c>
      <c r="Q969" s="31"/>
      <c r="R969" s="31"/>
      <c r="S969" s="31"/>
      <c r="T969" s="32">
        <v>1</v>
      </c>
      <c r="U969" s="32">
        <v>1</v>
      </c>
      <c r="V969" s="29">
        <v>31413</v>
      </c>
      <c r="W969" s="29"/>
      <c r="X969" s="33">
        <v>55153</v>
      </c>
      <c r="Y969" s="15">
        <v>2</v>
      </c>
      <c r="Z969" s="41" t="str">
        <f t="shared" si="45"/>
        <v>CAISO_CHP</v>
      </c>
      <c r="AA969" s="41">
        <f>IF(IFERROR(MATCH(C969,REN_Existing_Resources!E:E,0),FALSE),1,0)</f>
        <v>0</v>
      </c>
      <c r="AB969">
        <f t="shared" si="46"/>
        <v>1</v>
      </c>
      <c r="AC969">
        <f>IF(IFERROR(MATCH(Z969,NonREN_types!$A$1:$A$10,0),FALSE),1,0)</f>
        <v>1</v>
      </c>
      <c r="AD969">
        <v>1</v>
      </c>
      <c r="AE969">
        <f t="shared" si="47"/>
        <v>1</v>
      </c>
      <c r="AG969" s="44">
        <f>IFERROR(INDEX(MasterGenCapability_201906!$G:$G,MATCH($C969,MasterGenCapability_201906!$U:$U,0)),"")</f>
        <v>17</v>
      </c>
      <c r="AH969" s="44">
        <f>IFERROR(INDEX(NQC2020compliance_20191121!$L:$L,MATCH($C969,NQC2020compliance_20191121!$A:$A,0)),"")</f>
        <v>10.27</v>
      </c>
    </row>
    <row r="970" spans="2:34" x14ac:dyDescent="0.25">
      <c r="B970" s="28" t="s">
        <v>3329</v>
      </c>
      <c r="C970" s="28" t="s">
        <v>4961</v>
      </c>
      <c r="D970" s="28" t="s">
        <v>3360</v>
      </c>
      <c r="E970" s="28"/>
      <c r="F970" s="28" t="s">
        <v>4962</v>
      </c>
      <c r="G970" s="28" t="s">
        <v>4964</v>
      </c>
      <c r="H970" s="12" t="s">
        <v>3357</v>
      </c>
      <c r="I970" s="12" t="s">
        <v>3351</v>
      </c>
      <c r="J970" s="29" t="s">
        <v>3359</v>
      </c>
      <c r="K970" s="34">
        <v>3.1150000000000002</v>
      </c>
      <c r="L970" s="34">
        <v>3.1150000000000002</v>
      </c>
      <c r="M970" s="34">
        <v>3.1150000000000002</v>
      </c>
      <c r="N970" s="31"/>
      <c r="O970" s="31">
        <v>7606.0303582401057</v>
      </c>
      <c r="P970" s="31">
        <v>7606.0303582401057</v>
      </c>
      <c r="Q970" s="31"/>
      <c r="R970" s="31"/>
      <c r="S970" s="31"/>
      <c r="T970" s="32">
        <v>1</v>
      </c>
      <c r="U970" s="32">
        <v>1</v>
      </c>
      <c r="V970" s="29">
        <v>31413</v>
      </c>
      <c r="W970" s="29"/>
      <c r="X970" s="33">
        <v>55153</v>
      </c>
      <c r="Y970" s="15">
        <v>2</v>
      </c>
      <c r="Z970" s="41" t="str">
        <f t="shared" si="45"/>
        <v>CAISO_CHP</v>
      </c>
      <c r="AA970" s="41">
        <f>IF(IFERROR(MATCH(C970,REN_Existing_Resources!E:E,0),FALSE),1,0)</f>
        <v>0</v>
      </c>
      <c r="AB970">
        <f t="shared" si="46"/>
        <v>1</v>
      </c>
      <c r="AC970">
        <f>IF(IFERROR(MATCH(Z970,NonREN_types!$A$1:$A$10,0),FALSE),1,0)</f>
        <v>1</v>
      </c>
      <c r="AD970">
        <v>1</v>
      </c>
      <c r="AE970">
        <f t="shared" si="47"/>
        <v>1</v>
      </c>
      <c r="AG970" s="44">
        <f>IFERROR(INDEX(MasterGenCapability_201906!$G:$G,MATCH($C970,MasterGenCapability_201906!$U:$U,0)),"")</f>
        <v>17</v>
      </c>
      <c r="AH970" s="44">
        <f>IFERROR(INDEX(NQC2020compliance_20191121!$L:$L,MATCH($C970,NQC2020compliance_20191121!$A:$A,0)),"")</f>
        <v>10.27</v>
      </c>
    </row>
    <row r="971" spans="2:34" x14ac:dyDescent="0.25">
      <c r="B971" s="28" t="s">
        <v>3329</v>
      </c>
      <c r="C971" s="28" t="s">
        <v>228</v>
      </c>
      <c r="D971" s="28" t="s">
        <v>3360</v>
      </c>
      <c r="E971" s="28"/>
      <c r="F971" s="28" t="s">
        <v>4965</v>
      </c>
      <c r="G971" s="28"/>
      <c r="H971" s="12" t="s">
        <v>3385</v>
      </c>
      <c r="I971" s="12" t="s">
        <v>3333</v>
      </c>
      <c r="J971" s="29" t="s">
        <v>3386</v>
      </c>
      <c r="K971" s="30">
        <v>3.6</v>
      </c>
      <c r="L971" s="30">
        <v>0.27</v>
      </c>
      <c r="M971" s="30"/>
      <c r="N971" s="31"/>
      <c r="O971" s="31"/>
      <c r="P971" s="31"/>
      <c r="Q971" s="31"/>
      <c r="R971" s="31"/>
      <c r="S971" s="31"/>
      <c r="T971" s="32">
        <v>0</v>
      </c>
      <c r="U971" s="32">
        <v>1</v>
      </c>
      <c r="V971" s="29">
        <v>30317</v>
      </c>
      <c r="W971" s="29"/>
      <c r="X971" s="33">
        <v>55153</v>
      </c>
      <c r="Y971" s="15">
        <v>1</v>
      </c>
      <c r="Z971" s="41" t="str">
        <f t="shared" si="45"/>
        <v>CAISO_Hydro</v>
      </c>
      <c r="AA971" s="41">
        <f>IF(IFERROR(MATCH(C971,REN_Existing_Resources!E:E,0),FALSE),1,0)</f>
        <v>1</v>
      </c>
      <c r="AB971">
        <f t="shared" si="46"/>
        <v>1</v>
      </c>
      <c r="AC971">
        <f>IF(IFERROR(MATCH(Z971,NonREN_types!$A$1:$A$10,0),FALSE),1,0)</f>
        <v>1</v>
      </c>
      <c r="AD971">
        <v>1</v>
      </c>
      <c r="AE971">
        <f t="shared" si="47"/>
        <v>1</v>
      </c>
      <c r="AG971" s="44">
        <f>IFERROR(INDEX(MasterGenCapability_201906!$G:$G,MATCH($C971,MasterGenCapability_201906!$U:$U,0)),"")</f>
        <v>1.7</v>
      </c>
      <c r="AH971" s="44">
        <f>IFERROR(INDEX(NQC2020compliance_20191121!$L:$L,MATCH($C971,NQC2020compliance_20191121!$A:$A,0)),"")</f>
        <v>0.22</v>
      </c>
    </row>
    <row r="972" spans="2:34" hidden="1" x14ac:dyDescent="0.25">
      <c r="B972" s="28" t="s">
        <v>3329</v>
      </c>
      <c r="C972" s="28" t="s">
        <v>4966</v>
      </c>
      <c r="D972" s="28" t="s">
        <v>3360</v>
      </c>
      <c r="E972" s="28"/>
      <c r="F972" s="28"/>
      <c r="G972" s="28"/>
      <c r="H972" s="12" t="s">
        <v>3399</v>
      </c>
      <c r="I972" s="12" t="s">
        <v>3333</v>
      </c>
      <c r="J972" s="29"/>
      <c r="K972" s="30">
        <v>16.899999999999999</v>
      </c>
      <c r="L972" s="30">
        <v>2.98</v>
      </c>
      <c r="M972" s="30"/>
      <c r="N972" s="31"/>
      <c r="O972" s="31"/>
      <c r="P972" s="31"/>
      <c r="Q972" s="31"/>
      <c r="R972" s="31"/>
      <c r="S972" s="31"/>
      <c r="T972" s="32">
        <v>0</v>
      </c>
      <c r="U972" s="32">
        <v>1</v>
      </c>
      <c r="V972" s="29">
        <v>31364</v>
      </c>
      <c r="W972" s="29"/>
      <c r="X972" s="33">
        <v>55153</v>
      </c>
      <c r="Y972" s="15">
        <v>1</v>
      </c>
      <c r="Z972" s="41" t="str">
        <f t="shared" si="45"/>
        <v>Unclassified</v>
      </c>
      <c r="AA972" s="41">
        <f>IF(IFERROR(MATCH(C972,REN_Existing_Resources!E:E,0),FALSE),1,0)</f>
        <v>0</v>
      </c>
      <c r="AB972">
        <f t="shared" si="46"/>
        <v>1</v>
      </c>
      <c r="AC972">
        <f>IF(IFERROR(MATCH(Z972,NonREN_types!$A$1:$A$10,0),FALSE),1,0)</f>
        <v>0</v>
      </c>
      <c r="AD972">
        <v>1</v>
      </c>
      <c r="AE972">
        <f t="shared" si="47"/>
        <v>0</v>
      </c>
      <c r="AG972" s="44">
        <f>IFERROR(INDEX(MasterGenCapability_201906!$G:$G,MATCH($C972,MasterGenCapability_201906!$U:$U,0)),"")</f>
        <v>14.89</v>
      </c>
      <c r="AH972" s="44">
        <f>IFERROR(INDEX(NQC2020compliance_20191121!$L:$L,MATCH($C972,NQC2020compliance_20191121!$A:$A,0)),"")</f>
        <v>2.23</v>
      </c>
    </row>
    <row r="973" spans="2:34" hidden="1" x14ac:dyDescent="0.25">
      <c r="B973" s="28" t="s">
        <v>3329</v>
      </c>
      <c r="C973" s="28" t="s">
        <v>4967</v>
      </c>
      <c r="D973" s="28" t="s">
        <v>3360</v>
      </c>
      <c r="E973" s="28"/>
      <c r="F973" s="28"/>
      <c r="G973" s="28"/>
      <c r="H973" s="12" t="s">
        <v>3399</v>
      </c>
      <c r="I973" s="12" t="s">
        <v>3333</v>
      </c>
      <c r="J973" s="29"/>
      <c r="K973" s="30">
        <v>21.68</v>
      </c>
      <c r="L973" s="30">
        <v>3.83</v>
      </c>
      <c r="M973" s="30"/>
      <c r="N973" s="31"/>
      <c r="O973" s="31"/>
      <c r="P973" s="31"/>
      <c r="Q973" s="31"/>
      <c r="R973" s="31"/>
      <c r="S973" s="31"/>
      <c r="T973" s="32">
        <v>0</v>
      </c>
      <c r="U973" s="32">
        <v>1</v>
      </c>
      <c r="V973" s="29">
        <v>31751</v>
      </c>
      <c r="W973" s="29"/>
      <c r="X973" s="33">
        <v>55153</v>
      </c>
      <c r="Y973" s="15">
        <v>1</v>
      </c>
      <c r="Z973" s="41" t="str">
        <f t="shared" si="45"/>
        <v>Unclassified</v>
      </c>
      <c r="AA973" s="41">
        <f>IF(IFERROR(MATCH(C973,REN_Existing_Resources!E:E,0),FALSE),1,0)</f>
        <v>0</v>
      </c>
      <c r="AB973">
        <f t="shared" si="46"/>
        <v>1</v>
      </c>
      <c r="AC973">
        <f>IF(IFERROR(MATCH(Z973,NonREN_types!$A$1:$A$10,0),FALSE),1,0)</f>
        <v>0</v>
      </c>
      <c r="AD973">
        <v>1</v>
      </c>
      <c r="AE973">
        <f t="shared" si="47"/>
        <v>0</v>
      </c>
      <c r="AG973" s="44">
        <f>IFERROR(INDEX(MasterGenCapability_201906!$G:$G,MATCH($C973,MasterGenCapability_201906!$U:$U,0)),"")</f>
        <v>21.24</v>
      </c>
      <c r="AH973" s="44">
        <f>IFERROR(INDEX(NQC2020compliance_20191121!$L:$L,MATCH($C973,NQC2020compliance_20191121!$A:$A,0)),"")</f>
        <v>3.19</v>
      </c>
    </row>
    <row r="974" spans="2:34" x14ac:dyDescent="0.25">
      <c r="B974" s="28" t="s">
        <v>3329</v>
      </c>
      <c r="C974" s="28" t="s">
        <v>4968</v>
      </c>
      <c r="D974" s="28" t="s">
        <v>3334</v>
      </c>
      <c r="E974" s="28" t="s">
        <v>3335</v>
      </c>
      <c r="F974" s="28" t="s">
        <v>4969</v>
      </c>
      <c r="G974" s="28" t="s">
        <v>4970</v>
      </c>
      <c r="H974" s="12" t="s">
        <v>3357</v>
      </c>
      <c r="I974" s="12" t="s">
        <v>3351</v>
      </c>
      <c r="J974" s="29" t="s">
        <v>3359</v>
      </c>
      <c r="K974" s="34">
        <v>18.399999999999999</v>
      </c>
      <c r="L974" s="34">
        <v>18.399999999999999</v>
      </c>
      <c r="M974" s="34">
        <v>18.399999999999999</v>
      </c>
      <c r="N974" s="31"/>
      <c r="O974" s="31">
        <v>7606.0303582401057</v>
      </c>
      <c r="P974" s="31">
        <v>7606.0303582401057</v>
      </c>
      <c r="Q974" s="31"/>
      <c r="R974" s="31"/>
      <c r="S974" s="31"/>
      <c r="T974" s="32">
        <v>1</v>
      </c>
      <c r="U974" s="32">
        <v>1</v>
      </c>
      <c r="V974" s="29">
        <v>32938</v>
      </c>
      <c r="W974" s="29"/>
      <c r="X974" s="33">
        <v>55153</v>
      </c>
      <c r="Y974" s="15">
        <v>2</v>
      </c>
      <c r="Z974" s="41" t="str">
        <f t="shared" si="45"/>
        <v>CAISO_CHP</v>
      </c>
      <c r="AA974" s="41">
        <f>IF(IFERROR(MATCH(C974,REN_Existing_Resources!E:E,0),FALSE),1,0)</f>
        <v>0</v>
      </c>
      <c r="AB974">
        <f t="shared" si="46"/>
        <v>1</v>
      </c>
      <c r="AC974">
        <f>IF(IFERROR(MATCH(Z974,NonREN_types!$A$1:$A$10,0),FALSE),1,0)</f>
        <v>1</v>
      </c>
      <c r="AD974">
        <v>1</v>
      </c>
      <c r="AE974">
        <f t="shared" si="47"/>
        <v>1</v>
      </c>
      <c r="AG974" s="44">
        <f>IFERROR(INDEX(MasterGenCapability_201906!$G:$G,MATCH($C974,MasterGenCapability_201906!$U:$U,0)),"")</f>
        <v>22.7</v>
      </c>
      <c r="AH974" s="44">
        <f>IFERROR(INDEX(NQC2020compliance_20191121!$L:$L,MATCH($C974,NQC2020compliance_20191121!$A:$A,0)),"")</f>
        <v>37.590000000000003</v>
      </c>
    </row>
    <row r="975" spans="2:34" x14ac:dyDescent="0.25">
      <c r="B975" s="28" t="s">
        <v>3329</v>
      </c>
      <c r="C975" s="28" t="s">
        <v>4968</v>
      </c>
      <c r="D975" s="28" t="s">
        <v>3334</v>
      </c>
      <c r="E975" s="28" t="s">
        <v>3335</v>
      </c>
      <c r="F975" s="28" t="s">
        <v>4969</v>
      </c>
      <c r="G975" s="28" t="s">
        <v>4971</v>
      </c>
      <c r="H975" s="12" t="s">
        <v>3357</v>
      </c>
      <c r="I975" s="12" t="s">
        <v>3351</v>
      </c>
      <c r="J975" s="29" t="s">
        <v>3359</v>
      </c>
      <c r="K975" s="34">
        <v>18.399999999999999</v>
      </c>
      <c r="L975" s="34">
        <v>18.399999999999999</v>
      </c>
      <c r="M975" s="34">
        <v>18.399999999999999</v>
      </c>
      <c r="N975" s="31"/>
      <c r="O975" s="31">
        <v>7606.0303582401057</v>
      </c>
      <c r="P975" s="31">
        <v>7606.0303582401057</v>
      </c>
      <c r="Q975" s="31"/>
      <c r="R975" s="31"/>
      <c r="S975" s="31"/>
      <c r="T975" s="32">
        <v>1</v>
      </c>
      <c r="U975" s="32">
        <v>1</v>
      </c>
      <c r="V975" s="29">
        <v>32938</v>
      </c>
      <c r="W975" s="29"/>
      <c r="X975" s="33">
        <v>55153</v>
      </c>
      <c r="Y975" s="15">
        <v>2</v>
      </c>
      <c r="Z975" s="41" t="str">
        <f t="shared" si="45"/>
        <v>CAISO_CHP</v>
      </c>
      <c r="AA975" s="41">
        <f>IF(IFERROR(MATCH(C975,REN_Existing_Resources!E:E,0),FALSE),1,0)</f>
        <v>0</v>
      </c>
      <c r="AB975">
        <f t="shared" si="46"/>
        <v>1</v>
      </c>
      <c r="AC975">
        <f>IF(IFERROR(MATCH(Z975,NonREN_types!$A$1:$A$10,0),FALSE),1,0)</f>
        <v>1</v>
      </c>
      <c r="AD975">
        <v>1</v>
      </c>
      <c r="AE975">
        <f t="shared" si="47"/>
        <v>1</v>
      </c>
      <c r="AG975" s="44">
        <f>IFERROR(INDEX(MasterGenCapability_201906!$G:$G,MATCH($C975,MasterGenCapability_201906!$U:$U,0)),"")</f>
        <v>22.7</v>
      </c>
      <c r="AH975" s="44">
        <f>IFERROR(INDEX(NQC2020compliance_20191121!$L:$L,MATCH($C975,NQC2020compliance_20191121!$A:$A,0)),"")</f>
        <v>37.590000000000003</v>
      </c>
    </row>
    <row r="976" spans="2:34" hidden="1" x14ac:dyDescent="0.25">
      <c r="B976" s="28" t="s">
        <v>3329</v>
      </c>
      <c r="C976" s="28" t="s">
        <v>4972</v>
      </c>
      <c r="D976" s="28" t="s">
        <v>3346</v>
      </c>
      <c r="E976" s="28" t="s">
        <v>3413</v>
      </c>
      <c r="F976" s="28" t="s">
        <v>4973</v>
      </c>
      <c r="G976" s="28" t="s">
        <v>4974</v>
      </c>
      <c r="H976" s="12" t="s">
        <v>3365</v>
      </c>
      <c r="I976" s="12" t="s">
        <v>3722</v>
      </c>
      <c r="J976" s="29" t="s">
        <v>3855</v>
      </c>
      <c r="K976" s="30">
        <v>376.2</v>
      </c>
      <c r="L976" s="30">
        <v>335</v>
      </c>
      <c r="M976" s="30">
        <v>222.86848404255321</v>
      </c>
      <c r="N976" s="31">
        <v>33935.941436170215</v>
      </c>
      <c r="O976" s="31">
        <v>6469.2383512266633</v>
      </c>
      <c r="P976" s="31">
        <v>6954.0684441224321</v>
      </c>
      <c r="Q976" s="31">
        <v>260.13829787234044</v>
      </c>
      <c r="R976" s="31">
        <v>150.07978723404256</v>
      </c>
      <c r="S976" s="31"/>
      <c r="T976" s="32">
        <v>1</v>
      </c>
      <c r="U976" s="32">
        <v>1</v>
      </c>
      <c r="V976" s="29">
        <v>39993</v>
      </c>
      <c r="W976" s="29"/>
      <c r="X976" s="33">
        <v>55153</v>
      </c>
      <c r="Y976" s="15">
        <v>1</v>
      </c>
      <c r="Z976" s="41" t="str">
        <f t="shared" si="45"/>
        <v>CAISO_CCGT1</v>
      </c>
      <c r="AA976" s="41">
        <f>IF(IFERROR(MATCH(C976,REN_Existing_Resources!E:E,0),FALSE),1,0)</f>
        <v>0</v>
      </c>
      <c r="AB976">
        <f t="shared" si="46"/>
        <v>1</v>
      </c>
      <c r="AC976">
        <f>IF(IFERROR(MATCH(Z976,NonREN_types!$A$1:$A$10,0),FALSE),1,0)</f>
        <v>1</v>
      </c>
      <c r="AD976">
        <v>0</v>
      </c>
      <c r="AE976">
        <f t="shared" si="47"/>
        <v>0</v>
      </c>
      <c r="AG976" s="44">
        <f>IFERROR(INDEX(MasterGenCapability_201906!$G:$G,MATCH($C976,MasterGenCapability_201906!$U:$U,0)),"")</f>
        <v>376.2</v>
      </c>
      <c r="AH976" s="44">
        <f>IFERROR(INDEX(NQC2020compliance_20191121!$L:$L,MATCH($C976,NQC2020compliance_20191121!$A:$A,0)),"")</f>
        <v>340</v>
      </c>
    </row>
    <row r="977" spans="2:34" x14ac:dyDescent="0.25">
      <c r="B977" s="28" t="s">
        <v>3329</v>
      </c>
      <c r="C977" s="28" t="s">
        <v>236</v>
      </c>
      <c r="D977" s="28" t="s">
        <v>3360</v>
      </c>
      <c r="E977" s="28"/>
      <c r="F977" s="28" t="s">
        <v>4975</v>
      </c>
      <c r="G977" s="28"/>
      <c r="H977" s="12" t="s">
        <v>3385</v>
      </c>
      <c r="I977" s="12" t="s">
        <v>3333</v>
      </c>
      <c r="J977" s="29" t="s">
        <v>3386</v>
      </c>
      <c r="K977" s="30">
        <v>2</v>
      </c>
      <c r="L977" s="30">
        <v>0.35</v>
      </c>
      <c r="M977" s="30"/>
      <c r="N977" s="31"/>
      <c r="O977" s="31"/>
      <c r="P977" s="31"/>
      <c r="Q977" s="31"/>
      <c r="R977" s="31"/>
      <c r="S977" s="31"/>
      <c r="T977" s="32">
        <v>0</v>
      </c>
      <c r="U977" s="32">
        <v>1</v>
      </c>
      <c r="V977" s="29">
        <v>29952</v>
      </c>
      <c r="W977" s="29"/>
      <c r="X977" s="33">
        <v>55153</v>
      </c>
      <c r="Y977" s="15">
        <v>1</v>
      </c>
      <c r="Z977" s="41" t="str">
        <f t="shared" si="45"/>
        <v>CAISO_Hydro</v>
      </c>
      <c r="AA977" s="41">
        <f>IF(IFERROR(MATCH(C977,REN_Existing_Resources!E:E,0),FALSE),1,0)</f>
        <v>1</v>
      </c>
      <c r="AB977">
        <f t="shared" si="46"/>
        <v>1</v>
      </c>
      <c r="AC977">
        <f>IF(IFERROR(MATCH(Z977,NonREN_types!$A$1:$A$10,0),FALSE),1,0)</f>
        <v>1</v>
      </c>
      <c r="AD977">
        <v>1</v>
      </c>
      <c r="AE977">
        <f t="shared" si="47"/>
        <v>1</v>
      </c>
      <c r="AG977" s="44">
        <f>IFERROR(INDEX(MasterGenCapability_201906!$G:$G,MATCH($C977,MasterGenCapability_201906!$U:$U,0)),"")</f>
        <v>2</v>
      </c>
      <c r="AH977" s="44">
        <f>IFERROR(INDEX(NQC2020compliance_20191121!$L:$L,MATCH($C977,NQC2020compliance_20191121!$A:$A,0)),"")</f>
        <v>0.25</v>
      </c>
    </row>
    <row r="978" spans="2:34" hidden="1" x14ac:dyDescent="0.25">
      <c r="B978" s="28" t="s">
        <v>3329</v>
      </c>
      <c r="C978" s="28" t="s">
        <v>153</v>
      </c>
      <c r="D978" s="28" t="s">
        <v>3360</v>
      </c>
      <c r="E978" s="28"/>
      <c r="F978" s="28" t="s">
        <v>4976</v>
      </c>
      <c r="G978" s="28"/>
      <c r="H978" s="12" t="s">
        <v>3483</v>
      </c>
      <c r="I978" s="12" t="s">
        <v>3333</v>
      </c>
      <c r="J978" s="29"/>
      <c r="K978" s="30">
        <v>18.5</v>
      </c>
      <c r="L978" s="30">
        <v>9.51</v>
      </c>
      <c r="M978" s="30"/>
      <c r="N978" s="31"/>
      <c r="O978" s="31"/>
      <c r="P978" s="31"/>
      <c r="Q978" s="31"/>
      <c r="R978" s="31"/>
      <c r="S978" s="31"/>
      <c r="T978" s="32">
        <v>0</v>
      </c>
      <c r="U978" s="32">
        <v>1</v>
      </c>
      <c r="V978" s="29">
        <v>32989</v>
      </c>
      <c r="W978" s="29"/>
      <c r="X978" s="33">
        <v>55153</v>
      </c>
      <c r="Y978" s="15">
        <v>1</v>
      </c>
      <c r="Z978" s="41" t="str">
        <f t="shared" si="45"/>
        <v>RenExistRes</v>
      </c>
      <c r="AA978" s="41">
        <f>IF(IFERROR(MATCH(C978,REN_Existing_Resources!E:E,0),FALSE),1,0)</f>
        <v>1</v>
      </c>
      <c r="AB978">
        <f t="shared" si="46"/>
        <v>1</v>
      </c>
      <c r="AC978">
        <f>IF(IFERROR(MATCH(Z978,NonREN_types!$A$1:$A$10,0),FALSE),1,0)</f>
        <v>0</v>
      </c>
      <c r="AD978">
        <v>1</v>
      </c>
      <c r="AE978">
        <f t="shared" si="47"/>
        <v>0</v>
      </c>
      <c r="AG978" s="44" t="str">
        <f>IFERROR(INDEX(MasterGenCapability_201906!$G:$G,MATCH($C978,MasterGenCapability_201906!$U:$U,0)),"")</f>
        <v/>
      </c>
      <c r="AH978" s="44" t="str">
        <f>IFERROR(INDEX(NQC2020compliance_20191121!$L:$L,MATCH($C978,NQC2020compliance_20191121!$A:$A,0)),"")</f>
        <v/>
      </c>
    </row>
    <row r="979" spans="2:34" x14ac:dyDescent="0.25">
      <c r="B979" s="28" t="s">
        <v>3329</v>
      </c>
      <c r="C979" s="28" t="s">
        <v>4977</v>
      </c>
      <c r="D979" s="28" t="s">
        <v>3455</v>
      </c>
      <c r="E979" s="28" t="s">
        <v>3719</v>
      </c>
      <c r="F979" s="28" t="s">
        <v>4978</v>
      </c>
      <c r="G979" s="28" t="s">
        <v>4979</v>
      </c>
      <c r="H979" s="12" t="s">
        <v>3357</v>
      </c>
      <c r="I979" s="12" t="s">
        <v>3358</v>
      </c>
      <c r="J979" s="29" t="s">
        <v>3359</v>
      </c>
      <c r="K979" s="34">
        <v>13.68</v>
      </c>
      <c r="L979" s="34">
        <v>13.68</v>
      </c>
      <c r="M979" s="34">
        <v>13.68</v>
      </c>
      <c r="N979" s="31"/>
      <c r="O979" s="31">
        <v>7606.0303582401057</v>
      </c>
      <c r="P979" s="31">
        <v>7606.0303582401057</v>
      </c>
      <c r="Q979" s="31"/>
      <c r="R979" s="31"/>
      <c r="S979" s="31"/>
      <c r="T979" s="32">
        <v>1</v>
      </c>
      <c r="U979" s="32">
        <v>1</v>
      </c>
      <c r="V979" s="29">
        <v>31831</v>
      </c>
      <c r="W979" s="29"/>
      <c r="X979" s="33">
        <v>55153</v>
      </c>
      <c r="Y979" s="15">
        <v>1</v>
      </c>
      <c r="Z979" s="41" t="str">
        <f t="shared" si="45"/>
        <v>CAISO_CHP</v>
      </c>
      <c r="AA979" s="41">
        <f>IF(IFERROR(MATCH(C979,REN_Existing_Resources!E:E,0),FALSE),1,0)</f>
        <v>0</v>
      </c>
      <c r="AB979">
        <f t="shared" si="46"/>
        <v>1</v>
      </c>
      <c r="AC979">
        <f>IF(IFERROR(MATCH(Z979,NonREN_types!$A$1:$A$10,0),FALSE),1,0)</f>
        <v>1</v>
      </c>
      <c r="AD979">
        <v>1</v>
      </c>
      <c r="AE979">
        <f t="shared" si="47"/>
        <v>1</v>
      </c>
      <c r="AG979" s="44">
        <f>IFERROR(INDEX(MasterGenCapability_201906!$G:$G,MATCH($C979,MasterGenCapability_201906!$U:$U,0)),"")</f>
        <v>114.8</v>
      </c>
      <c r="AH979" s="44">
        <f>IFERROR(INDEX(NQC2020compliance_20191121!$L:$L,MATCH($C979,NQC2020compliance_20191121!$A:$A,0)),"")</f>
        <v>8.61</v>
      </c>
    </row>
    <row r="980" spans="2:34" hidden="1" x14ac:dyDescent="0.25">
      <c r="B980" s="28" t="s">
        <v>3329</v>
      </c>
      <c r="C980" s="28" t="s">
        <v>2104</v>
      </c>
      <c r="D980" s="28" t="s">
        <v>3346</v>
      </c>
      <c r="E980" s="28" t="s">
        <v>3347</v>
      </c>
      <c r="F980" s="28" t="s">
        <v>2104</v>
      </c>
      <c r="G980" s="28"/>
      <c r="H980" s="12" t="s">
        <v>3399</v>
      </c>
      <c r="I980" s="12" t="s">
        <v>3333</v>
      </c>
      <c r="J980" s="29"/>
      <c r="K980" s="30">
        <v>45</v>
      </c>
      <c r="L980" s="30">
        <v>4.96</v>
      </c>
      <c r="M980" s="30"/>
      <c r="N980" s="31"/>
      <c r="O980" s="31"/>
      <c r="P980" s="31"/>
      <c r="Q980" s="31"/>
      <c r="R980" s="31"/>
      <c r="S980" s="31"/>
      <c r="T980" s="32">
        <v>0</v>
      </c>
      <c r="U980" s="32">
        <v>1</v>
      </c>
      <c r="V980" s="29">
        <v>39556</v>
      </c>
      <c r="W980" s="29"/>
      <c r="X980" s="33">
        <v>55153</v>
      </c>
      <c r="Y980" s="15">
        <v>1</v>
      </c>
      <c r="Z980" s="41" t="str">
        <f t="shared" si="45"/>
        <v>RenExistRes</v>
      </c>
      <c r="AA980" s="41">
        <f>IF(IFERROR(MATCH(C980,REN_Existing_Resources!E:E,0),FALSE),1,0)</f>
        <v>1</v>
      </c>
      <c r="AB980">
        <f t="shared" si="46"/>
        <v>1</v>
      </c>
      <c r="AC980">
        <f>IF(IFERROR(MATCH(Z980,NonREN_types!$A$1:$A$10,0),FALSE),1,0)</f>
        <v>0</v>
      </c>
      <c r="AD980">
        <v>1</v>
      </c>
      <c r="AE980">
        <f t="shared" si="47"/>
        <v>0</v>
      </c>
      <c r="AG980" s="44">
        <f>IFERROR(INDEX(MasterGenCapability_201906!$G:$G,MATCH($C980,MasterGenCapability_201906!$U:$U,0)),"")</f>
        <v>45</v>
      </c>
      <c r="AH980" s="44">
        <f>IFERROR(INDEX(NQC2020compliance_20191121!$L:$L,MATCH($C980,NQC2020compliance_20191121!$A:$A,0)),"")</f>
        <v>6.75</v>
      </c>
    </row>
    <row r="981" spans="2:34" x14ac:dyDescent="0.25">
      <c r="B981" s="28" t="s">
        <v>3329</v>
      </c>
      <c r="C981" s="28" t="s">
        <v>4980</v>
      </c>
      <c r="D981" s="28" t="s">
        <v>3360</v>
      </c>
      <c r="E981" s="28"/>
      <c r="F981" s="28" t="s">
        <v>4981</v>
      </c>
      <c r="G981" s="28"/>
      <c r="H981" s="12" t="s">
        <v>3385</v>
      </c>
      <c r="I981" s="12" t="s">
        <v>3333</v>
      </c>
      <c r="J981" s="29" t="s">
        <v>3386</v>
      </c>
      <c r="K981" s="30">
        <v>62</v>
      </c>
      <c r="L981" s="30">
        <v>62</v>
      </c>
      <c r="M981" s="30"/>
      <c r="N981" s="31"/>
      <c r="O981" s="31"/>
      <c r="P981" s="31"/>
      <c r="Q981" s="31"/>
      <c r="R981" s="31"/>
      <c r="S981" s="31"/>
      <c r="T981" s="32">
        <v>0</v>
      </c>
      <c r="U981" s="32">
        <v>1</v>
      </c>
      <c r="V981" s="29">
        <v>11324</v>
      </c>
      <c r="W981" s="29"/>
      <c r="X981" s="33">
        <v>55153</v>
      </c>
      <c r="Y981" s="15">
        <v>1</v>
      </c>
      <c r="Z981" s="41" t="str">
        <f t="shared" si="45"/>
        <v>CAISO_Hydro</v>
      </c>
      <c r="AA981" s="41">
        <f>IF(IFERROR(MATCH(C981,REN_Existing_Resources!E:E,0),FALSE),1,0)</f>
        <v>0</v>
      </c>
      <c r="AB981">
        <f t="shared" si="46"/>
        <v>1</v>
      </c>
      <c r="AC981">
        <f>IF(IFERROR(MATCH(Z981,NonREN_types!$A$1:$A$10,0),FALSE),1,0)</f>
        <v>1</v>
      </c>
      <c r="AD981">
        <v>1</v>
      </c>
      <c r="AE981">
        <f t="shared" si="47"/>
        <v>1</v>
      </c>
      <c r="AG981" s="44">
        <f>IFERROR(INDEX(MasterGenCapability_201906!$G:$G,MATCH($C981,MasterGenCapability_201906!$U:$U,0)),"")</f>
        <v>31</v>
      </c>
      <c r="AH981" s="44">
        <f>IFERROR(INDEX(NQC2020compliance_20191121!$L:$L,MATCH($C981,NQC2020compliance_20191121!$A:$A,0)),"")</f>
        <v>62</v>
      </c>
    </row>
    <row r="982" spans="2:34" x14ac:dyDescent="0.25">
      <c r="B982" s="28" t="s">
        <v>3329</v>
      </c>
      <c r="C982" s="28" t="s">
        <v>2415</v>
      </c>
      <c r="D982" s="28" t="s">
        <v>3360</v>
      </c>
      <c r="E982" s="28"/>
      <c r="F982" s="28" t="s">
        <v>4982</v>
      </c>
      <c r="G982" s="28"/>
      <c r="H982" s="12" t="s">
        <v>3385</v>
      </c>
      <c r="I982" s="12" t="s">
        <v>3333</v>
      </c>
      <c r="J982" s="29" t="s">
        <v>3386</v>
      </c>
      <c r="K982" s="30">
        <v>2.83</v>
      </c>
      <c r="L982" s="30">
        <v>1.28</v>
      </c>
      <c r="M982" s="30"/>
      <c r="N982" s="31"/>
      <c r="O982" s="31"/>
      <c r="P982" s="31"/>
      <c r="Q982" s="31"/>
      <c r="R982" s="31"/>
      <c r="S982" s="31"/>
      <c r="T982" s="32">
        <v>0</v>
      </c>
      <c r="U982" s="32">
        <v>1</v>
      </c>
      <c r="V982" s="29">
        <v>31427</v>
      </c>
      <c r="W982" s="29"/>
      <c r="X982" s="33">
        <v>55153</v>
      </c>
      <c r="Y982" s="15">
        <v>1</v>
      </c>
      <c r="Z982" s="41" t="str">
        <f t="shared" si="45"/>
        <v>CAISO_Hydro</v>
      </c>
      <c r="AA982" s="41">
        <f>IF(IFERROR(MATCH(C982,REN_Existing_Resources!E:E,0),FALSE),1,0)</f>
        <v>1</v>
      </c>
      <c r="AB982">
        <f t="shared" si="46"/>
        <v>1</v>
      </c>
      <c r="AC982">
        <f>IF(IFERROR(MATCH(Z982,NonREN_types!$A$1:$A$10,0),FALSE),1,0)</f>
        <v>1</v>
      </c>
      <c r="AD982">
        <v>1</v>
      </c>
      <c r="AE982">
        <f t="shared" si="47"/>
        <v>1</v>
      </c>
      <c r="AG982" s="44">
        <f>IFERROR(INDEX(MasterGenCapability_201906!$G:$G,MATCH($C982,MasterGenCapability_201906!$U:$U,0)),"")</f>
        <v>2.83</v>
      </c>
      <c r="AH982" s="44">
        <f>IFERROR(INDEX(NQC2020compliance_20191121!$L:$L,MATCH($C982,NQC2020compliance_20191121!$A:$A,0)),"")</f>
        <v>0</v>
      </c>
    </row>
    <row r="983" spans="2:34" hidden="1" x14ac:dyDescent="0.25">
      <c r="B983" s="28" t="s">
        <v>3329</v>
      </c>
      <c r="C983" s="28" t="s">
        <v>861</v>
      </c>
      <c r="D983" s="28" t="s">
        <v>3360</v>
      </c>
      <c r="E983" s="28"/>
      <c r="F983" s="28" t="s">
        <v>4983</v>
      </c>
      <c r="G983" s="28"/>
      <c r="H983" s="12" t="s">
        <v>3332</v>
      </c>
      <c r="I983" s="12" t="s">
        <v>3333</v>
      </c>
      <c r="J983" s="29"/>
      <c r="K983" s="30">
        <v>1.5</v>
      </c>
      <c r="L983" s="30">
        <v>1.5</v>
      </c>
      <c r="M983" s="30"/>
      <c r="N983" s="31"/>
      <c r="O983" s="31"/>
      <c r="P983" s="31"/>
      <c r="Q983" s="31"/>
      <c r="R983" s="31"/>
      <c r="S983" s="31"/>
      <c r="T983" s="32">
        <v>0</v>
      </c>
      <c r="U983" s="32">
        <v>1</v>
      </c>
      <c r="V983" s="29">
        <v>41703</v>
      </c>
      <c r="W983" s="29"/>
      <c r="X983" s="33">
        <v>55153</v>
      </c>
      <c r="Y983" s="15">
        <v>1</v>
      </c>
      <c r="Z983" s="41" t="str">
        <f t="shared" si="45"/>
        <v>RenExistRes</v>
      </c>
      <c r="AA983" s="41">
        <f>IF(IFERROR(MATCH(C983,REN_Existing_Resources!E:E,0),FALSE),1,0)</f>
        <v>1</v>
      </c>
      <c r="AB983">
        <f t="shared" si="46"/>
        <v>1</v>
      </c>
      <c r="AC983">
        <f>IF(IFERROR(MATCH(Z983,NonREN_types!$A$1:$A$10,0),FALSE),1,0)</f>
        <v>0</v>
      </c>
      <c r="AD983">
        <v>1</v>
      </c>
      <c r="AE983">
        <f t="shared" si="47"/>
        <v>0</v>
      </c>
      <c r="AG983" s="44">
        <f>IFERROR(INDEX(MasterGenCapability_201906!$G:$G,MATCH($C983,MasterGenCapability_201906!$U:$U,0)),"")</f>
        <v>1.5</v>
      </c>
      <c r="AH983" s="44">
        <f>IFERROR(INDEX(NQC2020compliance_20191121!$L:$L,MATCH($C983,NQC2020compliance_20191121!$A:$A,0)),"")</f>
        <v>0.21</v>
      </c>
    </row>
    <row r="984" spans="2:34" hidden="1" x14ac:dyDescent="0.25">
      <c r="B984" s="28" t="s">
        <v>3329</v>
      </c>
      <c r="C984" s="28" t="s">
        <v>450</v>
      </c>
      <c r="D984" s="28" t="s">
        <v>3360</v>
      </c>
      <c r="E984" s="28"/>
      <c r="F984" s="28" t="s">
        <v>4984</v>
      </c>
      <c r="G984" s="28"/>
      <c r="H984" s="12" t="s">
        <v>3385</v>
      </c>
      <c r="I984" s="12" t="s">
        <v>3333</v>
      </c>
      <c r="J984" s="29"/>
      <c r="K984" s="30">
        <v>1.5</v>
      </c>
      <c r="L984" s="30">
        <v>1.5</v>
      </c>
      <c r="M984" s="30"/>
      <c r="N984" s="31"/>
      <c r="O984" s="31"/>
      <c r="P984" s="31"/>
      <c r="Q984" s="31"/>
      <c r="R984" s="31"/>
      <c r="S984" s="31"/>
      <c r="T984" s="32">
        <v>0</v>
      </c>
      <c r="U984" s="32">
        <v>1</v>
      </c>
      <c r="V984" s="29">
        <v>31413</v>
      </c>
      <c r="W984" s="29"/>
      <c r="X984" s="33">
        <v>55153</v>
      </c>
      <c r="Y984" s="15">
        <v>1</v>
      </c>
      <c r="Z984" s="41" t="str">
        <f t="shared" si="45"/>
        <v>RenExistRes</v>
      </c>
      <c r="AA984" s="41">
        <f>IF(IFERROR(MATCH(C984,REN_Existing_Resources!E:E,0),FALSE),1,0)</f>
        <v>1</v>
      </c>
      <c r="AB984">
        <f t="shared" si="46"/>
        <v>1</v>
      </c>
      <c r="AC984">
        <f>IF(IFERROR(MATCH(Z984,NonREN_types!$A$1:$A$10,0),FALSE),1,0)</f>
        <v>0</v>
      </c>
      <c r="AD984">
        <v>1</v>
      </c>
      <c r="AE984">
        <f t="shared" si="47"/>
        <v>0</v>
      </c>
      <c r="AG984" s="44">
        <f>IFERROR(INDEX(MasterGenCapability_201906!$G:$G,MATCH($C984,MasterGenCapability_201906!$U:$U,0)),"")</f>
        <v>1.5</v>
      </c>
      <c r="AH984" s="44">
        <f>IFERROR(INDEX(NQC2020compliance_20191121!$L:$L,MATCH($C984,NQC2020compliance_20191121!$A:$A,0)),"")</f>
        <v>0.11</v>
      </c>
    </row>
    <row r="985" spans="2:34" hidden="1" x14ac:dyDescent="0.25">
      <c r="B985" s="28" t="s">
        <v>3329</v>
      </c>
      <c r="C985" s="28" t="s">
        <v>873</v>
      </c>
      <c r="D985" s="28" t="s">
        <v>3360</v>
      </c>
      <c r="E985" s="28"/>
      <c r="F985" s="28" t="s">
        <v>4985</v>
      </c>
      <c r="G985" s="28"/>
      <c r="H985" s="12" t="s">
        <v>3332</v>
      </c>
      <c r="I985" s="12" t="s">
        <v>3333</v>
      </c>
      <c r="J985" s="29"/>
      <c r="K985" s="30">
        <v>550</v>
      </c>
      <c r="L985" s="30">
        <v>440.49</v>
      </c>
      <c r="M985" s="30"/>
      <c r="N985" s="31"/>
      <c r="O985" s="31"/>
      <c r="P985" s="31"/>
      <c r="Q985" s="31"/>
      <c r="R985" s="31"/>
      <c r="S985" s="31"/>
      <c r="T985" s="32">
        <v>0</v>
      </c>
      <c r="U985" s="32">
        <v>1</v>
      </c>
      <c r="V985" s="29">
        <v>41939</v>
      </c>
      <c r="W985" s="29"/>
      <c r="X985" s="33">
        <v>55153</v>
      </c>
      <c r="Y985" s="15">
        <v>1</v>
      </c>
      <c r="Z985" s="41" t="str">
        <f t="shared" si="45"/>
        <v>RenExistRes</v>
      </c>
      <c r="AA985" s="41">
        <f>IF(IFERROR(MATCH(C985,REN_Existing_Resources!E:E,0),FALSE),1,0)</f>
        <v>1</v>
      </c>
      <c r="AB985">
        <f t="shared" si="46"/>
        <v>1</v>
      </c>
      <c r="AC985">
        <f>IF(IFERROR(MATCH(Z985,NonREN_types!$A$1:$A$10,0),FALSE),1,0)</f>
        <v>0</v>
      </c>
      <c r="AD985">
        <v>1</v>
      </c>
      <c r="AE985">
        <f t="shared" si="47"/>
        <v>0</v>
      </c>
      <c r="AG985" s="44">
        <f>IFERROR(INDEX(MasterGenCapability_201906!$G:$G,MATCH($C985,MasterGenCapability_201906!$U:$U,0)),"")</f>
        <v>550</v>
      </c>
      <c r="AH985" s="44">
        <f>IFERROR(INDEX(NQC2020compliance_20191121!$L:$L,MATCH($C985,NQC2020compliance_20191121!$A:$A,0)),"")</f>
        <v>77</v>
      </c>
    </row>
    <row r="986" spans="2:34" hidden="1" x14ac:dyDescent="0.25">
      <c r="B986" s="28" t="s">
        <v>3329</v>
      </c>
      <c r="C986" s="28" t="s">
        <v>4986</v>
      </c>
      <c r="D986" s="28" t="s">
        <v>130</v>
      </c>
      <c r="E986" s="28"/>
      <c r="F986" s="28" t="s">
        <v>4987</v>
      </c>
      <c r="G986" s="28"/>
      <c r="H986" s="12" t="s">
        <v>3332</v>
      </c>
      <c r="I986" s="12" t="s">
        <v>3333</v>
      </c>
      <c r="J986" s="29"/>
      <c r="K986" s="30">
        <v>200</v>
      </c>
      <c r="L986" s="30">
        <v>160.69</v>
      </c>
      <c r="M986" s="30"/>
      <c r="N986" s="31"/>
      <c r="O986" s="31"/>
      <c r="P986" s="31"/>
      <c r="Q986" s="31"/>
      <c r="R986" s="31"/>
      <c r="S986" s="31"/>
      <c r="T986" s="32">
        <v>0</v>
      </c>
      <c r="U986" s="32">
        <v>1</v>
      </c>
      <c r="V986" s="29">
        <v>42579</v>
      </c>
      <c r="W986" s="29"/>
      <c r="X986" s="33">
        <v>55153</v>
      </c>
      <c r="Y986" s="15">
        <v>1</v>
      </c>
      <c r="Z986" s="41" t="str">
        <f t="shared" si="45"/>
        <v>Unclassified</v>
      </c>
      <c r="AA986" s="41">
        <f>IF(IFERROR(MATCH(C986,REN_Existing_Resources!E:E,0),FALSE),1,0)</f>
        <v>0</v>
      </c>
      <c r="AB986">
        <f t="shared" si="46"/>
        <v>1</v>
      </c>
      <c r="AC986">
        <f>IF(IFERROR(MATCH(Z986,NonREN_types!$A$1:$A$10,0),FALSE),1,0)</f>
        <v>0</v>
      </c>
      <c r="AD986">
        <v>1</v>
      </c>
      <c r="AE986">
        <f t="shared" si="47"/>
        <v>0</v>
      </c>
      <c r="AG986" s="44">
        <f>IFERROR(INDEX(MasterGenCapability_201906!$G:$G,MATCH($C986,MasterGenCapability_201906!$U:$U,0)),"")</f>
        <v>200</v>
      </c>
      <c r="AH986" s="44">
        <f>IFERROR(INDEX(NQC2020compliance_20191121!$L:$L,MATCH($C986,NQC2020compliance_20191121!$A:$A,0)),"")</f>
        <v>28</v>
      </c>
    </row>
    <row r="987" spans="2:34" hidden="1" x14ac:dyDescent="0.25">
      <c r="B987" s="28" t="s">
        <v>3329</v>
      </c>
      <c r="C987" s="28" t="s">
        <v>1993</v>
      </c>
      <c r="D987" s="28" t="s">
        <v>3346</v>
      </c>
      <c r="E987" s="28" t="s">
        <v>3413</v>
      </c>
      <c r="F987" s="28" t="s">
        <v>4988</v>
      </c>
      <c r="G987" s="28"/>
      <c r="H987" s="12" t="s">
        <v>3399</v>
      </c>
      <c r="I987" s="12" t="s">
        <v>3333</v>
      </c>
      <c r="J987" s="29"/>
      <c r="K987" s="30">
        <v>38.97</v>
      </c>
      <c r="L987" s="30">
        <v>7.42</v>
      </c>
      <c r="M987" s="30"/>
      <c r="N987" s="31"/>
      <c r="O987" s="31"/>
      <c r="P987" s="31"/>
      <c r="Q987" s="31"/>
      <c r="R987" s="31"/>
      <c r="S987" s="31"/>
      <c r="T987" s="32">
        <v>0</v>
      </c>
      <c r="U987" s="32">
        <v>1</v>
      </c>
      <c r="V987" s="29">
        <v>31019</v>
      </c>
      <c r="W987" s="29"/>
      <c r="X987" s="33">
        <v>55153</v>
      </c>
      <c r="Y987" s="15">
        <v>1</v>
      </c>
      <c r="Z987" s="41" t="str">
        <f t="shared" si="45"/>
        <v>RenExistRes</v>
      </c>
      <c r="AA987" s="41">
        <f>IF(IFERROR(MATCH(C987,REN_Existing_Resources!E:E,0),FALSE),1,0)</f>
        <v>1</v>
      </c>
      <c r="AB987">
        <f t="shared" si="46"/>
        <v>1</v>
      </c>
      <c r="AC987">
        <f>IF(IFERROR(MATCH(Z987,NonREN_types!$A$1:$A$10,0),FALSE),1,0)</f>
        <v>0</v>
      </c>
      <c r="AD987">
        <v>1</v>
      </c>
      <c r="AE987">
        <f t="shared" si="47"/>
        <v>0</v>
      </c>
      <c r="AG987" s="44" t="str">
        <f>IFERROR(INDEX(MasterGenCapability_201906!$G:$G,MATCH($C987,MasterGenCapability_201906!$U:$U,0)),"")</f>
        <v/>
      </c>
      <c r="AH987" s="44">
        <f>IFERROR(INDEX(NQC2020compliance_20191121!$L:$L,MATCH($C987,NQC2020compliance_20191121!$A:$A,0)),"")</f>
        <v>5.85</v>
      </c>
    </row>
    <row r="988" spans="2:34" hidden="1" x14ac:dyDescent="0.25">
      <c r="B988" s="28" t="s">
        <v>3329</v>
      </c>
      <c r="C988" s="28" t="s">
        <v>4989</v>
      </c>
      <c r="D988" s="28" t="s">
        <v>3466</v>
      </c>
      <c r="E988" s="28" t="s">
        <v>3536</v>
      </c>
      <c r="F988" s="28" t="s">
        <v>4990</v>
      </c>
      <c r="G988" s="28"/>
      <c r="H988" s="12" t="s">
        <v>3385</v>
      </c>
      <c r="I988" s="12" t="s">
        <v>3333</v>
      </c>
      <c r="J988" s="29"/>
      <c r="K988" s="30">
        <v>25.9</v>
      </c>
      <c r="L988" s="30">
        <v>14.55</v>
      </c>
      <c r="M988" s="30"/>
      <c r="N988" s="31"/>
      <c r="O988" s="31"/>
      <c r="P988" s="31"/>
      <c r="Q988" s="31"/>
      <c r="R988" s="31"/>
      <c r="S988" s="31"/>
      <c r="T988" s="32">
        <v>0</v>
      </c>
      <c r="U988" s="32">
        <v>1</v>
      </c>
      <c r="V988" s="29">
        <v>21186</v>
      </c>
      <c r="W988" s="29"/>
      <c r="X988" s="33">
        <v>55153</v>
      </c>
      <c r="Y988" s="15">
        <v>1</v>
      </c>
      <c r="Z988" s="41" t="str">
        <f t="shared" si="45"/>
        <v>Unclassified</v>
      </c>
      <c r="AA988" s="41">
        <f>IF(IFERROR(MATCH(C988,REN_Existing_Resources!E:E,0),FALSE),1,0)</f>
        <v>0</v>
      </c>
      <c r="AB988">
        <f t="shared" si="46"/>
        <v>1</v>
      </c>
      <c r="AC988">
        <f>IF(IFERROR(MATCH(Z988,NonREN_types!$A$1:$A$10,0),FALSE),1,0)</f>
        <v>0</v>
      </c>
      <c r="AD988">
        <v>1</v>
      </c>
      <c r="AE988">
        <f t="shared" si="47"/>
        <v>0</v>
      </c>
      <c r="AG988" s="44">
        <f>IFERROR(INDEX(MasterGenCapability_201906!$G:$G,MATCH($C988,MasterGenCapability_201906!$U:$U,0)),"")</f>
        <v>25.9</v>
      </c>
      <c r="AH988" s="44">
        <f>IFERROR(INDEX(NQC2020compliance_20191121!$L:$L,MATCH($C988,NQC2020compliance_20191121!$A:$A,0)),"")</f>
        <v>12.66</v>
      </c>
    </row>
    <row r="989" spans="2:34" hidden="1" x14ac:dyDescent="0.25">
      <c r="B989" s="28" t="s">
        <v>3329</v>
      </c>
      <c r="C989" s="28" t="s">
        <v>83</v>
      </c>
      <c r="D989" s="28" t="s">
        <v>3360</v>
      </c>
      <c r="E989" s="28"/>
      <c r="F989" s="28" t="s">
        <v>4991</v>
      </c>
      <c r="G989" s="28"/>
      <c r="H989" s="12" t="s">
        <v>3483</v>
      </c>
      <c r="I989" s="12" t="s">
        <v>3333</v>
      </c>
      <c r="J989" s="29"/>
      <c r="K989" s="30">
        <v>0.6</v>
      </c>
      <c r="L989" s="30">
        <v>0.6</v>
      </c>
      <c r="M989" s="30"/>
      <c r="N989" s="31"/>
      <c r="O989" s="31"/>
      <c r="P989" s="31"/>
      <c r="Q989" s="31"/>
      <c r="R989" s="31"/>
      <c r="S989" s="31"/>
      <c r="T989" s="32">
        <v>0</v>
      </c>
      <c r="U989" s="32">
        <v>1</v>
      </c>
      <c r="V989" s="29">
        <v>41353</v>
      </c>
      <c r="W989" s="29"/>
      <c r="X989" s="33">
        <v>55153</v>
      </c>
      <c r="Y989" s="15">
        <v>1</v>
      </c>
      <c r="Z989" s="41" t="str">
        <f t="shared" si="45"/>
        <v>RenExistRes</v>
      </c>
      <c r="AA989" s="41">
        <f>IF(IFERROR(MATCH(C989,REN_Existing_Resources!E:E,0),FALSE),1,0)</f>
        <v>1</v>
      </c>
      <c r="AB989">
        <f t="shared" si="46"/>
        <v>1</v>
      </c>
      <c r="AC989">
        <f>IF(IFERROR(MATCH(Z989,NonREN_types!$A$1:$A$10,0),FALSE),1,0)</f>
        <v>0</v>
      </c>
      <c r="AD989">
        <v>1</v>
      </c>
      <c r="AE989">
        <f t="shared" si="47"/>
        <v>0</v>
      </c>
      <c r="AG989" s="44">
        <f>IFERROR(INDEX(MasterGenCapability_201906!$G:$G,MATCH($C989,MasterGenCapability_201906!$U:$U,0)),"")</f>
        <v>0.6</v>
      </c>
      <c r="AH989" s="44">
        <f>IFERROR(INDEX(NQC2020compliance_20191121!$L:$L,MATCH($C989,NQC2020compliance_20191121!$A:$A,0)),"")</f>
        <v>0.21</v>
      </c>
    </row>
    <row r="990" spans="2:34" hidden="1" x14ac:dyDescent="0.25">
      <c r="B990" s="28" t="s">
        <v>3329</v>
      </c>
      <c r="C990" s="28" t="s">
        <v>762</v>
      </c>
      <c r="D990" s="28" t="s">
        <v>3360</v>
      </c>
      <c r="E990" s="28"/>
      <c r="F990" s="28" t="s">
        <v>4992</v>
      </c>
      <c r="G990" s="28"/>
      <c r="H990" s="12" t="s">
        <v>3332</v>
      </c>
      <c r="I990" s="12" t="s">
        <v>3333</v>
      </c>
      <c r="J990" s="29"/>
      <c r="K990" s="30">
        <v>1.5</v>
      </c>
      <c r="L990" s="30">
        <v>1</v>
      </c>
      <c r="M990" s="30"/>
      <c r="N990" s="31"/>
      <c r="O990" s="31"/>
      <c r="P990" s="31"/>
      <c r="Q990" s="31"/>
      <c r="R990" s="31"/>
      <c r="S990" s="31"/>
      <c r="T990" s="32">
        <v>0</v>
      </c>
      <c r="U990" s="32">
        <v>1</v>
      </c>
      <c r="V990" s="29">
        <v>41240</v>
      </c>
      <c r="W990" s="29"/>
      <c r="X990" s="33">
        <v>55153</v>
      </c>
      <c r="Y990" s="15">
        <v>1</v>
      </c>
      <c r="Z990" s="41" t="str">
        <f t="shared" si="45"/>
        <v>RenExistRes</v>
      </c>
      <c r="AA990" s="41">
        <f>IF(IFERROR(MATCH(C990,REN_Existing_Resources!E:E,0),FALSE),1,0)</f>
        <v>1</v>
      </c>
      <c r="AB990">
        <f t="shared" si="46"/>
        <v>1</v>
      </c>
      <c r="AC990">
        <f>IF(IFERROR(MATCH(Z990,NonREN_types!$A$1:$A$10,0),FALSE),1,0)</f>
        <v>0</v>
      </c>
      <c r="AD990">
        <v>1</v>
      </c>
      <c r="AE990">
        <f t="shared" si="47"/>
        <v>0</v>
      </c>
      <c r="AG990" s="44">
        <f>IFERROR(INDEX(MasterGenCapability_201906!$G:$G,MATCH($C990,MasterGenCapability_201906!$U:$U,0)),"")</f>
        <v>1.5</v>
      </c>
      <c r="AH990" s="44">
        <f>IFERROR(INDEX(NQC2020compliance_20191121!$L:$L,MATCH($C990,NQC2020compliance_20191121!$A:$A,0)),"")</f>
        <v>0.21</v>
      </c>
    </row>
    <row r="991" spans="2:34" hidden="1" x14ac:dyDescent="0.25">
      <c r="B991" s="28" t="s">
        <v>3329</v>
      </c>
      <c r="C991" s="28" t="s">
        <v>1706</v>
      </c>
      <c r="D991" s="28" t="s">
        <v>3360</v>
      </c>
      <c r="E991" s="28"/>
      <c r="F991" s="28" t="s">
        <v>4993</v>
      </c>
      <c r="G991" s="28"/>
      <c r="H991" s="12" t="s">
        <v>3332</v>
      </c>
      <c r="I991" s="12" t="s">
        <v>3333</v>
      </c>
      <c r="J991" s="29"/>
      <c r="K991" s="30">
        <v>20</v>
      </c>
      <c r="L991" s="30">
        <v>17.600000000000001</v>
      </c>
      <c r="M991" s="30"/>
      <c r="N991" s="31"/>
      <c r="O991" s="31"/>
      <c r="P991" s="31"/>
      <c r="Q991" s="31"/>
      <c r="R991" s="31"/>
      <c r="S991" s="31"/>
      <c r="T991" s="32">
        <v>0</v>
      </c>
      <c r="U991" s="32">
        <v>1</v>
      </c>
      <c r="V991" s="29">
        <v>42139</v>
      </c>
      <c r="W991" s="29"/>
      <c r="X991" s="33">
        <v>55153</v>
      </c>
      <c r="Y991" s="15">
        <v>1</v>
      </c>
      <c r="Z991" s="41" t="str">
        <f t="shared" si="45"/>
        <v>RenExistRes</v>
      </c>
      <c r="AA991" s="41">
        <f>IF(IFERROR(MATCH(C991,REN_Existing_Resources!E:E,0),FALSE),1,0)</f>
        <v>1</v>
      </c>
      <c r="AB991">
        <f t="shared" si="46"/>
        <v>1</v>
      </c>
      <c r="AC991">
        <f>IF(IFERROR(MATCH(Z991,NonREN_types!$A$1:$A$10,0),FALSE),1,0)</f>
        <v>0</v>
      </c>
      <c r="AD991">
        <v>1</v>
      </c>
      <c r="AE991">
        <f t="shared" si="47"/>
        <v>0</v>
      </c>
      <c r="AG991" s="44">
        <f>IFERROR(INDEX(MasterGenCapability_201906!$G:$G,MATCH($C991,MasterGenCapability_201906!$U:$U,0)),"")</f>
        <v>20</v>
      </c>
      <c r="AH991" s="44">
        <f>IFERROR(INDEX(NQC2020compliance_20191121!$L:$L,MATCH($C991,NQC2020compliance_20191121!$A:$A,0)),"")</f>
        <v>2.8</v>
      </c>
    </row>
    <row r="992" spans="2:34" hidden="1" x14ac:dyDescent="0.25">
      <c r="B992" s="28" t="s">
        <v>3329</v>
      </c>
      <c r="C992" s="28" t="s">
        <v>972</v>
      </c>
      <c r="D992" s="28" t="s">
        <v>3360</v>
      </c>
      <c r="E992" s="28"/>
      <c r="F992" s="28" t="s">
        <v>4994</v>
      </c>
      <c r="G992" s="28"/>
      <c r="H992" s="12" t="s">
        <v>3332</v>
      </c>
      <c r="I992" s="12" t="s">
        <v>3333</v>
      </c>
      <c r="J992" s="29"/>
      <c r="K992" s="30">
        <v>1.5</v>
      </c>
      <c r="L992" s="30">
        <v>0</v>
      </c>
      <c r="M992" s="30"/>
      <c r="N992" s="31"/>
      <c r="O992" s="31"/>
      <c r="P992" s="31"/>
      <c r="Q992" s="31"/>
      <c r="R992" s="31"/>
      <c r="S992" s="31"/>
      <c r="T992" s="32">
        <v>0</v>
      </c>
      <c r="U992" s="32">
        <v>1</v>
      </c>
      <c r="V992" s="29">
        <v>42462</v>
      </c>
      <c r="W992" s="29"/>
      <c r="X992" s="33">
        <v>55153</v>
      </c>
      <c r="Y992" s="15">
        <v>1</v>
      </c>
      <c r="Z992" s="41" t="str">
        <f t="shared" si="45"/>
        <v>RenExistRes</v>
      </c>
      <c r="AA992" s="41">
        <f>IF(IFERROR(MATCH(C992,REN_Existing_Resources!E:E,0),FALSE),1,0)</f>
        <v>1</v>
      </c>
      <c r="AB992">
        <f t="shared" si="46"/>
        <v>1</v>
      </c>
      <c r="AC992">
        <f>IF(IFERROR(MATCH(Z992,NonREN_types!$A$1:$A$10,0),FALSE),1,0)</f>
        <v>0</v>
      </c>
      <c r="AD992">
        <v>1</v>
      </c>
      <c r="AE992">
        <f t="shared" si="47"/>
        <v>0</v>
      </c>
      <c r="AG992" s="44">
        <f>IFERROR(INDEX(MasterGenCapability_201906!$G:$G,MATCH($C992,MasterGenCapability_201906!$U:$U,0)),"")</f>
        <v>1.5</v>
      </c>
      <c r="AH992" s="44">
        <f>IFERROR(INDEX(NQC2020compliance_20191121!$L:$L,MATCH($C992,NQC2020compliance_20191121!$A:$A,0)),"")</f>
        <v>0</v>
      </c>
    </row>
    <row r="993" spans="2:34" x14ac:dyDescent="0.25">
      <c r="B993" s="28" t="s">
        <v>3329</v>
      </c>
      <c r="C993" s="28" t="s">
        <v>4995</v>
      </c>
      <c r="D993" s="28" t="s">
        <v>3360</v>
      </c>
      <c r="E993" s="28"/>
      <c r="F993" s="28" t="s">
        <v>4996</v>
      </c>
      <c r="G993" s="28" t="s">
        <v>4997</v>
      </c>
      <c r="H993" s="12" t="s">
        <v>3357</v>
      </c>
      <c r="I993" s="12" t="s">
        <v>3351</v>
      </c>
      <c r="J993" s="29" t="s">
        <v>3359</v>
      </c>
      <c r="K993" s="34">
        <v>0.6</v>
      </c>
      <c r="L993" s="34">
        <v>0.6</v>
      </c>
      <c r="M993" s="34">
        <v>0.6</v>
      </c>
      <c r="N993" s="31"/>
      <c r="O993" s="31">
        <v>7606.0303582401057</v>
      </c>
      <c r="P993" s="31">
        <v>7606.0303582401057</v>
      </c>
      <c r="Q993" s="31"/>
      <c r="R993" s="31"/>
      <c r="S993" s="31"/>
      <c r="T993" s="32">
        <v>1</v>
      </c>
      <c r="U993" s="32">
        <v>1</v>
      </c>
      <c r="V993" s="29">
        <v>34608</v>
      </c>
      <c r="W993" s="29"/>
      <c r="X993" s="33">
        <v>55153</v>
      </c>
      <c r="Y993" s="15">
        <v>2</v>
      </c>
      <c r="Z993" s="41" t="str">
        <f t="shared" si="45"/>
        <v>CAISO_CHP</v>
      </c>
      <c r="AA993" s="41">
        <f>IF(IFERROR(MATCH(C993,REN_Existing_Resources!E:E,0),FALSE),1,0)</f>
        <v>0</v>
      </c>
      <c r="AB993">
        <f t="shared" si="46"/>
        <v>1</v>
      </c>
      <c r="AC993">
        <f>IF(IFERROR(MATCH(Z993,NonREN_types!$A$1:$A$10,0),FALSE),1,0)</f>
        <v>1</v>
      </c>
      <c r="AD993">
        <v>1</v>
      </c>
      <c r="AE993">
        <f t="shared" si="47"/>
        <v>1</v>
      </c>
      <c r="AG993" s="44">
        <f>IFERROR(INDEX(MasterGenCapability_201906!$G:$G,MATCH($C993,MasterGenCapability_201906!$U:$U,0)),"")</f>
        <v>11.2</v>
      </c>
      <c r="AH993" s="44">
        <f>IFERROR(INDEX(NQC2020compliance_20191121!$L:$L,MATCH($C993,NQC2020compliance_20191121!$A:$A,0)),"")</f>
        <v>2.13</v>
      </c>
    </row>
    <row r="994" spans="2:34" x14ac:dyDescent="0.25">
      <c r="B994" s="28" t="s">
        <v>3329</v>
      </c>
      <c r="C994" s="28" t="s">
        <v>4995</v>
      </c>
      <c r="D994" s="28" t="s">
        <v>3360</v>
      </c>
      <c r="E994" s="28"/>
      <c r="F994" s="28" t="s">
        <v>4996</v>
      </c>
      <c r="G994" s="28" t="s">
        <v>4998</v>
      </c>
      <c r="H994" s="12" t="s">
        <v>3357</v>
      </c>
      <c r="I994" s="12" t="s">
        <v>3351</v>
      </c>
      <c r="J994" s="29" t="s">
        <v>3359</v>
      </c>
      <c r="K994" s="34">
        <v>0.6</v>
      </c>
      <c r="L994" s="34">
        <v>0.6</v>
      </c>
      <c r="M994" s="34">
        <v>0.6</v>
      </c>
      <c r="N994" s="31"/>
      <c r="O994" s="31">
        <v>7606.0303582401057</v>
      </c>
      <c r="P994" s="31">
        <v>7606.0303582401057</v>
      </c>
      <c r="Q994" s="31"/>
      <c r="R994" s="31"/>
      <c r="S994" s="31"/>
      <c r="T994" s="32">
        <v>1</v>
      </c>
      <c r="U994" s="32">
        <v>1</v>
      </c>
      <c r="V994" s="29">
        <v>34608</v>
      </c>
      <c r="W994" s="29"/>
      <c r="X994" s="33">
        <v>55153</v>
      </c>
      <c r="Y994" s="15">
        <v>2</v>
      </c>
      <c r="Z994" s="41" t="str">
        <f t="shared" si="45"/>
        <v>CAISO_CHP</v>
      </c>
      <c r="AA994" s="41">
        <f>IF(IFERROR(MATCH(C994,REN_Existing_Resources!E:E,0),FALSE),1,0)</f>
        <v>0</v>
      </c>
      <c r="AB994">
        <f t="shared" si="46"/>
        <v>1</v>
      </c>
      <c r="AC994">
        <f>IF(IFERROR(MATCH(Z994,NonREN_types!$A$1:$A$10,0),FALSE),1,0)</f>
        <v>1</v>
      </c>
      <c r="AD994">
        <v>1</v>
      </c>
      <c r="AE994">
        <f t="shared" si="47"/>
        <v>1</v>
      </c>
      <c r="AG994" s="44">
        <f>IFERROR(INDEX(MasterGenCapability_201906!$G:$G,MATCH($C994,MasterGenCapability_201906!$U:$U,0)),"")</f>
        <v>11.2</v>
      </c>
      <c r="AH994" s="44">
        <f>IFERROR(INDEX(NQC2020compliance_20191121!$L:$L,MATCH($C994,NQC2020compliance_20191121!$A:$A,0)),"")</f>
        <v>2.13</v>
      </c>
    </row>
    <row r="995" spans="2:34" hidden="1" x14ac:dyDescent="0.25">
      <c r="B995" s="28" t="s">
        <v>3329</v>
      </c>
      <c r="C995" s="28" t="s">
        <v>3214</v>
      </c>
      <c r="D995" s="28" t="s">
        <v>3337</v>
      </c>
      <c r="E995" s="28" t="s">
        <v>3338</v>
      </c>
      <c r="F995" s="28" t="s">
        <v>4999</v>
      </c>
      <c r="G995" s="28"/>
      <c r="H995" s="12" t="s">
        <v>3385</v>
      </c>
      <c r="I995" s="12" t="s">
        <v>3333</v>
      </c>
      <c r="J995" s="29"/>
      <c r="K995" s="30">
        <v>3.5</v>
      </c>
      <c r="L995" s="30">
        <v>1.7</v>
      </c>
      <c r="M995" s="30"/>
      <c r="N995" s="31"/>
      <c r="O995" s="31"/>
      <c r="P995" s="31"/>
      <c r="Q995" s="31"/>
      <c r="R995" s="31"/>
      <c r="S995" s="31"/>
      <c r="T995" s="32">
        <v>0</v>
      </c>
      <c r="U995" s="32">
        <v>1</v>
      </c>
      <c r="V995" s="29">
        <v>39265</v>
      </c>
      <c r="W995" s="29"/>
      <c r="X995" s="33">
        <v>55153</v>
      </c>
      <c r="Y995" s="15">
        <v>1</v>
      </c>
      <c r="Z995" s="41" t="str">
        <f t="shared" si="45"/>
        <v>RenExistRes</v>
      </c>
      <c r="AA995" s="41">
        <f>IF(IFERROR(MATCH(C995,REN_Existing_Resources!E:E,0),FALSE),1,0)</f>
        <v>1</v>
      </c>
      <c r="AB995">
        <f t="shared" si="46"/>
        <v>1</v>
      </c>
      <c r="AC995">
        <f>IF(IFERROR(MATCH(Z995,NonREN_types!$A$1:$A$10,0),FALSE),1,0)</f>
        <v>0</v>
      </c>
      <c r="AD995">
        <v>1</v>
      </c>
      <c r="AE995">
        <f t="shared" si="47"/>
        <v>0</v>
      </c>
      <c r="AG995" s="44">
        <f>IFERROR(INDEX(MasterGenCapability_201906!$G:$G,MATCH($C995,MasterGenCapability_201906!$U:$U,0)),"")</f>
        <v>3.5</v>
      </c>
      <c r="AH995" s="44">
        <f>IFERROR(INDEX(NQC2020compliance_20191121!$L:$L,MATCH($C995,NQC2020compliance_20191121!$A:$A,0)),"")</f>
        <v>1.7</v>
      </c>
    </row>
    <row r="996" spans="2:34" hidden="1" x14ac:dyDescent="0.25">
      <c r="B996" s="28" t="s">
        <v>3329</v>
      </c>
      <c r="C996" s="28" t="s">
        <v>144</v>
      </c>
      <c r="D996" s="28" t="s">
        <v>3466</v>
      </c>
      <c r="E996" s="28" t="s">
        <v>3467</v>
      </c>
      <c r="F996" s="28" t="s">
        <v>5000</v>
      </c>
      <c r="G996" s="28"/>
      <c r="H996" s="12" t="s">
        <v>3483</v>
      </c>
      <c r="I996" s="12" t="s">
        <v>3333</v>
      </c>
      <c r="J996" s="29"/>
      <c r="K996" s="30">
        <v>22</v>
      </c>
      <c r="L996" s="30">
        <v>16.190000000000001</v>
      </c>
      <c r="M996" s="30"/>
      <c r="N996" s="31"/>
      <c r="O996" s="31"/>
      <c r="P996" s="31"/>
      <c r="Q996" s="31"/>
      <c r="R996" s="31"/>
      <c r="S996" s="31"/>
      <c r="T996" s="32">
        <v>0</v>
      </c>
      <c r="U996" s="32">
        <v>1</v>
      </c>
      <c r="V996" s="29">
        <v>31567</v>
      </c>
      <c r="W996" s="29"/>
      <c r="X996" s="33">
        <v>55153</v>
      </c>
      <c r="Y996" s="15">
        <v>1</v>
      </c>
      <c r="Z996" s="41" t="str">
        <f t="shared" si="45"/>
        <v>RenExistRes</v>
      </c>
      <c r="AA996" s="41">
        <f>IF(IFERROR(MATCH(C996,REN_Existing_Resources!E:E,0),FALSE),1,0)</f>
        <v>1</v>
      </c>
      <c r="AB996">
        <f t="shared" si="46"/>
        <v>1</v>
      </c>
      <c r="AC996">
        <f>IF(IFERROR(MATCH(Z996,NonREN_types!$A$1:$A$10,0),FALSE),1,0)</f>
        <v>0</v>
      </c>
      <c r="AD996">
        <v>1</v>
      </c>
      <c r="AE996">
        <f t="shared" si="47"/>
        <v>0</v>
      </c>
      <c r="AG996" s="44">
        <f>IFERROR(INDEX(MasterGenCapability_201906!$G:$G,MATCH($C996,MasterGenCapability_201906!$U:$U,0)),"")</f>
        <v>18</v>
      </c>
      <c r="AH996" s="44">
        <f>IFERROR(INDEX(NQC2020compliance_20191121!$L:$L,MATCH($C996,NQC2020compliance_20191121!$A:$A,0)),"")</f>
        <v>15.85</v>
      </c>
    </row>
    <row r="997" spans="2:34" hidden="1" x14ac:dyDescent="0.25">
      <c r="B997" s="28" t="s">
        <v>3329</v>
      </c>
      <c r="C997" s="28" t="s">
        <v>147</v>
      </c>
      <c r="D997" s="28" t="s">
        <v>130</v>
      </c>
      <c r="E997" s="28" t="s">
        <v>3341</v>
      </c>
      <c r="F997" s="28" t="s">
        <v>5001</v>
      </c>
      <c r="G997" s="28"/>
      <c r="H997" s="12" t="s">
        <v>3483</v>
      </c>
      <c r="I997" s="12" t="s">
        <v>3333</v>
      </c>
      <c r="J997" s="29"/>
      <c r="K997" s="30">
        <v>30.5</v>
      </c>
      <c r="L997" s="30">
        <v>23.92</v>
      </c>
      <c r="M997" s="30"/>
      <c r="N997" s="31"/>
      <c r="O997" s="31"/>
      <c r="P997" s="31"/>
      <c r="Q997" s="31"/>
      <c r="R997" s="31"/>
      <c r="S997" s="31"/>
      <c r="T997" s="32">
        <v>0</v>
      </c>
      <c r="U997" s="32">
        <v>1</v>
      </c>
      <c r="V997" s="29">
        <v>32344</v>
      </c>
      <c r="W997" s="29"/>
      <c r="X997" s="33">
        <v>55153</v>
      </c>
      <c r="Y997" s="15">
        <v>1</v>
      </c>
      <c r="Z997" s="41" t="str">
        <f t="shared" si="45"/>
        <v>RenExistRes</v>
      </c>
      <c r="AA997" s="41">
        <f>IF(IFERROR(MATCH(C997,REN_Existing_Resources!E:E,0),FALSE),1,0)</f>
        <v>1</v>
      </c>
      <c r="AB997">
        <f t="shared" si="46"/>
        <v>1</v>
      </c>
      <c r="AC997">
        <f>IF(IFERROR(MATCH(Z997,NonREN_types!$A$1:$A$10,0),FALSE),1,0)</f>
        <v>0</v>
      </c>
      <c r="AD997">
        <v>1</v>
      </c>
      <c r="AE997">
        <f t="shared" si="47"/>
        <v>0</v>
      </c>
      <c r="AG997" s="44">
        <f>IFERROR(INDEX(MasterGenCapability_201906!$G:$G,MATCH($C997,MasterGenCapability_201906!$U:$U,0)),"")</f>
        <v>24.3</v>
      </c>
      <c r="AH997" s="44">
        <f>IFERROR(INDEX(NQC2020compliance_20191121!$L:$L,MATCH($C997,NQC2020compliance_20191121!$A:$A,0)),"")</f>
        <v>19.04</v>
      </c>
    </row>
    <row r="998" spans="2:34" hidden="1" x14ac:dyDescent="0.25">
      <c r="B998" s="28" t="s">
        <v>3329</v>
      </c>
      <c r="C998" s="28" t="s">
        <v>150</v>
      </c>
      <c r="D998" s="28" t="s">
        <v>224</v>
      </c>
      <c r="E998" s="28" t="s">
        <v>4078</v>
      </c>
      <c r="F998" s="28" t="s">
        <v>149</v>
      </c>
      <c r="G998" s="28"/>
      <c r="H998" s="12" t="s">
        <v>3483</v>
      </c>
      <c r="I998" s="12" t="s">
        <v>3333</v>
      </c>
      <c r="J998" s="29"/>
      <c r="K998" s="30">
        <v>28.8</v>
      </c>
      <c r="L998" s="30">
        <v>21.81</v>
      </c>
      <c r="M998" s="30"/>
      <c r="N998" s="31"/>
      <c r="O998" s="31"/>
      <c r="P998" s="31"/>
      <c r="Q998" s="31"/>
      <c r="R998" s="31"/>
      <c r="S998" s="31"/>
      <c r="T998" s="32">
        <v>0</v>
      </c>
      <c r="U998" s="32">
        <v>1</v>
      </c>
      <c r="V998" s="29">
        <v>32668</v>
      </c>
      <c r="W998" s="29"/>
      <c r="X998" s="33">
        <v>55153</v>
      </c>
      <c r="Y998" s="15">
        <v>1</v>
      </c>
      <c r="Z998" s="41" t="str">
        <f t="shared" si="45"/>
        <v>RenExistRes</v>
      </c>
      <c r="AA998" s="41">
        <f>IF(IFERROR(MATCH(C998,REN_Existing_Resources!E:E,0),FALSE),1,0)</f>
        <v>1</v>
      </c>
      <c r="AB998">
        <f t="shared" si="46"/>
        <v>1</v>
      </c>
      <c r="AC998">
        <f>IF(IFERROR(MATCH(Z998,NonREN_types!$A$1:$A$10,0),FALSE),1,0)</f>
        <v>0</v>
      </c>
      <c r="AD998">
        <v>1</v>
      </c>
      <c r="AE998">
        <f t="shared" si="47"/>
        <v>0</v>
      </c>
      <c r="AG998" s="44">
        <f>IFERROR(INDEX(MasterGenCapability_201906!$G:$G,MATCH($C998,MasterGenCapability_201906!$U:$U,0)),"")</f>
        <v>24.4</v>
      </c>
      <c r="AH998" s="44">
        <f>IFERROR(INDEX(NQC2020compliance_20191121!$L:$L,MATCH($C998,NQC2020compliance_20191121!$A:$A,0)),"")</f>
        <v>18.47</v>
      </c>
    </row>
    <row r="999" spans="2:34" x14ac:dyDescent="0.25">
      <c r="B999" s="28" t="s">
        <v>3329</v>
      </c>
      <c r="C999" s="28" t="s">
        <v>5002</v>
      </c>
      <c r="D999" s="28" t="s">
        <v>3455</v>
      </c>
      <c r="E999" s="28" t="s">
        <v>3719</v>
      </c>
      <c r="F999" s="28" t="s">
        <v>5003</v>
      </c>
      <c r="G999" s="28" t="s">
        <v>5004</v>
      </c>
      <c r="H999" s="12" t="s">
        <v>3357</v>
      </c>
      <c r="I999" s="12" t="s">
        <v>4850</v>
      </c>
      <c r="J999" s="29" t="s">
        <v>3359</v>
      </c>
      <c r="K999" s="34">
        <v>10.95</v>
      </c>
      <c r="L999" s="34">
        <v>10.95</v>
      </c>
      <c r="M999" s="34">
        <v>10.95</v>
      </c>
      <c r="N999" s="31"/>
      <c r="O999" s="31">
        <v>7606.0303582401057</v>
      </c>
      <c r="P999" s="31">
        <v>7606.0303582401057</v>
      </c>
      <c r="Q999" s="31"/>
      <c r="R999" s="31"/>
      <c r="S999" s="31"/>
      <c r="T999" s="32">
        <v>1</v>
      </c>
      <c r="U999" s="32">
        <v>1</v>
      </c>
      <c r="V999" s="29">
        <v>30317</v>
      </c>
      <c r="W999" s="29"/>
      <c r="X999" s="33">
        <v>55153</v>
      </c>
      <c r="Y999" s="15">
        <v>1</v>
      </c>
      <c r="Z999" s="41" t="str">
        <f t="shared" si="45"/>
        <v>CAISO_CHP</v>
      </c>
      <c r="AA999" s="41">
        <f>IF(IFERROR(MATCH(C999,REN_Existing_Resources!E:E,0),FALSE),1,0)</f>
        <v>0</v>
      </c>
      <c r="AB999">
        <f t="shared" si="46"/>
        <v>1</v>
      </c>
      <c r="AC999">
        <f>IF(IFERROR(MATCH(Z999,NonREN_types!$A$1:$A$10,0),FALSE),1,0)</f>
        <v>1</v>
      </c>
      <c r="AD999">
        <v>1</v>
      </c>
      <c r="AE999">
        <f t="shared" si="47"/>
        <v>1</v>
      </c>
      <c r="AG999" s="44">
        <f>IFERROR(INDEX(MasterGenCapability_201906!$G:$G,MATCH($C999,MasterGenCapability_201906!$U:$U,0)),"")</f>
        <v>19</v>
      </c>
      <c r="AH999" s="44">
        <f>IFERROR(INDEX(NQC2020compliance_20191121!$L:$L,MATCH($C999,NQC2020compliance_20191121!$A:$A,0)),"")</f>
        <v>10.210000000000001</v>
      </c>
    </row>
    <row r="1000" spans="2:34" x14ac:dyDescent="0.25">
      <c r="B1000" s="28" t="s">
        <v>3329</v>
      </c>
      <c r="C1000" s="28" t="s">
        <v>5005</v>
      </c>
      <c r="D1000" s="28" t="s">
        <v>3455</v>
      </c>
      <c r="E1000" s="28" t="s">
        <v>3719</v>
      </c>
      <c r="F1000" s="28" t="s">
        <v>5006</v>
      </c>
      <c r="G1000" s="28" t="s">
        <v>5007</v>
      </c>
      <c r="H1000" s="12" t="s">
        <v>3357</v>
      </c>
      <c r="I1000" s="12" t="s">
        <v>3351</v>
      </c>
      <c r="J1000" s="29" t="s">
        <v>3359</v>
      </c>
      <c r="K1000" s="34">
        <v>0.27333333333333332</v>
      </c>
      <c r="L1000" s="34">
        <v>0.27333333333333332</v>
      </c>
      <c r="M1000" s="34">
        <v>0.27333333333333332</v>
      </c>
      <c r="N1000" s="31"/>
      <c r="O1000" s="31">
        <v>7606.0303582401057</v>
      </c>
      <c r="P1000" s="31">
        <v>7606.0303582401057</v>
      </c>
      <c r="Q1000" s="31"/>
      <c r="R1000" s="31"/>
      <c r="S1000" s="31"/>
      <c r="T1000" s="32">
        <v>1</v>
      </c>
      <c r="U1000" s="32">
        <v>1</v>
      </c>
      <c r="V1000" s="29">
        <v>31918</v>
      </c>
      <c r="W1000" s="29"/>
      <c r="X1000" s="33">
        <v>55153</v>
      </c>
      <c r="Y1000" s="15">
        <v>3</v>
      </c>
      <c r="Z1000" s="41" t="str">
        <f t="shared" si="45"/>
        <v>CAISO_CHP</v>
      </c>
      <c r="AA1000" s="41">
        <f>IF(IFERROR(MATCH(C1000,REN_Existing_Resources!E:E,0),FALSE),1,0)</f>
        <v>0</v>
      </c>
      <c r="AB1000">
        <f t="shared" si="46"/>
        <v>1</v>
      </c>
      <c r="AC1000">
        <f>IF(IFERROR(MATCH(Z1000,NonREN_types!$A$1:$A$10,0),FALSE),1,0)</f>
        <v>1</v>
      </c>
      <c r="AD1000">
        <v>1</v>
      </c>
      <c r="AE1000">
        <f t="shared" si="47"/>
        <v>1</v>
      </c>
      <c r="AG1000" s="44">
        <f>IFERROR(INDEX(MasterGenCapability_201906!$G:$G,MATCH($C1000,MasterGenCapability_201906!$U:$U,0)),"")</f>
        <v>49.85</v>
      </c>
      <c r="AH1000" s="44">
        <f>IFERROR(INDEX(NQC2020compliance_20191121!$L:$L,MATCH($C1000,NQC2020compliance_20191121!$A:$A,0)),"")</f>
        <v>0.31</v>
      </c>
    </row>
    <row r="1001" spans="2:34" x14ac:dyDescent="0.25">
      <c r="B1001" s="28" t="s">
        <v>3329</v>
      </c>
      <c r="C1001" s="28" t="s">
        <v>5005</v>
      </c>
      <c r="D1001" s="28" t="s">
        <v>3455</v>
      </c>
      <c r="E1001" s="28" t="s">
        <v>3719</v>
      </c>
      <c r="F1001" s="28" t="s">
        <v>5006</v>
      </c>
      <c r="G1001" s="28" t="s">
        <v>5008</v>
      </c>
      <c r="H1001" s="12" t="s">
        <v>3357</v>
      </c>
      <c r="I1001" s="12" t="s">
        <v>3351</v>
      </c>
      <c r="J1001" s="29" t="s">
        <v>3359</v>
      </c>
      <c r="K1001" s="34">
        <v>0.27333333333333332</v>
      </c>
      <c r="L1001" s="34">
        <v>0.27333333333333332</v>
      </c>
      <c r="M1001" s="34">
        <v>0.27333333333333332</v>
      </c>
      <c r="N1001" s="31"/>
      <c r="O1001" s="31">
        <v>7606.0303582401057</v>
      </c>
      <c r="P1001" s="31">
        <v>7606.0303582401057</v>
      </c>
      <c r="Q1001" s="31"/>
      <c r="R1001" s="31"/>
      <c r="S1001" s="31"/>
      <c r="T1001" s="32">
        <v>1</v>
      </c>
      <c r="U1001" s="32">
        <v>1</v>
      </c>
      <c r="V1001" s="29">
        <v>31918</v>
      </c>
      <c r="W1001" s="29"/>
      <c r="X1001" s="33">
        <v>55153</v>
      </c>
      <c r="Y1001" s="15">
        <v>3</v>
      </c>
      <c r="Z1001" s="41" t="str">
        <f t="shared" si="45"/>
        <v>CAISO_CHP</v>
      </c>
      <c r="AA1001" s="41">
        <f>IF(IFERROR(MATCH(C1001,REN_Existing_Resources!E:E,0),FALSE),1,0)</f>
        <v>0</v>
      </c>
      <c r="AB1001">
        <f t="shared" si="46"/>
        <v>1</v>
      </c>
      <c r="AC1001">
        <f>IF(IFERROR(MATCH(Z1001,NonREN_types!$A$1:$A$10,0),FALSE),1,0)</f>
        <v>1</v>
      </c>
      <c r="AD1001">
        <v>1</v>
      </c>
      <c r="AE1001">
        <f t="shared" si="47"/>
        <v>1</v>
      </c>
      <c r="AG1001" s="44">
        <f>IFERROR(INDEX(MasterGenCapability_201906!$G:$G,MATCH($C1001,MasterGenCapability_201906!$U:$U,0)),"")</f>
        <v>49.85</v>
      </c>
      <c r="AH1001" s="44">
        <f>IFERROR(INDEX(NQC2020compliance_20191121!$L:$L,MATCH($C1001,NQC2020compliance_20191121!$A:$A,0)),"")</f>
        <v>0.31</v>
      </c>
    </row>
    <row r="1002" spans="2:34" x14ac:dyDescent="0.25">
      <c r="B1002" s="28" t="s">
        <v>3329</v>
      </c>
      <c r="C1002" s="28" t="s">
        <v>5005</v>
      </c>
      <c r="D1002" s="28" t="s">
        <v>3455</v>
      </c>
      <c r="E1002" s="28" t="s">
        <v>3719</v>
      </c>
      <c r="F1002" s="28" t="s">
        <v>5006</v>
      </c>
      <c r="G1002" s="28" t="s">
        <v>5009</v>
      </c>
      <c r="H1002" s="12" t="s">
        <v>3357</v>
      </c>
      <c r="I1002" s="12" t="s">
        <v>3351</v>
      </c>
      <c r="J1002" s="29" t="s">
        <v>3359</v>
      </c>
      <c r="K1002" s="34">
        <v>0.27333333333333332</v>
      </c>
      <c r="L1002" s="34">
        <v>0.27333333333333332</v>
      </c>
      <c r="M1002" s="34">
        <v>0.27333333333333332</v>
      </c>
      <c r="N1002" s="31"/>
      <c r="O1002" s="31">
        <v>7606.0303582401057</v>
      </c>
      <c r="P1002" s="31">
        <v>7606.0303582401057</v>
      </c>
      <c r="Q1002" s="31"/>
      <c r="R1002" s="31"/>
      <c r="S1002" s="31"/>
      <c r="T1002" s="32">
        <v>1</v>
      </c>
      <c r="U1002" s="32">
        <v>1</v>
      </c>
      <c r="V1002" s="29">
        <v>31918</v>
      </c>
      <c r="W1002" s="29"/>
      <c r="X1002" s="33">
        <v>55153</v>
      </c>
      <c r="Y1002" s="15">
        <v>3</v>
      </c>
      <c r="Z1002" s="41" t="str">
        <f t="shared" si="45"/>
        <v>CAISO_CHP</v>
      </c>
      <c r="AA1002" s="41">
        <f>IF(IFERROR(MATCH(C1002,REN_Existing_Resources!E:E,0),FALSE),1,0)</f>
        <v>0</v>
      </c>
      <c r="AB1002">
        <f t="shared" si="46"/>
        <v>1</v>
      </c>
      <c r="AC1002">
        <f>IF(IFERROR(MATCH(Z1002,NonREN_types!$A$1:$A$10,0),FALSE),1,0)</f>
        <v>1</v>
      </c>
      <c r="AD1002">
        <v>1</v>
      </c>
      <c r="AE1002">
        <f t="shared" si="47"/>
        <v>1</v>
      </c>
      <c r="AG1002" s="44">
        <f>IFERROR(INDEX(MasterGenCapability_201906!$G:$G,MATCH($C1002,MasterGenCapability_201906!$U:$U,0)),"")</f>
        <v>49.85</v>
      </c>
      <c r="AH1002" s="44">
        <f>IFERROR(INDEX(NQC2020compliance_20191121!$L:$L,MATCH($C1002,NQC2020compliance_20191121!$A:$A,0)),"")</f>
        <v>0.31</v>
      </c>
    </row>
    <row r="1003" spans="2:34" x14ac:dyDescent="0.25">
      <c r="B1003" s="28" t="s">
        <v>3329</v>
      </c>
      <c r="C1003" s="28" t="s">
        <v>5010</v>
      </c>
      <c r="D1003" s="28" t="s">
        <v>3360</v>
      </c>
      <c r="E1003" s="28"/>
      <c r="F1003" s="28" t="s">
        <v>5011</v>
      </c>
      <c r="G1003" s="28"/>
      <c r="H1003" s="12" t="s">
        <v>3357</v>
      </c>
      <c r="I1003" s="12" t="s">
        <v>3333</v>
      </c>
      <c r="J1003" s="29" t="s">
        <v>3359</v>
      </c>
      <c r="K1003" s="34">
        <v>34.909999999999997</v>
      </c>
      <c r="L1003" s="34">
        <v>34.909999999999997</v>
      </c>
      <c r="M1003" s="34">
        <v>34.909999999999997</v>
      </c>
      <c r="N1003" s="31"/>
      <c r="O1003" s="31">
        <v>7606.0303582401057</v>
      </c>
      <c r="P1003" s="31">
        <v>7606.0303582401057</v>
      </c>
      <c r="Q1003" s="31"/>
      <c r="R1003" s="31"/>
      <c r="S1003" s="31"/>
      <c r="T1003" s="32">
        <v>1</v>
      </c>
      <c r="U1003" s="32">
        <v>1</v>
      </c>
      <c r="V1003" s="29">
        <v>31413</v>
      </c>
      <c r="W1003" s="29"/>
      <c r="X1003" s="33">
        <v>55153</v>
      </c>
      <c r="Y1003" s="15">
        <v>1</v>
      </c>
      <c r="Z1003" s="41" t="str">
        <f t="shared" si="45"/>
        <v>CAISO_CHP</v>
      </c>
      <c r="AA1003" s="41">
        <f>IF(IFERROR(MATCH(C1003,REN_Existing_Resources!E:E,0),FALSE),1,0)</f>
        <v>0</v>
      </c>
      <c r="AB1003">
        <f t="shared" si="46"/>
        <v>1</v>
      </c>
      <c r="AC1003">
        <f>IF(IFERROR(MATCH(Z1003,NonREN_types!$A$1:$A$10,0),FALSE),1,0)</f>
        <v>1</v>
      </c>
      <c r="AD1003">
        <v>1</v>
      </c>
      <c r="AE1003">
        <f t="shared" si="47"/>
        <v>1</v>
      </c>
      <c r="AG1003" s="44">
        <f>IFERROR(INDEX(MasterGenCapability_201906!$G:$G,MATCH($C1003,MasterGenCapability_201906!$U:$U,0)),"")</f>
        <v>38</v>
      </c>
      <c r="AH1003" s="44">
        <f>IFERROR(INDEX(NQC2020compliance_20191121!$L:$L,MATCH($C1003,NQC2020compliance_20191121!$A:$A,0)),"")</f>
        <v>34.36</v>
      </c>
    </row>
    <row r="1004" spans="2:34" hidden="1" x14ac:dyDescent="0.25">
      <c r="B1004" s="28" t="s">
        <v>3329</v>
      </c>
      <c r="C1004" s="28" t="s">
        <v>3280</v>
      </c>
      <c r="D1004" s="28" t="s">
        <v>3360</v>
      </c>
      <c r="E1004" s="28"/>
      <c r="F1004" s="28" t="s">
        <v>3279</v>
      </c>
      <c r="G1004" s="28"/>
      <c r="H1004" s="12" t="s">
        <v>3399</v>
      </c>
      <c r="I1004" s="12" t="s">
        <v>3333</v>
      </c>
      <c r="J1004" s="29"/>
      <c r="K1004" s="30">
        <v>42.96</v>
      </c>
      <c r="L1004" s="30">
        <v>7.58</v>
      </c>
      <c r="M1004" s="30"/>
      <c r="N1004" s="31"/>
      <c r="O1004" s="31"/>
      <c r="P1004" s="31"/>
      <c r="Q1004" s="31"/>
      <c r="R1004" s="31"/>
      <c r="S1004" s="31"/>
      <c r="T1004" s="32">
        <v>0</v>
      </c>
      <c r="U1004" s="32">
        <v>1</v>
      </c>
      <c r="V1004" s="29">
        <v>42356</v>
      </c>
      <c r="W1004" s="29"/>
      <c r="X1004" s="33">
        <v>55153</v>
      </c>
      <c r="Y1004" s="15">
        <v>1</v>
      </c>
      <c r="Z1004" s="41" t="str">
        <f t="shared" si="45"/>
        <v>RenExistRes</v>
      </c>
      <c r="AA1004" s="41">
        <f>IF(IFERROR(MATCH(C1004,REN_Existing_Resources!E:E,0),FALSE),1,0)</f>
        <v>1</v>
      </c>
      <c r="AB1004">
        <f t="shared" si="46"/>
        <v>1</v>
      </c>
      <c r="AC1004">
        <f>IF(IFERROR(MATCH(Z1004,NonREN_types!$A$1:$A$10,0),FALSE),1,0)</f>
        <v>0</v>
      </c>
      <c r="AD1004">
        <v>1</v>
      </c>
      <c r="AE1004">
        <f t="shared" si="47"/>
        <v>0</v>
      </c>
      <c r="AG1004" s="44">
        <f>IFERROR(INDEX(MasterGenCapability_201906!$G:$G,MATCH($C1004,MasterGenCapability_201906!$U:$U,0)),"")</f>
        <v>42.96</v>
      </c>
      <c r="AH1004" s="44">
        <f>IFERROR(INDEX(NQC2020compliance_20191121!$L:$L,MATCH($C1004,NQC2020compliance_20191121!$A:$A,0)),"")</f>
        <v>6.44</v>
      </c>
    </row>
    <row r="1005" spans="2:34" hidden="1" x14ac:dyDescent="0.25">
      <c r="B1005" s="28" t="s">
        <v>3329</v>
      </c>
      <c r="C1005" s="28" t="s">
        <v>3247</v>
      </c>
      <c r="D1005" s="28" t="s">
        <v>3360</v>
      </c>
      <c r="E1005" s="28"/>
      <c r="F1005" s="28" t="s">
        <v>3246</v>
      </c>
      <c r="G1005" s="28"/>
      <c r="H1005" s="12" t="s">
        <v>3399</v>
      </c>
      <c r="I1005" s="12" t="s">
        <v>3333</v>
      </c>
      <c r="J1005" s="29"/>
      <c r="K1005" s="30">
        <v>42.96</v>
      </c>
      <c r="L1005" s="30">
        <v>7.58</v>
      </c>
      <c r="M1005" s="30"/>
      <c r="N1005" s="31"/>
      <c r="O1005" s="31"/>
      <c r="P1005" s="31"/>
      <c r="Q1005" s="31"/>
      <c r="R1005" s="31"/>
      <c r="S1005" s="31"/>
      <c r="T1005" s="32">
        <v>0</v>
      </c>
      <c r="U1005" s="32">
        <v>1</v>
      </c>
      <c r="V1005" s="29">
        <v>42356</v>
      </c>
      <c r="W1005" s="29"/>
      <c r="X1005" s="33">
        <v>55153</v>
      </c>
      <c r="Y1005" s="15">
        <v>1</v>
      </c>
      <c r="Z1005" s="41" t="str">
        <f t="shared" si="45"/>
        <v>RenExistRes</v>
      </c>
      <c r="AA1005" s="41">
        <f>IF(IFERROR(MATCH(C1005,REN_Existing_Resources!E:E,0),FALSE),1,0)</f>
        <v>1</v>
      </c>
      <c r="AB1005">
        <f t="shared" si="46"/>
        <v>1</v>
      </c>
      <c r="AC1005">
        <f>IF(IFERROR(MATCH(Z1005,NonREN_types!$A$1:$A$10,0),FALSE),1,0)</f>
        <v>0</v>
      </c>
      <c r="AD1005">
        <v>1</v>
      </c>
      <c r="AE1005">
        <f t="shared" si="47"/>
        <v>0</v>
      </c>
      <c r="AG1005" s="44">
        <f>IFERROR(INDEX(MasterGenCapability_201906!$G:$G,MATCH($C1005,MasterGenCapability_201906!$U:$U,0)),"")</f>
        <v>42.96</v>
      </c>
      <c r="AH1005" s="44">
        <f>IFERROR(INDEX(NQC2020compliance_20191121!$L:$L,MATCH($C1005,NQC2020compliance_20191121!$A:$A,0)),"")</f>
        <v>6.44</v>
      </c>
    </row>
    <row r="1006" spans="2:34" hidden="1" x14ac:dyDescent="0.25">
      <c r="B1006" s="28" t="s">
        <v>3329</v>
      </c>
      <c r="C1006" s="28" t="s">
        <v>56</v>
      </c>
      <c r="D1006" s="28" t="s">
        <v>3360</v>
      </c>
      <c r="E1006" s="28"/>
      <c r="F1006" s="28" t="s">
        <v>5012</v>
      </c>
      <c r="G1006" s="28"/>
      <c r="H1006" s="12" t="s">
        <v>3399</v>
      </c>
      <c r="I1006" s="12" t="s">
        <v>3333</v>
      </c>
      <c r="J1006" s="29"/>
      <c r="K1006" s="30">
        <v>80.2</v>
      </c>
      <c r="L1006" s="30">
        <v>8.08</v>
      </c>
      <c r="M1006" s="30"/>
      <c r="N1006" s="31"/>
      <c r="O1006" s="31"/>
      <c r="P1006" s="31"/>
      <c r="Q1006" s="31"/>
      <c r="R1006" s="31"/>
      <c r="S1006" s="31"/>
      <c r="T1006" s="32">
        <v>0</v>
      </c>
      <c r="U1006" s="32">
        <v>1</v>
      </c>
      <c r="V1006" s="29">
        <v>31778</v>
      </c>
      <c r="W1006" s="29"/>
      <c r="X1006" s="33">
        <v>55153</v>
      </c>
      <c r="Y1006" s="15">
        <v>1</v>
      </c>
      <c r="Z1006" s="41" t="str">
        <f t="shared" si="45"/>
        <v>RenExistRes</v>
      </c>
      <c r="AA1006" s="41">
        <f>IF(IFERROR(MATCH(C1006,REN_Existing_Resources!E:E,0),FALSE),1,0)</f>
        <v>1</v>
      </c>
      <c r="AB1006">
        <f t="shared" si="46"/>
        <v>1</v>
      </c>
      <c r="AC1006">
        <f>IF(IFERROR(MATCH(Z1006,NonREN_types!$A$1:$A$10,0),FALSE),1,0)</f>
        <v>0</v>
      </c>
      <c r="AD1006">
        <v>1</v>
      </c>
      <c r="AE1006">
        <f t="shared" si="47"/>
        <v>0</v>
      </c>
      <c r="AG1006" s="44" t="str">
        <f>IFERROR(INDEX(MasterGenCapability_201906!$G:$G,MATCH($C1006,MasterGenCapability_201906!$U:$U,0)),"")</f>
        <v/>
      </c>
      <c r="AH1006" s="44" t="str">
        <f>IFERROR(INDEX(NQC2020compliance_20191121!$L:$L,MATCH($C1006,NQC2020compliance_20191121!$A:$A,0)),"")</f>
        <v/>
      </c>
    </row>
    <row r="1007" spans="2:34" hidden="1" x14ac:dyDescent="0.25">
      <c r="B1007" s="28" t="s">
        <v>3329</v>
      </c>
      <c r="C1007" s="28" t="s">
        <v>3066</v>
      </c>
      <c r="D1007" s="28" t="s">
        <v>3455</v>
      </c>
      <c r="E1007" s="28" t="s">
        <v>766</v>
      </c>
      <c r="F1007" s="28" t="s">
        <v>5013</v>
      </c>
      <c r="G1007" s="28"/>
      <c r="H1007" s="12" t="s">
        <v>3399</v>
      </c>
      <c r="I1007" s="12" t="s">
        <v>3333</v>
      </c>
      <c r="J1007" s="29"/>
      <c r="K1007" s="30">
        <v>102.18</v>
      </c>
      <c r="L1007" s="30">
        <v>22.43</v>
      </c>
      <c r="M1007" s="30"/>
      <c r="N1007" s="31"/>
      <c r="O1007" s="31"/>
      <c r="P1007" s="31"/>
      <c r="Q1007" s="31"/>
      <c r="R1007" s="31"/>
      <c r="S1007" s="31"/>
      <c r="T1007" s="32">
        <v>0</v>
      </c>
      <c r="U1007" s="32">
        <v>1</v>
      </c>
      <c r="V1007" s="29">
        <v>34335</v>
      </c>
      <c r="W1007" s="29"/>
      <c r="X1007" s="33">
        <v>55153</v>
      </c>
      <c r="Y1007" s="15">
        <v>1</v>
      </c>
      <c r="Z1007" s="41" t="str">
        <f t="shared" si="45"/>
        <v>RenExistRes</v>
      </c>
      <c r="AA1007" s="41">
        <f>IF(IFERROR(MATCH(C1007,REN_Existing_Resources!E:E,0),FALSE),1,0)</f>
        <v>1</v>
      </c>
      <c r="AB1007">
        <f t="shared" si="46"/>
        <v>1</v>
      </c>
      <c r="AC1007">
        <f>IF(IFERROR(MATCH(Z1007,NonREN_types!$A$1:$A$10,0),FALSE),1,0)</f>
        <v>0</v>
      </c>
      <c r="AD1007">
        <v>1</v>
      </c>
      <c r="AE1007">
        <f t="shared" si="47"/>
        <v>0</v>
      </c>
      <c r="AG1007" s="44">
        <f>IFERROR(INDEX(MasterGenCapability_201906!$G:$G,MATCH($C1007,MasterGenCapability_201906!$U:$U,0)),"")</f>
        <v>102.18</v>
      </c>
      <c r="AH1007" s="44">
        <f>IFERROR(INDEX(NQC2020compliance_20191121!$L:$L,MATCH($C1007,NQC2020compliance_20191121!$A:$A,0)),"")</f>
        <v>15.33</v>
      </c>
    </row>
    <row r="1008" spans="2:34" hidden="1" x14ac:dyDescent="0.25">
      <c r="B1008" s="28" t="s">
        <v>3329</v>
      </c>
      <c r="C1008" s="28" t="s">
        <v>3069</v>
      </c>
      <c r="D1008" s="28" t="s">
        <v>3455</v>
      </c>
      <c r="E1008" s="28" t="s">
        <v>766</v>
      </c>
      <c r="F1008" s="28" t="s">
        <v>5014</v>
      </c>
      <c r="G1008" s="28"/>
      <c r="H1008" s="12" t="s">
        <v>3399</v>
      </c>
      <c r="I1008" s="12" t="s">
        <v>3333</v>
      </c>
      <c r="J1008" s="29"/>
      <c r="K1008" s="30">
        <v>127.8</v>
      </c>
      <c r="L1008" s="30">
        <v>43.15</v>
      </c>
      <c r="M1008" s="30"/>
      <c r="N1008" s="31"/>
      <c r="O1008" s="31"/>
      <c r="P1008" s="31"/>
      <c r="Q1008" s="31"/>
      <c r="R1008" s="31"/>
      <c r="S1008" s="31"/>
      <c r="T1008" s="32">
        <v>0</v>
      </c>
      <c r="U1008" s="32">
        <v>1</v>
      </c>
      <c r="V1008" s="29">
        <v>41017</v>
      </c>
      <c r="W1008" s="29"/>
      <c r="X1008" s="33">
        <v>55153</v>
      </c>
      <c r="Y1008" s="15">
        <v>1</v>
      </c>
      <c r="Z1008" s="41" t="str">
        <f t="shared" si="45"/>
        <v>RenExistRes</v>
      </c>
      <c r="AA1008" s="41">
        <f>IF(IFERROR(MATCH(C1008,REN_Existing_Resources!E:E,0),FALSE),1,0)</f>
        <v>1</v>
      </c>
      <c r="AB1008">
        <f t="shared" si="46"/>
        <v>1</v>
      </c>
      <c r="AC1008">
        <f>IF(IFERROR(MATCH(Z1008,NonREN_types!$A$1:$A$10,0),FALSE),1,0)</f>
        <v>0</v>
      </c>
      <c r="AD1008">
        <v>1</v>
      </c>
      <c r="AE1008">
        <f t="shared" si="47"/>
        <v>0</v>
      </c>
      <c r="AG1008" s="44">
        <f>IFERROR(INDEX(MasterGenCapability_201906!$G:$G,MATCH($C1008,MasterGenCapability_201906!$U:$U,0)),"")</f>
        <v>127.8</v>
      </c>
      <c r="AH1008" s="44">
        <f>IFERROR(INDEX(NQC2020compliance_20191121!$L:$L,MATCH($C1008,NQC2020compliance_20191121!$A:$A,0)),"")</f>
        <v>19.170000000000002</v>
      </c>
    </row>
    <row r="1009" spans="2:34" hidden="1" x14ac:dyDescent="0.25">
      <c r="B1009" s="28" t="s">
        <v>3329</v>
      </c>
      <c r="C1009" s="28" t="s">
        <v>1012</v>
      </c>
      <c r="D1009" s="28" t="s">
        <v>3455</v>
      </c>
      <c r="E1009" s="28" t="s">
        <v>766</v>
      </c>
      <c r="F1009" s="28" t="s">
        <v>5015</v>
      </c>
      <c r="G1009" s="28"/>
      <c r="H1009" s="12" t="s">
        <v>3399</v>
      </c>
      <c r="I1009" s="12" t="s">
        <v>3333</v>
      </c>
      <c r="J1009" s="29"/>
      <c r="K1009" s="30">
        <v>59.6</v>
      </c>
      <c r="L1009" s="30">
        <v>4</v>
      </c>
      <c r="M1009" s="30"/>
      <c r="N1009" s="31"/>
      <c r="O1009" s="31"/>
      <c r="P1009" s="31"/>
      <c r="Q1009" s="31"/>
      <c r="R1009" s="31"/>
      <c r="S1009" s="31"/>
      <c r="T1009" s="32">
        <v>0</v>
      </c>
      <c r="U1009" s="32">
        <v>1</v>
      </c>
      <c r="V1009" s="29">
        <v>34335</v>
      </c>
      <c r="W1009" s="29"/>
      <c r="X1009" s="33">
        <v>55153</v>
      </c>
      <c r="Y1009" s="15">
        <v>1</v>
      </c>
      <c r="Z1009" s="41" t="str">
        <f t="shared" si="45"/>
        <v>RenExistRes</v>
      </c>
      <c r="AA1009" s="41">
        <f>IF(IFERROR(MATCH(C1009,REN_Existing_Resources!E:E,0),FALSE),1,0)</f>
        <v>1</v>
      </c>
      <c r="AB1009">
        <f t="shared" si="46"/>
        <v>1</v>
      </c>
      <c r="AC1009">
        <f>IF(IFERROR(MATCH(Z1009,NonREN_types!$A$1:$A$10,0),FALSE),1,0)</f>
        <v>0</v>
      </c>
      <c r="AD1009">
        <v>1</v>
      </c>
      <c r="AE1009">
        <f t="shared" si="47"/>
        <v>0</v>
      </c>
      <c r="AG1009" s="44" t="str">
        <f>IFERROR(INDEX(MasterGenCapability_201906!$G:$G,MATCH($C1009,MasterGenCapability_201906!$U:$U,0)),"")</f>
        <v/>
      </c>
      <c r="AH1009" s="44" t="str">
        <f>IFERROR(INDEX(NQC2020compliance_20191121!$L:$L,MATCH($C1009,NQC2020compliance_20191121!$A:$A,0)),"")</f>
        <v/>
      </c>
    </row>
    <row r="1010" spans="2:34" hidden="1" x14ac:dyDescent="0.25">
      <c r="B1010" s="28" t="s">
        <v>3329</v>
      </c>
      <c r="C1010" s="28" t="s">
        <v>1066</v>
      </c>
      <c r="D1010" s="28" t="s">
        <v>3455</v>
      </c>
      <c r="E1010" s="28" t="s">
        <v>766</v>
      </c>
      <c r="F1010" s="28" t="s">
        <v>5016</v>
      </c>
      <c r="G1010" s="28"/>
      <c r="H1010" s="12" t="s">
        <v>3399</v>
      </c>
      <c r="I1010" s="12" t="s">
        <v>3333</v>
      </c>
      <c r="J1010" s="29"/>
      <c r="K1010" s="30">
        <v>78.2</v>
      </c>
      <c r="L1010" s="30">
        <v>17.350000000000001</v>
      </c>
      <c r="M1010" s="30"/>
      <c r="N1010" s="31"/>
      <c r="O1010" s="31"/>
      <c r="P1010" s="31"/>
      <c r="Q1010" s="31"/>
      <c r="R1010" s="31"/>
      <c r="S1010" s="31"/>
      <c r="T1010" s="32">
        <v>0</v>
      </c>
      <c r="U1010" s="32">
        <v>1</v>
      </c>
      <c r="V1010" s="29">
        <v>32143</v>
      </c>
      <c r="W1010" s="29"/>
      <c r="X1010" s="33">
        <v>55153</v>
      </c>
      <c r="Y1010" s="15">
        <v>1</v>
      </c>
      <c r="Z1010" s="41" t="str">
        <f t="shared" si="45"/>
        <v>RenExistRes</v>
      </c>
      <c r="AA1010" s="41">
        <f>IF(IFERROR(MATCH(C1010,REN_Existing_Resources!E:E,0),FALSE),1,0)</f>
        <v>1</v>
      </c>
      <c r="AB1010">
        <f t="shared" si="46"/>
        <v>1</v>
      </c>
      <c r="AC1010">
        <f>IF(IFERROR(MATCH(Z1010,NonREN_types!$A$1:$A$10,0),FALSE),1,0)</f>
        <v>0</v>
      </c>
      <c r="AD1010">
        <v>1</v>
      </c>
      <c r="AE1010">
        <f t="shared" si="47"/>
        <v>0</v>
      </c>
      <c r="AG1010" s="44">
        <f>IFERROR(INDEX(MasterGenCapability_201906!$G:$G,MATCH($C1010,MasterGenCapability_201906!$U:$U,0)),"")</f>
        <v>78.2</v>
      </c>
      <c r="AH1010" s="44">
        <f>IFERROR(INDEX(NQC2020compliance_20191121!$L:$L,MATCH($C1010,NQC2020compliance_20191121!$A:$A,0)),"")</f>
        <v>11.73</v>
      </c>
    </row>
    <row r="1011" spans="2:34" hidden="1" x14ac:dyDescent="0.25">
      <c r="B1011" s="28" t="s">
        <v>3329</v>
      </c>
      <c r="C1011" s="28" t="s">
        <v>5017</v>
      </c>
      <c r="D1011" s="28" t="s">
        <v>3360</v>
      </c>
      <c r="E1011" s="28"/>
      <c r="F1011" s="28" t="s">
        <v>5018</v>
      </c>
      <c r="G1011" s="28"/>
      <c r="H1011" s="12" t="s">
        <v>5019</v>
      </c>
      <c r="I1011" s="12" t="s">
        <v>3333</v>
      </c>
      <c r="J1011" s="29"/>
      <c r="K1011" s="30">
        <v>1.85</v>
      </c>
      <c r="L1011" s="30">
        <v>0</v>
      </c>
      <c r="M1011" s="30"/>
      <c r="N1011" s="31"/>
      <c r="O1011" s="31"/>
      <c r="P1011" s="31"/>
      <c r="Q1011" s="31"/>
      <c r="R1011" s="31"/>
      <c r="S1011" s="31"/>
      <c r="T1011" s="32">
        <v>1</v>
      </c>
      <c r="U1011" s="32">
        <v>1</v>
      </c>
      <c r="V1011" s="29">
        <v>41523</v>
      </c>
      <c r="W1011" s="29"/>
      <c r="X1011" s="33">
        <v>55153</v>
      </c>
      <c r="Y1011" s="15">
        <v>1</v>
      </c>
      <c r="Z1011" s="41" t="str">
        <f t="shared" si="45"/>
        <v>Unclassified</v>
      </c>
      <c r="AA1011" s="41">
        <f>IF(IFERROR(MATCH(C1011,REN_Existing_Resources!E:E,0),FALSE),1,0)</f>
        <v>0</v>
      </c>
      <c r="AB1011">
        <f t="shared" si="46"/>
        <v>1</v>
      </c>
      <c r="AC1011">
        <f>IF(IFERROR(MATCH(Z1011,NonREN_types!$A$1:$A$10,0),FALSE),1,0)</f>
        <v>0</v>
      </c>
      <c r="AD1011">
        <v>1</v>
      </c>
      <c r="AE1011">
        <f t="shared" si="47"/>
        <v>0</v>
      </c>
      <c r="AG1011" s="44">
        <f>IFERROR(INDEX(MasterGenCapability_201906!$G:$G,MATCH($C1011,MasterGenCapability_201906!$U:$U,0)),"")</f>
        <v>1.85</v>
      </c>
      <c r="AH1011" s="44">
        <f>IFERROR(INDEX(NQC2020compliance_20191121!$L:$L,MATCH($C1011,NQC2020compliance_20191121!$A:$A,0)),"")</f>
        <v>1</v>
      </c>
    </row>
    <row r="1012" spans="2:34" hidden="1" x14ac:dyDescent="0.25">
      <c r="B1012" s="28" t="s">
        <v>3329</v>
      </c>
      <c r="C1012" s="28" t="s">
        <v>5020</v>
      </c>
      <c r="D1012" s="28" t="s">
        <v>3360</v>
      </c>
      <c r="E1012" s="28"/>
      <c r="F1012" s="28" t="s">
        <v>5021</v>
      </c>
      <c r="G1012" s="28"/>
      <c r="H1012" s="12" t="s">
        <v>3332</v>
      </c>
      <c r="I1012" s="12" t="s">
        <v>3333</v>
      </c>
      <c r="J1012" s="29"/>
      <c r="K1012" s="30">
        <v>2.5</v>
      </c>
      <c r="L1012" s="30">
        <v>1.52</v>
      </c>
      <c r="M1012" s="30"/>
      <c r="N1012" s="31"/>
      <c r="O1012" s="31"/>
      <c r="P1012" s="31"/>
      <c r="Q1012" s="31"/>
      <c r="R1012" s="31"/>
      <c r="S1012" s="31"/>
      <c r="T1012" s="32">
        <v>0</v>
      </c>
      <c r="U1012" s="32">
        <v>1</v>
      </c>
      <c r="V1012" s="29">
        <v>40170</v>
      </c>
      <c r="W1012" s="29"/>
      <c r="X1012" s="33">
        <v>55153</v>
      </c>
      <c r="Y1012" s="15">
        <v>1</v>
      </c>
      <c r="Z1012" s="41" t="str">
        <f t="shared" si="45"/>
        <v>Unclassified</v>
      </c>
      <c r="AA1012" s="41">
        <f>IF(IFERROR(MATCH(C1012,REN_Existing_Resources!E:E,0),FALSE),1,0)</f>
        <v>0</v>
      </c>
      <c r="AB1012">
        <f t="shared" si="46"/>
        <v>1</v>
      </c>
      <c r="AC1012">
        <f>IF(IFERROR(MATCH(Z1012,NonREN_types!$A$1:$A$10,0),FALSE),1,0)</f>
        <v>0</v>
      </c>
      <c r="AD1012">
        <v>1</v>
      </c>
      <c r="AE1012">
        <f t="shared" si="47"/>
        <v>0</v>
      </c>
      <c r="AG1012" s="44">
        <f>IFERROR(INDEX(MasterGenCapability_201906!$G:$G,MATCH($C1012,MasterGenCapability_201906!$U:$U,0)),"")</f>
        <v>2.5</v>
      </c>
      <c r="AH1012" s="44">
        <f>IFERROR(INDEX(NQC2020compliance_20191121!$L:$L,MATCH($C1012,NQC2020compliance_20191121!$A:$A,0)),"")</f>
        <v>0.35</v>
      </c>
    </row>
    <row r="1013" spans="2:34" x14ac:dyDescent="0.25">
      <c r="B1013" s="28" t="s">
        <v>3329</v>
      </c>
      <c r="C1013" s="28" t="s">
        <v>5022</v>
      </c>
      <c r="D1013" s="28" t="s">
        <v>3346</v>
      </c>
      <c r="E1013" s="28" t="s">
        <v>3347</v>
      </c>
      <c r="F1013" s="28" t="s">
        <v>5023</v>
      </c>
      <c r="G1013" s="28" t="s">
        <v>5024</v>
      </c>
      <c r="H1013" s="12" t="s">
        <v>3350</v>
      </c>
      <c r="I1013" s="12" t="s">
        <v>3351</v>
      </c>
      <c r="J1013" s="29" t="s">
        <v>3836</v>
      </c>
      <c r="K1013" s="30">
        <v>5.75</v>
      </c>
      <c r="L1013" s="30">
        <v>5.75</v>
      </c>
      <c r="M1013" s="30">
        <v>1.7249999999999999</v>
      </c>
      <c r="N1013" s="31">
        <v>195.05840000000001</v>
      </c>
      <c r="O1013" s="31">
        <v>7867.5304347826104</v>
      </c>
      <c r="P1013" s="31">
        <v>8370.4347826086978</v>
      </c>
      <c r="Q1013" s="31">
        <v>60</v>
      </c>
      <c r="R1013" s="31">
        <v>60</v>
      </c>
      <c r="S1013" s="31"/>
      <c r="T1013" s="32">
        <v>1</v>
      </c>
      <c r="U1013" s="32">
        <v>1</v>
      </c>
      <c r="V1013" s="29">
        <v>31778</v>
      </c>
      <c r="W1013" s="29"/>
      <c r="X1013" s="33">
        <v>55153</v>
      </c>
      <c r="Y1013" s="15">
        <v>1</v>
      </c>
      <c r="Z1013" s="41" t="str">
        <f t="shared" si="45"/>
        <v>CAISO_Peaker1</v>
      </c>
      <c r="AA1013" s="41">
        <f>IF(IFERROR(MATCH(C1013,REN_Existing_Resources!E:E,0),FALSE),1,0)</f>
        <v>0</v>
      </c>
      <c r="AB1013">
        <f t="shared" si="46"/>
        <v>1</v>
      </c>
      <c r="AC1013">
        <f>IF(IFERROR(MATCH(Z1013,NonREN_types!$A$1:$A$10,0),FALSE),1,0)</f>
        <v>1</v>
      </c>
      <c r="AD1013">
        <v>1</v>
      </c>
      <c r="AE1013">
        <f t="shared" si="47"/>
        <v>1</v>
      </c>
      <c r="AG1013" s="44">
        <f>IFERROR(INDEX(MasterGenCapability_201906!$G:$G,MATCH($C1013,MasterGenCapability_201906!$U:$U,0)),"")</f>
        <v>5.75</v>
      </c>
      <c r="AH1013" s="44">
        <f>IFERROR(INDEX(NQC2020compliance_20191121!$L:$L,MATCH($C1013,NQC2020compliance_20191121!$A:$A,0)),"")</f>
        <v>5.75</v>
      </c>
    </row>
    <row r="1014" spans="2:34" x14ac:dyDescent="0.25">
      <c r="B1014" s="28" t="s">
        <v>3329</v>
      </c>
      <c r="C1014" s="28" t="s">
        <v>2572</v>
      </c>
      <c r="D1014" s="28" t="s">
        <v>3346</v>
      </c>
      <c r="E1014" s="28" t="s">
        <v>3413</v>
      </c>
      <c r="F1014" s="28" t="s">
        <v>5025</v>
      </c>
      <c r="G1014" s="28"/>
      <c r="H1014" s="12" t="s">
        <v>3385</v>
      </c>
      <c r="I1014" s="12" t="s">
        <v>3333</v>
      </c>
      <c r="J1014" s="29" t="s">
        <v>3386</v>
      </c>
      <c r="K1014" s="30">
        <v>7.94</v>
      </c>
      <c r="L1014" s="30">
        <v>7.94</v>
      </c>
      <c r="M1014" s="30"/>
      <c r="N1014" s="31"/>
      <c r="O1014" s="31"/>
      <c r="P1014" s="31"/>
      <c r="Q1014" s="31"/>
      <c r="R1014" s="31"/>
      <c r="S1014" s="31"/>
      <c r="T1014" s="32">
        <v>0</v>
      </c>
      <c r="U1014" s="32">
        <v>1</v>
      </c>
      <c r="V1014" s="29">
        <v>30317</v>
      </c>
      <c r="W1014" s="29"/>
      <c r="X1014" s="33">
        <v>55153</v>
      </c>
      <c r="Y1014" s="15">
        <v>1</v>
      </c>
      <c r="Z1014" s="41" t="str">
        <f t="shared" si="45"/>
        <v>CAISO_Hydro</v>
      </c>
      <c r="AA1014" s="41">
        <f>IF(IFERROR(MATCH(C1014,REN_Existing_Resources!E:E,0),FALSE),1,0)</f>
        <v>1</v>
      </c>
      <c r="AB1014">
        <f t="shared" si="46"/>
        <v>1</v>
      </c>
      <c r="AC1014">
        <f>IF(IFERROR(MATCH(Z1014,NonREN_types!$A$1:$A$10,0),FALSE),1,0)</f>
        <v>1</v>
      </c>
      <c r="AD1014">
        <v>1</v>
      </c>
      <c r="AE1014">
        <f t="shared" si="47"/>
        <v>1</v>
      </c>
      <c r="AG1014" s="44">
        <f>IFERROR(INDEX(MasterGenCapability_201906!$G:$G,MATCH($C1014,MasterGenCapability_201906!$U:$U,0)),"")</f>
        <v>7.94</v>
      </c>
      <c r="AH1014" s="44">
        <f>IFERROR(INDEX(NQC2020compliance_20191121!$L:$L,MATCH($C1014,NQC2020compliance_20191121!$A:$A,0)),"")</f>
        <v>7.94</v>
      </c>
    </row>
    <row r="1015" spans="2:34" x14ac:dyDescent="0.25">
      <c r="B1015" s="28" t="s">
        <v>3329</v>
      </c>
      <c r="C1015" s="28" t="s">
        <v>5026</v>
      </c>
      <c r="D1015" s="28" t="s">
        <v>3346</v>
      </c>
      <c r="E1015" s="28" t="s">
        <v>3413</v>
      </c>
      <c r="F1015" s="28" t="s">
        <v>5027</v>
      </c>
      <c r="G1015" s="28"/>
      <c r="H1015" s="12" t="s">
        <v>3385</v>
      </c>
      <c r="I1015" s="12" t="s">
        <v>3333</v>
      </c>
      <c r="J1015" s="29" t="s">
        <v>3386</v>
      </c>
      <c r="K1015" s="30">
        <v>5.9</v>
      </c>
      <c r="L1015" s="30">
        <v>3.7</v>
      </c>
      <c r="M1015" s="30"/>
      <c r="N1015" s="31"/>
      <c r="O1015" s="31"/>
      <c r="P1015" s="31"/>
      <c r="Q1015" s="31"/>
      <c r="R1015" s="31"/>
      <c r="S1015" s="31"/>
      <c r="T1015" s="32">
        <v>0</v>
      </c>
      <c r="U1015" s="32">
        <v>1</v>
      </c>
      <c r="V1015" s="29">
        <v>31048</v>
      </c>
      <c r="W1015" s="29"/>
      <c r="X1015" s="33">
        <v>55153</v>
      </c>
      <c r="Y1015" s="15">
        <v>1</v>
      </c>
      <c r="Z1015" s="41" t="str">
        <f t="shared" si="45"/>
        <v>CAISO_Hydro</v>
      </c>
      <c r="AA1015" s="41">
        <f>IF(IFERROR(MATCH(C1015,REN_Existing_Resources!E:E,0),FALSE),1,0)</f>
        <v>0</v>
      </c>
      <c r="AB1015">
        <f t="shared" si="46"/>
        <v>1</v>
      </c>
      <c r="AC1015">
        <f>IF(IFERROR(MATCH(Z1015,NonREN_types!$A$1:$A$10,0),FALSE),1,0)</f>
        <v>1</v>
      </c>
      <c r="AD1015">
        <v>1</v>
      </c>
      <c r="AE1015">
        <f t="shared" si="47"/>
        <v>1</v>
      </c>
      <c r="AG1015" s="44">
        <f>IFERROR(INDEX(MasterGenCapability_201906!$G:$G,MATCH($C1015,MasterGenCapability_201906!$U:$U,0)),"")</f>
        <v>5.9</v>
      </c>
      <c r="AH1015" s="44">
        <f>IFERROR(INDEX(NQC2020compliance_20191121!$L:$L,MATCH($C1015,NQC2020compliance_20191121!$A:$A,0)),"")</f>
        <v>3.57</v>
      </c>
    </row>
    <row r="1016" spans="2:34" hidden="1" x14ac:dyDescent="0.25">
      <c r="B1016" s="28" t="s">
        <v>3329</v>
      </c>
      <c r="C1016" s="28" t="s">
        <v>1450</v>
      </c>
      <c r="D1016" s="28" t="s">
        <v>3346</v>
      </c>
      <c r="E1016" s="28" t="s">
        <v>3413</v>
      </c>
      <c r="F1016" s="28" t="s">
        <v>5028</v>
      </c>
      <c r="G1016" s="28"/>
      <c r="H1016" s="12" t="s">
        <v>3332</v>
      </c>
      <c r="I1016" s="12" t="s">
        <v>3333</v>
      </c>
      <c r="J1016" s="29"/>
      <c r="K1016" s="30">
        <v>8</v>
      </c>
      <c r="L1016" s="30">
        <v>3.37</v>
      </c>
      <c r="M1016" s="30"/>
      <c r="N1016" s="31"/>
      <c r="O1016" s="31"/>
      <c r="P1016" s="31"/>
      <c r="Q1016" s="31"/>
      <c r="R1016" s="31"/>
      <c r="S1016" s="31"/>
      <c r="T1016" s="32">
        <v>0</v>
      </c>
      <c r="U1016" s="32">
        <v>1</v>
      </c>
      <c r="V1016" s="29">
        <v>41273</v>
      </c>
      <c r="W1016" s="29"/>
      <c r="X1016" s="33">
        <v>55153</v>
      </c>
      <c r="Y1016" s="15">
        <v>1</v>
      </c>
      <c r="Z1016" s="41" t="str">
        <f t="shared" si="45"/>
        <v>RenExistRes</v>
      </c>
      <c r="AA1016" s="41">
        <f>IF(IFERROR(MATCH(C1016,REN_Existing_Resources!E:E,0),FALSE),1,0)</f>
        <v>1</v>
      </c>
      <c r="AB1016">
        <f t="shared" si="46"/>
        <v>1</v>
      </c>
      <c r="AC1016">
        <f>IF(IFERROR(MATCH(Z1016,NonREN_types!$A$1:$A$10,0),FALSE),1,0)</f>
        <v>0</v>
      </c>
      <c r="AD1016">
        <v>1</v>
      </c>
      <c r="AE1016">
        <f t="shared" si="47"/>
        <v>0</v>
      </c>
      <c r="AG1016" s="44">
        <f>IFERROR(INDEX(MasterGenCapability_201906!$G:$G,MATCH($C1016,MasterGenCapability_201906!$U:$U,0)),"")</f>
        <v>8</v>
      </c>
      <c r="AH1016" s="44">
        <f>IFERROR(INDEX(NQC2020compliance_20191121!$L:$L,MATCH($C1016,NQC2020compliance_20191121!$A:$A,0)),"")</f>
        <v>1.1200000000000001</v>
      </c>
    </row>
    <row r="1017" spans="2:34" hidden="1" x14ac:dyDescent="0.25">
      <c r="B1017" s="28" t="s">
        <v>3329</v>
      </c>
      <c r="C1017" s="28" t="s">
        <v>5029</v>
      </c>
      <c r="D1017" s="28" t="s">
        <v>3346</v>
      </c>
      <c r="E1017" s="28" t="s">
        <v>3413</v>
      </c>
      <c r="F1017" s="28" t="s">
        <v>5030</v>
      </c>
      <c r="G1017" s="28"/>
      <c r="H1017" s="12" t="s">
        <v>3332</v>
      </c>
      <c r="I1017" s="12" t="s">
        <v>3333</v>
      </c>
      <c r="J1017" s="29"/>
      <c r="K1017" s="30">
        <v>1.49</v>
      </c>
      <c r="L1017" s="30">
        <v>0</v>
      </c>
      <c r="M1017" s="30"/>
      <c r="N1017" s="31"/>
      <c r="O1017" s="31"/>
      <c r="P1017" s="31"/>
      <c r="Q1017" s="31"/>
      <c r="R1017" s="31"/>
      <c r="S1017" s="31"/>
      <c r="T1017" s="32">
        <v>0</v>
      </c>
      <c r="U1017" s="32">
        <v>1</v>
      </c>
      <c r="V1017" s="29">
        <v>42107</v>
      </c>
      <c r="W1017" s="29"/>
      <c r="X1017" s="33">
        <v>55153</v>
      </c>
      <c r="Y1017" s="15">
        <v>1</v>
      </c>
      <c r="Z1017" s="41" t="str">
        <f t="shared" si="45"/>
        <v>Unclassified</v>
      </c>
      <c r="AA1017" s="41">
        <f>IF(IFERROR(MATCH(C1017,REN_Existing_Resources!E:E,0),FALSE),1,0)</f>
        <v>0</v>
      </c>
      <c r="AB1017">
        <f t="shared" si="46"/>
        <v>1</v>
      </c>
      <c r="AC1017">
        <f>IF(IFERROR(MATCH(Z1017,NonREN_types!$A$1:$A$10,0),FALSE),1,0)</f>
        <v>0</v>
      </c>
      <c r="AD1017">
        <v>1</v>
      </c>
      <c r="AE1017">
        <f t="shared" si="47"/>
        <v>0</v>
      </c>
      <c r="AG1017" s="44">
        <f>IFERROR(INDEX(MasterGenCapability_201906!$G:$G,MATCH($C1017,MasterGenCapability_201906!$U:$U,0)),"")</f>
        <v>1.49</v>
      </c>
      <c r="AH1017" s="44">
        <f>IFERROR(INDEX(NQC2020compliance_20191121!$L:$L,MATCH($C1017,NQC2020compliance_20191121!$A:$A,0)),"")</f>
        <v>0</v>
      </c>
    </row>
    <row r="1018" spans="2:34" hidden="1" x14ac:dyDescent="0.25">
      <c r="B1018" s="28" t="s">
        <v>3329</v>
      </c>
      <c r="C1018" s="28" t="s">
        <v>3015</v>
      </c>
      <c r="D1018" s="28" t="s">
        <v>3346</v>
      </c>
      <c r="E1018" s="28" t="s">
        <v>3413</v>
      </c>
      <c r="F1018" s="28" t="s">
        <v>5031</v>
      </c>
      <c r="G1018" s="28"/>
      <c r="H1018" s="12" t="s">
        <v>3332</v>
      </c>
      <c r="I1018" s="12" t="s">
        <v>3333</v>
      </c>
      <c r="J1018" s="29"/>
      <c r="K1018" s="30">
        <v>20</v>
      </c>
      <c r="L1018" s="30">
        <v>16.649999999999999</v>
      </c>
      <c r="M1018" s="30"/>
      <c r="N1018" s="31"/>
      <c r="O1018" s="31"/>
      <c r="P1018" s="31"/>
      <c r="Q1018" s="31"/>
      <c r="R1018" s="31"/>
      <c r="S1018" s="31"/>
      <c r="T1018" s="32">
        <v>0</v>
      </c>
      <c r="U1018" s="32">
        <v>1</v>
      </c>
      <c r="V1018" s="29">
        <v>42227</v>
      </c>
      <c r="W1018" s="29"/>
      <c r="X1018" s="33">
        <v>55153</v>
      </c>
      <c r="Y1018" s="15">
        <v>1</v>
      </c>
      <c r="Z1018" s="41" t="str">
        <f t="shared" si="45"/>
        <v>RenExistRes</v>
      </c>
      <c r="AA1018" s="41">
        <f>IF(IFERROR(MATCH(C1018,REN_Existing_Resources!E:E,0),FALSE),1,0)</f>
        <v>1</v>
      </c>
      <c r="AB1018">
        <f t="shared" si="46"/>
        <v>1</v>
      </c>
      <c r="AC1018">
        <f>IF(IFERROR(MATCH(Z1018,NonREN_types!$A$1:$A$10,0),FALSE),1,0)</f>
        <v>0</v>
      </c>
      <c r="AD1018">
        <v>1</v>
      </c>
      <c r="AE1018">
        <f t="shared" si="47"/>
        <v>0</v>
      </c>
      <c r="AG1018" s="44">
        <f>IFERROR(INDEX(MasterGenCapability_201906!$G:$G,MATCH($C1018,MasterGenCapability_201906!$U:$U,0)),"")</f>
        <v>20</v>
      </c>
      <c r="AH1018" s="44">
        <f>IFERROR(INDEX(NQC2020compliance_20191121!$L:$L,MATCH($C1018,NQC2020compliance_20191121!$A:$A,0)),"")</f>
        <v>2.8</v>
      </c>
    </row>
    <row r="1019" spans="2:34" hidden="1" x14ac:dyDescent="0.25">
      <c r="B1019" s="28" t="s">
        <v>3329</v>
      </c>
      <c r="C1019" s="28" t="s">
        <v>1158</v>
      </c>
      <c r="D1019" s="28" t="s">
        <v>3346</v>
      </c>
      <c r="E1019" s="28" t="s">
        <v>3413</v>
      </c>
      <c r="F1019" s="28" t="s">
        <v>1158</v>
      </c>
      <c r="G1019" s="28"/>
      <c r="H1019" s="12" t="s">
        <v>3483</v>
      </c>
      <c r="I1019" s="12" t="s">
        <v>3333</v>
      </c>
      <c r="J1019" s="29"/>
      <c r="K1019" s="30">
        <v>1.3</v>
      </c>
      <c r="L1019" s="30">
        <v>0.44</v>
      </c>
      <c r="M1019" s="30"/>
      <c r="N1019" s="31"/>
      <c r="O1019" s="31"/>
      <c r="P1019" s="31"/>
      <c r="Q1019" s="31"/>
      <c r="R1019" s="31"/>
      <c r="S1019" s="31"/>
      <c r="T1019" s="32">
        <v>0</v>
      </c>
      <c r="U1019" s="32">
        <v>1</v>
      </c>
      <c r="V1019" s="29">
        <v>37110</v>
      </c>
      <c r="W1019" s="29"/>
      <c r="X1019" s="33">
        <v>55153</v>
      </c>
      <c r="Y1019" s="15">
        <v>1</v>
      </c>
      <c r="Z1019" s="41" t="str">
        <f t="shared" si="45"/>
        <v>RenExistRes</v>
      </c>
      <c r="AA1019" s="41">
        <f>IF(IFERROR(MATCH(C1019,REN_Existing_Resources!E:E,0),FALSE),1,0)</f>
        <v>1</v>
      </c>
      <c r="AB1019">
        <f t="shared" si="46"/>
        <v>1</v>
      </c>
      <c r="AC1019">
        <f>IF(IFERROR(MATCH(Z1019,NonREN_types!$A$1:$A$10,0),FALSE),1,0)</f>
        <v>0</v>
      </c>
      <c r="AD1019">
        <v>1</v>
      </c>
      <c r="AE1019">
        <f t="shared" si="47"/>
        <v>0</v>
      </c>
      <c r="AG1019" s="44" t="str">
        <f>IFERROR(INDEX(MasterGenCapability_201906!$G:$G,MATCH($C1019,MasterGenCapability_201906!$U:$U,0)),"")</f>
        <v/>
      </c>
      <c r="AH1019" s="44" t="str">
        <f>IFERROR(INDEX(NQC2020compliance_20191121!$L:$L,MATCH($C1019,NQC2020compliance_20191121!$A:$A,0)),"")</f>
        <v/>
      </c>
    </row>
    <row r="1020" spans="2:34" hidden="1" x14ac:dyDescent="0.25">
      <c r="B1020" s="28" t="s">
        <v>3329</v>
      </c>
      <c r="C1020" s="28" t="s">
        <v>1144</v>
      </c>
      <c r="D1020" s="28" t="s">
        <v>3346</v>
      </c>
      <c r="E1020" s="28" t="s">
        <v>3413</v>
      </c>
      <c r="F1020" s="28" t="s">
        <v>5032</v>
      </c>
      <c r="G1020" s="28"/>
      <c r="H1020" s="12" t="s">
        <v>3483</v>
      </c>
      <c r="I1020" s="12" t="s">
        <v>3333</v>
      </c>
      <c r="J1020" s="29"/>
      <c r="K1020" s="30">
        <v>3.74</v>
      </c>
      <c r="L1020" s="30">
        <v>2.56</v>
      </c>
      <c r="M1020" s="30"/>
      <c r="N1020" s="31"/>
      <c r="O1020" s="31"/>
      <c r="P1020" s="31"/>
      <c r="Q1020" s="31"/>
      <c r="R1020" s="31"/>
      <c r="S1020" s="31"/>
      <c r="T1020" s="32">
        <v>0</v>
      </c>
      <c r="U1020" s="32">
        <v>1</v>
      </c>
      <c r="V1020" s="29">
        <v>38103</v>
      </c>
      <c r="W1020" s="29"/>
      <c r="X1020" s="33">
        <v>55153</v>
      </c>
      <c r="Y1020" s="15">
        <v>1</v>
      </c>
      <c r="Z1020" s="41" t="str">
        <f t="shared" si="45"/>
        <v>RenExistRes</v>
      </c>
      <c r="AA1020" s="41">
        <f>IF(IFERROR(MATCH(C1020,REN_Existing_Resources!E:E,0),FALSE),1,0)</f>
        <v>1</v>
      </c>
      <c r="AB1020">
        <f t="shared" si="46"/>
        <v>1</v>
      </c>
      <c r="AC1020">
        <f>IF(IFERROR(MATCH(Z1020,NonREN_types!$A$1:$A$10,0),FALSE),1,0)</f>
        <v>0</v>
      </c>
      <c r="AD1020">
        <v>1</v>
      </c>
      <c r="AE1020">
        <f t="shared" si="47"/>
        <v>0</v>
      </c>
      <c r="AG1020" s="44" t="str">
        <f>IFERROR(INDEX(MasterGenCapability_201906!$G:$G,MATCH($C1020,MasterGenCapability_201906!$U:$U,0)),"")</f>
        <v/>
      </c>
      <c r="AH1020" s="44" t="str">
        <f>IFERROR(INDEX(NQC2020compliance_20191121!$L:$L,MATCH($C1020,NQC2020compliance_20191121!$A:$A,0)),"")</f>
        <v/>
      </c>
    </row>
    <row r="1021" spans="2:34" x14ac:dyDescent="0.25">
      <c r="B1021" s="28" t="s">
        <v>3329</v>
      </c>
      <c r="C1021" s="28" t="s">
        <v>5033</v>
      </c>
      <c r="D1021" s="28" t="s">
        <v>79</v>
      </c>
      <c r="E1021" s="28" t="s">
        <v>3330</v>
      </c>
      <c r="F1021" s="28" t="s">
        <v>5034</v>
      </c>
      <c r="G1021" s="28" t="s">
        <v>5035</v>
      </c>
      <c r="H1021" s="12" t="s">
        <v>3357</v>
      </c>
      <c r="I1021" s="12" t="s">
        <v>3351</v>
      </c>
      <c r="J1021" s="29" t="s">
        <v>3359</v>
      </c>
      <c r="K1021" s="34">
        <v>12.47</v>
      </c>
      <c r="L1021" s="34">
        <v>12.47</v>
      </c>
      <c r="M1021" s="34">
        <v>12.47</v>
      </c>
      <c r="N1021" s="31"/>
      <c r="O1021" s="31">
        <v>7606.0303582401057</v>
      </c>
      <c r="P1021" s="31">
        <v>7606.0303582401057</v>
      </c>
      <c r="Q1021" s="31"/>
      <c r="R1021" s="31"/>
      <c r="S1021" s="31"/>
      <c r="T1021" s="32">
        <v>1</v>
      </c>
      <c r="U1021" s="32">
        <v>1</v>
      </c>
      <c r="V1021" s="29">
        <v>32539</v>
      </c>
      <c r="W1021" s="29"/>
      <c r="X1021" s="33">
        <v>55153</v>
      </c>
      <c r="Y1021" s="15">
        <v>1</v>
      </c>
      <c r="Z1021" s="41" t="str">
        <f t="shared" si="45"/>
        <v>CAISO_CHP</v>
      </c>
      <c r="AA1021" s="41">
        <f>IF(IFERROR(MATCH(C1021,REN_Existing_Resources!E:E,0),FALSE),1,0)</f>
        <v>0</v>
      </c>
      <c r="AB1021">
        <f t="shared" si="46"/>
        <v>1</v>
      </c>
      <c r="AC1021">
        <f>IF(IFERROR(MATCH(Z1021,NonREN_types!$A$1:$A$10,0),FALSE),1,0)</f>
        <v>1</v>
      </c>
      <c r="AD1021">
        <v>1</v>
      </c>
      <c r="AE1021">
        <f t="shared" si="47"/>
        <v>1</v>
      </c>
      <c r="AG1021" s="44">
        <f>IFERROR(INDEX(MasterGenCapability_201906!$G:$G,MATCH($C1021,MasterGenCapability_201906!$U:$U,0)),"")</f>
        <v>34.47</v>
      </c>
      <c r="AH1021" s="44">
        <f>IFERROR(INDEX(NQC2020compliance_20191121!$L:$L,MATCH($C1021,NQC2020compliance_20191121!$A:$A,0)),"")</f>
        <v>0.73</v>
      </c>
    </row>
    <row r="1022" spans="2:34" hidden="1" x14ac:dyDescent="0.25">
      <c r="B1022" s="28" t="s">
        <v>3329</v>
      </c>
      <c r="C1022" s="28" t="s">
        <v>1709</v>
      </c>
      <c r="D1022" s="28" t="s">
        <v>130</v>
      </c>
      <c r="E1022" s="28" t="s">
        <v>3542</v>
      </c>
      <c r="F1022" s="28" t="s">
        <v>5036</v>
      </c>
      <c r="G1022" s="28"/>
      <c r="H1022" s="12" t="s">
        <v>3332</v>
      </c>
      <c r="I1022" s="12" t="s">
        <v>3333</v>
      </c>
      <c r="J1022" s="29"/>
      <c r="K1022" s="30">
        <v>20</v>
      </c>
      <c r="L1022" s="30">
        <v>0</v>
      </c>
      <c r="M1022" s="30"/>
      <c r="N1022" s="31"/>
      <c r="O1022" s="31"/>
      <c r="P1022" s="31"/>
      <c r="Q1022" s="31"/>
      <c r="R1022" s="31"/>
      <c r="S1022" s="31"/>
      <c r="T1022" s="32">
        <v>0</v>
      </c>
      <c r="U1022" s="32">
        <v>1</v>
      </c>
      <c r="V1022" s="29">
        <v>42086</v>
      </c>
      <c r="W1022" s="29"/>
      <c r="X1022" s="33">
        <v>55153</v>
      </c>
      <c r="Y1022" s="15">
        <v>1</v>
      </c>
      <c r="Z1022" s="41" t="str">
        <f t="shared" si="45"/>
        <v>RenExistRes</v>
      </c>
      <c r="AA1022" s="41">
        <f>IF(IFERROR(MATCH(C1022,REN_Existing_Resources!E:E,0),FALSE),1,0)</f>
        <v>1</v>
      </c>
      <c r="AB1022">
        <f t="shared" si="46"/>
        <v>1</v>
      </c>
      <c r="AC1022">
        <f>IF(IFERROR(MATCH(Z1022,NonREN_types!$A$1:$A$10,0),FALSE),1,0)</f>
        <v>0</v>
      </c>
      <c r="AD1022">
        <v>1</v>
      </c>
      <c r="AE1022">
        <f t="shared" si="47"/>
        <v>0</v>
      </c>
      <c r="AG1022" s="44">
        <f>IFERROR(INDEX(MasterGenCapability_201906!$G:$G,MATCH($C1022,MasterGenCapability_201906!$U:$U,0)),"")</f>
        <v>20</v>
      </c>
      <c r="AH1022" s="44">
        <f>IFERROR(INDEX(NQC2020compliance_20191121!$L:$L,MATCH($C1022,NQC2020compliance_20191121!$A:$A,0)),"")</f>
        <v>0</v>
      </c>
    </row>
    <row r="1023" spans="2:34" hidden="1" x14ac:dyDescent="0.25">
      <c r="B1023" s="28" t="s">
        <v>3329</v>
      </c>
      <c r="C1023" s="28" t="s">
        <v>5037</v>
      </c>
      <c r="D1023" s="28" t="s">
        <v>3346</v>
      </c>
      <c r="E1023" s="28"/>
      <c r="F1023" s="28" t="s">
        <v>5038</v>
      </c>
      <c r="G1023" s="28"/>
      <c r="H1023" s="12" t="s">
        <v>3399</v>
      </c>
      <c r="I1023" s="12" t="s">
        <v>3333</v>
      </c>
      <c r="J1023" s="29"/>
      <c r="K1023" s="30">
        <v>9.43</v>
      </c>
      <c r="L1023" s="30">
        <v>1.66</v>
      </c>
      <c r="M1023" s="30"/>
      <c r="N1023" s="31"/>
      <c r="O1023" s="31"/>
      <c r="P1023" s="31"/>
      <c r="Q1023" s="31"/>
      <c r="R1023" s="31"/>
      <c r="S1023" s="31"/>
      <c r="T1023" s="32">
        <v>0</v>
      </c>
      <c r="U1023" s="32">
        <v>1</v>
      </c>
      <c r="V1023" s="29">
        <v>31412</v>
      </c>
      <c r="W1023" s="29"/>
      <c r="X1023" s="33">
        <v>55153</v>
      </c>
      <c r="Y1023" s="15">
        <v>1</v>
      </c>
      <c r="Z1023" s="41" t="str">
        <f t="shared" si="45"/>
        <v>Unclassified</v>
      </c>
      <c r="AA1023" s="41">
        <f>IF(IFERROR(MATCH(C1023,REN_Existing_Resources!E:E,0),FALSE),1,0)</f>
        <v>0</v>
      </c>
      <c r="AB1023">
        <f t="shared" si="46"/>
        <v>1</v>
      </c>
      <c r="AC1023">
        <f>IF(IFERROR(MATCH(Z1023,NonREN_types!$A$1:$A$10,0),FALSE),1,0)</f>
        <v>0</v>
      </c>
      <c r="AD1023">
        <v>1</v>
      </c>
      <c r="AE1023">
        <f t="shared" si="47"/>
        <v>0</v>
      </c>
      <c r="AG1023" s="44">
        <f>IFERROR(INDEX(MasterGenCapability_201906!$G:$G,MATCH($C1023,MasterGenCapability_201906!$U:$U,0)),"")</f>
        <v>9.43</v>
      </c>
      <c r="AH1023" s="44">
        <f>IFERROR(INDEX(NQC2020compliance_20191121!$L:$L,MATCH($C1023,NQC2020compliance_20191121!$A:$A,0)),"")</f>
        <v>1.41</v>
      </c>
    </row>
    <row r="1024" spans="2:34" hidden="1" x14ac:dyDescent="0.25">
      <c r="B1024" s="28" t="s">
        <v>3329</v>
      </c>
      <c r="C1024" s="28" t="s">
        <v>5039</v>
      </c>
      <c r="D1024" s="28" t="s">
        <v>3346</v>
      </c>
      <c r="E1024" s="28"/>
      <c r="F1024" s="28" t="s">
        <v>5040</v>
      </c>
      <c r="G1024" s="28"/>
      <c r="H1024" s="12" t="s">
        <v>3399</v>
      </c>
      <c r="I1024" s="12" t="s">
        <v>3333</v>
      </c>
      <c r="J1024" s="29"/>
      <c r="K1024" s="30">
        <v>16.05</v>
      </c>
      <c r="L1024" s="30">
        <v>2.83</v>
      </c>
      <c r="M1024" s="30"/>
      <c r="N1024" s="31"/>
      <c r="O1024" s="31"/>
      <c r="P1024" s="31"/>
      <c r="Q1024" s="31"/>
      <c r="R1024" s="31"/>
      <c r="S1024" s="31"/>
      <c r="T1024" s="32">
        <v>0</v>
      </c>
      <c r="U1024" s="32">
        <v>1</v>
      </c>
      <c r="V1024" s="29">
        <v>31412</v>
      </c>
      <c r="W1024" s="29"/>
      <c r="X1024" s="33">
        <v>55153</v>
      </c>
      <c r="Y1024" s="15">
        <v>1</v>
      </c>
      <c r="Z1024" s="41" t="str">
        <f t="shared" si="45"/>
        <v>Unclassified</v>
      </c>
      <c r="AA1024" s="41">
        <f>IF(IFERROR(MATCH(C1024,REN_Existing_Resources!E:E,0),FALSE),1,0)</f>
        <v>0</v>
      </c>
      <c r="AB1024">
        <f t="shared" si="46"/>
        <v>1</v>
      </c>
      <c r="AC1024">
        <f>IF(IFERROR(MATCH(Z1024,NonREN_types!$A$1:$A$10,0),FALSE),1,0)</f>
        <v>0</v>
      </c>
      <c r="AD1024">
        <v>1</v>
      </c>
      <c r="AE1024">
        <f t="shared" si="47"/>
        <v>0</v>
      </c>
      <c r="AG1024" s="44">
        <f>IFERROR(INDEX(MasterGenCapability_201906!$G:$G,MATCH($C1024,MasterGenCapability_201906!$U:$U,0)),"")</f>
        <v>16.05</v>
      </c>
      <c r="AH1024" s="44">
        <f>IFERROR(INDEX(NQC2020compliance_20191121!$L:$L,MATCH($C1024,NQC2020compliance_20191121!$A:$A,0)),"")</f>
        <v>2.41</v>
      </c>
    </row>
    <row r="1025" spans="2:34" hidden="1" x14ac:dyDescent="0.25">
      <c r="B1025" s="28" t="s">
        <v>3329</v>
      </c>
      <c r="C1025" s="28" t="s">
        <v>5041</v>
      </c>
      <c r="D1025" s="28" t="s">
        <v>3346</v>
      </c>
      <c r="E1025" s="28"/>
      <c r="F1025" s="28" t="s">
        <v>5042</v>
      </c>
      <c r="G1025" s="28"/>
      <c r="H1025" s="12" t="s">
        <v>3399</v>
      </c>
      <c r="I1025" s="12" t="s">
        <v>3333</v>
      </c>
      <c r="J1025" s="29"/>
      <c r="K1025" s="30">
        <v>19.04</v>
      </c>
      <c r="L1025" s="30">
        <v>3.36</v>
      </c>
      <c r="M1025" s="30"/>
      <c r="N1025" s="31"/>
      <c r="O1025" s="31"/>
      <c r="P1025" s="31"/>
      <c r="Q1025" s="31"/>
      <c r="R1025" s="31"/>
      <c r="S1025" s="31"/>
      <c r="T1025" s="32">
        <v>0</v>
      </c>
      <c r="U1025" s="32">
        <v>1</v>
      </c>
      <c r="V1025" s="29">
        <v>31382</v>
      </c>
      <c r="W1025" s="29"/>
      <c r="X1025" s="33">
        <v>55153</v>
      </c>
      <c r="Y1025" s="15">
        <v>1</v>
      </c>
      <c r="Z1025" s="41" t="str">
        <f t="shared" si="45"/>
        <v>Unclassified</v>
      </c>
      <c r="AA1025" s="41">
        <f>IF(IFERROR(MATCH(C1025,REN_Existing_Resources!E:E,0),FALSE),1,0)</f>
        <v>0</v>
      </c>
      <c r="AB1025">
        <f t="shared" si="46"/>
        <v>1</v>
      </c>
      <c r="AC1025">
        <f>IF(IFERROR(MATCH(Z1025,NonREN_types!$A$1:$A$10,0),FALSE),1,0)</f>
        <v>0</v>
      </c>
      <c r="AD1025">
        <v>1</v>
      </c>
      <c r="AE1025">
        <f t="shared" si="47"/>
        <v>0</v>
      </c>
      <c r="AG1025" s="44">
        <f>IFERROR(INDEX(MasterGenCapability_201906!$G:$G,MATCH($C1025,MasterGenCapability_201906!$U:$U,0)),"")</f>
        <v>19.04</v>
      </c>
      <c r="AH1025" s="44">
        <f>IFERROR(INDEX(NQC2020compliance_20191121!$L:$L,MATCH($C1025,NQC2020compliance_20191121!$A:$A,0)),"")</f>
        <v>2.86</v>
      </c>
    </row>
    <row r="1026" spans="2:34" x14ac:dyDescent="0.25">
      <c r="B1026" s="28" t="s">
        <v>3329</v>
      </c>
      <c r="C1026" s="28" t="s">
        <v>5043</v>
      </c>
      <c r="D1026" s="28" t="s">
        <v>79</v>
      </c>
      <c r="E1026" s="28" t="s">
        <v>3343</v>
      </c>
      <c r="F1026" s="28" t="s">
        <v>5044</v>
      </c>
      <c r="G1026" s="28" t="s">
        <v>5045</v>
      </c>
      <c r="H1026" s="12" t="s">
        <v>3357</v>
      </c>
      <c r="I1026" s="12" t="s">
        <v>3351</v>
      </c>
      <c r="J1026" s="29" t="s">
        <v>3359</v>
      </c>
      <c r="K1026" s="34">
        <v>26.05</v>
      </c>
      <c r="L1026" s="34">
        <v>26.05</v>
      </c>
      <c r="M1026" s="34">
        <v>26.05</v>
      </c>
      <c r="N1026" s="31"/>
      <c r="O1026" s="31">
        <v>7606.0303582401057</v>
      </c>
      <c r="P1026" s="31">
        <v>7606.0303582401057</v>
      </c>
      <c r="Q1026" s="31"/>
      <c r="R1026" s="31"/>
      <c r="S1026" s="31"/>
      <c r="T1026" s="32">
        <v>1</v>
      </c>
      <c r="U1026" s="32">
        <v>1</v>
      </c>
      <c r="V1026" s="29">
        <v>32515</v>
      </c>
      <c r="W1026" s="29"/>
      <c r="X1026" s="33">
        <v>55153</v>
      </c>
      <c r="Y1026" s="15">
        <v>2</v>
      </c>
      <c r="Z1026" s="41" t="str">
        <f t="shared" si="45"/>
        <v>CAISO_CHP</v>
      </c>
      <c r="AA1026" s="41">
        <f>IF(IFERROR(MATCH(C1026,REN_Existing_Resources!E:E,0),FALSE),1,0)</f>
        <v>0</v>
      </c>
      <c r="AB1026">
        <f t="shared" si="46"/>
        <v>1</v>
      </c>
      <c r="AC1026">
        <f>IF(IFERROR(MATCH(Z1026,NonREN_types!$A$1:$A$10,0),FALSE),1,0)</f>
        <v>1</v>
      </c>
      <c r="AD1026">
        <v>1</v>
      </c>
      <c r="AE1026">
        <f t="shared" si="47"/>
        <v>1</v>
      </c>
      <c r="AG1026" s="44">
        <f>IFERROR(INDEX(MasterGenCapability_201906!$G:$G,MATCH($C1026,MasterGenCapability_201906!$U:$U,0)),"")</f>
        <v>52.4</v>
      </c>
      <c r="AH1026" s="44">
        <f>IFERROR(INDEX(NQC2020compliance_20191121!$L:$L,MATCH($C1026,NQC2020compliance_20191121!$A:$A,0)),"")</f>
        <v>49.11</v>
      </c>
    </row>
    <row r="1027" spans="2:34" x14ac:dyDescent="0.25">
      <c r="B1027" s="28" t="s">
        <v>3329</v>
      </c>
      <c r="C1027" s="28" t="s">
        <v>5043</v>
      </c>
      <c r="D1027" s="28" t="s">
        <v>79</v>
      </c>
      <c r="E1027" s="28" t="s">
        <v>3343</v>
      </c>
      <c r="F1027" s="28" t="s">
        <v>5044</v>
      </c>
      <c r="G1027" s="28" t="s">
        <v>5046</v>
      </c>
      <c r="H1027" s="12" t="s">
        <v>3357</v>
      </c>
      <c r="I1027" s="12" t="s">
        <v>3351</v>
      </c>
      <c r="J1027" s="29" t="s">
        <v>3359</v>
      </c>
      <c r="K1027" s="34">
        <v>26.05</v>
      </c>
      <c r="L1027" s="34">
        <v>26.05</v>
      </c>
      <c r="M1027" s="34">
        <v>26.05</v>
      </c>
      <c r="N1027" s="31"/>
      <c r="O1027" s="31">
        <v>7606.0303582401057</v>
      </c>
      <c r="P1027" s="31">
        <v>7606.0303582401057</v>
      </c>
      <c r="Q1027" s="31"/>
      <c r="R1027" s="31"/>
      <c r="S1027" s="31"/>
      <c r="T1027" s="32">
        <v>1</v>
      </c>
      <c r="U1027" s="32">
        <v>1</v>
      </c>
      <c r="V1027" s="29">
        <v>32515</v>
      </c>
      <c r="W1027" s="29"/>
      <c r="X1027" s="33">
        <v>55153</v>
      </c>
      <c r="Y1027" s="15">
        <v>2</v>
      </c>
      <c r="Z1027" s="41" t="str">
        <f t="shared" si="45"/>
        <v>CAISO_CHP</v>
      </c>
      <c r="AA1027" s="41">
        <f>IF(IFERROR(MATCH(C1027,REN_Existing_Resources!E:E,0),FALSE),1,0)</f>
        <v>0</v>
      </c>
      <c r="AB1027">
        <f t="shared" si="46"/>
        <v>1</v>
      </c>
      <c r="AC1027">
        <f>IF(IFERROR(MATCH(Z1027,NonREN_types!$A$1:$A$10,0),FALSE),1,0)</f>
        <v>1</v>
      </c>
      <c r="AD1027">
        <v>1</v>
      </c>
      <c r="AE1027">
        <f t="shared" si="47"/>
        <v>1</v>
      </c>
      <c r="AG1027" s="44">
        <f>IFERROR(INDEX(MasterGenCapability_201906!$G:$G,MATCH($C1027,MasterGenCapability_201906!$U:$U,0)),"")</f>
        <v>52.4</v>
      </c>
      <c r="AH1027" s="44">
        <f>IFERROR(INDEX(NQC2020compliance_20191121!$L:$L,MATCH($C1027,NQC2020compliance_20191121!$A:$A,0)),"")</f>
        <v>49.11</v>
      </c>
    </row>
    <row r="1028" spans="2:34" x14ac:dyDescent="0.25">
      <c r="B1028" s="28" t="s">
        <v>3329</v>
      </c>
      <c r="C1028" s="28" t="s">
        <v>5047</v>
      </c>
      <c r="D1028" s="28" t="s">
        <v>3455</v>
      </c>
      <c r="E1028" s="28" t="s">
        <v>3570</v>
      </c>
      <c r="F1028" s="28" t="s">
        <v>5048</v>
      </c>
      <c r="G1028" s="28" t="s">
        <v>5049</v>
      </c>
      <c r="H1028" s="12" t="s">
        <v>3357</v>
      </c>
      <c r="I1028" s="12" t="s">
        <v>3434</v>
      </c>
      <c r="J1028" s="29" t="s">
        <v>3855</v>
      </c>
      <c r="K1028" s="30">
        <v>120</v>
      </c>
      <c r="L1028" s="30">
        <v>105</v>
      </c>
      <c r="M1028" s="30">
        <v>60.415379999999999</v>
      </c>
      <c r="N1028" s="31">
        <v>10049.751428571428</v>
      </c>
      <c r="O1028" s="31">
        <v>6389.418686110148</v>
      </c>
      <c r="P1028" s="31">
        <v>6909.1952764446278</v>
      </c>
      <c r="Q1028" s="31">
        <v>44.571428571428569</v>
      </c>
      <c r="R1028" s="31">
        <v>45</v>
      </c>
      <c r="S1028" s="31"/>
      <c r="T1028" s="32">
        <v>1</v>
      </c>
      <c r="U1028" s="32">
        <v>1</v>
      </c>
      <c r="V1028" s="29">
        <v>31778</v>
      </c>
      <c r="W1028" s="29"/>
      <c r="X1028" s="33">
        <v>55153</v>
      </c>
      <c r="Y1028" s="15">
        <v>1</v>
      </c>
      <c r="Z1028" s="41" t="str">
        <f t="shared" si="45"/>
        <v>CAISO_CCGT1</v>
      </c>
      <c r="AA1028" s="41">
        <f>IF(IFERROR(MATCH(C1028,REN_Existing_Resources!E:E,0),FALSE),1,0)</f>
        <v>0</v>
      </c>
      <c r="AB1028">
        <f t="shared" si="46"/>
        <v>1</v>
      </c>
      <c r="AC1028">
        <f>IF(IFERROR(MATCH(Z1028,NonREN_types!$A$1:$A$10,0),FALSE),1,0)</f>
        <v>1</v>
      </c>
      <c r="AD1028">
        <v>1</v>
      </c>
      <c r="AE1028">
        <f t="shared" si="47"/>
        <v>1</v>
      </c>
      <c r="AG1028" s="44">
        <f>IFERROR(INDEX(MasterGenCapability_201906!$G:$G,MATCH($C1028,MasterGenCapability_201906!$U:$U,0)),"")</f>
        <v>120</v>
      </c>
      <c r="AH1028" s="44">
        <f>IFERROR(INDEX(NQC2020compliance_20191121!$L:$L,MATCH($C1028,NQC2020compliance_20191121!$A:$A,0)),"")</f>
        <v>110</v>
      </c>
    </row>
    <row r="1029" spans="2:34" x14ac:dyDescent="0.25">
      <c r="B1029" s="28" t="s">
        <v>3329</v>
      </c>
      <c r="C1029" s="28" t="s">
        <v>5050</v>
      </c>
      <c r="D1029" s="28" t="s">
        <v>3334</v>
      </c>
      <c r="E1029" s="28" t="s">
        <v>4525</v>
      </c>
      <c r="F1029" s="28" t="s">
        <v>5051</v>
      </c>
      <c r="G1029" s="28"/>
      <c r="H1029" s="12" t="s">
        <v>3385</v>
      </c>
      <c r="I1029" s="12" t="s">
        <v>3333</v>
      </c>
      <c r="J1029" s="29" t="s">
        <v>3386</v>
      </c>
      <c r="K1029" s="30">
        <v>36.799999999999997</v>
      </c>
      <c r="L1029" s="30">
        <v>0.39</v>
      </c>
      <c r="M1029" s="30"/>
      <c r="N1029" s="31"/>
      <c r="O1029" s="31"/>
      <c r="P1029" s="31"/>
      <c r="Q1029" s="31"/>
      <c r="R1029" s="31"/>
      <c r="S1029" s="31"/>
      <c r="T1029" s="32">
        <v>0</v>
      </c>
      <c r="U1029" s="32">
        <v>1</v>
      </c>
      <c r="V1029" s="29">
        <v>2558</v>
      </c>
      <c r="W1029" s="29"/>
      <c r="X1029" s="33">
        <v>55153</v>
      </c>
      <c r="Y1029" s="15">
        <v>1</v>
      </c>
      <c r="Z1029" s="41" t="str">
        <f t="shared" si="45"/>
        <v>CAISO_Hydro</v>
      </c>
      <c r="AA1029" s="41">
        <f>IF(IFERROR(MATCH(C1029,REN_Existing_Resources!E:E,0),FALSE),1,0)</f>
        <v>0</v>
      </c>
      <c r="AB1029">
        <f t="shared" si="46"/>
        <v>1</v>
      </c>
      <c r="AC1029">
        <f>IF(IFERROR(MATCH(Z1029,NonREN_types!$A$1:$A$10,0),FALSE),1,0)</f>
        <v>1</v>
      </c>
      <c r="AD1029">
        <v>1</v>
      </c>
      <c r="AE1029">
        <f t="shared" si="47"/>
        <v>1</v>
      </c>
      <c r="AG1029" s="44">
        <f>IFERROR(INDEX(MasterGenCapability_201906!$G:$G,MATCH($C1029,MasterGenCapability_201906!$U:$U,0)),"")</f>
        <v>19.7</v>
      </c>
      <c r="AH1029" s="44">
        <f>IFERROR(INDEX(NQC2020compliance_20191121!$L:$L,MATCH($C1029,NQC2020compliance_20191121!$A:$A,0)),"")</f>
        <v>6.88</v>
      </c>
    </row>
    <row r="1030" spans="2:34" hidden="1" x14ac:dyDescent="0.25">
      <c r="B1030" s="28" t="s">
        <v>3329</v>
      </c>
      <c r="C1030" s="28" t="s">
        <v>1447</v>
      </c>
      <c r="D1030" s="28" t="s">
        <v>3334</v>
      </c>
      <c r="E1030" s="28" t="s">
        <v>4525</v>
      </c>
      <c r="F1030" s="28" t="s">
        <v>5052</v>
      </c>
      <c r="G1030" s="28"/>
      <c r="H1030" s="12" t="s">
        <v>3332</v>
      </c>
      <c r="I1030" s="12" t="s">
        <v>3333</v>
      </c>
      <c r="J1030" s="29"/>
      <c r="K1030" s="30">
        <v>5</v>
      </c>
      <c r="L1030" s="30">
        <v>0</v>
      </c>
      <c r="M1030" s="30"/>
      <c r="N1030" s="31"/>
      <c r="O1030" s="31"/>
      <c r="P1030" s="31"/>
      <c r="Q1030" s="31"/>
      <c r="R1030" s="31"/>
      <c r="S1030" s="31"/>
      <c r="T1030" s="32">
        <v>0</v>
      </c>
      <c r="U1030" s="32">
        <v>1</v>
      </c>
      <c r="V1030" s="29">
        <v>41237</v>
      </c>
      <c r="W1030" s="29"/>
      <c r="X1030" s="33">
        <v>55153</v>
      </c>
      <c r="Y1030" s="15">
        <v>1</v>
      </c>
      <c r="Z1030" s="41" t="str">
        <f t="shared" si="45"/>
        <v>RenExistRes</v>
      </c>
      <c r="AA1030" s="41">
        <f>IF(IFERROR(MATCH(C1030,REN_Existing_Resources!E:E,0),FALSE),1,0)</f>
        <v>1</v>
      </c>
      <c r="AB1030">
        <f t="shared" si="46"/>
        <v>1</v>
      </c>
      <c r="AC1030">
        <f>IF(IFERROR(MATCH(Z1030,NonREN_types!$A$1:$A$10,0),FALSE),1,0)</f>
        <v>0</v>
      </c>
      <c r="AD1030">
        <v>1</v>
      </c>
      <c r="AE1030">
        <f t="shared" si="47"/>
        <v>0</v>
      </c>
      <c r="AG1030" s="44">
        <f>IFERROR(INDEX(MasterGenCapability_201906!$G:$G,MATCH($C1030,MasterGenCapability_201906!$U:$U,0)),"")</f>
        <v>5</v>
      </c>
      <c r="AH1030" s="44">
        <f>IFERROR(INDEX(NQC2020compliance_20191121!$L:$L,MATCH($C1030,NQC2020compliance_20191121!$A:$A,0)),"")</f>
        <v>0</v>
      </c>
    </row>
    <row r="1031" spans="2:34" hidden="1" x14ac:dyDescent="0.25">
      <c r="B1031" s="28" t="s">
        <v>3329</v>
      </c>
      <c r="C1031" s="28" t="s">
        <v>5053</v>
      </c>
      <c r="D1031" s="28" t="s">
        <v>3334</v>
      </c>
      <c r="E1031" s="28"/>
      <c r="F1031" s="28" t="s">
        <v>5054</v>
      </c>
      <c r="G1031" s="28"/>
      <c r="H1031" s="12" t="s">
        <v>3365</v>
      </c>
      <c r="I1031" s="12" t="s">
        <v>3333</v>
      </c>
      <c r="J1031" s="29"/>
      <c r="K1031" s="30">
        <v>11.2</v>
      </c>
      <c r="L1031" s="30">
        <v>2.93</v>
      </c>
      <c r="M1031" s="30"/>
      <c r="N1031" s="31"/>
      <c r="O1031" s="31"/>
      <c r="P1031" s="31"/>
      <c r="Q1031" s="31"/>
      <c r="R1031" s="31"/>
      <c r="S1031" s="31"/>
      <c r="T1031" s="32">
        <v>1</v>
      </c>
      <c r="U1031" s="32">
        <v>1</v>
      </c>
      <c r="V1031" s="29">
        <v>42551</v>
      </c>
      <c r="W1031" s="29"/>
      <c r="X1031" s="33">
        <v>55153</v>
      </c>
      <c r="Y1031" s="15">
        <v>1</v>
      </c>
      <c r="Z1031" s="41" t="str">
        <f t="shared" ref="Z1031:Z1094" si="48">IF(J1031="",IF(AA1031,"RenExistRes","Unclassified"),J1031)</f>
        <v>Unclassified</v>
      </c>
      <c r="AA1031" s="41">
        <f>IF(IFERROR(MATCH(C1031,REN_Existing_Resources!E:E,0),FALSE),1,0)</f>
        <v>0</v>
      </c>
      <c r="AB1031">
        <f t="shared" ref="AB1031:AB1094" si="49">IF(AND(YEAR(V1031)&lt;=$AB$5,YEAR(X1031)&gt;=$AB$5),1,0)</f>
        <v>1</v>
      </c>
      <c r="AC1031">
        <f>IF(IFERROR(MATCH(Z1031,NonREN_types!$A$1:$A$10,0),FALSE),1,0)</f>
        <v>0</v>
      </c>
      <c r="AD1031">
        <v>1</v>
      </c>
      <c r="AE1031">
        <f t="shared" ref="AE1031:AE1094" si="50">IF(AND(AB1031,AC1031,AD1031),1,0)</f>
        <v>0</v>
      </c>
      <c r="AG1031" s="44">
        <f>IFERROR(INDEX(MasterGenCapability_201906!$G:$G,MATCH($C1031,MasterGenCapability_201906!$U:$U,0)),"")</f>
        <v>5</v>
      </c>
      <c r="AH1031" s="44">
        <f>IFERROR(INDEX(NQC2020compliance_20191121!$L:$L,MATCH($C1031,NQC2020compliance_20191121!$A:$A,0)),"")</f>
        <v>4.42</v>
      </c>
    </row>
    <row r="1032" spans="2:34" x14ac:dyDescent="0.25">
      <c r="B1032" s="28" t="s">
        <v>3329</v>
      </c>
      <c r="C1032" s="28" t="s">
        <v>5055</v>
      </c>
      <c r="D1032" s="28" t="s">
        <v>3455</v>
      </c>
      <c r="E1032" s="28" t="s">
        <v>3686</v>
      </c>
      <c r="F1032" s="28" t="s">
        <v>5056</v>
      </c>
      <c r="G1032" s="28" t="s">
        <v>5057</v>
      </c>
      <c r="H1032" s="12" t="s">
        <v>3357</v>
      </c>
      <c r="I1032" s="12" t="s">
        <v>3351</v>
      </c>
      <c r="J1032" s="29" t="s">
        <v>3836</v>
      </c>
      <c r="K1032" s="30">
        <v>3.5</v>
      </c>
      <c r="L1032" s="30">
        <v>3</v>
      </c>
      <c r="M1032" s="30">
        <v>1.5749999999999997</v>
      </c>
      <c r="N1032" s="31">
        <v>118.73121794871794</v>
      </c>
      <c r="O1032" s="31">
        <v>6719.882051282053</v>
      </c>
      <c r="P1032" s="31">
        <v>5580.6267806267824</v>
      </c>
      <c r="Q1032" s="31">
        <v>53.846153846153847</v>
      </c>
      <c r="R1032" s="31">
        <v>53.846153846153847</v>
      </c>
      <c r="S1032" s="31"/>
      <c r="T1032" s="32">
        <v>1</v>
      </c>
      <c r="U1032" s="32">
        <v>0</v>
      </c>
      <c r="V1032" s="29">
        <v>29587</v>
      </c>
      <c r="W1032" s="29"/>
      <c r="X1032" s="33">
        <v>55153</v>
      </c>
      <c r="Y1032" s="15">
        <v>2</v>
      </c>
      <c r="Z1032" s="41" t="str">
        <f t="shared" si="48"/>
        <v>CAISO_Peaker1</v>
      </c>
      <c r="AA1032" s="41">
        <f>IF(IFERROR(MATCH(C1032,REN_Existing_Resources!E:E,0),FALSE),1,0)</f>
        <v>0</v>
      </c>
      <c r="AB1032">
        <f t="shared" si="49"/>
        <v>1</v>
      </c>
      <c r="AC1032">
        <f>IF(IFERROR(MATCH(Z1032,NonREN_types!$A$1:$A$10,0),FALSE),1,0)</f>
        <v>1</v>
      </c>
      <c r="AD1032">
        <v>1</v>
      </c>
      <c r="AE1032">
        <f t="shared" si="50"/>
        <v>1</v>
      </c>
      <c r="AG1032" s="44">
        <f>IFERROR(INDEX(MasterGenCapability_201906!$G:$G,MATCH($C1032,MasterGenCapability_201906!$U:$U,0)),"")</f>
        <v>7</v>
      </c>
      <c r="AH1032" s="44">
        <f>IFERROR(INDEX(NQC2020compliance_20191121!$L:$L,MATCH($C1032,NQC2020compliance_20191121!$A:$A,0)),"")</f>
        <v>6</v>
      </c>
    </row>
    <row r="1033" spans="2:34" hidden="1" x14ac:dyDescent="0.25">
      <c r="B1033" s="28" t="s">
        <v>3329</v>
      </c>
      <c r="C1033" s="28" t="s">
        <v>1308</v>
      </c>
      <c r="D1033" s="28" t="s">
        <v>3334</v>
      </c>
      <c r="E1033" s="28" t="s">
        <v>4525</v>
      </c>
      <c r="F1033" s="28" t="s">
        <v>5058</v>
      </c>
      <c r="G1033" s="28"/>
      <c r="H1033" s="12" t="s">
        <v>3385</v>
      </c>
      <c r="I1033" s="12" t="s">
        <v>3333</v>
      </c>
      <c r="J1033" s="29"/>
      <c r="K1033" s="30">
        <v>18.600000000000001</v>
      </c>
      <c r="L1033" s="30">
        <v>0.26</v>
      </c>
      <c r="M1033" s="30"/>
      <c r="N1033" s="31"/>
      <c r="O1033" s="31"/>
      <c r="P1033" s="31"/>
      <c r="Q1033" s="31"/>
      <c r="R1033" s="31"/>
      <c r="S1033" s="31"/>
      <c r="T1033" s="32">
        <v>0</v>
      </c>
      <c r="U1033" s="32">
        <v>1</v>
      </c>
      <c r="V1033" s="29">
        <v>32509</v>
      </c>
      <c r="W1033" s="29"/>
      <c r="X1033" s="33">
        <v>55153</v>
      </c>
      <c r="Y1033" s="15">
        <v>1</v>
      </c>
      <c r="Z1033" s="41" t="str">
        <f t="shared" si="48"/>
        <v>RenExistRes</v>
      </c>
      <c r="AA1033" s="41">
        <f>IF(IFERROR(MATCH(C1033,REN_Existing_Resources!E:E,0),FALSE),1,0)</f>
        <v>1</v>
      </c>
      <c r="AB1033">
        <f t="shared" si="49"/>
        <v>1</v>
      </c>
      <c r="AC1033">
        <f>IF(IFERROR(MATCH(Z1033,NonREN_types!$A$1:$A$10,0),FALSE),1,0)</f>
        <v>0</v>
      </c>
      <c r="AD1033">
        <v>1</v>
      </c>
      <c r="AE1033">
        <f t="shared" si="50"/>
        <v>0</v>
      </c>
      <c r="AG1033" s="44">
        <f>IFERROR(INDEX(MasterGenCapability_201906!$G:$G,MATCH($C1033,MasterGenCapability_201906!$U:$U,0)),"")</f>
        <v>12.3</v>
      </c>
      <c r="AH1033" s="44">
        <f>IFERROR(INDEX(NQC2020compliance_20191121!$L:$L,MATCH($C1033,NQC2020compliance_20191121!$A:$A,0)),"")</f>
        <v>2.73</v>
      </c>
    </row>
    <row r="1034" spans="2:34" hidden="1" x14ac:dyDescent="0.25">
      <c r="B1034" s="28" t="s">
        <v>3329</v>
      </c>
      <c r="C1034" s="28" t="s">
        <v>5059</v>
      </c>
      <c r="D1034" s="28" t="s">
        <v>3360</v>
      </c>
      <c r="E1034" s="28"/>
      <c r="F1034" s="28"/>
      <c r="G1034" s="28"/>
      <c r="H1034" s="12" t="s">
        <v>3456</v>
      </c>
      <c r="I1034" s="12" t="s">
        <v>3333</v>
      </c>
      <c r="J1034" s="29"/>
      <c r="K1034" s="30">
        <v>0</v>
      </c>
      <c r="L1034" s="30">
        <v>0</v>
      </c>
      <c r="M1034" s="30"/>
      <c r="N1034" s="31"/>
      <c r="O1034" s="31"/>
      <c r="P1034" s="31"/>
      <c r="Q1034" s="31"/>
      <c r="R1034" s="31"/>
      <c r="S1034" s="31"/>
      <c r="T1034" s="32">
        <v>1</v>
      </c>
      <c r="U1034" s="32">
        <v>1</v>
      </c>
      <c r="V1034" s="40">
        <v>1</v>
      </c>
      <c r="W1034" s="29"/>
      <c r="X1034" s="33">
        <v>55153</v>
      </c>
      <c r="Y1034" s="15">
        <v>1</v>
      </c>
      <c r="Z1034" s="41" t="str">
        <f t="shared" si="48"/>
        <v>Unclassified</v>
      </c>
      <c r="AA1034" s="41">
        <f>IF(IFERROR(MATCH(C1034,REN_Existing_Resources!E:E,0),FALSE),1,0)</f>
        <v>0</v>
      </c>
      <c r="AB1034">
        <f t="shared" si="49"/>
        <v>1</v>
      </c>
      <c r="AC1034">
        <f>IF(IFERROR(MATCH(Z1034,NonREN_types!$A$1:$A$10,0),FALSE),1,0)</f>
        <v>0</v>
      </c>
      <c r="AD1034">
        <v>1</v>
      </c>
      <c r="AE1034">
        <f t="shared" si="50"/>
        <v>0</v>
      </c>
      <c r="AG1034" s="44" t="str">
        <f>IFERROR(INDEX(MasterGenCapability_201906!$G:$G,MATCH($C1034,MasterGenCapability_201906!$U:$U,0)),"")</f>
        <v/>
      </c>
      <c r="AH1034" s="44">
        <f>IFERROR(INDEX(NQC2020compliance_20191121!$L:$L,MATCH($C1034,NQC2020compliance_20191121!$A:$A,0)),"")</f>
        <v>0</v>
      </c>
    </row>
    <row r="1035" spans="2:34" hidden="1" x14ac:dyDescent="0.25">
      <c r="B1035" s="28" t="s">
        <v>3329</v>
      </c>
      <c r="C1035" s="28" t="s">
        <v>1560</v>
      </c>
      <c r="D1035" s="28" t="s">
        <v>3360</v>
      </c>
      <c r="E1035" s="28"/>
      <c r="F1035" s="28" t="s">
        <v>1559</v>
      </c>
      <c r="G1035" s="28"/>
      <c r="H1035" s="12" t="s">
        <v>3332</v>
      </c>
      <c r="I1035" s="12" t="s">
        <v>3333</v>
      </c>
      <c r="J1035" s="29"/>
      <c r="K1035" s="30">
        <v>2</v>
      </c>
      <c r="L1035" s="30">
        <v>0</v>
      </c>
      <c r="M1035" s="30"/>
      <c r="N1035" s="31"/>
      <c r="O1035" s="31"/>
      <c r="P1035" s="31"/>
      <c r="Q1035" s="31"/>
      <c r="R1035" s="31"/>
      <c r="S1035" s="31"/>
      <c r="T1035" s="32">
        <v>0</v>
      </c>
      <c r="U1035" s="32">
        <v>1</v>
      </c>
      <c r="V1035" s="29">
        <v>41766</v>
      </c>
      <c r="W1035" s="29"/>
      <c r="X1035" s="33">
        <v>55153</v>
      </c>
      <c r="Y1035" s="15">
        <v>1</v>
      </c>
      <c r="Z1035" s="41" t="str">
        <f t="shared" si="48"/>
        <v>RenExistRes</v>
      </c>
      <c r="AA1035" s="41">
        <f>IF(IFERROR(MATCH(C1035,REN_Existing_Resources!E:E,0),FALSE),1,0)</f>
        <v>1</v>
      </c>
      <c r="AB1035">
        <f t="shared" si="49"/>
        <v>1</v>
      </c>
      <c r="AC1035">
        <f>IF(IFERROR(MATCH(Z1035,NonREN_types!$A$1:$A$10,0),FALSE),1,0)</f>
        <v>0</v>
      </c>
      <c r="AD1035">
        <v>1</v>
      </c>
      <c r="AE1035">
        <f t="shared" si="50"/>
        <v>0</v>
      </c>
      <c r="AG1035" s="44">
        <f>IFERROR(INDEX(MasterGenCapability_201906!$G:$G,MATCH($C1035,MasterGenCapability_201906!$U:$U,0)),"")</f>
        <v>2</v>
      </c>
      <c r="AH1035" s="44">
        <f>IFERROR(INDEX(NQC2020compliance_20191121!$L:$L,MATCH($C1035,NQC2020compliance_20191121!$A:$A,0)),"")</f>
        <v>0.28000000000000003</v>
      </c>
    </row>
    <row r="1036" spans="2:34" hidden="1" x14ac:dyDescent="0.25">
      <c r="B1036" s="28" t="s">
        <v>3329</v>
      </c>
      <c r="C1036" s="28" t="s">
        <v>1563</v>
      </c>
      <c r="D1036" s="28" t="s">
        <v>3360</v>
      </c>
      <c r="E1036" s="28"/>
      <c r="F1036" s="28" t="s">
        <v>1562</v>
      </c>
      <c r="G1036" s="28"/>
      <c r="H1036" s="12" t="s">
        <v>3332</v>
      </c>
      <c r="I1036" s="12" t="s">
        <v>3333</v>
      </c>
      <c r="J1036" s="29"/>
      <c r="K1036" s="30">
        <v>2</v>
      </c>
      <c r="L1036" s="30">
        <v>0</v>
      </c>
      <c r="M1036" s="30"/>
      <c r="N1036" s="31"/>
      <c r="O1036" s="31"/>
      <c r="P1036" s="31"/>
      <c r="Q1036" s="31"/>
      <c r="R1036" s="31"/>
      <c r="S1036" s="31"/>
      <c r="T1036" s="32">
        <v>0</v>
      </c>
      <c r="U1036" s="32">
        <v>1</v>
      </c>
      <c r="V1036" s="29">
        <v>41766</v>
      </c>
      <c r="W1036" s="29"/>
      <c r="X1036" s="33">
        <v>55153</v>
      </c>
      <c r="Y1036" s="15">
        <v>1</v>
      </c>
      <c r="Z1036" s="41" t="str">
        <f t="shared" si="48"/>
        <v>RenExistRes</v>
      </c>
      <c r="AA1036" s="41">
        <f>IF(IFERROR(MATCH(C1036,REN_Existing_Resources!E:E,0),FALSE),1,0)</f>
        <v>1</v>
      </c>
      <c r="AB1036">
        <f t="shared" si="49"/>
        <v>1</v>
      </c>
      <c r="AC1036">
        <f>IF(IFERROR(MATCH(Z1036,NonREN_types!$A$1:$A$10,0),FALSE),1,0)</f>
        <v>0</v>
      </c>
      <c r="AD1036">
        <v>1</v>
      </c>
      <c r="AE1036">
        <f t="shared" si="50"/>
        <v>0</v>
      </c>
      <c r="AG1036" s="44">
        <f>IFERROR(INDEX(MasterGenCapability_201906!$G:$G,MATCH($C1036,MasterGenCapability_201906!$U:$U,0)),"")</f>
        <v>2</v>
      </c>
      <c r="AH1036" s="44">
        <f>IFERROR(INDEX(NQC2020compliance_20191121!$L:$L,MATCH($C1036,NQC2020compliance_20191121!$A:$A,0)),"")</f>
        <v>0.28000000000000003</v>
      </c>
    </row>
    <row r="1037" spans="2:34" hidden="1" x14ac:dyDescent="0.25">
      <c r="B1037" s="28" t="s">
        <v>3329</v>
      </c>
      <c r="C1037" s="39" t="s">
        <v>1695</v>
      </c>
      <c r="D1037" s="28" t="s">
        <v>3360</v>
      </c>
      <c r="E1037" s="28"/>
      <c r="F1037" s="28" t="s">
        <v>5060</v>
      </c>
      <c r="G1037" s="28"/>
      <c r="H1037" s="12" t="s">
        <v>3332</v>
      </c>
      <c r="I1037" s="12" t="s">
        <v>3333</v>
      </c>
      <c r="J1037" s="29"/>
      <c r="K1037" s="30">
        <v>10</v>
      </c>
      <c r="L1037" s="30">
        <v>0</v>
      </c>
      <c r="M1037" s="30"/>
      <c r="N1037" s="31"/>
      <c r="O1037" s="31"/>
      <c r="P1037" s="31"/>
      <c r="Q1037" s="31"/>
      <c r="R1037" s="31"/>
      <c r="S1037" s="31"/>
      <c r="T1037" s="32">
        <v>0</v>
      </c>
      <c r="U1037" s="32">
        <v>1</v>
      </c>
      <c r="V1037" s="29">
        <v>41962</v>
      </c>
      <c r="W1037" s="29"/>
      <c r="X1037" s="33">
        <v>55153</v>
      </c>
      <c r="Y1037" s="15">
        <v>1</v>
      </c>
      <c r="Z1037" s="41" t="str">
        <f t="shared" si="48"/>
        <v>RenExistRes</v>
      </c>
      <c r="AA1037" s="41">
        <f>IF(IFERROR(MATCH(C1037,REN_Existing_Resources!E:E,0),FALSE),1,0)</f>
        <v>1</v>
      </c>
      <c r="AB1037">
        <f t="shared" si="49"/>
        <v>1</v>
      </c>
      <c r="AC1037">
        <f>IF(IFERROR(MATCH(Z1037,NonREN_types!$A$1:$A$10,0),FALSE),1,0)</f>
        <v>0</v>
      </c>
      <c r="AD1037">
        <v>1</v>
      </c>
      <c r="AE1037">
        <f t="shared" si="50"/>
        <v>0</v>
      </c>
      <c r="AG1037" s="44">
        <f>IFERROR(INDEX(MasterGenCapability_201906!$G:$G,MATCH($C1037,MasterGenCapability_201906!$U:$U,0)),"")</f>
        <v>10</v>
      </c>
      <c r="AH1037" s="44">
        <f>IFERROR(INDEX(NQC2020compliance_20191121!$L:$L,MATCH($C1037,NQC2020compliance_20191121!$A:$A,0)),"")</f>
        <v>0</v>
      </c>
    </row>
    <row r="1038" spans="2:34" hidden="1" x14ac:dyDescent="0.25">
      <c r="B1038" s="28" t="s">
        <v>3329</v>
      </c>
      <c r="C1038" s="28" t="s">
        <v>1698</v>
      </c>
      <c r="D1038" s="28" t="s">
        <v>3360</v>
      </c>
      <c r="E1038" s="28"/>
      <c r="F1038" s="28" t="s">
        <v>5061</v>
      </c>
      <c r="G1038" s="28"/>
      <c r="H1038" s="12" t="s">
        <v>3332</v>
      </c>
      <c r="I1038" s="12" t="s">
        <v>3333</v>
      </c>
      <c r="J1038" s="29"/>
      <c r="K1038" s="30">
        <v>20</v>
      </c>
      <c r="L1038" s="30">
        <v>0</v>
      </c>
      <c r="M1038" s="30"/>
      <c r="N1038" s="31"/>
      <c r="O1038" s="31"/>
      <c r="P1038" s="31"/>
      <c r="Q1038" s="31"/>
      <c r="R1038" s="31"/>
      <c r="S1038" s="31"/>
      <c r="T1038" s="32">
        <v>0</v>
      </c>
      <c r="U1038" s="32">
        <v>1</v>
      </c>
      <c r="V1038" s="29">
        <v>41965</v>
      </c>
      <c r="W1038" s="29"/>
      <c r="X1038" s="33">
        <v>55153</v>
      </c>
      <c r="Y1038" s="15">
        <v>1</v>
      </c>
      <c r="Z1038" s="41" t="str">
        <f t="shared" si="48"/>
        <v>RenExistRes</v>
      </c>
      <c r="AA1038" s="41">
        <f>IF(IFERROR(MATCH(C1038,REN_Existing_Resources!E:E,0),FALSE),1,0)</f>
        <v>1</v>
      </c>
      <c r="AB1038">
        <f t="shared" si="49"/>
        <v>1</v>
      </c>
      <c r="AC1038">
        <f>IF(IFERROR(MATCH(Z1038,NonREN_types!$A$1:$A$10,0),FALSE),1,0)</f>
        <v>0</v>
      </c>
      <c r="AD1038">
        <v>1</v>
      </c>
      <c r="AE1038">
        <f t="shared" si="50"/>
        <v>0</v>
      </c>
      <c r="AG1038" s="44">
        <f>IFERROR(INDEX(MasterGenCapability_201906!$G:$G,MATCH($C1038,MasterGenCapability_201906!$U:$U,0)),"")</f>
        <v>20</v>
      </c>
      <c r="AH1038" s="44">
        <f>IFERROR(INDEX(NQC2020compliance_20191121!$L:$L,MATCH($C1038,NQC2020compliance_20191121!$A:$A,0)),"")</f>
        <v>0</v>
      </c>
    </row>
    <row r="1039" spans="2:34" hidden="1" x14ac:dyDescent="0.25">
      <c r="B1039" s="28" t="s">
        <v>3329</v>
      </c>
      <c r="C1039" s="28" t="s">
        <v>1726</v>
      </c>
      <c r="D1039" s="28" t="s">
        <v>3360</v>
      </c>
      <c r="E1039" s="28"/>
      <c r="F1039" s="28" t="s">
        <v>5062</v>
      </c>
      <c r="G1039" s="28"/>
      <c r="H1039" s="12" t="s">
        <v>3332</v>
      </c>
      <c r="I1039" s="12" t="s">
        <v>3333</v>
      </c>
      <c r="J1039" s="29"/>
      <c r="K1039" s="30">
        <v>1.5</v>
      </c>
      <c r="L1039" s="30">
        <v>0</v>
      </c>
      <c r="M1039" s="30"/>
      <c r="N1039" s="31"/>
      <c r="O1039" s="31"/>
      <c r="P1039" s="31"/>
      <c r="Q1039" s="31"/>
      <c r="R1039" s="31"/>
      <c r="S1039" s="31"/>
      <c r="T1039" s="32">
        <v>0</v>
      </c>
      <c r="U1039" s="32">
        <v>1</v>
      </c>
      <c r="V1039" s="29">
        <v>41859</v>
      </c>
      <c r="W1039" s="29"/>
      <c r="X1039" s="33">
        <v>55153</v>
      </c>
      <c r="Y1039" s="15">
        <v>1</v>
      </c>
      <c r="Z1039" s="41" t="str">
        <f t="shared" si="48"/>
        <v>RenExistRes</v>
      </c>
      <c r="AA1039" s="41">
        <f>IF(IFERROR(MATCH(C1039,REN_Existing_Resources!E:E,0),FALSE),1,0)</f>
        <v>1</v>
      </c>
      <c r="AB1039">
        <f t="shared" si="49"/>
        <v>1</v>
      </c>
      <c r="AC1039">
        <f>IF(IFERROR(MATCH(Z1039,NonREN_types!$A$1:$A$10,0),FALSE),1,0)</f>
        <v>0</v>
      </c>
      <c r="AD1039">
        <v>1</v>
      </c>
      <c r="AE1039">
        <f t="shared" si="50"/>
        <v>0</v>
      </c>
      <c r="AG1039" s="44">
        <f>IFERROR(INDEX(MasterGenCapability_201906!$G:$G,MATCH($C1039,MasterGenCapability_201906!$U:$U,0)),"")</f>
        <v>1.5</v>
      </c>
      <c r="AH1039" s="44">
        <f>IFERROR(INDEX(NQC2020compliance_20191121!$L:$L,MATCH($C1039,NQC2020compliance_20191121!$A:$A,0)),"")</f>
        <v>0</v>
      </c>
    </row>
    <row r="1040" spans="2:34" hidden="1" x14ac:dyDescent="0.25">
      <c r="B1040" s="28" t="s">
        <v>3329</v>
      </c>
      <c r="C1040" s="28" t="s">
        <v>1475</v>
      </c>
      <c r="D1040" s="28" t="s">
        <v>3360</v>
      </c>
      <c r="E1040" s="28"/>
      <c r="F1040" s="28" t="s">
        <v>5063</v>
      </c>
      <c r="G1040" s="28"/>
      <c r="H1040" s="12" t="s">
        <v>3332</v>
      </c>
      <c r="I1040" s="12" t="s">
        <v>3333</v>
      </c>
      <c r="J1040" s="29"/>
      <c r="K1040" s="30">
        <v>17.5</v>
      </c>
      <c r="L1040" s="30">
        <v>0</v>
      </c>
      <c r="M1040" s="30"/>
      <c r="N1040" s="31"/>
      <c r="O1040" s="31"/>
      <c r="P1040" s="31"/>
      <c r="Q1040" s="31"/>
      <c r="R1040" s="31"/>
      <c r="S1040" s="31"/>
      <c r="T1040" s="32">
        <v>0</v>
      </c>
      <c r="U1040" s="32">
        <v>1</v>
      </c>
      <c r="V1040" s="29">
        <v>41596</v>
      </c>
      <c r="W1040" s="29"/>
      <c r="X1040" s="33">
        <v>55153</v>
      </c>
      <c r="Y1040" s="15">
        <v>1</v>
      </c>
      <c r="Z1040" s="41" t="str">
        <f t="shared" si="48"/>
        <v>RenExistRes</v>
      </c>
      <c r="AA1040" s="41">
        <f>IF(IFERROR(MATCH(C1040,REN_Existing_Resources!E:E,0),FALSE),1,0)</f>
        <v>1</v>
      </c>
      <c r="AB1040">
        <f t="shared" si="49"/>
        <v>1</v>
      </c>
      <c r="AC1040">
        <f>IF(IFERROR(MATCH(Z1040,NonREN_types!$A$1:$A$10,0),FALSE),1,0)</f>
        <v>0</v>
      </c>
      <c r="AD1040">
        <v>1</v>
      </c>
      <c r="AE1040">
        <f t="shared" si="50"/>
        <v>0</v>
      </c>
      <c r="AG1040" s="44">
        <f>IFERROR(INDEX(MasterGenCapability_201906!$G:$G,MATCH($C1040,MasterGenCapability_201906!$U:$U,0)),"")</f>
        <v>17.5</v>
      </c>
      <c r="AH1040" s="44">
        <f>IFERROR(INDEX(NQC2020compliance_20191121!$L:$L,MATCH($C1040,NQC2020compliance_20191121!$A:$A,0)),"")</f>
        <v>0</v>
      </c>
    </row>
    <row r="1041" spans="2:34" hidden="1" x14ac:dyDescent="0.25">
      <c r="B1041" s="28" t="s">
        <v>3329</v>
      </c>
      <c r="C1041" s="28" t="s">
        <v>928</v>
      </c>
      <c r="D1041" s="28" t="s">
        <v>3360</v>
      </c>
      <c r="E1041" s="28"/>
      <c r="F1041" s="28" t="s">
        <v>5064</v>
      </c>
      <c r="G1041" s="28"/>
      <c r="H1041" s="12" t="s">
        <v>3332</v>
      </c>
      <c r="I1041" s="12" t="s">
        <v>3333</v>
      </c>
      <c r="J1041" s="29"/>
      <c r="K1041" s="30">
        <v>20</v>
      </c>
      <c r="L1041" s="30">
        <v>0</v>
      </c>
      <c r="M1041" s="30"/>
      <c r="N1041" s="31"/>
      <c r="O1041" s="31"/>
      <c r="P1041" s="31"/>
      <c r="Q1041" s="31"/>
      <c r="R1041" s="31"/>
      <c r="S1041" s="31"/>
      <c r="T1041" s="32">
        <v>0</v>
      </c>
      <c r="U1041" s="32">
        <v>1</v>
      </c>
      <c r="V1041" s="29">
        <v>42139</v>
      </c>
      <c r="W1041" s="29"/>
      <c r="X1041" s="33">
        <v>55153</v>
      </c>
      <c r="Y1041" s="15">
        <v>1</v>
      </c>
      <c r="Z1041" s="41" t="str">
        <f t="shared" si="48"/>
        <v>RenExistRes</v>
      </c>
      <c r="AA1041" s="41">
        <f>IF(IFERROR(MATCH(C1041,REN_Existing_Resources!E:E,0),FALSE),1,0)</f>
        <v>1</v>
      </c>
      <c r="AB1041">
        <f t="shared" si="49"/>
        <v>1</v>
      </c>
      <c r="AC1041">
        <f>IF(IFERROR(MATCH(Z1041,NonREN_types!$A$1:$A$10,0),FALSE),1,0)</f>
        <v>0</v>
      </c>
      <c r="AD1041">
        <v>1</v>
      </c>
      <c r="AE1041">
        <f t="shared" si="50"/>
        <v>0</v>
      </c>
      <c r="AG1041" s="44">
        <f>IFERROR(INDEX(MasterGenCapability_201906!$G:$G,MATCH($C1041,MasterGenCapability_201906!$U:$U,0)),"")</f>
        <v>20</v>
      </c>
      <c r="AH1041" s="44">
        <f>IFERROR(INDEX(NQC2020compliance_20191121!$L:$L,MATCH($C1041,NQC2020compliance_20191121!$A:$A,0)),"")</f>
        <v>0</v>
      </c>
    </row>
    <row r="1042" spans="2:34" hidden="1" x14ac:dyDescent="0.25">
      <c r="B1042" s="28" t="s">
        <v>3329</v>
      </c>
      <c r="C1042" s="28" t="s">
        <v>1857</v>
      </c>
      <c r="D1042" s="28" t="s">
        <v>3360</v>
      </c>
      <c r="E1042" s="28"/>
      <c r="F1042" s="28" t="s">
        <v>1856</v>
      </c>
      <c r="G1042" s="28"/>
      <c r="H1042" s="12" t="s">
        <v>3332</v>
      </c>
      <c r="I1042" s="12" t="s">
        <v>3333</v>
      </c>
      <c r="J1042" s="29"/>
      <c r="K1042" s="30">
        <v>7</v>
      </c>
      <c r="L1042" s="30">
        <v>6.11</v>
      </c>
      <c r="M1042" s="30"/>
      <c r="N1042" s="31"/>
      <c r="O1042" s="31"/>
      <c r="P1042" s="31"/>
      <c r="Q1042" s="31"/>
      <c r="R1042" s="31"/>
      <c r="S1042" s="31"/>
      <c r="T1042" s="32">
        <v>0</v>
      </c>
      <c r="U1042" s="32">
        <v>1</v>
      </c>
      <c r="V1042" s="29">
        <v>42186</v>
      </c>
      <c r="W1042" s="29"/>
      <c r="X1042" s="33">
        <v>55153</v>
      </c>
      <c r="Y1042" s="15">
        <v>1</v>
      </c>
      <c r="Z1042" s="41" t="str">
        <f t="shared" si="48"/>
        <v>RenExistRes</v>
      </c>
      <c r="AA1042" s="41">
        <f>IF(IFERROR(MATCH(C1042,REN_Existing_Resources!E:E,0),FALSE),1,0)</f>
        <v>1</v>
      </c>
      <c r="AB1042">
        <f t="shared" si="49"/>
        <v>1</v>
      </c>
      <c r="AC1042">
        <f>IF(IFERROR(MATCH(Z1042,NonREN_types!$A$1:$A$10,0),FALSE),1,0)</f>
        <v>0</v>
      </c>
      <c r="AD1042">
        <v>1</v>
      </c>
      <c r="AE1042">
        <f t="shared" si="50"/>
        <v>0</v>
      </c>
      <c r="AG1042" s="44">
        <f>IFERROR(INDEX(MasterGenCapability_201906!$G:$G,MATCH($C1042,MasterGenCapability_201906!$U:$U,0)),"")</f>
        <v>7</v>
      </c>
      <c r="AH1042" s="44">
        <f>IFERROR(INDEX(NQC2020compliance_20191121!$L:$L,MATCH($C1042,NQC2020compliance_20191121!$A:$A,0)),"")</f>
        <v>0.98</v>
      </c>
    </row>
    <row r="1043" spans="2:34" hidden="1" x14ac:dyDescent="0.25">
      <c r="B1043" s="28" t="s">
        <v>3329</v>
      </c>
      <c r="C1043" s="28" t="s">
        <v>1806</v>
      </c>
      <c r="D1043" s="28" t="s">
        <v>3360</v>
      </c>
      <c r="E1043" s="28"/>
      <c r="F1043" s="28" t="s">
        <v>5065</v>
      </c>
      <c r="G1043" s="28"/>
      <c r="H1043" s="12" t="s">
        <v>3332</v>
      </c>
      <c r="I1043" s="12" t="s">
        <v>3333</v>
      </c>
      <c r="J1043" s="29"/>
      <c r="K1043" s="30">
        <v>20</v>
      </c>
      <c r="L1043" s="30">
        <v>0</v>
      </c>
      <c r="M1043" s="30"/>
      <c r="N1043" s="31"/>
      <c r="O1043" s="31"/>
      <c r="P1043" s="31"/>
      <c r="Q1043" s="31"/>
      <c r="R1043" s="31"/>
      <c r="S1043" s="31"/>
      <c r="T1043" s="32">
        <v>0</v>
      </c>
      <c r="U1043" s="32">
        <v>1</v>
      </c>
      <c r="V1043" s="29">
        <v>42250</v>
      </c>
      <c r="W1043" s="29"/>
      <c r="X1043" s="33">
        <v>55153</v>
      </c>
      <c r="Y1043" s="15">
        <v>1</v>
      </c>
      <c r="Z1043" s="41" t="str">
        <f t="shared" si="48"/>
        <v>RenExistRes</v>
      </c>
      <c r="AA1043" s="41">
        <f>IF(IFERROR(MATCH(C1043,REN_Existing_Resources!E:E,0),FALSE),1,0)</f>
        <v>1</v>
      </c>
      <c r="AB1043">
        <f t="shared" si="49"/>
        <v>1</v>
      </c>
      <c r="AC1043">
        <f>IF(IFERROR(MATCH(Z1043,NonREN_types!$A$1:$A$10,0),FALSE),1,0)</f>
        <v>0</v>
      </c>
      <c r="AD1043">
        <v>1</v>
      </c>
      <c r="AE1043">
        <f t="shared" si="50"/>
        <v>0</v>
      </c>
      <c r="AG1043" s="44">
        <f>IFERROR(INDEX(MasterGenCapability_201906!$G:$G,MATCH($C1043,MasterGenCapability_201906!$U:$U,0)),"")</f>
        <v>20</v>
      </c>
      <c r="AH1043" s="44">
        <f>IFERROR(INDEX(NQC2020compliance_20191121!$L:$L,MATCH($C1043,NQC2020compliance_20191121!$A:$A,0)),"")</f>
        <v>0</v>
      </c>
    </row>
    <row r="1044" spans="2:34" hidden="1" x14ac:dyDescent="0.25">
      <c r="B1044" s="28" t="s">
        <v>3329</v>
      </c>
      <c r="C1044" s="28" t="s">
        <v>1543</v>
      </c>
      <c r="D1044" s="28" t="s">
        <v>3360</v>
      </c>
      <c r="E1044" s="28"/>
      <c r="F1044" s="28" t="s">
        <v>5066</v>
      </c>
      <c r="G1044" s="28"/>
      <c r="H1044" s="12" t="s">
        <v>3332</v>
      </c>
      <c r="I1044" s="12" t="s">
        <v>3333</v>
      </c>
      <c r="J1044" s="29"/>
      <c r="K1044" s="30">
        <v>5</v>
      </c>
      <c r="L1044" s="30">
        <v>0</v>
      </c>
      <c r="M1044" s="30"/>
      <c r="N1044" s="31"/>
      <c r="O1044" s="31"/>
      <c r="P1044" s="31"/>
      <c r="Q1044" s="31"/>
      <c r="R1044" s="31"/>
      <c r="S1044" s="31"/>
      <c r="T1044" s="32">
        <v>0</v>
      </c>
      <c r="U1044" s="32">
        <v>1</v>
      </c>
      <c r="V1044" s="29">
        <v>42167</v>
      </c>
      <c r="W1044" s="29"/>
      <c r="X1044" s="33">
        <v>55153</v>
      </c>
      <c r="Y1044" s="15">
        <v>1</v>
      </c>
      <c r="Z1044" s="41" t="str">
        <f t="shared" si="48"/>
        <v>RenExistRes</v>
      </c>
      <c r="AA1044" s="41">
        <f>IF(IFERROR(MATCH(C1044,REN_Existing_Resources!E:E,0),FALSE),1,0)</f>
        <v>1</v>
      </c>
      <c r="AB1044">
        <f t="shared" si="49"/>
        <v>1</v>
      </c>
      <c r="AC1044">
        <f>IF(IFERROR(MATCH(Z1044,NonREN_types!$A$1:$A$10,0),FALSE),1,0)</f>
        <v>0</v>
      </c>
      <c r="AD1044">
        <v>1</v>
      </c>
      <c r="AE1044">
        <f t="shared" si="50"/>
        <v>0</v>
      </c>
      <c r="AG1044" s="44">
        <f>IFERROR(INDEX(MasterGenCapability_201906!$G:$G,MATCH($C1044,MasterGenCapability_201906!$U:$U,0)),"")</f>
        <v>5</v>
      </c>
      <c r="AH1044" s="44">
        <f>IFERROR(INDEX(NQC2020compliance_20191121!$L:$L,MATCH($C1044,NQC2020compliance_20191121!$A:$A,0)),"")</f>
        <v>0.7</v>
      </c>
    </row>
    <row r="1045" spans="2:34" hidden="1" x14ac:dyDescent="0.25">
      <c r="B1045" s="28" t="s">
        <v>3329</v>
      </c>
      <c r="C1045" s="28" t="s">
        <v>1546</v>
      </c>
      <c r="D1045" s="28" t="s">
        <v>3360</v>
      </c>
      <c r="E1045" s="28"/>
      <c r="F1045" s="28" t="s">
        <v>5067</v>
      </c>
      <c r="G1045" s="28"/>
      <c r="H1045" s="12" t="s">
        <v>3332</v>
      </c>
      <c r="I1045" s="12" t="s">
        <v>3333</v>
      </c>
      <c r="J1045" s="29"/>
      <c r="K1045" s="30">
        <v>5</v>
      </c>
      <c r="L1045" s="30">
        <v>0</v>
      </c>
      <c r="M1045" s="30"/>
      <c r="N1045" s="31"/>
      <c r="O1045" s="31"/>
      <c r="P1045" s="31"/>
      <c r="Q1045" s="31"/>
      <c r="R1045" s="31"/>
      <c r="S1045" s="31"/>
      <c r="T1045" s="32">
        <v>0</v>
      </c>
      <c r="U1045" s="32">
        <v>1</v>
      </c>
      <c r="V1045" s="29">
        <v>42167</v>
      </c>
      <c r="W1045" s="29"/>
      <c r="X1045" s="33">
        <v>55153</v>
      </c>
      <c r="Y1045" s="15">
        <v>1</v>
      </c>
      <c r="Z1045" s="41" t="str">
        <f t="shared" si="48"/>
        <v>RenExistRes</v>
      </c>
      <c r="AA1045" s="41">
        <f>IF(IFERROR(MATCH(C1045,REN_Existing_Resources!E:E,0),FALSE),1,0)</f>
        <v>1</v>
      </c>
      <c r="AB1045">
        <f t="shared" si="49"/>
        <v>1</v>
      </c>
      <c r="AC1045">
        <f>IF(IFERROR(MATCH(Z1045,NonREN_types!$A$1:$A$10,0),FALSE),1,0)</f>
        <v>0</v>
      </c>
      <c r="AD1045">
        <v>1</v>
      </c>
      <c r="AE1045">
        <f t="shared" si="50"/>
        <v>0</v>
      </c>
      <c r="AG1045" s="44">
        <f>IFERROR(INDEX(MasterGenCapability_201906!$G:$G,MATCH($C1045,MasterGenCapability_201906!$U:$U,0)),"")</f>
        <v>5</v>
      </c>
      <c r="AH1045" s="44">
        <f>IFERROR(INDEX(NQC2020compliance_20191121!$L:$L,MATCH($C1045,NQC2020compliance_20191121!$A:$A,0)),"")</f>
        <v>0</v>
      </c>
    </row>
    <row r="1046" spans="2:34" x14ac:dyDescent="0.25">
      <c r="B1046" s="28" t="s">
        <v>3329</v>
      </c>
      <c r="C1046" s="28" t="s">
        <v>5068</v>
      </c>
      <c r="D1046" s="28" t="s">
        <v>3346</v>
      </c>
      <c r="E1046" s="28" t="s">
        <v>3347</v>
      </c>
      <c r="F1046" s="28" t="s">
        <v>5069</v>
      </c>
      <c r="G1046" s="28"/>
      <c r="H1046" s="12" t="s">
        <v>3385</v>
      </c>
      <c r="I1046" s="12" t="s">
        <v>3333</v>
      </c>
      <c r="J1046" s="29" t="s">
        <v>3386</v>
      </c>
      <c r="K1046" s="30">
        <v>4.0999999999999996</v>
      </c>
      <c r="L1046" s="30">
        <v>4.0999999999999996</v>
      </c>
      <c r="M1046" s="30"/>
      <c r="N1046" s="31"/>
      <c r="O1046" s="31"/>
      <c r="P1046" s="31"/>
      <c r="Q1046" s="31"/>
      <c r="R1046" s="31"/>
      <c r="S1046" s="31"/>
      <c r="T1046" s="32">
        <v>0</v>
      </c>
      <c r="U1046" s="32">
        <v>1</v>
      </c>
      <c r="V1046" s="29">
        <v>31048</v>
      </c>
      <c r="W1046" s="29"/>
      <c r="X1046" s="33">
        <v>55153</v>
      </c>
      <c r="Y1046" s="15">
        <v>1</v>
      </c>
      <c r="Z1046" s="41" t="str">
        <f t="shared" si="48"/>
        <v>CAISO_Hydro</v>
      </c>
      <c r="AA1046" s="41">
        <f>IF(IFERROR(MATCH(C1046,REN_Existing_Resources!E:E,0),FALSE),1,0)</f>
        <v>0</v>
      </c>
      <c r="AB1046">
        <f t="shared" si="49"/>
        <v>1</v>
      </c>
      <c r="AC1046">
        <f>IF(IFERROR(MATCH(Z1046,NonREN_types!$A$1:$A$10,0),FALSE),1,0)</f>
        <v>1</v>
      </c>
      <c r="AD1046">
        <v>1</v>
      </c>
      <c r="AE1046">
        <f t="shared" si="50"/>
        <v>1</v>
      </c>
      <c r="AG1046" s="44">
        <f>IFERROR(INDEX(MasterGenCapability_201906!$G:$G,MATCH($C1046,MasterGenCapability_201906!$U:$U,0)),"")</f>
        <v>4.0999999999999996</v>
      </c>
      <c r="AH1046" s="44">
        <f>IFERROR(INDEX(NQC2020compliance_20191121!$L:$L,MATCH($C1046,NQC2020compliance_20191121!$A:$A,0)),"")</f>
        <v>4.0999999999999996</v>
      </c>
    </row>
    <row r="1047" spans="2:34" x14ac:dyDescent="0.25">
      <c r="B1047" s="28" t="s">
        <v>3329</v>
      </c>
      <c r="C1047" s="28" t="s">
        <v>5070</v>
      </c>
      <c r="D1047" s="28" t="s">
        <v>3346</v>
      </c>
      <c r="E1047" s="28" t="s">
        <v>3347</v>
      </c>
      <c r="F1047" s="28" t="s">
        <v>5071</v>
      </c>
      <c r="G1047" s="28"/>
      <c r="H1047" s="12" t="s">
        <v>3385</v>
      </c>
      <c r="I1047" s="12" t="s">
        <v>3333</v>
      </c>
      <c r="J1047" s="29" t="s">
        <v>3386</v>
      </c>
      <c r="K1047" s="30">
        <v>5.0999999999999996</v>
      </c>
      <c r="L1047" s="30">
        <v>4.2</v>
      </c>
      <c r="M1047" s="30"/>
      <c r="N1047" s="31"/>
      <c r="O1047" s="31"/>
      <c r="P1047" s="31"/>
      <c r="Q1047" s="31"/>
      <c r="R1047" s="31"/>
      <c r="S1047" s="31"/>
      <c r="T1047" s="32">
        <v>0</v>
      </c>
      <c r="U1047" s="32">
        <v>1</v>
      </c>
      <c r="V1047" s="29">
        <v>29587</v>
      </c>
      <c r="W1047" s="29"/>
      <c r="X1047" s="33">
        <v>55153</v>
      </c>
      <c r="Y1047" s="15">
        <v>1</v>
      </c>
      <c r="Z1047" s="41" t="str">
        <f t="shared" si="48"/>
        <v>CAISO_Hydro</v>
      </c>
      <c r="AA1047" s="41">
        <f>IF(IFERROR(MATCH(C1047,REN_Existing_Resources!E:E,0),FALSE),1,0)</f>
        <v>0</v>
      </c>
      <c r="AB1047">
        <f t="shared" si="49"/>
        <v>1</v>
      </c>
      <c r="AC1047">
        <f>IF(IFERROR(MATCH(Z1047,NonREN_types!$A$1:$A$10,0),FALSE),1,0)</f>
        <v>1</v>
      </c>
      <c r="AD1047">
        <v>1</v>
      </c>
      <c r="AE1047">
        <f t="shared" si="50"/>
        <v>1</v>
      </c>
      <c r="AG1047" s="44">
        <f>IFERROR(INDEX(MasterGenCapability_201906!$G:$G,MATCH($C1047,MasterGenCapability_201906!$U:$U,0)),"")</f>
        <v>5.0999999999999996</v>
      </c>
      <c r="AH1047" s="44">
        <f>IFERROR(INDEX(NQC2020compliance_20191121!$L:$L,MATCH($C1047,NQC2020compliance_20191121!$A:$A,0)),"")</f>
        <v>3.4</v>
      </c>
    </row>
    <row r="1048" spans="2:34" hidden="1" x14ac:dyDescent="0.25">
      <c r="B1048" s="28" t="s">
        <v>3329</v>
      </c>
      <c r="C1048" s="28" t="s">
        <v>2015</v>
      </c>
      <c r="D1048" s="28" t="s">
        <v>3360</v>
      </c>
      <c r="E1048" s="28"/>
      <c r="F1048" s="28" t="s">
        <v>5072</v>
      </c>
      <c r="G1048" s="28"/>
      <c r="H1048" s="12" t="s">
        <v>3399</v>
      </c>
      <c r="I1048" s="12" t="s">
        <v>3333</v>
      </c>
      <c r="J1048" s="29"/>
      <c r="K1048" s="30">
        <v>238.9</v>
      </c>
      <c r="L1048" s="30">
        <v>14.12</v>
      </c>
      <c r="M1048" s="30"/>
      <c r="N1048" s="31"/>
      <c r="O1048" s="31"/>
      <c r="P1048" s="31"/>
      <c r="Q1048" s="31"/>
      <c r="R1048" s="31"/>
      <c r="S1048" s="31"/>
      <c r="T1048" s="32">
        <v>0</v>
      </c>
      <c r="U1048" s="32">
        <v>1</v>
      </c>
      <c r="V1048" s="29">
        <v>31048</v>
      </c>
      <c r="W1048" s="29"/>
      <c r="X1048" s="33">
        <v>55153</v>
      </c>
      <c r="Y1048" s="15">
        <v>1</v>
      </c>
      <c r="Z1048" s="41" t="str">
        <f t="shared" si="48"/>
        <v>RenExistRes</v>
      </c>
      <c r="AA1048" s="41">
        <f>IF(IFERROR(MATCH(C1048,REN_Existing_Resources!E:E,0),FALSE),1,0)</f>
        <v>1</v>
      </c>
      <c r="AB1048">
        <f t="shared" si="49"/>
        <v>1</v>
      </c>
      <c r="AC1048">
        <f>IF(IFERROR(MATCH(Z1048,NonREN_types!$A$1:$A$10,0),FALSE),1,0)</f>
        <v>0</v>
      </c>
      <c r="AD1048">
        <v>1</v>
      </c>
      <c r="AE1048">
        <f t="shared" si="50"/>
        <v>0</v>
      </c>
      <c r="AG1048" s="44">
        <f>IFERROR(INDEX(MasterGenCapability_201906!$G:$G,MATCH($C1048,MasterGenCapability_201906!$U:$U,0)),"")</f>
        <v>207</v>
      </c>
      <c r="AH1048" s="44">
        <f>IFERROR(INDEX(NQC2020compliance_20191121!$L:$L,MATCH($C1048,NQC2020compliance_20191121!$A:$A,0)),"")</f>
        <v>31.05</v>
      </c>
    </row>
    <row r="1049" spans="2:34" hidden="1" x14ac:dyDescent="0.25">
      <c r="B1049" s="28" t="s">
        <v>3329</v>
      </c>
      <c r="C1049" s="28" t="s">
        <v>2318</v>
      </c>
      <c r="D1049" s="28" t="s">
        <v>3360</v>
      </c>
      <c r="E1049" s="28"/>
      <c r="F1049" s="28" t="s">
        <v>5073</v>
      </c>
      <c r="G1049" s="28"/>
      <c r="H1049" s="12" t="s">
        <v>3399</v>
      </c>
      <c r="I1049" s="12" t="s">
        <v>3333</v>
      </c>
      <c r="J1049" s="29"/>
      <c r="K1049" s="30">
        <v>60</v>
      </c>
      <c r="L1049" s="30">
        <v>4.57</v>
      </c>
      <c r="M1049" s="30"/>
      <c r="N1049" s="31"/>
      <c r="O1049" s="31"/>
      <c r="P1049" s="31"/>
      <c r="Q1049" s="31"/>
      <c r="R1049" s="31"/>
      <c r="S1049" s="31"/>
      <c r="T1049" s="32">
        <v>0</v>
      </c>
      <c r="U1049" s="32">
        <v>1</v>
      </c>
      <c r="V1049" s="29">
        <v>38442</v>
      </c>
      <c r="W1049" s="29"/>
      <c r="X1049" s="33">
        <v>55153</v>
      </c>
      <c r="Y1049" s="15">
        <v>1</v>
      </c>
      <c r="Z1049" s="41" t="str">
        <f t="shared" si="48"/>
        <v>RenExistRes</v>
      </c>
      <c r="AA1049" s="41">
        <f>IF(IFERROR(MATCH(C1049,REN_Existing_Resources!E:E,0),FALSE),1,0)</f>
        <v>1</v>
      </c>
      <c r="AB1049">
        <f t="shared" si="49"/>
        <v>1</v>
      </c>
      <c r="AC1049">
        <f>IF(IFERROR(MATCH(Z1049,NonREN_types!$A$1:$A$10,0),FALSE),1,0)</f>
        <v>0</v>
      </c>
      <c r="AD1049">
        <v>1</v>
      </c>
      <c r="AE1049">
        <f t="shared" si="50"/>
        <v>0</v>
      </c>
      <c r="AG1049" s="44">
        <f>IFERROR(INDEX(MasterGenCapability_201906!$G:$G,MATCH($C1049,MasterGenCapability_201906!$U:$U,0)),"")</f>
        <v>59</v>
      </c>
      <c r="AH1049" s="44">
        <f>IFERROR(INDEX(NQC2020compliance_20191121!$L:$L,MATCH($C1049,NQC2020compliance_20191121!$A:$A,0)),"")</f>
        <v>8.85</v>
      </c>
    </row>
    <row r="1050" spans="2:34" hidden="1" x14ac:dyDescent="0.25">
      <c r="B1050" s="28" t="s">
        <v>3329</v>
      </c>
      <c r="C1050" s="28" t="s">
        <v>1385</v>
      </c>
      <c r="D1050" s="28" t="s">
        <v>3346</v>
      </c>
      <c r="E1050" s="28" t="s">
        <v>3413</v>
      </c>
      <c r="F1050" s="28" t="s">
        <v>5074</v>
      </c>
      <c r="G1050" s="28"/>
      <c r="H1050" s="12" t="s">
        <v>3332</v>
      </c>
      <c r="I1050" s="12" t="s">
        <v>3333</v>
      </c>
      <c r="J1050" s="29"/>
      <c r="K1050" s="30">
        <v>1</v>
      </c>
      <c r="L1050" s="30">
        <v>0.25</v>
      </c>
      <c r="M1050" s="30"/>
      <c r="N1050" s="31"/>
      <c r="O1050" s="31"/>
      <c r="P1050" s="31"/>
      <c r="Q1050" s="31"/>
      <c r="R1050" s="31"/>
      <c r="S1050" s="31"/>
      <c r="T1050" s="32">
        <v>0</v>
      </c>
      <c r="U1050" s="32">
        <v>1</v>
      </c>
      <c r="V1050" s="29">
        <v>40603</v>
      </c>
      <c r="W1050" s="29"/>
      <c r="X1050" s="33">
        <v>55153</v>
      </c>
      <c r="Y1050" s="15">
        <v>1</v>
      </c>
      <c r="Z1050" s="41" t="str">
        <f t="shared" si="48"/>
        <v>RenExistRes</v>
      </c>
      <c r="AA1050" s="41">
        <f>IF(IFERROR(MATCH(C1050,REN_Existing_Resources!E:E,0),FALSE),1,0)</f>
        <v>1</v>
      </c>
      <c r="AB1050">
        <f t="shared" si="49"/>
        <v>1</v>
      </c>
      <c r="AC1050">
        <f>IF(IFERROR(MATCH(Z1050,NonREN_types!$A$1:$A$10,0),FALSE),1,0)</f>
        <v>0</v>
      </c>
      <c r="AD1050">
        <v>1</v>
      </c>
      <c r="AE1050">
        <f t="shared" si="50"/>
        <v>0</v>
      </c>
      <c r="AG1050" s="44">
        <f>IFERROR(INDEX(MasterGenCapability_201906!$G:$G,MATCH($C1050,MasterGenCapability_201906!$U:$U,0)),"")</f>
        <v>1</v>
      </c>
      <c r="AH1050" s="44">
        <f>IFERROR(INDEX(NQC2020compliance_20191121!$L:$L,MATCH($C1050,NQC2020compliance_20191121!$A:$A,0)),"")</f>
        <v>0.14000000000000001</v>
      </c>
    </row>
    <row r="1051" spans="2:34" hidden="1" x14ac:dyDescent="0.25">
      <c r="B1051" s="28" t="s">
        <v>3329</v>
      </c>
      <c r="C1051" s="28" t="s">
        <v>1438</v>
      </c>
      <c r="D1051" s="28" t="s">
        <v>3346</v>
      </c>
      <c r="E1051" s="28" t="s">
        <v>3413</v>
      </c>
      <c r="F1051" s="28" t="s">
        <v>5075</v>
      </c>
      <c r="G1051" s="28"/>
      <c r="H1051" s="12" t="s">
        <v>3332</v>
      </c>
      <c r="I1051" s="12" t="s">
        <v>3333</v>
      </c>
      <c r="J1051" s="29"/>
      <c r="K1051" s="30">
        <v>3.5</v>
      </c>
      <c r="L1051" s="30">
        <v>2.29</v>
      </c>
      <c r="M1051" s="30"/>
      <c r="N1051" s="31"/>
      <c r="O1051" s="31"/>
      <c r="P1051" s="31"/>
      <c r="Q1051" s="31"/>
      <c r="R1051" s="31"/>
      <c r="S1051" s="31"/>
      <c r="T1051" s="32">
        <v>0</v>
      </c>
      <c r="U1051" s="32">
        <v>1</v>
      </c>
      <c r="V1051" s="29">
        <v>41494</v>
      </c>
      <c r="W1051" s="29"/>
      <c r="X1051" s="33">
        <v>55153</v>
      </c>
      <c r="Y1051" s="15">
        <v>1</v>
      </c>
      <c r="Z1051" s="41" t="str">
        <f t="shared" si="48"/>
        <v>RenExistRes</v>
      </c>
      <c r="AA1051" s="41">
        <f>IF(IFERROR(MATCH(C1051,REN_Existing_Resources!E:E,0),FALSE),1,0)</f>
        <v>1</v>
      </c>
      <c r="AB1051">
        <f t="shared" si="49"/>
        <v>1</v>
      </c>
      <c r="AC1051">
        <f>IF(IFERROR(MATCH(Z1051,NonREN_types!$A$1:$A$10,0),FALSE),1,0)</f>
        <v>0</v>
      </c>
      <c r="AD1051">
        <v>1</v>
      </c>
      <c r="AE1051">
        <f t="shared" si="50"/>
        <v>0</v>
      </c>
      <c r="AG1051" s="44">
        <f>IFERROR(INDEX(MasterGenCapability_201906!$G:$G,MATCH($C1051,MasterGenCapability_201906!$U:$U,0)),"")</f>
        <v>3.5</v>
      </c>
      <c r="AH1051" s="44">
        <f>IFERROR(INDEX(NQC2020compliance_20191121!$L:$L,MATCH($C1051,NQC2020compliance_20191121!$A:$A,0)),"")</f>
        <v>0.49</v>
      </c>
    </row>
    <row r="1052" spans="2:34" hidden="1" x14ac:dyDescent="0.25">
      <c r="B1052" s="28" t="s">
        <v>3329</v>
      </c>
      <c r="C1052" s="28" t="s">
        <v>1292</v>
      </c>
      <c r="D1052" s="28" t="s">
        <v>3346</v>
      </c>
      <c r="E1052" s="28" t="s">
        <v>3413</v>
      </c>
      <c r="F1052" s="28" t="s">
        <v>5076</v>
      </c>
      <c r="G1052" s="28"/>
      <c r="H1052" s="12" t="s">
        <v>3458</v>
      </c>
      <c r="I1052" s="12" t="s">
        <v>3333</v>
      </c>
      <c r="J1052" s="29"/>
      <c r="K1052" s="30">
        <v>0.6</v>
      </c>
      <c r="L1052" s="30">
        <v>0.06</v>
      </c>
      <c r="M1052" s="30"/>
      <c r="N1052" s="31"/>
      <c r="O1052" s="31"/>
      <c r="P1052" s="31"/>
      <c r="Q1052" s="31"/>
      <c r="R1052" s="31"/>
      <c r="S1052" s="31"/>
      <c r="T1052" s="32">
        <v>1</v>
      </c>
      <c r="U1052" s="32">
        <v>1</v>
      </c>
      <c r="V1052" s="29">
        <v>30317</v>
      </c>
      <c r="W1052" s="29"/>
      <c r="X1052" s="33">
        <v>55153</v>
      </c>
      <c r="Y1052" s="15">
        <v>1</v>
      </c>
      <c r="Z1052" s="41" t="str">
        <f t="shared" si="48"/>
        <v>RenExistRes</v>
      </c>
      <c r="AA1052" s="41">
        <f>IF(IFERROR(MATCH(C1052,REN_Existing_Resources!E:E,0),FALSE),1,0)</f>
        <v>1</v>
      </c>
      <c r="AB1052">
        <f t="shared" si="49"/>
        <v>1</v>
      </c>
      <c r="AC1052">
        <f>IF(IFERROR(MATCH(Z1052,NonREN_types!$A$1:$A$10,0),FALSE),1,0)</f>
        <v>0</v>
      </c>
      <c r="AD1052">
        <v>1</v>
      </c>
      <c r="AE1052">
        <f t="shared" si="50"/>
        <v>0</v>
      </c>
      <c r="AG1052" s="44">
        <f>IFERROR(INDEX(MasterGenCapability_201906!$G:$G,MATCH($C1052,MasterGenCapability_201906!$U:$U,0)),"")</f>
        <v>0.18</v>
      </c>
      <c r="AH1052" s="44">
        <f>IFERROR(INDEX(NQC2020compliance_20191121!$L:$L,MATCH($C1052,NQC2020compliance_20191121!$A:$A,0)),"")</f>
        <v>0.09</v>
      </c>
    </row>
    <row r="1053" spans="2:34" hidden="1" x14ac:dyDescent="0.25">
      <c r="B1053" s="28" t="s">
        <v>3329</v>
      </c>
      <c r="C1053" s="28" t="s">
        <v>5077</v>
      </c>
      <c r="D1053" s="28" t="s">
        <v>3392</v>
      </c>
      <c r="E1053" s="28" t="s">
        <v>1896</v>
      </c>
      <c r="F1053" s="28" t="s">
        <v>5078</v>
      </c>
      <c r="G1053" s="28"/>
      <c r="H1053" s="12" t="s">
        <v>3332</v>
      </c>
      <c r="I1053" s="12" t="s">
        <v>3333</v>
      </c>
      <c r="J1053" s="29"/>
      <c r="K1053" s="30">
        <v>2.5</v>
      </c>
      <c r="L1053" s="30">
        <v>2.17</v>
      </c>
      <c r="M1053" s="30"/>
      <c r="N1053" s="31"/>
      <c r="O1053" s="31"/>
      <c r="P1053" s="31"/>
      <c r="Q1053" s="31"/>
      <c r="R1053" s="31"/>
      <c r="S1053" s="31"/>
      <c r="T1053" s="32">
        <v>0</v>
      </c>
      <c r="U1053" s="32">
        <v>1</v>
      </c>
      <c r="V1053" s="29">
        <v>41639</v>
      </c>
      <c r="W1053" s="29"/>
      <c r="X1053" s="33">
        <v>55153</v>
      </c>
      <c r="Y1053" s="15">
        <v>1</v>
      </c>
      <c r="Z1053" s="41" t="str">
        <f t="shared" si="48"/>
        <v>Unclassified</v>
      </c>
      <c r="AA1053" s="41">
        <f>IF(IFERROR(MATCH(C1053,REN_Existing_Resources!E:E,0),FALSE),1,0)</f>
        <v>0</v>
      </c>
      <c r="AB1053">
        <f t="shared" si="49"/>
        <v>1</v>
      </c>
      <c r="AC1053">
        <f>IF(IFERROR(MATCH(Z1053,NonREN_types!$A$1:$A$10,0),FALSE),1,0)</f>
        <v>0</v>
      </c>
      <c r="AD1053">
        <v>1</v>
      </c>
      <c r="AE1053">
        <f t="shared" si="50"/>
        <v>0</v>
      </c>
      <c r="AG1053" s="44">
        <f>IFERROR(INDEX(MasterGenCapability_201906!$G:$G,MATCH($C1053,MasterGenCapability_201906!$U:$U,0)),"")</f>
        <v>2.5</v>
      </c>
      <c r="AH1053" s="44">
        <f>IFERROR(INDEX(NQC2020compliance_20191121!$L:$L,MATCH($C1053,NQC2020compliance_20191121!$A:$A,0)),"")</f>
        <v>0.35</v>
      </c>
    </row>
    <row r="1054" spans="2:34" hidden="1" x14ac:dyDescent="0.25">
      <c r="B1054" s="28" t="s">
        <v>3329</v>
      </c>
      <c r="C1054" s="28" t="s">
        <v>2266</v>
      </c>
      <c r="D1054" s="28" t="s">
        <v>3392</v>
      </c>
      <c r="E1054" s="28" t="s">
        <v>1896</v>
      </c>
      <c r="F1054" s="28" t="s">
        <v>5079</v>
      </c>
      <c r="G1054" s="28"/>
      <c r="H1054" s="12" t="s">
        <v>3332</v>
      </c>
      <c r="I1054" s="12" t="s">
        <v>3333</v>
      </c>
      <c r="J1054" s="29"/>
      <c r="K1054" s="30">
        <v>5</v>
      </c>
      <c r="L1054" s="30">
        <v>4.78</v>
      </c>
      <c r="M1054" s="30"/>
      <c r="N1054" s="31"/>
      <c r="O1054" s="31"/>
      <c r="P1054" s="31"/>
      <c r="Q1054" s="31"/>
      <c r="R1054" s="31"/>
      <c r="S1054" s="31"/>
      <c r="T1054" s="32">
        <v>0</v>
      </c>
      <c r="U1054" s="32">
        <v>1</v>
      </c>
      <c r="V1054" s="29">
        <v>41639</v>
      </c>
      <c r="W1054" s="29"/>
      <c r="X1054" s="33">
        <v>55153</v>
      </c>
      <c r="Y1054" s="15">
        <v>1</v>
      </c>
      <c r="Z1054" s="41" t="str">
        <f t="shared" si="48"/>
        <v>RenExistRes</v>
      </c>
      <c r="AA1054" s="41">
        <f>IF(IFERROR(MATCH(C1054,REN_Existing_Resources!E:E,0),FALSE),1,0)</f>
        <v>1</v>
      </c>
      <c r="AB1054">
        <f t="shared" si="49"/>
        <v>1</v>
      </c>
      <c r="AC1054">
        <f>IF(IFERROR(MATCH(Z1054,NonREN_types!$A$1:$A$10,0),FALSE),1,0)</f>
        <v>0</v>
      </c>
      <c r="AD1054">
        <v>1</v>
      </c>
      <c r="AE1054">
        <f t="shared" si="50"/>
        <v>0</v>
      </c>
      <c r="AG1054" s="44">
        <f>IFERROR(INDEX(MasterGenCapability_201906!$G:$G,MATCH($C1054,MasterGenCapability_201906!$U:$U,0)),"")</f>
        <v>5</v>
      </c>
      <c r="AH1054" s="44">
        <f>IFERROR(INDEX(NQC2020compliance_20191121!$L:$L,MATCH($C1054,NQC2020compliance_20191121!$A:$A,0)),"")</f>
        <v>0.7</v>
      </c>
    </row>
    <row r="1055" spans="2:34" hidden="1" x14ac:dyDescent="0.25">
      <c r="B1055" s="28" t="s">
        <v>3329</v>
      </c>
      <c r="C1055" s="28" t="s">
        <v>3203</v>
      </c>
      <c r="D1055" s="28" t="s">
        <v>3466</v>
      </c>
      <c r="E1055" s="28" t="s">
        <v>3467</v>
      </c>
      <c r="F1055" s="28" t="s">
        <v>5080</v>
      </c>
      <c r="G1055" s="28"/>
      <c r="H1055" s="12" t="s">
        <v>3385</v>
      </c>
      <c r="I1055" s="12" t="s">
        <v>3333</v>
      </c>
      <c r="J1055" s="29"/>
      <c r="K1055" s="30">
        <v>3</v>
      </c>
      <c r="L1055" s="30">
        <v>0.74</v>
      </c>
      <c r="M1055" s="30"/>
      <c r="N1055" s="31"/>
      <c r="O1055" s="31"/>
      <c r="P1055" s="31"/>
      <c r="Q1055" s="31"/>
      <c r="R1055" s="31"/>
      <c r="S1055" s="31"/>
      <c r="T1055" s="32">
        <v>0</v>
      </c>
      <c r="U1055" s="32">
        <v>1</v>
      </c>
      <c r="V1055" s="29">
        <v>30057</v>
      </c>
      <c r="W1055" s="29"/>
      <c r="X1055" s="33">
        <v>55153</v>
      </c>
      <c r="Y1055" s="15">
        <v>1</v>
      </c>
      <c r="Z1055" s="41" t="str">
        <f t="shared" si="48"/>
        <v>RenExistRes</v>
      </c>
      <c r="AA1055" s="41">
        <f>IF(IFERROR(MATCH(C1055,REN_Existing_Resources!E:E,0),FALSE),1,0)</f>
        <v>1</v>
      </c>
      <c r="AB1055">
        <f t="shared" si="49"/>
        <v>1</v>
      </c>
      <c r="AC1055">
        <f>IF(IFERROR(MATCH(Z1055,NonREN_types!$A$1:$A$10,0),FALSE),1,0)</f>
        <v>0</v>
      </c>
      <c r="AD1055">
        <v>1</v>
      </c>
      <c r="AE1055">
        <f t="shared" si="50"/>
        <v>0</v>
      </c>
      <c r="AG1055" s="44">
        <f>IFERROR(INDEX(MasterGenCapability_201906!$G:$G,MATCH($C1055,MasterGenCapability_201906!$U:$U,0)),"")</f>
        <v>3</v>
      </c>
      <c r="AH1055" s="44">
        <f>IFERROR(INDEX(NQC2020compliance_20191121!$L:$L,MATCH($C1055,NQC2020compliance_20191121!$A:$A,0)),"")</f>
        <v>7.0000000000000007E-2</v>
      </c>
    </row>
    <row r="1056" spans="2:34" hidden="1" x14ac:dyDescent="0.25">
      <c r="B1056" s="28" t="s">
        <v>3329</v>
      </c>
      <c r="C1056" s="28" t="s">
        <v>441</v>
      </c>
      <c r="D1056" s="28" t="s">
        <v>3360</v>
      </c>
      <c r="E1056" s="28"/>
      <c r="F1056" s="28" t="s">
        <v>5081</v>
      </c>
      <c r="G1056" s="28"/>
      <c r="H1056" s="12" t="s">
        <v>3385</v>
      </c>
      <c r="I1056" s="12" t="s">
        <v>3333</v>
      </c>
      <c r="J1056" s="29"/>
      <c r="K1056" s="30">
        <v>9.1</v>
      </c>
      <c r="L1056" s="30">
        <v>9.1</v>
      </c>
      <c r="M1056" s="30"/>
      <c r="N1056" s="31"/>
      <c r="O1056" s="31"/>
      <c r="P1056" s="31"/>
      <c r="Q1056" s="31"/>
      <c r="R1056" s="31"/>
      <c r="S1056" s="31"/>
      <c r="T1056" s="32">
        <v>0</v>
      </c>
      <c r="U1056" s="32">
        <v>1</v>
      </c>
      <c r="V1056" s="29">
        <v>29221</v>
      </c>
      <c r="W1056" s="29"/>
      <c r="X1056" s="33">
        <v>55153</v>
      </c>
      <c r="Y1056" s="15">
        <v>1</v>
      </c>
      <c r="Z1056" s="41" t="str">
        <f t="shared" si="48"/>
        <v>RenExistRes</v>
      </c>
      <c r="AA1056" s="41">
        <f>IF(IFERROR(MATCH(C1056,REN_Existing_Resources!E:E,0),FALSE),1,0)</f>
        <v>1</v>
      </c>
      <c r="AB1056">
        <f t="shared" si="49"/>
        <v>1</v>
      </c>
      <c r="AC1056">
        <f>IF(IFERROR(MATCH(Z1056,NonREN_types!$A$1:$A$10,0),FALSE),1,0)</f>
        <v>0</v>
      </c>
      <c r="AD1056">
        <v>1</v>
      </c>
      <c r="AE1056">
        <f t="shared" si="50"/>
        <v>0</v>
      </c>
      <c r="AG1056" s="44">
        <f>IFERROR(INDEX(MasterGenCapability_201906!$G:$G,MATCH($C1056,MasterGenCapability_201906!$U:$U,0)),"")</f>
        <v>9.1</v>
      </c>
      <c r="AH1056" s="44">
        <f>IFERROR(INDEX(NQC2020compliance_20191121!$L:$L,MATCH($C1056,NQC2020compliance_20191121!$A:$A,0)),"")</f>
        <v>3.92</v>
      </c>
    </row>
    <row r="1057" spans="2:34" hidden="1" x14ac:dyDescent="0.25">
      <c r="B1057" s="28" t="s">
        <v>3329</v>
      </c>
      <c r="C1057" s="28" t="s">
        <v>444</v>
      </c>
      <c r="D1057" s="28" t="s">
        <v>3360</v>
      </c>
      <c r="E1057" s="28"/>
      <c r="F1057" s="28" t="s">
        <v>5082</v>
      </c>
      <c r="G1057" s="28"/>
      <c r="H1057" s="12" t="s">
        <v>3385</v>
      </c>
      <c r="I1057" s="12" t="s">
        <v>3333</v>
      </c>
      <c r="J1057" s="29"/>
      <c r="K1057" s="30">
        <v>1</v>
      </c>
      <c r="L1057" s="30">
        <v>1</v>
      </c>
      <c r="M1057" s="30"/>
      <c r="N1057" s="31"/>
      <c r="O1057" s="31"/>
      <c r="P1057" s="31"/>
      <c r="Q1057" s="31"/>
      <c r="R1057" s="31"/>
      <c r="S1057" s="31"/>
      <c r="T1057" s="32">
        <v>0</v>
      </c>
      <c r="U1057" s="32">
        <v>1</v>
      </c>
      <c r="V1057" s="29">
        <v>29587</v>
      </c>
      <c r="W1057" s="29"/>
      <c r="X1057" s="33">
        <v>55153</v>
      </c>
      <c r="Y1057" s="15">
        <v>1</v>
      </c>
      <c r="Z1057" s="41" t="str">
        <f t="shared" si="48"/>
        <v>RenExistRes</v>
      </c>
      <c r="AA1057" s="41">
        <f>IF(IFERROR(MATCH(C1057,REN_Existing_Resources!E:E,0),FALSE),1,0)</f>
        <v>1</v>
      </c>
      <c r="AB1057">
        <f t="shared" si="49"/>
        <v>1</v>
      </c>
      <c r="AC1057">
        <f>IF(IFERROR(MATCH(Z1057,NonREN_types!$A$1:$A$10,0),FALSE),1,0)</f>
        <v>0</v>
      </c>
      <c r="AD1057">
        <v>1</v>
      </c>
      <c r="AE1057">
        <f t="shared" si="50"/>
        <v>0</v>
      </c>
      <c r="AG1057" s="44">
        <f>IFERROR(INDEX(MasterGenCapability_201906!$G:$G,MATCH($C1057,MasterGenCapability_201906!$U:$U,0)),"")</f>
        <v>1</v>
      </c>
      <c r="AH1057" s="44">
        <f>IFERROR(INDEX(NQC2020compliance_20191121!$L:$L,MATCH($C1057,NQC2020compliance_20191121!$A:$A,0)),"")</f>
        <v>0.45</v>
      </c>
    </row>
    <row r="1058" spans="2:34" x14ac:dyDescent="0.25">
      <c r="B1058" s="28" t="s">
        <v>3329</v>
      </c>
      <c r="C1058" s="28" t="s">
        <v>5083</v>
      </c>
      <c r="D1058" s="28" t="s">
        <v>3360</v>
      </c>
      <c r="E1058" s="28"/>
      <c r="F1058" s="28"/>
      <c r="G1058" s="28"/>
      <c r="H1058" s="12" t="s">
        <v>3385</v>
      </c>
      <c r="I1058" s="12" t="s">
        <v>3333</v>
      </c>
      <c r="J1058" s="29" t="s">
        <v>3386</v>
      </c>
      <c r="K1058" s="30">
        <v>0.63</v>
      </c>
      <c r="L1058" s="30">
        <v>0</v>
      </c>
      <c r="M1058" s="30"/>
      <c r="N1058" s="31"/>
      <c r="O1058" s="31"/>
      <c r="P1058" s="31"/>
      <c r="Q1058" s="31"/>
      <c r="R1058" s="31"/>
      <c r="S1058" s="31"/>
      <c r="T1058" s="32">
        <v>0</v>
      </c>
      <c r="U1058" s="32">
        <v>1</v>
      </c>
      <c r="V1058" s="29">
        <v>30097</v>
      </c>
      <c r="W1058" s="29"/>
      <c r="X1058" s="33">
        <v>55153</v>
      </c>
      <c r="Y1058" s="15">
        <v>1</v>
      </c>
      <c r="Z1058" s="41" t="str">
        <f t="shared" si="48"/>
        <v>CAISO_Hydro</v>
      </c>
      <c r="AA1058" s="41">
        <f>IF(IFERROR(MATCH(C1058,REN_Existing_Resources!E:E,0),FALSE),1,0)</f>
        <v>0</v>
      </c>
      <c r="AB1058">
        <f t="shared" si="49"/>
        <v>1</v>
      </c>
      <c r="AC1058">
        <f>IF(IFERROR(MATCH(Z1058,NonREN_types!$A$1:$A$10,0),FALSE),1,0)</f>
        <v>1</v>
      </c>
      <c r="AD1058">
        <v>1</v>
      </c>
      <c r="AE1058">
        <f t="shared" si="50"/>
        <v>1</v>
      </c>
      <c r="AG1058" s="44">
        <f>IFERROR(INDEX(MasterGenCapability_201906!$G:$G,MATCH($C1058,MasterGenCapability_201906!$U:$U,0)),"")</f>
        <v>0.63</v>
      </c>
      <c r="AH1058" s="44">
        <f>IFERROR(INDEX(NQC2020compliance_20191121!$L:$L,MATCH($C1058,NQC2020compliance_20191121!$A:$A,0)),"")</f>
        <v>0</v>
      </c>
    </row>
    <row r="1059" spans="2:34" x14ac:dyDescent="0.25">
      <c r="B1059" s="28" t="s">
        <v>3329</v>
      </c>
      <c r="C1059" s="28" t="s">
        <v>299</v>
      </c>
      <c r="D1059" s="28" t="s">
        <v>3360</v>
      </c>
      <c r="E1059" s="28"/>
      <c r="F1059" s="28" t="s">
        <v>5084</v>
      </c>
      <c r="G1059" s="28"/>
      <c r="H1059" s="12" t="s">
        <v>3385</v>
      </c>
      <c r="I1059" s="12" t="s">
        <v>3333</v>
      </c>
      <c r="J1059" s="29" t="s">
        <v>3386</v>
      </c>
      <c r="K1059" s="30">
        <v>0.6</v>
      </c>
      <c r="L1059" s="30">
        <v>0.26</v>
      </c>
      <c r="M1059" s="30"/>
      <c r="N1059" s="31"/>
      <c r="O1059" s="31"/>
      <c r="P1059" s="31"/>
      <c r="Q1059" s="31"/>
      <c r="R1059" s="31"/>
      <c r="S1059" s="31"/>
      <c r="T1059" s="32">
        <v>0</v>
      </c>
      <c r="U1059" s="32">
        <v>1</v>
      </c>
      <c r="V1059" s="29">
        <v>41822</v>
      </c>
      <c r="W1059" s="29"/>
      <c r="X1059" s="33">
        <v>55153</v>
      </c>
      <c r="Y1059" s="15">
        <v>1</v>
      </c>
      <c r="Z1059" s="41" t="str">
        <f t="shared" si="48"/>
        <v>CAISO_Hydro</v>
      </c>
      <c r="AA1059" s="41">
        <f>IF(IFERROR(MATCH(C1059,REN_Existing_Resources!E:E,0),FALSE),1,0)</f>
        <v>1</v>
      </c>
      <c r="AB1059">
        <f t="shared" si="49"/>
        <v>1</v>
      </c>
      <c r="AC1059">
        <f>IF(IFERROR(MATCH(Z1059,NonREN_types!$A$1:$A$10,0),FALSE),1,0)</f>
        <v>1</v>
      </c>
      <c r="AD1059">
        <v>1</v>
      </c>
      <c r="AE1059">
        <f t="shared" si="50"/>
        <v>1</v>
      </c>
      <c r="AG1059" s="44">
        <f>IFERROR(INDEX(MasterGenCapability_201906!$G:$G,MATCH($C1059,MasterGenCapability_201906!$U:$U,0)),"")</f>
        <v>0.6</v>
      </c>
      <c r="AH1059" s="44">
        <f>IFERROR(INDEX(NQC2020compliance_20191121!$L:$L,MATCH($C1059,NQC2020compliance_20191121!$A:$A,0)),"")</f>
        <v>0.31</v>
      </c>
    </row>
    <row r="1060" spans="2:34" x14ac:dyDescent="0.25">
      <c r="B1060" s="28" t="s">
        <v>3329</v>
      </c>
      <c r="C1060" s="28" t="s">
        <v>231</v>
      </c>
      <c r="D1060" s="28" t="s">
        <v>3360</v>
      </c>
      <c r="E1060" s="28"/>
      <c r="F1060" s="28" t="s">
        <v>231</v>
      </c>
      <c r="G1060" s="28"/>
      <c r="H1060" s="12" t="s">
        <v>3385</v>
      </c>
      <c r="I1060" s="12" t="s">
        <v>3333</v>
      </c>
      <c r="J1060" s="29" t="s">
        <v>3386</v>
      </c>
      <c r="K1060" s="30">
        <v>1.5</v>
      </c>
      <c r="L1060" s="30">
        <v>0.13</v>
      </c>
      <c r="M1060" s="30"/>
      <c r="N1060" s="31"/>
      <c r="O1060" s="31"/>
      <c r="P1060" s="31"/>
      <c r="Q1060" s="31"/>
      <c r="R1060" s="31"/>
      <c r="S1060" s="31"/>
      <c r="T1060" s="32">
        <v>0</v>
      </c>
      <c r="U1060" s="32">
        <v>1</v>
      </c>
      <c r="V1060" s="29">
        <v>39142</v>
      </c>
      <c r="W1060" s="29"/>
      <c r="X1060" s="33">
        <v>55153</v>
      </c>
      <c r="Y1060" s="15">
        <v>1</v>
      </c>
      <c r="Z1060" s="41" t="str">
        <f t="shared" si="48"/>
        <v>CAISO_Hydro</v>
      </c>
      <c r="AA1060" s="41">
        <f>IF(IFERROR(MATCH(C1060,REN_Existing_Resources!E:E,0),FALSE),1,0)</f>
        <v>1</v>
      </c>
      <c r="AB1060">
        <f t="shared" si="49"/>
        <v>1</v>
      </c>
      <c r="AC1060">
        <f>IF(IFERROR(MATCH(Z1060,NonREN_types!$A$1:$A$10,0),FALSE),1,0)</f>
        <v>1</v>
      </c>
      <c r="AD1060">
        <v>1</v>
      </c>
      <c r="AE1060">
        <f t="shared" si="50"/>
        <v>1</v>
      </c>
      <c r="AG1060" s="44">
        <f>IFERROR(INDEX(MasterGenCapability_201906!$G:$G,MATCH($C1060,MasterGenCapability_201906!$U:$U,0)),"")</f>
        <v>1.3</v>
      </c>
      <c r="AH1060" s="44">
        <f>IFERROR(INDEX(NQC2020compliance_20191121!$L:$L,MATCH($C1060,NQC2020compliance_20191121!$A:$A,0)),"")</f>
        <v>0.06</v>
      </c>
    </row>
    <row r="1061" spans="2:34" hidden="1" x14ac:dyDescent="0.25">
      <c r="B1061" s="28" t="s">
        <v>3329</v>
      </c>
      <c r="C1061" s="28" t="s">
        <v>159</v>
      </c>
      <c r="D1061" s="28" t="s">
        <v>3360</v>
      </c>
      <c r="E1061" s="28"/>
      <c r="F1061" s="28" t="s">
        <v>158</v>
      </c>
      <c r="G1061" s="28"/>
      <c r="H1061" s="12" t="s">
        <v>3483</v>
      </c>
      <c r="I1061" s="12" t="s">
        <v>3333</v>
      </c>
      <c r="J1061" s="29"/>
      <c r="K1061" s="30">
        <v>32</v>
      </c>
      <c r="L1061" s="30">
        <v>22.39</v>
      </c>
      <c r="M1061" s="30"/>
      <c r="N1061" s="31"/>
      <c r="O1061" s="31"/>
      <c r="P1061" s="31"/>
      <c r="Q1061" s="31"/>
      <c r="R1061" s="31"/>
      <c r="S1061" s="31"/>
      <c r="T1061" s="32">
        <v>0</v>
      </c>
      <c r="U1061" s="32">
        <v>1</v>
      </c>
      <c r="V1061" s="29">
        <v>32591</v>
      </c>
      <c r="W1061" s="29"/>
      <c r="X1061" s="33">
        <v>55153</v>
      </c>
      <c r="Y1061" s="15">
        <v>1</v>
      </c>
      <c r="Z1061" s="41" t="str">
        <f t="shared" si="48"/>
        <v>RenExistRes</v>
      </c>
      <c r="AA1061" s="41">
        <f>IF(IFERROR(MATCH(C1061,REN_Existing_Resources!E:E,0),FALSE),1,0)</f>
        <v>1</v>
      </c>
      <c r="AB1061">
        <f t="shared" si="49"/>
        <v>1</v>
      </c>
      <c r="AC1061">
        <f>IF(IFERROR(MATCH(Z1061,NonREN_types!$A$1:$A$10,0),FALSE),1,0)</f>
        <v>0</v>
      </c>
      <c r="AD1061">
        <v>1</v>
      </c>
      <c r="AE1061">
        <f t="shared" si="50"/>
        <v>0</v>
      </c>
      <c r="AG1061" s="44">
        <f>IFERROR(INDEX(MasterGenCapability_201906!$G:$G,MATCH($C1061,MasterGenCapability_201906!$U:$U,0)),"")</f>
        <v>29.07</v>
      </c>
      <c r="AH1061" s="44">
        <f>IFERROR(INDEX(NQC2020compliance_20191121!$L:$L,MATCH($C1061,NQC2020compliance_20191121!$A:$A,0)),"")</f>
        <v>24.29</v>
      </c>
    </row>
    <row r="1062" spans="2:34" x14ac:dyDescent="0.25">
      <c r="B1062" s="28" t="s">
        <v>3329</v>
      </c>
      <c r="C1062" s="28" t="s">
        <v>5055</v>
      </c>
      <c r="D1062" s="28" t="s">
        <v>3455</v>
      </c>
      <c r="E1062" s="28" t="s">
        <v>3686</v>
      </c>
      <c r="F1062" s="28" t="s">
        <v>5056</v>
      </c>
      <c r="G1062" s="28" t="s">
        <v>5085</v>
      </c>
      <c r="H1062" s="12" t="s">
        <v>3357</v>
      </c>
      <c r="I1062" s="12" t="s">
        <v>3351</v>
      </c>
      <c r="J1062" s="29" t="s">
        <v>3836</v>
      </c>
      <c r="K1062" s="30">
        <v>3.5</v>
      </c>
      <c r="L1062" s="30">
        <v>3</v>
      </c>
      <c r="M1062" s="30">
        <v>1.5749999999999997</v>
      </c>
      <c r="N1062" s="31">
        <v>118.73121794871794</v>
      </c>
      <c r="O1062" s="31">
        <v>6719.882051282053</v>
      </c>
      <c r="P1062" s="31">
        <v>5580.6267806267824</v>
      </c>
      <c r="Q1062" s="31">
        <v>53.846153846153847</v>
      </c>
      <c r="R1062" s="31">
        <v>53.846153846153847</v>
      </c>
      <c r="S1062" s="31"/>
      <c r="T1062" s="32">
        <v>1</v>
      </c>
      <c r="U1062" s="32">
        <v>0</v>
      </c>
      <c r="V1062" s="29">
        <v>29587</v>
      </c>
      <c r="W1062" s="29"/>
      <c r="X1062" s="33">
        <v>55153</v>
      </c>
      <c r="Y1062" s="15">
        <v>2</v>
      </c>
      <c r="Z1062" s="41" t="str">
        <f t="shared" si="48"/>
        <v>CAISO_Peaker1</v>
      </c>
      <c r="AA1062" s="41">
        <f>IF(IFERROR(MATCH(C1062,REN_Existing_Resources!E:E,0),FALSE),1,0)</f>
        <v>0</v>
      </c>
      <c r="AB1062">
        <f t="shared" si="49"/>
        <v>1</v>
      </c>
      <c r="AC1062">
        <f>IF(IFERROR(MATCH(Z1062,NonREN_types!$A$1:$A$10,0),FALSE),1,0)</f>
        <v>1</v>
      </c>
      <c r="AD1062">
        <v>1</v>
      </c>
      <c r="AE1062">
        <f t="shared" si="50"/>
        <v>1</v>
      </c>
      <c r="AG1062" s="44">
        <f>IFERROR(INDEX(MasterGenCapability_201906!$G:$G,MATCH($C1062,MasterGenCapability_201906!$U:$U,0)),"")</f>
        <v>7</v>
      </c>
      <c r="AH1062" s="44">
        <f>IFERROR(INDEX(NQC2020compliance_20191121!$L:$L,MATCH($C1062,NQC2020compliance_20191121!$A:$A,0)),"")</f>
        <v>6</v>
      </c>
    </row>
    <row r="1063" spans="2:34" x14ac:dyDescent="0.25">
      <c r="B1063" s="28" t="s">
        <v>3329</v>
      </c>
      <c r="C1063" s="28" t="s">
        <v>5086</v>
      </c>
      <c r="D1063" s="28" t="s">
        <v>3360</v>
      </c>
      <c r="E1063" s="28"/>
      <c r="F1063" s="28" t="s">
        <v>5087</v>
      </c>
      <c r="G1063" s="28" t="s">
        <v>5088</v>
      </c>
      <c r="H1063" s="12" t="s">
        <v>3357</v>
      </c>
      <c r="I1063" s="12" t="s">
        <v>3395</v>
      </c>
      <c r="J1063" s="29" t="s">
        <v>3836</v>
      </c>
      <c r="K1063" s="30">
        <v>82.666666666666671</v>
      </c>
      <c r="L1063" s="30">
        <v>78.8</v>
      </c>
      <c r="M1063" s="30">
        <v>81.84</v>
      </c>
      <c r="N1063" s="31">
        <v>9026.3987692307692</v>
      </c>
      <c r="O1063" s="31">
        <v>5596.4476668356301</v>
      </c>
      <c r="P1063" s="31">
        <v>5598.3793799854993</v>
      </c>
      <c r="Q1063" s="31">
        <v>158.97435897435898</v>
      </c>
      <c r="R1063" s="31">
        <v>158.97435897435898</v>
      </c>
      <c r="S1063" s="31"/>
      <c r="T1063" s="32">
        <v>1</v>
      </c>
      <c r="U1063" s="32">
        <v>0</v>
      </c>
      <c r="V1063" s="29">
        <v>32860</v>
      </c>
      <c r="W1063" s="29"/>
      <c r="X1063" s="33">
        <v>55153</v>
      </c>
      <c r="Y1063" s="15">
        <v>3</v>
      </c>
      <c r="Z1063" s="41" t="str">
        <f t="shared" si="48"/>
        <v>CAISO_Peaker1</v>
      </c>
      <c r="AA1063" s="41">
        <f>IF(IFERROR(MATCH(C1063,REN_Existing_Resources!E:E,0),FALSE),1,0)</f>
        <v>0</v>
      </c>
      <c r="AB1063">
        <f t="shared" si="49"/>
        <v>1</v>
      </c>
      <c r="AC1063">
        <f>IF(IFERROR(MATCH(Z1063,NonREN_types!$A$1:$A$10,0),FALSE),1,0)</f>
        <v>1</v>
      </c>
      <c r="AD1063">
        <v>1</v>
      </c>
      <c r="AE1063">
        <f t="shared" si="50"/>
        <v>1</v>
      </c>
      <c r="AG1063" s="44">
        <f>IFERROR(INDEX(MasterGenCapability_201906!$G:$G,MATCH($C1063,MasterGenCapability_201906!$U:$U,0)),"")</f>
        <v>248</v>
      </c>
      <c r="AH1063" s="44">
        <f>IFERROR(INDEX(NQC2020compliance_20191121!$L:$L,MATCH($C1063,NQC2020compliance_20191121!$A:$A,0)),"")</f>
        <v>232.23</v>
      </c>
    </row>
    <row r="1064" spans="2:34" x14ac:dyDescent="0.25">
      <c r="B1064" s="28" t="s">
        <v>3329</v>
      </c>
      <c r="C1064" s="28" t="s">
        <v>5086</v>
      </c>
      <c r="D1064" s="28" t="s">
        <v>3360</v>
      </c>
      <c r="E1064" s="28"/>
      <c r="F1064" s="28" t="s">
        <v>5087</v>
      </c>
      <c r="G1064" s="28" t="s">
        <v>5089</v>
      </c>
      <c r="H1064" s="12" t="s">
        <v>3357</v>
      </c>
      <c r="I1064" s="12" t="s">
        <v>3395</v>
      </c>
      <c r="J1064" s="29" t="s">
        <v>3836</v>
      </c>
      <c r="K1064" s="30">
        <v>82.666666666666671</v>
      </c>
      <c r="L1064" s="30">
        <v>78.8</v>
      </c>
      <c r="M1064" s="30">
        <v>81.84</v>
      </c>
      <c r="N1064" s="31">
        <v>9026.3987692307692</v>
      </c>
      <c r="O1064" s="31">
        <v>5596.4476668356301</v>
      </c>
      <c r="P1064" s="31">
        <v>5598.3793799854993</v>
      </c>
      <c r="Q1064" s="31">
        <v>158.97435897435898</v>
      </c>
      <c r="R1064" s="31">
        <v>158.97435897435898</v>
      </c>
      <c r="S1064" s="31"/>
      <c r="T1064" s="32">
        <v>1</v>
      </c>
      <c r="U1064" s="32">
        <v>0</v>
      </c>
      <c r="V1064" s="29">
        <v>32860</v>
      </c>
      <c r="W1064" s="29"/>
      <c r="X1064" s="33">
        <v>55153</v>
      </c>
      <c r="Y1064" s="15">
        <v>3</v>
      </c>
      <c r="Z1064" s="41" t="str">
        <f t="shared" si="48"/>
        <v>CAISO_Peaker1</v>
      </c>
      <c r="AA1064" s="41">
        <f>IF(IFERROR(MATCH(C1064,REN_Existing_Resources!E:E,0),FALSE),1,0)</f>
        <v>0</v>
      </c>
      <c r="AB1064">
        <f t="shared" si="49"/>
        <v>1</v>
      </c>
      <c r="AC1064">
        <f>IF(IFERROR(MATCH(Z1064,NonREN_types!$A$1:$A$10,0),FALSE),1,0)</f>
        <v>1</v>
      </c>
      <c r="AD1064">
        <v>1</v>
      </c>
      <c r="AE1064">
        <f t="shared" si="50"/>
        <v>1</v>
      </c>
      <c r="AG1064" s="44">
        <f>IFERROR(INDEX(MasterGenCapability_201906!$G:$G,MATCH($C1064,MasterGenCapability_201906!$U:$U,0)),"")</f>
        <v>248</v>
      </c>
      <c r="AH1064" s="44">
        <f>IFERROR(INDEX(NQC2020compliance_20191121!$L:$L,MATCH($C1064,NQC2020compliance_20191121!$A:$A,0)),"")</f>
        <v>232.23</v>
      </c>
    </row>
    <row r="1065" spans="2:34" x14ac:dyDescent="0.25">
      <c r="B1065" s="28" t="s">
        <v>3329</v>
      </c>
      <c r="C1065" s="28" t="s">
        <v>5086</v>
      </c>
      <c r="D1065" s="28" t="s">
        <v>3360</v>
      </c>
      <c r="E1065" s="28"/>
      <c r="F1065" s="28" t="s">
        <v>5087</v>
      </c>
      <c r="G1065" s="28" t="s">
        <v>5090</v>
      </c>
      <c r="H1065" s="12" t="s">
        <v>3357</v>
      </c>
      <c r="I1065" s="12" t="s">
        <v>3395</v>
      </c>
      <c r="J1065" s="29" t="s">
        <v>3836</v>
      </c>
      <c r="K1065" s="30">
        <v>82.666666666666671</v>
      </c>
      <c r="L1065" s="30">
        <v>78.8</v>
      </c>
      <c r="M1065" s="30">
        <v>81.84</v>
      </c>
      <c r="N1065" s="31">
        <v>9026.3987692307692</v>
      </c>
      <c r="O1065" s="31">
        <v>5596.4476668356301</v>
      </c>
      <c r="P1065" s="31">
        <v>5598.3793799854993</v>
      </c>
      <c r="Q1065" s="31">
        <v>158.97435897435898</v>
      </c>
      <c r="R1065" s="31">
        <v>158.97435897435898</v>
      </c>
      <c r="S1065" s="31"/>
      <c r="T1065" s="32">
        <v>1</v>
      </c>
      <c r="U1065" s="32">
        <v>0</v>
      </c>
      <c r="V1065" s="29">
        <v>32860</v>
      </c>
      <c r="W1065" s="29"/>
      <c r="X1065" s="33">
        <v>55153</v>
      </c>
      <c r="Y1065" s="15">
        <v>3</v>
      </c>
      <c r="Z1065" s="41" t="str">
        <f t="shared" si="48"/>
        <v>CAISO_Peaker1</v>
      </c>
      <c r="AA1065" s="41">
        <f>IF(IFERROR(MATCH(C1065,REN_Existing_Resources!E:E,0),FALSE),1,0)</f>
        <v>0</v>
      </c>
      <c r="AB1065">
        <f t="shared" si="49"/>
        <v>1</v>
      </c>
      <c r="AC1065">
        <f>IF(IFERROR(MATCH(Z1065,NonREN_types!$A$1:$A$10,0),FALSE),1,0)</f>
        <v>1</v>
      </c>
      <c r="AD1065">
        <v>1</v>
      </c>
      <c r="AE1065">
        <f t="shared" si="50"/>
        <v>1</v>
      </c>
      <c r="AG1065" s="44">
        <f>IFERROR(INDEX(MasterGenCapability_201906!$G:$G,MATCH($C1065,MasterGenCapability_201906!$U:$U,0)),"")</f>
        <v>248</v>
      </c>
      <c r="AH1065" s="44">
        <f>IFERROR(INDEX(NQC2020compliance_20191121!$L:$L,MATCH($C1065,NQC2020compliance_20191121!$A:$A,0)),"")</f>
        <v>232.23</v>
      </c>
    </row>
    <row r="1066" spans="2:34" x14ac:dyDescent="0.25">
      <c r="B1066" s="28" t="s">
        <v>3329</v>
      </c>
      <c r="C1066" s="28" t="s">
        <v>5091</v>
      </c>
      <c r="D1066" s="28" t="s">
        <v>3334</v>
      </c>
      <c r="E1066" s="28" t="s">
        <v>3335</v>
      </c>
      <c r="F1066" s="28" t="s">
        <v>5092</v>
      </c>
      <c r="G1066" s="28" t="s">
        <v>5093</v>
      </c>
      <c r="H1066" s="12" t="s">
        <v>3357</v>
      </c>
      <c r="I1066" s="12" t="s">
        <v>3395</v>
      </c>
      <c r="J1066" s="29" t="s">
        <v>3836</v>
      </c>
      <c r="K1066" s="30">
        <v>85</v>
      </c>
      <c r="L1066" s="30">
        <v>85</v>
      </c>
      <c r="M1066" s="30">
        <v>84.149988780001493</v>
      </c>
      <c r="N1066" s="31">
        <v>9281.1736958435067</v>
      </c>
      <c r="O1066" s="31">
        <v>5596.3159034976052</v>
      </c>
      <c r="P1066" s="31">
        <v>5600.3785512839631</v>
      </c>
      <c r="Q1066" s="31">
        <v>43.066660924445209</v>
      </c>
      <c r="R1066" s="31">
        <v>42.499994333334087</v>
      </c>
      <c r="S1066" s="31"/>
      <c r="T1066" s="32">
        <v>1</v>
      </c>
      <c r="U1066" s="32">
        <v>0</v>
      </c>
      <c r="V1066" s="29">
        <v>31778</v>
      </c>
      <c r="W1066" s="29"/>
      <c r="X1066" s="33">
        <v>55153</v>
      </c>
      <c r="Y1066" s="15">
        <v>1</v>
      </c>
      <c r="Z1066" s="41" t="str">
        <f t="shared" si="48"/>
        <v>CAISO_Peaker1</v>
      </c>
      <c r="AA1066" s="41">
        <f>IF(IFERROR(MATCH(C1066,REN_Existing_Resources!E:E,0),FALSE),1,0)</f>
        <v>0</v>
      </c>
      <c r="AB1066">
        <f t="shared" si="49"/>
        <v>1</v>
      </c>
      <c r="AC1066">
        <f>IF(IFERROR(MATCH(Z1066,NonREN_types!$A$1:$A$10,0),FALSE),1,0)</f>
        <v>1</v>
      </c>
      <c r="AD1066">
        <v>1</v>
      </c>
      <c r="AE1066">
        <f t="shared" si="50"/>
        <v>1</v>
      </c>
      <c r="AG1066" s="44">
        <f>IFERROR(INDEX(MasterGenCapability_201906!$G:$G,MATCH($C1066,MasterGenCapability_201906!$U:$U,0)),"")</f>
        <v>80</v>
      </c>
      <c r="AH1066" s="44">
        <f>IFERROR(INDEX(NQC2020compliance_20191121!$L:$L,MATCH($C1066,NQC2020compliance_20191121!$A:$A,0)),"")</f>
        <v>80</v>
      </c>
    </row>
    <row r="1067" spans="2:34" hidden="1" x14ac:dyDescent="0.25">
      <c r="B1067" s="28" t="s">
        <v>3329</v>
      </c>
      <c r="C1067" s="28" t="s">
        <v>1504</v>
      </c>
      <c r="D1067" s="28" t="s">
        <v>3346</v>
      </c>
      <c r="E1067" s="28" t="s">
        <v>3347</v>
      </c>
      <c r="F1067" s="28" t="s">
        <v>5094</v>
      </c>
      <c r="G1067" s="28"/>
      <c r="H1067" s="12" t="s">
        <v>3332</v>
      </c>
      <c r="I1067" s="12" t="s">
        <v>3333</v>
      </c>
      <c r="J1067" s="29"/>
      <c r="K1067" s="30">
        <v>1.5</v>
      </c>
      <c r="L1067" s="30">
        <v>0</v>
      </c>
      <c r="M1067" s="30"/>
      <c r="N1067" s="31"/>
      <c r="O1067" s="31"/>
      <c r="P1067" s="31"/>
      <c r="Q1067" s="31"/>
      <c r="R1067" s="31"/>
      <c r="S1067" s="31"/>
      <c r="T1067" s="32">
        <v>0</v>
      </c>
      <c r="U1067" s="32">
        <v>1</v>
      </c>
      <c r="V1067" s="29">
        <v>41002</v>
      </c>
      <c r="W1067" s="29"/>
      <c r="X1067" s="33">
        <v>55153</v>
      </c>
      <c r="Y1067" s="15">
        <v>1</v>
      </c>
      <c r="Z1067" s="41" t="str">
        <f t="shared" si="48"/>
        <v>RenExistRes</v>
      </c>
      <c r="AA1067" s="41">
        <f>IF(IFERROR(MATCH(C1067,REN_Existing_Resources!E:E,0),FALSE),1,0)</f>
        <v>1</v>
      </c>
      <c r="AB1067">
        <f t="shared" si="49"/>
        <v>1</v>
      </c>
      <c r="AC1067">
        <f>IF(IFERROR(MATCH(Z1067,NonREN_types!$A$1:$A$10,0),FALSE),1,0)</f>
        <v>0</v>
      </c>
      <c r="AD1067">
        <v>1</v>
      </c>
      <c r="AE1067">
        <f t="shared" si="50"/>
        <v>0</v>
      </c>
      <c r="AG1067" s="44">
        <f>IFERROR(INDEX(MasterGenCapability_201906!$G:$G,MATCH($C1067,MasterGenCapability_201906!$U:$U,0)),"")</f>
        <v>1.5</v>
      </c>
      <c r="AH1067" s="44">
        <f>IFERROR(INDEX(NQC2020compliance_20191121!$L:$L,MATCH($C1067,NQC2020compliance_20191121!$A:$A,0)),"")</f>
        <v>0</v>
      </c>
    </row>
    <row r="1068" spans="2:34" hidden="1" x14ac:dyDescent="0.25">
      <c r="B1068" s="28" t="s">
        <v>3329</v>
      </c>
      <c r="C1068" s="28" t="s">
        <v>1139</v>
      </c>
      <c r="D1068" s="28" t="s">
        <v>3346</v>
      </c>
      <c r="E1068" s="28" t="s">
        <v>3347</v>
      </c>
      <c r="F1068" s="28" t="s">
        <v>5095</v>
      </c>
      <c r="G1068" s="28"/>
      <c r="H1068" s="12" t="s">
        <v>3483</v>
      </c>
      <c r="I1068" s="12" t="s">
        <v>3333</v>
      </c>
      <c r="J1068" s="29"/>
      <c r="K1068" s="30">
        <v>53.22</v>
      </c>
      <c r="L1068" s="30">
        <v>45.28</v>
      </c>
      <c r="M1068" s="30"/>
      <c r="N1068" s="31"/>
      <c r="O1068" s="31"/>
      <c r="P1068" s="31"/>
      <c r="Q1068" s="31"/>
      <c r="R1068" s="31"/>
      <c r="S1068" s="31"/>
      <c r="T1068" s="32">
        <v>0</v>
      </c>
      <c r="U1068" s="32">
        <v>1</v>
      </c>
      <c r="V1068" s="29">
        <v>31413</v>
      </c>
      <c r="W1068" s="29"/>
      <c r="X1068" s="33">
        <v>55153</v>
      </c>
      <c r="Y1068" s="15">
        <v>1</v>
      </c>
      <c r="Z1068" s="41" t="str">
        <f t="shared" si="48"/>
        <v>RenExistRes</v>
      </c>
      <c r="AA1068" s="41">
        <f>IF(IFERROR(MATCH(C1068,REN_Existing_Resources!E:E,0),FALSE),1,0)</f>
        <v>1</v>
      </c>
      <c r="AB1068">
        <f t="shared" si="49"/>
        <v>1</v>
      </c>
      <c r="AC1068">
        <f>IF(IFERROR(MATCH(Z1068,NonREN_types!$A$1:$A$10,0),FALSE),1,0)</f>
        <v>0</v>
      </c>
      <c r="AD1068">
        <v>1</v>
      </c>
      <c r="AE1068">
        <f t="shared" si="50"/>
        <v>0</v>
      </c>
      <c r="AG1068" s="44">
        <f>IFERROR(INDEX(MasterGenCapability_201906!$G:$G,MATCH($C1068,MasterGenCapability_201906!$U:$U,0)),"")</f>
        <v>47</v>
      </c>
      <c r="AH1068" s="44">
        <f>IFERROR(INDEX(NQC2020compliance_20191121!$L:$L,MATCH($C1068,NQC2020compliance_20191121!$A:$A,0)),"")</f>
        <v>33.06</v>
      </c>
    </row>
    <row r="1069" spans="2:34" hidden="1" x14ac:dyDescent="0.25">
      <c r="B1069" s="28" t="s">
        <v>3329</v>
      </c>
      <c r="C1069" s="28" t="s">
        <v>5096</v>
      </c>
      <c r="D1069" s="28" t="s">
        <v>3346</v>
      </c>
      <c r="E1069" s="28" t="s">
        <v>3347</v>
      </c>
      <c r="F1069" s="28" t="s">
        <v>5096</v>
      </c>
      <c r="G1069" s="28"/>
      <c r="H1069" s="12" t="s">
        <v>3483</v>
      </c>
      <c r="I1069" s="12" t="s">
        <v>3333</v>
      </c>
      <c r="J1069" s="29"/>
      <c r="K1069" s="30">
        <v>4.5</v>
      </c>
      <c r="L1069" s="30">
        <v>3.45</v>
      </c>
      <c r="M1069" s="30"/>
      <c r="N1069" s="31"/>
      <c r="O1069" s="31"/>
      <c r="P1069" s="31"/>
      <c r="Q1069" s="31"/>
      <c r="R1069" s="31"/>
      <c r="S1069" s="31"/>
      <c r="T1069" s="32">
        <v>0</v>
      </c>
      <c r="U1069" s="32">
        <v>1</v>
      </c>
      <c r="V1069" s="29">
        <v>35343</v>
      </c>
      <c r="W1069" s="29"/>
      <c r="X1069" s="33">
        <v>55153</v>
      </c>
      <c r="Y1069" s="15">
        <v>1</v>
      </c>
      <c r="Z1069" s="41" t="str">
        <f t="shared" si="48"/>
        <v>Unclassified</v>
      </c>
      <c r="AA1069" s="41">
        <f>IF(IFERROR(MATCH(C1069,REN_Existing_Resources!E:E,0),FALSE),1,0)</f>
        <v>0</v>
      </c>
      <c r="AB1069">
        <f t="shared" si="49"/>
        <v>1</v>
      </c>
      <c r="AC1069">
        <f>IF(IFERROR(MATCH(Z1069,NonREN_types!$A$1:$A$10,0),FALSE),1,0)</f>
        <v>0</v>
      </c>
      <c r="AD1069">
        <v>1</v>
      </c>
      <c r="AE1069">
        <f t="shared" si="50"/>
        <v>0</v>
      </c>
      <c r="AG1069" s="44" t="str">
        <f>IFERROR(INDEX(MasterGenCapability_201906!$G:$G,MATCH($C1069,MasterGenCapability_201906!$U:$U,0)),"")</f>
        <v/>
      </c>
      <c r="AH1069" s="44" t="str">
        <f>IFERROR(INDEX(NQC2020compliance_20191121!$L:$L,MATCH($C1069,NQC2020compliance_20191121!$A:$A,0)),"")</f>
        <v/>
      </c>
    </row>
    <row r="1070" spans="2:34" hidden="1" x14ac:dyDescent="0.25">
      <c r="B1070" s="28" t="s">
        <v>3329</v>
      </c>
      <c r="C1070" s="28" t="s">
        <v>2963</v>
      </c>
      <c r="D1070" s="28" t="s">
        <v>3346</v>
      </c>
      <c r="E1070" s="28" t="s">
        <v>3347</v>
      </c>
      <c r="F1070" s="28" t="s">
        <v>2963</v>
      </c>
      <c r="G1070" s="28"/>
      <c r="H1070" s="12" t="s">
        <v>3483</v>
      </c>
      <c r="I1070" s="12" t="s">
        <v>3333</v>
      </c>
      <c r="J1070" s="29"/>
      <c r="K1070" s="30">
        <v>6.5</v>
      </c>
      <c r="L1070" s="30">
        <v>5.12</v>
      </c>
      <c r="M1070" s="30"/>
      <c r="N1070" s="31"/>
      <c r="O1070" s="31"/>
      <c r="P1070" s="31"/>
      <c r="Q1070" s="31"/>
      <c r="R1070" s="31"/>
      <c r="S1070" s="31"/>
      <c r="T1070" s="32">
        <v>0</v>
      </c>
      <c r="U1070" s="32">
        <v>1</v>
      </c>
      <c r="V1070" s="29">
        <v>35343</v>
      </c>
      <c r="W1070" s="29"/>
      <c r="X1070" s="33">
        <v>55153</v>
      </c>
      <c r="Y1070" s="15">
        <v>1</v>
      </c>
      <c r="Z1070" s="41" t="str">
        <f t="shared" si="48"/>
        <v>RenExistRes</v>
      </c>
      <c r="AA1070" s="41">
        <f>IF(IFERROR(MATCH(C1070,REN_Existing_Resources!E:E,0),FALSE),1,0)</f>
        <v>1</v>
      </c>
      <c r="AB1070">
        <f t="shared" si="49"/>
        <v>1</v>
      </c>
      <c r="AC1070">
        <f>IF(IFERROR(MATCH(Z1070,NonREN_types!$A$1:$A$10,0),FALSE),1,0)</f>
        <v>0</v>
      </c>
      <c r="AD1070">
        <v>1</v>
      </c>
      <c r="AE1070">
        <f t="shared" si="50"/>
        <v>0</v>
      </c>
      <c r="AG1070" s="44">
        <f>IFERROR(INDEX(MasterGenCapability_201906!$G:$G,MATCH($C1070,MasterGenCapability_201906!$U:$U,0)),"")</f>
        <v>6.5</v>
      </c>
      <c r="AH1070" s="44">
        <f>IFERROR(INDEX(NQC2020compliance_20191121!$L:$L,MATCH($C1070,NQC2020compliance_20191121!$A:$A,0)),"")</f>
        <v>5.61</v>
      </c>
    </row>
    <row r="1071" spans="2:34" x14ac:dyDescent="0.25">
      <c r="B1071" s="28" t="s">
        <v>3329</v>
      </c>
      <c r="C1071" s="28" t="s">
        <v>5097</v>
      </c>
      <c r="D1071" s="28" t="s">
        <v>3334</v>
      </c>
      <c r="E1071" s="28" t="s">
        <v>3335</v>
      </c>
      <c r="F1071" s="28" t="s">
        <v>5098</v>
      </c>
      <c r="G1071" s="28"/>
      <c r="H1071" s="12" t="s">
        <v>3385</v>
      </c>
      <c r="I1071" s="12" t="s">
        <v>3333</v>
      </c>
      <c r="J1071" s="29" t="s">
        <v>3386</v>
      </c>
      <c r="K1071" s="30">
        <v>76</v>
      </c>
      <c r="L1071" s="30">
        <v>76</v>
      </c>
      <c r="M1071" s="30"/>
      <c r="N1071" s="31"/>
      <c r="O1071" s="31"/>
      <c r="P1071" s="31"/>
      <c r="Q1071" s="31"/>
      <c r="R1071" s="31"/>
      <c r="S1071" s="31"/>
      <c r="T1071" s="32">
        <v>0</v>
      </c>
      <c r="U1071" s="32">
        <v>1</v>
      </c>
      <c r="V1071" s="29">
        <v>29952</v>
      </c>
      <c r="W1071" s="29"/>
      <c r="X1071" s="33">
        <v>55153</v>
      </c>
      <c r="Y1071" s="15">
        <v>1</v>
      </c>
      <c r="Z1071" s="41" t="str">
        <f t="shared" si="48"/>
        <v>CAISO_Hydro</v>
      </c>
      <c r="AA1071" s="41">
        <f>IF(IFERROR(MATCH(C1071,REN_Existing_Resources!E:E,0),FALSE),1,0)</f>
        <v>0</v>
      </c>
      <c r="AB1071">
        <f t="shared" si="49"/>
        <v>1</v>
      </c>
      <c r="AC1071">
        <f>IF(IFERROR(MATCH(Z1071,NonREN_types!$A$1:$A$10,0),FALSE),1,0)</f>
        <v>1</v>
      </c>
      <c r="AD1071">
        <v>1</v>
      </c>
      <c r="AE1071">
        <f t="shared" si="50"/>
        <v>1</v>
      </c>
      <c r="AG1071" s="44">
        <f>IFERROR(INDEX(MasterGenCapability_201906!$G:$G,MATCH($C1071,MasterGenCapability_201906!$U:$U,0)),"")</f>
        <v>39.1</v>
      </c>
      <c r="AH1071" s="44">
        <f>IFERROR(INDEX(NQC2020compliance_20191121!$L:$L,MATCH($C1071,NQC2020compliance_20191121!$A:$A,0)),"")</f>
        <v>20.260000000000002</v>
      </c>
    </row>
    <row r="1072" spans="2:34" hidden="1" x14ac:dyDescent="0.25">
      <c r="B1072" s="28" t="s">
        <v>3329</v>
      </c>
      <c r="C1072" s="28" t="s">
        <v>840</v>
      </c>
      <c r="D1072" s="28" t="s">
        <v>130</v>
      </c>
      <c r="E1072" s="28" t="s">
        <v>3698</v>
      </c>
      <c r="F1072" s="28" t="s">
        <v>5099</v>
      </c>
      <c r="G1072" s="28"/>
      <c r="H1072" s="12" t="s">
        <v>3332</v>
      </c>
      <c r="I1072" s="12" t="s">
        <v>3333</v>
      </c>
      <c r="J1072" s="29"/>
      <c r="K1072" s="30">
        <v>20</v>
      </c>
      <c r="L1072" s="30">
        <v>0.39799999999999996</v>
      </c>
      <c r="M1072" s="30"/>
      <c r="N1072" s="31"/>
      <c r="O1072" s="31"/>
      <c r="P1072" s="31"/>
      <c r="Q1072" s="31"/>
      <c r="R1072" s="31"/>
      <c r="S1072" s="31"/>
      <c r="T1072" s="32">
        <v>0</v>
      </c>
      <c r="U1072" s="32">
        <v>1</v>
      </c>
      <c r="V1072" s="29">
        <v>41500</v>
      </c>
      <c r="W1072" s="29"/>
      <c r="X1072" s="33">
        <v>55153</v>
      </c>
      <c r="Y1072" s="15">
        <v>1</v>
      </c>
      <c r="Z1072" s="41" t="str">
        <f t="shared" si="48"/>
        <v>RenExistRes</v>
      </c>
      <c r="AA1072" s="41">
        <f>IF(IFERROR(MATCH(C1072,REN_Existing_Resources!E:E,0),FALSE),1,0)</f>
        <v>1</v>
      </c>
      <c r="AB1072">
        <f t="shared" si="49"/>
        <v>1</v>
      </c>
      <c r="AC1072">
        <f>IF(IFERROR(MATCH(Z1072,NonREN_types!$A$1:$A$10,0),FALSE),1,0)</f>
        <v>0</v>
      </c>
      <c r="AD1072">
        <v>1</v>
      </c>
      <c r="AE1072">
        <f t="shared" si="50"/>
        <v>0</v>
      </c>
      <c r="AG1072" s="44">
        <f>IFERROR(INDEX(MasterGenCapability_201906!$G:$G,MATCH($C1072,MasterGenCapability_201906!$U:$U,0)),"")</f>
        <v>20</v>
      </c>
      <c r="AH1072" s="44">
        <f>IFERROR(INDEX(NQC2020compliance_20191121!$L:$L,MATCH($C1072,NQC2020compliance_20191121!$A:$A,0)),"")</f>
        <v>2.8</v>
      </c>
    </row>
    <row r="1073" spans="2:34" hidden="1" x14ac:dyDescent="0.25">
      <c r="B1073" s="28" t="s">
        <v>3329</v>
      </c>
      <c r="C1073" s="28" t="s">
        <v>1486</v>
      </c>
      <c r="D1073" s="28" t="s">
        <v>130</v>
      </c>
      <c r="E1073" s="28" t="s">
        <v>3698</v>
      </c>
      <c r="F1073" s="28" t="s">
        <v>5100</v>
      </c>
      <c r="G1073" s="28"/>
      <c r="H1073" s="12" t="s">
        <v>3332</v>
      </c>
      <c r="I1073" s="12" t="s">
        <v>3333</v>
      </c>
      <c r="J1073" s="29"/>
      <c r="K1073" s="30">
        <v>19.75</v>
      </c>
      <c r="L1073" s="30">
        <v>17.43</v>
      </c>
      <c r="M1073" s="30"/>
      <c r="N1073" s="31"/>
      <c r="O1073" s="31"/>
      <c r="P1073" s="31"/>
      <c r="Q1073" s="31"/>
      <c r="R1073" s="31"/>
      <c r="S1073" s="31"/>
      <c r="T1073" s="32">
        <v>0</v>
      </c>
      <c r="U1073" s="32">
        <v>1</v>
      </c>
      <c r="V1073" s="29">
        <v>42144</v>
      </c>
      <c r="W1073" s="29"/>
      <c r="X1073" s="33">
        <v>55153</v>
      </c>
      <c r="Y1073" s="15">
        <v>1</v>
      </c>
      <c r="Z1073" s="41" t="str">
        <f t="shared" si="48"/>
        <v>RenExistRes</v>
      </c>
      <c r="AA1073" s="41">
        <f>IF(IFERROR(MATCH(C1073,REN_Existing_Resources!E:E,0),FALSE),1,0)</f>
        <v>1</v>
      </c>
      <c r="AB1073">
        <f t="shared" si="49"/>
        <v>1</v>
      </c>
      <c r="AC1073">
        <f>IF(IFERROR(MATCH(Z1073,NonREN_types!$A$1:$A$10,0),FALSE),1,0)</f>
        <v>0</v>
      </c>
      <c r="AD1073">
        <v>1</v>
      </c>
      <c r="AE1073">
        <f t="shared" si="50"/>
        <v>0</v>
      </c>
      <c r="AG1073" s="44">
        <f>IFERROR(INDEX(MasterGenCapability_201906!$G:$G,MATCH($C1073,MasterGenCapability_201906!$U:$U,0)),"")</f>
        <v>19.75</v>
      </c>
      <c r="AH1073" s="44">
        <f>IFERROR(INDEX(NQC2020compliance_20191121!$L:$L,MATCH($C1073,NQC2020compliance_20191121!$A:$A,0)),"")</f>
        <v>2.77</v>
      </c>
    </row>
    <row r="1074" spans="2:34" x14ac:dyDescent="0.25">
      <c r="B1074" s="28" t="s">
        <v>3329</v>
      </c>
      <c r="C1074" s="28" t="s">
        <v>5101</v>
      </c>
      <c r="D1074" s="28" t="s">
        <v>224</v>
      </c>
      <c r="E1074" s="28" t="s">
        <v>3747</v>
      </c>
      <c r="F1074" s="28" t="s">
        <v>5102</v>
      </c>
      <c r="G1074" s="28"/>
      <c r="H1074" s="12" t="s">
        <v>3385</v>
      </c>
      <c r="I1074" s="12" t="s">
        <v>3333</v>
      </c>
      <c r="J1074" s="29" t="s">
        <v>3386</v>
      </c>
      <c r="K1074" s="30">
        <v>60</v>
      </c>
      <c r="L1074" s="30">
        <v>60</v>
      </c>
      <c r="M1074" s="30"/>
      <c r="N1074" s="31"/>
      <c r="O1074" s="31"/>
      <c r="P1074" s="31"/>
      <c r="Q1074" s="31"/>
      <c r="R1074" s="31"/>
      <c r="S1074" s="31"/>
      <c r="T1074" s="32">
        <v>0</v>
      </c>
      <c r="U1074" s="32">
        <v>1</v>
      </c>
      <c r="V1074" s="29">
        <v>23012</v>
      </c>
      <c r="W1074" s="29"/>
      <c r="X1074" s="33">
        <v>55153</v>
      </c>
      <c r="Y1074" s="15">
        <v>1</v>
      </c>
      <c r="Z1074" s="41" t="str">
        <f t="shared" si="48"/>
        <v>CAISO_Hydro</v>
      </c>
      <c r="AA1074" s="41">
        <f>IF(IFERROR(MATCH(C1074,REN_Existing_Resources!E:E,0),FALSE),1,0)</f>
        <v>0</v>
      </c>
      <c r="AB1074">
        <f t="shared" si="49"/>
        <v>1</v>
      </c>
      <c r="AC1074">
        <f>IF(IFERROR(MATCH(Z1074,NonREN_types!$A$1:$A$10,0),FALSE),1,0)</f>
        <v>1</v>
      </c>
      <c r="AD1074">
        <v>1</v>
      </c>
      <c r="AE1074">
        <f t="shared" si="50"/>
        <v>1</v>
      </c>
      <c r="AG1074" s="44">
        <f>IFERROR(INDEX(MasterGenCapability_201906!$G:$G,MATCH($C1074,MasterGenCapability_201906!$U:$U,0)),"")</f>
        <v>60</v>
      </c>
      <c r="AH1074" s="44">
        <f>IFERROR(INDEX(NQC2020compliance_20191121!$L:$L,MATCH($C1074,NQC2020compliance_20191121!$A:$A,0)),"")</f>
        <v>60</v>
      </c>
    </row>
    <row r="1075" spans="2:34" hidden="1" x14ac:dyDescent="0.25">
      <c r="B1075" s="28" t="s">
        <v>3329</v>
      </c>
      <c r="C1075" s="28" t="s">
        <v>3170</v>
      </c>
      <c r="D1075" s="28" t="s">
        <v>3466</v>
      </c>
      <c r="E1075" s="28" t="s">
        <v>3667</v>
      </c>
      <c r="F1075" s="6" t="s">
        <v>5103</v>
      </c>
      <c r="G1075" s="6"/>
      <c r="H1075" s="12" t="s">
        <v>3483</v>
      </c>
      <c r="I1075" s="6"/>
      <c r="J1075" s="29"/>
      <c r="K1075" s="30">
        <v>4.2</v>
      </c>
      <c r="L1075" s="30">
        <v>4.2</v>
      </c>
      <c r="M1075" s="30"/>
      <c r="N1075" s="31"/>
      <c r="O1075" s="31"/>
      <c r="P1075" s="31"/>
      <c r="Q1075" s="31"/>
      <c r="R1075" s="31"/>
      <c r="S1075" s="31"/>
      <c r="T1075" s="32">
        <v>0</v>
      </c>
      <c r="U1075" s="32">
        <v>1</v>
      </c>
      <c r="V1075" s="29">
        <v>41675</v>
      </c>
      <c r="W1075" s="29"/>
      <c r="X1075" s="33">
        <v>55153</v>
      </c>
      <c r="Y1075" s="15">
        <v>1</v>
      </c>
      <c r="Z1075" s="41" t="str">
        <f t="shared" si="48"/>
        <v>RenExistRes</v>
      </c>
      <c r="AA1075" s="41">
        <f>IF(IFERROR(MATCH(C1075,REN_Existing_Resources!E:E,0),FALSE),1,0)</f>
        <v>1</v>
      </c>
      <c r="AB1075">
        <f t="shared" si="49"/>
        <v>1</v>
      </c>
      <c r="AC1075">
        <f>IF(IFERROR(MATCH(Z1075,NonREN_types!$A$1:$A$10,0),FALSE),1,0)</f>
        <v>0</v>
      </c>
      <c r="AD1075">
        <v>1</v>
      </c>
      <c r="AE1075">
        <f t="shared" si="50"/>
        <v>0</v>
      </c>
      <c r="AG1075" s="44">
        <f>IFERROR(INDEX(MasterGenCapability_201906!$G:$G,MATCH($C1075,MasterGenCapability_201906!$U:$U,0)),"")</f>
        <v>4.2</v>
      </c>
      <c r="AH1075" s="44">
        <f>IFERROR(INDEX(NQC2020compliance_20191121!$L:$L,MATCH($C1075,NQC2020compliance_20191121!$A:$A,0)),"")</f>
        <v>3.66</v>
      </c>
    </row>
    <row r="1076" spans="2:34" hidden="1" x14ac:dyDescent="0.25">
      <c r="B1076" s="28" t="s">
        <v>3329</v>
      </c>
      <c r="C1076" s="28" t="s">
        <v>419</v>
      </c>
      <c r="D1076" s="28" t="s">
        <v>3360</v>
      </c>
      <c r="E1076" s="28"/>
      <c r="F1076" s="6" t="s">
        <v>5104</v>
      </c>
      <c r="G1076" s="6"/>
      <c r="H1076" s="12" t="s">
        <v>3385</v>
      </c>
      <c r="I1076" s="6"/>
      <c r="J1076" s="29"/>
      <c r="K1076" s="30">
        <v>14</v>
      </c>
      <c r="L1076" s="30">
        <v>14</v>
      </c>
      <c r="M1076" s="30"/>
      <c r="N1076" s="31"/>
      <c r="O1076" s="31"/>
      <c r="P1076" s="31"/>
      <c r="Q1076" s="31"/>
      <c r="R1076" s="31"/>
      <c r="S1076" s="31"/>
      <c r="T1076" s="32">
        <v>0</v>
      </c>
      <c r="U1076" s="32">
        <v>1</v>
      </c>
      <c r="V1076" s="29">
        <v>17533</v>
      </c>
      <c r="W1076" s="29"/>
      <c r="X1076" s="33">
        <v>55153</v>
      </c>
      <c r="Y1076" s="15">
        <v>1</v>
      </c>
      <c r="Z1076" s="41" t="str">
        <f t="shared" si="48"/>
        <v>RenExistRes</v>
      </c>
      <c r="AA1076" s="41">
        <f>IF(IFERROR(MATCH(C1076,REN_Existing_Resources!E:E,0),FALSE),1,0)</f>
        <v>1</v>
      </c>
      <c r="AB1076">
        <f t="shared" si="49"/>
        <v>1</v>
      </c>
      <c r="AC1076">
        <f>IF(IFERROR(MATCH(Z1076,NonREN_types!$A$1:$A$10,0),FALSE),1,0)</f>
        <v>0</v>
      </c>
      <c r="AD1076">
        <v>1</v>
      </c>
      <c r="AE1076">
        <f t="shared" si="50"/>
        <v>0</v>
      </c>
      <c r="AG1076" s="44">
        <f>IFERROR(INDEX(MasterGenCapability_201906!$G:$G,MATCH($C1076,MasterGenCapability_201906!$U:$U,0)),"")</f>
        <v>14</v>
      </c>
      <c r="AH1076" s="44">
        <f>IFERROR(INDEX(NQC2020compliance_20191121!$L:$L,MATCH($C1076,NQC2020compliance_20191121!$A:$A,0)),"")</f>
        <v>14</v>
      </c>
    </row>
    <row r="1077" spans="2:34" hidden="1" x14ac:dyDescent="0.25">
      <c r="B1077" s="28" t="s">
        <v>3329</v>
      </c>
      <c r="C1077" s="28" t="s">
        <v>752</v>
      </c>
      <c r="D1077" s="28" t="s">
        <v>130</v>
      </c>
      <c r="E1077" s="28" t="s">
        <v>3542</v>
      </c>
      <c r="F1077" s="6" t="s">
        <v>5105</v>
      </c>
      <c r="G1077" s="6"/>
      <c r="H1077" s="12" t="s">
        <v>3332</v>
      </c>
      <c r="I1077" s="6"/>
      <c r="J1077" s="29"/>
      <c r="K1077" s="30">
        <v>1.5</v>
      </c>
      <c r="L1077" s="30">
        <v>0</v>
      </c>
      <c r="M1077" s="30"/>
      <c r="N1077" s="31"/>
      <c r="O1077" s="31"/>
      <c r="P1077" s="31"/>
      <c r="Q1077" s="31"/>
      <c r="R1077" s="31"/>
      <c r="S1077" s="31"/>
      <c r="T1077" s="32">
        <v>0</v>
      </c>
      <c r="U1077" s="32">
        <v>1</v>
      </c>
      <c r="V1077" s="29">
        <v>41264</v>
      </c>
      <c r="W1077" s="29"/>
      <c r="X1077" s="33">
        <v>55153</v>
      </c>
      <c r="Y1077" s="15">
        <v>1</v>
      </c>
      <c r="Z1077" s="41" t="str">
        <f t="shared" si="48"/>
        <v>RenExistRes</v>
      </c>
      <c r="AA1077" s="41">
        <f>IF(IFERROR(MATCH(C1077,REN_Existing_Resources!E:E,0),FALSE),1,0)</f>
        <v>1</v>
      </c>
      <c r="AB1077">
        <f t="shared" si="49"/>
        <v>1</v>
      </c>
      <c r="AC1077">
        <f>IF(IFERROR(MATCH(Z1077,NonREN_types!$A$1:$A$10,0),FALSE),1,0)</f>
        <v>0</v>
      </c>
      <c r="AD1077">
        <v>1</v>
      </c>
      <c r="AE1077">
        <f t="shared" si="50"/>
        <v>0</v>
      </c>
      <c r="AG1077" s="44">
        <f>IFERROR(INDEX(MasterGenCapability_201906!$G:$G,MATCH($C1077,MasterGenCapability_201906!$U:$U,0)),"")</f>
        <v>1.5</v>
      </c>
      <c r="AH1077" s="44">
        <f>IFERROR(INDEX(NQC2020compliance_20191121!$L:$L,MATCH($C1077,NQC2020compliance_20191121!$A:$A,0)),"")</f>
        <v>0</v>
      </c>
    </row>
    <row r="1078" spans="2:34" hidden="1" x14ac:dyDescent="0.25">
      <c r="B1078" s="6" t="s">
        <v>3329</v>
      </c>
      <c r="C1078" s="6" t="s">
        <v>3141</v>
      </c>
      <c r="D1078" s="6" t="s">
        <v>224</v>
      </c>
      <c r="E1078" s="6" t="s">
        <v>3387</v>
      </c>
      <c r="F1078" s="6" t="s">
        <v>5106</v>
      </c>
      <c r="G1078" s="6"/>
      <c r="H1078" s="6" t="s">
        <v>3483</v>
      </c>
      <c r="I1078" s="6"/>
      <c r="J1078" s="29"/>
      <c r="K1078" s="30">
        <v>3</v>
      </c>
      <c r="L1078" s="30">
        <v>3.2</v>
      </c>
      <c r="M1078" s="30"/>
      <c r="N1078" s="31"/>
      <c r="O1078" s="31"/>
      <c r="P1078" s="31"/>
      <c r="Q1078" s="31"/>
      <c r="R1078" s="31"/>
      <c r="S1078" s="31"/>
      <c r="T1078" s="32">
        <v>0</v>
      </c>
      <c r="U1078" s="32">
        <v>1</v>
      </c>
      <c r="V1078" s="29">
        <v>39821</v>
      </c>
      <c r="W1078" s="29"/>
      <c r="X1078" s="33">
        <v>55153</v>
      </c>
      <c r="Y1078" s="15">
        <v>1</v>
      </c>
      <c r="Z1078" s="41" t="str">
        <f t="shared" si="48"/>
        <v>RenExistRes</v>
      </c>
      <c r="AA1078" s="41">
        <f>IF(IFERROR(MATCH(C1078,REN_Existing_Resources!E:E,0),FALSE),1,0)</f>
        <v>1</v>
      </c>
      <c r="AB1078">
        <f t="shared" si="49"/>
        <v>1</v>
      </c>
      <c r="AC1078">
        <f>IF(IFERROR(MATCH(Z1078,NonREN_types!$A$1:$A$10,0),FALSE),1,0)</f>
        <v>0</v>
      </c>
      <c r="AD1078">
        <v>1</v>
      </c>
      <c r="AE1078">
        <f t="shared" si="50"/>
        <v>0</v>
      </c>
      <c r="AG1078" s="44">
        <f>IFERROR(INDEX(MasterGenCapability_201906!$G:$G,MATCH($C1078,MasterGenCapability_201906!$U:$U,0)),"")</f>
        <v>3.55</v>
      </c>
      <c r="AH1078" s="44">
        <f>IFERROR(INDEX(NQC2020compliance_20191121!$L:$L,MATCH($C1078,NQC2020compliance_20191121!$A:$A,0)),"")</f>
        <v>3.07</v>
      </c>
    </row>
    <row r="1079" spans="2:34" hidden="1" x14ac:dyDescent="0.25">
      <c r="B1079" s="6" t="s">
        <v>3329</v>
      </c>
      <c r="C1079" s="6" t="s">
        <v>2729</v>
      </c>
      <c r="D1079" s="6" t="s">
        <v>3346</v>
      </c>
      <c r="E1079" s="28" t="s">
        <v>3413</v>
      </c>
      <c r="F1079" s="6" t="s">
        <v>5107</v>
      </c>
      <c r="G1079" s="6"/>
      <c r="H1079" s="6" t="s">
        <v>3399</v>
      </c>
      <c r="I1079" s="6"/>
      <c r="J1079" s="29"/>
      <c r="K1079" s="30">
        <v>61.5</v>
      </c>
      <c r="L1079" s="30">
        <v>5.22</v>
      </c>
      <c r="M1079" s="30"/>
      <c r="N1079" s="31"/>
      <c r="O1079" s="31"/>
      <c r="P1079" s="31"/>
      <c r="Q1079" s="31"/>
      <c r="R1079" s="31"/>
      <c r="S1079" s="31"/>
      <c r="T1079" s="32">
        <v>0</v>
      </c>
      <c r="U1079" s="32">
        <v>1</v>
      </c>
      <c r="V1079" s="29">
        <v>37499</v>
      </c>
      <c r="W1079" s="29"/>
      <c r="X1079" s="33">
        <v>55153</v>
      </c>
      <c r="Y1079" s="15">
        <v>1</v>
      </c>
      <c r="Z1079" s="41" t="str">
        <f t="shared" si="48"/>
        <v>RenExistRes</v>
      </c>
      <c r="AA1079" s="41">
        <f>IF(IFERROR(MATCH(C1079,REN_Existing_Resources!E:E,0),FALSE),1,0)</f>
        <v>1</v>
      </c>
      <c r="AB1079">
        <f t="shared" si="49"/>
        <v>1</v>
      </c>
      <c r="AC1079">
        <f>IF(IFERROR(MATCH(Z1079,NonREN_types!$A$1:$A$10,0),FALSE),1,0)</f>
        <v>0</v>
      </c>
      <c r="AD1079">
        <v>1</v>
      </c>
      <c r="AE1079">
        <f t="shared" si="50"/>
        <v>0</v>
      </c>
      <c r="AG1079" s="44">
        <f>IFERROR(INDEX(MasterGenCapability_201906!$G:$G,MATCH($C1079,MasterGenCapability_201906!$U:$U,0)),"")</f>
        <v>61.5</v>
      </c>
      <c r="AH1079" s="44">
        <f>IFERROR(INDEX(NQC2020compliance_20191121!$L:$L,MATCH($C1079,NQC2020compliance_20191121!$A:$A,0)),"")</f>
        <v>9.23</v>
      </c>
    </row>
    <row r="1080" spans="2:34" hidden="1" x14ac:dyDescent="0.25">
      <c r="B1080" s="6" t="s">
        <v>3329</v>
      </c>
      <c r="C1080" s="6" t="s">
        <v>365</v>
      </c>
      <c r="D1080" s="6" t="s">
        <v>224</v>
      </c>
      <c r="E1080" s="6" t="s">
        <v>4047</v>
      </c>
      <c r="F1080" s="6" t="s">
        <v>5108</v>
      </c>
      <c r="G1080" s="6"/>
      <c r="H1080" s="6" t="s">
        <v>3385</v>
      </c>
      <c r="I1080" s="6"/>
      <c r="J1080" s="29"/>
      <c r="K1080" s="30">
        <v>14.5</v>
      </c>
      <c r="L1080" s="30">
        <v>14.5</v>
      </c>
      <c r="M1080" s="30"/>
      <c r="N1080" s="31"/>
      <c r="O1080" s="31"/>
      <c r="P1080" s="31"/>
      <c r="Q1080" s="31"/>
      <c r="R1080" s="31"/>
      <c r="S1080" s="31"/>
      <c r="T1080" s="32">
        <v>0</v>
      </c>
      <c r="U1080" s="32">
        <v>1</v>
      </c>
      <c r="V1080" s="29">
        <v>6211</v>
      </c>
      <c r="W1080" s="29"/>
      <c r="X1080" s="33">
        <v>55153</v>
      </c>
      <c r="Y1080" s="15">
        <v>1</v>
      </c>
      <c r="Z1080" s="41" t="str">
        <f t="shared" si="48"/>
        <v>RenExistRes</v>
      </c>
      <c r="AA1080" s="41">
        <f>IF(IFERROR(MATCH(C1080,REN_Existing_Resources!E:E,0),FALSE),1,0)</f>
        <v>1</v>
      </c>
      <c r="AB1080">
        <f t="shared" si="49"/>
        <v>1</v>
      </c>
      <c r="AC1080">
        <f>IF(IFERROR(MATCH(Z1080,NonREN_types!$A$1:$A$10,0),FALSE),1,0)</f>
        <v>0</v>
      </c>
      <c r="AD1080">
        <v>1</v>
      </c>
      <c r="AE1080">
        <f t="shared" si="50"/>
        <v>0</v>
      </c>
      <c r="AG1080" s="44">
        <f>IFERROR(INDEX(MasterGenCapability_201906!$G:$G,MATCH($C1080,MasterGenCapability_201906!$U:$U,0)),"")</f>
        <v>14.5</v>
      </c>
      <c r="AH1080" s="44">
        <f>IFERROR(INDEX(NQC2020compliance_20191121!$L:$L,MATCH($C1080,NQC2020compliance_20191121!$A:$A,0)),"")</f>
        <v>14.5</v>
      </c>
    </row>
    <row r="1081" spans="2:34" hidden="1" x14ac:dyDescent="0.25">
      <c r="B1081" s="6" t="s">
        <v>3329</v>
      </c>
      <c r="C1081" s="6" t="s">
        <v>5109</v>
      </c>
      <c r="D1081" s="6" t="s">
        <v>224</v>
      </c>
      <c r="E1081" s="6" t="s">
        <v>4047</v>
      </c>
      <c r="F1081" s="6" t="s">
        <v>5110</v>
      </c>
      <c r="G1081" s="6"/>
      <c r="H1081" s="6" t="s">
        <v>3385</v>
      </c>
      <c r="I1081" s="6"/>
      <c r="J1081" s="29"/>
      <c r="K1081" s="30">
        <v>3.2</v>
      </c>
      <c r="L1081" s="30">
        <v>3.2</v>
      </c>
      <c r="M1081" s="30"/>
      <c r="N1081" s="31"/>
      <c r="O1081" s="31"/>
      <c r="P1081" s="31"/>
      <c r="Q1081" s="31"/>
      <c r="R1081" s="31"/>
      <c r="S1081" s="31"/>
      <c r="T1081" s="32">
        <v>0</v>
      </c>
      <c r="U1081" s="32">
        <v>1</v>
      </c>
      <c r="V1081" s="29">
        <v>31413</v>
      </c>
      <c r="W1081" s="29"/>
      <c r="X1081" s="33">
        <v>55153</v>
      </c>
      <c r="Y1081" s="15">
        <v>1</v>
      </c>
      <c r="Z1081" s="41" t="str">
        <f t="shared" si="48"/>
        <v>Unclassified</v>
      </c>
      <c r="AA1081" s="41">
        <f>IF(IFERROR(MATCH(C1081,REN_Existing_Resources!E:E,0),FALSE),1,0)</f>
        <v>0</v>
      </c>
      <c r="AB1081">
        <f t="shared" si="49"/>
        <v>1</v>
      </c>
      <c r="AC1081">
        <f>IF(IFERROR(MATCH(Z1081,NonREN_types!$A$1:$A$10,0),FALSE),1,0)</f>
        <v>0</v>
      </c>
      <c r="AD1081">
        <v>1</v>
      </c>
      <c r="AE1081">
        <f t="shared" si="50"/>
        <v>0</v>
      </c>
      <c r="AG1081" s="44">
        <f>IFERROR(INDEX(MasterGenCapability_201906!$G:$G,MATCH($C1081,MasterGenCapability_201906!$U:$U,0)),"")</f>
        <v>3.2</v>
      </c>
      <c r="AH1081" s="44">
        <f>IFERROR(INDEX(NQC2020compliance_20191121!$L:$L,MATCH($C1081,NQC2020compliance_20191121!$A:$A,0)),"")</f>
        <v>3.2</v>
      </c>
    </row>
    <row r="1082" spans="2:34" hidden="1" x14ac:dyDescent="0.25">
      <c r="B1082" s="6" t="s">
        <v>3329</v>
      </c>
      <c r="C1082" s="6" t="s">
        <v>5111</v>
      </c>
      <c r="D1082" s="6" t="s">
        <v>130</v>
      </c>
      <c r="E1082" s="6" t="s">
        <v>3714</v>
      </c>
      <c r="F1082" s="6" t="s">
        <v>5112</v>
      </c>
      <c r="G1082" s="6"/>
      <c r="H1082" s="6" t="s">
        <v>3385</v>
      </c>
      <c r="I1082" s="6"/>
      <c r="J1082" s="29"/>
      <c r="K1082" s="30">
        <v>18.399999999999999</v>
      </c>
      <c r="L1082" s="30">
        <v>18.399999999999999</v>
      </c>
      <c r="M1082" s="30"/>
      <c r="N1082" s="31"/>
      <c r="O1082" s="31"/>
      <c r="P1082" s="31"/>
      <c r="Q1082" s="31"/>
      <c r="R1082" s="31"/>
      <c r="S1082" s="31"/>
      <c r="T1082" s="32">
        <v>0</v>
      </c>
      <c r="U1082" s="32">
        <v>1</v>
      </c>
      <c r="V1082" s="29">
        <v>3654</v>
      </c>
      <c r="W1082" s="29"/>
      <c r="X1082" s="33">
        <v>55153</v>
      </c>
      <c r="Y1082" s="15">
        <v>1</v>
      </c>
      <c r="Z1082" s="41" t="str">
        <f t="shared" si="48"/>
        <v>Unclassified</v>
      </c>
      <c r="AA1082" s="41">
        <f>IF(IFERROR(MATCH(C1082,REN_Existing_Resources!E:E,0),FALSE),1,0)</f>
        <v>0</v>
      </c>
      <c r="AB1082">
        <f t="shared" si="49"/>
        <v>1</v>
      </c>
      <c r="AC1082">
        <f>IF(IFERROR(MATCH(Z1082,NonREN_types!$A$1:$A$10,0),FALSE),1,0)</f>
        <v>0</v>
      </c>
      <c r="AD1082">
        <v>1</v>
      </c>
      <c r="AE1082">
        <f t="shared" si="50"/>
        <v>0</v>
      </c>
      <c r="AG1082" s="44">
        <f>IFERROR(INDEX(MasterGenCapability_201906!$G:$G,MATCH($C1082,MasterGenCapability_201906!$U:$U,0)),"")</f>
        <v>18.399999999999999</v>
      </c>
      <c r="AH1082" s="44">
        <f>IFERROR(INDEX(NQC2020compliance_20191121!$L:$L,MATCH($C1082,NQC2020compliance_20191121!$A:$A,0)),"")</f>
        <v>18.399999999999999</v>
      </c>
    </row>
    <row r="1083" spans="2:34" hidden="1" x14ac:dyDescent="0.25">
      <c r="B1083" s="6" t="s">
        <v>3329</v>
      </c>
      <c r="C1083" s="6" t="s">
        <v>1803</v>
      </c>
      <c r="D1083" s="6" t="s">
        <v>3360</v>
      </c>
      <c r="E1083" s="6"/>
      <c r="F1083" s="6" t="s">
        <v>5113</v>
      </c>
      <c r="G1083" s="6"/>
      <c r="H1083" s="6" t="s">
        <v>3332</v>
      </c>
      <c r="I1083" s="6"/>
      <c r="J1083" s="29"/>
      <c r="K1083" s="30">
        <v>20</v>
      </c>
      <c r="L1083" s="30">
        <v>16.36</v>
      </c>
      <c r="M1083" s="30"/>
      <c r="N1083" s="31"/>
      <c r="O1083" s="31"/>
      <c r="P1083" s="31"/>
      <c r="Q1083" s="31"/>
      <c r="R1083" s="31"/>
      <c r="S1083" s="31"/>
      <c r="T1083" s="32">
        <v>0</v>
      </c>
      <c r="U1083" s="32">
        <v>1</v>
      </c>
      <c r="V1083" s="29">
        <v>42054</v>
      </c>
      <c r="W1083" s="29"/>
      <c r="X1083" s="33">
        <v>55153</v>
      </c>
      <c r="Y1083" s="15">
        <v>1</v>
      </c>
      <c r="Z1083" s="41" t="str">
        <f t="shared" si="48"/>
        <v>RenExistRes</v>
      </c>
      <c r="AA1083" s="41">
        <f>IF(IFERROR(MATCH(C1083,REN_Existing_Resources!E:E,0),FALSE),1,0)</f>
        <v>1</v>
      </c>
      <c r="AB1083">
        <f t="shared" si="49"/>
        <v>1</v>
      </c>
      <c r="AC1083">
        <f>IF(IFERROR(MATCH(Z1083,NonREN_types!$A$1:$A$10,0),FALSE),1,0)</f>
        <v>0</v>
      </c>
      <c r="AD1083">
        <v>1</v>
      </c>
      <c r="AE1083">
        <f t="shared" si="50"/>
        <v>0</v>
      </c>
      <c r="AG1083" s="44">
        <f>IFERROR(INDEX(MasterGenCapability_201906!$G:$G,MATCH($C1083,MasterGenCapability_201906!$U:$U,0)),"")</f>
        <v>20</v>
      </c>
      <c r="AH1083" s="44">
        <f>IFERROR(INDEX(NQC2020compliance_20191121!$L:$L,MATCH($C1083,NQC2020compliance_20191121!$A:$A,0)),"")</f>
        <v>2.8</v>
      </c>
    </row>
    <row r="1084" spans="2:34" hidden="1" x14ac:dyDescent="0.25">
      <c r="B1084" s="6" t="s">
        <v>3329</v>
      </c>
      <c r="C1084" s="6" t="s">
        <v>1098</v>
      </c>
      <c r="D1084" s="6" t="s">
        <v>3455</v>
      </c>
      <c r="E1084" s="6" t="s">
        <v>766</v>
      </c>
      <c r="F1084" s="6" t="s">
        <v>5114</v>
      </c>
      <c r="G1084" s="6"/>
      <c r="H1084" s="6" t="s">
        <v>3399</v>
      </c>
      <c r="I1084" s="6"/>
      <c r="J1084" s="29"/>
      <c r="K1084" s="30">
        <v>38</v>
      </c>
      <c r="L1084" s="30">
        <v>3.52</v>
      </c>
      <c r="M1084" s="30"/>
      <c r="N1084" s="31"/>
      <c r="O1084" s="31"/>
      <c r="P1084" s="31"/>
      <c r="Q1084" s="31"/>
      <c r="R1084" s="31"/>
      <c r="S1084" s="31"/>
      <c r="T1084" s="32">
        <v>0</v>
      </c>
      <c r="U1084" s="32">
        <v>1</v>
      </c>
      <c r="V1084" s="29">
        <v>30674</v>
      </c>
      <c r="W1084" s="29"/>
      <c r="X1084" s="33">
        <v>55153</v>
      </c>
      <c r="Y1084" s="15"/>
      <c r="Z1084" s="41" t="str">
        <f t="shared" si="48"/>
        <v>RenExistRes</v>
      </c>
      <c r="AA1084" s="41">
        <f>IF(IFERROR(MATCH(C1084,REN_Existing_Resources!E:E,0),FALSE),1,0)</f>
        <v>1</v>
      </c>
      <c r="AB1084">
        <f t="shared" si="49"/>
        <v>1</v>
      </c>
      <c r="AC1084">
        <f>IF(IFERROR(MATCH(Z1084,NonREN_types!$A$1:$A$10,0),FALSE),1,0)</f>
        <v>0</v>
      </c>
      <c r="AD1084">
        <v>1</v>
      </c>
      <c r="AE1084">
        <f t="shared" si="50"/>
        <v>0</v>
      </c>
      <c r="AG1084" s="44">
        <f>IFERROR(INDEX(MasterGenCapability_201906!$G:$G,MATCH($C1084,MasterGenCapability_201906!$U:$U,0)),"")</f>
        <v>38</v>
      </c>
      <c r="AH1084" s="44">
        <f>IFERROR(INDEX(NQC2020compliance_20191121!$L:$L,MATCH($C1084,NQC2020compliance_20191121!$A:$A,0)),"")</f>
        <v>5.7</v>
      </c>
    </row>
    <row r="1085" spans="2:34" hidden="1" x14ac:dyDescent="0.25">
      <c r="B1085" s="6" t="s">
        <v>3329</v>
      </c>
      <c r="C1085" s="6" t="s">
        <v>2107</v>
      </c>
      <c r="D1085" s="6" t="s">
        <v>3360</v>
      </c>
      <c r="E1085" s="6"/>
      <c r="F1085" s="6" t="s">
        <v>5115</v>
      </c>
      <c r="G1085" s="6"/>
      <c r="H1085" s="6" t="s">
        <v>3399</v>
      </c>
      <c r="I1085" s="6"/>
      <c r="J1085" s="29"/>
      <c r="K1085" s="30">
        <v>120</v>
      </c>
      <c r="L1085" s="30">
        <v>19.510000000000002</v>
      </c>
      <c r="M1085" s="30"/>
      <c r="N1085" s="31"/>
      <c r="O1085" s="31"/>
      <c r="P1085" s="31"/>
      <c r="Q1085" s="31"/>
      <c r="R1085" s="31"/>
      <c r="S1085" s="31"/>
      <c r="T1085" s="32">
        <v>0</v>
      </c>
      <c r="U1085" s="32">
        <v>1</v>
      </c>
      <c r="V1085" s="29">
        <v>40936</v>
      </c>
      <c r="W1085" s="29"/>
      <c r="X1085" s="33">
        <v>55153</v>
      </c>
      <c r="Y1085" s="15"/>
      <c r="Z1085" s="41" t="str">
        <f t="shared" si="48"/>
        <v>RenExistRes</v>
      </c>
      <c r="AA1085" s="41">
        <f>IF(IFERROR(MATCH(C1085,REN_Existing_Resources!E:E,0),FALSE),1,0)</f>
        <v>1</v>
      </c>
      <c r="AB1085">
        <f t="shared" si="49"/>
        <v>1</v>
      </c>
      <c r="AC1085">
        <f>IF(IFERROR(MATCH(Z1085,NonREN_types!$A$1:$A$10,0),FALSE),1,0)</f>
        <v>0</v>
      </c>
      <c r="AD1085">
        <v>1</v>
      </c>
      <c r="AE1085">
        <f t="shared" si="50"/>
        <v>0</v>
      </c>
      <c r="AG1085" s="44">
        <f>IFERROR(INDEX(MasterGenCapability_201906!$G:$G,MATCH($C1085,MasterGenCapability_201906!$U:$U,0)),"")</f>
        <v>60</v>
      </c>
      <c r="AH1085" s="44">
        <f>IFERROR(INDEX(NQC2020compliance_20191121!$L:$L,MATCH($C1085,NQC2020compliance_20191121!$A:$A,0)),"")</f>
        <v>18</v>
      </c>
    </row>
    <row r="1086" spans="2:34" x14ac:dyDescent="0.25">
      <c r="B1086" s="6" t="s">
        <v>3329</v>
      </c>
      <c r="C1086" s="6" t="s">
        <v>5116</v>
      </c>
      <c r="D1086" s="6" t="s">
        <v>3334</v>
      </c>
      <c r="E1086" s="6" t="s">
        <v>3335</v>
      </c>
      <c r="F1086" s="6" t="s">
        <v>5117</v>
      </c>
      <c r="G1086" s="6" t="s">
        <v>5118</v>
      </c>
      <c r="H1086" s="6" t="s">
        <v>3357</v>
      </c>
      <c r="I1086" s="6"/>
      <c r="J1086" s="29" t="s">
        <v>3836</v>
      </c>
      <c r="K1086" s="30">
        <v>85</v>
      </c>
      <c r="L1086" s="30">
        <v>85</v>
      </c>
      <c r="M1086" s="30">
        <v>84.149988780001493</v>
      </c>
      <c r="N1086" s="31">
        <v>9281.1736958435067</v>
      </c>
      <c r="O1086" s="31">
        <v>5596.3159034976052</v>
      </c>
      <c r="P1086" s="31">
        <v>5600.3785512839631</v>
      </c>
      <c r="Q1086" s="31">
        <v>43.066660924445209</v>
      </c>
      <c r="R1086" s="31">
        <v>42.499994333334087</v>
      </c>
      <c r="S1086" s="31"/>
      <c r="T1086" s="32">
        <v>1</v>
      </c>
      <c r="U1086" s="32">
        <v>0</v>
      </c>
      <c r="V1086" s="29">
        <v>31778</v>
      </c>
      <c r="W1086" s="29"/>
      <c r="X1086" s="33">
        <v>55153</v>
      </c>
      <c r="Y1086" s="15"/>
      <c r="Z1086" s="41" t="str">
        <f t="shared" si="48"/>
        <v>CAISO_Peaker1</v>
      </c>
      <c r="AA1086" s="41">
        <f>IF(IFERROR(MATCH(C1086,REN_Existing_Resources!E:E,0),FALSE),1,0)</f>
        <v>0</v>
      </c>
      <c r="AB1086">
        <f t="shared" si="49"/>
        <v>1</v>
      </c>
      <c r="AC1086">
        <f>IF(IFERROR(MATCH(Z1086,NonREN_types!$A$1:$A$10,0),FALSE),1,0)</f>
        <v>1</v>
      </c>
      <c r="AD1086">
        <v>1</v>
      </c>
      <c r="AE1086">
        <f t="shared" si="50"/>
        <v>1</v>
      </c>
      <c r="AG1086" s="44" t="str">
        <f>IFERROR(INDEX(MasterGenCapability_201906!$G:$G,MATCH($C1086,MasterGenCapability_201906!$U:$U,0)),"")</f>
        <v/>
      </c>
      <c r="AH1086" s="44">
        <f>IFERROR(INDEX(NQC2020compliance_20191121!$L:$L,MATCH($C1086,NQC2020compliance_20191121!$A:$A,0)),"")</f>
        <v>80</v>
      </c>
    </row>
    <row r="1087" spans="2:34" x14ac:dyDescent="0.25">
      <c r="B1087" s="6" t="s">
        <v>3329</v>
      </c>
      <c r="C1087" s="6" t="s">
        <v>5119</v>
      </c>
      <c r="D1087" s="6" t="s">
        <v>130</v>
      </c>
      <c r="E1087" s="6" t="s">
        <v>3542</v>
      </c>
      <c r="F1087" s="6" t="s">
        <v>5120</v>
      </c>
      <c r="G1087" s="6"/>
      <c r="H1087" s="6" t="s">
        <v>3385</v>
      </c>
      <c r="I1087" s="6"/>
      <c r="J1087" s="29" t="s">
        <v>3386</v>
      </c>
      <c r="K1087" s="30">
        <v>2.5</v>
      </c>
      <c r="L1087" s="30">
        <v>0.14000000000000001</v>
      </c>
      <c r="M1087" s="30"/>
      <c r="N1087" s="31"/>
      <c r="O1087" s="31"/>
      <c r="P1087" s="31"/>
      <c r="Q1087" s="31"/>
      <c r="R1087" s="31"/>
      <c r="S1087" s="31"/>
      <c r="T1087" s="32">
        <v>0</v>
      </c>
      <c r="U1087" s="32">
        <v>1</v>
      </c>
      <c r="V1087" s="29">
        <v>31444</v>
      </c>
      <c r="W1087" s="29"/>
      <c r="X1087" s="33">
        <v>55153</v>
      </c>
      <c r="Y1087" s="15"/>
      <c r="Z1087" s="41" t="str">
        <f t="shared" si="48"/>
        <v>CAISO_Hydro</v>
      </c>
      <c r="AA1087" s="41">
        <f>IF(IFERROR(MATCH(C1087,REN_Existing_Resources!E:E,0),FALSE),1,0)</f>
        <v>0</v>
      </c>
      <c r="AB1087">
        <f t="shared" si="49"/>
        <v>1</v>
      </c>
      <c r="AC1087">
        <f>IF(IFERROR(MATCH(Z1087,NonREN_types!$A$1:$A$10,0),FALSE),1,0)</f>
        <v>1</v>
      </c>
      <c r="AD1087">
        <v>1</v>
      </c>
      <c r="AE1087">
        <f t="shared" si="50"/>
        <v>1</v>
      </c>
      <c r="AG1087" s="44">
        <f>IFERROR(INDEX(MasterGenCapability_201906!$G:$G,MATCH($C1087,MasterGenCapability_201906!$U:$U,0)),"")</f>
        <v>2.5</v>
      </c>
      <c r="AH1087" s="44">
        <f>IFERROR(INDEX(NQC2020compliance_20191121!$L:$L,MATCH($C1087,NQC2020compliance_20191121!$A:$A,0)),"")</f>
        <v>0.62</v>
      </c>
    </row>
    <row r="1088" spans="2:34" hidden="1" x14ac:dyDescent="0.25">
      <c r="B1088" s="6" t="s">
        <v>3329</v>
      </c>
      <c r="C1088" s="6" t="s">
        <v>156</v>
      </c>
      <c r="D1088" s="6" t="s">
        <v>3360</v>
      </c>
      <c r="E1088" s="6"/>
      <c r="F1088" s="6" t="s">
        <v>5121</v>
      </c>
      <c r="G1088" s="6"/>
      <c r="H1088" s="6" t="s">
        <v>3483</v>
      </c>
      <c r="I1088" s="6"/>
      <c r="J1088" s="29"/>
      <c r="K1088" s="30">
        <v>63</v>
      </c>
      <c r="L1088" s="30">
        <v>47.87</v>
      </c>
      <c r="M1088" s="30"/>
      <c r="N1088" s="31"/>
      <c r="O1088" s="31"/>
      <c r="P1088" s="31"/>
      <c r="Q1088" s="31"/>
      <c r="R1088" s="31"/>
      <c r="S1088" s="31"/>
      <c r="T1088" s="32">
        <v>0</v>
      </c>
      <c r="U1088" s="32">
        <v>1</v>
      </c>
      <c r="V1088" s="29">
        <v>32080</v>
      </c>
      <c r="W1088" s="29"/>
      <c r="X1088" s="33">
        <v>55153</v>
      </c>
      <c r="Y1088" s="15"/>
      <c r="Z1088" s="41" t="str">
        <f t="shared" si="48"/>
        <v>RenExistRes</v>
      </c>
      <c r="AA1088" s="41">
        <f>IF(IFERROR(MATCH(C1088,REN_Existing_Resources!E:E,0),FALSE),1,0)</f>
        <v>1</v>
      </c>
      <c r="AB1088">
        <f t="shared" si="49"/>
        <v>1</v>
      </c>
      <c r="AC1088">
        <f>IF(IFERROR(MATCH(Z1088,NonREN_types!$A$1:$A$10,0),FALSE),1,0)</f>
        <v>0</v>
      </c>
      <c r="AD1088">
        <v>1</v>
      </c>
      <c r="AE1088">
        <f t="shared" si="50"/>
        <v>0</v>
      </c>
      <c r="AG1088" s="44">
        <f>IFERROR(INDEX(MasterGenCapability_201906!$G:$G,MATCH($C1088,MasterGenCapability_201906!$U:$U,0)),"")</f>
        <v>50</v>
      </c>
      <c r="AH1088" s="44">
        <f>IFERROR(INDEX(NQC2020compliance_20191121!$L:$L,MATCH($C1088,NQC2020compliance_20191121!$A:$A,0)),"")</f>
        <v>41.18</v>
      </c>
    </row>
    <row r="1089" spans="2:34" x14ac:dyDescent="0.25">
      <c r="B1089" s="6" t="s">
        <v>3329</v>
      </c>
      <c r="C1089" s="6" t="s">
        <v>5122</v>
      </c>
      <c r="D1089" s="6" t="s">
        <v>3334</v>
      </c>
      <c r="E1089" s="6" t="s">
        <v>3335</v>
      </c>
      <c r="F1089" s="6" t="s">
        <v>5123</v>
      </c>
      <c r="G1089" s="6" t="s">
        <v>5124</v>
      </c>
      <c r="H1089" s="6" t="s">
        <v>3357</v>
      </c>
      <c r="I1089" s="6"/>
      <c r="J1089" s="29" t="s">
        <v>3836</v>
      </c>
      <c r="K1089" s="30">
        <v>78</v>
      </c>
      <c r="L1089" s="30">
        <v>74.3</v>
      </c>
      <c r="M1089" s="30">
        <v>60.06</v>
      </c>
      <c r="N1089" s="31">
        <v>8516.8433999999997</v>
      </c>
      <c r="O1089" s="31">
        <v>5595.9910806443413</v>
      </c>
      <c r="P1089" s="31">
        <v>5729.1587427333216</v>
      </c>
      <c r="Q1089" s="31">
        <v>51.25714285714286</v>
      </c>
      <c r="R1089" s="31">
        <v>50.7</v>
      </c>
      <c r="S1089" s="31"/>
      <c r="T1089" s="32">
        <v>1</v>
      </c>
      <c r="U1089" s="32">
        <v>0</v>
      </c>
      <c r="V1089" s="29">
        <v>31168</v>
      </c>
      <c r="W1089" s="29"/>
      <c r="X1089" s="33">
        <v>55153</v>
      </c>
      <c r="Y1089" s="15"/>
      <c r="Z1089" s="41" t="str">
        <f t="shared" si="48"/>
        <v>CAISO_Peaker1</v>
      </c>
      <c r="AA1089" s="41">
        <f>IF(IFERROR(MATCH(C1089,REN_Existing_Resources!E:E,0),FALSE),1,0)</f>
        <v>0</v>
      </c>
      <c r="AB1089">
        <f t="shared" si="49"/>
        <v>1</v>
      </c>
      <c r="AC1089">
        <f>IF(IFERROR(MATCH(Z1089,NonREN_types!$A$1:$A$10,0),FALSE),1,0)</f>
        <v>1</v>
      </c>
      <c r="AD1089">
        <v>1</v>
      </c>
      <c r="AE1089">
        <f t="shared" si="50"/>
        <v>1</v>
      </c>
      <c r="AG1089" s="44">
        <f>IFERROR(INDEX(MasterGenCapability_201906!$G:$G,MATCH($C1089,MasterGenCapability_201906!$U:$U,0)),"")</f>
        <v>78</v>
      </c>
      <c r="AH1089" s="44">
        <f>IFERROR(INDEX(NQC2020compliance_20191121!$L:$L,MATCH($C1089,NQC2020compliance_20191121!$A:$A,0)),"")</f>
        <v>72.34</v>
      </c>
    </row>
    <row r="1090" spans="2:34" x14ac:dyDescent="0.25">
      <c r="B1090" s="6" t="s">
        <v>3329</v>
      </c>
      <c r="C1090" s="6" t="s">
        <v>5125</v>
      </c>
      <c r="D1090" s="6" t="s">
        <v>3334</v>
      </c>
      <c r="E1090" s="6" t="s">
        <v>3335</v>
      </c>
      <c r="F1090" s="6" t="s">
        <v>5126</v>
      </c>
      <c r="G1090" s="6" t="s">
        <v>5127</v>
      </c>
      <c r="H1090" s="6" t="s">
        <v>3357</v>
      </c>
      <c r="I1090" s="6"/>
      <c r="J1090" s="29" t="s">
        <v>3836</v>
      </c>
      <c r="K1090" s="30">
        <v>78.11</v>
      </c>
      <c r="L1090" s="30">
        <v>75.900000000000006</v>
      </c>
      <c r="M1090" s="30">
        <v>60.1447</v>
      </c>
      <c r="N1090" s="31">
        <v>8528.8543329999993</v>
      </c>
      <c r="O1090" s="31">
        <v>5595.9910806443413</v>
      </c>
      <c r="P1090" s="31">
        <v>5729.1587427333216</v>
      </c>
      <c r="Q1090" s="31">
        <v>51.329428571428572</v>
      </c>
      <c r="R1090" s="31">
        <v>50.771500000000003</v>
      </c>
      <c r="S1090" s="31"/>
      <c r="T1090" s="32">
        <v>1</v>
      </c>
      <c r="U1090" s="32">
        <v>0</v>
      </c>
      <c r="V1090" s="29">
        <v>31168</v>
      </c>
      <c r="W1090" s="29"/>
      <c r="X1090" s="33">
        <v>55153</v>
      </c>
      <c r="Y1090" s="15"/>
      <c r="Z1090" s="41" t="str">
        <f t="shared" si="48"/>
        <v>CAISO_Peaker1</v>
      </c>
      <c r="AA1090" s="41">
        <f>IF(IFERROR(MATCH(C1090,REN_Existing_Resources!E:E,0),FALSE),1,0)</f>
        <v>0</v>
      </c>
      <c r="AB1090">
        <f t="shared" si="49"/>
        <v>1</v>
      </c>
      <c r="AC1090">
        <f>IF(IFERROR(MATCH(Z1090,NonREN_types!$A$1:$A$10,0),FALSE),1,0)</f>
        <v>1</v>
      </c>
      <c r="AD1090">
        <v>1</v>
      </c>
      <c r="AE1090">
        <f t="shared" si="50"/>
        <v>1</v>
      </c>
      <c r="AG1090" s="44">
        <f>IFERROR(INDEX(MasterGenCapability_201906!$G:$G,MATCH($C1090,MasterGenCapability_201906!$U:$U,0)),"")</f>
        <v>78.11</v>
      </c>
      <c r="AH1090" s="44">
        <f>IFERROR(INDEX(NQC2020compliance_20191121!$L:$L,MATCH($C1090,NQC2020compliance_20191121!$A:$A,0)),"")</f>
        <v>72.819999999999993</v>
      </c>
    </row>
    <row r="1091" spans="2:34" hidden="1" x14ac:dyDescent="0.25">
      <c r="B1091" s="6" t="s">
        <v>3329</v>
      </c>
      <c r="C1091" s="6" t="s">
        <v>3173</v>
      </c>
      <c r="D1091" s="6" t="s">
        <v>3455</v>
      </c>
      <c r="E1091" s="6" t="s">
        <v>766</v>
      </c>
      <c r="F1091" s="6" t="s">
        <v>5128</v>
      </c>
      <c r="G1091" s="6"/>
      <c r="H1091" s="6" t="s">
        <v>3399</v>
      </c>
      <c r="I1091" s="6"/>
      <c r="J1091" s="29"/>
      <c r="K1091" s="30">
        <v>17.100000000000001</v>
      </c>
      <c r="L1091" s="30">
        <v>1.52</v>
      </c>
      <c r="M1091" s="30"/>
      <c r="N1091" s="31"/>
      <c r="O1091" s="31"/>
      <c r="P1091" s="31"/>
      <c r="Q1091" s="31"/>
      <c r="R1091" s="31"/>
      <c r="S1091" s="31"/>
      <c r="T1091" s="32">
        <v>0</v>
      </c>
      <c r="U1091" s="32">
        <v>1</v>
      </c>
      <c r="V1091" s="29">
        <v>31411</v>
      </c>
      <c r="W1091" s="29"/>
      <c r="X1091" s="33">
        <v>55153</v>
      </c>
      <c r="Y1091" s="15"/>
      <c r="Z1091" s="41" t="str">
        <f t="shared" si="48"/>
        <v>RenExistRes</v>
      </c>
      <c r="AA1091" s="41">
        <f>IF(IFERROR(MATCH(C1091,REN_Existing_Resources!E:E,0),FALSE),1,0)</f>
        <v>1</v>
      </c>
      <c r="AB1091">
        <f t="shared" si="49"/>
        <v>1</v>
      </c>
      <c r="AC1091">
        <f>IF(IFERROR(MATCH(Z1091,NonREN_types!$A$1:$A$10,0),FALSE),1,0)</f>
        <v>0</v>
      </c>
      <c r="AD1091">
        <v>1</v>
      </c>
      <c r="AE1091">
        <f t="shared" si="50"/>
        <v>0</v>
      </c>
      <c r="AG1091" s="44">
        <f>IFERROR(INDEX(MasterGenCapability_201906!$G:$G,MATCH($C1091,MasterGenCapability_201906!$U:$U,0)),"")</f>
        <v>17.100000000000001</v>
      </c>
      <c r="AH1091" s="44">
        <f>IFERROR(INDEX(NQC2020compliance_20191121!$L:$L,MATCH($C1091,NQC2020compliance_20191121!$A:$A,0)),"")</f>
        <v>2.57</v>
      </c>
    </row>
    <row r="1092" spans="2:34" x14ac:dyDescent="0.25">
      <c r="B1092" s="6" t="s">
        <v>3329</v>
      </c>
      <c r="C1092" s="6" t="s">
        <v>5129</v>
      </c>
      <c r="D1092" s="6" t="s">
        <v>3334</v>
      </c>
      <c r="E1092" s="6" t="s">
        <v>3335</v>
      </c>
      <c r="F1092" s="6" t="s">
        <v>5130</v>
      </c>
      <c r="G1092" s="6" t="s">
        <v>5131</v>
      </c>
      <c r="H1092" s="6" t="s">
        <v>3357</v>
      </c>
      <c r="I1092" s="6"/>
      <c r="J1092" s="29" t="s">
        <v>3836</v>
      </c>
      <c r="K1092" s="30">
        <v>81.41</v>
      </c>
      <c r="L1092" s="30">
        <v>78.400000000000006</v>
      </c>
      <c r="M1092" s="30">
        <v>62.685699999999997</v>
      </c>
      <c r="N1092" s="31">
        <v>8889.1823229999991</v>
      </c>
      <c r="O1092" s="31">
        <v>5595.9910806443413</v>
      </c>
      <c r="P1092" s="31">
        <v>5729.1587427333216</v>
      </c>
      <c r="Q1092" s="31">
        <v>53.497999999999998</v>
      </c>
      <c r="R1092" s="31">
        <v>52.916499999999999</v>
      </c>
      <c r="S1092" s="31"/>
      <c r="T1092" s="32">
        <v>1</v>
      </c>
      <c r="U1092" s="32">
        <v>0</v>
      </c>
      <c r="V1092" s="29">
        <v>31168</v>
      </c>
      <c r="W1092" s="29"/>
      <c r="X1092" s="33">
        <v>55153</v>
      </c>
      <c r="Y1092" s="15"/>
      <c r="Z1092" s="41" t="str">
        <f t="shared" si="48"/>
        <v>CAISO_Peaker1</v>
      </c>
      <c r="AA1092" s="41">
        <f>IF(IFERROR(MATCH(C1092,REN_Existing_Resources!E:E,0),FALSE),1,0)</f>
        <v>0</v>
      </c>
      <c r="AB1092">
        <f t="shared" si="49"/>
        <v>1</v>
      </c>
      <c r="AC1092">
        <f>IF(IFERROR(MATCH(Z1092,NonREN_types!$A$1:$A$10,0),FALSE),1,0)</f>
        <v>1</v>
      </c>
      <c r="AD1092">
        <v>1</v>
      </c>
      <c r="AE1092">
        <f t="shared" si="50"/>
        <v>1</v>
      </c>
      <c r="AG1092" s="44">
        <f>IFERROR(INDEX(MasterGenCapability_201906!$G:$G,MATCH($C1092,MasterGenCapability_201906!$U:$U,0)),"")</f>
        <v>81.41</v>
      </c>
      <c r="AH1092" s="44">
        <f>IFERROR(INDEX(NQC2020compliance_20191121!$L:$L,MATCH($C1092,NQC2020compliance_20191121!$A:$A,0)),"")</f>
        <v>75.760000000000005</v>
      </c>
    </row>
    <row r="1093" spans="2:34" x14ac:dyDescent="0.25">
      <c r="B1093" s="6" t="s">
        <v>3329</v>
      </c>
      <c r="C1093" s="6" t="s">
        <v>5132</v>
      </c>
      <c r="D1093" s="6" t="s">
        <v>3334</v>
      </c>
      <c r="E1093" s="6" t="s">
        <v>3335</v>
      </c>
      <c r="F1093" s="6" t="s">
        <v>5133</v>
      </c>
      <c r="G1093" s="6" t="s">
        <v>5134</v>
      </c>
      <c r="H1093" s="6" t="s">
        <v>3357</v>
      </c>
      <c r="I1093" s="6"/>
      <c r="J1093" s="29" t="s">
        <v>3836</v>
      </c>
      <c r="K1093" s="30">
        <v>81.44</v>
      </c>
      <c r="L1093" s="30">
        <v>77.25</v>
      </c>
      <c r="M1093" s="30">
        <v>62.708799999999997</v>
      </c>
      <c r="N1093" s="31">
        <v>8892.4580319999986</v>
      </c>
      <c r="O1093" s="31">
        <v>5595.9910806443413</v>
      </c>
      <c r="P1093" s="31">
        <v>5729.1587427333216</v>
      </c>
      <c r="Q1093" s="31">
        <v>53.517714285714284</v>
      </c>
      <c r="R1093" s="31">
        <v>52.936</v>
      </c>
      <c r="S1093" s="31"/>
      <c r="T1093" s="32">
        <v>1</v>
      </c>
      <c r="U1093" s="32">
        <v>0</v>
      </c>
      <c r="V1093" s="29">
        <v>31168</v>
      </c>
      <c r="W1093" s="29"/>
      <c r="X1093" s="33">
        <v>55153</v>
      </c>
      <c r="Y1093" s="15"/>
      <c r="Z1093" s="41" t="str">
        <f t="shared" si="48"/>
        <v>CAISO_Peaker1</v>
      </c>
      <c r="AA1093" s="41">
        <f>IF(IFERROR(MATCH(C1093,REN_Existing_Resources!E:E,0),FALSE),1,0)</f>
        <v>0</v>
      </c>
      <c r="AB1093">
        <f t="shared" si="49"/>
        <v>1</v>
      </c>
      <c r="AC1093">
        <f>IF(IFERROR(MATCH(Z1093,NonREN_types!$A$1:$A$10,0),FALSE),1,0)</f>
        <v>1</v>
      </c>
      <c r="AD1093">
        <v>1</v>
      </c>
      <c r="AE1093">
        <f t="shared" si="50"/>
        <v>1</v>
      </c>
      <c r="AG1093" s="44">
        <f>IFERROR(INDEX(MasterGenCapability_201906!$G:$G,MATCH($C1093,MasterGenCapability_201906!$U:$U,0)),"")</f>
        <v>81.44</v>
      </c>
      <c r="AH1093" s="44">
        <f>IFERROR(INDEX(NQC2020compliance_20191121!$L:$L,MATCH($C1093,NQC2020compliance_20191121!$A:$A,0)),"")</f>
        <v>81.44</v>
      </c>
    </row>
    <row r="1094" spans="2:34" x14ac:dyDescent="0.25">
      <c r="B1094" s="6" t="s">
        <v>3329</v>
      </c>
      <c r="C1094" s="6" t="s">
        <v>5135</v>
      </c>
      <c r="D1094" s="6" t="s">
        <v>3360</v>
      </c>
      <c r="E1094" s="6"/>
      <c r="F1094" s="6" t="s">
        <v>5136</v>
      </c>
      <c r="G1094" s="6" t="s">
        <v>5137</v>
      </c>
      <c r="H1094" s="6" t="s">
        <v>3357</v>
      </c>
      <c r="I1094" s="6"/>
      <c r="J1094" s="29" t="s">
        <v>3836</v>
      </c>
      <c r="K1094" s="30">
        <v>46.05</v>
      </c>
      <c r="L1094" s="30">
        <v>45.6</v>
      </c>
      <c r="M1094" s="30">
        <v>45.589500000000001</v>
      </c>
      <c r="N1094" s="31">
        <v>5028.2132583479788</v>
      </c>
      <c r="O1094" s="31">
        <v>3091.585604805764</v>
      </c>
      <c r="P1094" s="31">
        <v>3014.9119419357226</v>
      </c>
      <c r="Q1094" s="31">
        <v>64.745166959578214</v>
      </c>
      <c r="R1094" s="31">
        <v>64.745166959578214</v>
      </c>
      <c r="S1094" s="31"/>
      <c r="T1094" s="32">
        <v>1</v>
      </c>
      <c r="U1094" s="32">
        <v>0</v>
      </c>
      <c r="V1094" s="29">
        <v>32252</v>
      </c>
      <c r="W1094" s="29"/>
      <c r="X1094" s="33">
        <v>55153</v>
      </c>
      <c r="Y1094" s="15"/>
      <c r="Z1094" s="41" t="str">
        <f t="shared" si="48"/>
        <v>CAISO_Peaker1</v>
      </c>
      <c r="AA1094" s="41">
        <f>IF(IFERROR(MATCH(C1094,REN_Existing_Resources!E:E,0),FALSE),1,0)</f>
        <v>0</v>
      </c>
      <c r="AB1094">
        <f t="shared" si="49"/>
        <v>1</v>
      </c>
      <c r="AC1094">
        <f>IF(IFERROR(MATCH(Z1094,NonREN_types!$A$1:$A$10,0),FALSE),1,0)</f>
        <v>1</v>
      </c>
      <c r="AD1094">
        <v>1</v>
      </c>
      <c r="AE1094">
        <f t="shared" si="50"/>
        <v>1</v>
      </c>
      <c r="AG1094" s="44">
        <f>IFERROR(INDEX(MasterGenCapability_201906!$G:$G,MATCH($C1094,MasterGenCapability_201906!$U:$U,0)),"")</f>
        <v>46.05</v>
      </c>
      <c r="AH1094" s="44">
        <f>IFERROR(INDEX(NQC2020compliance_20191121!$L:$L,MATCH($C1094,NQC2020compliance_20191121!$A:$A,0)),"")</f>
        <v>46.05</v>
      </c>
    </row>
    <row r="1095" spans="2:34" x14ac:dyDescent="0.25">
      <c r="B1095" s="6" t="s">
        <v>5138</v>
      </c>
      <c r="C1095" s="43" t="s">
        <v>5173</v>
      </c>
      <c r="D1095" s="6" t="s">
        <v>5139</v>
      </c>
      <c r="E1095" s="6"/>
      <c r="F1095" s="6" t="s">
        <v>5140</v>
      </c>
      <c r="G1095" s="6" t="s">
        <v>5141</v>
      </c>
      <c r="H1095" s="6" t="s">
        <v>3768</v>
      </c>
      <c r="I1095" s="6"/>
      <c r="J1095" s="29" t="s">
        <v>3770</v>
      </c>
      <c r="K1095" s="30">
        <v>207.34866666666667</v>
      </c>
      <c r="L1095" s="30">
        <v>207.34866666666667</v>
      </c>
      <c r="M1095" s="30">
        <v>103.67433333333334</v>
      </c>
      <c r="N1095" s="31">
        <v>24179.136980831769</v>
      </c>
      <c r="O1095" s="31">
        <v>10543.832267903847</v>
      </c>
      <c r="P1095" s="31">
        <v>10543.832267903847</v>
      </c>
      <c r="Q1095" s="31">
        <v>39.749992041942527</v>
      </c>
      <c r="R1095" s="31">
        <v>39.749992041942527</v>
      </c>
      <c r="S1095" s="31"/>
      <c r="T1095" s="32">
        <v>1</v>
      </c>
      <c r="U1095" s="32">
        <v>1</v>
      </c>
      <c r="V1095" s="29">
        <v>31413</v>
      </c>
      <c r="W1095" s="29"/>
      <c r="X1095" s="33">
        <v>55153</v>
      </c>
      <c r="Y1095" s="15"/>
      <c r="Z1095" s="41" t="str">
        <f t="shared" ref="Z1095:Z1104" si="51">IF(J1095="",IF(AA1095,"RenExistRes","Unclassified"),J1095)</f>
        <v>CAISO_Nuclear</v>
      </c>
      <c r="AA1095" s="41">
        <f>IF(IFERROR(MATCH(C1095,REN_Existing_Resources!E:E,0),FALSE),1,0)</f>
        <v>0</v>
      </c>
      <c r="AB1095">
        <f t="shared" ref="AB1095:AB1104" si="52">IF(AND(YEAR(V1095)&lt;=$AB$5,YEAR(X1095)&gt;=$AB$5),1,0)</f>
        <v>1</v>
      </c>
      <c r="AC1095">
        <f>IF(IFERROR(MATCH(Z1095,NonREN_types!$A$1:$A$10,0),FALSE),1,0)</f>
        <v>1</v>
      </c>
      <c r="AD1095">
        <v>1</v>
      </c>
      <c r="AE1095">
        <f t="shared" ref="AE1095:AE1104" si="53">IF(AND(AB1095,AC1095,AD1095),1,0)</f>
        <v>1</v>
      </c>
      <c r="AG1095" s="44" t="str">
        <f>IFERROR(INDEX(MasterGenCapability_201906!$G:$G,MATCH($C1095,MasterGenCapability_201906!$U:$U,0)),"")</f>
        <v/>
      </c>
      <c r="AH1095" s="44" t="str">
        <f>IFERROR(INDEX(NQC2020compliance_20191121!$L:$L,MATCH($C1095,NQC2020compliance_20191121!$A:$A,0)),"")</f>
        <v/>
      </c>
    </row>
    <row r="1096" spans="2:34" x14ac:dyDescent="0.25">
      <c r="B1096" s="6" t="s">
        <v>5138</v>
      </c>
      <c r="C1096" s="43" t="s">
        <v>5173</v>
      </c>
      <c r="D1096" s="6" t="s">
        <v>5139</v>
      </c>
      <c r="E1096" s="6"/>
      <c r="F1096" s="6" t="s">
        <v>5142</v>
      </c>
      <c r="G1096" s="6" t="s">
        <v>5143</v>
      </c>
      <c r="H1096" s="6" t="s">
        <v>3768</v>
      </c>
      <c r="I1096" s="6"/>
      <c r="J1096" s="29" t="s">
        <v>3770</v>
      </c>
      <c r="K1096" s="30">
        <v>207.34866666666667</v>
      </c>
      <c r="L1096" s="30">
        <v>207.34866666666667</v>
      </c>
      <c r="M1096" s="30">
        <v>103.67433333333334</v>
      </c>
      <c r="N1096" s="31">
        <v>24179.136980831769</v>
      </c>
      <c r="O1096" s="31">
        <v>10543.832267903847</v>
      </c>
      <c r="P1096" s="31">
        <v>10543.832267903847</v>
      </c>
      <c r="Q1096" s="31">
        <v>39.749992041942527</v>
      </c>
      <c r="R1096" s="31">
        <v>39.749992041942527</v>
      </c>
      <c r="S1096" s="31"/>
      <c r="T1096" s="32">
        <v>1</v>
      </c>
      <c r="U1096" s="32">
        <v>1</v>
      </c>
      <c r="V1096" s="29">
        <v>31656</v>
      </c>
      <c r="W1096" s="29"/>
      <c r="X1096" s="33">
        <v>55153</v>
      </c>
      <c r="Y1096" s="15"/>
      <c r="Z1096" s="41" t="str">
        <f t="shared" si="51"/>
        <v>CAISO_Nuclear</v>
      </c>
      <c r="AA1096" s="41">
        <f>IF(IFERROR(MATCH(C1096,REN_Existing_Resources!E:E,0),FALSE),1,0)</f>
        <v>0</v>
      </c>
      <c r="AB1096">
        <f t="shared" si="52"/>
        <v>1</v>
      </c>
      <c r="AC1096">
        <f>IF(IFERROR(MATCH(Z1096,NonREN_types!$A$1:$A$10,0),FALSE),1,0)</f>
        <v>1</v>
      </c>
      <c r="AD1096">
        <v>1</v>
      </c>
      <c r="AE1096">
        <f t="shared" si="53"/>
        <v>1</v>
      </c>
      <c r="AG1096" s="44" t="str">
        <f>IFERROR(INDEX(MasterGenCapability_201906!$G:$G,MATCH($C1096,MasterGenCapability_201906!$U:$U,0)),"")</f>
        <v/>
      </c>
      <c r="AH1096" s="44" t="str">
        <f>IFERROR(INDEX(NQC2020compliance_20191121!$L:$L,MATCH($C1096,NQC2020compliance_20191121!$A:$A,0)),"")</f>
        <v/>
      </c>
    </row>
    <row r="1097" spans="2:34" x14ac:dyDescent="0.25">
      <c r="B1097" s="6" t="s">
        <v>5138</v>
      </c>
      <c r="C1097" s="43" t="s">
        <v>5173</v>
      </c>
      <c r="D1097" s="6" t="s">
        <v>5139</v>
      </c>
      <c r="E1097" s="6"/>
      <c r="F1097" s="6" t="s">
        <v>5144</v>
      </c>
      <c r="G1097" s="6" t="s">
        <v>5145</v>
      </c>
      <c r="H1097" s="6" t="s">
        <v>3768</v>
      </c>
      <c r="I1097" s="6"/>
      <c r="J1097" s="29" t="s">
        <v>3770</v>
      </c>
      <c r="K1097" s="30">
        <v>207.34866666666667</v>
      </c>
      <c r="L1097" s="30">
        <v>207.34866666666667</v>
      </c>
      <c r="M1097" s="30">
        <v>103.67433333333334</v>
      </c>
      <c r="N1097" s="31">
        <v>24179.136980831769</v>
      </c>
      <c r="O1097" s="31">
        <v>10543.832267903847</v>
      </c>
      <c r="P1097" s="31">
        <v>10543.832267903847</v>
      </c>
      <c r="Q1097" s="31">
        <v>39.749992041942527</v>
      </c>
      <c r="R1097" s="31">
        <v>39.749992041942527</v>
      </c>
      <c r="S1097" s="31"/>
      <c r="T1097" s="32">
        <v>1</v>
      </c>
      <c r="U1097" s="32">
        <v>1</v>
      </c>
      <c r="V1097" s="29">
        <v>32143</v>
      </c>
      <c r="W1097" s="29"/>
      <c r="X1097" s="33">
        <v>55153</v>
      </c>
      <c r="Y1097" s="15"/>
      <c r="Z1097" s="41" t="str">
        <f t="shared" si="51"/>
        <v>CAISO_Nuclear</v>
      </c>
      <c r="AA1097" s="41">
        <f>IF(IFERROR(MATCH(C1097,REN_Existing_Resources!E:E,0),FALSE),1,0)</f>
        <v>0</v>
      </c>
      <c r="AB1097">
        <f t="shared" si="52"/>
        <v>1</v>
      </c>
      <c r="AC1097">
        <f>IF(IFERROR(MATCH(Z1097,NonREN_types!$A$1:$A$10,0),FALSE),1,0)</f>
        <v>1</v>
      </c>
      <c r="AD1097">
        <v>1</v>
      </c>
      <c r="AE1097">
        <f t="shared" si="53"/>
        <v>1</v>
      </c>
      <c r="AG1097" s="44" t="str">
        <f>IFERROR(INDEX(MasterGenCapability_201906!$G:$G,MATCH($C1097,MasterGenCapability_201906!$U:$U,0)),"")</f>
        <v/>
      </c>
      <c r="AH1097" s="44" t="str">
        <f>IFERROR(INDEX(NQC2020compliance_20191121!$L:$L,MATCH($C1097,NQC2020compliance_20191121!$A:$A,0)),"")</f>
        <v/>
      </c>
    </row>
    <row r="1098" spans="2:34" x14ac:dyDescent="0.25">
      <c r="B1098" s="6" t="s">
        <v>5138</v>
      </c>
      <c r="C1098" s="43" t="s">
        <v>5172</v>
      </c>
      <c r="D1098" s="6" t="s">
        <v>5139</v>
      </c>
      <c r="E1098" s="6"/>
      <c r="F1098" s="6" t="s">
        <v>5146</v>
      </c>
      <c r="G1098" s="6"/>
      <c r="H1098" s="6" t="s">
        <v>3385</v>
      </c>
      <c r="I1098" s="6"/>
      <c r="J1098" s="29" t="s">
        <v>3386</v>
      </c>
      <c r="K1098" s="30">
        <v>796.84799999999996</v>
      </c>
      <c r="L1098" s="30">
        <v>796.84799999999996</v>
      </c>
      <c r="M1098" s="30"/>
      <c r="N1098" s="31"/>
      <c r="O1098" s="31"/>
      <c r="P1098" s="31"/>
      <c r="Q1098" s="31"/>
      <c r="R1098" s="31"/>
      <c r="S1098" s="31"/>
      <c r="T1098" s="32"/>
      <c r="U1098" s="32"/>
      <c r="V1098" s="29">
        <v>1</v>
      </c>
      <c r="W1098" s="29"/>
      <c r="X1098" s="33">
        <v>55153</v>
      </c>
      <c r="Y1098" s="15"/>
      <c r="Z1098" s="41" t="str">
        <f t="shared" si="51"/>
        <v>CAISO_Hydro</v>
      </c>
      <c r="AA1098" s="41">
        <f>IF(IFERROR(MATCH(C1098,REN_Existing_Resources!E:E,0),FALSE),1,0)</f>
        <v>0</v>
      </c>
      <c r="AB1098">
        <f t="shared" si="52"/>
        <v>1</v>
      </c>
      <c r="AC1098">
        <f>IF(IFERROR(MATCH(Z1098,NonREN_types!$A$1:$A$10,0),FALSE),1,0)</f>
        <v>1</v>
      </c>
      <c r="AD1098">
        <v>1</v>
      </c>
      <c r="AE1098">
        <f t="shared" si="53"/>
        <v>1</v>
      </c>
      <c r="AG1098" s="44" t="str">
        <f>IFERROR(INDEX(MasterGenCapability_201906!$G:$G,MATCH($C1098,MasterGenCapability_201906!$U:$U,0)),"")</f>
        <v/>
      </c>
      <c r="AH1098" s="44" t="str">
        <f>IFERROR(INDEX(NQC2020compliance_20191121!$L:$L,MATCH($C1098,NQC2020compliance_20191121!$A:$A,0)),"")</f>
        <v/>
      </c>
    </row>
    <row r="1099" spans="2:34" x14ac:dyDescent="0.25">
      <c r="B1099" s="6" t="s">
        <v>4852</v>
      </c>
      <c r="C1099" s="43" t="s">
        <v>5438</v>
      </c>
      <c r="D1099" s="6" t="s">
        <v>3346</v>
      </c>
      <c r="E1099" s="6" t="s">
        <v>3347</v>
      </c>
      <c r="F1099" s="6" t="s">
        <v>5147</v>
      </c>
      <c r="G1099" s="6" t="s">
        <v>5148</v>
      </c>
      <c r="H1099" s="6" t="s">
        <v>3456</v>
      </c>
      <c r="I1099" s="6"/>
      <c r="J1099" s="29" t="s">
        <v>3352</v>
      </c>
      <c r="K1099" s="30">
        <v>65</v>
      </c>
      <c r="L1099" s="30">
        <v>65</v>
      </c>
      <c r="M1099" s="30">
        <v>19.5</v>
      </c>
      <c r="N1099" s="31">
        <v>1468.9697887323946</v>
      </c>
      <c r="O1099" s="31">
        <v>9673.0317144244782</v>
      </c>
      <c r="P1099" s="31">
        <v>18601.002266472395</v>
      </c>
      <c r="Q1099" s="31">
        <v>73.239436619718319</v>
      </c>
      <c r="R1099" s="31">
        <v>73.239436619718319</v>
      </c>
      <c r="S1099" s="31"/>
      <c r="T1099" s="32">
        <v>1</v>
      </c>
      <c r="U1099" s="32">
        <v>1</v>
      </c>
      <c r="V1099" s="29">
        <v>42522</v>
      </c>
      <c r="W1099" s="29"/>
      <c r="X1099" s="33">
        <v>55153</v>
      </c>
      <c r="Y1099" s="15"/>
      <c r="Z1099" s="41" t="str">
        <f t="shared" si="51"/>
        <v>CAISO_Peaker2</v>
      </c>
      <c r="AA1099" s="41">
        <f>IF(IFERROR(MATCH(C1099,REN_Existing_Resources!E:E,0),FALSE),1,0)</f>
        <v>0</v>
      </c>
      <c r="AB1099">
        <f t="shared" si="52"/>
        <v>1</v>
      </c>
      <c r="AC1099">
        <f>IF(IFERROR(MATCH(Z1099,NonREN_types!$A$1:$A$10,0),FALSE),1,0)</f>
        <v>1</v>
      </c>
      <c r="AD1099">
        <v>1</v>
      </c>
      <c r="AE1099">
        <f t="shared" si="53"/>
        <v>1</v>
      </c>
      <c r="AG1099" s="44">
        <f>IFERROR(INDEX(MasterGenCapability_201906!$G:$G,MATCH($C1099,MasterGenCapability_201906!$U:$U,0)),"")</f>
        <v>65.81</v>
      </c>
      <c r="AH1099" s="44">
        <f>IFERROR(INDEX(NQC2020compliance_20191121!$L:$L,MATCH($C1099,NQC2020compliance_20191121!$A:$A,0)),"")</f>
        <v>65</v>
      </c>
    </row>
    <row r="1100" spans="2:34" x14ac:dyDescent="0.25">
      <c r="B1100" s="6" t="s">
        <v>5149</v>
      </c>
      <c r="C1100" s="43" t="s">
        <v>5174</v>
      </c>
      <c r="D1100" s="6" t="s">
        <v>3334</v>
      </c>
      <c r="E1100" s="6"/>
      <c r="F1100" s="6" t="s">
        <v>5150</v>
      </c>
      <c r="G1100" s="6"/>
      <c r="H1100" s="6" t="s">
        <v>3456</v>
      </c>
      <c r="I1100" s="6"/>
      <c r="J1100" s="29" t="s">
        <v>3836</v>
      </c>
      <c r="K1100" s="49">
        <v>262</v>
      </c>
      <c r="L1100" s="49">
        <v>262</v>
      </c>
      <c r="M1100" s="30"/>
      <c r="N1100" s="31"/>
      <c r="O1100" s="31"/>
      <c r="P1100" s="31"/>
      <c r="Q1100" s="31"/>
      <c r="R1100" s="31"/>
      <c r="S1100" s="31"/>
      <c r="T1100" s="32">
        <v>1</v>
      </c>
      <c r="U1100" s="32">
        <v>0</v>
      </c>
      <c r="V1100" s="29">
        <v>43831</v>
      </c>
      <c r="W1100" s="29"/>
      <c r="X1100" s="33">
        <v>55153</v>
      </c>
      <c r="Y1100" s="15"/>
      <c r="Z1100" s="41" t="str">
        <f t="shared" si="51"/>
        <v>CAISO_Peaker1</v>
      </c>
      <c r="AA1100" s="41">
        <f>IF(IFERROR(MATCH(C1100,REN_Existing_Resources!E:E,0),FALSE),1,0)</f>
        <v>0</v>
      </c>
      <c r="AB1100">
        <f t="shared" si="52"/>
        <v>1</v>
      </c>
      <c r="AC1100">
        <f>IF(IFERROR(MATCH(Z1100,NonREN_types!$A$1:$A$10,0),FALSE),1,0)</f>
        <v>1</v>
      </c>
      <c r="AD1100">
        <v>1</v>
      </c>
      <c r="AE1100">
        <f t="shared" si="53"/>
        <v>1</v>
      </c>
      <c r="AG1100" s="44" t="str">
        <f>IFERROR(INDEX(MasterGenCapability_201906!$G:$G,MATCH($C1100,MasterGenCapability_201906!$U:$U,0)),"")</f>
        <v/>
      </c>
      <c r="AH1100" s="44" t="str">
        <f>IFERROR(INDEX(NQC2020compliance_20191121!$L:$L,MATCH($C1100,NQC2020compliance_20191121!$A:$A,0)),"")</f>
        <v/>
      </c>
    </row>
    <row r="1101" spans="2:34" x14ac:dyDescent="0.25">
      <c r="B1101" s="6" t="s">
        <v>5151</v>
      </c>
      <c r="C1101" s="43" t="s">
        <v>5175</v>
      </c>
      <c r="D1101" s="6" t="s">
        <v>3346</v>
      </c>
      <c r="E1101" s="6" t="s">
        <v>3347</v>
      </c>
      <c r="F1101" s="6" t="s">
        <v>5152</v>
      </c>
      <c r="G1101" s="6"/>
      <c r="H1101" s="6" t="s">
        <v>3456</v>
      </c>
      <c r="I1101" s="6"/>
      <c r="J1101" s="29" t="s">
        <v>3855</v>
      </c>
      <c r="K1101" s="30">
        <v>640</v>
      </c>
      <c r="L1101" s="30">
        <v>640</v>
      </c>
      <c r="M1101" s="30"/>
      <c r="N1101" s="31"/>
      <c r="O1101" s="31"/>
      <c r="P1101" s="31"/>
      <c r="Q1101" s="31"/>
      <c r="R1101" s="31"/>
      <c r="S1101" s="31"/>
      <c r="T1101" s="32">
        <v>1</v>
      </c>
      <c r="U1101" s="32">
        <v>0</v>
      </c>
      <c r="V1101" s="29">
        <v>43831</v>
      </c>
      <c r="W1101" s="29"/>
      <c r="X1101" s="33">
        <v>55153</v>
      </c>
      <c r="Y1101" s="15"/>
      <c r="Z1101" s="41" t="str">
        <f t="shared" si="51"/>
        <v>CAISO_CCGT1</v>
      </c>
      <c r="AA1101" s="41">
        <f>IF(IFERROR(MATCH(C1101,REN_Existing_Resources!E:E,0),FALSE),1,0)</f>
        <v>0</v>
      </c>
      <c r="AB1101">
        <f t="shared" si="52"/>
        <v>1</v>
      </c>
      <c r="AC1101">
        <f>IF(IFERROR(MATCH(Z1101,NonREN_types!$A$1:$A$10,0),FALSE),1,0)</f>
        <v>1</v>
      </c>
      <c r="AD1101">
        <v>1</v>
      </c>
      <c r="AE1101">
        <f t="shared" si="53"/>
        <v>1</v>
      </c>
      <c r="AG1101" s="44" t="str">
        <f>IFERROR(INDEX(MasterGenCapability_201906!$G:$G,MATCH($C1101,MasterGenCapability_201906!$U:$U,0)),"")</f>
        <v/>
      </c>
      <c r="AH1101" s="44" t="str">
        <f>IFERROR(INDEX(NQC2020compliance_20191121!$L:$L,MATCH($C1101,NQC2020compliance_20191121!$A:$A,0)),"")</f>
        <v/>
      </c>
    </row>
    <row r="1102" spans="2:34" x14ac:dyDescent="0.25">
      <c r="B1102" s="6" t="s">
        <v>5151</v>
      </c>
      <c r="C1102" s="43" t="s">
        <v>5176</v>
      </c>
      <c r="D1102" s="6" t="s">
        <v>3346</v>
      </c>
      <c r="E1102" s="6" t="s">
        <v>3347</v>
      </c>
      <c r="F1102" s="6" t="s">
        <v>5153</v>
      </c>
      <c r="G1102" s="6"/>
      <c r="H1102" s="6" t="s">
        <v>3456</v>
      </c>
      <c r="I1102" s="6"/>
      <c r="J1102" s="29" t="s">
        <v>3855</v>
      </c>
      <c r="K1102" s="30">
        <v>644</v>
      </c>
      <c r="L1102" s="30">
        <v>644</v>
      </c>
      <c r="M1102" s="30"/>
      <c r="N1102" s="31"/>
      <c r="O1102" s="31"/>
      <c r="P1102" s="31"/>
      <c r="Q1102" s="31"/>
      <c r="R1102" s="31"/>
      <c r="S1102" s="31"/>
      <c r="T1102" s="32">
        <v>1</v>
      </c>
      <c r="U1102" s="32">
        <v>0</v>
      </c>
      <c r="V1102" s="29">
        <v>43831</v>
      </c>
      <c r="W1102" s="29"/>
      <c r="X1102" s="33">
        <v>55153</v>
      </c>
      <c r="Y1102" s="15"/>
      <c r="Z1102" s="41" t="str">
        <f t="shared" si="51"/>
        <v>CAISO_CCGT1</v>
      </c>
      <c r="AA1102" s="41">
        <f>IF(IFERROR(MATCH(C1102,REN_Existing_Resources!E:E,0),FALSE),1,0)</f>
        <v>0</v>
      </c>
      <c r="AB1102">
        <f t="shared" si="52"/>
        <v>1</v>
      </c>
      <c r="AC1102">
        <f>IF(IFERROR(MATCH(Z1102,NonREN_types!$A$1:$A$10,0),FALSE),1,0)</f>
        <v>1</v>
      </c>
      <c r="AD1102">
        <v>1</v>
      </c>
      <c r="AE1102">
        <f t="shared" si="53"/>
        <v>1</v>
      </c>
      <c r="AG1102" s="44" t="str">
        <f>IFERROR(INDEX(MasterGenCapability_201906!$G:$G,MATCH($C1102,MasterGenCapability_201906!$U:$U,0)),"")</f>
        <v/>
      </c>
      <c r="AH1102" s="44" t="str">
        <f>IFERROR(INDEX(NQC2020compliance_20191121!$L:$L,MATCH($C1102,NQC2020compliance_20191121!$A:$A,0)),"")</f>
        <v/>
      </c>
    </row>
    <row r="1103" spans="2:34" x14ac:dyDescent="0.25">
      <c r="B1103" s="6" t="s">
        <v>5151</v>
      </c>
      <c r="C1103" s="43" t="s">
        <v>5177</v>
      </c>
      <c r="D1103" s="6" t="s">
        <v>3346</v>
      </c>
      <c r="E1103" s="6"/>
      <c r="F1103" s="6" t="s">
        <v>5154</v>
      </c>
      <c r="G1103" s="6"/>
      <c r="H1103" s="6" t="s">
        <v>3456</v>
      </c>
      <c r="I1103" s="6"/>
      <c r="J1103" s="29" t="s">
        <v>3836</v>
      </c>
      <c r="K1103" s="30">
        <v>98</v>
      </c>
      <c r="L1103" s="30">
        <v>98</v>
      </c>
      <c r="M1103" s="30"/>
      <c r="N1103" s="31"/>
      <c r="O1103" s="31"/>
      <c r="P1103" s="31"/>
      <c r="Q1103" s="31"/>
      <c r="R1103" s="31"/>
      <c r="S1103" s="31"/>
      <c r="T1103" s="32">
        <v>1</v>
      </c>
      <c r="U1103" s="32">
        <v>0</v>
      </c>
      <c r="V1103" s="29">
        <v>43831</v>
      </c>
      <c r="W1103" s="29"/>
      <c r="X1103" s="33">
        <v>55153</v>
      </c>
      <c r="Y1103" s="15"/>
      <c r="Z1103" s="41" t="str">
        <f t="shared" si="51"/>
        <v>CAISO_Peaker1</v>
      </c>
      <c r="AA1103" s="41">
        <f>IF(IFERROR(MATCH(C1103,REN_Existing_Resources!E:E,0),FALSE),1,0)</f>
        <v>0</v>
      </c>
      <c r="AB1103">
        <f t="shared" si="52"/>
        <v>1</v>
      </c>
      <c r="AC1103">
        <f>IF(IFERROR(MATCH(Z1103,NonREN_types!$A$1:$A$10,0),FALSE),1,0)</f>
        <v>1</v>
      </c>
      <c r="AD1103">
        <v>1</v>
      </c>
      <c r="AE1103">
        <f t="shared" si="53"/>
        <v>1</v>
      </c>
      <c r="AG1103" s="44" t="str">
        <f>IFERROR(INDEX(MasterGenCapability_201906!$G:$G,MATCH($C1103,MasterGenCapability_201906!$U:$U,0)),"")</f>
        <v/>
      </c>
      <c r="AH1103" s="44" t="str">
        <f>IFERROR(INDEX(NQC2020compliance_20191121!$L:$L,MATCH($C1103,NQC2020compliance_20191121!$A:$A,0)),"")</f>
        <v/>
      </c>
    </row>
    <row r="1104" spans="2:34" x14ac:dyDescent="0.25">
      <c r="B1104" s="6" t="s">
        <v>5155</v>
      </c>
      <c r="C1104" s="43" t="s">
        <v>5178</v>
      </c>
      <c r="D1104" s="6" t="s">
        <v>3392</v>
      </c>
      <c r="E1104" s="28" t="s">
        <v>1896</v>
      </c>
      <c r="F1104" s="6" t="s">
        <v>5156</v>
      </c>
      <c r="G1104" s="6"/>
      <c r="H1104" s="6" t="s">
        <v>3456</v>
      </c>
      <c r="I1104" s="6"/>
      <c r="J1104" s="29" t="s">
        <v>3836</v>
      </c>
      <c r="K1104" s="30">
        <v>500</v>
      </c>
      <c r="L1104" s="30">
        <v>500</v>
      </c>
      <c r="M1104" s="30"/>
      <c r="N1104" s="31"/>
      <c r="O1104" s="31"/>
      <c r="P1104" s="31"/>
      <c r="Q1104" s="31"/>
      <c r="R1104" s="31"/>
      <c r="S1104" s="31"/>
      <c r="T1104" s="32">
        <v>1</v>
      </c>
      <c r="U1104" s="32">
        <v>0</v>
      </c>
      <c r="V1104" s="29">
        <v>43101</v>
      </c>
      <c r="W1104" s="29"/>
      <c r="X1104" s="33">
        <v>55153</v>
      </c>
      <c r="Y1104" s="15"/>
      <c r="Z1104" s="41" t="str">
        <f t="shared" si="51"/>
        <v>CAISO_Peaker1</v>
      </c>
      <c r="AA1104" s="41">
        <f>IF(IFERROR(MATCH(C1104,REN_Existing_Resources!E:E,0),FALSE),1,0)</f>
        <v>0</v>
      </c>
      <c r="AB1104">
        <f t="shared" si="52"/>
        <v>1</v>
      </c>
      <c r="AC1104">
        <f>IF(IFERROR(MATCH(Z1104,NonREN_types!$A$1:$A$10,0),FALSE),1,0)</f>
        <v>1</v>
      </c>
      <c r="AD1104">
        <v>1</v>
      </c>
      <c r="AE1104">
        <f t="shared" si="53"/>
        <v>1</v>
      </c>
      <c r="AG1104" s="44" t="str">
        <f>IFERROR(INDEX(MasterGenCapability_201906!$G:$G,MATCH($C1104,MasterGenCapability_201906!$U:$U,0)),"")</f>
        <v/>
      </c>
      <c r="AH1104" s="44" t="str">
        <f>IFERROR(INDEX(NQC2020compliance_20191121!$L:$L,MATCH($C1104,NQC2020compliance_20191121!$A:$A,0)),"")</f>
        <v/>
      </c>
    </row>
  </sheetData>
  <autoFilter ref="B5:AH1104" xr:uid="{B5EDDE1A-8ADE-4D5B-87B7-F509BAD53E49}">
    <filterColumn colId="29">
      <filters>
        <filter val="1"/>
      </filters>
    </filterColumn>
  </autoFilter>
  <conditionalFormatting sqref="B962">
    <cfRule type="duplicateValues" dxfId="2" priority="1"/>
  </conditionalFormatting>
  <conditionalFormatting sqref="C962">
    <cfRule type="duplicateValues" dxfId="1" priority="2"/>
  </conditionalFormatting>
  <pageMargins left="0.7" right="0.7" top="0.75" bottom="0.75" header="0.3" footer="0.3"/>
  <pageSetup orientation="portrait" verticalDpi="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dimension ref="A1:AK1421"/>
  <sheetViews>
    <sheetView topLeftCell="Q1" zoomScale="80" zoomScaleNormal="80" workbookViewId="0">
      <selection activeCell="AJ23" sqref="AJ23"/>
    </sheetView>
  </sheetViews>
  <sheetFormatPr defaultRowHeight="15" outlineLevelCol="1" x14ac:dyDescent="0.25"/>
  <cols>
    <col min="1" max="1" width="4.85546875" style="2" customWidth="1"/>
    <col min="2" max="2" width="5.5703125" style="2" customWidth="1" outlineLevel="1"/>
    <col min="3" max="3" width="25.28515625" style="2" bestFit="1" customWidth="1"/>
    <col min="4" max="4" width="50.28515625" style="2" customWidth="1"/>
    <col min="5" max="5" width="18.5703125" style="2" customWidth="1"/>
    <col min="6" max="6" width="17.7109375" style="2" customWidth="1" outlineLevel="1"/>
    <col min="7" max="7" width="9.7109375" style="2" customWidth="1" outlineLevel="1"/>
    <col min="8" max="8" width="27.140625" style="2" customWidth="1" outlineLevel="1"/>
    <col min="9" max="9" width="23.5703125" style="2" customWidth="1" outlineLevel="1"/>
    <col min="10" max="10" width="12.7109375" style="2" customWidth="1" outlineLevel="1"/>
    <col min="11" max="11" width="15.85546875" style="2" customWidth="1" outlineLevel="1"/>
    <col min="12" max="12" width="14.140625" style="2" customWidth="1" outlineLevel="1"/>
    <col min="13" max="13" width="18.85546875" style="2" customWidth="1" outlineLevel="1"/>
    <col min="14" max="14" width="14.140625" style="3" customWidth="1" outlineLevel="1"/>
    <col min="15" max="15" width="12.7109375" style="3" customWidth="1" outlineLevel="1"/>
    <col min="16" max="16" width="14" style="2" customWidth="1"/>
    <col min="17" max="17" width="12.140625" style="2" customWidth="1" outlineLevel="1"/>
    <col min="18" max="18" width="9.28515625" style="2" customWidth="1" outlineLevel="1"/>
    <col min="19" max="19" width="12" style="2" customWidth="1" outlineLevel="1"/>
    <col min="20" max="20" width="19.5703125" style="2" customWidth="1" outlineLevel="1"/>
    <col min="21" max="21" width="11.140625" style="2" customWidth="1" outlineLevel="1"/>
    <col min="22" max="22" width="12.140625" style="2" customWidth="1"/>
    <col min="23" max="23" width="13.85546875" style="2" customWidth="1" outlineLevel="1"/>
    <col min="24" max="24" width="16.5703125" style="2" customWidth="1" outlineLevel="1"/>
    <col min="25" max="25" width="11.5703125" bestFit="1" customWidth="1"/>
    <col min="27" max="27" width="10.140625" style="44" bestFit="1" customWidth="1"/>
    <col min="32" max="32" width="14.7109375" customWidth="1"/>
    <col min="36" max="37" width="10.7109375" customWidth="1"/>
  </cols>
  <sheetData>
    <row r="1" spans="1:37" ht="26.25" x14ac:dyDescent="0.4">
      <c r="A1" s="1" t="s">
        <v>0</v>
      </c>
      <c r="B1" s="1"/>
    </row>
    <row r="2" spans="1:37" x14ac:dyDescent="0.25">
      <c r="W2" s="4" t="s">
        <v>1</v>
      </c>
      <c r="X2" s="5">
        <v>1</v>
      </c>
    </row>
    <row r="3" spans="1:37" x14ac:dyDescent="0.25">
      <c r="C3" s="6" t="s">
        <v>2</v>
      </c>
      <c r="D3" s="7">
        <v>1351</v>
      </c>
      <c r="E3" s="8"/>
      <c r="F3" s="8"/>
      <c r="W3" s="9" t="s">
        <v>3</v>
      </c>
      <c r="X3" s="10">
        <v>0.84</v>
      </c>
    </row>
    <row r="4" spans="1:37" x14ac:dyDescent="0.25">
      <c r="M4" s="65"/>
      <c r="P4" s="65"/>
      <c r="T4" s="65"/>
      <c r="U4" s="65"/>
      <c r="V4" s="65"/>
      <c r="Y4" s="64"/>
      <c r="AE4" t="s">
        <v>5200</v>
      </c>
      <c r="AH4" s="64"/>
      <c r="AJ4" s="64"/>
      <c r="AK4" s="64"/>
    </row>
    <row r="5" spans="1:37" ht="75" x14ac:dyDescent="0.25">
      <c r="B5" s="11" t="s">
        <v>4</v>
      </c>
      <c r="C5" s="11" t="s">
        <v>5</v>
      </c>
      <c r="D5" s="11" t="s">
        <v>6</v>
      </c>
      <c r="E5" s="11" t="s">
        <v>7</v>
      </c>
      <c r="F5" s="11" t="s">
        <v>8</v>
      </c>
      <c r="G5" s="11" t="s">
        <v>9</v>
      </c>
      <c r="H5" s="11" t="s">
        <v>10</v>
      </c>
      <c r="I5" s="11" t="s">
        <v>11</v>
      </c>
      <c r="J5" s="11" t="s">
        <v>12</v>
      </c>
      <c r="K5" s="11" t="s">
        <v>13</v>
      </c>
      <c r="L5" s="11" t="s">
        <v>14</v>
      </c>
      <c r="M5" s="11" t="s">
        <v>15</v>
      </c>
      <c r="N5" s="11" t="s">
        <v>16</v>
      </c>
      <c r="O5" s="11" t="s">
        <v>17</v>
      </c>
      <c r="P5" s="11" t="s">
        <v>18</v>
      </c>
      <c r="Q5" s="11" t="s">
        <v>19</v>
      </c>
      <c r="R5" s="11" t="s">
        <v>20</v>
      </c>
      <c r="S5" s="11" t="s">
        <v>21</v>
      </c>
      <c r="T5" s="11" t="s">
        <v>22</v>
      </c>
      <c r="U5" s="11" t="s">
        <v>23</v>
      </c>
      <c r="V5" s="11" t="s">
        <v>24</v>
      </c>
      <c r="W5" s="11" t="s">
        <v>25</v>
      </c>
      <c r="X5" s="11" t="s">
        <v>5194</v>
      </c>
      <c r="Y5" s="42" t="s">
        <v>5181</v>
      </c>
      <c r="Z5" s="42" t="s">
        <v>5183</v>
      </c>
      <c r="AA5" s="46" t="s">
        <v>5182</v>
      </c>
      <c r="AB5" s="67">
        <v>2022</v>
      </c>
      <c r="AC5" s="66" t="s">
        <v>5203</v>
      </c>
      <c r="AD5" s="66" t="s">
        <v>5199</v>
      </c>
      <c r="AE5" s="66" t="s">
        <v>5198</v>
      </c>
      <c r="AF5" s="66" t="s">
        <v>5204</v>
      </c>
      <c r="AG5" s="66" t="s">
        <v>5205</v>
      </c>
      <c r="AH5" s="66" t="s">
        <v>7614</v>
      </c>
      <c r="AI5" s="66" t="s">
        <v>5197</v>
      </c>
      <c r="AJ5" s="86" t="s">
        <v>7613</v>
      </c>
      <c r="AK5" s="86" t="s">
        <v>7615</v>
      </c>
    </row>
    <row r="6" spans="1:37" x14ac:dyDescent="0.25">
      <c r="B6" s="6">
        <v>1</v>
      </c>
      <c r="C6" s="6" t="s">
        <v>26</v>
      </c>
      <c r="D6" s="6" t="s">
        <v>27</v>
      </c>
      <c r="E6" s="6" t="s">
        <v>28</v>
      </c>
      <c r="F6" s="6" t="s">
        <v>29</v>
      </c>
      <c r="G6" s="6" t="s">
        <v>30</v>
      </c>
      <c r="H6" s="6" t="s">
        <v>31</v>
      </c>
      <c r="I6" s="6" t="s">
        <v>32</v>
      </c>
      <c r="J6" s="6" t="s">
        <v>33</v>
      </c>
      <c r="K6" s="6" t="s">
        <v>34</v>
      </c>
      <c r="L6" s="6" t="s">
        <v>1</v>
      </c>
      <c r="M6" s="12">
        <v>32381</v>
      </c>
      <c r="N6" s="12">
        <v>73050</v>
      </c>
      <c r="O6" s="6">
        <v>1</v>
      </c>
      <c r="P6" s="13">
        <v>1.74</v>
      </c>
      <c r="Q6" s="13">
        <v>0.24</v>
      </c>
      <c r="R6" s="14">
        <v>1.5745551999999999E-2</v>
      </c>
      <c r="S6" s="6" t="s">
        <v>35</v>
      </c>
      <c r="T6" s="6" t="s">
        <v>35</v>
      </c>
      <c r="U6" s="15" t="s">
        <v>35</v>
      </c>
      <c r="V6" s="15" t="s">
        <v>36</v>
      </c>
      <c r="W6" s="15" t="s">
        <v>37</v>
      </c>
      <c r="X6" s="16">
        <v>1</v>
      </c>
      <c r="Y6" s="45">
        <f t="shared" ref="Y6" si="0">IF(O6,DATE(2099,12,31),N6)</f>
        <v>73050</v>
      </c>
      <c r="Z6" s="41">
        <f>IF(IFERROR(MATCH(E6,CONV_CAISO_Gen_List!C:C,0),FALSE),1,0)</f>
        <v>1</v>
      </c>
      <c r="AA6" s="47">
        <f t="shared" ref="AA6" si="1">Q6*X6</f>
        <v>0.24</v>
      </c>
      <c r="AB6">
        <f>IF(AND(YEAR(M6)&lt;=$AB$5,YEAR(Y6)&gt;=$AB$5),1,0)</f>
        <v>1</v>
      </c>
      <c r="AC6">
        <f>IF(T6="CAISO",1,0)</f>
        <v>1</v>
      </c>
      <c r="AD6">
        <f t="shared" ref="AD6:AD69" si="2">IF(AND(AB6,AC6),1,0)</f>
        <v>1</v>
      </c>
      <c r="AE6">
        <f>IF(P6=0,1,0)</f>
        <v>0</v>
      </c>
      <c r="AF6" t="str">
        <f>IF(ISBLANK(E6),C6,E6)</f>
        <v>CSTRVL_7_QFUNTS</v>
      </c>
      <c r="AG6" t="str">
        <f>D6</f>
        <v>Monterey Regional Water</v>
      </c>
      <c r="AH6" s="70">
        <f>P6</f>
        <v>1.74</v>
      </c>
      <c r="AI6" t="str">
        <f>V6</f>
        <v>Biomass</v>
      </c>
      <c r="AJ6" s="44">
        <f>IFERROR(INDEX(MasterGenCapability_201906!$G:$G,MATCH($AF6,MasterGenCapability_201906!$U:$U,0)),"")</f>
        <v>2</v>
      </c>
      <c r="AK6" s="44">
        <f>IFERROR(INDEX(NQC2020compliance_20191121!$L:$L,MATCH($AF6,NQC2020compliance_20191121!$A:$A,0)),"")</f>
        <v>0.05</v>
      </c>
    </row>
    <row r="7" spans="1:37" x14ac:dyDescent="0.25">
      <c r="B7" s="6">
        <v>2</v>
      </c>
      <c r="C7" s="6" t="s">
        <v>38</v>
      </c>
      <c r="D7" s="6" t="s">
        <v>39</v>
      </c>
      <c r="E7" s="6"/>
      <c r="F7" s="6" t="s">
        <v>29</v>
      </c>
      <c r="G7" s="6" t="s">
        <v>30</v>
      </c>
      <c r="H7" s="6" t="s">
        <v>40</v>
      </c>
      <c r="I7" s="6" t="s">
        <v>41</v>
      </c>
      <c r="J7" s="6" t="s">
        <v>33</v>
      </c>
      <c r="K7" s="6" t="s">
        <v>34</v>
      </c>
      <c r="L7" s="6" t="s">
        <v>1</v>
      </c>
      <c r="M7" s="12">
        <v>33992</v>
      </c>
      <c r="N7" s="12">
        <v>44948</v>
      </c>
      <c r="O7" s="6">
        <v>1</v>
      </c>
      <c r="P7" s="13">
        <v>0.55000000000000004</v>
      </c>
      <c r="Q7" s="13">
        <v>7.0000000000000007E-2</v>
      </c>
      <c r="R7" s="14">
        <v>1.4528849999999999E-2</v>
      </c>
      <c r="S7" s="6" t="s">
        <v>35</v>
      </c>
      <c r="T7" s="6" t="s">
        <v>35</v>
      </c>
      <c r="U7" s="15" t="s">
        <v>35</v>
      </c>
      <c r="V7" s="15" t="s">
        <v>36</v>
      </c>
      <c r="W7" s="15" t="s">
        <v>37</v>
      </c>
      <c r="X7" s="16">
        <v>1</v>
      </c>
      <c r="Y7" s="45">
        <f t="shared" ref="Y7:Y70" si="3">IF(O7,DATE(2099,12,31),N7)</f>
        <v>73050</v>
      </c>
      <c r="Z7" s="41">
        <f>IF(IFERROR(MATCH(E7,CONV_CAISO_Gen_List!C:C,0),FALSE),1,0)</f>
        <v>0</v>
      </c>
      <c r="AA7" s="47">
        <f t="shared" ref="AA7:AA70" si="4">Q7*X7</f>
        <v>7.0000000000000007E-2</v>
      </c>
      <c r="AB7">
        <f t="shared" ref="AB7:AB70" si="5">IF(AND(YEAR(M7)&lt;=$AB$5,YEAR(Y7)&gt;=$AB$5),1,0)</f>
        <v>1</v>
      </c>
      <c r="AC7">
        <f t="shared" ref="AC7:AC70" si="6">IF(T7="CAISO",1,0)</f>
        <v>1</v>
      </c>
      <c r="AD7">
        <f t="shared" si="2"/>
        <v>1</v>
      </c>
      <c r="AE7">
        <f t="shared" ref="AE7:AE70" si="7">IF(P7=0,1,0)</f>
        <v>0</v>
      </c>
      <c r="AF7" t="str">
        <f t="shared" ref="AF7:AF20" si="8">IF(ISBLANK(E7),C7,E7)</f>
        <v>PG10015</v>
      </c>
      <c r="AG7" t="str">
        <f t="shared" ref="AG7:AG20" si="9">D7</f>
        <v>City Of Watsonville</v>
      </c>
      <c r="AH7" s="70">
        <f t="shared" ref="AH7:AH20" si="10">P7</f>
        <v>0.55000000000000004</v>
      </c>
      <c r="AI7" t="str">
        <f t="shared" ref="AI7:AI20" si="11">V7</f>
        <v>Biomass</v>
      </c>
      <c r="AJ7" s="44" t="str">
        <f>IFERROR(INDEX(MasterGenCapability_201906!$G:$G,MATCH($AF7,MasterGenCapability_201906!$U:$U,0)),"")</f>
        <v/>
      </c>
      <c r="AK7" s="44" t="str">
        <f>IFERROR(INDEX(NQC2020compliance_20191121!$L:$L,MATCH($AF7,NQC2020compliance_20191121!$A:$A,0)),"")</f>
        <v/>
      </c>
    </row>
    <row r="8" spans="1:37" x14ac:dyDescent="0.25">
      <c r="B8" s="6">
        <v>3</v>
      </c>
      <c r="C8" s="6" t="s">
        <v>42</v>
      </c>
      <c r="D8" s="6" t="s">
        <v>43</v>
      </c>
      <c r="E8" s="6" t="s">
        <v>44</v>
      </c>
      <c r="F8" s="6" t="s">
        <v>29</v>
      </c>
      <c r="G8" s="6" t="s">
        <v>30</v>
      </c>
      <c r="H8" s="6" t="s">
        <v>45</v>
      </c>
      <c r="I8" s="6" t="s">
        <v>46</v>
      </c>
      <c r="J8" s="6" t="s">
        <v>33</v>
      </c>
      <c r="K8" s="6" t="s">
        <v>34</v>
      </c>
      <c r="L8" s="6" t="s">
        <v>1</v>
      </c>
      <c r="M8" s="12">
        <v>41827</v>
      </c>
      <c r="N8" s="12">
        <v>45479</v>
      </c>
      <c r="O8" s="6">
        <v>1</v>
      </c>
      <c r="P8" s="13">
        <v>0.84799999999999998</v>
      </c>
      <c r="Q8" s="13">
        <v>5.7469999999999999</v>
      </c>
      <c r="R8" s="14">
        <v>0.77364413700000001</v>
      </c>
      <c r="S8" s="6" t="s">
        <v>35</v>
      </c>
      <c r="T8" s="6" t="s">
        <v>35</v>
      </c>
      <c r="U8" s="15" t="s">
        <v>35</v>
      </c>
      <c r="V8" s="15" t="s">
        <v>36</v>
      </c>
      <c r="W8" s="15" t="s">
        <v>47</v>
      </c>
      <c r="X8" s="16">
        <v>1</v>
      </c>
      <c r="Y8" s="45">
        <f t="shared" si="3"/>
        <v>73050</v>
      </c>
      <c r="Z8" s="41">
        <f>IF(IFERROR(MATCH(E8,CONV_CAISO_Gen_List!C:C,0),FALSE),1,0)</f>
        <v>1</v>
      </c>
      <c r="AA8" s="47">
        <f t="shared" si="4"/>
        <v>5.7469999999999999</v>
      </c>
      <c r="AB8">
        <f t="shared" si="5"/>
        <v>1</v>
      </c>
      <c r="AC8">
        <f t="shared" si="6"/>
        <v>1</v>
      </c>
      <c r="AD8">
        <f t="shared" si="2"/>
        <v>1</v>
      </c>
      <c r="AE8">
        <f t="shared" si="7"/>
        <v>0</v>
      </c>
      <c r="AF8" t="str">
        <f t="shared" si="8"/>
        <v>CSTOGA_6_LNDFIL</v>
      </c>
      <c r="AG8" t="str">
        <f t="shared" si="9"/>
        <v>Clover Flat LFG</v>
      </c>
      <c r="AH8" s="70">
        <f>P8</f>
        <v>0.84799999999999998</v>
      </c>
      <c r="AI8" t="str">
        <f t="shared" si="11"/>
        <v>Biomass</v>
      </c>
      <c r="AJ8" s="44">
        <f>IFERROR(INDEX(MasterGenCapability_201906!$G:$G,MATCH($AF8,MasterGenCapability_201906!$U:$U,0)),"")</f>
        <v>0.85</v>
      </c>
      <c r="AK8" s="44">
        <f>IFERROR(INDEX(NQC2020compliance_20191121!$L:$L,MATCH($AF8,NQC2020compliance_20191121!$A:$A,0)),"")</f>
        <v>0</v>
      </c>
    </row>
    <row r="9" spans="1:37" x14ac:dyDescent="0.25">
      <c r="B9" s="6">
        <v>4</v>
      </c>
      <c r="C9" s="6" t="s">
        <v>48</v>
      </c>
      <c r="D9" s="6" t="s">
        <v>49</v>
      </c>
      <c r="E9" s="6"/>
      <c r="F9" s="6" t="s">
        <v>29</v>
      </c>
      <c r="G9" s="6" t="s">
        <v>30</v>
      </c>
      <c r="H9" s="6" t="s">
        <v>45</v>
      </c>
      <c r="I9" s="6" t="s">
        <v>46</v>
      </c>
      <c r="J9" s="6" t="s">
        <v>33</v>
      </c>
      <c r="K9" s="6" t="s">
        <v>34</v>
      </c>
      <c r="L9" s="6" t="s">
        <v>1</v>
      </c>
      <c r="M9" s="12">
        <v>31447</v>
      </c>
      <c r="N9" s="12">
        <v>42403</v>
      </c>
      <c r="O9" s="6">
        <v>1</v>
      </c>
      <c r="P9" s="13">
        <v>1.5</v>
      </c>
      <c r="Q9" s="13">
        <v>7.7850000000000001</v>
      </c>
      <c r="R9" s="14">
        <v>0.59246575300000004</v>
      </c>
      <c r="S9" s="6" t="s">
        <v>35</v>
      </c>
      <c r="T9" s="6" t="s">
        <v>35</v>
      </c>
      <c r="U9" s="15" t="s">
        <v>35</v>
      </c>
      <c r="V9" s="15" t="s">
        <v>36</v>
      </c>
      <c r="W9" s="15" t="s">
        <v>47</v>
      </c>
      <c r="X9" s="16">
        <v>1</v>
      </c>
      <c r="Y9" s="45">
        <f t="shared" si="3"/>
        <v>73050</v>
      </c>
      <c r="Z9" s="41">
        <f>IF(IFERROR(MATCH(E9,CONV_CAISO_Gen_List!C:C,0),FALSE),1,0)</f>
        <v>0</v>
      </c>
      <c r="AA9" s="47">
        <f t="shared" si="4"/>
        <v>7.7850000000000001</v>
      </c>
      <c r="AB9">
        <f t="shared" si="5"/>
        <v>1</v>
      </c>
      <c r="AC9">
        <f t="shared" si="6"/>
        <v>1</v>
      </c>
      <c r="AD9">
        <f t="shared" si="2"/>
        <v>1</v>
      </c>
      <c r="AE9">
        <f t="shared" si="7"/>
        <v>0</v>
      </c>
      <c r="AF9" t="str">
        <f t="shared" si="8"/>
        <v>PG1013</v>
      </c>
      <c r="AG9" t="str">
        <f t="shared" si="9"/>
        <v>Gas Recovery Sys. (American Cyn)</v>
      </c>
      <c r="AH9" s="70">
        <f t="shared" si="10"/>
        <v>1.5</v>
      </c>
      <c r="AI9" t="str">
        <f t="shared" si="11"/>
        <v>Biomass</v>
      </c>
      <c r="AJ9" s="44" t="str">
        <f>IFERROR(INDEX(MasterGenCapability_201906!$G:$G,MATCH($AF9,MasterGenCapability_201906!$U:$U,0)),"")</f>
        <v/>
      </c>
      <c r="AK9" s="44" t="str">
        <f>IFERROR(INDEX(NQC2020compliance_20191121!$L:$L,MATCH($AF9,NQC2020compliance_20191121!$A:$A,0)),"")</f>
        <v/>
      </c>
    </row>
    <row r="10" spans="1:37" x14ac:dyDescent="0.25">
      <c r="B10" s="6">
        <v>5</v>
      </c>
      <c r="C10" s="6" t="s">
        <v>50</v>
      </c>
      <c r="D10" s="6" t="s">
        <v>51</v>
      </c>
      <c r="E10" s="6"/>
      <c r="F10" s="6" t="s">
        <v>29</v>
      </c>
      <c r="G10" s="6" t="s">
        <v>30</v>
      </c>
      <c r="H10" s="6" t="s">
        <v>52</v>
      </c>
      <c r="I10" s="6" t="s">
        <v>53</v>
      </c>
      <c r="J10" s="6" t="s">
        <v>33</v>
      </c>
      <c r="K10" s="6" t="s">
        <v>34</v>
      </c>
      <c r="L10" s="6" t="s">
        <v>1</v>
      </c>
      <c r="M10" s="12">
        <v>30926</v>
      </c>
      <c r="N10" s="12">
        <v>41853</v>
      </c>
      <c r="O10" s="6">
        <v>1</v>
      </c>
      <c r="P10" s="13">
        <v>4.2</v>
      </c>
      <c r="Q10" s="13">
        <v>25.952000000000002</v>
      </c>
      <c r="R10" s="14">
        <v>0.70537073299999997</v>
      </c>
      <c r="S10" s="6" t="s">
        <v>35</v>
      </c>
      <c r="T10" s="6" t="s">
        <v>35</v>
      </c>
      <c r="U10" s="15" t="s">
        <v>35</v>
      </c>
      <c r="V10" s="15" t="s">
        <v>36</v>
      </c>
      <c r="W10" s="15" t="s">
        <v>37</v>
      </c>
      <c r="X10" s="16">
        <v>1</v>
      </c>
      <c r="Y10" s="45">
        <f t="shared" si="3"/>
        <v>73050</v>
      </c>
      <c r="Z10" s="41">
        <f>IF(IFERROR(MATCH(E10,CONV_CAISO_Gen_List!C:C,0),FALSE),1,0)</f>
        <v>0</v>
      </c>
      <c r="AA10" s="47">
        <f t="shared" si="4"/>
        <v>25.952000000000002</v>
      </c>
      <c r="AB10">
        <f t="shared" si="5"/>
        <v>1</v>
      </c>
      <c r="AC10">
        <f t="shared" si="6"/>
        <v>1</v>
      </c>
      <c r="AD10">
        <f t="shared" si="2"/>
        <v>1</v>
      </c>
      <c r="AE10">
        <f t="shared" si="7"/>
        <v>0</v>
      </c>
      <c r="AF10" t="str">
        <f t="shared" si="8"/>
        <v>PG1016</v>
      </c>
      <c r="AG10" t="str">
        <f t="shared" si="9"/>
        <v>Gas Recovery Sys. (Newby Island 2)</v>
      </c>
      <c r="AH10" s="70">
        <f t="shared" si="10"/>
        <v>4.2</v>
      </c>
      <c r="AI10" t="str">
        <f t="shared" si="11"/>
        <v>Biomass</v>
      </c>
      <c r="AJ10" s="44" t="str">
        <f>IFERROR(INDEX(MasterGenCapability_201906!$G:$G,MATCH($AF10,MasterGenCapability_201906!$U:$U,0)),"")</f>
        <v/>
      </c>
      <c r="AK10" s="44" t="str">
        <f>IFERROR(INDEX(NQC2020compliance_20191121!$L:$L,MATCH($AF10,NQC2020compliance_20191121!$A:$A,0)),"")</f>
        <v/>
      </c>
    </row>
    <row r="11" spans="1:37" x14ac:dyDescent="0.25">
      <c r="B11" s="6">
        <v>6</v>
      </c>
      <c r="C11" s="6" t="s">
        <v>54</v>
      </c>
      <c r="D11" s="6" t="s">
        <v>55</v>
      </c>
      <c r="E11" s="6" t="s">
        <v>56</v>
      </c>
      <c r="F11" s="6" t="s">
        <v>29</v>
      </c>
      <c r="G11" s="6" t="s">
        <v>30</v>
      </c>
      <c r="H11" s="6" t="s">
        <v>57</v>
      </c>
      <c r="I11" s="6" t="s">
        <v>58</v>
      </c>
      <c r="J11" s="6" t="s">
        <v>33</v>
      </c>
      <c r="K11" s="6" t="s">
        <v>34</v>
      </c>
      <c r="L11" s="6" t="s">
        <v>1</v>
      </c>
      <c r="M11" s="12">
        <v>32632</v>
      </c>
      <c r="N11" s="12">
        <v>73050</v>
      </c>
      <c r="O11" s="6">
        <v>1</v>
      </c>
      <c r="P11" s="13">
        <v>13.2</v>
      </c>
      <c r="Q11" s="13">
        <v>44.406999999999996</v>
      </c>
      <c r="R11" s="14">
        <v>0.384037291</v>
      </c>
      <c r="S11" s="6" t="s">
        <v>35</v>
      </c>
      <c r="T11" s="6" t="s">
        <v>35</v>
      </c>
      <c r="U11" s="15" t="s">
        <v>35</v>
      </c>
      <c r="V11" s="15" t="s">
        <v>36</v>
      </c>
      <c r="W11" s="15" t="s">
        <v>58</v>
      </c>
      <c r="X11" s="16">
        <v>1</v>
      </c>
      <c r="Y11" s="45">
        <f t="shared" si="3"/>
        <v>73050</v>
      </c>
      <c r="Z11" s="41">
        <f>IF(IFERROR(MATCH(E11,CONV_CAISO_Gen_List!C:C,0),FALSE),1,0)</f>
        <v>1</v>
      </c>
      <c r="AA11" s="47">
        <f t="shared" si="4"/>
        <v>44.406999999999996</v>
      </c>
      <c r="AB11">
        <f t="shared" si="5"/>
        <v>1</v>
      </c>
      <c r="AC11">
        <f t="shared" si="6"/>
        <v>1</v>
      </c>
      <c r="AD11">
        <f t="shared" si="2"/>
        <v>1</v>
      </c>
      <c r="AE11">
        <f t="shared" si="7"/>
        <v>0</v>
      </c>
      <c r="AF11" t="str">
        <f t="shared" si="8"/>
        <v>USWND4_2_UNITS</v>
      </c>
      <c r="AG11" t="str">
        <f t="shared" si="9"/>
        <v>Waste Management Renewable Energy</v>
      </c>
      <c r="AH11" s="70">
        <f t="shared" si="10"/>
        <v>13.2</v>
      </c>
      <c r="AI11" t="str">
        <f t="shared" si="11"/>
        <v>Biomass</v>
      </c>
      <c r="AJ11" s="44" t="str">
        <f>IFERROR(INDEX(MasterGenCapability_201906!$G:$G,MATCH($AF11,MasterGenCapability_201906!$U:$U,0)),"")</f>
        <v/>
      </c>
      <c r="AK11" s="44" t="str">
        <f>IFERROR(INDEX(NQC2020compliance_20191121!$L:$L,MATCH($AF11,NQC2020compliance_20191121!$A:$A,0)),"")</f>
        <v/>
      </c>
    </row>
    <row r="12" spans="1:37" x14ac:dyDescent="0.25">
      <c r="B12" s="6">
        <v>7</v>
      </c>
      <c r="C12" s="6" t="s">
        <v>59</v>
      </c>
      <c r="D12" s="6" t="s">
        <v>60</v>
      </c>
      <c r="E12" s="6" t="s">
        <v>61</v>
      </c>
      <c r="F12" s="6" t="s">
        <v>29</v>
      </c>
      <c r="G12" s="6" t="s">
        <v>30</v>
      </c>
      <c r="H12" s="6" t="s">
        <v>62</v>
      </c>
      <c r="I12" s="6" t="s">
        <v>63</v>
      </c>
      <c r="J12" s="6" t="s">
        <v>33</v>
      </c>
      <c r="K12" s="6" t="s">
        <v>34</v>
      </c>
      <c r="L12" s="6" t="s">
        <v>1</v>
      </c>
      <c r="M12" s="12">
        <v>41476</v>
      </c>
      <c r="N12" s="12">
        <v>48780</v>
      </c>
      <c r="O12" s="6">
        <v>1</v>
      </c>
      <c r="P12" s="13">
        <v>1.5</v>
      </c>
      <c r="Q12" s="13">
        <v>11.2</v>
      </c>
      <c r="R12" s="14">
        <v>0.85235920899999995</v>
      </c>
      <c r="S12" s="6" t="s">
        <v>35</v>
      </c>
      <c r="T12" s="6" t="s">
        <v>35</v>
      </c>
      <c r="U12" s="15" t="s">
        <v>35</v>
      </c>
      <c r="V12" s="15" t="s">
        <v>36</v>
      </c>
      <c r="W12" s="15" t="s">
        <v>64</v>
      </c>
      <c r="X12" s="16">
        <v>1</v>
      </c>
      <c r="Y12" s="45">
        <f t="shared" si="3"/>
        <v>73050</v>
      </c>
      <c r="Z12" s="41">
        <f>IF(IFERROR(MATCH(E12,CONV_CAISO_Gen_List!C:C,0),FALSE),1,0)</f>
        <v>1</v>
      </c>
      <c r="AA12" s="47">
        <f t="shared" si="4"/>
        <v>11.2</v>
      </c>
      <c r="AB12">
        <f t="shared" si="5"/>
        <v>1</v>
      </c>
      <c r="AC12">
        <f t="shared" si="6"/>
        <v>1</v>
      </c>
      <c r="AD12">
        <f t="shared" si="2"/>
        <v>1</v>
      </c>
      <c r="AE12">
        <f t="shared" si="7"/>
        <v>0</v>
      </c>
      <c r="AF12" t="str">
        <f t="shared" si="8"/>
        <v>SANLOB_1_LNDFIL</v>
      </c>
      <c r="AG12" t="str">
        <f t="shared" si="9"/>
        <v>Toro SLO Landfill</v>
      </c>
      <c r="AH12" s="70">
        <f t="shared" si="10"/>
        <v>1.5</v>
      </c>
      <c r="AI12" t="str">
        <f t="shared" si="11"/>
        <v>Biomass</v>
      </c>
      <c r="AJ12" s="44">
        <f>IFERROR(INDEX(MasterGenCapability_201906!$G:$G,MATCH($AF12,MasterGenCapability_201906!$U:$U,0)),"")</f>
        <v>1.5</v>
      </c>
      <c r="AK12" s="44">
        <f>IFERROR(INDEX(NQC2020compliance_20191121!$L:$L,MATCH($AF12,NQC2020compliance_20191121!$A:$A,0)),"")</f>
        <v>0</v>
      </c>
    </row>
    <row r="13" spans="1:37" x14ac:dyDescent="0.25">
      <c r="B13" s="6">
        <v>8</v>
      </c>
      <c r="C13" s="6" t="s">
        <v>65</v>
      </c>
      <c r="D13" s="6" t="s">
        <v>66</v>
      </c>
      <c r="E13" s="6"/>
      <c r="F13" s="6" t="s">
        <v>29</v>
      </c>
      <c r="G13" s="6" t="s">
        <v>30</v>
      </c>
      <c r="H13" s="6" t="s">
        <v>67</v>
      </c>
      <c r="I13" s="6" t="s">
        <v>68</v>
      </c>
      <c r="J13" s="6" t="s">
        <v>33</v>
      </c>
      <c r="K13" s="6" t="s">
        <v>34</v>
      </c>
      <c r="L13" s="6" t="s">
        <v>1</v>
      </c>
      <c r="M13" s="12">
        <v>40484</v>
      </c>
      <c r="N13" s="12">
        <v>44136</v>
      </c>
      <c r="O13" s="6">
        <v>1</v>
      </c>
      <c r="P13" s="13">
        <v>0.08</v>
      </c>
      <c r="Q13" s="13">
        <v>0.6</v>
      </c>
      <c r="R13" s="14">
        <v>0.85616438399999995</v>
      </c>
      <c r="S13" s="6" t="s">
        <v>35</v>
      </c>
      <c r="T13" s="6" t="s">
        <v>35</v>
      </c>
      <c r="U13" s="15" t="s">
        <v>35</v>
      </c>
      <c r="V13" s="15" t="s">
        <v>36</v>
      </c>
      <c r="W13" s="15" t="s">
        <v>37</v>
      </c>
      <c r="X13" s="16">
        <v>1</v>
      </c>
      <c r="Y13" s="45">
        <f t="shared" si="3"/>
        <v>73050</v>
      </c>
      <c r="Z13" s="41">
        <f>IF(IFERROR(MATCH(E13,CONV_CAISO_Gen_List!C:C,0),FALSE),1,0)</f>
        <v>0</v>
      </c>
      <c r="AA13" s="47">
        <f t="shared" si="4"/>
        <v>0.6</v>
      </c>
      <c r="AB13">
        <f t="shared" si="5"/>
        <v>1</v>
      </c>
      <c r="AC13">
        <f t="shared" si="6"/>
        <v>1</v>
      </c>
      <c r="AD13">
        <f t="shared" si="2"/>
        <v>1</v>
      </c>
      <c r="AE13">
        <f t="shared" si="7"/>
        <v>0</v>
      </c>
      <c r="AF13" t="str">
        <f t="shared" si="8"/>
        <v>PG1029</v>
      </c>
      <c r="AG13" t="str">
        <f t="shared" si="9"/>
        <v>Blake's Landing - 80kW Generator</v>
      </c>
      <c r="AH13" s="70">
        <f t="shared" si="10"/>
        <v>0.08</v>
      </c>
      <c r="AI13" t="str">
        <f t="shared" si="11"/>
        <v>Biomass</v>
      </c>
      <c r="AJ13" s="44" t="str">
        <f>IFERROR(INDEX(MasterGenCapability_201906!$G:$G,MATCH($AF13,MasterGenCapability_201906!$U:$U,0)),"")</f>
        <v/>
      </c>
      <c r="AK13" s="44" t="str">
        <f>IFERROR(INDEX(NQC2020compliance_20191121!$L:$L,MATCH($AF13,NQC2020compliance_20191121!$A:$A,0)),"")</f>
        <v/>
      </c>
    </row>
    <row r="14" spans="1:37" x14ac:dyDescent="0.25">
      <c r="B14" s="6">
        <v>9</v>
      </c>
      <c r="C14" s="6" t="s">
        <v>69</v>
      </c>
      <c r="D14" s="6" t="s">
        <v>70</v>
      </c>
      <c r="E14" s="6"/>
      <c r="F14" s="6" t="s">
        <v>29</v>
      </c>
      <c r="G14" s="6" t="s">
        <v>30</v>
      </c>
      <c r="H14" s="6" t="s">
        <v>71</v>
      </c>
      <c r="I14" s="6" t="s">
        <v>58</v>
      </c>
      <c r="J14" s="6" t="s">
        <v>33</v>
      </c>
      <c r="K14" s="6" t="s">
        <v>34</v>
      </c>
      <c r="L14" s="6" t="s">
        <v>1</v>
      </c>
      <c r="M14" s="12">
        <v>39981</v>
      </c>
      <c r="N14" s="12">
        <v>43632</v>
      </c>
      <c r="O14" s="6">
        <v>1</v>
      </c>
      <c r="P14" s="13">
        <v>0.3</v>
      </c>
      <c r="Q14" s="13">
        <v>1.3</v>
      </c>
      <c r="R14" s="14">
        <v>0.49467275500000002</v>
      </c>
      <c r="S14" s="6" t="s">
        <v>35</v>
      </c>
      <c r="T14" s="6" t="s">
        <v>35</v>
      </c>
      <c r="U14" s="15" t="s">
        <v>35</v>
      </c>
      <c r="V14" s="15" t="s">
        <v>36</v>
      </c>
      <c r="W14" s="15" t="s">
        <v>58</v>
      </c>
      <c r="X14" s="16">
        <v>1</v>
      </c>
      <c r="Y14" s="45">
        <f t="shared" si="3"/>
        <v>73050</v>
      </c>
      <c r="Z14" s="41">
        <f>IF(IFERROR(MATCH(E14,CONV_CAISO_Gen_List!C:C,0),FALSE),1,0)</f>
        <v>0</v>
      </c>
      <c r="AA14" s="47">
        <f t="shared" si="4"/>
        <v>1.3</v>
      </c>
      <c r="AB14">
        <f t="shared" si="5"/>
        <v>1</v>
      </c>
      <c r="AC14">
        <f t="shared" si="6"/>
        <v>1</v>
      </c>
      <c r="AD14">
        <f t="shared" si="2"/>
        <v>1</v>
      </c>
      <c r="AE14">
        <f t="shared" si="7"/>
        <v>0</v>
      </c>
      <c r="AF14" t="str">
        <f t="shared" si="8"/>
        <v>PG1030</v>
      </c>
      <c r="AG14" t="str">
        <f t="shared" si="9"/>
        <v>Castelanelli Bros. Biogas</v>
      </c>
      <c r="AH14" s="70">
        <f t="shared" si="10"/>
        <v>0.3</v>
      </c>
      <c r="AI14" t="str">
        <f t="shared" si="11"/>
        <v>Biomass</v>
      </c>
      <c r="AJ14" s="44" t="str">
        <f>IFERROR(INDEX(MasterGenCapability_201906!$G:$G,MATCH($AF14,MasterGenCapability_201906!$U:$U,0)),"")</f>
        <v/>
      </c>
      <c r="AK14" s="44" t="str">
        <f>IFERROR(INDEX(NQC2020compliance_20191121!$L:$L,MATCH($AF14,NQC2020compliance_20191121!$A:$A,0)),"")</f>
        <v/>
      </c>
    </row>
    <row r="15" spans="1:37" x14ac:dyDescent="0.25">
      <c r="B15" s="6">
        <v>10</v>
      </c>
      <c r="C15" s="6" t="s">
        <v>72</v>
      </c>
      <c r="D15" s="6" t="s">
        <v>73</v>
      </c>
      <c r="E15" s="6" t="s">
        <v>74</v>
      </c>
      <c r="F15" s="6" t="s">
        <v>29</v>
      </c>
      <c r="G15" s="6" t="s">
        <v>30</v>
      </c>
      <c r="H15" s="6" t="s">
        <v>75</v>
      </c>
      <c r="I15" s="6" t="s">
        <v>75</v>
      </c>
      <c r="J15" s="6" t="s">
        <v>33</v>
      </c>
      <c r="K15" s="6" t="s">
        <v>34</v>
      </c>
      <c r="L15" s="6" t="s">
        <v>1</v>
      </c>
      <c r="M15" s="12">
        <v>40434</v>
      </c>
      <c r="N15" s="12">
        <v>45912</v>
      </c>
      <c r="O15" s="6">
        <v>1</v>
      </c>
      <c r="P15" s="13">
        <v>1.42</v>
      </c>
      <c r="Q15" s="13">
        <v>12.439</v>
      </c>
      <c r="R15" s="14">
        <v>0.99998392199999997</v>
      </c>
      <c r="S15" s="6" t="s">
        <v>35</v>
      </c>
      <c r="T15" s="6" t="s">
        <v>35</v>
      </c>
      <c r="U15" s="15" t="s">
        <v>35</v>
      </c>
      <c r="V15" s="15" t="s">
        <v>36</v>
      </c>
      <c r="W15" s="15" t="s">
        <v>64</v>
      </c>
      <c r="X15" s="16">
        <v>1</v>
      </c>
      <c r="Y15" s="45">
        <f t="shared" si="3"/>
        <v>73050</v>
      </c>
      <c r="Z15" s="41">
        <f>IF(IFERROR(MATCH(E15,CONV_CAISO_Gen_List!C:C,0),FALSE),1,0)</f>
        <v>1</v>
      </c>
      <c r="AA15" s="47">
        <f t="shared" si="4"/>
        <v>12.439</v>
      </c>
      <c r="AB15">
        <f t="shared" si="5"/>
        <v>1</v>
      </c>
      <c r="AC15">
        <f t="shared" si="6"/>
        <v>1</v>
      </c>
      <c r="AD15">
        <f t="shared" si="2"/>
        <v>1</v>
      </c>
      <c r="AE15">
        <f t="shared" si="7"/>
        <v>0</v>
      </c>
      <c r="AF15" t="str">
        <f t="shared" si="8"/>
        <v>SISQUC_1_SMARIA</v>
      </c>
      <c r="AG15" t="str">
        <f t="shared" si="9"/>
        <v>Santa Maria II</v>
      </c>
      <c r="AH15" s="70">
        <f t="shared" si="10"/>
        <v>1.42</v>
      </c>
      <c r="AI15" t="str">
        <f t="shared" si="11"/>
        <v>Biomass</v>
      </c>
      <c r="AJ15" s="44">
        <f>IFERROR(INDEX(MasterGenCapability_201906!$G:$G,MATCH($AF15,MasterGenCapability_201906!$U:$U,0)),"")</f>
        <v>1.42</v>
      </c>
      <c r="AK15" s="44">
        <f>IFERROR(INDEX(NQC2020compliance_20191121!$L:$L,MATCH($AF15,NQC2020compliance_20191121!$A:$A,0)),"")</f>
        <v>1.03</v>
      </c>
    </row>
    <row r="16" spans="1:37" x14ac:dyDescent="0.25">
      <c r="B16" s="6">
        <v>11</v>
      </c>
      <c r="C16" s="6" t="s">
        <v>76</v>
      </c>
      <c r="D16" s="6" t="s">
        <v>77</v>
      </c>
      <c r="E16" s="6" t="s">
        <v>78</v>
      </c>
      <c r="F16" s="6" t="s">
        <v>29</v>
      </c>
      <c r="G16" s="6" t="s">
        <v>30</v>
      </c>
      <c r="H16" s="6" t="s">
        <v>79</v>
      </c>
      <c r="I16" s="6" t="s">
        <v>80</v>
      </c>
      <c r="J16" s="6" t="s">
        <v>33</v>
      </c>
      <c r="K16" s="6" t="s">
        <v>34</v>
      </c>
      <c r="L16" s="6" t="s">
        <v>1</v>
      </c>
      <c r="M16" s="12">
        <v>41708</v>
      </c>
      <c r="N16" s="12">
        <v>47186</v>
      </c>
      <c r="O16" s="6">
        <v>1</v>
      </c>
      <c r="P16" s="13">
        <v>1.84</v>
      </c>
      <c r="Q16" s="13">
        <v>12.95</v>
      </c>
      <c r="R16" s="14">
        <v>0.80342962100000004</v>
      </c>
      <c r="S16" s="6" t="s">
        <v>35</v>
      </c>
      <c r="T16" s="6" t="s">
        <v>35</v>
      </c>
      <c r="U16" s="15" t="s">
        <v>35</v>
      </c>
      <c r="V16" s="15" t="s">
        <v>36</v>
      </c>
      <c r="W16" s="15" t="s">
        <v>80</v>
      </c>
      <c r="X16" s="16">
        <v>1</v>
      </c>
      <c r="Y16" s="45">
        <f t="shared" si="3"/>
        <v>73050</v>
      </c>
      <c r="Z16" s="41">
        <f>IF(IFERROR(MATCH(E16,CONV_CAISO_Gen_List!C:C,0),FALSE),1,0)</f>
        <v>1</v>
      </c>
      <c r="AA16" s="47">
        <f t="shared" si="4"/>
        <v>12.95</v>
      </c>
      <c r="AB16">
        <f t="shared" si="5"/>
        <v>1</v>
      </c>
      <c r="AC16">
        <f t="shared" si="6"/>
        <v>1</v>
      </c>
      <c r="AD16">
        <f t="shared" si="2"/>
        <v>1</v>
      </c>
      <c r="AE16">
        <f t="shared" si="7"/>
        <v>0</v>
      </c>
      <c r="AF16" t="str">
        <f t="shared" si="8"/>
        <v>OLDRIV_6_BIOGAS</v>
      </c>
      <c r="AG16" t="str">
        <f t="shared" si="9"/>
        <v>ABEC Bidart-Old River LLC</v>
      </c>
      <c r="AH16" s="70">
        <f t="shared" si="10"/>
        <v>1.84</v>
      </c>
      <c r="AI16" t="str">
        <f t="shared" si="11"/>
        <v>Biomass</v>
      </c>
      <c r="AJ16" s="44">
        <f>IFERROR(INDEX(MasterGenCapability_201906!$G:$G,MATCH($AF16,MasterGenCapability_201906!$U:$U,0)),"")</f>
        <v>2</v>
      </c>
      <c r="AK16" s="44">
        <f>IFERROR(INDEX(NQC2020compliance_20191121!$L:$L,MATCH($AF16,NQC2020compliance_20191121!$A:$A,0)),"")</f>
        <v>1.67</v>
      </c>
    </row>
    <row r="17" spans="2:37" x14ac:dyDescent="0.25">
      <c r="B17" s="6">
        <v>12</v>
      </c>
      <c r="C17" s="6" t="s">
        <v>81</v>
      </c>
      <c r="D17" s="6" t="s">
        <v>82</v>
      </c>
      <c r="E17" s="6" t="s">
        <v>83</v>
      </c>
      <c r="F17" s="6" t="s">
        <v>29</v>
      </c>
      <c r="G17" s="6" t="s">
        <v>30</v>
      </c>
      <c r="H17" s="6" t="s">
        <v>79</v>
      </c>
      <c r="I17" s="6" t="s">
        <v>80</v>
      </c>
      <c r="J17" s="6" t="s">
        <v>33</v>
      </c>
      <c r="K17" s="6" t="s">
        <v>34</v>
      </c>
      <c r="L17" s="6" t="s">
        <v>1</v>
      </c>
      <c r="M17" s="12">
        <v>41370</v>
      </c>
      <c r="N17" s="12">
        <v>45180</v>
      </c>
      <c r="O17" s="6">
        <v>1</v>
      </c>
      <c r="P17" s="13">
        <v>0.6</v>
      </c>
      <c r="Q17" s="13">
        <v>1.4</v>
      </c>
      <c r="R17" s="14">
        <v>0.26636225299999999</v>
      </c>
      <c r="S17" s="6" t="s">
        <v>35</v>
      </c>
      <c r="T17" s="6" t="s">
        <v>35</v>
      </c>
      <c r="U17" s="15" t="s">
        <v>35</v>
      </c>
      <c r="V17" s="15" t="s">
        <v>36</v>
      </c>
      <c r="W17" s="15" t="s">
        <v>80</v>
      </c>
      <c r="X17" s="16">
        <v>1</v>
      </c>
      <c r="Y17" s="45">
        <f t="shared" si="3"/>
        <v>73050</v>
      </c>
      <c r="Z17" s="41">
        <f>IF(IFERROR(MATCH(E17,CONV_CAISO_Gen_List!C:C,0),FALSE),1,0)</f>
        <v>1</v>
      </c>
      <c r="AA17" s="47">
        <f t="shared" si="4"/>
        <v>1.4</v>
      </c>
      <c r="AB17">
        <f t="shared" si="5"/>
        <v>1</v>
      </c>
      <c r="AC17">
        <f t="shared" si="6"/>
        <v>1</v>
      </c>
      <c r="AD17">
        <f t="shared" si="2"/>
        <v>1</v>
      </c>
      <c r="AE17">
        <f t="shared" si="7"/>
        <v>0</v>
      </c>
      <c r="AF17" t="str">
        <f t="shared" si="8"/>
        <v>TUPMAN_1_BIOGAS</v>
      </c>
      <c r="AG17" t="str">
        <f t="shared" si="9"/>
        <v>ABEC Bidart-Stockdale LLC</v>
      </c>
      <c r="AH17" s="70">
        <f t="shared" si="10"/>
        <v>0.6</v>
      </c>
      <c r="AI17" t="str">
        <f t="shared" si="11"/>
        <v>Biomass</v>
      </c>
      <c r="AJ17" s="44">
        <f>IFERROR(INDEX(MasterGenCapability_201906!$G:$G,MATCH($AF17,MasterGenCapability_201906!$U:$U,0)),"")</f>
        <v>0.6</v>
      </c>
      <c r="AK17" s="44">
        <f>IFERROR(INDEX(NQC2020compliance_20191121!$L:$L,MATCH($AF17,NQC2020compliance_20191121!$A:$A,0)),"")</f>
        <v>0.21</v>
      </c>
    </row>
    <row r="18" spans="2:37" x14ac:dyDescent="0.25">
      <c r="B18" s="6">
        <v>13</v>
      </c>
      <c r="C18" s="6" t="s">
        <v>84</v>
      </c>
      <c r="D18" s="6" t="s">
        <v>85</v>
      </c>
      <c r="E18" s="6" t="s">
        <v>86</v>
      </c>
      <c r="F18" s="6" t="s">
        <v>29</v>
      </c>
      <c r="G18" s="6" t="s">
        <v>30</v>
      </c>
      <c r="H18" s="6" t="s">
        <v>58</v>
      </c>
      <c r="I18" s="6" t="s">
        <v>58</v>
      </c>
      <c r="J18" s="6" t="s">
        <v>33</v>
      </c>
      <c r="K18" s="6" t="s">
        <v>34</v>
      </c>
      <c r="L18" s="6" t="s">
        <v>1</v>
      </c>
      <c r="M18" s="12">
        <v>42473</v>
      </c>
      <c r="N18" s="12">
        <v>51603</v>
      </c>
      <c r="O18" s="6">
        <v>1</v>
      </c>
      <c r="P18" s="13">
        <v>8</v>
      </c>
      <c r="Q18" s="13">
        <v>56.1</v>
      </c>
      <c r="R18" s="14">
        <v>0.80051369900000002</v>
      </c>
      <c r="S18" s="6" t="s">
        <v>35</v>
      </c>
      <c r="T18" s="6" t="s">
        <v>35</v>
      </c>
      <c r="U18" s="15" t="s">
        <v>35</v>
      </c>
      <c r="V18" s="15" t="s">
        <v>36</v>
      </c>
      <c r="W18" s="15" t="s">
        <v>58</v>
      </c>
      <c r="X18" s="16">
        <v>1</v>
      </c>
      <c r="Y18" s="45">
        <f t="shared" si="3"/>
        <v>73050</v>
      </c>
      <c r="Z18" s="41">
        <f>IF(IFERROR(MATCH(E18,CONV_CAISO_Gen_List!C:C,0),FALSE),1,0)</f>
        <v>1</v>
      </c>
      <c r="AA18" s="47">
        <f t="shared" si="4"/>
        <v>56.1</v>
      </c>
      <c r="AB18">
        <f t="shared" si="5"/>
        <v>1</v>
      </c>
      <c r="AC18">
        <f t="shared" si="6"/>
        <v>1</v>
      </c>
      <c r="AD18">
        <f t="shared" si="2"/>
        <v>1</v>
      </c>
      <c r="AE18">
        <f t="shared" si="7"/>
        <v>0</v>
      </c>
      <c r="AF18" t="str">
        <f t="shared" si="8"/>
        <v>PEABDY_2_LNDFL1</v>
      </c>
      <c r="AG18" t="str">
        <f t="shared" si="9"/>
        <v>Potrero Hills Landfill</v>
      </c>
      <c r="AH18" s="70">
        <f t="shared" si="10"/>
        <v>8</v>
      </c>
      <c r="AI18" t="str">
        <f t="shared" si="11"/>
        <v>Biomass</v>
      </c>
      <c r="AJ18" s="44">
        <f>IFERROR(INDEX(MasterGenCapability_201906!$G:$G,MATCH($AF18,MasterGenCapability_201906!$U:$U,0)),"")</f>
        <v>8</v>
      </c>
      <c r="AK18" s="44">
        <f>IFERROR(INDEX(NQC2020compliance_20191121!$L:$L,MATCH($AF18,NQC2020compliance_20191121!$A:$A,0)),"")</f>
        <v>7.09</v>
      </c>
    </row>
    <row r="19" spans="2:37" x14ac:dyDescent="0.25">
      <c r="B19" s="6">
        <v>14</v>
      </c>
      <c r="C19" s="6" t="s">
        <v>87</v>
      </c>
      <c r="D19" s="6" t="s">
        <v>88</v>
      </c>
      <c r="E19" s="6" t="s">
        <v>89</v>
      </c>
      <c r="F19" s="6" t="s">
        <v>29</v>
      </c>
      <c r="G19" s="6" t="s">
        <v>30</v>
      </c>
      <c r="H19" s="6" t="s">
        <v>90</v>
      </c>
      <c r="I19" s="6" t="s">
        <v>91</v>
      </c>
      <c r="J19" s="6" t="s">
        <v>33</v>
      </c>
      <c r="K19" s="6" t="s">
        <v>34</v>
      </c>
      <c r="L19" s="6" t="s">
        <v>1</v>
      </c>
      <c r="M19" s="12">
        <v>41883</v>
      </c>
      <c r="N19" s="12">
        <v>49187</v>
      </c>
      <c r="O19" s="6">
        <v>1</v>
      </c>
      <c r="P19" s="13">
        <v>18.96</v>
      </c>
      <c r="Q19" s="13">
        <v>132.87</v>
      </c>
      <c r="R19" s="14">
        <v>0.79998988500000001</v>
      </c>
      <c r="S19" s="6" t="s">
        <v>35</v>
      </c>
      <c r="T19" s="6" t="s">
        <v>35</v>
      </c>
      <c r="U19" s="15" t="s">
        <v>35</v>
      </c>
      <c r="V19" s="15" t="s">
        <v>36</v>
      </c>
      <c r="W19" s="15" t="s">
        <v>91</v>
      </c>
      <c r="X19" s="16">
        <v>1</v>
      </c>
      <c r="Y19" s="45">
        <f t="shared" si="3"/>
        <v>73050</v>
      </c>
      <c r="Z19" s="41">
        <f>IF(IFERROR(MATCH(E19,CONV_CAISO_Gen_List!C:C,0),FALSE),1,0)</f>
        <v>1</v>
      </c>
      <c r="AA19" s="47">
        <f t="shared" si="4"/>
        <v>132.87</v>
      </c>
      <c r="AB19">
        <f t="shared" si="5"/>
        <v>1</v>
      </c>
      <c r="AC19">
        <f t="shared" si="6"/>
        <v>1</v>
      </c>
      <c r="AD19">
        <f t="shared" si="2"/>
        <v>1</v>
      </c>
      <c r="AE19">
        <f t="shared" si="7"/>
        <v>0</v>
      </c>
      <c r="AF19" t="str">
        <f t="shared" si="8"/>
        <v>SUNSHN_2_LNDFL</v>
      </c>
      <c r="AG19" t="str">
        <f t="shared" si="9"/>
        <v>Sunshine Landfill</v>
      </c>
      <c r="AH19" s="70">
        <f t="shared" si="10"/>
        <v>18.96</v>
      </c>
      <c r="AI19" t="str">
        <f t="shared" si="11"/>
        <v>Biomass</v>
      </c>
      <c r="AJ19" s="44">
        <f>IFERROR(INDEX(MasterGenCapability_201906!$G:$G,MATCH($AF19,MasterGenCapability_201906!$U:$U,0)),"")</f>
        <v>4.5999999999999996</v>
      </c>
      <c r="AK19" s="44">
        <f>IFERROR(INDEX(NQC2020compliance_20191121!$L:$L,MATCH($AF19,NQC2020compliance_20191121!$A:$A,0)),"")</f>
        <v>15.4</v>
      </c>
    </row>
    <row r="20" spans="2:37" x14ac:dyDescent="0.25">
      <c r="B20" s="6">
        <v>15</v>
      </c>
      <c r="C20" s="6" t="s">
        <v>92</v>
      </c>
      <c r="D20" s="6" t="s">
        <v>93</v>
      </c>
      <c r="E20" s="6" t="s">
        <v>94</v>
      </c>
      <c r="F20" s="6" t="s">
        <v>29</v>
      </c>
      <c r="G20" s="6" t="s">
        <v>30</v>
      </c>
      <c r="H20" s="6" t="s">
        <v>95</v>
      </c>
      <c r="I20" s="6" t="s">
        <v>96</v>
      </c>
      <c r="J20" s="6" t="s">
        <v>36</v>
      </c>
      <c r="K20" s="6" t="s">
        <v>97</v>
      </c>
      <c r="L20" s="6" t="s">
        <v>1</v>
      </c>
      <c r="M20" s="12">
        <v>40817</v>
      </c>
      <c r="N20" s="12">
        <v>73050</v>
      </c>
      <c r="O20" s="6">
        <v>1</v>
      </c>
      <c r="P20" s="13">
        <v>28.8</v>
      </c>
      <c r="Q20" s="13">
        <v>113.67400000000001</v>
      </c>
      <c r="R20" s="14">
        <v>0.450572362</v>
      </c>
      <c r="S20" s="6" t="s">
        <v>35</v>
      </c>
      <c r="T20" s="6" t="s">
        <v>35</v>
      </c>
      <c r="U20" s="15" t="s">
        <v>35</v>
      </c>
      <c r="V20" s="15" t="s">
        <v>36</v>
      </c>
      <c r="W20" s="15" t="s">
        <v>37</v>
      </c>
      <c r="X20" s="16">
        <v>1</v>
      </c>
      <c r="Y20" s="45">
        <f t="shared" si="3"/>
        <v>73050</v>
      </c>
      <c r="Z20" s="41">
        <f>IF(IFERROR(MATCH(E20,CONV_CAISO_Gen_List!C:C,0),FALSE),1,0)</f>
        <v>1</v>
      </c>
      <c r="AA20" s="47">
        <f t="shared" si="4"/>
        <v>113.67400000000001</v>
      </c>
      <c r="AB20">
        <f t="shared" si="5"/>
        <v>1</v>
      </c>
      <c r="AC20">
        <f t="shared" si="6"/>
        <v>1</v>
      </c>
      <c r="AD20">
        <f t="shared" si="2"/>
        <v>1</v>
      </c>
      <c r="AE20">
        <f t="shared" si="7"/>
        <v>0</v>
      </c>
      <c r="AF20" t="str">
        <f t="shared" si="8"/>
        <v>PACLUM_6_UNIT</v>
      </c>
      <c r="AG20" t="str">
        <f t="shared" si="9"/>
        <v>Eel River Power LLC</v>
      </c>
      <c r="AH20" s="70">
        <f t="shared" si="10"/>
        <v>28.8</v>
      </c>
      <c r="AI20" t="str">
        <f t="shared" si="11"/>
        <v>Biomass</v>
      </c>
      <c r="AJ20" s="44">
        <f>IFERROR(INDEX(MasterGenCapability_201906!$G:$G,MATCH($AF20,MasterGenCapability_201906!$U:$U,0)),"")</f>
        <v>28.8</v>
      </c>
      <c r="AK20" s="44">
        <f>IFERROR(INDEX(NQC2020compliance_20191121!$L:$L,MATCH($AF20,NQC2020compliance_20191121!$A:$A,0)),"")</f>
        <v>15.4</v>
      </c>
    </row>
    <row r="21" spans="2:37" hidden="1" x14ac:dyDescent="0.25">
      <c r="B21" s="6">
        <v>16</v>
      </c>
      <c r="C21" s="6" t="s">
        <v>98</v>
      </c>
      <c r="D21" s="6" t="s">
        <v>99</v>
      </c>
      <c r="E21" s="6" t="s">
        <v>100</v>
      </c>
      <c r="F21" s="6" t="s">
        <v>29</v>
      </c>
      <c r="G21" s="6" t="s">
        <v>30</v>
      </c>
      <c r="H21" s="6" t="s">
        <v>101</v>
      </c>
      <c r="I21" s="6" t="s">
        <v>102</v>
      </c>
      <c r="J21" s="6" t="s">
        <v>36</v>
      </c>
      <c r="K21" s="6" t="s">
        <v>97</v>
      </c>
      <c r="L21" s="6" t="s">
        <v>1</v>
      </c>
      <c r="M21" s="12">
        <v>31778</v>
      </c>
      <c r="N21" s="12">
        <v>42255</v>
      </c>
      <c r="O21" s="6">
        <v>0</v>
      </c>
      <c r="P21" s="13">
        <v>20</v>
      </c>
      <c r="Q21" s="13">
        <v>85.088999999999999</v>
      </c>
      <c r="R21" s="14">
        <v>0.48566780799999998</v>
      </c>
      <c r="S21" s="6" t="s">
        <v>35</v>
      </c>
      <c r="T21" s="6" t="s">
        <v>35</v>
      </c>
      <c r="U21" s="15" t="s">
        <v>35</v>
      </c>
      <c r="V21" s="15" t="s">
        <v>36</v>
      </c>
      <c r="W21" s="15" t="s">
        <v>47</v>
      </c>
      <c r="X21" s="16">
        <v>1</v>
      </c>
      <c r="Y21" s="45">
        <f t="shared" si="3"/>
        <v>42255</v>
      </c>
      <c r="Z21" s="41">
        <f>IF(IFERROR(MATCH(E21,CONV_CAISO_Gen_List!C:C,0),FALSE),1,0)</f>
        <v>1</v>
      </c>
      <c r="AA21" s="47">
        <f t="shared" si="4"/>
        <v>85.088999999999999</v>
      </c>
      <c r="AB21">
        <f t="shared" si="5"/>
        <v>0</v>
      </c>
      <c r="AC21">
        <f t="shared" si="6"/>
        <v>1</v>
      </c>
      <c r="AD21">
        <f t="shared" si="2"/>
        <v>0</v>
      </c>
      <c r="AE21">
        <f t="shared" si="7"/>
        <v>0</v>
      </c>
      <c r="AJ21" s="44" t="str">
        <f>IFERROR(INDEX(MasterGenCapability_201906!$G:$G,MATCH($AF21,MasterGenCapability_201906!$U:$U,0)),"")</f>
        <v/>
      </c>
      <c r="AK21" s="44" t="str">
        <f>IFERROR(INDEX(NQC2020compliance_20191121!$L:$L,MATCH($AF21,NQC2020compliance_20191121!$A:$A,0)),"")</f>
        <v/>
      </c>
    </row>
    <row r="22" spans="2:37" hidden="1" x14ac:dyDescent="0.25">
      <c r="B22" s="6">
        <v>17</v>
      </c>
      <c r="C22" s="6" t="s">
        <v>103</v>
      </c>
      <c r="D22" s="6" t="s">
        <v>104</v>
      </c>
      <c r="E22" s="6" t="s">
        <v>105</v>
      </c>
      <c r="F22" s="6" t="s">
        <v>29</v>
      </c>
      <c r="G22" s="6" t="s">
        <v>30</v>
      </c>
      <c r="H22" s="6" t="s">
        <v>106</v>
      </c>
      <c r="I22" s="6" t="s">
        <v>107</v>
      </c>
      <c r="J22" s="6" t="s">
        <v>36</v>
      </c>
      <c r="K22" s="6" t="s">
        <v>97</v>
      </c>
      <c r="L22" s="6" t="s">
        <v>1</v>
      </c>
      <c r="M22" s="12">
        <v>31841</v>
      </c>
      <c r="N22" s="12">
        <v>42255</v>
      </c>
      <c r="O22" s="6">
        <v>0</v>
      </c>
      <c r="P22" s="13">
        <v>20</v>
      </c>
      <c r="Q22" s="13">
        <v>130.721</v>
      </c>
      <c r="R22" s="14">
        <v>0.74612442899999998</v>
      </c>
      <c r="S22" s="6" t="s">
        <v>35</v>
      </c>
      <c r="T22" s="6" t="s">
        <v>35</v>
      </c>
      <c r="U22" s="15" t="s">
        <v>35</v>
      </c>
      <c r="V22" s="15" t="s">
        <v>36</v>
      </c>
      <c r="W22" s="15" t="s">
        <v>37</v>
      </c>
      <c r="X22" s="16">
        <v>1</v>
      </c>
      <c r="Y22" s="45">
        <f t="shared" si="3"/>
        <v>42255</v>
      </c>
      <c r="Z22" s="41">
        <f>IF(IFERROR(MATCH(E22,CONV_CAISO_Gen_List!C:C,0),FALSE),1,0)</f>
        <v>1</v>
      </c>
      <c r="AA22" s="47">
        <f t="shared" si="4"/>
        <v>130.721</v>
      </c>
      <c r="AB22">
        <f t="shared" si="5"/>
        <v>0</v>
      </c>
      <c r="AC22">
        <f t="shared" si="6"/>
        <v>1</v>
      </c>
      <c r="AD22">
        <f t="shared" si="2"/>
        <v>0</v>
      </c>
      <c r="AE22">
        <f t="shared" si="7"/>
        <v>0</v>
      </c>
      <c r="AJ22" s="44" t="str">
        <f>IFERROR(INDEX(MasterGenCapability_201906!$G:$G,MATCH($AF22,MasterGenCapability_201906!$U:$U,0)),"")</f>
        <v/>
      </c>
      <c r="AK22" s="44" t="str">
        <f>IFERROR(INDEX(NQC2020compliance_20191121!$L:$L,MATCH($AF22,NQC2020compliance_20191121!$A:$A,0)),"")</f>
        <v/>
      </c>
    </row>
    <row r="23" spans="2:37" x14ac:dyDescent="0.25">
      <c r="B23" s="6">
        <v>18</v>
      </c>
      <c r="C23" s="6" t="s">
        <v>108</v>
      </c>
      <c r="D23" s="6" t="s">
        <v>109</v>
      </c>
      <c r="E23" s="6" t="s">
        <v>110</v>
      </c>
      <c r="F23" s="6" t="s">
        <v>29</v>
      </c>
      <c r="G23" s="6" t="s">
        <v>30</v>
      </c>
      <c r="H23" s="6" t="s">
        <v>101</v>
      </c>
      <c r="I23" s="6" t="s">
        <v>102</v>
      </c>
      <c r="J23" s="6" t="s">
        <v>36</v>
      </c>
      <c r="K23" s="6" t="s">
        <v>97</v>
      </c>
      <c r="L23" s="6" t="s">
        <v>1</v>
      </c>
      <c r="M23" s="12">
        <v>32876</v>
      </c>
      <c r="N23" s="12">
        <v>43832</v>
      </c>
      <c r="O23" s="6">
        <v>1</v>
      </c>
      <c r="P23" s="13">
        <v>31</v>
      </c>
      <c r="Q23" s="13">
        <v>212.55500000000001</v>
      </c>
      <c r="R23" s="14">
        <v>0.78271836800000005</v>
      </c>
      <c r="S23" s="6" t="s">
        <v>35</v>
      </c>
      <c r="T23" s="6" t="s">
        <v>35</v>
      </c>
      <c r="U23" s="15" t="s">
        <v>35</v>
      </c>
      <c r="V23" s="15" t="s">
        <v>36</v>
      </c>
      <c r="W23" s="15" t="s">
        <v>47</v>
      </c>
      <c r="X23" s="16">
        <v>1</v>
      </c>
      <c r="Y23" s="45">
        <f t="shared" si="3"/>
        <v>73050</v>
      </c>
      <c r="Z23" s="41">
        <f>IF(IFERROR(MATCH(E23,CONV_CAISO_Gen_List!C:C,0),FALSE),1,0)</f>
        <v>1</v>
      </c>
      <c r="AA23" s="47">
        <f t="shared" si="4"/>
        <v>212.55500000000001</v>
      </c>
      <c r="AB23">
        <f t="shared" si="5"/>
        <v>1</v>
      </c>
      <c r="AC23">
        <f t="shared" si="6"/>
        <v>1</v>
      </c>
      <c r="AD23">
        <f t="shared" si="2"/>
        <v>1</v>
      </c>
      <c r="AE23">
        <f t="shared" si="7"/>
        <v>0</v>
      </c>
      <c r="AF23" t="str">
        <f>IF(ISBLANK(E23),C23,E23)</f>
        <v>BURNYF_2_UNIT 1</v>
      </c>
      <c r="AG23" t="str">
        <f>D23</f>
        <v>Burney Forest Products</v>
      </c>
      <c r="AH23" s="70">
        <f>P23</f>
        <v>31</v>
      </c>
      <c r="AI23" t="str">
        <f>V23</f>
        <v>Biomass</v>
      </c>
      <c r="AJ23" s="44">
        <f>IFERROR(INDEX(MasterGenCapability_201906!$G:$G,MATCH($AF23,MasterGenCapability_201906!$U:$U,0)),"")</f>
        <v>31</v>
      </c>
      <c r="AK23" s="44">
        <f>IFERROR(INDEX(NQC2020compliance_20191121!$L:$L,MATCH($AF23,NQC2020compliance_20191121!$A:$A,0)),"")</f>
        <v>28.19</v>
      </c>
    </row>
    <row r="24" spans="2:37" hidden="1" x14ac:dyDescent="0.25">
      <c r="B24" s="6">
        <v>19</v>
      </c>
      <c r="C24" s="6" t="s">
        <v>111</v>
      </c>
      <c r="D24" s="6" t="s">
        <v>112</v>
      </c>
      <c r="E24" s="6" t="s">
        <v>113</v>
      </c>
      <c r="F24" s="6" t="s">
        <v>29</v>
      </c>
      <c r="G24" s="6" t="s">
        <v>30</v>
      </c>
      <c r="H24" s="6" t="s">
        <v>114</v>
      </c>
      <c r="I24" s="6" t="s">
        <v>115</v>
      </c>
      <c r="J24" s="6" t="s">
        <v>36</v>
      </c>
      <c r="K24" s="6" t="s">
        <v>97</v>
      </c>
      <c r="L24" s="6" t="s">
        <v>1</v>
      </c>
      <c r="M24" s="12">
        <v>31805</v>
      </c>
      <c r="N24" s="12">
        <v>42255</v>
      </c>
      <c r="O24" s="6">
        <v>0</v>
      </c>
      <c r="P24" s="13">
        <v>7.5</v>
      </c>
      <c r="Q24" s="13">
        <v>61.765999999999998</v>
      </c>
      <c r="R24" s="14">
        <v>0.94012176599999997</v>
      </c>
      <c r="S24" s="6" t="s">
        <v>35</v>
      </c>
      <c r="T24" s="6" t="s">
        <v>35</v>
      </c>
      <c r="U24" s="15" t="s">
        <v>35</v>
      </c>
      <c r="V24" s="15" t="s">
        <v>36</v>
      </c>
      <c r="W24" s="15" t="s">
        <v>37</v>
      </c>
      <c r="X24" s="16">
        <v>1</v>
      </c>
      <c r="Y24" s="45">
        <f t="shared" si="3"/>
        <v>42255</v>
      </c>
      <c r="Z24" s="41">
        <f>IF(IFERROR(MATCH(E24,CONV_CAISO_Gen_List!C:C,0),FALSE),1,0)</f>
        <v>1</v>
      </c>
      <c r="AA24" s="47">
        <f t="shared" si="4"/>
        <v>61.765999999999998</v>
      </c>
      <c r="AB24">
        <f t="shared" si="5"/>
        <v>0</v>
      </c>
      <c r="AC24">
        <f t="shared" si="6"/>
        <v>1</v>
      </c>
      <c r="AD24">
        <f t="shared" si="2"/>
        <v>0</v>
      </c>
      <c r="AE24">
        <f t="shared" si="7"/>
        <v>0</v>
      </c>
      <c r="AJ24" s="44" t="str">
        <f>IFERROR(INDEX(MasterGenCapability_201906!$G:$G,MATCH($AF24,MasterGenCapability_201906!$U:$U,0)),"")</f>
        <v/>
      </c>
      <c r="AK24" s="44" t="str">
        <f>IFERROR(INDEX(NQC2020compliance_20191121!$L:$L,MATCH($AF24,NQC2020compliance_20191121!$A:$A,0)),"")</f>
        <v/>
      </c>
    </row>
    <row r="25" spans="2:37" hidden="1" x14ac:dyDescent="0.25">
      <c r="B25" s="6">
        <v>20</v>
      </c>
      <c r="C25" s="6" t="s">
        <v>116</v>
      </c>
      <c r="D25" s="6" t="s">
        <v>117</v>
      </c>
      <c r="E25" s="6" t="s">
        <v>118</v>
      </c>
      <c r="F25" s="6" t="s">
        <v>29</v>
      </c>
      <c r="G25" s="6" t="s">
        <v>30</v>
      </c>
      <c r="H25" s="6" t="s">
        <v>101</v>
      </c>
      <c r="I25" s="6" t="s">
        <v>102</v>
      </c>
      <c r="J25" s="6" t="s">
        <v>36</v>
      </c>
      <c r="K25" s="6" t="s">
        <v>97</v>
      </c>
      <c r="L25" s="6" t="s">
        <v>1</v>
      </c>
      <c r="M25" s="12">
        <v>35827</v>
      </c>
      <c r="N25" s="12">
        <v>42255</v>
      </c>
      <c r="O25" s="6">
        <v>0</v>
      </c>
      <c r="P25" s="13">
        <v>5</v>
      </c>
      <c r="Q25" s="13">
        <v>1.661</v>
      </c>
      <c r="R25" s="14">
        <v>3.7922374000000002E-2</v>
      </c>
      <c r="S25" s="6" t="s">
        <v>35</v>
      </c>
      <c r="T25" s="6" t="s">
        <v>35</v>
      </c>
      <c r="U25" s="15" t="s">
        <v>35</v>
      </c>
      <c r="V25" s="15" t="s">
        <v>36</v>
      </c>
      <c r="W25" s="15" t="s">
        <v>47</v>
      </c>
      <c r="X25" s="16">
        <v>1</v>
      </c>
      <c r="Y25" s="45">
        <f t="shared" si="3"/>
        <v>42255</v>
      </c>
      <c r="Z25" s="41">
        <f>IF(IFERROR(MATCH(E25,CONV_CAISO_Gen_List!C:C,0),FALSE),1,0)</f>
        <v>1</v>
      </c>
      <c r="AA25" s="47">
        <f t="shared" si="4"/>
        <v>1.661</v>
      </c>
      <c r="AB25">
        <f t="shared" si="5"/>
        <v>0</v>
      </c>
      <c r="AC25">
        <f t="shared" si="6"/>
        <v>1</v>
      </c>
      <c r="AD25">
        <f t="shared" si="2"/>
        <v>0</v>
      </c>
      <c r="AE25">
        <f t="shared" si="7"/>
        <v>0</v>
      </c>
      <c r="AJ25" s="44" t="str">
        <f>IFERROR(INDEX(MasterGenCapability_201906!$G:$G,MATCH($AF25,MasterGenCapability_201906!$U:$U,0)),"")</f>
        <v/>
      </c>
      <c r="AK25" s="44" t="str">
        <f>IFERROR(INDEX(NQC2020compliance_20191121!$L:$L,MATCH($AF25,NQC2020compliance_20191121!$A:$A,0)),"")</f>
        <v/>
      </c>
    </row>
    <row r="26" spans="2:37" hidden="1" x14ac:dyDescent="0.25">
      <c r="B26" s="6">
        <v>21</v>
      </c>
      <c r="C26" s="6" t="s">
        <v>119</v>
      </c>
      <c r="D26" s="6" t="s">
        <v>120</v>
      </c>
      <c r="E26" s="6" t="s">
        <v>121</v>
      </c>
      <c r="F26" s="6" t="s">
        <v>29</v>
      </c>
      <c r="G26" s="6" t="s">
        <v>30</v>
      </c>
      <c r="H26" s="6" t="s">
        <v>122</v>
      </c>
      <c r="I26" s="6" t="s">
        <v>123</v>
      </c>
      <c r="J26" s="6" t="s">
        <v>36</v>
      </c>
      <c r="K26" s="6" t="s">
        <v>97</v>
      </c>
      <c r="L26" s="6" t="s">
        <v>1</v>
      </c>
      <c r="M26" s="12">
        <v>39814</v>
      </c>
      <c r="N26" s="12">
        <v>42255</v>
      </c>
      <c r="O26" s="6">
        <v>0</v>
      </c>
      <c r="P26" s="13">
        <v>7.5</v>
      </c>
      <c r="Q26" s="13">
        <v>12.113</v>
      </c>
      <c r="R26" s="14">
        <v>0.18436834099999999</v>
      </c>
      <c r="S26" s="6" t="s">
        <v>35</v>
      </c>
      <c r="T26" s="6" t="s">
        <v>35</v>
      </c>
      <c r="U26" s="15" t="s">
        <v>35</v>
      </c>
      <c r="V26" s="15" t="s">
        <v>36</v>
      </c>
      <c r="W26" s="15" t="s">
        <v>37</v>
      </c>
      <c r="X26" s="16">
        <v>1</v>
      </c>
      <c r="Y26" s="45">
        <f t="shared" si="3"/>
        <v>42255</v>
      </c>
      <c r="Z26" s="41">
        <f>IF(IFERROR(MATCH(E26,CONV_CAISO_Gen_List!C:C,0),FALSE),1,0)</f>
        <v>1</v>
      </c>
      <c r="AA26" s="47">
        <f t="shared" si="4"/>
        <v>12.113</v>
      </c>
      <c r="AB26">
        <f t="shared" si="5"/>
        <v>0</v>
      </c>
      <c r="AC26">
        <f t="shared" si="6"/>
        <v>1</v>
      </c>
      <c r="AD26">
        <f t="shared" si="2"/>
        <v>0</v>
      </c>
      <c r="AE26">
        <f t="shared" si="7"/>
        <v>0</v>
      </c>
      <c r="AJ26" s="44" t="str">
        <f>IFERROR(INDEX(MasterGenCapability_201906!$G:$G,MATCH($AF26,MasterGenCapability_201906!$U:$U,0)),"")</f>
        <v/>
      </c>
      <c r="AK26" s="44" t="str">
        <f>IFERROR(INDEX(NQC2020compliance_20191121!$L:$L,MATCH($AF26,NQC2020compliance_20191121!$A:$A,0)),"")</f>
        <v/>
      </c>
    </row>
    <row r="27" spans="2:37" x14ac:dyDescent="0.25">
      <c r="B27" s="6">
        <v>22</v>
      </c>
      <c r="C27" s="6" t="s">
        <v>124</v>
      </c>
      <c r="D27" s="6" t="s">
        <v>125</v>
      </c>
      <c r="E27" s="6" t="s">
        <v>126</v>
      </c>
      <c r="F27" s="6" t="s">
        <v>29</v>
      </c>
      <c r="G27" s="6" t="s">
        <v>30</v>
      </c>
      <c r="H27" s="6" t="s">
        <v>106</v>
      </c>
      <c r="I27" s="6" t="s">
        <v>107</v>
      </c>
      <c r="J27" s="6" t="s">
        <v>36</v>
      </c>
      <c r="K27" s="6" t="s">
        <v>97</v>
      </c>
      <c r="L27" s="6" t="s">
        <v>1</v>
      </c>
      <c r="M27" s="12">
        <v>31545</v>
      </c>
      <c r="N27" s="12">
        <v>42502</v>
      </c>
      <c r="O27" s="6">
        <v>1</v>
      </c>
      <c r="P27" s="13">
        <v>12</v>
      </c>
      <c r="Q27" s="13">
        <v>27.908999999999999</v>
      </c>
      <c r="R27" s="14">
        <v>0.26549657500000001</v>
      </c>
      <c r="S27" s="6" t="s">
        <v>35</v>
      </c>
      <c r="T27" s="6" t="s">
        <v>35</v>
      </c>
      <c r="U27" s="15" t="s">
        <v>35</v>
      </c>
      <c r="V27" s="15" t="s">
        <v>36</v>
      </c>
      <c r="W27" s="15" t="s">
        <v>37</v>
      </c>
      <c r="X27" s="16">
        <v>1</v>
      </c>
      <c r="Y27" s="45">
        <f t="shared" si="3"/>
        <v>73050</v>
      </c>
      <c r="Z27" s="41">
        <f>IF(IFERROR(MATCH(E27,CONV_CAISO_Gen_List!C:C,0),FALSE),1,0)</f>
        <v>0</v>
      </c>
      <c r="AA27" s="47">
        <f t="shared" si="4"/>
        <v>27.908999999999999</v>
      </c>
      <c r="AB27">
        <f t="shared" si="5"/>
        <v>1</v>
      </c>
      <c r="AC27">
        <f t="shared" si="6"/>
        <v>1</v>
      </c>
      <c r="AD27">
        <f t="shared" si="2"/>
        <v>1</v>
      </c>
      <c r="AE27">
        <f t="shared" si="7"/>
        <v>0</v>
      </c>
      <c r="AF27" t="str">
        <f t="shared" ref="AF27:AF39" si="12">IF(ISBLANK(E27),C27,E27)</f>
        <v>COLPIN_6_COLLNS</v>
      </c>
      <c r="AG27" t="str">
        <f t="shared" ref="AG27:AG39" si="13">D27</f>
        <v>Collins Pine</v>
      </c>
      <c r="AH27" s="70">
        <f t="shared" ref="AH27:AH39" si="14">P27</f>
        <v>12</v>
      </c>
      <c r="AI27" t="str">
        <f t="shared" ref="AI27:AI39" si="15">V27</f>
        <v>Biomass</v>
      </c>
      <c r="AJ27" s="44" t="str">
        <f>IFERROR(INDEX(MasterGenCapability_201906!$G:$G,MATCH($AF27,MasterGenCapability_201906!$U:$U,0)),"")</f>
        <v/>
      </c>
      <c r="AK27" s="44" t="str">
        <f>IFERROR(INDEX(NQC2020compliance_20191121!$L:$L,MATCH($AF27,NQC2020compliance_20191121!$A:$A,0)),"")</f>
        <v/>
      </c>
    </row>
    <row r="28" spans="2:37" x14ac:dyDescent="0.25">
      <c r="B28" s="6">
        <v>23</v>
      </c>
      <c r="C28" s="6" t="s">
        <v>127</v>
      </c>
      <c r="D28" s="6" t="s">
        <v>128</v>
      </c>
      <c r="E28" s="6" t="s">
        <v>129</v>
      </c>
      <c r="F28" s="6" t="s">
        <v>29</v>
      </c>
      <c r="G28" s="6" t="s">
        <v>30</v>
      </c>
      <c r="H28" s="6" t="s">
        <v>130</v>
      </c>
      <c r="I28" s="6" t="s">
        <v>80</v>
      </c>
      <c r="J28" s="6" t="s">
        <v>36</v>
      </c>
      <c r="K28" s="6" t="s">
        <v>97</v>
      </c>
      <c r="L28" s="6" t="s">
        <v>1</v>
      </c>
      <c r="M28" s="12">
        <v>32888</v>
      </c>
      <c r="N28" s="12">
        <v>42018</v>
      </c>
      <c r="O28" s="6">
        <v>1</v>
      </c>
      <c r="P28" s="13">
        <v>25</v>
      </c>
      <c r="Q28" s="13">
        <v>169.97399999999999</v>
      </c>
      <c r="R28" s="14">
        <v>0.77613698600000003</v>
      </c>
      <c r="S28" s="6" t="s">
        <v>35</v>
      </c>
      <c r="T28" s="6" t="s">
        <v>35</v>
      </c>
      <c r="U28" s="15" t="s">
        <v>35</v>
      </c>
      <c r="V28" s="15" t="s">
        <v>36</v>
      </c>
      <c r="W28" s="15" t="s">
        <v>80</v>
      </c>
      <c r="X28" s="16">
        <v>1</v>
      </c>
      <c r="Y28" s="45">
        <f t="shared" si="3"/>
        <v>73050</v>
      </c>
      <c r="Z28" s="41">
        <f>IF(IFERROR(MATCH(E28,CONV_CAISO_Gen_List!C:C,0),FALSE),1,0)</f>
        <v>1</v>
      </c>
      <c r="AA28" s="47">
        <f t="shared" si="4"/>
        <v>169.97399999999999</v>
      </c>
      <c r="AB28">
        <f t="shared" si="5"/>
        <v>1</v>
      </c>
      <c r="AC28">
        <f t="shared" si="6"/>
        <v>1</v>
      </c>
      <c r="AD28">
        <f t="shared" si="2"/>
        <v>1</v>
      </c>
      <c r="AE28">
        <f t="shared" si="7"/>
        <v>0</v>
      </c>
      <c r="AF28" t="str">
        <f t="shared" si="12"/>
        <v>MENBIO_6_UNIT</v>
      </c>
      <c r="AG28" t="str">
        <f t="shared" si="13"/>
        <v>Covanta Mendota L. P.</v>
      </c>
      <c r="AH28" s="70">
        <f t="shared" si="14"/>
        <v>25</v>
      </c>
      <c r="AI28" t="str">
        <f t="shared" si="15"/>
        <v>Biomass</v>
      </c>
      <c r="AJ28" s="44" t="str">
        <f>IFERROR(INDEX(MasterGenCapability_201906!$G:$G,MATCH($AF28,MasterGenCapability_201906!$U:$U,0)),"")</f>
        <v/>
      </c>
      <c r="AK28" s="44" t="str">
        <f>IFERROR(INDEX(NQC2020compliance_20191121!$L:$L,MATCH($AF28,NQC2020compliance_20191121!$A:$A,0)),"")</f>
        <v/>
      </c>
    </row>
    <row r="29" spans="2:37" x14ac:dyDescent="0.25">
      <c r="B29" s="6">
        <v>24</v>
      </c>
      <c r="C29" s="6" t="s">
        <v>131</v>
      </c>
      <c r="D29" s="6" t="s">
        <v>132</v>
      </c>
      <c r="E29" s="6" t="s">
        <v>133</v>
      </c>
      <c r="F29" s="6" t="s">
        <v>29</v>
      </c>
      <c r="G29" s="6" t="s">
        <v>30</v>
      </c>
      <c r="H29" s="6" t="s">
        <v>95</v>
      </c>
      <c r="I29" s="6" t="s">
        <v>96</v>
      </c>
      <c r="J29" s="6" t="s">
        <v>36</v>
      </c>
      <c r="K29" s="6" t="s">
        <v>97</v>
      </c>
      <c r="L29" s="6" t="s">
        <v>1</v>
      </c>
      <c r="M29" s="12">
        <v>31811</v>
      </c>
      <c r="N29" s="12">
        <v>42768</v>
      </c>
      <c r="O29" s="6">
        <v>1</v>
      </c>
      <c r="P29" s="13">
        <v>17.25</v>
      </c>
      <c r="Q29" s="13">
        <v>102.661</v>
      </c>
      <c r="R29" s="14">
        <v>0.67937926000000004</v>
      </c>
      <c r="S29" s="6" t="s">
        <v>35</v>
      </c>
      <c r="T29" s="6" t="s">
        <v>35</v>
      </c>
      <c r="U29" s="15" t="s">
        <v>35</v>
      </c>
      <c r="V29" s="15" t="s">
        <v>36</v>
      </c>
      <c r="W29" s="15" t="s">
        <v>37</v>
      </c>
      <c r="X29" s="16">
        <v>1</v>
      </c>
      <c r="Y29" s="45">
        <f t="shared" si="3"/>
        <v>73050</v>
      </c>
      <c r="Z29" s="41">
        <f>IF(IFERROR(MATCH(E29,CONV_CAISO_Gen_List!C:C,0),FALSE),1,0)</f>
        <v>1</v>
      </c>
      <c r="AA29" s="47">
        <f t="shared" si="4"/>
        <v>102.661</v>
      </c>
      <c r="AB29">
        <f t="shared" si="5"/>
        <v>1</v>
      </c>
      <c r="AC29">
        <f t="shared" si="6"/>
        <v>1</v>
      </c>
      <c r="AD29">
        <f t="shared" si="2"/>
        <v>1</v>
      </c>
      <c r="AE29">
        <f t="shared" si="7"/>
        <v>0</v>
      </c>
      <c r="AF29" t="str">
        <f t="shared" si="12"/>
        <v>FAIRHV_6_UNIT</v>
      </c>
      <c r="AG29" t="str">
        <f t="shared" si="13"/>
        <v>DG Fairhaven Power, LLC</v>
      </c>
      <c r="AH29" s="70">
        <f t="shared" si="14"/>
        <v>17.25</v>
      </c>
      <c r="AI29" t="str">
        <f t="shared" si="15"/>
        <v>Biomass</v>
      </c>
      <c r="AJ29" s="44">
        <f>IFERROR(INDEX(MasterGenCapability_201906!$G:$G,MATCH($AF29,MasterGenCapability_201906!$U:$U,0)),"")</f>
        <v>18.75</v>
      </c>
      <c r="AK29" s="44">
        <f>IFERROR(INDEX(NQC2020compliance_20191121!$L:$L,MATCH($AF29,NQC2020compliance_20191121!$A:$A,0)),"")</f>
        <v>13.95</v>
      </c>
    </row>
    <row r="30" spans="2:37" x14ac:dyDescent="0.25">
      <c r="B30" s="6">
        <v>25</v>
      </c>
      <c r="C30" s="6" t="s">
        <v>134</v>
      </c>
      <c r="D30" s="6" t="s">
        <v>135</v>
      </c>
      <c r="E30" s="6" t="s">
        <v>136</v>
      </c>
      <c r="F30" s="6" t="s">
        <v>29</v>
      </c>
      <c r="G30" s="6" t="s">
        <v>30</v>
      </c>
      <c r="H30" s="6" t="s">
        <v>137</v>
      </c>
      <c r="I30" s="6" t="s">
        <v>46</v>
      </c>
      <c r="J30" s="6" t="s">
        <v>36</v>
      </c>
      <c r="K30" s="6" t="s">
        <v>97</v>
      </c>
      <c r="L30" s="6" t="s">
        <v>1</v>
      </c>
      <c r="M30" s="12">
        <v>40238</v>
      </c>
      <c r="N30" s="12">
        <v>43890</v>
      </c>
      <c r="O30" s="6">
        <v>1</v>
      </c>
      <c r="P30" s="13">
        <v>25</v>
      </c>
      <c r="Q30" s="13">
        <v>175</v>
      </c>
      <c r="R30" s="14">
        <v>0.79908675799999995</v>
      </c>
      <c r="S30" s="6" t="s">
        <v>35</v>
      </c>
      <c r="T30" s="6" t="s">
        <v>35</v>
      </c>
      <c r="U30" s="15" t="s">
        <v>35</v>
      </c>
      <c r="V30" s="15" t="s">
        <v>36</v>
      </c>
      <c r="W30" s="15" t="s">
        <v>47</v>
      </c>
      <c r="X30" s="16">
        <v>1</v>
      </c>
      <c r="Y30" s="45">
        <f t="shared" si="3"/>
        <v>73050</v>
      </c>
      <c r="Z30" s="41">
        <f>IF(IFERROR(MATCH(E30,CONV_CAISO_Gen_List!C:C,0),FALSE),1,0)</f>
        <v>1</v>
      </c>
      <c r="AA30" s="47">
        <f t="shared" si="4"/>
        <v>175</v>
      </c>
      <c r="AB30">
        <f t="shared" si="5"/>
        <v>1</v>
      </c>
      <c r="AC30">
        <f t="shared" si="6"/>
        <v>1</v>
      </c>
      <c r="AD30">
        <f t="shared" si="2"/>
        <v>1</v>
      </c>
      <c r="AE30">
        <f t="shared" si="7"/>
        <v>0</v>
      </c>
      <c r="AF30" t="str">
        <f t="shared" si="12"/>
        <v>BIOMAS_1_UNIT 1</v>
      </c>
      <c r="AG30" t="str">
        <f t="shared" si="13"/>
        <v>Woodland Biomass</v>
      </c>
      <c r="AH30" s="70">
        <f t="shared" si="14"/>
        <v>25</v>
      </c>
      <c r="AI30" t="str">
        <f t="shared" si="15"/>
        <v>Biomass</v>
      </c>
      <c r="AJ30" s="44">
        <f>IFERROR(INDEX(MasterGenCapability_201906!$G:$G,MATCH($AF30,MasterGenCapability_201906!$U:$U,0)),"")</f>
        <v>25.5</v>
      </c>
      <c r="AK30" s="44">
        <f>IFERROR(INDEX(NQC2020compliance_20191121!$L:$L,MATCH($AF30,NQC2020compliance_20191121!$A:$A,0)),"")</f>
        <v>23.33</v>
      </c>
    </row>
    <row r="31" spans="2:37" x14ac:dyDescent="0.25">
      <c r="B31" s="6">
        <v>26</v>
      </c>
      <c r="C31" s="6" t="s">
        <v>138</v>
      </c>
      <c r="D31" s="6" t="s">
        <v>139</v>
      </c>
      <c r="E31" s="6"/>
      <c r="F31" s="6" t="s">
        <v>29</v>
      </c>
      <c r="G31" s="6" t="s">
        <v>30</v>
      </c>
      <c r="H31" s="6" t="s">
        <v>140</v>
      </c>
      <c r="I31" s="6" t="s">
        <v>141</v>
      </c>
      <c r="J31" s="6" t="s">
        <v>36</v>
      </c>
      <c r="K31" s="6" t="s">
        <v>97</v>
      </c>
      <c r="L31" s="6" t="s">
        <v>1</v>
      </c>
      <c r="M31" s="12">
        <v>32767</v>
      </c>
      <c r="N31" s="12">
        <v>43723</v>
      </c>
      <c r="O31" s="6">
        <v>1</v>
      </c>
      <c r="P31" s="13">
        <v>32</v>
      </c>
      <c r="Q31" s="13">
        <v>166.01900000000001</v>
      </c>
      <c r="R31" s="14">
        <v>0.592248145</v>
      </c>
      <c r="S31" s="6" t="s">
        <v>35</v>
      </c>
      <c r="T31" s="6" t="s">
        <v>35</v>
      </c>
      <c r="U31" s="15" t="s">
        <v>35</v>
      </c>
      <c r="V31" s="15" t="s">
        <v>36</v>
      </c>
      <c r="W31" s="15" t="s">
        <v>47</v>
      </c>
      <c r="X31" s="16">
        <v>1</v>
      </c>
      <c r="Y31" s="45">
        <f t="shared" si="3"/>
        <v>73050</v>
      </c>
      <c r="Z31" s="41">
        <f>IF(IFERROR(MATCH(E31,CONV_CAISO_Gen_List!C:C,0),FALSE),1,0)</f>
        <v>0</v>
      </c>
      <c r="AA31" s="47">
        <f t="shared" si="4"/>
        <v>166.01900000000001</v>
      </c>
      <c r="AB31">
        <f t="shared" si="5"/>
        <v>1</v>
      </c>
      <c r="AC31">
        <f t="shared" si="6"/>
        <v>1</v>
      </c>
      <c r="AD31">
        <f t="shared" si="2"/>
        <v>1</v>
      </c>
      <c r="AE31">
        <f t="shared" si="7"/>
        <v>0</v>
      </c>
      <c r="AF31" t="str">
        <f t="shared" si="12"/>
        <v>PG2007</v>
      </c>
      <c r="AG31" t="str">
        <f t="shared" si="13"/>
        <v>HL Power</v>
      </c>
      <c r="AH31" s="70">
        <f t="shared" si="14"/>
        <v>32</v>
      </c>
      <c r="AI31" t="str">
        <f t="shared" si="15"/>
        <v>Biomass</v>
      </c>
      <c r="AJ31" s="44" t="str">
        <f>IFERROR(INDEX(MasterGenCapability_201906!$G:$G,MATCH($AF31,MasterGenCapability_201906!$U:$U,0)),"")</f>
        <v/>
      </c>
      <c r="AK31" s="44" t="str">
        <f>IFERROR(INDEX(NQC2020compliance_20191121!$L:$L,MATCH($AF31,NQC2020compliance_20191121!$A:$A,0)),"")</f>
        <v/>
      </c>
    </row>
    <row r="32" spans="2:37" x14ac:dyDescent="0.25">
      <c r="B32" s="6">
        <v>27</v>
      </c>
      <c r="C32" s="6" t="s">
        <v>142</v>
      </c>
      <c r="D32" s="6" t="s">
        <v>143</v>
      </c>
      <c r="E32" s="6" t="s">
        <v>144</v>
      </c>
      <c r="F32" s="6" t="s">
        <v>29</v>
      </c>
      <c r="G32" s="6" t="s">
        <v>30</v>
      </c>
      <c r="H32" s="6" t="s">
        <v>122</v>
      </c>
      <c r="I32" s="6" t="s">
        <v>123</v>
      </c>
      <c r="J32" s="6" t="s">
        <v>36</v>
      </c>
      <c r="K32" s="6" t="s">
        <v>97</v>
      </c>
      <c r="L32" s="6" t="s">
        <v>1</v>
      </c>
      <c r="M32" s="12">
        <v>31801</v>
      </c>
      <c r="N32" s="12">
        <v>42758</v>
      </c>
      <c r="O32" s="6">
        <v>1</v>
      </c>
      <c r="P32" s="13">
        <v>22</v>
      </c>
      <c r="Q32" s="13">
        <v>127.398</v>
      </c>
      <c r="R32" s="14">
        <v>0.66105230400000003</v>
      </c>
      <c r="S32" s="6" t="s">
        <v>35</v>
      </c>
      <c r="T32" s="6" t="s">
        <v>35</v>
      </c>
      <c r="U32" s="15" t="s">
        <v>35</v>
      </c>
      <c r="V32" s="15" t="s">
        <v>36</v>
      </c>
      <c r="W32" s="15" t="s">
        <v>37</v>
      </c>
      <c r="X32" s="16">
        <v>1</v>
      </c>
      <c r="Y32" s="45">
        <f t="shared" si="3"/>
        <v>73050</v>
      </c>
      <c r="Z32" s="41">
        <f>IF(IFERROR(MATCH(E32,CONV_CAISO_Gen_List!C:C,0),FALSE),1,0)</f>
        <v>1</v>
      </c>
      <c r="AA32" s="47">
        <f t="shared" si="4"/>
        <v>127.398</v>
      </c>
      <c r="AB32">
        <f t="shared" si="5"/>
        <v>1</v>
      </c>
      <c r="AC32">
        <f t="shared" si="6"/>
        <v>1</v>
      </c>
      <c r="AD32">
        <f t="shared" si="2"/>
        <v>1</v>
      </c>
      <c r="AE32">
        <f t="shared" si="7"/>
        <v>0</v>
      </c>
      <c r="AF32" t="str">
        <f t="shared" si="12"/>
        <v>ULTPCH_1_UNIT 1</v>
      </c>
      <c r="AG32" t="str">
        <f t="shared" si="13"/>
        <v>Pacific-Ultrapower Chinese Station</v>
      </c>
      <c r="AH32" s="70">
        <f t="shared" si="14"/>
        <v>22</v>
      </c>
      <c r="AI32" t="str">
        <f t="shared" si="15"/>
        <v>Biomass</v>
      </c>
      <c r="AJ32" s="44">
        <f>IFERROR(INDEX(MasterGenCapability_201906!$G:$G,MATCH($AF32,MasterGenCapability_201906!$U:$U,0)),"")</f>
        <v>18</v>
      </c>
      <c r="AK32" s="44">
        <f>IFERROR(INDEX(NQC2020compliance_20191121!$L:$L,MATCH($AF32,NQC2020compliance_20191121!$A:$A,0)),"")</f>
        <v>15.85</v>
      </c>
    </row>
    <row r="33" spans="2:37" x14ac:dyDescent="0.25">
      <c r="B33" s="6">
        <v>28</v>
      </c>
      <c r="C33" s="6" t="s">
        <v>145</v>
      </c>
      <c r="D33" s="6" t="s">
        <v>146</v>
      </c>
      <c r="E33" s="6" t="s">
        <v>147</v>
      </c>
      <c r="F33" s="6" t="s">
        <v>29</v>
      </c>
      <c r="G33" s="6" t="s">
        <v>30</v>
      </c>
      <c r="H33" s="6" t="s">
        <v>130</v>
      </c>
      <c r="I33" s="6" t="s">
        <v>80</v>
      </c>
      <c r="J33" s="6" t="s">
        <v>36</v>
      </c>
      <c r="K33" s="6" t="s">
        <v>97</v>
      </c>
      <c r="L33" s="6" t="s">
        <v>1</v>
      </c>
      <c r="M33" s="12">
        <v>32552</v>
      </c>
      <c r="N33" s="12">
        <v>43508</v>
      </c>
      <c r="O33" s="6">
        <v>1</v>
      </c>
      <c r="P33" s="13">
        <v>26.5</v>
      </c>
      <c r="Q33" s="13">
        <v>170.28200000000001</v>
      </c>
      <c r="R33" s="14">
        <v>0.73353148999999995</v>
      </c>
      <c r="S33" s="6" t="s">
        <v>35</v>
      </c>
      <c r="T33" s="6" t="s">
        <v>35</v>
      </c>
      <c r="U33" s="15" t="s">
        <v>35</v>
      </c>
      <c r="V33" s="15" t="s">
        <v>36</v>
      </c>
      <c r="W33" s="15" t="s">
        <v>80</v>
      </c>
      <c r="X33" s="16">
        <v>1</v>
      </c>
      <c r="Y33" s="45">
        <f t="shared" si="3"/>
        <v>73050</v>
      </c>
      <c r="Z33" s="41">
        <f>IF(IFERROR(MATCH(E33,CONV_CAISO_Gen_List!C:C,0),FALSE),1,0)</f>
        <v>1</v>
      </c>
      <c r="AA33" s="47">
        <f t="shared" si="4"/>
        <v>170.28200000000001</v>
      </c>
      <c r="AB33">
        <f t="shared" si="5"/>
        <v>1</v>
      </c>
      <c r="AC33">
        <f t="shared" si="6"/>
        <v>1</v>
      </c>
      <c r="AD33">
        <f t="shared" si="2"/>
        <v>1</v>
      </c>
      <c r="AE33">
        <f t="shared" si="7"/>
        <v>0</v>
      </c>
      <c r="AF33" t="str">
        <f t="shared" si="12"/>
        <v>ULTPFR_1_UNIT 1</v>
      </c>
      <c r="AG33" t="str">
        <f t="shared" si="13"/>
        <v>Rio Bravo Fresno</v>
      </c>
      <c r="AH33" s="70">
        <f t="shared" si="14"/>
        <v>26.5</v>
      </c>
      <c r="AI33" t="str">
        <f t="shared" si="15"/>
        <v>Biomass</v>
      </c>
      <c r="AJ33" s="44">
        <f>IFERROR(INDEX(MasterGenCapability_201906!$G:$G,MATCH($AF33,MasterGenCapability_201906!$U:$U,0)),"")</f>
        <v>24.3</v>
      </c>
      <c r="AK33" s="44">
        <f>IFERROR(INDEX(NQC2020compliance_20191121!$L:$L,MATCH($AF33,NQC2020compliance_20191121!$A:$A,0)),"")</f>
        <v>19.04</v>
      </c>
    </row>
    <row r="34" spans="2:37" x14ac:dyDescent="0.25">
      <c r="B34" s="6">
        <v>29</v>
      </c>
      <c r="C34" s="6" t="s">
        <v>148</v>
      </c>
      <c r="D34" s="6" t="s">
        <v>149</v>
      </c>
      <c r="E34" s="6" t="s">
        <v>150</v>
      </c>
      <c r="F34" s="6" t="s">
        <v>29</v>
      </c>
      <c r="G34" s="6" t="s">
        <v>30</v>
      </c>
      <c r="H34" s="6" t="s">
        <v>114</v>
      </c>
      <c r="I34" s="6" t="s">
        <v>115</v>
      </c>
      <c r="J34" s="6" t="s">
        <v>36</v>
      </c>
      <c r="K34" s="6" t="s">
        <v>97</v>
      </c>
      <c r="L34" s="6" t="s">
        <v>1</v>
      </c>
      <c r="M34" s="12">
        <v>32949</v>
      </c>
      <c r="N34" s="12">
        <v>43906</v>
      </c>
      <c r="O34" s="6">
        <v>1</v>
      </c>
      <c r="P34" s="13">
        <v>25</v>
      </c>
      <c r="Q34" s="13">
        <v>168.09700000000001</v>
      </c>
      <c r="R34" s="14">
        <v>0.76756621000000003</v>
      </c>
      <c r="S34" s="6" t="s">
        <v>35</v>
      </c>
      <c r="T34" s="6" t="s">
        <v>35</v>
      </c>
      <c r="U34" s="15" t="s">
        <v>35</v>
      </c>
      <c r="V34" s="15" t="s">
        <v>36</v>
      </c>
      <c r="W34" s="15" t="s">
        <v>37</v>
      </c>
      <c r="X34" s="16">
        <v>1</v>
      </c>
      <c r="Y34" s="45">
        <f t="shared" si="3"/>
        <v>73050</v>
      </c>
      <c r="Z34" s="41">
        <f>IF(IFERROR(MATCH(E34,CONV_CAISO_Gen_List!C:C,0),FALSE),1,0)</f>
        <v>1</v>
      </c>
      <c r="AA34" s="47">
        <f t="shared" si="4"/>
        <v>168.09700000000001</v>
      </c>
      <c r="AB34">
        <f t="shared" si="5"/>
        <v>1</v>
      </c>
      <c r="AC34">
        <f t="shared" si="6"/>
        <v>1</v>
      </c>
      <c r="AD34">
        <f t="shared" si="2"/>
        <v>1</v>
      </c>
      <c r="AE34">
        <f t="shared" si="7"/>
        <v>0</v>
      </c>
      <c r="AF34" t="str">
        <f t="shared" si="12"/>
        <v>ULTRCK_2_UNIT</v>
      </c>
      <c r="AG34" t="str">
        <f t="shared" si="13"/>
        <v>Rio Bravo Rocklin</v>
      </c>
      <c r="AH34" s="70">
        <f t="shared" si="14"/>
        <v>25</v>
      </c>
      <c r="AI34" t="str">
        <f t="shared" si="15"/>
        <v>Biomass</v>
      </c>
      <c r="AJ34" s="44">
        <f>IFERROR(INDEX(MasterGenCapability_201906!$G:$G,MATCH($AF34,MasterGenCapability_201906!$U:$U,0)),"")</f>
        <v>24.4</v>
      </c>
      <c r="AK34" s="44">
        <f>IFERROR(INDEX(NQC2020compliance_20191121!$L:$L,MATCH($AF34,NQC2020compliance_20191121!$A:$A,0)),"")</f>
        <v>18.47</v>
      </c>
    </row>
    <row r="35" spans="2:37" x14ac:dyDescent="0.25">
      <c r="B35" s="6">
        <v>30</v>
      </c>
      <c r="C35" s="6" t="s">
        <v>151</v>
      </c>
      <c r="D35" s="6" t="s">
        <v>152</v>
      </c>
      <c r="E35" s="6" t="s">
        <v>153</v>
      </c>
      <c r="F35" s="6" t="s">
        <v>29</v>
      </c>
      <c r="G35" s="6" t="s">
        <v>30</v>
      </c>
      <c r="H35" s="6" t="s">
        <v>71</v>
      </c>
      <c r="I35" s="6" t="s">
        <v>58</v>
      </c>
      <c r="J35" s="6" t="s">
        <v>36</v>
      </c>
      <c r="K35" s="6" t="s">
        <v>97</v>
      </c>
      <c r="L35" s="6" t="s">
        <v>1</v>
      </c>
      <c r="M35" s="12">
        <v>33024</v>
      </c>
      <c r="N35" s="12">
        <v>43981</v>
      </c>
      <c r="O35" s="6">
        <v>1</v>
      </c>
      <c r="P35" s="13">
        <v>21</v>
      </c>
      <c r="Q35" s="13">
        <v>142.518</v>
      </c>
      <c r="R35" s="14">
        <v>0.77472276600000001</v>
      </c>
      <c r="S35" s="6" t="s">
        <v>35</v>
      </c>
      <c r="T35" s="6" t="s">
        <v>35</v>
      </c>
      <c r="U35" s="15" t="s">
        <v>35</v>
      </c>
      <c r="V35" s="15" t="s">
        <v>36</v>
      </c>
      <c r="W35" s="15" t="s">
        <v>58</v>
      </c>
      <c r="X35" s="16">
        <v>1</v>
      </c>
      <c r="Y35" s="45">
        <f t="shared" si="3"/>
        <v>73050</v>
      </c>
      <c r="Z35" s="41">
        <f>IF(IFERROR(MATCH(E35,CONV_CAISO_Gen_List!C:C,0),FALSE),1,0)</f>
        <v>1</v>
      </c>
      <c r="AA35" s="47">
        <f t="shared" si="4"/>
        <v>142.518</v>
      </c>
      <c r="AB35">
        <f t="shared" si="5"/>
        <v>1</v>
      </c>
      <c r="AC35">
        <f t="shared" si="6"/>
        <v>1</v>
      </c>
      <c r="AD35">
        <f t="shared" si="2"/>
        <v>1</v>
      </c>
      <c r="AE35">
        <f t="shared" si="7"/>
        <v>0</v>
      </c>
      <c r="AF35" t="str">
        <f t="shared" si="12"/>
        <v>THMENG_1_UNIT 1</v>
      </c>
      <c r="AG35" t="str">
        <f t="shared" si="13"/>
        <v>Thermal Energy Dev. Corp.</v>
      </c>
      <c r="AH35" s="70">
        <f t="shared" si="14"/>
        <v>21</v>
      </c>
      <c r="AI35" t="str">
        <f t="shared" si="15"/>
        <v>Biomass</v>
      </c>
      <c r="AJ35" s="44" t="str">
        <f>IFERROR(INDEX(MasterGenCapability_201906!$G:$G,MATCH($AF35,MasterGenCapability_201906!$U:$U,0)),"")</f>
        <v/>
      </c>
      <c r="AK35" s="44" t="str">
        <f>IFERROR(INDEX(NQC2020compliance_20191121!$L:$L,MATCH($AF35,NQC2020compliance_20191121!$A:$A,0)),"")</f>
        <v/>
      </c>
    </row>
    <row r="36" spans="2:37" x14ac:dyDescent="0.25">
      <c r="B36" s="6">
        <v>31</v>
      </c>
      <c r="C36" s="6" t="s">
        <v>154</v>
      </c>
      <c r="D36" s="6" t="s">
        <v>155</v>
      </c>
      <c r="E36" s="6" t="s">
        <v>156</v>
      </c>
      <c r="F36" s="6" t="s">
        <v>29</v>
      </c>
      <c r="G36" s="6" t="s">
        <v>30</v>
      </c>
      <c r="H36" s="6" t="s">
        <v>101</v>
      </c>
      <c r="I36" s="6" t="s">
        <v>102</v>
      </c>
      <c r="J36" s="6" t="s">
        <v>36</v>
      </c>
      <c r="K36" s="6" t="s">
        <v>97</v>
      </c>
      <c r="L36" s="6" t="s">
        <v>1</v>
      </c>
      <c r="M36" s="12">
        <v>32264</v>
      </c>
      <c r="N36" s="12">
        <v>43220</v>
      </c>
      <c r="O36" s="6">
        <v>1</v>
      </c>
      <c r="P36" s="13">
        <v>54.9</v>
      </c>
      <c r="Q36" s="13">
        <v>388.822</v>
      </c>
      <c r="R36" s="14">
        <v>0.808489491</v>
      </c>
      <c r="S36" s="6" t="s">
        <v>35</v>
      </c>
      <c r="T36" s="6" t="s">
        <v>35</v>
      </c>
      <c r="U36" s="15" t="s">
        <v>35</v>
      </c>
      <c r="V36" s="15" t="s">
        <v>36</v>
      </c>
      <c r="W36" s="15" t="s">
        <v>47</v>
      </c>
      <c r="X36" s="16">
        <v>1</v>
      </c>
      <c r="Y36" s="45">
        <f t="shared" si="3"/>
        <v>73050</v>
      </c>
      <c r="Z36" s="41">
        <f>IF(IFERROR(MATCH(E36,CONV_CAISO_Gen_List!C:C,0),FALSE),1,0)</f>
        <v>1</v>
      </c>
      <c r="AA36" s="47">
        <f t="shared" si="4"/>
        <v>388.822</v>
      </c>
      <c r="AB36">
        <f t="shared" si="5"/>
        <v>1</v>
      </c>
      <c r="AC36">
        <f t="shared" si="6"/>
        <v>1</v>
      </c>
      <c r="AD36">
        <f t="shared" si="2"/>
        <v>1</v>
      </c>
      <c r="AE36">
        <f t="shared" si="7"/>
        <v>0</v>
      </c>
      <c r="AF36" t="str">
        <f t="shared" si="12"/>
        <v>WSENGY_1_UNIT 1</v>
      </c>
      <c r="AG36" t="str">
        <f t="shared" si="13"/>
        <v>Wheelabrator Shasta</v>
      </c>
      <c r="AH36" s="70">
        <f t="shared" si="14"/>
        <v>54.9</v>
      </c>
      <c r="AI36" t="str">
        <f t="shared" si="15"/>
        <v>Biomass</v>
      </c>
      <c r="AJ36" s="44">
        <f>IFERROR(INDEX(MasterGenCapability_201906!$G:$G,MATCH($AF36,MasterGenCapability_201906!$U:$U,0)),"")</f>
        <v>50</v>
      </c>
      <c r="AK36" s="44">
        <f>IFERROR(INDEX(NQC2020compliance_20191121!$L:$L,MATCH($AF36,NQC2020compliance_20191121!$A:$A,0)),"")</f>
        <v>41.18</v>
      </c>
    </row>
    <row r="37" spans="2:37" x14ac:dyDescent="0.25">
      <c r="B37" s="6">
        <v>32</v>
      </c>
      <c r="C37" s="6" t="s">
        <v>157</v>
      </c>
      <c r="D37" s="6" t="s">
        <v>158</v>
      </c>
      <c r="E37" s="6" t="s">
        <v>159</v>
      </c>
      <c r="F37" s="6" t="s">
        <v>29</v>
      </c>
      <c r="G37" s="6" t="s">
        <v>30</v>
      </c>
      <c r="H37" s="6" t="s">
        <v>160</v>
      </c>
      <c r="I37" s="6" t="s">
        <v>46</v>
      </c>
      <c r="J37" s="6" t="s">
        <v>36</v>
      </c>
      <c r="K37" s="6" t="s">
        <v>97</v>
      </c>
      <c r="L37" s="6" t="s">
        <v>1</v>
      </c>
      <c r="M37" s="12">
        <v>39600</v>
      </c>
      <c r="N37" s="12">
        <v>43251</v>
      </c>
      <c r="O37" s="6">
        <v>1</v>
      </c>
      <c r="P37" s="13">
        <v>26.5</v>
      </c>
      <c r="Q37" s="13">
        <v>141</v>
      </c>
      <c r="R37" s="14">
        <v>0.60739209100000002</v>
      </c>
      <c r="S37" s="6" t="s">
        <v>35</v>
      </c>
      <c r="T37" s="6" t="s">
        <v>35</v>
      </c>
      <c r="U37" s="15" t="s">
        <v>35</v>
      </c>
      <c r="V37" s="15" t="s">
        <v>36</v>
      </c>
      <c r="W37" s="15" t="s">
        <v>47</v>
      </c>
      <c r="X37" s="16">
        <v>1</v>
      </c>
      <c r="Y37" s="45">
        <f t="shared" si="3"/>
        <v>73050</v>
      </c>
      <c r="Z37" s="41">
        <f>IF(IFERROR(MATCH(E37,CONV_CAISO_Gen_List!C:C,0),FALSE),1,0)</f>
        <v>1</v>
      </c>
      <c r="AA37" s="47">
        <f t="shared" si="4"/>
        <v>141</v>
      </c>
      <c r="AB37">
        <f t="shared" si="5"/>
        <v>1</v>
      </c>
      <c r="AC37">
        <f t="shared" si="6"/>
        <v>1</v>
      </c>
      <c r="AD37">
        <f t="shared" si="2"/>
        <v>1</v>
      </c>
      <c r="AE37">
        <f t="shared" si="7"/>
        <v>0</v>
      </c>
      <c r="AF37" t="str">
        <f t="shared" si="12"/>
        <v>WADHAM_6_UNIT</v>
      </c>
      <c r="AG37" t="str">
        <f t="shared" si="13"/>
        <v>Wadham Energy LP</v>
      </c>
      <c r="AH37" s="70">
        <f t="shared" si="14"/>
        <v>26.5</v>
      </c>
      <c r="AI37" t="str">
        <f t="shared" si="15"/>
        <v>Biomass</v>
      </c>
      <c r="AJ37" s="44">
        <f>IFERROR(INDEX(MasterGenCapability_201906!$G:$G,MATCH($AF37,MasterGenCapability_201906!$U:$U,0)),"")</f>
        <v>29.07</v>
      </c>
      <c r="AK37" s="44">
        <f>IFERROR(INDEX(NQC2020compliance_20191121!$L:$L,MATCH($AF37,NQC2020compliance_20191121!$A:$A,0)),"")</f>
        <v>24.29</v>
      </c>
    </row>
    <row r="38" spans="2:37" x14ac:dyDescent="0.25">
      <c r="B38" s="6">
        <v>33</v>
      </c>
      <c r="C38" s="6" t="s">
        <v>161</v>
      </c>
      <c r="D38" s="6" t="s">
        <v>162</v>
      </c>
      <c r="E38" s="6"/>
      <c r="F38" s="6" t="s">
        <v>29</v>
      </c>
      <c r="G38" s="6" t="s">
        <v>30</v>
      </c>
      <c r="H38" s="6" t="s">
        <v>163</v>
      </c>
      <c r="I38" s="6" t="s">
        <v>164</v>
      </c>
      <c r="J38" s="6" t="s">
        <v>36</v>
      </c>
      <c r="K38" s="6" t="s">
        <v>97</v>
      </c>
      <c r="L38" s="6" t="s">
        <v>1</v>
      </c>
      <c r="M38" s="12">
        <v>41320</v>
      </c>
      <c r="N38" s="12">
        <v>43145</v>
      </c>
      <c r="O38" s="6">
        <v>1</v>
      </c>
      <c r="P38" s="13">
        <v>0</v>
      </c>
      <c r="Q38" s="13">
        <v>100</v>
      </c>
      <c r="R38" s="14">
        <v>0</v>
      </c>
      <c r="S38" s="6" t="s">
        <v>35</v>
      </c>
      <c r="T38" s="6" t="s">
        <v>35</v>
      </c>
      <c r="U38" s="15" t="s">
        <v>35</v>
      </c>
      <c r="V38" s="15" t="s">
        <v>36</v>
      </c>
      <c r="W38" s="15" t="s">
        <v>165</v>
      </c>
      <c r="X38" s="16">
        <v>1</v>
      </c>
      <c r="Y38" s="45">
        <f t="shared" si="3"/>
        <v>73050</v>
      </c>
      <c r="Z38" s="41">
        <f>IF(IFERROR(MATCH(E38,CONV_CAISO_Gen_List!C:C,0),FALSE),1,0)</f>
        <v>0</v>
      </c>
      <c r="AA38" s="47">
        <f t="shared" si="4"/>
        <v>100</v>
      </c>
      <c r="AB38">
        <f t="shared" si="5"/>
        <v>1</v>
      </c>
      <c r="AC38">
        <f t="shared" si="6"/>
        <v>1</v>
      </c>
      <c r="AD38">
        <f t="shared" si="2"/>
        <v>1</v>
      </c>
      <c r="AE38">
        <f t="shared" si="7"/>
        <v>1</v>
      </c>
      <c r="AF38" t="str">
        <f t="shared" si="12"/>
        <v>PG2027</v>
      </c>
      <c r="AG38" t="str">
        <f t="shared" si="13"/>
        <v>Sierra Pacific Industries (SPI) REC Purchase Amended &amp; Restated</v>
      </c>
      <c r="AH38" s="70">
        <f t="shared" si="14"/>
        <v>0</v>
      </c>
      <c r="AI38" t="str">
        <f t="shared" si="15"/>
        <v>Biomass</v>
      </c>
      <c r="AJ38" s="44" t="str">
        <f>IFERROR(INDEX(MasterGenCapability_201906!$G:$G,MATCH($AF38,MasterGenCapability_201906!$U:$U,0)),"")</f>
        <v/>
      </c>
      <c r="AK38" s="44" t="str">
        <f>IFERROR(INDEX(NQC2020compliance_20191121!$L:$L,MATCH($AF38,NQC2020compliance_20191121!$A:$A,0)),"")</f>
        <v/>
      </c>
    </row>
    <row r="39" spans="2:37" x14ac:dyDescent="0.25">
      <c r="B39" s="6">
        <v>34</v>
      </c>
      <c r="C39" s="6" t="s">
        <v>166</v>
      </c>
      <c r="D39" s="6" t="s">
        <v>167</v>
      </c>
      <c r="E39" s="6" t="s">
        <v>168</v>
      </c>
      <c r="F39" s="6" t="s">
        <v>29</v>
      </c>
      <c r="G39" s="6" t="s">
        <v>30</v>
      </c>
      <c r="H39" s="6" t="s">
        <v>79</v>
      </c>
      <c r="I39" s="6" t="s">
        <v>80</v>
      </c>
      <c r="J39" s="6" t="s">
        <v>36</v>
      </c>
      <c r="K39" s="6" t="s">
        <v>97</v>
      </c>
      <c r="L39" s="6" t="s">
        <v>1</v>
      </c>
      <c r="M39" s="12">
        <v>40960</v>
      </c>
      <c r="N39" s="12">
        <v>46438</v>
      </c>
      <c r="O39" s="6">
        <v>1</v>
      </c>
      <c r="P39" s="13">
        <v>44</v>
      </c>
      <c r="Q39" s="13">
        <v>234.76553999999999</v>
      </c>
      <c r="R39" s="14">
        <v>0.60908452700000004</v>
      </c>
      <c r="S39" s="6" t="s">
        <v>35</v>
      </c>
      <c r="T39" s="6" t="s">
        <v>35</v>
      </c>
      <c r="U39" s="15" t="s">
        <v>35</v>
      </c>
      <c r="V39" s="15" t="s">
        <v>36</v>
      </c>
      <c r="W39" s="15" t="s">
        <v>80</v>
      </c>
      <c r="X39" s="16">
        <v>1</v>
      </c>
      <c r="Y39" s="45">
        <f t="shared" si="3"/>
        <v>73050</v>
      </c>
      <c r="Z39" s="41">
        <f>IF(IFERROR(MATCH(E39,CONV_CAISO_Gen_List!C:C,0),FALSE),1,0)</f>
        <v>1</v>
      </c>
      <c r="AA39" s="47">
        <f t="shared" si="4"/>
        <v>234.76553999999999</v>
      </c>
      <c r="AB39">
        <f t="shared" si="5"/>
        <v>1</v>
      </c>
      <c r="AC39">
        <f t="shared" si="6"/>
        <v>1</v>
      </c>
      <c r="AD39">
        <f t="shared" si="2"/>
        <v>1</v>
      </c>
      <c r="AE39">
        <f t="shared" si="7"/>
        <v>0</v>
      </c>
      <c r="AF39" t="str">
        <f t="shared" si="12"/>
        <v>MTNPOS_1_UNIT</v>
      </c>
      <c r="AG39" t="str">
        <f t="shared" si="13"/>
        <v>Mt. Poso</v>
      </c>
      <c r="AH39" s="70">
        <f t="shared" si="14"/>
        <v>44</v>
      </c>
      <c r="AI39" t="str">
        <f t="shared" si="15"/>
        <v>Biomass</v>
      </c>
      <c r="AJ39" s="44">
        <f>IFERROR(INDEX(MasterGenCapability_201906!$G:$G,MATCH($AF39,MasterGenCapability_201906!$U:$U,0)),"")</f>
        <v>46.64</v>
      </c>
      <c r="AK39" s="44">
        <f>IFERROR(INDEX(NQC2020compliance_20191121!$L:$L,MATCH($AF39,NQC2020compliance_20191121!$A:$A,0)),"")</f>
        <v>33.049999999999997</v>
      </c>
    </row>
    <row r="40" spans="2:37" hidden="1" x14ac:dyDescent="0.25">
      <c r="B40" s="6">
        <v>35</v>
      </c>
      <c r="C40" s="6" t="s">
        <v>169</v>
      </c>
      <c r="D40" s="6" t="s">
        <v>170</v>
      </c>
      <c r="E40" s="6" t="s">
        <v>118</v>
      </c>
      <c r="F40" s="6" t="s">
        <v>29</v>
      </c>
      <c r="G40" s="6" t="s">
        <v>30</v>
      </c>
      <c r="H40" s="6" t="s">
        <v>101</v>
      </c>
      <c r="I40" s="6" t="s">
        <v>102</v>
      </c>
      <c r="J40" s="6" t="s">
        <v>36</v>
      </c>
      <c r="K40" s="6" t="s">
        <v>97</v>
      </c>
      <c r="L40" s="6" t="s">
        <v>1</v>
      </c>
      <c r="M40" s="12">
        <v>41255</v>
      </c>
      <c r="N40" s="12">
        <v>42034</v>
      </c>
      <c r="O40" s="6">
        <v>0</v>
      </c>
      <c r="P40" s="13">
        <v>6.8</v>
      </c>
      <c r="Q40" s="13">
        <v>50</v>
      </c>
      <c r="R40" s="14">
        <v>0.83937684700000004</v>
      </c>
      <c r="S40" s="6" t="s">
        <v>35</v>
      </c>
      <c r="T40" s="6" t="s">
        <v>35</v>
      </c>
      <c r="U40" s="15" t="s">
        <v>35</v>
      </c>
      <c r="V40" s="15" t="s">
        <v>36</v>
      </c>
      <c r="W40" s="15" t="s">
        <v>47</v>
      </c>
      <c r="X40" s="16">
        <v>1</v>
      </c>
      <c r="Y40" s="45">
        <f t="shared" si="3"/>
        <v>42034</v>
      </c>
      <c r="Z40" s="41">
        <f>IF(IFERROR(MATCH(E40,CONV_CAISO_Gen_List!C:C,0),FALSE),1,0)</f>
        <v>1</v>
      </c>
      <c r="AA40" s="47">
        <f t="shared" si="4"/>
        <v>50</v>
      </c>
      <c r="AB40">
        <f t="shared" si="5"/>
        <v>0</v>
      </c>
      <c r="AC40">
        <f t="shared" si="6"/>
        <v>1</v>
      </c>
      <c r="AD40">
        <f t="shared" si="2"/>
        <v>0</v>
      </c>
      <c r="AE40">
        <f t="shared" si="7"/>
        <v>0</v>
      </c>
      <c r="AJ40" s="44" t="str">
        <f>IFERROR(INDEX(MasterGenCapability_201906!$G:$G,MATCH($AF40,MasterGenCapability_201906!$U:$U,0)),"")</f>
        <v/>
      </c>
      <c r="AK40" s="44" t="str">
        <f>IFERROR(INDEX(NQC2020compliance_20191121!$L:$L,MATCH($AF40,NQC2020compliance_20191121!$A:$A,0)),"")</f>
        <v/>
      </c>
    </row>
    <row r="41" spans="2:37" x14ac:dyDescent="0.25">
      <c r="B41" s="6">
        <v>36</v>
      </c>
      <c r="C41" s="6" t="s">
        <v>171</v>
      </c>
      <c r="D41" s="6" t="s">
        <v>172</v>
      </c>
      <c r="E41" s="6" t="s">
        <v>173</v>
      </c>
      <c r="F41" s="6" t="s">
        <v>29</v>
      </c>
      <c r="G41" s="6" t="s">
        <v>30</v>
      </c>
      <c r="H41" s="6" t="s">
        <v>174</v>
      </c>
      <c r="I41" s="6" t="s">
        <v>175</v>
      </c>
      <c r="J41" s="6" t="s">
        <v>36</v>
      </c>
      <c r="K41" s="6" t="s">
        <v>97</v>
      </c>
      <c r="L41" s="6" t="s">
        <v>1</v>
      </c>
      <c r="M41" s="12">
        <v>39865</v>
      </c>
      <c r="N41" s="12">
        <v>47887</v>
      </c>
      <c r="O41" s="6">
        <v>1</v>
      </c>
      <c r="P41" s="13">
        <v>9</v>
      </c>
      <c r="Q41" s="13">
        <v>72</v>
      </c>
      <c r="R41" s="14">
        <v>0.91324200899999997</v>
      </c>
      <c r="S41" s="6" t="s">
        <v>35</v>
      </c>
      <c r="T41" s="6" t="s">
        <v>35</v>
      </c>
      <c r="U41" s="15" t="s">
        <v>35</v>
      </c>
      <c r="V41" s="15" t="s">
        <v>36</v>
      </c>
      <c r="W41" s="15" t="s">
        <v>176</v>
      </c>
      <c r="X41" s="16">
        <v>1</v>
      </c>
      <c r="Y41" s="45">
        <f t="shared" si="3"/>
        <v>73050</v>
      </c>
      <c r="Z41" s="41">
        <f>IF(IFERROR(MATCH(E41,CONV_CAISO_Gen_List!C:C,0),FALSE),1,0)</f>
        <v>1</v>
      </c>
      <c r="AA41" s="47">
        <f t="shared" si="4"/>
        <v>72</v>
      </c>
      <c r="AB41">
        <f t="shared" si="5"/>
        <v>1</v>
      </c>
      <c r="AC41">
        <f t="shared" si="6"/>
        <v>1</v>
      </c>
      <c r="AD41">
        <f t="shared" si="2"/>
        <v>1</v>
      </c>
      <c r="AE41">
        <f t="shared" si="7"/>
        <v>0</v>
      </c>
      <c r="AF41" t="str">
        <f t="shared" ref="AF41:AF67" si="16">IF(ISBLANK(E41),C41,E41)</f>
        <v>ELNIDP_6_BIOMAS</v>
      </c>
      <c r="AG41" t="str">
        <f t="shared" ref="AG41:AG67" si="17">D41</f>
        <v>El Nido Biomass Facility</v>
      </c>
      <c r="AH41" s="70">
        <f t="shared" ref="AH41:AH67" si="18">P41</f>
        <v>9</v>
      </c>
      <c r="AI41" t="str">
        <f t="shared" ref="AI41:AI67" si="19">V41</f>
        <v>Biomass</v>
      </c>
      <c r="AJ41" s="44">
        <f>IFERROR(INDEX(MasterGenCapability_201906!$G:$G,MATCH($AF41,MasterGenCapability_201906!$U:$U,0)),"")</f>
        <v>10.5</v>
      </c>
      <c r="AK41" s="44">
        <f>IFERROR(INDEX(NQC2020compliance_20191121!$L:$L,MATCH($AF41,NQC2020compliance_20191121!$A:$A,0)),"")</f>
        <v>8.93</v>
      </c>
    </row>
    <row r="42" spans="2:37" x14ac:dyDescent="0.25">
      <c r="B42" s="6">
        <v>37</v>
      </c>
      <c r="C42" s="6" t="s">
        <v>177</v>
      </c>
      <c r="D42" s="6" t="s">
        <v>178</v>
      </c>
      <c r="E42" s="6" t="s">
        <v>179</v>
      </c>
      <c r="F42" s="6" t="s">
        <v>29</v>
      </c>
      <c r="G42" s="6" t="s">
        <v>30</v>
      </c>
      <c r="H42" s="6" t="s">
        <v>180</v>
      </c>
      <c r="I42" s="6" t="s">
        <v>80</v>
      </c>
      <c r="J42" s="6" t="s">
        <v>36</v>
      </c>
      <c r="K42" s="6" t="s">
        <v>97</v>
      </c>
      <c r="L42" s="6" t="s">
        <v>1</v>
      </c>
      <c r="M42" s="12">
        <v>39794</v>
      </c>
      <c r="N42" s="12">
        <v>47887</v>
      </c>
      <c r="O42" s="6">
        <v>1</v>
      </c>
      <c r="P42" s="13">
        <v>9</v>
      </c>
      <c r="Q42" s="13">
        <v>72</v>
      </c>
      <c r="R42" s="14">
        <v>0.91324200899999997</v>
      </c>
      <c r="S42" s="6" t="s">
        <v>35</v>
      </c>
      <c r="T42" s="6" t="s">
        <v>35</v>
      </c>
      <c r="U42" s="15" t="s">
        <v>35</v>
      </c>
      <c r="V42" s="15" t="s">
        <v>36</v>
      </c>
      <c r="W42" s="15" t="s">
        <v>80</v>
      </c>
      <c r="X42" s="16">
        <v>1</v>
      </c>
      <c r="Y42" s="45">
        <f t="shared" si="3"/>
        <v>73050</v>
      </c>
      <c r="Z42" s="41">
        <f>IF(IFERROR(MATCH(E42,CONV_CAISO_Gen_List!C:C,0),FALSE),1,0)</f>
        <v>1</v>
      </c>
      <c r="AA42" s="47">
        <f t="shared" si="4"/>
        <v>72</v>
      </c>
      <c r="AB42">
        <f t="shared" si="5"/>
        <v>1</v>
      </c>
      <c r="AC42">
        <f t="shared" si="6"/>
        <v>1</v>
      </c>
      <c r="AD42">
        <f t="shared" si="2"/>
        <v>1</v>
      </c>
      <c r="AE42">
        <f t="shared" si="7"/>
        <v>0</v>
      </c>
      <c r="AF42" t="str">
        <f t="shared" si="16"/>
        <v>CHWCHL_1_BIOMAS</v>
      </c>
      <c r="AG42" t="str">
        <f t="shared" si="17"/>
        <v>Chowchilla Biomass Facility</v>
      </c>
      <c r="AH42" s="70">
        <f t="shared" si="18"/>
        <v>9</v>
      </c>
      <c r="AI42" t="str">
        <f t="shared" si="19"/>
        <v>Biomass</v>
      </c>
      <c r="AJ42" s="44">
        <f>IFERROR(INDEX(MasterGenCapability_201906!$G:$G,MATCH($AF42,MasterGenCapability_201906!$U:$U,0)),"")</f>
        <v>10.8</v>
      </c>
      <c r="AK42" s="44">
        <f>IFERROR(INDEX(NQC2020compliance_20191121!$L:$L,MATCH($AF42,NQC2020compliance_20191121!$A:$A,0)),"")</f>
        <v>9.64</v>
      </c>
    </row>
    <row r="43" spans="2:37" x14ac:dyDescent="0.25">
      <c r="B43" s="6">
        <v>38</v>
      </c>
      <c r="C43" s="6" t="s">
        <v>181</v>
      </c>
      <c r="D43" s="6" t="s">
        <v>182</v>
      </c>
      <c r="E43" s="6" t="s">
        <v>183</v>
      </c>
      <c r="F43" s="6" t="s">
        <v>29</v>
      </c>
      <c r="G43" s="6" t="s">
        <v>30</v>
      </c>
      <c r="H43" s="6" t="s">
        <v>71</v>
      </c>
      <c r="I43" s="6" t="s">
        <v>58</v>
      </c>
      <c r="J43" s="6" t="s">
        <v>36</v>
      </c>
      <c r="K43" s="6" t="s">
        <v>97</v>
      </c>
      <c r="L43" s="6" t="s">
        <v>1</v>
      </c>
      <c r="M43" s="12">
        <v>41691</v>
      </c>
      <c r="N43" s="12">
        <v>50821</v>
      </c>
      <c r="O43" s="6">
        <v>1</v>
      </c>
      <c r="P43" s="13">
        <v>44.5</v>
      </c>
      <c r="Q43" s="13">
        <v>315</v>
      </c>
      <c r="R43" s="14">
        <v>0.80806526099999998</v>
      </c>
      <c r="S43" s="6" t="s">
        <v>35</v>
      </c>
      <c r="T43" s="6" t="s">
        <v>35</v>
      </c>
      <c r="U43" s="15" t="s">
        <v>35</v>
      </c>
      <c r="V43" s="15" t="s">
        <v>36</v>
      </c>
      <c r="W43" s="15" t="s">
        <v>58</v>
      </c>
      <c r="X43" s="16">
        <v>1</v>
      </c>
      <c r="Y43" s="45">
        <f t="shared" si="3"/>
        <v>73050</v>
      </c>
      <c r="Z43" s="41">
        <f>IF(IFERROR(MATCH(E43,CONV_CAISO_Gen_List!C:C,0),FALSE),1,0)</f>
        <v>1</v>
      </c>
      <c r="AA43" s="47">
        <f t="shared" si="4"/>
        <v>315</v>
      </c>
      <c r="AB43">
        <f t="shared" si="5"/>
        <v>1</v>
      </c>
      <c r="AC43">
        <f t="shared" si="6"/>
        <v>1</v>
      </c>
      <c r="AD43">
        <f t="shared" si="2"/>
        <v>1</v>
      </c>
      <c r="AE43">
        <f t="shared" si="7"/>
        <v>0</v>
      </c>
      <c r="AF43" t="str">
        <f t="shared" si="16"/>
        <v>COGNAT_1_UNIT</v>
      </c>
      <c r="AG43" t="str">
        <f t="shared" si="17"/>
        <v>DTE Stockton</v>
      </c>
      <c r="AH43" s="70">
        <f t="shared" si="18"/>
        <v>44.5</v>
      </c>
      <c r="AI43" t="str">
        <f t="shared" si="19"/>
        <v>Biomass</v>
      </c>
      <c r="AJ43" s="44">
        <f>IFERROR(INDEX(MasterGenCapability_201906!$G:$G,MATCH($AF43,MasterGenCapability_201906!$U:$U,0)),"")</f>
        <v>45</v>
      </c>
      <c r="AK43" s="44">
        <f>IFERROR(INDEX(NQC2020compliance_20191121!$L:$L,MATCH($AF43,NQC2020compliance_20191121!$A:$A,0)),"")</f>
        <v>45</v>
      </c>
    </row>
    <row r="44" spans="2:37" x14ac:dyDescent="0.25">
      <c r="B44" s="6">
        <v>39</v>
      </c>
      <c r="C44" s="6" t="s">
        <v>184</v>
      </c>
      <c r="D44" s="6" t="s">
        <v>185</v>
      </c>
      <c r="E44" s="6"/>
      <c r="F44" s="6" t="s">
        <v>29</v>
      </c>
      <c r="G44" s="6" t="s">
        <v>30</v>
      </c>
      <c r="H44" s="6" t="s">
        <v>174</v>
      </c>
      <c r="I44" s="6" t="s">
        <v>175</v>
      </c>
      <c r="J44" s="6" t="s">
        <v>36</v>
      </c>
      <c r="K44" s="6" t="s">
        <v>34</v>
      </c>
      <c r="L44" s="6" t="s">
        <v>1</v>
      </c>
      <c r="M44" s="12">
        <v>40711</v>
      </c>
      <c r="N44" s="12">
        <v>46189</v>
      </c>
      <c r="O44" s="6">
        <v>1</v>
      </c>
      <c r="P44" s="13">
        <v>0.75</v>
      </c>
      <c r="Q44" s="13">
        <v>5.585</v>
      </c>
      <c r="R44" s="14">
        <v>0.850076104</v>
      </c>
      <c r="S44" s="6" t="s">
        <v>35</v>
      </c>
      <c r="T44" s="6" t="s">
        <v>35</v>
      </c>
      <c r="U44" s="15" t="s">
        <v>35</v>
      </c>
      <c r="V44" s="15" t="s">
        <v>36</v>
      </c>
      <c r="W44" s="15" t="s">
        <v>176</v>
      </c>
      <c r="X44" s="16">
        <v>1</v>
      </c>
      <c r="Y44" s="45">
        <f t="shared" si="3"/>
        <v>73050</v>
      </c>
      <c r="Z44" s="41">
        <f>IF(IFERROR(MATCH(E44,CONV_CAISO_Gen_List!C:C,0),FALSE),1,0)</f>
        <v>0</v>
      </c>
      <c r="AA44" s="47">
        <f t="shared" si="4"/>
        <v>5.585</v>
      </c>
      <c r="AB44">
        <f t="shared" si="5"/>
        <v>1</v>
      </c>
      <c r="AC44">
        <f t="shared" si="6"/>
        <v>1</v>
      </c>
      <c r="AD44">
        <f t="shared" si="2"/>
        <v>1</v>
      </c>
      <c r="AE44">
        <f t="shared" si="7"/>
        <v>0</v>
      </c>
      <c r="AF44" t="str">
        <f t="shared" si="16"/>
        <v>PG2050</v>
      </c>
      <c r="AG44" t="str">
        <f t="shared" si="17"/>
        <v>Ortigalita Power Company (Madera Project)</v>
      </c>
      <c r="AH44" s="70">
        <f t="shared" si="18"/>
        <v>0.75</v>
      </c>
      <c r="AI44" t="str">
        <f t="shared" si="19"/>
        <v>Biomass</v>
      </c>
      <c r="AJ44" s="44" t="str">
        <f>IFERROR(INDEX(MasterGenCapability_201906!$G:$G,MATCH($AF44,MasterGenCapability_201906!$U:$U,0)),"")</f>
        <v/>
      </c>
      <c r="AK44" s="44" t="str">
        <f>IFERROR(INDEX(NQC2020compliance_20191121!$L:$L,MATCH($AF44,NQC2020compliance_20191121!$A:$A,0)),"")</f>
        <v/>
      </c>
    </row>
    <row r="45" spans="2:37" x14ac:dyDescent="0.25">
      <c r="B45" s="6">
        <v>40</v>
      </c>
      <c r="C45" s="6" t="s">
        <v>186</v>
      </c>
      <c r="D45" s="6" t="s">
        <v>187</v>
      </c>
      <c r="E45" s="6" t="s">
        <v>118</v>
      </c>
      <c r="F45" s="6" t="s">
        <v>29</v>
      </c>
      <c r="G45" s="6" t="s">
        <v>30</v>
      </c>
      <c r="H45" s="6" t="s">
        <v>163</v>
      </c>
      <c r="I45" s="6" t="s">
        <v>164</v>
      </c>
      <c r="J45" s="6" t="s">
        <v>36</v>
      </c>
      <c r="K45" s="6" t="s">
        <v>97</v>
      </c>
      <c r="L45" s="6" t="s">
        <v>1</v>
      </c>
      <c r="M45" s="12">
        <v>42255</v>
      </c>
      <c r="N45" s="12">
        <v>49560</v>
      </c>
      <c r="O45" s="6">
        <v>1</v>
      </c>
      <c r="P45" s="13">
        <v>58</v>
      </c>
      <c r="Q45" s="13">
        <v>346</v>
      </c>
      <c r="R45" s="14">
        <v>0.68099511899999998</v>
      </c>
      <c r="S45" s="6" t="s">
        <v>35</v>
      </c>
      <c r="T45" s="6" t="s">
        <v>35</v>
      </c>
      <c r="U45" s="15" t="s">
        <v>35</v>
      </c>
      <c r="V45" s="15" t="s">
        <v>36</v>
      </c>
      <c r="W45" s="15" t="s">
        <v>165</v>
      </c>
      <c r="X45" s="16">
        <v>1</v>
      </c>
      <c r="Y45" s="45">
        <f t="shared" si="3"/>
        <v>73050</v>
      </c>
      <c r="Z45" s="41">
        <f>IF(IFERROR(MATCH(E45,CONV_CAISO_Gen_List!C:C,0),FALSE),1,0)</f>
        <v>1</v>
      </c>
      <c r="AA45" s="47">
        <f t="shared" si="4"/>
        <v>346</v>
      </c>
      <c r="AB45">
        <f t="shared" si="5"/>
        <v>1</v>
      </c>
      <c r="AC45">
        <f t="shared" si="6"/>
        <v>1</v>
      </c>
      <c r="AD45">
        <f t="shared" si="2"/>
        <v>1</v>
      </c>
      <c r="AE45">
        <f t="shared" si="7"/>
        <v>0</v>
      </c>
      <c r="AF45" t="str">
        <f t="shared" si="16"/>
        <v>SPIAND_1_ANDSN2</v>
      </c>
      <c r="AG45" t="str">
        <f t="shared" si="17"/>
        <v>SPI Biomass Portfolio</v>
      </c>
      <c r="AH45" s="70">
        <f t="shared" si="18"/>
        <v>58</v>
      </c>
      <c r="AI45" t="str">
        <f t="shared" si="19"/>
        <v>Biomass</v>
      </c>
      <c r="AJ45" s="44">
        <f>IFERROR(INDEX(MasterGenCapability_201906!$G:$G,MATCH($AF45,MasterGenCapability_201906!$U:$U,0)),"")</f>
        <v>27.15</v>
      </c>
      <c r="AK45" s="44">
        <f>IFERROR(INDEX(NQC2020compliance_20191121!$L:$L,MATCH($AF45,NQC2020compliance_20191121!$A:$A,0)),"")</f>
        <v>19.52</v>
      </c>
    </row>
    <row r="46" spans="2:37" x14ac:dyDescent="0.25">
      <c r="B46" s="6">
        <v>41</v>
      </c>
      <c r="C46" s="6" t="s">
        <v>188</v>
      </c>
      <c r="D46" s="6" t="s">
        <v>189</v>
      </c>
      <c r="E46" s="6" t="s">
        <v>190</v>
      </c>
      <c r="F46" s="6" t="s">
        <v>29</v>
      </c>
      <c r="G46" s="6" t="s">
        <v>30</v>
      </c>
      <c r="H46" s="6" t="s">
        <v>140</v>
      </c>
      <c r="I46" s="6" t="s">
        <v>141</v>
      </c>
      <c r="J46" s="6" t="s">
        <v>191</v>
      </c>
      <c r="K46" s="6"/>
      <c r="L46" s="6" t="s">
        <v>1</v>
      </c>
      <c r="M46" s="12">
        <v>41579</v>
      </c>
      <c r="N46" s="12">
        <v>42674</v>
      </c>
      <c r="O46" s="6">
        <v>1</v>
      </c>
      <c r="P46" s="13">
        <v>0.69</v>
      </c>
      <c r="Q46" s="13">
        <v>3.5</v>
      </c>
      <c r="R46" s="14">
        <v>0.57904837499999995</v>
      </c>
      <c r="S46" s="6" t="s">
        <v>35</v>
      </c>
      <c r="T46" s="6" t="s">
        <v>35</v>
      </c>
      <c r="U46" s="15" t="s">
        <v>35</v>
      </c>
      <c r="V46" s="15" t="s">
        <v>191</v>
      </c>
      <c r="W46" s="15" t="s">
        <v>47</v>
      </c>
      <c r="X46" s="16">
        <v>1</v>
      </c>
      <c r="Y46" s="45">
        <f t="shared" si="3"/>
        <v>73050</v>
      </c>
      <c r="Z46" s="41">
        <f>IF(IFERROR(MATCH(E46,CONV_CAISO_Gen_List!C:C,0),FALSE),1,0)</f>
        <v>0</v>
      </c>
      <c r="AA46" s="47">
        <f t="shared" si="4"/>
        <v>3.5</v>
      </c>
      <c r="AB46">
        <f t="shared" si="5"/>
        <v>1</v>
      </c>
      <c r="AC46">
        <f t="shared" si="6"/>
        <v>1</v>
      </c>
      <c r="AD46">
        <f t="shared" si="2"/>
        <v>1</v>
      </c>
      <c r="AE46">
        <f t="shared" si="7"/>
        <v>0</v>
      </c>
      <c r="AF46" t="str">
        <f t="shared" si="16"/>
        <v>WINAMD_6_UNIT 1</v>
      </c>
      <c r="AG46" t="str">
        <f t="shared" si="17"/>
        <v>Amedee Geothermal Venture 1 PURPA</v>
      </c>
      <c r="AH46" s="70">
        <f t="shared" si="18"/>
        <v>0.69</v>
      </c>
      <c r="AI46" t="str">
        <f t="shared" si="19"/>
        <v>Geothermal</v>
      </c>
      <c r="AJ46" s="44" t="str">
        <f>IFERROR(INDEX(MasterGenCapability_201906!$G:$G,MATCH($AF46,MasterGenCapability_201906!$U:$U,0)),"")</f>
        <v/>
      </c>
      <c r="AK46" s="44" t="str">
        <f>IFERROR(INDEX(NQC2020compliance_20191121!$L:$L,MATCH($AF46,NQC2020compliance_20191121!$A:$A,0)),"")</f>
        <v/>
      </c>
    </row>
    <row r="47" spans="2:37" x14ac:dyDescent="0.25">
      <c r="B47" s="6">
        <v>42</v>
      </c>
      <c r="C47" s="6" t="s">
        <v>192</v>
      </c>
      <c r="D47" s="6" t="s">
        <v>193</v>
      </c>
      <c r="E47" s="6"/>
      <c r="F47" s="6" t="s">
        <v>29</v>
      </c>
      <c r="G47" s="6" t="s">
        <v>30</v>
      </c>
      <c r="H47" s="6" t="s">
        <v>140</v>
      </c>
      <c r="I47" s="6" t="s">
        <v>141</v>
      </c>
      <c r="J47" s="6" t="s">
        <v>191</v>
      </c>
      <c r="K47" s="6"/>
      <c r="L47" s="6" t="s">
        <v>1</v>
      </c>
      <c r="M47" s="12">
        <v>31371</v>
      </c>
      <c r="N47" s="12">
        <v>42035</v>
      </c>
      <c r="O47" s="6">
        <v>1</v>
      </c>
      <c r="P47" s="13">
        <v>0.7</v>
      </c>
      <c r="Q47" s="13">
        <v>3.137</v>
      </c>
      <c r="R47" s="14">
        <v>0.51157860399999999</v>
      </c>
      <c r="S47" s="6" t="s">
        <v>35</v>
      </c>
      <c r="T47" s="6" t="s">
        <v>35</v>
      </c>
      <c r="U47" s="15" t="s">
        <v>35</v>
      </c>
      <c r="V47" s="15" t="s">
        <v>191</v>
      </c>
      <c r="W47" s="15" t="s">
        <v>47</v>
      </c>
      <c r="X47" s="16">
        <v>1</v>
      </c>
      <c r="Y47" s="45">
        <f t="shared" si="3"/>
        <v>73050</v>
      </c>
      <c r="Z47" s="41">
        <f>IF(IFERROR(MATCH(E47,CONV_CAISO_Gen_List!C:C,0),FALSE),1,0)</f>
        <v>0</v>
      </c>
      <c r="AA47" s="47">
        <f t="shared" si="4"/>
        <v>3.137</v>
      </c>
      <c r="AB47">
        <f t="shared" si="5"/>
        <v>1</v>
      </c>
      <c r="AC47">
        <f t="shared" si="6"/>
        <v>1</v>
      </c>
      <c r="AD47">
        <f t="shared" si="2"/>
        <v>1</v>
      </c>
      <c r="AE47">
        <f t="shared" si="7"/>
        <v>0</v>
      </c>
      <c r="AF47" t="str">
        <f t="shared" si="16"/>
        <v>PG3008</v>
      </c>
      <c r="AG47" t="str">
        <f t="shared" si="17"/>
        <v>Wendel Energy Operations 1, LLC</v>
      </c>
      <c r="AH47" s="70">
        <f t="shared" si="18"/>
        <v>0.7</v>
      </c>
      <c r="AI47" t="str">
        <f t="shared" si="19"/>
        <v>Geothermal</v>
      </c>
      <c r="AJ47" s="44" t="str">
        <f>IFERROR(INDEX(MasterGenCapability_201906!$G:$G,MATCH($AF47,MasterGenCapability_201906!$U:$U,0)),"")</f>
        <v/>
      </c>
      <c r="AK47" s="44" t="str">
        <f>IFERROR(INDEX(NQC2020compliance_20191121!$L:$L,MATCH($AF47,NQC2020compliance_20191121!$A:$A,0)),"")</f>
        <v/>
      </c>
    </row>
    <row r="48" spans="2:37" x14ac:dyDescent="0.25">
      <c r="B48" s="6">
        <v>43</v>
      </c>
      <c r="C48" s="6" t="s">
        <v>194</v>
      </c>
      <c r="D48" s="6" t="s">
        <v>195</v>
      </c>
      <c r="E48" s="6" t="s">
        <v>196</v>
      </c>
      <c r="F48" s="6" t="s">
        <v>29</v>
      </c>
      <c r="G48" s="6" t="s">
        <v>30</v>
      </c>
      <c r="H48" s="6" t="s">
        <v>163</v>
      </c>
      <c r="I48" s="6" t="s">
        <v>197</v>
      </c>
      <c r="J48" s="6" t="s">
        <v>191</v>
      </c>
      <c r="K48" s="6"/>
      <c r="L48" s="6" t="s">
        <v>1</v>
      </c>
      <c r="M48" s="12">
        <v>40360</v>
      </c>
      <c r="N48" s="12">
        <v>44561</v>
      </c>
      <c r="O48" s="6">
        <v>1</v>
      </c>
      <c r="P48" s="13">
        <v>250</v>
      </c>
      <c r="Q48" s="13">
        <v>2080</v>
      </c>
      <c r="R48" s="14">
        <v>0.94977168899999997</v>
      </c>
      <c r="S48" s="6" t="s">
        <v>35</v>
      </c>
      <c r="T48" s="6" t="s">
        <v>35</v>
      </c>
      <c r="U48" s="15" t="s">
        <v>35</v>
      </c>
      <c r="V48" s="15" t="s">
        <v>191</v>
      </c>
      <c r="W48" s="15" t="s">
        <v>37</v>
      </c>
      <c r="X48" s="16">
        <v>1</v>
      </c>
      <c r="Y48" s="45">
        <f t="shared" si="3"/>
        <v>73050</v>
      </c>
      <c r="Z48" s="41">
        <f>IF(IFERROR(MATCH(E48,CONV_CAISO_Gen_List!C:C,0),FALSE),1,0)</f>
        <v>1</v>
      </c>
      <c r="AA48" s="47">
        <f t="shared" si="4"/>
        <v>2080</v>
      </c>
      <c r="AB48">
        <f t="shared" si="5"/>
        <v>1</v>
      </c>
      <c r="AC48">
        <f t="shared" si="6"/>
        <v>1</v>
      </c>
      <c r="AD48">
        <f t="shared" si="2"/>
        <v>1</v>
      </c>
      <c r="AE48">
        <f t="shared" si="7"/>
        <v>0</v>
      </c>
      <c r="AF48" t="str">
        <f t="shared" si="16"/>
        <v>ADLIN_1_UNITS</v>
      </c>
      <c r="AG48" t="str">
        <f t="shared" si="17"/>
        <v>Geysers - 2010 - 50/250/425 MW</v>
      </c>
      <c r="AH48" s="70">
        <f t="shared" si="18"/>
        <v>250</v>
      </c>
      <c r="AI48" t="str">
        <f t="shared" si="19"/>
        <v>Geothermal</v>
      </c>
      <c r="AJ48" s="44">
        <f>IFERROR(INDEX(MasterGenCapability_201906!$G:$G,MATCH($AF48,MasterGenCapability_201906!$U:$U,0)),"")</f>
        <v>22</v>
      </c>
      <c r="AK48" s="44">
        <f>IFERROR(INDEX(NQC2020compliance_20191121!$L:$L,MATCH($AF48,NQC2020compliance_20191121!$A:$A,0)),"")</f>
        <v>16</v>
      </c>
    </row>
    <row r="49" spans="2:37" x14ac:dyDescent="0.25">
      <c r="B49" s="6">
        <v>44</v>
      </c>
      <c r="C49" s="6" t="s">
        <v>198</v>
      </c>
      <c r="D49" s="6" t="s">
        <v>199</v>
      </c>
      <c r="E49" s="6"/>
      <c r="F49" s="6" t="s">
        <v>29</v>
      </c>
      <c r="G49" s="6" t="s">
        <v>30</v>
      </c>
      <c r="H49" s="6" t="s">
        <v>163</v>
      </c>
      <c r="I49" s="6" t="s">
        <v>197</v>
      </c>
      <c r="J49" s="6" t="s">
        <v>191</v>
      </c>
      <c r="K49" s="6"/>
      <c r="L49" s="6" t="s">
        <v>1</v>
      </c>
      <c r="M49" s="12">
        <v>39494</v>
      </c>
      <c r="N49" s="12">
        <v>42004</v>
      </c>
      <c r="O49" s="6">
        <v>1</v>
      </c>
      <c r="P49" s="13">
        <v>175</v>
      </c>
      <c r="Q49" s="13">
        <v>1533</v>
      </c>
      <c r="R49" s="14">
        <v>1</v>
      </c>
      <c r="S49" s="6" t="s">
        <v>35</v>
      </c>
      <c r="T49" s="6" t="s">
        <v>35</v>
      </c>
      <c r="U49" s="15" t="s">
        <v>35</v>
      </c>
      <c r="V49" s="15" t="s">
        <v>191</v>
      </c>
      <c r="W49" s="15" t="s">
        <v>37</v>
      </c>
      <c r="X49" s="16">
        <v>1</v>
      </c>
      <c r="Y49" s="45">
        <f t="shared" si="3"/>
        <v>73050</v>
      </c>
      <c r="Z49" s="41">
        <f>IF(IFERROR(MATCH(E49,CONV_CAISO_Gen_List!C:C,0),FALSE),1,0)</f>
        <v>0</v>
      </c>
      <c r="AA49" s="47">
        <f t="shared" si="4"/>
        <v>1533</v>
      </c>
      <c r="AB49">
        <f t="shared" si="5"/>
        <v>1</v>
      </c>
      <c r="AC49">
        <f t="shared" si="6"/>
        <v>1</v>
      </c>
      <c r="AD49">
        <f t="shared" si="2"/>
        <v>1</v>
      </c>
      <c r="AE49">
        <f t="shared" si="7"/>
        <v>0</v>
      </c>
      <c r="AF49" t="str">
        <f t="shared" si="16"/>
        <v>PG3010</v>
      </c>
      <c r="AG49" t="str">
        <f t="shared" si="17"/>
        <v>Geysers 2008 (175 MW)</v>
      </c>
      <c r="AH49" s="70">
        <f t="shared" si="18"/>
        <v>175</v>
      </c>
      <c r="AI49" t="str">
        <f t="shared" si="19"/>
        <v>Geothermal</v>
      </c>
      <c r="AJ49" s="44" t="str">
        <f>IFERROR(INDEX(MasterGenCapability_201906!$G:$G,MATCH($AF49,MasterGenCapability_201906!$U:$U,0)),"")</f>
        <v/>
      </c>
      <c r="AK49" s="44" t="str">
        <f>IFERROR(INDEX(NQC2020compliance_20191121!$L:$L,MATCH($AF49,NQC2020compliance_20191121!$A:$A,0)),"")</f>
        <v/>
      </c>
    </row>
    <row r="50" spans="2:37" x14ac:dyDescent="0.25">
      <c r="B50" s="6">
        <v>45</v>
      </c>
      <c r="C50" s="6" t="s">
        <v>200</v>
      </c>
      <c r="D50" s="6" t="s">
        <v>201</v>
      </c>
      <c r="E50" s="6" t="s">
        <v>202</v>
      </c>
      <c r="F50" s="6" t="s">
        <v>29</v>
      </c>
      <c r="G50" s="6" t="s">
        <v>30</v>
      </c>
      <c r="H50" s="6" t="s">
        <v>203</v>
      </c>
      <c r="I50" s="6" t="s">
        <v>204</v>
      </c>
      <c r="J50" s="6" t="s">
        <v>191</v>
      </c>
      <c r="K50" s="6"/>
      <c r="L50" s="6" t="s">
        <v>1</v>
      </c>
      <c r="M50" s="12">
        <v>41634</v>
      </c>
      <c r="N50" s="12">
        <v>48938</v>
      </c>
      <c r="O50" s="6">
        <v>1</v>
      </c>
      <c r="P50" s="13">
        <v>7.5</v>
      </c>
      <c r="Q50" s="13">
        <v>52.82</v>
      </c>
      <c r="R50" s="14">
        <v>0.803957382</v>
      </c>
      <c r="S50" s="6" t="s">
        <v>35</v>
      </c>
      <c r="T50" s="6" t="s">
        <v>35</v>
      </c>
      <c r="U50" s="15" t="s">
        <v>35</v>
      </c>
      <c r="V50" s="15" t="s">
        <v>191</v>
      </c>
      <c r="W50" s="15" t="s">
        <v>37</v>
      </c>
      <c r="X50" s="16">
        <v>1</v>
      </c>
      <c r="Y50" s="45">
        <f t="shared" si="3"/>
        <v>73050</v>
      </c>
      <c r="Z50" s="41">
        <f>IF(IFERROR(MATCH(E50,CONV_CAISO_Gen_List!C:C,0),FALSE),1,0)</f>
        <v>1</v>
      </c>
      <c r="AA50" s="47">
        <f t="shared" si="4"/>
        <v>52.82</v>
      </c>
      <c r="AB50">
        <f t="shared" si="5"/>
        <v>1</v>
      </c>
      <c r="AC50">
        <f t="shared" si="6"/>
        <v>1</v>
      </c>
      <c r="AD50">
        <f t="shared" si="2"/>
        <v>1</v>
      </c>
      <c r="AE50">
        <f t="shared" si="7"/>
        <v>0</v>
      </c>
      <c r="AF50" t="str">
        <f t="shared" si="16"/>
        <v>CONTRL_1_CASAD1</v>
      </c>
      <c r="AG50" t="str">
        <f t="shared" si="17"/>
        <v>Mammoth G1 - RAM 2</v>
      </c>
      <c r="AH50" s="70">
        <f t="shared" si="18"/>
        <v>7.5</v>
      </c>
      <c r="AI50" t="str">
        <f t="shared" si="19"/>
        <v>Geothermal</v>
      </c>
      <c r="AJ50" s="44">
        <f>IFERROR(INDEX(MasterGenCapability_201906!$G:$G,MATCH($AF50,MasterGenCapability_201906!$U:$U,0)),"")</f>
        <v>10</v>
      </c>
      <c r="AK50" s="44">
        <f>IFERROR(INDEX(NQC2020compliance_20191121!$L:$L,MATCH($AF50,NQC2020compliance_20191121!$A:$A,0)),"")</f>
        <v>6.05</v>
      </c>
    </row>
    <row r="51" spans="2:37" x14ac:dyDescent="0.25">
      <c r="B51" s="6">
        <v>46</v>
      </c>
      <c r="C51" s="6" t="s">
        <v>205</v>
      </c>
      <c r="D51" s="6" t="s">
        <v>206</v>
      </c>
      <c r="E51" s="6" t="s">
        <v>207</v>
      </c>
      <c r="F51" s="6" t="s">
        <v>29</v>
      </c>
      <c r="G51" s="6" t="s">
        <v>30</v>
      </c>
      <c r="H51" s="6" t="s">
        <v>203</v>
      </c>
      <c r="I51" s="6" t="s">
        <v>204</v>
      </c>
      <c r="J51" s="6" t="s">
        <v>191</v>
      </c>
      <c r="K51" s="6"/>
      <c r="L51" s="6" t="s">
        <v>1</v>
      </c>
      <c r="M51" s="12">
        <v>41365</v>
      </c>
      <c r="N51" s="12">
        <v>48669</v>
      </c>
      <c r="O51" s="6">
        <v>1</v>
      </c>
      <c r="P51" s="13">
        <v>14</v>
      </c>
      <c r="Q51" s="13">
        <v>98.51</v>
      </c>
      <c r="R51" s="14">
        <v>0.80324527099999998</v>
      </c>
      <c r="S51" s="6" t="s">
        <v>35</v>
      </c>
      <c r="T51" s="6" t="s">
        <v>35</v>
      </c>
      <c r="U51" s="15" t="s">
        <v>35</v>
      </c>
      <c r="V51" s="15" t="s">
        <v>191</v>
      </c>
      <c r="W51" s="15" t="s">
        <v>37</v>
      </c>
      <c r="X51" s="16">
        <v>1</v>
      </c>
      <c r="Y51" s="45">
        <f t="shared" si="3"/>
        <v>73050</v>
      </c>
      <c r="Z51" s="41">
        <f>IF(IFERROR(MATCH(E51,CONV_CAISO_Gen_List!C:C,0),FALSE),1,0)</f>
        <v>1</v>
      </c>
      <c r="AA51" s="47">
        <f t="shared" si="4"/>
        <v>98.51</v>
      </c>
      <c r="AB51">
        <f t="shared" si="5"/>
        <v>1</v>
      </c>
      <c r="AC51">
        <f t="shared" si="6"/>
        <v>1</v>
      </c>
      <c r="AD51">
        <f t="shared" si="2"/>
        <v>1</v>
      </c>
      <c r="AE51">
        <f t="shared" si="7"/>
        <v>0</v>
      </c>
      <c r="AF51" t="str">
        <f t="shared" si="16"/>
        <v>CONTRL_1_CASAD3</v>
      </c>
      <c r="AG51" t="str">
        <f t="shared" si="17"/>
        <v>Mammoth G3  - RAM 1</v>
      </c>
      <c r="AH51" s="70">
        <f t="shared" si="18"/>
        <v>14</v>
      </c>
      <c r="AI51" t="str">
        <f t="shared" si="19"/>
        <v>Geothermal</v>
      </c>
      <c r="AJ51" s="44">
        <f>IFERROR(INDEX(MasterGenCapability_201906!$G:$G,MATCH($AF51,MasterGenCapability_201906!$U:$U,0)),"")</f>
        <v>14</v>
      </c>
      <c r="AK51" s="44">
        <f>IFERROR(INDEX(NQC2020compliance_20191121!$L:$L,MATCH($AF51,NQC2020compliance_20191121!$A:$A,0)),"")</f>
        <v>8.4700000000000006</v>
      </c>
    </row>
    <row r="52" spans="2:37" x14ac:dyDescent="0.25">
      <c r="B52" s="6">
        <v>47</v>
      </c>
      <c r="C52" s="6" t="s">
        <v>208</v>
      </c>
      <c r="D52" s="6" t="s">
        <v>209</v>
      </c>
      <c r="E52" s="6" t="s">
        <v>210</v>
      </c>
      <c r="F52" s="6" t="s">
        <v>29</v>
      </c>
      <c r="G52" s="6" t="s">
        <v>30</v>
      </c>
      <c r="H52" s="6" t="s">
        <v>114</v>
      </c>
      <c r="I52" s="6" t="s">
        <v>115</v>
      </c>
      <c r="J52" s="6" t="s">
        <v>211</v>
      </c>
      <c r="K52" s="6" t="s">
        <v>212</v>
      </c>
      <c r="L52" s="6" t="s">
        <v>1</v>
      </c>
      <c r="M52" s="12">
        <v>31404</v>
      </c>
      <c r="N52" s="12">
        <v>73050</v>
      </c>
      <c r="O52" s="6">
        <v>1</v>
      </c>
      <c r="P52" s="13">
        <v>0.1</v>
      </c>
      <c r="Q52" s="13">
        <v>0.28599999999999998</v>
      </c>
      <c r="R52" s="14">
        <v>0.32648401799999999</v>
      </c>
      <c r="S52" s="6" t="s">
        <v>35</v>
      </c>
      <c r="T52" s="6" t="s">
        <v>35</v>
      </c>
      <c r="U52" s="15" t="s">
        <v>35</v>
      </c>
      <c r="V52" s="15" t="s">
        <v>213</v>
      </c>
      <c r="W52" s="15" t="s">
        <v>37</v>
      </c>
      <c r="X52" s="16">
        <v>1</v>
      </c>
      <c r="Y52" s="45">
        <f t="shared" si="3"/>
        <v>73050</v>
      </c>
      <c r="Z52" s="41">
        <f>IF(IFERROR(MATCH(E52,CONV_CAISO_Gen_List!C:C,0),FALSE),1,0)</f>
        <v>1</v>
      </c>
      <c r="AA52" s="47">
        <f t="shared" si="4"/>
        <v>0.28599999999999998</v>
      </c>
      <c r="AB52">
        <f t="shared" si="5"/>
        <v>1</v>
      </c>
      <c r="AC52">
        <f t="shared" si="6"/>
        <v>1</v>
      </c>
      <c r="AD52">
        <f t="shared" si="2"/>
        <v>1</v>
      </c>
      <c r="AE52">
        <f t="shared" si="7"/>
        <v>0</v>
      </c>
      <c r="AF52" t="str">
        <f t="shared" si="16"/>
        <v>RIOOSO_1_QF</v>
      </c>
      <c r="AG52" t="str">
        <f t="shared" si="17"/>
        <v>Swiss America</v>
      </c>
      <c r="AH52" s="70">
        <f t="shared" si="18"/>
        <v>0.1</v>
      </c>
      <c r="AI52" t="str">
        <f t="shared" si="19"/>
        <v>Small_Hydro</v>
      </c>
      <c r="AJ52" s="44">
        <f>IFERROR(INDEX(MasterGenCapability_201906!$G:$G,MATCH($AF52,MasterGenCapability_201906!$U:$U,0)),"")</f>
        <v>1.7</v>
      </c>
      <c r="AK52" s="44">
        <f>IFERROR(INDEX(NQC2020compliance_20191121!$L:$L,MATCH($AF52,NQC2020compliance_20191121!$A:$A,0)),"")</f>
        <v>1.08</v>
      </c>
    </row>
    <row r="53" spans="2:37" x14ac:dyDescent="0.25">
      <c r="B53" s="6">
        <v>48</v>
      </c>
      <c r="C53" s="6" t="s">
        <v>214</v>
      </c>
      <c r="D53" s="6" t="s">
        <v>215</v>
      </c>
      <c r="E53" s="6" t="s">
        <v>216</v>
      </c>
      <c r="F53" s="6" t="s">
        <v>29</v>
      </c>
      <c r="G53" s="6" t="s">
        <v>30</v>
      </c>
      <c r="H53" s="6" t="s">
        <v>217</v>
      </c>
      <c r="I53" s="6" t="s">
        <v>218</v>
      </c>
      <c r="J53" s="6" t="s">
        <v>211</v>
      </c>
      <c r="K53" s="6" t="s">
        <v>212</v>
      </c>
      <c r="L53" s="6" t="s">
        <v>1</v>
      </c>
      <c r="M53" s="12">
        <v>30277</v>
      </c>
      <c r="N53" s="12">
        <v>73050</v>
      </c>
      <c r="O53" s="6">
        <v>1</v>
      </c>
      <c r="P53" s="13">
        <v>2.5000000000000001E-2</v>
      </c>
      <c r="Q53" s="13">
        <v>7.8E-2</v>
      </c>
      <c r="R53" s="14">
        <v>0.356164384</v>
      </c>
      <c r="S53" s="6" t="s">
        <v>35</v>
      </c>
      <c r="T53" s="6" t="s">
        <v>35</v>
      </c>
      <c r="U53" s="15" t="s">
        <v>35</v>
      </c>
      <c r="V53" s="15" t="s">
        <v>213</v>
      </c>
      <c r="W53" s="15" t="s">
        <v>37</v>
      </c>
      <c r="X53" s="16">
        <v>1</v>
      </c>
      <c r="Y53" s="45">
        <f t="shared" si="3"/>
        <v>73050</v>
      </c>
      <c r="Z53" s="41">
        <f>IF(IFERROR(MATCH(E53,CONV_CAISO_Gen_List!C:C,0),FALSE),1,0)</f>
        <v>1</v>
      </c>
      <c r="AA53" s="47">
        <f t="shared" si="4"/>
        <v>7.8E-2</v>
      </c>
      <c r="AB53">
        <f t="shared" si="5"/>
        <v>1</v>
      </c>
      <c r="AC53">
        <f t="shared" si="6"/>
        <v>1</v>
      </c>
      <c r="AD53">
        <f t="shared" si="2"/>
        <v>1</v>
      </c>
      <c r="AE53">
        <f t="shared" si="7"/>
        <v>0</v>
      </c>
      <c r="AF53" t="str">
        <f t="shared" si="16"/>
        <v>FTSWRD_7_QFUNTS</v>
      </c>
      <c r="AG53" t="str">
        <f t="shared" si="17"/>
        <v>Tom Benninghoven</v>
      </c>
      <c r="AH53" s="70">
        <f t="shared" si="18"/>
        <v>2.5000000000000001E-2</v>
      </c>
      <c r="AI53" t="str">
        <f t="shared" si="19"/>
        <v>Small_Hydro</v>
      </c>
      <c r="AJ53" s="44">
        <f>IFERROR(INDEX(MasterGenCapability_201906!$G:$G,MATCH($AF53,MasterGenCapability_201906!$U:$U,0)),"")</f>
        <v>1.6</v>
      </c>
      <c r="AK53" s="44">
        <f>IFERROR(INDEX(NQC2020compliance_20191121!$L:$L,MATCH($AF53,NQC2020compliance_20191121!$A:$A,0)),"")</f>
        <v>0</v>
      </c>
    </row>
    <row r="54" spans="2:37" x14ac:dyDescent="0.25">
      <c r="B54" s="6">
        <v>49</v>
      </c>
      <c r="C54" s="6" t="s">
        <v>219</v>
      </c>
      <c r="D54" s="6" t="s">
        <v>220</v>
      </c>
      <c r="E54" s="6" t="s">
        <v>221</v>
      </c>
      <c r="F54" s="6" t="s">
        <v>29</v>
      </c>
      <c r="G54" s="6" t="s">
        <v>30</v>
      </c>
      <c r="H54" s="6" t="s">
        <v>101</v>
      </c>
      <c r="I54" s="6" t="s">
        <v>102</v>
      </c>
      <c r="J54" s="6" t="s">
        <v>211</v>
      </c>
      <c r="K54" s="6" t="s">
        <v>212</v>
      </c>
      <c r="L54" s="6" t="s">
        <v>1</v>
      </c>
      <c r="M54" s="12">
        <v>30294</v>
      </c>
      <c r="N54" s="12">
        <v>73050</v>
      </c>
      <c r="O54" s="6">
        <v>1</v>
      </c>
      <c r="P54" s="13">
        <v>0.1</v>
      </c>
      <c r="Q54" s="13">
        <v>0.311</v>
      </c>
      <c r="R54" s="14">
        <v>0.35502283099999998</v>
      </c>
      <c r="S54" s="6" t="s">
        <v>35</v>
      </c>
      <c r="T54" s="6" t="s">
        <v>35</v>
      </c>
      <c r="U54" s="15" t="s">
        <v>35</v>
      </c>
      <c r="V54" s="15" t="s">
        <v>213</v>
      </c>
      <c r="W54" s="15" t="s">
        <v>47</v>
      </c>
      <c r="X54" s="16">
        <v>1</v>
      </c>
      <c r="Y54" s="45">
        <f t="shared" si="3"/>
        <v>73050</v>
      </c>
      <c r="Z54" s="41">
        <f>IF(IFERROR(MATCH(E54,CONV_CAISO_Gen_List!C:C,0),FALSE),1,0)</f>
        <v>1</v>
      </c>
      <c r="AA54" s="47">
        <f t="shared" si="4"/>
        <v>0.311</v>
      </c>
      <c r="AB54">
        <f t="shared" si="5"/>
        <v>1</v>
      </c>
      <c r="AC54">
        <f t="shared" si="6"/>
        <v>1</v>
      </c>
      <c r="AD54">
        <f t="shared" si="2"/>
        <v>1</v>
      </c>
      <c r="AE54">
        <f t="shared" si="7"/>
        <v>0</v>
      </c>
      <c r="AF54" t="str">
        <f t="shared" si="16"/>
        <v>CTNWDP_1_QF</v>
      </c>
      <c r="AG54" t="str">
        <f t="shared" si="17"/>
        <v>Hat Creek Hereford Ranch</v>
      </c>
      <c r="AH54" s="70">
        <f t="shared" si="18"/>
        <v>0.1</v>
      </c>
      <c r="AI54" t="str">
        <f t="shared" si="19"/>
        <v>Small_Hydro</v>
      </c>
      <c r="AJ54" s="44">
        <f>IFERROR(INDEX(MasterGenCapability_201906!$G:$G,MATCH($AF54,MasterGenCapability_201906!$U:$U,0)),"")</f>
        <v>0.5</v>
      </c>
      <c r="AK54" s="44">
        <f>IFERROR(INDEX(NQC2020compliance_20191121!$L:$L,MATCH($AF54,NQC2020compliance_20191121!$A:$A,0)),"")</f>
        <v>0.01</v>
      </c>
    </row>
    <row r="55" spans="2:37" x14ac:dyDescent="0.25">
      <c r="B55" s="6">
        <v>50</v>
      </c>
      <c r="C55" s="6" t="s">
        <v>222</v>
      </c>
      <c r="D55" s="6" t="s">
        <v>223</v>
      </c>
      <c r="E55" s="6" t="s">
        <v>210</v>
      </c>
      <c r="F55" s="6" t="s">
        <v>29</v>
      </c>
      <c r="G55" s="6" t="s">
        <v>30</v>
      </c>
      <c r="H55" s="6" t="s">
        <v>224</v>
      </c>
      <c r="I55" s="6" t="s">
        <v>225</v>
      </c>
      <c r="J55" s="6" t="s">
        <v>211</v>
      </c>
      <c r="K55" s="6" t="s">
        <v>212</v>
      </c>
      <c r="L55" s="6" t="s">
        <v>1</v>
      </c>
      <c r="M55" s="12">
        <v>31456</v>
      </c>
      <c r="N55" s="12">
        <v>73050</v>
      </c>
      <c r="O55" s="6">
        <v>1</v>
      </c>
      <c r="P55" s="13">
        <v>7.4999999999999997E-2</v>
      </c>
      <c r="Q55" s="13">
        <v>1.9E-2</v>
      </c>
      <c r="R55" s="14">
        <v>2.891933E-2</v>
      </c>
      <c r="S55" s="6" t="s">
        <v>35</v>
      </c>
      <c r="T55" s="6" t="s">
        <v>35</v>
      </c>
      <c r="U55" s="15" t="s">
        <v>35</v>
      </c>
      <c r="V55" s="15" t="s">
        <v>213</v>
      </c>
      <c r="W55" s="15" t="s">
        <v>37</v>
      </c>
      <c r="X55" s="16">
        <v>1</v>
      </c>
      <c r="Y55" s="45">
        <f t="shared" si="3"/>
        <v>73050</v>
      </c>
      <c r="Z55" s="41">
        <f>IF(IFERROR(MATCH(E55,CONV_CAISO_Gen_List!C:C,0),FALSE),1,0)</f>
        <v>1</v>
      </c>
      <c r="AA55" s="47">
        <f t="shared" si="4"/>
        <v>1.9E-2</v>
      </c>
      <c r="AB55">
        <f t="shared" si="5"/>
        <v>1</v>
      </c>
      <c r="AC55">
        <f t="shared" si="6"/>
        <v>1</v>
      </c>
      <c r="AD55">
        <f t="shared" si="2"/>
        <v>1</v>
      </c>
      <c r="AE55">
        <f t="shared" si="7"/>
        <v>0</v>
      </c>
      <c r="AF55" t="str">
        <f t="shared" si="16"/>
        <v>RIOOSO_1_QF</v>
      </c>
      <c r="AG55" t="str">
        <f t="shared" si="17"/>
        <v>Charcoal Ravine</v>
      </c>
      <c r="AH55" s="70">
        <f t="shared" si="18"/>
        <v>7.4999999999999997E-2</v>
      </c>
      <c r="AI55" t="str">
        <f t="shared" si="19"/>
        <v>Small_Hydro</v>
      </c>
      <c r="AJ55" s="44">
        <f>IFERROR(INDEX(MasterGenCapability_201906!$G:$G,MATCH($AF55,MasterGenCapability_201906!$U:$U,0)),"")</f>
        <v>1.7</v>
      </c>
      <c r="AK55" s="44">
        <f>IFERROR(INDEX(NQC2020compliance_20191121!$L:$L,MATCH($AF55,NQC2020compliance_20191121!$A:$A,0)),"")</f>
        <v>1.08</v>
      </c>
    </row>
    <row r="56" spans="2:37" x14ac:dyDescent="0.25">
      <c r="B56" s="6">
        <v>51</v>
      </c>
      <c r="C56" s="6" t="s">
        <v>226</v>
      </c>
      <c r="D56" s="6" t="s">
        <v>227</v>
      </c>
      <c r="E56" s="6" t="s">
        <v>228</v>
      </c>
      <c r="F56" s="6" t="s">
        <v>29</v>
      </c>
      <c r="G56" s="6" t="s">
        <v>30</v>
      </c>
      <c r="H56" s="6" t="s">
        <v>106</v>
      </c>
      <c r="I56" s="6" t="s">
        <v>107</v>
      </c>
      <c r="J56" s="6" t="s">
        <v>211</v>
      </c>
      <c r="K56" s="6" t="s">
        <v>212</v>
      </c>
      <c r="L56" s="6" t="s">
        <v>1</v>
      </c>
      <c r="M56" s="12">
        <v>30698</v>
      </c>
      <c r="N56" s="12">
        <v>73050</v>
      </c>
      <c r="O56" s="6">
        <v>1</v>
      </c>
      <c r="P56" s="13">
        <v>1.4999999999999999E-2</v>
      </c>
      <c r="Q56" s="13">
        <v>0.11799999999999999</v>
      </c>
      <c r="R56" s="14">
        <v>0.89802130899999999</v>
      </c>
      <c r="S56" s="6" t="s">
        <v>35</v>
      </c>
      <c r="T56" s="6" t="s">
        <v>35</v>
      </c>
      <c r="U56" s="15" t="s">
        <v>35</v>
      </c>
      <c r="V56" s="15" t="s">
        <v>213</v>
      </c>
      <c r="W56" s="15" t="s">
        <v>37</v>
      </c>
      <c r="X56" s="16">
        <v>1</v>
      </c>
      <c r="Y56" s="45">
        <f t="shared" si="3"/>
        <v>73050</v>
      </c>
      <c r="Z56" s="41">
        <f>IF(IFERROR(MATCH(E56,CONV_CAISO_Gen_List!C:C,0),FALSE),1,0)</f>
        <v>1</v>
      </c>
      <c r="AA56" s="47">
        <f t="shared" si="4"/>
        <v>0.11799999999999999</v>
      </c>
      <c r="AB56">
        <f t="shared" si="5"/>
        <v>1</v>
      </c>
      <c r="AC56">
        <f t="shared" si="6"/>
        <v>1</v>
      </c>
      <c r="AD56">
        <f t="shared" si="2"/>
        <v>1</v>
      </c>
      <c r="AE56">
        <f t="shared" si="7"/>
        <v>0</v>
      </c>
      <c r="AF56" t="str">
        <f t="shared" si="16"/>
        <v>TBLMTN_6_QF</v>
      </c>
      <c r="AG56" t="str">
        <f t="shared" si="17"/>
        <v>James B. Peter</v>
      </c>
      <c r="AH56" s="70">
        <f t="shared" si="18"/>
        <v>1.4999999999999999E-2</v>
      </c>
      <c r="AI56" t="str">
        <f t="shared" si="19"/>
        <v>Small_Hydro</v>
      </c>
      <c r="AJ56" s="44">
        <f>IFERROR(INDEX(MasterGenCapability_201906!$G:$G,MATCH($AF56,MasterGenCapability_201906!$U:$U,0)),"")</f>
        <v>1.7</v>
      </c>
      <c r="AK56" s="44">
        <f>IFERROR(INDEX(NQC2020compliance_20191121!$L:$L,MATCH($AF56,NQC2020compliance_20191121!$A:$A,0)),"")</f>
        <v>0.22</v>
      </c>
    </row>
    <row r="57" spans="2:37" x14ac:dyDescent="0.25">
      <c r="B57" s="6">
        <v>52</v>
      </c>
      <c r="C57" s="6" t="s">
        <v>229</v>
      </c>
      <c r="D57" s="6" t="s">
        <v>230</v>
      </c>
      <c r="E57" s="6" t="s">
        <v>231</v>
      </c>
      <c r="F57" s="6" t="s">
        <v>29</v>
      </c>
      <c r="G57" s="6" t="s">
        <v>30</v>
      </c>
      <c r="H57" s="6" t="s">
        <v>101</v>
      </c>
      <c r="I57" s="6" t="s">
        <v>102</v>
      </c>
      <c r="J57" s="6" t="s">
        <v>211</v>
      </c>
      <c r="K57" s="6" t="s">
        <v>212</v>
      </c>
      <c r="L57" s="6" t="s">
        <v>1</v>
      </c>
      <c r="M57" s="12">
        <v>31223</v>
      </c>
      <c r="N57" s="12">
        <v>73050</v>
      </c>
      <c r="O57" s="6">
        <v>1</v>
      </c>
      <c r="P57" s="13">
        <v>0.15</v>
      </c>
      <c r="Q57" s="13">
        <v>0.748</v>
      </c>
      <c r="R57" s="14">
        <v>0.569254186</v>
      </c>
      <c r="S57" s="6" t="s">
        <v>35</v>
      </c>
      <c r="T57" s="6" t="s">
        <v>35</v>
      </c>
      <c r="U57" s="15" t="s">
        <v>35</v>
      </c>
      <c r="V57" s="15" t="s">
        <v>213</v>
      </c>
      <c r="W57" s="15" t="s">
        <v>47</v>
      </c>
      <c r="X57" s="16">
        <v>1</v>
      </c>
      <c r="Y57" s="45">
        <f t="shared" si="3"/>
        <v>73050</v>
      </c>
      <c r="Z57" s="41">
        <f>IF(IFERROR(MATCH(E57,CONV_CAISO_Gen_List!C:C,0),FALSE),1,0)</f>
        <v>1</v>
      </c>
      <c r="AA57" s="47">
        <f t="shared" si="4"/>
        <v>0.748</v>
      </c>
      <c r="AB57">
        <f t="shared" si="5"/>
        <v>1</v>
      </c>
      <c r="AC57">
        <f t="shared" si="6"/>
        <v>1</v>
      </c>
      <c r="AD57">
        <f t="shared" si="2"/>
        <v>1</v>
      </c>
      <c r="AE57">
        <f t="shared" si="7"/>
        <v>0</v>
      </c>
      <c r="AF57" t="str">
        <f t="shared" si="16"/>
        <v>VOLTA_7_QFUNTS</v>
      </c>
      <c r="AG57" t="str">
        <f t="shared" si="17"/>
        <v>Sutter's Mill</v>
      </c>
      <c r="AH57" s="70">
        <f t="shared" si="18"/>
        <v>0.15</v>
      </c>
      <c r="AI57" t="str">
        <f t="shared" si="19"/>
        <v>Small_Hydro</v>
      </c>
      <c r="AJ57" s="44">
        <f>IFERROR(INDEX(MasterGenCapability_201906!$G:$G,MATCH($AF57,MasterGenCapability_201906!$U:$U,0)),"")</f>
        <v>1.3</v>
      </c>
      <c r="AK57" s="44">
        <f>IFERROR(INDEX(NQC2020compliance_20191121!$L:$L,MATCH($AF57,NQC2020compliance_20191121!$A:$A,0)),"")</f>
        <v>0.06</v>
      </c>
    </row>
    <row r="58" spans="2:37" x14ac:dyDescent="0.25">
      <c r="B58" s="6">
        <v>53</v>
      </c>
      <c r="C58" s="6" t="s">
        <v>232</v>
      </c>
      <c r="D58" s="6" t="s">
        <v>233</v>
      </c>
      <c r="E58" s="6"/>
      <c r="F58" s="6" t="s">
        <v>29</v>
      </c>
      <c r="G58" s="6" t="s">
        <v>30</v>
      </c>
      <c r="H58" s="6" t="s">
        <v>106</v>
      </c>
      <c r="I58" s="6" t="s">
        <v>107</v>
      </c>
      <c r="J58" s="6" t="s">
        <v>211</v>
      </c>
      <c r="K58" s="6" t="s">
        <v>212</v>
      </c>
      <c r="L58" s="6" t="s">
        <v>1</v>
      </c>
      <c r="M58" s="12">
        <v>31143</v>
      </c>
      <c r="N58" s="12">
        <v>73050</v>
      </c>
      <c r="O58" s="6">
        <v>1</v>
      </c>
      <c r="P58" s="13">
        <v>0.27500000000000002</v>
      </c>
      <c r="Q58" s="13">
        <v>0.28100000000000003</v>
      </c>
      <c r="R58" s="14">
        <v>0.116645911</v>
      </c>
      <c r="S58" s="6" t="s">
        <v>35</v>
      </c>
      <c r="T58" s="6" t="s">
        <v>35</v>
      </c>
      <c r="U58" s="15" t="s">
        <v>35</v>
      </c>
      <c r="V58" s="15" t="s">
        <v>213</v>
      </c>
      <c r="W58" s="15" t="s">
        <v>37</v>
      </c>
      <c r="X58" s="16">
        <v>1</v>
      </c>
      <c r="Y58" s="45">
        <f t="shared" si="3"/>
        <v>73050</v>
      </c>
      <c r="Z58" s="41">
        <f>IF(IFERROR(MATCH(E58,CONV_CAISO_Gen_List!C:C,0),FALSE),1,0)</f>
        <v>0</v>
      </c>
      <c r="AA58" s="47">
        <f t="shared" si="4"/>
        <v>0.28100000000000003</v>
      </c>
      <c r="AB58">
        <f t="shared" si="5"/>
        <v>1</v>
      </c>
      <c r="AC58">
        <f t="shared" si="6"/>
        <v>1</v>
      </c>
      <c r="AD58">
        <f t="shared" si="2"/>
        <v>1</v>
      </c>
      <c r="AE58">
        <f t="shared" si="7"/>
        <v>0</v>
      </c>
      <c r="AF58" t="str">
        <f t="shared" si="16"/>
        <v>PG40020</v>
      </c>
      <c r="AG58" t="str">
        <f t="shared" si="17"/>
        <v>Eric And Debbie Wattenburg</v>
      </c>
      <c r="AH58" s="70">
        <f t="shared" si="18"/>
        <v>0.27500000000000002</v>
      </c>
      <c r="AI58" t="str">
        <f t="shared" si="19"/>
        <v>Small_Hydro</v>
      </c>
      <c r="AJ58" s="44" t="str">
        <f>IFERROR(INDEX(MasterGenCapability_201906!$G:$G,MATCH($AF58,MasterGenCapability_201906!$U:$U,0)),"")</f>
        <v/>
      </c>
      <c r="AK58" s="44" t="str">
        <f>IFERROR(INDEX(NQC2020compliance_20191121!$L:$L,MATCH($AF58,NQC2020compliance_20191121!$A:$A,0)),"")</f>
        <v/>
      </c>
    </row>
    <row r="59" spans="2:37" x14ac:dyDescent="0.25">
      <c r="B59" s="6">
        <v>54</v>
      </c>
      <c r="C59" s="6" t="s">
        <v>234</v>
      </c>
      <c r="D59" s="6" t="s">
        <v>235</v>
      </c>
      <c r="E59" s="6" t="s">
        <v>236</v>
      </c>
      <c r="F59" s="6" t="s">
        <v>29</v>
      </c>
      <c r="G59" s="6" t="s">
        <v>30</v>
      </c>
      <c r="H59" s="6" t="s">
        <v>237</v>
      </c>
      <c r="I59" s="6" t="s">
        <v>238</v>
      </c>
      <c r="J59" s="6" t="s">
        <v>211</v>
      </c>
      <c r="K59" s="6" t="s">
        <v>212</v>
      </c>
      <c r="L59" s="6" t="s">
        <v>1</v>
      </c>
      <c r="M59" s="12">
        <v>31468</v>
      </c>
      <c r="N59" s="12">
        <v>73050</v>
      </c>
      <c r="O59" s="6">
        <v>1</v>
      </c>
      <c r="P59" s="13">
        <v>0.7</v>
      </c>
      <c r="Q59" s="13">
        <v>0.96099999999999997</v>
      </c>
      <c r="R59" s="14">
        <v>0.15671885199999999</v>
      </c>
      <c r="S59" s="6" t="s">
        <v>35</v>
      </c>
      <c r="T59" s="6" t="s">
        <v>35</v>
      </c>
      <c r="U59" s="15" t="s">
        <v>35</v>
      </c>
      <c r="V59" s="15" t="s">
        <v>213</v>
      </c>
      <c r="W59" s="15" t="s">
        <v>176</v>
      </c>
      <c r="X59" s="16">
        <v>1</v>
      </c>
      <c r="Y59" s="45">
        <f t="shared" si="3"/>
        <v>73050</v>
      </c>
      <c r="Z59" s="41">
        <f>IF(IFERROR(MATCH(E59,CONV_CAISO_Gen_List!C:C,0),FALSE),1,0)</f>
        <v>1</v>
      </c>
      <c r="AA59" s="47">
        <f t="shared" si="4"/>
        <v>0.96099999999999997</v>
      </c>
      <c r="AB59">
        <f t="shared" si="5"/>
        <v>1</v>
      </c>
      <c r="AC59">
        <f t="shared" si="6"/>
        <v>1</v>
      </c>
      <c r="AD59">
        <f t="shared" si="2"/>
        <v>1</v>
      </c>
      <c r="AE59">
        <f t="shared" si="7"/>
        <v>0</v>
      </c>
      <c r="AF59" t="str">
        <f t="shared" si="16"/>
        <v>TESLA_1_QF</v>
      </c>
      <c r="AG59" t="str">
        <f t="shared" si="17"/>
        <v>Rock Creek Water District</v>
      </c>
      <c r="AH59" s="70">
        <f t="shared" si="18"/>
        <v>0.7</v>
      </c>
      <c r="AI59" t="str">
        <f t="shared" si="19"/>
        <v>Small_Hydro</v>
      </c>
      <c r="AJ59" s="44">
        <f>IFERROR(INDEX(MasterGenCapability_201906!$G:$G,MATCH($AF59,MasterGenCapability_201906!$U:$U,0)),"")</f>
        <v>2</v>
      </c>
      <c r="AK59" s="44">
        <f>IFERROR(INDEX(NQC2020compliance_20191121!$L:$L,MATCH($AF59,NQC2020compliance_20191121!$A:$A,0)),"")</f>
        <v>0.25</v>
      </c>
    </row>
    <row r="60" spans="2:37" x14ac:dyDescent="0.25">
      <c r="B60" s="6">
        <v>55</v>
      </c>
      <c r="C60" s="6" t="s">
        <v>239</v>
      </c>
      <c r="D60" s="6" t="s">
        <v>240</v>
      </c>
      <c r="E60" s="6" t="s">
        <v>241</v>
      </c>
      <c r="F60" s="6" t="s">
        <v>29</v>
      </c>
      <c r="G60" s="6" t="s">
        <v>30</v>
      </c>
      <c r="H60" s="6" t="s">
        <v>242</v>
      </c>
      <c r="I60" s="6" t="s">
        <v>46</v>
      </c>
      <c r="J60" s="6" t="s">
        <v>211</v>
      </c>
      <c r="K60" s="6" t="s">
        <v>212</v>
      </c>
      <c r="L60" s="6" t="s">
        <v>1</v>
      </c>
      <c r="M60" s="12">
        <v>33679</v>
      </c>
      <c r="N60" s="12">
        <v>44635</v>
      </c>
      <c r="O60" s="6">
        <v>1</v>
      </c>
      <c r="P60" s="13">
        <v>10.8</v>
      </c>
      <c r="Q60" s="13">
        <v>41.988</v>
      </c>
      <c r="R60" s="14">
        <v>0.44381024899999999</v>
      </c>
      <c r="S60" s="6" t="s">
        <v>35</v>
      </c>
      <c r="T60" s="6" t="s">
        <v>35</v>
      </c>
      <c r="U60" s="15" t="s">
        <v>35</v>
      </c>
      <c r="V60" s="15" t="s">
        <v>213</v>
      </c>
      <c r="W60" s="15" t="s">
        <v>47</v>
      </c>
      <c r="X60" s="16">
        <v>1</v>
      </c>
      <c r="Y60" s="45">
        <f t="shared" si="3"/>
        <v>73050</v>
      </c>
      <c r="Z60" s="41">
        <f>IF(IFERROR(MATCH(E60,CONV_CAISO_Gen_List!C:C,0),FALSE),1,0)</f>
        <v>1</v>
      </c>
      <c r="AA60" s="47">
        <f t="shared" si="4"/>
        <v>41.988</v>
      </c>
      <c r="AB60">
        <f t="shared" si="5"/>
        <v>1</v>
      </c>
      <c r="AC60">
        <f t="shared" si="6"/>
        <v>1</v>
      </c>
      <c r="AD60">
        <f t="shared" si="2"/>
        <v>1</v>
      </c>
      <c r="AE60">
        <f t="shared" si="7"/>
        <v>0</v>
      </c>
      <c r="AF60" t="str">
        <f t="shared" si="16"/>
        <v>FORKBU_6_UNIT</v>
      </c>
      <c r="AG60" t="str">
        <f t="shared" si="17"/>
        <v>Hypower, Inc.</v>
      </c>
      <c r="AH60" s="70">
        <f t="shared" si="18"/>
        <v>10.8</v>
      </c>
      <c r="AI60" t="str">
        <f t="shared" si="19"/>
        <v>Small_Hydro</v>
      </c>
      <c r="AJ60" s="44">
        <f>IFERROR(INDEX(MasterGenCapability_201906!$G:$G,MATCH($AF60,MasterGenCapability_201906!$U:$U,0)),"")</f>
        <v>14.3</v>
      </c>
      <c r="AK60" s="44">
        <f>IFERROR(INDEX(NQC2020compliance_20191121!$L:$L,MATCH($AF60,NQC2020compliance_20191121!$A:$A,0)),"")</f>
        <v>0.4</v>
      </c>
    </row>
    <row r="61" spans="2:37" x14ac:dyDescent="0.25">
      <c r="B61" s="6">
        <v>56</v>
      </c>
      <c r="C61" s="6" t="s">
        <v>243</v>
      </c>
      <c r="D61" s="6" t="s">
        <v>244</v>
      </c>
      <c r="E61" s="6" t="s">
        <v>245</v>
      </c>
      <c r="F61" s="6" t="s">
        <v>29</v>
      </c>
      <c r="G61" s="6" t="s">
        <v>30</v>
      </c>
      <c r="H61" s="6" t="s">
        <v>246</v>
      </c>
      <c r="I61" s="6" t="s">
        <v>247</v>
      </c>
      <c r="J61" s="6" t="s">
        <v>211</v>
      </c>
      <c r="K61" s="6" t="s">
        <v>212</v>
      </c>
      <c r="L61" s="6" t="s">
        <v>1</v>
      </c>
      <c r="M61" s="12">
        <v>31642</v>
      </c>
      <c r="N61" s="12">
        <v>42735</v>
      </c>
      <c r="O61" s="6">
        <v>1</v>
      </c>
      <c r="P61" s="13">
        <v>3.6</v>
      </c>
      <c r="Q61" s="13">
        <v>13.077</v>
      </c>
      <c r="R61" s="14">
        <v>0.41466894999999998</v>
      </c>
      <c r="S61" s="6" t="s">
        <v>35</v>
      </c>
      <c r="T61" s="6" t="s">
        <v>35</v>
      </c>
      <c r="U61" s="15" t="s">
        <v>35</v>
      </c>
      <c r="V61" s="15" t="s">
        <v>213</v>
      </c>
      <c r="W61" s="15" t="s">
        <v>37</v>
      </c>
      <c r="X61" s="16">
        <v>1</v>
      </c>
      <c r="Y61" s="45">
        <f t="shared" si="3"/>
        <v>73050</v>
      </c>
      <c r="Z61" s="41">
        <f>IF(IFERROR(MATCH(E61,CONV_CAISO_Gen_List!C:C,0),FALSE),1,0)</f>
        <v>0</v>
      </c>
      <c r="AA61" s="47">
        <f t="shared" si="4"/>
        <v>13.077</v>
      </c>
      <c r="AB61">
        <f t="shared" si="5"/>
        <v>1</v>
      </c>
      <c r="AC61">
        <f t="shared" si="6"/>
        <v>1</v>
      </c>
      <c r="AD61">
        <f t="shared" si="2"/>
        <v>1</v>
      </c>
      <c r="AE61">
        <f t="shared" si="7"/>
        <v>0</v>
      </c>
      <c r="AF61" t="str">
        <f t="shared" si="16"/>
        <v>BOWMN_6_HYDRO</v>
      </c>
      <c r="AG61" t="str">
        <f t="shared" si="17"/>
        <v>Nevada Irrigation District/Bowman Hyroelectric Project</v>
      </c>
      <c r="AH61" s="70">
        <f t="shared" si="18"/>
        <v>3.6</v>
      </c>
      <c r="AI61" t="str">
        <f t="shared" si="19"/>
        <v>Small_Hydro</v>
      </c>
      <c r="AJ61" s="44">
        <f>IFERROR(INDEX(MasterGenCapability_201906!$G:$G,MATCH($AF61,MasterGenCapability_201906!$U:$U,0)),"")</f>
        <v>3.6</v>
      </c>
      <c r="AK61" s="44">
        <f>IFERROR(INDEX(NQC2020compliance_20191121!$L:$L,MATCH($AF61,NQC2020compliance_20191121!$A:$A,0)),"")</f>
        <v>2.35</v>
      </c>
    </row>
    <row r="62" spans="2:37" x14ac:dyDescent="0.25">
      <c r="B62" s="6">
        <v>57</v>
      </c>
      <c r="C62" s="6" t="s">
        <v>248</v>
      </c>
      <c r="D62" s="6" t="s">
        <v>249</v>
      </c>
      <c r="E62" s="6" t="s">
        <v>250</v>
      </c>
      <c r="F62" s="6" t="s">
        <v>29</v>
      </c>
      <c r="G62" s="6" t="s">
        <v>30</v>
      </c>
      <c r="H62" s="6" t="s">
        <v>140</v>
      </c>
      <c r="I62" s="6" t="s">
        <v>102</v>
      </c>
      <c r="J62" s="6" t="s">
        <v>211</v>
      </c>
      <c r="K62" s="6" t="s">
        <v>212</v>
      </c>
      <c r="L62" s="6" t="s">
        <v>1</v>
      </c>
      <c r="M62" s="12">
        <v>32484</v>
      </c>
      <c r="N62" s="12">
        <v>47093</v>
      </c>
      <c r="O62" s="6">
        <v>1</v>
      </c>
      <c r="P62" s="13">
        <v>26</v>
      </c>
      <c r="Q62" s="13">
        <v>55.131</v>
      </c>
      <c r="R62" s="14">
        <v>0.24205742899999999</v>
      </c>
      <c r="S62" s="6" t="s">
        <v>35</v>
      </c>
      <c r="T62" s="6" t="s">
        <v>35</v>
      </c>
      <c r="U62" s="15" t="s">
        <v>35</v>
      </c>
      <c r="V62" s="15" t="s">
        <v>213</v>
      </c>
      <c r="W62" s="15" t="s">
        <v>47</v>
      </c>
      <c r="X62" s="16">
        <v>1</v>
      </c>
      <c r="Y62" s="45">
        <f t="shared" si="3"/>
        <v>73050</v>
      </c>
      <c r="Z62" s="41">
        <f>IF(IFERROR(MATCH(E62,CONV_CAISO_Gen_List!C:C,0),FALSE),1,0)</f>
        <v>1</v>
      </c>
      <c r="AA62" s="47">
        <f t="shared" si="4"/>
        <v>55.131</v>
      </c>
      <c r="AB62">
        <f t="shared" si="5"/>
        <v>1</v>
      </c>
      <c r="AC62">
        <f t="shared" si="6"/>
        <v>1</v>
      </c>
      <c r="AD62">
        <f t="shared" si="2"/>
        <v>1</v>
      </c>
      <c r="AE62">
        <f t="shared" si="7"/>
        <v>0</v>
      </c>
      <c r="AF62" t="str">
        <f t="shared" si="16"/>
        <v>MALCHQ_7_UNIT 1</v>
      </c>
      <c r="AG62" t="str">
        <f t="shared" si="17"/>
        <v>Malacha Hydro L.P.</v>
      </c>
      <c r="AH62" s="70">
        <f t="shared" si="18"/>
        <v>26</v>
      </c>
      <c r="AI62" t="str">
        <f t="shared" si="19"/>
        <v>Small_Hydro</v>
      </c>
      <c r="AJ62" s="44">
        <f>IFERROR(INDEX(MasterGenCapability_201906!$G:$G,MATCH($AF62,MasterGenCapability_201906!$U:$U,0)),"")</f>
        <v>32.5</v>
      </c>
      <c r="AK62" s="44">
        <f>IFERROR(INDEX(NQC2020compliance_20191121!$L:$L,MATCH($AF62,NQC2020compliance_20191121!$A:$A,0)),"")</f>
        <v>0</v>
      </c>
    </row>
    <row r="63" spans="2:37" x14ac:dyDescent="0.25">
      <c r="B63" s="6">
        <v>58</v>
      </c>
      <c r="C63" s="6" t="s">
        <v>251</v>
      </c>
      <c r="D63" s="6" t="s">
        <v>252</v>
      </c>
      <c r="E63" s="6" t="s">
        <v>236</v>
      </c>
      <c r="F63" s="6" t="s">
        <v>29</v>
      </c>
      <c r="G63" s="6" t="s">
        <v>30</v>
      </c>
      <c r="H63" s="6" t="s">
        <v>237</v>
      </c>
      <c r="I63" s="6" t="s">
        <v>253</v>
      </c>
      <c r="J63" s="6" t="s">
        <v>211</v>
      </c>
      <c r="K63" s="6" t="s">
        <v>212</v>
      </c>
      <c r="L63" s="6" t="s">
        <v>1</v>
      </c>
      <c r="M63" s="12">
        <v>31461</v>
      </c>
      <c r="N63" s="12">
        <v>73050</v>
      </c>
      <c r="O63" s="6">
        <v>1</v>
      </c>
      <c r="P63" s="13">
        <v>0.23</v>
      </c>
      <c r="Q63" s="13">
        <v>0.61399999999999999</v>
      </c>
      <c r="R63" s="14">
        <v>0.30474488799999999</v>
      </c>
      <c r="S63" s="6" t="s">
        <v>35</v>
      </c>
      <c r="T63" s="6" t="s">
        <v>35</v>
      </c>
      <c r="U63" s="15" t="s">
        <v>35</v>
      </c>
      <c r="V63" s="15" t="s">
        <v>213</v>
      </c>
      <c r="W63" s="15" t="s">
        <v>37</v>
      </c>
      <c r="X63" s="16">
        <v>1</v>
      </c>
      <c r="Y63" s="45">
        <f t="shared" si="3"/>
        <v>73050</v>
      </c>
      <c r="Z63" s="41">
        <f>IF(IFERROR(MATCH(E63,CONV_CAISO_Gen_List!C:C,0),FALSE),1,0)</f>
        <v>1</v>
      </c>
      <c r="AA63" s="47">
        <f t="shared" si="4"/>
        <v>0.61399999999999999</v>
      </c>
      <c r="AB63">
        <f t="shared" si="5"/>
        <v>1</v>
      </c>
      <c r="AC63">
        <f t="shared" si="6"/>
        <v>1</v>
      </c>
      <c r="AD63">
        <f t="shared" si="2"/>
        <v>1</v>
      </c>
      <c r="AE63">
        <f t="shared" si="7"/>
        <v>0</v>
      </c>
      <c r="AF63" t="str">
        <f t="shared" si="16"/>
        <v>TESLA_1_QF</v>
      </c>
      <c r="AG63" t="str">
        <f t="shared" si="17"/>
        <v>Schaads Hydro</v>
      </c>
      <c r="AH63" s="70">
        <f t="shared" si="18"/>
        <v>0.23</v>
      </c>
      <c r="AI63" t="str">
        <f t="shared" si="19"/>
        <v>Small_Hydro</v>
      </c>
      <c r="AJ63" s="44">
        <f>IFERROR(INDEX(MasterGenCapability_201906!$G:$G,MATCH($AF63,MasterGenCapability_201906!$U:$U,0)),"")</f>
        <v>2</v>
      </c>
      <c r="AK63" s="44">
        <f>IFERROR(INDEX(NQC2020compliance_20191121!$L:$L,MATCH($AF63,NQC2020compliance_20191121!$A:$A,0)),"")</f>
        <v>0.25</v>
      </c>
    </row>
    <row r="64" spans="2:37" x14ac:dyDescent="0.25">
      <c r="B64" s="6">
        <v>59</v>
      </c>
      <c r="C64" s="6" t="s">
        <v>254</v>
      </c>
      <c r="D64" s="6" t="s">
        <v>255</v>
      </c>
      <c r="E64" s="6"/>
      <c r="F64" s="6" t="s">
        <v>29</v>
      </c>
      <c r="G64" s="6" t="s">
        <v>30</v>
      </c>
      <c r="H64" s="6" t="s">
        <v>101</v>
      </c>
      <c r="I64" s="6" t="s">
        <v>102</v>
      </c>
      <c r="J64" s="6" t="s">
        <v>211</v>
      </c>
      <c r="K64" s="6" t="s">
        <v>212</v>
      </c>
      <c r="L64" s="6" t="s">
        <v>1</v>
      </c>
      <c r="M64" s="12">
        <v>30603</v>
      </c>
      <c r="N64" s="12">
        <v>73050</v>
      </c>
      <c r="O64" s="6">
        <v>1</v>
      </c>
      <c r="P64" s="13">
        <v>0.1</v>
      </c>
      <c r="Q64" s="13">
        <v>0.19</v>
      </c>
      <c r="R64" s="14">
        <v>0.21689497699999999</v>
      </c>
      <c r="S64" s="6" t="s">
        <v>35</v>
      </c>
      <c r="T64" s="6" t="s">
        <v>35</v>
      </c>
      <c r="U64" s="15" t="s">
        <v>35</v>
      </c>
      <c r="V64" s="15" t="s">
        <v>213</v>
      </c>
      <c r="W64" s="15" t="s">
        <v>47</v>
      </c>
      <c r="X64" s="16">
        <v>1</v>
      </c>
      <c r="Y64" s="45">
        <f t="shared" si="3"/>
        <v>73050</v>
      </c>
      <c r="Z64" s="41">
        <f>IF(IFERROR(MATCH(E64,CONV_CAISO_Gen_List!C:C,0),FALSE),1,0)</f>
        <v>0</v>
      </c>
      <c r="AA64" s="47">
        <f t="shared" si="4"/>
        <v>0.19</v>
      </c>
      <c r="AB64">
        <f t="shared" si="5"/>
        <v>1</v>
      </c>
      <c r="AC64">
        <f t="shared" si="6"/>
        <v>1</v>
      </c>
      <c r="AD64">
        <f t="shared" si="2"/>
        <v>1</v>
      </c>
      <c r="AE64">
        <f t="shared" si="7"/>
        <v>0</v>
      </c>
      <c r="AF64" t="str">
        <f t="shared" si="16"/>
        <v>PG40035</v>
      </c>
      <c r="AG64" t="str">
        <f t="shared" si="17"/>
        <v>Steve &amp; Bonnie Tetrick</v>
      </c>
      <c r="AH64" s="70">
        <f t="shared" si="18"/>
        <v>0.1</v>
      </c>
      <c r="AI64" t="str">
        <f t="shared" si="19"/>
        <v>Small_Hydro</v>
      </c>
      <c r="AJ64" s="44" t="str">
        <f>IFERROR(INDEX(MasterGenCapability_201906!$G:$G,MATCH($AF64,MasterGenCapability_201906!$U:$U,0)),"")</f>
        <v/>
      </c>
      <c r="AK64" s="44" t="str">
        <f>IFERROR(INDEX(NQC2020compliance_20191121!$L:$L,MATCH($AF64,NQC2020compliance_20191121!$A:$A,0)),"")</f>
        <v/>
      </c>
    </row>
    <row r="65" spans="2:37" x14ac:dyDescent="0.25">
      <c r="B65" s="6">
        <v>60</v>
      </c>
      <c r="C65" s="6" t="s">
        <v>256</v>
      </c>
      <c r="D65" s="6" t="s">
        <v>257</v>
      </c>
      <c r="E65" s="6" t="s">
        <v>228</v>
      </c>
      <c r="F65" s="6" t="s">
        <v>29</v>
      </c>
      <c r="G65" s="6" t="s">
        <v>30</v>
      </c>
      <c r="H65" s="6" t="s">
        <v>101</v>
      </c>
      <c r="I65" s="6" t="s">
        <v>102</v>
      </c>
      <c r="J65" s="6" t="s">
        <v>211</v>
      </c>
      <c r="K65" s="6" t="s">
        <v>212</v>
      </c>
      <c r="L65" s="6" t="s">
        <v>1</v>
      </c>
      <c r="M65" s="12">
        <v>30624</v>
      </c>
      <c r="N65" s="12">
        <v>73050</v>
      </c>
      <c r="O65" s="6">
        <v>1</v>
      </c>
      <c r="P65" s="13">
        <v>0.3</v>
      </c>
      <c r="Q65" s="13">
        <v>1.0209999999999999</v>
      </c>
      <c r="R65" s="14">
        <v>0.38850837100000002</v>
      </c>
      <c r="S65" s="6" t="s">
        <v>35</v>
      </c>
      <c r="T65" s="6" t="s">
        <v>35</v>
      </c>
      <c r="U65" s="15" t="s">
        <v>35</v>
      </c>
      <c r="V65" s="15" t="s">
        <v>213</v>
      </c>
      <c r="W65" s="15" t="s">
        <v>47</v>
      </c>
      <c r="X65" s="16">
        <v>1</v>
      </c>
      <c r="Y65" s="45">
        <f t="shared" si="3"/>
        <v>73050</v>
      </c>
      <c r="Z65" s="41">
        <f>IF(IFERROR(MATCH(E65,CONV_CAISO_Gen_List!C:C,0),FALSE),1,0)</f>
        <v>1</v>
      </c>
      <c r="AA65" s="47">
        <f t="shared" si="4"/>
        <v>1.0209999999999999</v>
      </c>
      <c r="AB65">
        <f t="shared" si="5"/>
        <v>1</v>
      </c>
      <c r="AC65">
        <f t="shared" si="6"/>
        <v>1</v>
      </c>
      <c r="AD65">
        <f t="shared" si="2"/>
        <v>1</v>
      </c>
      <c r="AE65">
        <f t="shared" si="7"/>
        <v>0</v>
      </c>
      <c r="AF65" t="str">
        <f t="shared" si="16"/>
        <v>TBLMTN_6_QF</v>
      </c>
      <c r="AG65" t="str">
        <f t="shared" si="17"/>
        <v>Lofton Ranch</v>
      </c>
      <c r="AH65" s="70">
        <f t="shared" si="18"/>
        <v>0.3</v>
      </c>
      <c r="AI65" t="str">
        <f t="shared" si="19"/>
        <v>Small_Hydro</v>
      </c>
      <c r="AJ65" s="44">
        <f>IFERROR(INDEX(MasterGenCapability_201906!$G:$G,MATCH($AF65,MasterGenCapability_201906!$U:$U,0)),"")</f>
        <v>1.7</v>
      </c>
      <c r="AK65" s="44">
        <f>IFERROR(INDEX(NQC2020compliance_20191121!$L:$L,MATCH($AF65,NQC2020compliance_20191121!$A:$A,0)),"")</f>
        <v>0.22</v>
      </c>
    </row>
    <row r="66" spans="2:37" x14ac:dyDescent="0.25">
      <c r="B66" s="6">
        <v>61</v>
      </c>
      <c r="C66" s="6" t="s">
        <v>258</v>
      </c>
      <c r="D66" s="6" t="s">
        <v>259</v>
      </c>
      <c r="E66" s="6"/>
      <c r="F66" s="6" t="s">
        <v>29</v>
      </c>
      <c r="G66" s="6" t="s">
        <v>30</v>
      </c>
      <c r="H66" s="6" t="s">
        <v>101</v>
      </c>
      <c r="I66" s="6" t="s">
        <v>102</v>
      </c>
      <c r="J66" s="6" t="s">
        <v>211</v>
      </c>
      <c r="K66" s="6" t="s">
        <v>212</v>
      </c>
      <c r="L66" s="6" t="s">
        <v>1</v>
      </c>
      <c r="M66" s="12">
        <v>31747</v>
      </c>
      <c r="N66" s="12">
        <v>42704</v>
      </c>
      <c r="O66" s="6">
        <v>1</v>
      </c>
      <c r="P66" s="13">
        <v>0.3</v>
      </c>
      <c r="Q66" s="13">
        <v>0.47099999999999997</v>
      </c>
      <c r="R66" s="14">
        <v>0.17922374399999999</v>
      </c>
      <c r="S66" s="6" t="s">
        <v>35</v>
      </c>
      <c r="T66" s="6" t="s">
        <v>35</v>
      </c>
      <c r="U66" s="15" t="s">
        <v>35</v>
      </c>
      <c r="V66" s="15" t="s">
        <v>213</v>
      </c>
      <c r="W66" s="15" t="s">
        <v>47</v>
      </c>
      <c r="X66" s="16">
        <v>1</v>
      </c>
      <c r="Y66" s="45">
        <f t="shared" si="3"/>
        <v>73050</v>
      </c>
      <c r="Z66" s="41">
        <f>IF(IFERROR(MATCH(E66,CONV_CAISO_Gen_List!C:C,0),FALSE),1,0)</f>
        <v>0</v>
      </c>
      <c r="AA66" s="47">
        <f t="shared" si="4"/>
        <v>0.47099999999999997</v>
      </c>
      <c r="AB66">
        <f t="shared" si="5"/>
        <v>1</v>
      </c>
      <c r="AC66">
        <f t="shared" si="6"/>
        <v>1</v>
      </c>
      <c r="AD66">
        <f t="shared" si="2"/>
        <v>1</v>
      </c>
      <c r="AE66">
        <f t="shared" si="7"/>
        <v>0</v>
      </c>
      <c r="AF66" t="str">
        <f t="shared" si="16"/>
        <v>PG4004</v>
      </c>
      <c r="AG66" t="str">
        <f t="shared" si="17"/>
        <v>Arbuckle Mountain Hydro</v>
      </c>
      <c r="AH66" s="70">
        <f t="shared" si="18"/>
        <v>0.3</v>
      </c>
      <c r="AI66" t="str">
        <f t="shared" si="19"/>
        <v>Small_Hydro</v>
      </c>
      <c r="AJ66" s="44" t="str">
        <f>IFERROR(INDEX(MasterGenCapability_201906!$G:$G,MATCH($AF66,MasterGenCapability_201906!$U:$U,0)),"")</f>
        <v/>
      </c>
      <c r="AK66" s="44" t="str">
        <f>IFERROR(INDEX(NQC2020compliance_20191121!$L:$L,MATCH($AF66,NQC2020compliance_20191121!$A:$A,0)),"")</f>
        <v/>
      </c>
    </row>
    <row r="67" spans="2:37" x14ac:dyDescent="0.25">
      <c r="B67" s="6">
        <v>62</v>
      </c>
      <c r="C67" s="6" t="s">
        <v>260</v>
      </c>
      <c r="D67" s="6" t="s">
        <v>261</v>
      </c>
      <c r="E67" s="6" t="s">
        <v>262</v>
      </c>
      <c r="F67" s="6" t="s">
        <v>29</v>
      </c>
      <c r="G67" s="6" t="s">
        <v>30</v>
      </c>
      <c r="H67" s="6" t="s">
        <v>174</v>
      </c>
      <c r="I67" s="6" t="s">
        <v>175</v>
      </c>
      <c r="J67" s="6" t="s">
        <v>211</v>
      </c>
      <c r="K67" s="6" t="s">
        <v>212</v>
      </c>
      <c r="L67" s="6" t="s">
        <v>1</v>
      </c>
      <c r="M67" s="12">
        <v>30256</v>
      </c>
      <c r="N67" s="12">
        <v>42063</v>
      </c>
      <c r="O67" s="6">
        <v>1</v>
      </c>
      <c r="P67" s="13">
        <v>0.9</v>
      </c>
      <c r="Q67" s="13">
        <v>1.1819999999999999</v>
      </c>
      <c r="R67" s="14">
        <v>0.149923896</v>
      </c>
      <c r="S67" s="6" t="s">
        <v>35</v>
      </c>
      <c r="T67" s="6" t="s">
        <v>35</v>
      </c>
      <c r="U67" s="15" t="s">
        <v>35</v>
      </c>
      <c r="V67" s="15" t="s">
        <v>213</v>
      </c>
      <c r="W67" s="15" t="s">
        <v>176</v>
      </c>
      <c r="X67" s="16">
        <v>1</v>
      </c>
      <c r="Y67" s="45">
        <f t="shared" si="3"/>
        <v>73050</v>
      </c>
      <c r="Z67" s="41">
        <f>IF(IFERROR(MATCH(E67,CONV_CAISO_Gen_List!C:C,0),FALSE),1,0)</f>
        <v>0</v>
      </c>
      <c r="AA67" s="47">
        <f t="shared" si="4"/>
        <v>1.1819999999999999</v>
      </c>
      <c r="AB67">
        <f t="shared" si="5"/>
        <v>1</v>
      </c>
      <c r="AC67">
        <f t="shared" si="6"/>
        <v>1</v>
      </c>
      <c r="AD67">
        <f t="shared" si="2"/>
        <v>1</v>
      </c>
      <c r="AE67">
        <f t="shared" si="7"/>
        <v>0</v>
      </c>
      <c r="AF67" t="str">
        <f t="shared" si="16"/>
        <v>CURTIS_1_CANLCK</v>
      </c>
      <c r="AG67" t="str">
        <f t="shared" si="17"/>
        <v>Canal Creek Power Plant (RETA)</v>
      </c>
      <c r="AH67" s="70">
        <f t="shared" si="18"/>
        <v>0.9</v>
      </c>
      <c r="AI67" t="str">
        <f t="shared" si="19"/>
        <v>Small_Hydro</v>
      </c>
      <c r="AJ67" s="44">
        <f>IFERROR(INDEX(MasterGenCapability_201906!$G:$G,MATCH($AF67,MasterGenCapability_201906!$U:$U,0)),"")</f>
        <v>0.9</v>
      </c>
      <c r="AK67" s="44">
        <f>IFERROR(INDEX(NQC2020compliance_20191121!$L:$L,MATCH($AF67,NQC2020compliance_20191121!$A:$A,0)),"")</f>
        <v>0</v>
      </c>
    </row>
    <row r="68" spans="2:37" hidden="1" x14ac:dyDescent="0.25">
      <c r="B68" s="6">
        <v>63</v>
      </c>
      <c r="C68" s="6" t="s">
        <v>263</v>
      </c>
      <c r="D68" s="6" t="s">
        <v>264</v>
      </c>
      <c r="E68" s="6" t="s">
        <v>265</v>
      </c>
      <c r="F68" s="6" t="s">
        <v>29</v>
      </c>
      <c r="G68" s="6" t="s">
        <v>30</v>
      </c>
      <c r="H68" s="6" t="s">
        <v>174</v>
      </c>
      <c r="I68" s="6" t="s">
        <v>175</v>
      </c>
      <c r="J68" s="6" t="s">
        <v>211</v>
      </c>
      <c r="K68" s="6" t="s">
        <v>212</v>
      </c>
      <c r="L68" s="6" t="s">
        <v>1</v>
      </c>
      <c r="M68" s="12">
        <v>30530</v>
      </c>
      <c r="N68" s="12">
        <v>42063</v>
      </c>
      <c r="O68" s="6">
        <v>0</v>
      </c>
      <c r="P68" s="13">
        <v>0.9</v>
      </c>
      <c r="Q68" s="13">
        <v>1.651</v>
      </c>
      <c r="R68" s="14">
        <v>0.20941146599999999</v>
      </c>
      <c r="S68" s="6" t="s">
        <v>35</v>
      </c>
      <c r="T68" s="6" t="s">
        <v>35</v>
      </c>
      <c r="U68" s="15" t="s">
        <v>35</v>
      </c>
      <c r="V68" s="15" t="s">
        <v>213</v>
      </c>
      <c r="W68" s="15" t="s">
        <v>176</v>
      </c>
      <c r="X68" s="16">
        <v>1</v>
      </c>
      <c r="Y68" s="45">
        <f t="shared" si="3"/>
        <v>42063</v>
      </c>
      <c r="Z68" s="41">
        <f>IF(IFERROR(MATCH(E68,CONV_CAISO_Gen_List!C:C,0),FALSE),1,0)</f>
        <v>0</v>
      </c>
      <c r="AA68" s="47">
        <f t="shared" si="4"/>
        <v>1.651</v>
      </c>
      <c r="AB68">
        <f t="shared" si="5"/>
        <v>0</v>
      </c>
      <c r="AC68">
        <f t="shared" si="6"/>
        <v>1</v>
      </c>
      <c r="AD68">
        <f t="shared" si="2"/>
        <v>0</v>
      </c>
      <c r="AE68">
        <f t="shared" si="7"/>
        <v>0</v>
      </c>
      <c r="AJ68" s="44" t="str">
        <f>IFERROR(INDEX(MasterGenCapability_201906!$G:$G,MATCH($AF68,MasterGenCapability_201906!$U:$U,0)),"")</f>
        <v/>
      </c>
      <c r="AK68" s="44" t="str">
        <f>IFERROR(INDEX(NQC2020compliance_20191121!$L:$L,MATCH($AF68,NQC2020compliance_20191121!$A:$A,0)),"")</f>
        <v/>
      </c>
    </row>
    <row r="69" spans="2:37" x14ac:dyDescent="0.25">
      <c r="B69" s="6">
        <v>64</v>
      </c>
      <c r="C69" s="6" t="s">
        <v>266</v>
      </c>
      <c r="D69" s="6" t="s">
        <v>267</v>
      </c>
      <c r="E69" s="6"/>
      <c r="F69" s="6" t="s">
        <v>29</v>
      </c>
      <c r="G69" s="6" t="s">
        <v>30</v>
      </c>
      <c r="H69" s="6" t="s">
        <v>268</v>
      </c>
      <c r="I69" s="6" t="s">
        <v>269</v>
      </c>
      <c r="J69" s="6" t="s">
        <v>211</v>
      </c>
      <c r="K69" s="6" t="s">
        <v>212</v>
      </c>
      <c r="L69" s="6" t="s">
        <v>1</v>
      </c>
      <c r="M69" s="12">
        <v>31404</v>
      </c>
      <c r="N69" s="12">
        <v>73050</v>
      </c>
      <c r="O69" s="6">
        <v>1</v>
      </c>
      <c r="P69" s="13">
        <v>0.48</v>
      </c>
      <c r="Q69" s="13">
        <v>1.486</v>
      </c>
      <c r="R69" s="14">
        <v>0.35340563200000003</v>
      </c>
      <c r="S69" s="6" t="s">
        <v>35</v>
      </c>
      <c r="T69" s="6" t="s">
        <v>35</v>
      </c>
      <c r="U69" s="15" t="s">
        <v>35</v>
      </c>
      <c r="V69" s="15" t="s">
        <v>213</v>
      </c>
      <c r="W69" s="15" t="s">
        <v>37</v>
      </c>
      <c r="X69" s="16">
        <v>1</v>
      </c>
      <c r="Y69" s="45">
        <f t="shared" si="3"/>
        <v>73050</v>
      </c>
      <c r="Z69" s="41">
        <f>IF(IFERROR(MATCH(E69,CONV_CAISO_Gen_List!C:C,0),FALSE),1,0)</f>
        <v>0</v>
      </c>
      <c r="AA69" s="47">
        <f t="shared" si="4"/>
        <v>1.486</v>
      </c>
      <c r="AB69">
        <f t="shared" si="5"/>
        <v>1</v>
      </c>
      <c r="AC69">
        <f t="shared" si="6"/>
        <v>1</v>
      </c>
      <c r="AD69">
        <f t="shared" si="2"/>
        <v>1</v>
      </c>
      <c r="AE69">
        <f t="shared" si="7"/>
        <v>0</v>
      </c>
      <c r="AF69" t="str">
        <f t="shared" ref="AF69:AF132" si="20">IF(ISBLANK(E69),C69,E69)</f>
        <v>PG40048</v>
      </c>
      <c r="AG69" t="str">
        <f t="shared" ref="AG69:AG132" si="21">D69</f>
        <v>Eagle Hydro</v>
      </c>
      <c r="AH69" s="70">
        <f t="shared" ref="AH69:AH132" si="22">P69</f>
        <v>0.48</v>
      </c>
      <c r="AI69" t="str">
        <f t="shared" ref="AI69:AI132" si="23">V69</f>
        <v>Small_Hydro</v>
      </c>
      <c r="AJ69" s="44" t="str">
        <f>IFERROR(INDEX(MasterGenCapability_201906!$G:$G,MATCH($AF69,MasterGenCapability_201906!$U:$U,0)),"")</f>
        <v/>
      </c>
      <c r="AK69" s="44" t="str">
        <f>IFERROR(INDEX(NQC2020compliance_20191121!$L:$L,MATCH($AF69,NQC2020compliance_20191121!$A:$A,0)),"")</f>
        <v/>
      </c>
    </row>
    <row r="70" spans="2:37" x14ac:dyDescent="0.25">
      <c r="B70" s="6">
        <v>65</v>
      </c>
      <c r="C70" s="6" t="s">
        <v>270</v>
      </c>
      <c r="D70" s="6" t="s">
        <v>271</v>
      </c>
      <c r="E70" s="6"/>
      <c r="F70" s="6" t="s">
        <v>29</v>
      </c>
      <c r="G70" s="6" t="s">
        <v>30</v>
      </c>
      <c r="H70" s="6" t="s">
        <v>224</v>
      </c>
      <c r="I70" s="6" t="s">
        <v>225</v>
      </c>
      <c r="J70" s="6" t="s">
        <v>211</v>
      </c>
      <c r="K70" s="6" t="s">
        <v>212</v>
      </c>
      <c r="L70" s="6" t="s">
        <v>1</v>
      </c>
      <c r="M70" s="12">
        <v>31373</v>
      </c>
      <c r="N70" s="12">
        <v>73050</v>
      </c>
      <c r="O70" s="6">
        <v>1</v>
      </c>
      <c r="P70" s="13">
        <v>0.04</v>
      </c>
      <c r="Q70" s="13">
        <v>0.01</v>
      </c>
      <c r="R70" s="14">
        <v>2.8538813E-2</v>
      </c>
      <c r="S70" s="6" t="s">
        <v>35</v>
      </c>
      <c r="T70" s="6" t="s">
        <v>35</v>
      </c>
      <c r="U70" s="15" t="s">
        <v>35</v>
      </c>
      <c r="V70" s="15" t="s">
        <v>213</v>
      </c>
      <c r="W70" s="15" t="s">
        <v>37</v>
      </c>
      <c r="X70" s="16">
        <v>1</v>
      </c>
      <c r="Y70" s="45">
        <f t="shared" si="3"/>
        <v>73050</v>
      </c>
      <c r="Z70" s="41">
        <f>IF(IFERROR(MATCH(E70,CONV_CAISO_Gen_List!C:C,0),FALSE),1,0)</f>
        <v>0</v>
      </c>
      <c r="AA70" s="47">
        <f t="shared" si="4"/>
        <v>0.01</v>
      </c>
      <c r="AB70">
        <f t="shared" si="5"/>
        <v>1</v>
      </c>
      <c r="AC70">
        <f t="shared" si="6"/>
        <v>1</v>
      </c>
      <c r="AD70">
        <f t="shared" ref="AD70:AD133" si="24">IF(AND(AB70,AC70),1,0)</f>
        <v>1</v>
      </c>
      <c r="AE70">
        <f t="shared" si="7"/>
        <v>0</v>
      </c>
      <c r="AF70" t="str">
        <f t="shared" si="20"/>
        <v>PG40051</v>
      </c>
      <c r="AG70" t="str">
        <f t="shared" si="21"/>
        <v>Wright Ranch Hydroelectric (fka Bertha Wright Bertillion)</v>
      </c>
      <c r="AH70" s="70">
        <f t="shared" si="22"/>
        <v>0.04</v>
      </c>
      <c r="AI70" t="str">
        <f t="shared" si="23"/>
        <v>Small_Hydro</v>
      </c>
      <c r="AJ70" s="44" t="str">
        <f>IFERROR(INDEX(MasterGenCapability_201906!$G:$G,MATCH($AF70,MasterGenCapability_201906!$U:$U,0)),"")</f>
        <v/>
      </c>
      <c r="AK70" s="44" t="str">
        <f>IFERROR(INDEX(NQC2020compliance_20191121!$L:$L,MATCH($AF70,NQC2020compliance_20191121!$A:$A,0)),"")</f>
        <v/>
      </c>
    </row>
    <row r="71" spans="2:37" x14ac:dyDescent="0.25">
      <c r="B71" s="6">
        <v>66</v>
      </c>
      <c r="C71" s="6" t="s">
        <v>272</v>
      </c>
      <c r="D71" s="6" t="s">
        <v>273</v>
      </c>
      <c r="E71" s="6" t="s">
        <v>274</v>
      </c>
      <c r="F71" s="6" t="s">
        <v>29</v>
      </c>
      <c r="G71" s="6" t="s">
        <v>30</v>
      </c>
      <c r="H71" s="6" t="s">
        <v>275</v>
      </c>
      <c r="I71" s="6" t="s">
        <v>218</v>
      </c>
      <c r="J71" s="6" t="s">
        <v>211</v>
      </c>
      <c r="K71" s="6" t="s">
        <v>212</v>
      </c>
      <c r="L71" s="6" t="s">
        <v>1</v>
      </c>
      <c r="M71" s="12">
        <v>30416</v>
      </c>
      <c r="N71" s="12">
        <v>73050</v>
      </c>
      <c r="O71" s="6">
        <v>1</v>
      </c>
      <c r="P71" s="13">
        <v>2</v>
      </c>
      <c r="Q71" s="13">
        <v>5.52</v>
      </c>
      <c r="R71" s="14">
        <v>0.31506849300000001</v>
      </c>
      <c r="S71" s="6" t="s">
        <v>35</v>
      </c>
      <c r="T71" s="6" t="s">
        <v>35</v>
      </c>
      <c r="U71" s="15" t="s">
        <v>35</v>
      </c>
      <c r="V71" s="15" t="s">
        <v>213</v>
      </c>
      <c r="W71" s="15" t="s">
        <v>37</v>
      </c>
      <c r="X71" s="16">
        <v>1</v>
      </c>
      <c r="Y71" s="45">
        <f t="shared" ref="Y71:Y134" si="25">IF(O71,DATE(2099,12,31),N71)</f>
        <v>73050</v>
      </c>
      <c r="Z71" s="41">
        <f>IF(IFERROR(MATCH(E71,CONV_CAISO_Gen_List!C:C,0),FALSE),1,0)</f>
        <v>0</v>
      </c>
      <c r="AA71" s="47">
        <f t="shared" ref="AA71:AA134" si="26">Q71*X71</f>
        <v>5.52</v>
      </c>
      <c r="AB71">
        <f t="shared" ref="AB71:AB134" si="27">IF(AND(YEAR(M71)&lt;=$AB$5,YEAR(Y71)&gt;=$AB$5),1,0)</f>
        <v>1</v>
      </c>
      <c r="AC71">
        <f t="shared" ref="AC71:AC134" si="28">IF(T71="CAISO",1,0)</f>
        <v>1</v>
      </c>
      <c r="AD71">
        <f t="shared" si="24"/>
        <v>1</v>
      </c>
      <c r="AE71">
        <f t="shared" ref="AE71:AE134" si="29">IF(P71=0,1,0)</f>
        <v>0</v>
      </c>
      <c r="AF71" t="str">
        <f t="shared" si="20"/>
        <v>LOWGAP_7_MATHEW</v>
      </c>
      <c r="AG71" t="str">
        <f t="shared" si="21"/>
        <v>Humboldt Bay MWD</v>
      </c>
      <c r="AH71" s="70">
        <f t="shared" si="22"/>
        <v>2</v>
      </c>
      <c r="AI71" t="str">
        <f t="shared" si="23"/>
        <v>Small_Hydro</v>
      </c>
      <c r="AJ71" s="44" t="str">
        <f>IFERROR(INDEX(MasterGenCapability_201906!$G:$G,MATCH($AF71,MasterGenCapability_201906!$U:$U,0)),"")</f>
        <v/>
      </c>
      <c r="AK71" s="44" t="str">
        <f>IFERROR(INDEX(NQC2020compliance_20191121!$L:$L,MATCH($AF71,NQC2020compliance_20191121!$A:$A,0)),"")</f>
        <v/>
      </c>
    </row>
    <row r="72" spans="2:37" x14ac:dyDescent="0.25">
      <c r="B72" s="6">
        <v>67</v>
      </c>
      <c r="C72" s="6" t="s">
        <v>276</v>
      </c>
      <c r="D72" s="6" t="s">
        <v>277</v>
      </c>
      <c r="E72" s="6"/>
      <c r="F72" s="6" t="s">
        <v>29</v>
      </c>
      <c r="G72" s="6" t="s">
        <v>30</v>
      </c>
      <c r="H72" s="6" t="s">
        <v>268</v>
      </c>
      <c r="I72" s="6" t="s">
        <v>269</v>
      </c>
      <c r="J72" s="6" t="s">
        <v>211</v>
      </c>
      <c r="K72" s="6" t="s">
        <v>212</v>
      </c>
      <c r="L72" s="6" t="s">
        <v>1</v>
      </c>
      <c r="M72" s="12">
        <v>33926</v>
      </c>
      <c r="N72" s="12">
        <v>73050</v>
      </c>
      <c r="O72" s="6">
        <v>1</v>
      </c>
      <c r="P72" s="13">
        <v>0.1</v>
      </c>
      <c r="Q72" s="13">
        <v>1.4E-2</v>
      </c>
      <c r="R72" s="14">
        <v>1.5981735E-2</v>
      </c>
      <c r="S72" s="6" t="s">
        <v>35</v>
      </c>
      <c r="T72" s="6" t="s">
        <v>35</v>
      </c>
      <c r="U72" s="15" t="s">
        <v>35</v>
      </c>
      <c r="V72" s="15" t="s">
        <v>213</v>
      </c>
      <c r="W72" s="15" t="s">
        <v>37</v>
      </c>
      <c r="X72" s="16">
        <v>1</v>
      </c>
      <c r="Y72" s="45">
        <f t="shared" si="25"/>
        <v>73050</v>
      </c>
      <c r="Z72" s="41">
        <f>IF(IFERROR(MATCH(E72,CONV_CAISO_Gen_List!C:C,0),FALSE),1,0)</f>
        <v>0</v>
      </c>
      <c r="AA72" s="47">
        <f t="shared" si="26"/>
        <v>1.4E-2</v>
      </c>
      <c r="AB72">
        <f t="shared" si="27"/>
        <v>1</v>
      </c>
      <c r="AC72">
        <f t="shared" si="28"/>
        <v>1</v>
      </c>
      <c r="AD72">
        <f t="shared" si="24"/>
        <v>1</v>
      </c>
      <c r="AE72">
        <f t="shared" si="29"/>
        <v>0</v>
      </c>
      <c r="AF72" t="str">
        <f t="shared" si="20"/>
        <v>PG40058</v>
      </c>
      <c r="AG72" t="str">
        <f t="shared" si="21"/>
        <v>David O. Harde</v>
      </c>
      <c r="AH72" s="70">
        <f t="shared" si="22"/>
        <v>0.1</v>
      </c>
      <c r="AI72" t="str">
        <f t="shared" si="23"/>
        <v>Small_Hydro</v>
      </c>
      <c r="AJ72" s="44" t="str">
        <f>IFERROR(INDEX(MasterGenCapability_201906!$G:$G,MATCH($AF72,MasterGenCapability_201906!$U:$U,0)),"")</f>
        <v/>
      </c>
      <c r="AK72" s="44" t="str">
        <f>IFERROR(INDEX(NQC2020compliance_20191121!$L:$L,MATCH($AF72,NQC2020compliance_20191121!$A:$A,0)),"")</f>
        <v/>
      </c>
    </row>
    <row r="73" spans="2:37" x14ac:dyDescent="0.25">
      <c r="B73" s="6">
        <v>68</v>
      </c>
      <c r="C73" s="6" t="s">
        <v>278</v>
      </c>
      <c r="D73" s="6" t="s">
        <v>279</v>
      </c>
      <c r="E73" s="6"/>
      <c r="F73" s="6" t="s">
        <v>29</v>
      </c>
      <c r="G73" s="6" t="s">
        <v>30</v>
      </c>
      <c r="H73" s="6" t="s">
        <v>45</v>
      </c>
      <c r="I73" s="6" t="s">
        <v>197</v>
      </c>
      <c r="J73" s="6" t="s">
        <v>211</v>
      </c>
      <c r="K73" s="6" t="s">
        <v>212</v>
      </c>
      <c r="L73" s="6" t="s">
        <v>1</v>
      </c>
      <c r="M73" s="12">
        <v>31898</v>
      </c>
      <c r="N73" s="12">
        <v>73050</v>
      </c>
      <c r="O73" s="6">
        <v>1</v>
      </c>
      <c r="P73" s="13">
        <v>8.5000000000000006E-2</v>
      </c>
      <c r="Q73" s="13">
        <v>0.08</v>
      </c>
      <c r="R73" s="14">
        <v>0.10744023599999999</v>
      </c>
      <c r="S73" s="6" t="s">
        <v>35</v>
      </c>
      <c r="T73" s="6" t="s">
        <v>35</v>
      </c>
      <c r="U73" s="15" t="s">
        <v>35</v>
      </c>
      <c r="V73" s="15" t="s">
        <v>213</v>
      </c>
      <c r="W73" s="15" t="s">
        <v>37</v>
      </c>
      <c r="X73" s="16">
        <v>1</v>
      </c>
      <c r="Y73" s="45">
        <f t="shared" si="25"/>
        <v>73050</v>
      </c>
      <c r="Z73" s="41">
        <f>IF(IFERROR(MATCH(E73,CONV_CAISO_Gen_List!C:C,0),FALSE),1,0)</f>
        <v>0</v>
      </c>
      <c r="AA73" s="47">
        <f t="shared" si="26"/>
        <v>0.08</v>
      </c>
      <c r="AB73">
        <f t="shared" si="27"/>
        <v>1</v>
      </c>
      <c r="AC73">
        <f t="shared" si="28"/>
        <v>1</v>
      </c>
      <c r="AD73">
        <f t="shared" si="24"/>
        <v>1</v>
      </c>
      <c r="AE73">
        <f t="shared" si="29"/>
        <v>0</v>
      </c>
      <c r="AF73" t="str">
        <f t="shared" si="20"/>
        <v>PG40059</v>
      </c>
      <c r="AG73" t="str">
        <f t="shared" si="21"/>
        <v>John Neerhout Jr.</v>
      </c>
      <c r="AH73" s="70">
        <f t="shared" si="22"/>
        <v>8.5000000000000006E-2</v>
      </c>
      <c r="AI73" t="str">
        <f t="shared" si="23"/>
        <v>Small_Hydro</v>
      </c>
      <c r="AJ73" s="44" t="str">
        <f>IFERROR(INDEX(MasterGenCapability_201906!$G:$G,MATCH($AF73,MasterGenCapability_201906!$U:$U,0)),"")</f>
        <v/>
      </c>
      <c r="AK73" s="44" t="str">
        <f>IFERROR(INDEX(NQC2020compliance_20191121!$L:$L,MATCH($AF73,NQC2020compliance_20191121!$A:$A,0)),"")</f>
        <v/>
      </c>
    </row>
    <row r="74" spans="2:37" x14ac:dyDescent="0.25">
      <c r="B74" s="6">
        <v>69</v>
      </c>
      <c r="C74" s="6" t="s">
        <v>280</v>
      </c>
      <c r="D74" s="6" t="s">
        <v>281</v>
      </c>
      <c r="E74" s="6" t="s">
        <v>228</v>
      </c>
      <c r="F74" s="6" t="s">
        <v>29</v>
      </c>
      <c r="G74" s="6" t="s">
        <v>30</v>
      </c>
      <c r="H74" s="6" t="s">
        <v>242</v>
      </c>
      <c r="I74" s="6" t="s">
        <v>46</v>
      </c>
      <c r="J74" s="6" t="s">
        <v>211</v>
      </c>
      <c r="K74" s="6" t="s">
        <v>212</v>
      </c>
      <c r="L74" s="6" t="s">
        <v>1</v>
      </c>
      <c r="M74" s="12">
        <v>33409</v>
      </c>
      <c r="N74" s="12">
        <v>73050</v>
      </c>
      <c r="O74" s="6">
        <v>1</v>
      </c>
      <c r="P74" s="13">
        <v>2.5000000000000001E-3</v>
      </c>
      <c r="Q74" s="13">
        <v>6.0000000000000001E-3</v>
      </c>
      <c r="R74" s="14">
        <v>0.27397260299999998</v>
      </c>
      <c r="S74" s="6" t="s">
        <v>35</v>
      </c>
      <c r="T74" s="6" t="s">
        <v>35</v>
      </c>
      <c r="U74" s="15" t="s">
        <v>35</v>
      </c>
      <c r="V74" s="15" t="s">
        <v>213</v>
      </c>
      <c r="W74" s="15" t="s">
        <v>47</v>
      </c>
      <c r="X74" s="16">
        <v>1</v>
      </c>
      <c r="Y74" s="45">
        <f t="shared" si="25"/>
        <v>73050</v>
      </c>
      <c r="Z74" s="41">
        <f>IF(IFERROR(MATCH(E74,CONV_CAISO_Gen_List!C:C,0),FALSE),1,0)</f>
        <v>1</v>
      </c>
      <c r="AA74" s="47">
        <f t="shared" si="26"/>
        <v>6.0000000000000001E-3</v>
      </c>
      <c r="AB74">
        <f t="shared" si="27"/>
        <v>1</v>
      </c>
      <c r="AC74">
        <f t="shared" si="28"/>
        <v>1</v>
      </c>
      <c r="AD74">
        <f t="shared" si="24"/>
        <v>1</v>
      </c>
      <c r="AE74">
        <f t="shared" si="29"/>
        <v>0</v>
      </c>
      <c r="AF74" t="str">
        <f t="shared" si="20"/>
        <v>TBLMTN_6_QF</v>
      </c>
      <c r="AG74" t="str">
        <f t="shared" si="21"/>
        <v>James Crane Hydro</v>
      </c>
      <c r="AH74" s="70">
        <f t="shared" si="22"/>
        <v>2.5000000000000001E-3</v>
      </c>
      <c r="AI74" t="str">
        <f t="shared" si="23"/>
        <v>Small_Hydro</v>
      </c>
      <c r="AJ74" s="44">
        <f>IFERROR(INDEX(MasterGenCapability_201906!$G:$G,MATCH($AF74,MasterGenCapability_201906!$U:$U,0)),"")</f>
        <v>1.7</v>
      </c>
      <c r="AK74" s="44">
        <f>IFERROR(INDEX(NQC2020compliance_20191121!$L:$L,MATCH($AF74,NQC2020compliance_20191121!$A:$A,0)),"")</f>
        <v>0.22</v>
      </c>
    </row>
    <row r="75" spans="2:37" x14ac:dyDescent="0.25">
      <c r="B75" s="6">
        <v>70</v>
      </c>
      <c r="C75" s="6" t="s">
        <v>282</v>
      </c>
      <c r="D75" s="6" t="s">
        <v>283</v>
      </c>
      <c r="E75" s="6" t="s">
        <v>284</v>
      </c>
      <c r="F75" s="6" t="s">
        <v>29</v>
      </c>
      <c r="G75" s="6" t="s">
        <v>30</v>
      </c>
      <c r="H75" s="6" t="s">
        <v>285</v>
      </c>
      <c r="I75" s="6" t="s">
        <v>286</v>
      </c>
      <c r="J75" s="6" t="s">
        <v>211</v>
      </c>
      <c r="K75" s="6" t="s">
        <v>212</v>
      </c>
      <c r="L75" s="6" t="s">
        <v>1</v>
      </c>
      <c r="M75" s="12">
        <v>34698</v>
      </c>
      <c r="N75" s="12">
        <v>73050</v>
      </c>
      <c r="O75" s="6">
        <v>1</v>
      </c>
      <c r="P75" s="13">
        <v>24</v>
      </c>
      <c r="Q75" s="13">
        <v>5.66</v>
      </c>
      <c r="R75" s="14">
        <v>2.6921613E-2</v>
      </c>
      <c r="S75" s="6" t="s">
        <v>35</v>
      </c>
      <c r="T75" s="6" t="s">
        <v>35</v>
      </c>
      <c r="U75" s="15" t="s">
        <v>35</v>
      </c>
      <c r="V75" s="15" t="s">
        <v>213</v>
      </c>
      <c r="W75" s="15" t="s">
        <v>287</v>
      </c>
      <c r="X75" s="16">
        <v>1</v>
      </c>
      <c r="Y75" s="45">
        <f t="shared" si="25"/>
        <v>73050</v>
      </c>
      <c r="Z75" s="41">
        <f>IF(IFERROR(MATCH(E75,CONV_CAISO_Gen_List!C:C,0),FALSE),1,0)</f>
        <v>1</v>
      </c>
      <c r="AA75" s="47">
        <f t="shared" si="26"/>
        <v>5.66</v>
      </c>
      <c r="AB75">
        <f t="shared" si="27"/>
        <v>1</v>
      </c>
      <c r="AC75">
        <f t="shared" si="28"/>
        <v>1</v>
      </c>
      <c r="AD75">
        <f t="shared" si="24"/>
        <v>1</v>
      </c>
      <c r="AE75">
        <f t="shared" si="29"/>
        <v>0</v>
      </c>
      <c r="AF75" t="str">
        <f t="shared" si="20"/>
        <v>ETIWND_6_MWDETI</v>
      </c>
      <c r="AG75" t="str">
        <f t="shared" si="21"/>
        <v>Etiwanda - Metropolitan Water District (MWD)</v>
      </c>
      <c r="AH75" s="70">
        <f t="shared" si="22"/>
        <v>24</v>
      </c>
      <c r="AI75" t="str">
        <f t="shared" si="23"/>
        <v>Small_Hydro</v>
      </c>
      <c r="AJ75" s="44">
        <f>IFERROR(INDEX(MasterGenCapability_201906!$G:$G,MATCH($AF75,MasterGenCapability_201906!$U:$U,0)),"")</f>
        <v>24</v>
      </c>
      <c r="AK75" s="44">
        <f>IFERROR(INDEX(NQC2020compliance_20191121!$L:$L,MATCH($AF75,NQC2020compliance_20191121!$A:$A,0)),"")</f>
        <v>4.9400000000000004</v>
      </c>
    </row>
    <row r="76" spans="2:37" x14ac:dyDescent="0.25">
      <c r="B76" s="6">
        <v>71</v>
      </c>
      <c r="C76" s="6" t="s">
        <v>288</v>
      </c>
      <c r="D76" s="6" t="s">
        <v>289</v>
      </c>
      <c r="E76" s="6"/>
      <c r="F76" s="6" t="s">
        <v>29</v>
      </c>
      <c r="G76" s="6" t="s">
        <v>30</v>
      </c>
      <c r="H76" s="6" t="s">
        <v>290</v>
      </c>
      <c r="I76" s="6" t="s">
        <v>291</v>
      </c>
      <c r="J76" s="6" t="s">
        <v>211</v>
      </c>
      <c r="K76" s="6" t="s">
        <v>212</v>
      </c>
      <c r="L76" s="6" t="s">
        <v>1</v>
      </c>
      <c r="M76" s="12">
        <v>41011</v>
      </c>
      <c r="N76" s="12">
        <v>44662</v>
      </c>
      <c r="O76" s="6">
        <v>1</v>
      </c>
      <c r="P76" s="13">
        <v>1.04</v>
      </c>
      <c r="Q76" s="13">
        <v>5.2</v>
      </c>
      <c r="R76" s="14">
        <v>0.57077625600000004</v>
      </c>
      <c r="S76" s="6" t="s">
        <v>35</v>
      </c>
      <c r="T76" s="6" t="s">
        <v>35</v>
      </c>
      <c r="U76" s="15" t="s">
        <v>35</v>
      </c>
      <c r="V76" s="15" t="s">
        <v>213</v>
      </c>
      <c r="W76" s="15" t="s">
        <v>292</v>
      </c>
      <c r="X76" s="16">
        <v>1</v>
      </c>
      <c r="Y76" s="45">
        <f t="shared" si="25"/>
        <v>73050</v>
      </c>
      <c r="Z76" s="41">
        <f>IF(IFERROR(MATCH(E76,CONV_CAISO_Gen_List!C:C,0),FALSE),1,0)</f>
        <v>0</v>
      </c>
      <c r="AA76" s="47">
        <f t="shared" si="26"/>
        <v>5.2</v>
      </c>
      <c r="AB76">
        <f t="shared" si="27"/>
        <v>1</v>
      </c>
      <c r="AC76">
        <f t="shared" si="28"/>
        <v>1</v>
      </c>
      <c r="AD76">
        <f t="shared" si="24"/>
        <v>1</v>
      </c>
      <c r="AE76">
        <f t="shared" si="29"/>
        <v>0</v>
      </c>
      <c r="AF76" t="str">
        <f t="shared" si="20"/>
        <v>PG4007</v>
      </c>
      <c r="AG76" t="str">
        <f t="shared" si="21"/>
        <v>Browns Valley Irrigation District FiT</v>
      </c>
      <c r="AH76" s="70">
        <f t="shared" si="22"/>
        <v>1.04</v>
      </c>
      <c r="AI76" t="str">
        <f t="shared" si="23"/>
        <v>Small_Hydro</v>
      </c>
      <c r="AJ76" s="44" t="str">
        <f>IFERROR(INDEX(MasterGenCapability_201906!$G:$G,MATCH($AF76,MasterGenCapability_201906!$U:$U,0)),"")</f>
        <v/>
      </c>
      <c r="AK76" s="44" t="str">
        <f>IFERROR(INDEX(NQC2020compliance_20191121!$L:$L,MATCH($AF76,NQC2020compliance_20191121!$A:$A,0)),"")</f>
        <v/>
      </c>
    </row>
    <row r="77" spans="2:37" x14ac:dyDescent="0.25">
      <c r="B77" s="6">
        <v>72</v>
      </c>
      <c r="C77" s="6" t="s">
        <v>293</v>
      </c>
      <c r="D77" s="6" t="s">
        <v>294</v>
      </c>
      <c r="E77" s="6" t="s">
        <v>295</v>
      </c>
      <c r="F77" s="6" t="s">
        <v>29</v>
      </c>
      <c r="G77" s="6" t="s">
        <v>30</v>
      </c>
      <c r="H77" s="6" t="s">
        <v>296</v>
      </c>
      <c r="I77" s="6" t="s">
        <v>96</v>
      </c>
      <c r="J77" s="6" t="s">
        <v>211</v>
      </c>
      <c r="K77" s="6" t="s">
        <v>212</v>
      </c>
      <c r="L77" s="6" t="s">
        <v>1</v>
      </c>
      <c r="M77" s="12">
        <v>42156</v>
      </c>
      <c r="N77" s="12">
        <v>49460</v>
      </c>
      <c r="O77" s="6">
        <v>1</v>
      </c>
      <c r="P77" s="13">
        <v>5.5</v>
      </c>
      <c r="Q77" s="13">
        <v>13.26</v>
      </c>
      <c r="R77" s="14">
        <v>0.27521793300000003</v>
      </c>
      <c r="S77" s="6" t="s">
        <v>35</v>
      </c>
      <c r="T77" s="6" t="s">
        <v>35</v>
      </c>
      <c r="U77" s="15" t="s">
        <v>35</v>
      </c>
      <c r="V77" s="15" t="s">
        <v>213</v>
      </c>
      <c r="W77" s="15" t="s">
        <v>37</v>
      </c>
      <c r="X77" s="16">
        <v>1</v>
      </c>
      <c r="Y77" s="45">
        <f t="shared" si="25"/>
        <v>73050</v>
      </c>
      <c r="Z77" s="41">
        <f>IF(IFERROR(MATCH(E77,CONV_CAISO_Gen_List!C:C,0),FALSE),1,0)</f>
        <v>1</v>
      </c>
      <c r="AA77" s="47">
        <f t="shared" si="26"/>
        <v>13.26</v>
      </c>
      <c r="AB77">
        <f t="shared" si="27"/>
        <v>1</v>
      </c>
      <c r="AC77">
        <f t="shared" si="28"/>
        <v>1</v>
      </c>
      <c r="AD77">
        <f t="shared" si="24"/>
        <v>1</v>
      </c>
      <c r="AE77">
        <f t="shared" si="29"/>
        <v>0</v>
      </c>
      <c r="AF77" t="str">
        <f t="shared" si="20"/>
        <v>KEKAWK_6_UNIT</v>
      </c>
      <c r="AG77" t="str">
        <f t="shared" si="21"/>
        <v>Kekawaka Creek Hydroelectric Facility - RAM 4</v>
      </c>
      <c r="AH77" s="70">
        <f t="shared" si="22"/>
        <v>5.5</v>
      </c>
      <c r="AI77" t="str">
        <f t="shared" si="23"/>
        <v>Small_Hydro</v>
      </c>
      <c r="AJ77" s="44">
        <f>IFERROR(INDEX(MasterGenCapability_201906!$G:$G,MATCH($AF77,MasterGenCapability_201906!$U:$U,0)),"")</f>
        <v>5.5</v>
      </c>
      <c r="AK77" s="44">
        <f>IFERROR(INDEX(NQC2020compliance_20191121!$L:$L,MATCH($AF77,NQC2020compliance_20191121!$A:$A,0)),"")</f>
        <v>0</v>
      </c>
    </row>
    <row r="78" spans="2:37" x14ac:dyDescent="0.25">
      <c r="B78" s="6">
        <v>73</v>
      </c>
      <c r="C78" s="6" t="s">
        <v>297</v>
      </c>
      <c r="D78" s="6" t="s">
        <v>298</v>
      </c>
      <c r="E78" s="6" t="s">
        <v>299</v>
      </c>
      <c r="F78" s="6" t="s">
        <v>29</v>
      </c>
      <c r="G78" s="6" t="s">
        <v>30</v>
      </c>
      <c r="H78" s="6" t="s">
        <v>300</v>
      </c>
      <c r="I78" s="6" t="s">
        <v>46</v>
      </c>
      <c r="J78" s="6" t="s">
        <v>211</v>
      </c>
      <c r="K78" s="6" t="s">
        <v>212</v>
      </c>
      <c r="L78" s="6" t="s">
        <v>1</v>
      </c>
      <c r="M78" s="12">
        <v>41823</v>
      </c>
      <c r="N78" s="12">
        <v>45475</v>
      </c>
      <c r="O78" s="6">
        <v>1</v>
      </c>
      <c r="P78" s="13">
        <v>0.65</v>
      </c>
      <c r="Q78" s="13">
        <v>3.5</v>
      </c>
      <c r="R78" s="14">
        <v>0.61468212200000005</v>
      </c>
      <c r="S78" s="6" t="s">
        <v>35</v>
      </c>
      <c r="T78" s="6" t="s">
        <v>35</v>
      </c>
      <c r="U78" s="15" t="s">
        <v>35</v>
      </c>
      <c r="V78" s="15" t="s">
        <v>213</v>
      </c>
      <c r="W78" s="15" t="s">
        <v>47</v>
      </c>
      <c r="X78" s="16">
        <v>1</v>
      </c>
      <c r="Y78" s="45">
        <f t="shared" si="25"/>
        <v>73050</v>
      </c>
      <c r="Z78" s="41">
        <f>IF(IFERROR(MATCH(E78,CONV_CAISO_Gen_List!C:C,0),FALSE),1,0)</f>
        <v>1</v>
      </c>
      <c r="AA78" s="47">
        <f t="shared" si="26"/>
        <v>3.5</v>
      </c>
      <c r="AB78">
        <f t="shared" si="27"/>
        <v>1</v>
      </c>
      <c r="AC78">
        <f t="shared" si="28"/>
        <v>1</v>
      </c>
      <c r="AD78">
        <f t="shared" si="24"/>
        <v>1</v>
      </c>
      <c r="AE78">
        <f t="shared" si="29"/>
        <v>0</v>
      </c>
      <c r="AF78" t="str">
        <f t="shared" si="20"/>
        <v>VOLTA_6_DIGHYD</v>
      </c>
      <c r="AG78" t="str">
        <f t="shared" si="21"/>
        <v>Digger Creek Hydro</v>
      </c>
      <c r="AH78" s="70">
        <f t="shared" si="22"/>
        <v>0.65</v>
      </c>
      <c r="AI78" t="str">
        <f t="shared" si="23"/>
        <v>Small_Hydro</v>
      </c>
      <c r="AJ78" s="44">
        <f>IFERROR(INDEX(MasterGenCapability_201906!$G:$G,MATCH($AF78,MasterGenCapability_201906!$U:$U,0)),"")</f>
        <v>0.6</v>
      </c>
      <c r="AK78" s="44">
        <f>IFERROR(INDEX(NQC2020compliance_20191121!$L:$L,MATCH($AF78,NQC2020compliance_20191121!$A:$A,0)),"")</f>
        <v>0.31</v>
      </c>
    </row>
    <row r="79" spans="2:37" x14ac:dyDescent="0.25">
      <c r="B79" s="6">
        <v>74</v>
      </c>
      <c r="C79" s="6" t="s">
        <v>301</v>
      </c>
      <c r="D79" s="6" t="s">
        <v>302</v>
      </c>
      <c r="E79" s="6"/>
      <c r="F79" s="6" t="s">
        <v>29</v>
      </c>
      <c r="G79" s="6" t="s">
        <v>30</v>
      </c>
      <c r="H79" s="6" t="s">
        <v>275</v>
      </c>
      <c r="I79" s="6" t="s">
        <v>218</v>
      </c>
      <c r="J79" s="6" t="s">
        <v>211</v>
      </c>
      <c r="K79" s="6" t="s">
        <v>212</v>
      </c>
      <c r="L79" s="6" t="s">
        <v>1</v>
      </c>
      <c r="M79" s="12">
        <v>42111</v>
      </c>
      <c r="N79" s="12">
        <v>47589</v>
      </c>
      <c r="O79" s="6">
        <v>1</v>
      </c>
      <c r="P79" s="13">
        <v>0.3</v>
      </c>
      <c r="Q79" s="13">
        <v>1.1000000000000001</v>
      </c>
      <c r="R79" s="14">
        <v>0.418569254</v>
      </c>
      <c r="S79" s="6" t="s">
        <v>35</v>
      </c>
      <c r="T79" s="6" t="s">
        <v>35</v>
      </c>
      <c r="U79" s="15" t="s">
        <v>35</v>
      </c>
      <c r="V79" s="15" t="s">
        <v>213</v>
      </c>
      <c r="W79" s="15" t="s">
        <v>37</v>
      </c>
      <c r="X79" s="16">
        <v>1</v>
      </c>
      <c r="Y79" s="45">
        <f t="shared" si="25"/>
        <v>73050</v>
      </c>
      <c r="Z79" s="41">
        <f>IF(IFERROR(MATCH(E79,CONV_CAISO_Gen_List!C:C,0),FALSE),1,0)</f>
        <v>0</v>
      </c>
      <c r="AA79" s="47">
        <f t="shared" si="26"/>
        <v>1.1000000000000001</v>
      </c>
      <c r="AB79">
        <f t="shared" si="27"/>
        <v>1</v>
      </c>
      <c r="AC79">
        <f t="shared" si="28"/>
        <v>1</v>
      </c>
      <c r="AD79">
        <f t="shared" si="24"/>
        <v>1</v>
      </c>
      <c r="AE79">
        <f t="shared" si="29"/>
        <v>0</v>
      </c>
      <c r="AF79" t="str">
        <f t="shared" si="20"/>
        <v>PG40078</v>
      </c>
      <c r="AG79" t="str">
        <f t="shared" si="21"/>
        <v>Cedar Flat</v>
      </c>
      <c r="AH79" s="70">
        <f t="shared" si="22"/>
        <v>0.3</v>
      </c>
      <c r="AI79" t="str">
        <f t="shared" si="23"/>
        <v>Small_Hydro</v>
      </c>
      <c r="AJ79" s="44" t="str">
        <f>IFERROR(INDEX(MasterGenCapability_201906!$G:$G,MATCH($AF79,MasterGenCapability_201906!$U:$U,0)),"")</f>
        <v/>
      </c>
      <c r="AK79" s="44" t="str">
        <f>IFERROR(INDEX(NQC2020compliance_20191121!$L:$L,MATCH($AF79,NQC2020compliance_20191121!$A:$A,0)),"")</f>
        <v/>
      </c>
    </row>
    <row r="80" spans="2:37" x14ac:dyDescent="0.25">
      <c r="B80" s="6">
        <v>75</v>
      </c>
      <c r="C80" s="6" t="s">
        <v>303</v>
      </c>
      <c r="D80" s="6" t="s">
        <v>304</v>
      </c>
      <c r="E80" s="6"/>
      <c r="F80" s="6" t="s">
        <v>29</v>
      </c>
      <c r="G80" s="6" t="s">
        <v>30</v>
      </c>
      <c r="H80" s="6" t="s">
        <v>101</v>
      </c>
      <c r="I80" s="6" t="s">
        <v>102</v>
      </c>
      <c r="J80" s="6" t="s">
        <v>211</v>
      </c>
      <c r="K80" s="6" t="s">
        <v>212</v>
      </c>
      <c r="L80" s="6" t="s">
        <v>1</v>
      </c>
      <c r="M80" s="12">
        <v>42109</v>
      </c>
      <c r="N80" s="12">
        <v>47587</v>
      </c>
      <c r="O80" s="6">
        <v>1</v>
      </c>
      <c r="P80" s="13">
        <v>0.2</v>
      </c>
      <c r="Q80" s="13">
        <v>0.8</v>
      </c>
      <c r="R80" s="14">
        <v>0.45662100500000002</v>
      </c>
      <c r="S80" s="6" t="s">
        <v>35</v>
      </c>
      <c r="T80" s="6" t="s">
        <v>35</v>
      </c>
      <c r="U80" s="15" t="s">
        <v>35</v>
      </c>
      <c r="V80" s="15" t="s">
        <v>213</v>
      </c>
      <c r="W80" s="15" t="s">
        <v>47</v>
      </c>
      <c r="X80" s="16">
        <v>1</v>
      </c>
      <c r="Y80" s="45">
        <f t="shared" si="25"/>
        <v>73050</v>
      </c>
      <c r="Z80" s="41">
        <f>IF(IFERROR(MATCH(E80,CONV_CAISO_Gen_List!C:C,0),FALSE),1,0)</f>
        <v>0</v>
      </c>
      <c r="AA80" s="47">
        <f t="shared" si="26"/>
        <v>0.8</v>
      </c>
      <c r="AB80">
        <f t="shared" si="27"/>
        <v>1</v>
      </c>
      <c r="AC80">
        <f t="shared" si="28"/>
        <v>1</v>
      </c>
      <c r="AD80">
        <f t="shared" si="24"/>
        <v>1</v>
      </c>
      <c r="AE80">
        <f t="shared" si="29"/>
        <v>0</v>
      </c>
      <c r="AF80" t="str">
        <f t="shared" si="20"/>
        <v>PG40079</v>
      </c>
      <c r="AG80" t="str">
        <f t="shared" si="21"/>
        <v>Clover Leaf</v>
      </c>
      <c r="AH80" s="70">
        <f t="shared" si="22"/>
        <v>0.2</v>
      </c>
      <c r="AI80" t="str">
        <f t="shared" si="23"/>
        <v>Small_Hydro</v>
      </c>
      <c r="AJ80" s="44" t="str">
        <f>IFERROR(INDEX(MasterGenCapability_201906!$G:$G,MATCH($AF80,MasterGenCapability_201906!$U:$U,0)),"")</f>
        <v/>
      </c>
      <c r="AK80" s="44" t="str">
        <f>IFERROR(INDEX(NQC2020compliance_20191121!$L:$L,MATCH($AF80,NQC2020compliance_20191121!$A:$A,0)),"")</f>
        <v/>
      </c>
    </row>
    <row r="81" spans="2:37" x14ac:dyDescent="0.25">
      <c r="B81" s="6">
        <v>76</v>
      </c>
      <c r="C81" s="6" t="s">
        <v>305</v>
      </c>
      <c r="D81" s="6" t="s">
        <v>306</v>
      </c>
      <c r="E81" s="6"/>
      <c r="F81" s="6" t="s">
        <v>29</v>
      </c>
      <c r="G81" s="6" t="s">
        <v>30</v>
      </c>
      <c r="H81" s="6" t="s">
        <v>307</v>
      </c>
      <c r="I81" s="6" t="s">
        <v>308</v>
      </c>
      <c r="J81" s="6" t="s">
        <v>211</v>
      </c>
      <c r="K81" s="6" t="s">
        <v>212</v>
      </c>
      <c r="L81" s="6" t="s">
        <v>1</v>
      </c>
      <c r="M81" s="12">
        <v>41717</v>
      </c>
      <c r="N81" s="12">
        <v>49021</v>
      </c>
      <c r="O81" s="6">
        <v>1</v>
      </c>
      <c r="P81" s="13">
        <v>0.35599999999999998</v>
      </c>
      <c r="Q81" s="13">
        <v>1.446</v>
      </c>
      <c r="R81" s="14">
        <v>0.46367554300000002</v>
      </c>
      <c r="S81" s="6" t="s">
        <v>35</v>
      </c>
      <c r="T81" s="6" t="s">
        <v>35</v>
      </c>
      <c r="U81" s="15" t="s">
        <v>35</v>
      </c>
      <c r="V81" s="15" t="s">
        <v>213</v>
      </c>
      <c r="W81" s="15" t="s">
        <v>37</v>
      </c>
      <c r="X81" s="16">
        <v>1</v>
      </c>
      <c r="Y81" s="45">
        <f t="shared" si="25"/>
        <v>73050</v>
      </c>
      <c r="Z81" s="41">
        <f>IF(IFERROR(MATCH(E81,CONV_CAISO_Gen_List!C:C,0),FALSE),1,0)</f>
        <v>0</v>
      </c>
      <c r="AA81" s="47">
        <f t="shared" si="26"/>
        <v>1.446</v>
      </c>
      <c r="AB81">
        <f t="shared" si="27"/>
        <v>1</v>
      </c>
      <c r="AC81">
        <f t="shared" si="28"/>
        <v>1</v>
      </c>
      <c r="AD81">
        <f t="shared" si="24"/>
        <v>1</v>
      </c>
      <c r="AE81">
        <f t="shared" si="29"/>
        <v>0</v>
      </c>
      <c r="AF81" t="str">
        <f t="shared" si="20"/>
        <v>PG40080</v>
      </c>
      <c r="AG81" t="str">
        <f t="shared" si="21"/>
        <v>McFadden Hydroelectric Facility (SB32)</v>
      </c>
      <c r="AH81" s="70">
        <f t="shared" si="22"/>
        <v>0.35599999999999998</v>
      </c>
      <c r="AI81" t="str">
        <f t="shared" si="23"/>
        <v>Small_Hydro</v>
      </c>
      <c r="AJ81" s="44" t="str">
        <f>IFERROR(INDEX(MasterGenCapability_201906!$G:$G,MATCH($AF81,MasterGenCapability_201906!$U:$U,0)),"")</f>
        <v/>
      </c>
      <c r="AK81" s="44" t="str">
        <f>IFERROR(INDEX(NQC2020compliance_20191121!$L:$L,MATCH($AF81,NQC2020compliance_20191121!$A:$A,0)),"")</f>
        <v/>
      </c>
    </row>
    <row r="82" spans="2:37" x14ac:dyDescent="0.25">
      <c r="B82" s="6">
        <v>77</v>
      </c>
      <c r="C82" s="6" t="s">
        <v>309</v>
      </c>
      <c r="D82" s="6" t="s">
        <v>310</v>
      </c>
      <c r="E82" s="6" t="s">
        <v>311</v>
      </c>
      <c r="F82" s="6" t="s">
        <v>29</v>
      </c>
      <c r="G82" s="6" t="s">
        <v>30</v>
      </c>
      <c r="H82" s="6" t="s">
        <v>95</v>
      </c>
      <c r="I82" s="6" t="s">
        <v>96</v>
      </c>
      <c r="J82" s="6" t="s">
        <v>211</v>
      </c>
      <c r="K82" s="6" t="s">
        <v>212</v>
      </c>
      <c r="L82" s="6" t="s">
        <v>1</v>
      </c>
      <c r="M82" s="12">
        <v>41949</v>
      </c>
      <c r="N82" s="12">
        <v>49253</v>
      </c>
      <c r="O82" s="6">
        <v>1</v>
      </c>
      <c r="P82" s="13">
        <v>1.4950000000000001</v>
      </c>
      <c r="Q82" s="13">
        <v>4.25</v>
      </c>
      <c r="R82" s="14">
        <v>0.32452161699999998</v>
      </c>
      <c r="S82" s="6" t="s">
        <v>35</v>
      </c>
      <c r="T82" s="6" t="s">
        <v>35</v>
      </c>
      <c r="U82" s="15" t="s">
        <v>35</v>
      </c>
      <c r="V82" s="15" t="s">
        <v>213</v>
      </c>
      <c r="W82" s="15" t="s">
        <v>37</v>
      </c>
      <c r="X82" s="16">
        <v>1</v>
      </c>
      <c r="Y82" s="45">
        <f t="shared" si="25"/>
        <v>73050</v>
      </c>
      <c r="Z82" s="41">
        <f>IF(IFERROR(MATCH(E82,CONV_CAISO_Gen_List!C:C,0),FALSE),1,0)</f>
        <v>1</v>
      </c>
      <c r="AA82" s="47">
        <f t="shared" si="26"/>
        <v>4.25</v>
      </c>
      <c r="AB82">
        <f t="shared" si="27"/>
        <v>1</v>
      </c>
      <c r="AC82">
        <f t="shared" si="28"/>
        <v>1</v>
      </c>
      <c r="AD82">
        <f t="shared" si="24"/>
        <v>1</v>
      </c>
      <c r="AE82">
        <f t="shared" si="29"/>
        <v>0</v>
      </c>
      <c r="AF82" t="str">
        <f t="shared" si="20"/>
        <v>BRDGVL_7_BAKER</v>
      </c>
      <c r="AG82" t="str">
        <f t="shared" si="21"/>
        <v>Baker Creek Hydroelectric Project (SB32)</v>
      </c>
      <c r="AH82" s="70">
        <f t="shared" si="22"/>
        <v>1.4950000000000001</v>
      </c>
      <c r="AI82" t="str">
        <f t="shared" si="23"/>
        <v>Small_Hydro</v>
      </c>
      <c r="AJ82" s="44">
        <f>IFERROR(INDEX(MasterGenCapability_201906!$G:$G,MATCH($AF82,MasterGenCapability_201906!$U:$U,0)),"")</f>
        <v>1.49</v>
      </c>
      <c r="AK82" s="44">
        <f>IFERROR(INDEX(NQC2020compliance_20191121!$L:$L,MATCH($AF82,NQC2020compliance_20191121!$A:$A,0)),"")</f>
        <v>0</v>
      </c>
    </row>
    <row r="83" spans="2:37" x14ac:dyDescent="0.25">
      <c r="B83" s="6">
        <v>78</v>
      </c>
      <c r="C83" s="6" t="s">
        <v>312</v>
      </c>
      <c r="D83" s="6" t="s">
        <v>313</v>
      </c>
      <c r="E83" s="6" t="s">
        <v>314</v>
      </c>
      <c r="F83" s="6" t="s">
        <v>29</v>
      </c>
      <c r="G83" s="6" t="s">
        <v>30</v>
      </c>
      <c r="H83" s="6" t="s">
        <v>101</v>
      </c>
      <c r="I83" s="6" t="s">
        <v>102</v>
      </c>
      <c r="J83" s="6" t="s">
        <v>211</v>
      </c>
      <c r="K83" s="6" t="s">
        <v>212</v>
      </c>
      <c r="L83" s="6" t="s">
        <v>1</v>
      </c>
      <c r="M83" s="12">
        <v>42095</v>
      </c>
      <c r="N83" s="12">
        <v>45747</v>
      </c>
      <c r="O83" s="6">
        <v>1</v>
      </c>
      <c r="P83" s="13">
        <v>0.97499999999999998</v>
      </c>
      <c r="Q83" s="13">
        <v>3.4</v>
      </c>
      <c r="R83" s="14">
        <v>0.39807985000000001</v>
      </c>
      <c r="S83" s="6" t="s">
        <v>35</v>
      </c>
      <c r="T83" s="6" t="s">
        <v>35</v>
      </c>
      <c r="U83" s="15" t="s">
        <v>35</v>
      </c>
      <c r="V83" s="15" t="s">
        <v>213</v>
      </c>
      <c r="W83" s="15" t="s">
        <v>47</v>
      </c>
      <c r="X83" s="16">
        <v>1</v>
      </c>
      <c r="Y83" s="45">
        <f t="shared" si="25"/>
        <v>73050</v>
      </c>
      <c r="Z83" s="41">
        <f>IF(IFERROR(MATCH(E83,CONV_CAISO_Gen_List!C:C,0),FALSE),1,0)</f>
        <v>1</v>
      </c>
      <c r="AA83" s="47">
        <f t="shared" si="26"/>
        <v>3.4</v>
      </c>
      <c r="AB83">
        <f t="shared" si="27"/>
        <v>1</v>
      </c>
      <c r="AC83">
        <f t="shared" si="28"/>
        <v>1</v>
      </c>
      <c r="AD83">
        <f t="shared" si="24"/>
        <v>1</v>
      </c>
      <c r="AE83">
        <f t="shared" si="29"/>
        <v>0</v>
      </c>
      <c r="AF83" t="str">
        <f t="shared" si="20"/>
        <v>CEDRCK_6_UNIT</v>
      </c>
      <c r="AG83" t="str">
        <f t="shared" si="21"/>
        <v>Water Wheel Ranch</v>
      </c>
      <c r="AH83" s="70">
        <f t="shared" si="22"/>
        <v>0.97499999999999998</v>
      </c>
      <c r="AI83" t="str">
        <f t="shared" si="23"/>
        <v>Small_Hydro</v>
      </c>
      <c r="AJ83" s="44">
        <f>IFERROR(INDEX(MasterGenCapability_201906!$G:$G,MATCH($AF83,MasterGenCapability_201906!$U:$U,0)),"")</f>
        <v>0.98</v>
      </c>
      <c r="AK83" s="44">
        <f>IFERROR(INDEX(NQC2020compliance_20191121!$L:$L,MATCH($AF83,NQC2020compliance_20191121!$A:$A,0)),"")</f>
        <v>0.11</v>
      </c>
    </row>
    <row r="84" spans="2:37" x14ac:dyDescent="0.25">
      <c r="B84" s="6">
        <v>79</v>
      </c>
      <c r="C84" s="6" t="s">
        <v>315</v>
      </c>
      <c r="D84" s="6" t="s">
        <v>316</v>
      </c>
      <c r="E84" s="6" t="s">
        <v>317</v>
      </c>
      <c r="F84" s="6" t="s">
        <v>29</v>
      </c>
      <c r="G84" s="6" t="s">
        <v>30</v>
      </c>
      <c r="H84" s="6" t="s">
        <v>224</v>
      </c>
      <c r="I84" s="6" t="s">
        <v>225</v>
      </c>
      <c r="J84" s="6" t="s">
        <v>211</v>
      </c>
      <c r="K84" s="6" t="s">
        <v>212</v>
      </c>
      <c r="L84" s="6" t="s">
        <v>1</v>
      </c>
      <c r="M84" s="12">
        <v>41976</v>
      </c>
      <c r="N84" s="12">
        <v>49280</v>
      </c>
      <c r="O84" s="6">
        <v>1</v>
      </c>
      <c r="P84" s="13">
        <v>0.52</v>
      </c>
      <c r="Q84" s="13">
        <v>2.29</v>
      </c>
      <c r="R84" s="14">
        <v>0.50272216400000003</v>
      </c>
      <c r="S84" s="6" t="s">
        <v>35</v>
      </c>
      <c r="T84" s="6" t="s">
        <v>35</v>
      </c>
      <c r="U84" s="15" t="s">
        <v>35</v>
      </c>
      <c r="V84" s="15" t="s">
        <v>213</v>
      </c>
      <c r="W84" s="15" t="s">
        <v>37</v>
      </c>
      <c r="X84" s="16">
        <v>1</v>
      </c>
      <c r="Y84" s="45">
        <f t="shared" si="25"/>
        <v>73050</v>
      </c>
      <c r="Z84" s="41">
        <f>IF(IFERROR(MATCH(E84,CONV_CAISO_Gen_List!C:C,0),FALSE),1,0)</f>
        <v>1</v>
      </c>
      <c r="AA84" s="47">
        <f t="shared" si="26"/>
        <v>2.29</v>
      </c>
      <c r="AB84">
        <f t="shared" si="27"/>
        <v>1</v>
      </c>
      <c r="AC84">
        <f t="shared" si="28"/>
        <v>1</v>
      </c>
      <c r="AD84">
        <f t="shared" si="24"/>
        <v>1</v>
      </c>
      <c r="AE84">
        <f t="shared" si="29"/>
        <v>0</v>
      </c>
      <c r="AF84" t="str">
        <f t="shared" si="20"/>
        <v>ALLGNY_6_HYDRO1</v>
      </c>
      <c r="AG84" t="str">
        <f t="shared" si="21"/>
        <v>Salmon Creek Hydroelectric Project</v>
      </c>
      <c r="AH84" s="70">
        <f t="shared" si="22"/>
        <v>0.52</v>
      </c>
      <c r="AI84" t="str">
        <f t="shared" si="23"/>
        <v>Small_Hydro</v>
      </c>
      <c r="AJ84" s="44">
        <f>IFERROR(INDEX(MasterGenCapability_201906!$G:$G,MATCH($AF84,MasterGenCapability_201906!$U:$U,0)),"")</f>
        <v>0.52</v>
      </c>
      <c r="AK84" s="44">
        <f>IFERROR(INDEX(NQC2020compliance_20191121!$L:$L,MATCH($AF84,NQC2020compliance_20191121!$A:$A,0)),"")</f>
        <v>0</v>
      </c>
    </row>
    <row r="85" spans="2:37" x14ac:dyDescent="0.25">
      <c r="B85" s="6">
        <v>80</v>
      </c>
      <c r="C85" s="6" t="s">
        <v>318</v>
      </c>
      <c r="D85" s="6" t="s">
        <v>319</v>
      </c>
      <c r="E85" s="6"/>
      <c r="F85" s="6" t="s">
        <v>29</v>
      </c>
      <c r="G85" s="6" t="s">
        <v>30</v>
      </c>
      <c r="H85" s="6" t="s">
        <v>95</v>
      </c>
      <c r="I85" s="6" t="s">
        <v>96</v>
      </c>
      <c r="J85" s="6" t="s">
        <v>211</v>
      </c>
      <c r="K85" s="6" t="s">
        <v>212</v>
      </c>
      <c r="L85" s="6" t="s">
        <v>1</v>
      </c>
      <c r="M85" s="12">
        <v>42005</v>
      </c>
      <c r="N85" s="12">
        <v>49309</v>
      </c>
      <c r="O85" s="6">
        <v>1</v>
      </c>
      <c r="P85" s="13">
        <v>0.995</v>
      </c>
      <c r="Q85" s="13">
        <v>2.4500000000000002</v>
      </c>
      <c r="R85" s="14">
        <v>0.281085794</v>
      </c>
      <c r="S85" s="6" t="s">
        <v>35</v>
      </c>
      <c r="T85" s="6" t="s">
        <v>35</v>
      </c>
      <c r="U85" s="15" t="s">
        <v>35</v>
      </c>
      <c r="V85" s="15" t="s">
        <v>213</v>
      </c>
      <c r="W85" s="15" t="s">
        <v>37</v>
      </c>
      <c r="X85" s="16">
        <v>1</v>
      </c>
      <c r="Y85" s="45">
        <f t="shared" si="25"/>
        <v>73050</v>
      </c>
      <c r="Z85" s="41">
        <f>IF(IFERROR(MATCH(E85,CONV_CAISO_Gen_List!C:C,0),FALSE),1,0)</f>
        <v>0</v>
      </c>
      <c r="AA85" s="47">
        <f t="shared" si="26"/>
        <v>2.4500000000000002</v>
      </c>
      <c r="AB85">
        <f t="shared" si="27"/>
        <v>1</v>
      </c>
      <c r="AC85">
        <f t="shared" si="28"/>
        <v>1</v>
      </c>
      <c r="AD85">
        <f t="shared" si="24"/>
        <v>1</v>
      </c>
      <c r="AE85">
        <f t="shared" si="29"/>
        <v>0</v>
      </c>
      <c r="AF85" t="str">
        <f t="shared" si="20"/>
        <v>PG40084</v>
      </c>
      <c r="AG85" t="str">
        <f t="shared" si="21"/>
        <v>Mill Sulphur Creek Project (SB32) (ReMAT)</v>
      </c>
      <c r="AH85" s="70">
        <f t="shared" si="22"/>
        <v>0.995</v>
      </c>
      <c r="AI85" t="str">
        <f t="shared" si="23"/>
        <v>Small_Hydro</v>
      </c>
      <c r="AJ85" s="44" t="str">
        <f>IFERROR(INDEX(MasterGenCapability_201906!$G:$G,MATCH($AF85,MasterGenCapability_201906!$U:$U,0)),"")</f>
        <v/>
      </c>
      <c r="AK85" s="44" t="str">
        <f>IFERROR(INDEX(NQC2020compliance_20191121!$L:$L,MATCH($AF85,NQC2020compliance_20191121!$A:$A,0)),"")</f>
        <v/>
      </c>
    </row>
    <row r="86" spans="2:37" x14ac:dyDescent="0.25">
      <c r="B86" s="6">
        <v>81</v>
      </c>
      <c r="C86" s="6" t="s">
        <v>320</v>
      </c>
      <c r="D86" s="6" t="s">
        <v>321</v>
      </c>
      <c r="E86" s="6" t="s">
        <v>322</v>
      </c>
      <c r="F86" s="6" t="s">
        <v>29</v>
      </c>
      <c r="G86" s="6" t="s">
        <v>30</v>
      </c>
      <c r="H86" s="6" t="s">
        <v>180</v>
      </c>
      <c r="I86" s="6" t="s">
        <v>80</v>
      </c>
      <c r="J86" s="6" t="s">
        <v>211</v>
      </c>
      <c r="K86" s="6" t="s">
        <v>212</v>
      </c>
      <c r="L86" s="6" t="s">
        <v>1</v>
      </c>
      <c r="M86" s="12">
        <v>42583</v>
      </c>
      <c r="N86" s="12">
        <v>48060</v>
      </c>
      <c r="O86" s="6">
        <v>1</v>
      </c>
      <c r="P86" s="13">
        <v>0.56299999999999994</v>
      </c>
      <c r="Q86" s="13">
        <v>2.379848</v>
      </c>
      <c r="R86" s="14">
        <v>0.48254377599999998</v>
      </c>
      <c r="S86" s="6" t="s">
        <v>35</v>
      </c>
      <c r="T86" s="6" t="s">
        <v>35</v>
      </c>
      <c r="U86" s="15" t="s">
        <v>35</v>
      </c>
      <c r="V86" s="15" t="s">
        <v>213</v>
      </c>
      <c r="W86" s="15" t="s">
        <v>80</v>
      </c>
      <c r="X86" s="16">
        <v>1</v>
      </c>
      <c r="Y86" s="45">
        <f t="shared" si="25"/>
        <v>73050</v>
      </c>
      <c r="Z86" s="41">
        <f>IF(IFERROR(MATCH(E86,CONV_CAISO_Gen_List!C:C,0),FALSE),1,0)</f>
        <v>1</v>
      </c>
      <c r="AA86" s="47">
        <f t="shared" si="26"/>
        <v>2.379848</v>
      </c>
      <c r="AB86">
        <f t="shared" si="27"/>
        <v>1</v>
      </c>
      <c r="AC86">
        <f t="shared" si="28"/>
        <v>1</v>
      </c>
      <c r="AD86">
        <f t="shared" si="24"/>
        <v>1</v>
      </c>
      <c r="AE86">
        <f t="shared" si="29"/>
        <v>0</v>
      </c>
      <c r="AF86" t="str">
        <f t="shared" si="20"/>
        <v>STOREY_2_MDRCH2</v>
      </c>
      <c r="AG86" t="str">
        <f t="shared" si="21"/>
        <v>Site 1174 (Madera Chowchilla)</v>
      </c>
      <c r="AH86" s="70">
        <f t="shared" si="22"/>
        <v>0.56299999999999994</v>
      </c>
      <c r="AI86" t="str">
        <f t="shared" si="23"/>
        <v>Small_Hydro</v>
      </c>
      <c r="AJ86" s="44">
        <f>IFERROR(INDEX(MasterGenCapability_201906!$G:$G,MATCH($AF86,MasterGenCapability_201906!$U:$U,0)),"")</f>
        <v>0.56000000000000005</v>
      </c>
      <c r="AK86" s="44">
        <f>IFERROR(INDEX(NQC2020compliance_20191121!$L:$L,MATCH($AF86,NQC2020compliance_20191121!$A:$A,0)),"")</f>
        <v>0.15</v>
      </c>
    </row>
    <row r="87" spans="2:37" x14ac:dyDescent="0.25">
      <c r="B87" s="6">
        <v>82</v>
      </c>
      <c r="C87" s="6" t="s">
        <v>323</v>
      </c>
      <c r="D87" s="6" t="s">
        <v>324</v>
      </c>
      <c r="E87" s="6" t="s">
        <v>325</v>
      </c>
      <c r="F87" s="6" t="s">
        <v>29</v>
      </c>
      <c r="G87" s="6" t="s">
        <v>30</v>
      </c>
      <c r="H87" s="6" t="s">
        <v>180</v>
      </c>
      <c r="I87" s="6" t="s">
        <v>80</v>
      </c>
      <c r="J87" s="6" t="s">
        <v>211</v>
      </c>
      <c r="K87" s="6" t="s">
        <v>212</v>
      </c>
      <c r="L87" s="6" t="s">
        <v>1</v>
      </c>
      <c r="M87" s="12">
        <v>42173</v>
      </c>
      <c r="N87" s="12">
        <v>47651</v>
      </c>
      <c r="O87" s="6">
        <v>1</v>
      </c>
      <c r="P87" s="13">
        <v>1.835</v>
      </c>
      <c r="Q87" s="13">
        <v>7.0077870000000004</v>
      </c>
      <c r="R87" s="14">
        <v>0.43595405199999998</v>
      </c>
      <c r="S87" s="6" t="s">
        <v>35</v>
      </c>
      <c r="T87" s="6" t="s">
        <v>35</v>
      </c>
      <c r="U87" s="15" t="s">
        <v>35</v>
      </c>
      <c r="V87" s="15" t="s">
        <v>213</v>
      </c>
      <c r="W87" s="15" t="s">
        <v>80</v>
      </c>
      <c r="X87" s="16">
        <v>1</v>
      </c>
      <c r="Y87" s="45">
        <f t="shared" si="25"/>
        <v>73050</v>
      </c>
      <c r="Z87" s="41">
        <f>IF(IFERROR(MATCH(E87,CONV_CAISO_Gen_List!C:C,0),FALSE),1,0)</f>
        <v>1</v>
      </c>
      <c r="AA87" s="47">
        <f t="shared" si="26"/>
        <v>7.0077870000000004</v>
      </c>
      <c r="AB87">
        <f t="shared" si="27"/>
        <v>1</v>
      </c>
      <c r="AC87">
        <f t="shared" si="28"/>
        <v>1</v>
      </c>
      <c r="AD87">
        <f t="shared" si="24"/>
        <v>1</v>
      </c>
      <c r="AE87">
        <f t="shared" si="29"/>
        <v>0</v>
      </c>
      <c r="AF87" t="str">
        <f t="shared" si="20"/>
        <v>STOREY_7_MDRCHW</v>
      </c>
      <c r="AG87" t="str">
        <f t="shared" si="21"/>
        <v>Site 980 (Madera Chowchilla)</v>
      </c>
      <c r="AH87" s="70">
        <f t="shared" si="22"/>
        <v>1.835</v>
      </c>
      <c r="AI87" t="str">
        <f t="shared" si="23"/>
        <v>Small_Hydro</v>
      </c>
      <c r="AJ87" s="44">
        <f>IFERROR(INDEX(MasterGenCapability_201906!$G:$G,MATCH($AF87,MasterGenCapability_201906!$U:$U,0)),"")</f>
        <v>1.84</v>
      </c>
      <c r="AK87" s="44">
        <f>IFERROR(INDEX(NQC2020compliance_20191121!$L:$L,MATCH($AF87,NQC2020compliance_20191121!$A:$A,0)),"")</f>
        <v>0.42</v>
      </c>
    </row>
    <row r="88" spans="2:37" x14ac:dyDescent="0.25">
      <c r="B88" s="6">
        <v>83</v>
      </c>
      <c r="C88" s="6" t="s">
        <v>326</v>
      </c>
      <c r="D88" s="6" t="s">
        <v>327</v>
      </c>
      <c r="E88" s="6" t="s">
        <v>328</v>
      </c>
      <c r="F88" s="6" t="s">
        <v>29</v>
      </c>
      <c r="G88" s="6" t="s">
        <v>30</v>
      </c>
      <c r="H88" s="6" t="s">
        <v>180</v>
      </c>
      <c r="I88" s="6" t="s">
        <v>80</v>
      </c>
      <c r="J88" s="6" t="s">
        <v>211</v>
      </c>
      <c r="K88" s="6" t="s">
        <v>212</v>
      </c>
      <c r="L88" s="6" t="s">
        <v>1</v>
      </c>
      <c r="M88" s="12">
        <v>42570</v>
      </c>
      <c r="N88" s="12">
        <v>48047</v>
      </c>
      <c r="O88" s="6">
        <v>1</v>
      </c>
      <c r="P88" s="13">
        <v>0.91600000000000004</v>
      </c>
      <c r="Q88" s="13">
        <v>2.8777699999999999</v>
      </c>
      <c r="R88" s="14">
        <v>0.35863816300000001</v>
      </c>
      <c r="S88" s="6" t="s">
        <v>35</v>
      </c>
      <c r="T88" s="6" t="s">
        <v>35</v>
      </c>
      <c r="U88" s="15" t="s">
        <v>35</v>
      </c>
      <c r="V88" s="15" t="s">
        <v>213</v>
      </c>
      <c r="W88" s="15" t="s">
        <v>80</v>
      </c>
      <c r="X88" s="16">
        <v>1</v>
      </c>
      <c r="Y88" s="45">
        <f t="shared" si="25"/>
        <v>73050</v>
      </c>
      <c r="Z88" s="41">
        <f>IF(IFERROR(MATCH(E88,CONV_CAISO_Gen_List!C:C,0),FALSE),1,0)</f>
        <v>0</v>
      </c>
      <c r="AA88" s="47">
        <f t="shared" si="26"/>
        <v>2.8777699999999999</v>
      </c>
      <c r="AB88">
        <f t="shared" si="27"/>
        <v>1</v>
      </c>
      <c r="AC88">
        <f t="shared" si="28"/>
        <v>1</v>
      </c>
      <c r="AD88">
        <f t="shared" si="24"/>
        <v>1</v>
      </c>
      <c r="AE88">
        <f t="shared" si="29"/>
        <v>0</v>
      </c>
      <c r="AF88" t="str">
        <f t="shared" si="20"/>
        <v>STOREY_2_MDRCH4</v>
      </c>
      <c r="AG88" t="str">
        <f t="shared" si="21"/>
        <v>Site 1923 (Madera Chowchilla)</v>
      </c>
      <c r="AH88" s="70">
        <f t="shared" si="22"/>
        <v>0.91600000000000004</v>
      </c>
      <c r="AI88" t="str">
        <f t="shared" si="23"/>
        <v>Small_Hydro</v>
      </c>
      <c r="AJ88" s="44">
        <f>IFERROR(INDEX(MasterGenCapability_201906!$G:$G,MATCH($AF88,MasterGenCapability_201906!$U:$U,0)),"")</f>
        <v>0.92</v>
      </c>
      <c r="AK88" s="44">
        <f>IFERROR(INDEX(NQC2020compliance_20191121!$L:$L,MATCH($AF88,NQC2020compliance_20191121!$A:$A,0)),"")</f>
        <v>0.19</v>
      </c>
    </row>
    <row r="89" spans="2:37" x14ac:dyDescent="0.25">
      <c r="B89" s="6">
        <v>84</v>
      </c>
      <c r="C89" s="6" t="s">
        <v>329</v>
      </c>
      <c r="D89" s="6" t="s">
        <v>330</v>
      </c>
      <c r="E89" s="6" t="s">
        <v>331</v>
      </c>
      <c r="F89" s="6" t="s">
        <v>29</v>
      </c>
      <c r="G89" s="6" t="s">
        <v>30</v>
      </c>
      <c r="H89" s="6" t="s">
        <v>180</v>
      </c>
      <c r="I89" s="6" t="s">
        <v>80</v>
      </c>
      <c r="J89" s="6" t="s">
        <v>211</v>
      </c>
      <c r="K89" s="6" t="s">
        <v>212</v>
      </c>
      <c r="L89" s="6" t="s">
        <v>1</v>
      </c>
      <c r="M89" s="12">
        <v>42583</v>
      </c>
      <c r="N89" s="12">
        <v>48060</v>
      </c>
      <c r="O89" s="6">
        <v>1</v>
      </c>
      <c r="P89" s="13">
        <v>0.42399999999999999</v>
      </c>
      <c r="Q89" s="13">
        <v>1.0049920000000001</v>
      </c>
      <c r="R89" s="14">
        <v>0.27057809900000002</v>
      </c>
      <c r="S89" s="6" t="s">
        <v>35</v>
      </c>
      <c r="T89" s="6" t="s">
        <v>35</v>
      </c>
      <c r="U89" s="15" t="s">
        <v>35</v>
      </c>
      <c r="V89" s="15" t="s">
        <v>213</v>
      </c>
      <c r="W89" s="15" t="s">
        <v>80</v>
      </c>
      <c r="X89" s="16">
        <v>1</v>
      </c>
      <c r="Y89" s="45">
        <f t="shared" si="25"/>
        <v>73050</v>
      </c>
      <c r="Z89" s="41">
        <f>IF(IFERROR(MATCH(E89,CONV_CAISO_Gen_List!C:C,0),FALSE),1,0)</f>
        <v>1</v>
      </c>
      <c r="AA89" s="47">
        <f t="shared" si="26"/>
        <v>1.0049920000000001</v>
      </c>
      <c r="AB89">
        <f t="shared" si="27"/>
        <v>1</v>
      </c>
      <c r="AC89">
        <f t="shared" si="28"/>
        <v>1</v>
      </c>
      <c r="AD89">
        <f t="shared" si="24"/>
        <v>1</v>
      </c>
      <c r="AE89">
        <f t="shared" si="29"/>
        <v>0</v>
      </c>
      <c r="AF89" t="str">
        <f t="shared" si="20"/>
        <v>STOREY_2_MDRCH3</v>
      </c>
      <c r="AG89" t="str">
        <f t="shared" si="21"/>
        <v>Site 1302 (Madera Chowchilla)</v>
      </c>
      <c r="AH89" s="70">
        <f t="shared" si="22"/>
        <v>0.42399999999999999</v>
      </c>
      <c r="AI89" t="str">
        <f t="shared" si="23"/>
        <v>Small_Hydro</v>
      </c>
      <c r="AJ89" s="44">
        <f>IFERROR(INDEX(MasterGenCapability_201906!$G:$G,MATCH($AF89,MasterGenCapability_201906!$U:$U,0)),"")</f>
        <v>0.42</v>
      </c>
      <c r="AK89" s="44">
        <f>IFERROR(INDEX(NQC2020compliance_20191121!$L:$L,MATCH($AF89,NQC2020compliance_20191121!$A:$A,0)),"")</f>
        <v>0.05</v>
      </c>
    </row>
    <row r="90" spans="2:37" x14ac:dyDescent="0.25">
      <c r="B90" s="6">
        <v>85</v>
      </c>
      <c r="C90" s="6" t="s">
        <v>332</v>
      </c>
      <c r="D90" s="6" t="s">
        <v>333</v>
      </c>
      <c r="E90" s="6" t="s">
        <v>334</v>
      </c>
      <c r="F90" s="6" t="s">
        <v>29</v>
      </c>
      <c r="G90" s="6" t="s">
        <v>30</v>
      </c>
      <c r="H90" s="6" t="s">
        <v>242</v>
      </c>
      <c r="I90" s="6" t="s">
        <v>46</v>
      </c>
      <c r="J90" s="6" t="s">
        <v>211</v>
      </c>
      <c r="K90" s="6" t="s">
        <v>212</v>
      </c>
      <c r="L90" s="6" t="s">
        <v>1</v>
      </c>
      <c r="M90" s="12">
        <v>32994</v>
      </c>
      <c r="N90" s="12">
        <v>73050</v>
      </c>
      <c r="O90" s="6">
        <v>1</v>
      </c>
      <c r="P90" s="13">
        <v>6.4</v>
      </c>
      <c r="Q90" s="13">
        <v>0</v>
      </c>
      <c r="R90" s="14">
        <v>0</v>
      </c>
      <c r="S90" s="6" t="s">
        <v>35</v>
      </c>
      <c r="T90" s="6" t="s">
        <v>35</v>
      </c>
      <c r="U90" s="15" t="s">
        <v>35</v>
      </c>
      <c r="V90" s="15" t="s">
        <v>213</v>
      </c>
      <c r="W90" s="15" t="s">
        <v>47</v>
      </c>
      <c r="X90" s="16">
        <v>1</v>
      </c>
      <c r="Y90" s="45">
        <f t="shared" si="25"/>
        <v>73050</v>
      </c>
      <c r="Z90" s="41">
        <f>IF(IFERROR(MATCH(E90,CONV_CAISO_Gen_List!C:C,0),FALSE),1,0)</f>
        <v>1</v>
      </c>
      <c r="AA90" s="47">
        <f t="shared" si="26"/>
        <v>0</v>
      </c>
      <c r="AB90">
        <f t="shared" si="27"/>
        <v>1</v>
      </c>
      <c r="AC90">
        <f t="shared" si="28"/>
        <v>1</v>
      </c>
      <c r="AD90">
        <f t="shared" si="24"/>
        <v>1</v>
      </c>
      <c r="AE90">
        <f t="shared" si="29"/>
        <v>0</v>
      </c>
      <c r="AF90" t="str">
        <f t="shared" si="20"/>
        <v>CNTRVL_6_UNIT</v>
      </c>
      <c r="AG90" t="str">
        <f t="shared" si="21"/>
        <v>Centerville Powerhouse</v>
      </c>
      <c r="AH90" s="70">
        <f t="shared" si="22"/>
        <v>6.4</v>
      </c>
      <c r="AI90" t="str">
        <f t="shared" si="23"/>
        <v>Small_Hydro</v>
      </c>
      <c r="AJ90" s="44">
        <f>IFERROR(INDEX(MasterGenCapability_201906!$G:$G,MATCH($AF90,MasterGenCapability_201906!$U:$U,0)),"")</f>
        <v>6.4</v>
      </c>
      <c r="AK90" s="44">
        <f>IFERROR(INDEX(NQC2020compliance_20191121!$L:$L,MATCH($AF90,NQC2020compliance_20191121!$A:$A,0)),"")</f>
        <v>4.57</v>
      </c>
    </row>
    <row r="91" spans="2:37" x14ac:dyDescent="0.25">
      <c r="B91" s="6">
        <v>86</v>
      </c>
      <c r="C91" s="6" t="s">
        <v>335</v>
      </c>
      <c r="D91" s="6" t="s">
        <v>336</v>
      </c>
      <c r="E91" s="6" t="s">
        <v>337</v>
      </c>
      <c r="F91" s="6" t="s">
        <v>29</v>
      </c>
      <c r="G91" s="6" t="s">
        <v>30</v>
      </c>
      <c r="H91" s="6" t="s">
        <v>101</v>
      </c>
      <c r="I91" s="6" t="s">
        <v>102</v>
      </c>
      <c r="J91" s="6" t="s">
        <v>211</v>
      </c>
      <c r="K91" s="6" t="s">
        <v>212</v>
      </c>
      <c r="L91" s="6" t="s">
        <v>1</v>
      </c>
      <c r="M91" s="12">
        <v>1370</v>
      </c>
      <c r="N91" s="12">
        <v>73050</v>
      </c>
      <c r="O91" s="6">
        <v>1</v>
      </c>
      <c r="P91" s="13">
        <v>3.2</v>
      </c>
      <c r="Q91" s="13">
        <v>17.028057610000001</v>
      </c>
      <c r="R91" s="14">
        <v>0.60745068499999999</v>
      </c>
      <c r="S91" s="6" t="s">
        <v>35</v>
      </c>
      <c r="T91" s="6" t="s">
        <v>35</v>
      </c>
      <c r="U91" s="15" t="s">
        <v>35</v>
      </c>
      <c r="V91" s="15" t="s">
        <v>213</v>
      </c>
      <c r="W91" s="15" t="s">
        <v>47</v>
      </c>
      <c r="X91" s="16">
        <v>1</v>
      </c>
      <c r="Y91" s="45">
        <f t="shared" si="25"/>
        <v>73050</v>
      </c>
      <c r="Z91" s="41">
        <f>IF(IFERROR(MATCH(E91,CONV_CAISO_Gen_List!C:C,0),FALSE),1,0)</f>
        <v>1</v>
      </c>
      <c r="AA91" s="47">
        <f t="shared" si="26"/>
        <v>17.028057610000001</v>
      </c>
      <c r="AB91">
        <f t="shared" si="27"/>
        <v>1</v>
      </c>
      <c r="AC91">
        <f t="shared" si="28"/>
        <v>1</v>
      </c>
      <c r="AD91">
        <f t="shared" si="24"/>
        <v>1</v>
      </c>
      <c r="AE91">
        <f t="shared" si="29"/>
        <v>0</v>
      </c>
      <c r="AF91" t="str">
        <f t="shared" si="20"/>
        <v>KILARC_2_UNIT 1</v>
      </c>
      <c r="AG91" t="str">
        <f t="shared" si="21"/>
        <v>Kilarc Powerhouse</v>
      </c>
      <c r="AH91" s="70">
        <f t="shared" si="22"/>
        <v>3.2</v>
      </c>
      <c r="AI91" t="str">
        <f t="shared" si="23"/>
        <v>Small_Hydro</v>
      </c>
      <c r="AJ91" s="44">
        <f>IFERROR(INDEX(MasterGenCapability_201906!$G:$G,MATCH($AF91,MasterGenCapability_201906!$U:$U,0)),"")</f>
        <v>1.5</v>
      </c>
      <c r="AK91" s="44">
        <f>IFERROR(INDEX(NQC2020compliance_20191121!$L:$L,MATCH($AF91,NQC2020compliance_20191121!$A:$A,0)),"")</f>
        <v>0.99</v>
      </c>
    </row>
    <row r="92" spans="2:37" x14ac:dyDescent="0.25">
      <c r="B92" s="6">
        <v>87</v>
      </c>
      <c r="C92" s="6" t="s">
        <v>338</v>
      </c>
      <c r="D92" s="6" t="s">
        <v>339</v>
      </c>
      <c r="E92" s="6" t="s">
        <v>340</v>
      </c>
      <c r="F92" s="6" t="s">
        <v>29</v>
      </c>
      <c r="G92" s="6" t="s">
        <v>30</v>
      </c>
      <c r="H92" s="6" t="s">
        <v>114</v>
      </c>
      <c r="I92" s="6" t="s">
        <v>115</v>
      </c>
      <c r="J92" s="6" t="s">
        <v>211</v>
      </c>
      <c r="K92" s="6" t="s">
        <v>212</v>
      </c>
      <c r="L92" s="6" t="s">
        <v>1</v>
      </c>
      <c r="M92" s="12">
        <v>1956</v>
      </c>
      <c r="N92" s="12">
        <v>73050</v>
      </c>
      <c r="O92" s="6">
        <v>1</v>
      </c>
      <c r="P92" s="13">
        <v>1</v>
      </c>
      <c r="Q92" s="13">
        <v>4.6034898499999999</v>
      </c>
      <c r="R92" s="14">
        <v>0.52551254000000003</v>
      </c>
      <c r="S92" s="6" t="s">
        <v>35</v>
      </c>
      <c r="T92" s="6" t="s">
        <v>35</v>
      </c>
      <c r="U92" s="15" t="s">
        <v>35</v>
      </c>
      <c r="V92" s="15" t="s">
        <v>213</v>
      </c>
      <c r="W92" s="15" t="s">
        <v>37</v>
      </c>
      <c r="X92" s="16">
        <v>1</v>
      </c>
      <c r="Y92" s="45">
        <f t="shared" si="25"/>
        <v>73050</v>
      </c>
      <c r="Z92" s="41">
        <f>IF(IFERROR(MATCH(E92,CONV_CAISO_Gen_List!C:C,0),FALSE),1,0)</f>
        <v>1</v>
      </c>
      <c r="AA92" s="47">
        <f t="shared" si="26"/>
        <v>4.6034898499999999</v>
      </c>
      <c r="AB92">
        <f t="shared" si="27"/>
        <v>1</v>
      </c>
      <c r="AC92">
        <f t="shared" si="28"/>
        <v>1</v>
      </c>
      <c r="AD92">
        <f t="shared" si="24"/>
        <v>1</v>
      </c>
      <c r="AE92">
        <f t="shared" si="29"/>
        <v>0</v>
      </c>
      <c r="AF92" t="str">
        <f t="shared" si="20"/>
        <v>BNNIEN_7_ALTAPH</v>
      </c>
      <c r="AG92" t="str">
        <f t="shared" si="21"/>
        <v>Alta Powerhouse</v>
      </c>
      <c r="AH92" s="70">
        <f t="shared" si="22"/>
        <v>1</v>
      </c>
      <c r="AI92" t="str">
        <f t="shared" si="23"/>
        <v>Small_Hydro</v>
      </c>
      <c r="AJ92" s="44">
        <f>IFERROR(INDEX(MasterGenCapability_201906!$G:$G,MATCH($AF92,MasterGenCapability_201906!$U:$U,0)),"")</f>
        <v>1</v>
      </c>
      <c r="AK92" s="44">
        <f>IFERROR(INDEX(NQC2020compliance_20191121!$L:$L,MATCH($AF92,NQC2020compliance_20191121!$A:$A,0)),"")</f>
        <v>0.56000000000000005</v>
      </c>
    </row>
    <row r="93" spans="2:37" x14ac:dyDescent="0.25">
      <c r="B93" s="6">
        <v>88</v>
      </c>
      <c r="C93" s="6" t="s">
        <v>341</v>
      </c>
      <c r="D93" s="6" t="s">
        <v>342</v>
      </c>
      <c r="E93" s="6" t="s">
        <v>343</v>
      </c>
      <c r="F93" s="6" t="s">
        <v>29</v>
      </c>
      <c r="G93" s="6" t="s">
        <v>30</v>
      </c>
      <c r="H93" s="6" t="s">
        <v>242</v>
      </c>
      <c r="I93" s="6" t="s">
        <v>46</v>
      </c>
      <c r="J93" s="6" t="s">
        <v>211</v>
      </c>
      <c r="K93" s="6" t="s">
        <v>212</v>
      </c>
      <c r="L93" s="6" t="s">
        <v>1</v>
      </c>
      <c r="M93" s="12">
        <v>2405</v>
      </c>
      <c r="N93" s="12">
        <v>73050</v>
      </c>
      <c r="O93" s="6">
        <v>1</v>
      </c>
      <c r="P93" s="13">
        <v>2</v>
      </c>
      <c r="Q93" s="13">
        <v>6.9773347570000004</v>
      </c>
      <c r="R93" s="14">
        <v>0.39824970100000001</v>
      </c>
      <c r="S93" s="6" t="s">
        <v>35</v>
      </c>
      <c r="T93" s="6" t="s">
        <v>35</v>
      </c>
      <c r="U93" s="15" t="s">
        <v>35</v>
      </c>
      <c r="V93" s="15" t="s">
        <v>213</v>
      </c>
      <c r="W93" s="15" t="s">
        <v>47</v>
      </c>
      <c r="X93" s="16">
        <v>1</v>
      </c>
      <c r="Y93" s="45">
        <f t="shared" si="25"/>
        <v>73050</v>
      </c>
      <c r="Z93" s="41">
        <f>IF(IFERROR(MATCH(E93,CONV_CAISO_Gen_List!C:C,0),FALSE),1,0)</f>
        <v>1</v>
      </c>
      <c r="AA93" s="47">
        <f t="shared" si="26"/>
        <v>6.9773347570000004</v>
      </c>
      <c r="AB93">
        <f t="shared" si="27"/>
        <v>1</v>
      </c>
      <c r="AC93">
        <f t="shared" si="28"/>
        <v>1</v>
      </c>
      <c r="AD93">
        <f t="shared" si="24"/>
        <v>1</v>
      </c>
      <c r="AE93">
        <f t="shared" si="29"/>
        <v>0</v>
      </c>
      <c r="AF93" t="str">
        <f t="shared" si="20"/>
        <v>CLRKRD_6_LIMESD</v>
      </c>
      <c r="AG93" t="str">
        <f t="shared" si="21"/>
        <v>Lime Saddle Powerhouse</v>
      </c>
      <c r="AH93" s="70">
        <f t="shared" si="22"/>
        <v>2</v>
      </c>
      <c r="AI93" t="str">
        <f t="shared" si="23"/>
        <v>Small_Hydro</v>
      </c>
      <c r="AJ93" s="44">
        <f>IFERROR(INDEX(MasterGenCapability_201906!$G:$G,MATCH($AF93,MasterGenCapability_201906!$U:$U,0)),"")</f>
        <v>2</v>
      </c>
      <c r="AK93" s="44">
        <f>IFERROR(INDEX(NQC2020compliance_20191121!$L:$L,MATCH($AF93,NQC2020compliance_20191121!$A:$A,0)),"")</f>
        <v>0.46</v>
      </c>
    </row>
    <row r="94" spans="2:37" x14ac:dyDescent="0.25">
      <c r="B94" s="6">
        <v>89</v>
      </c>
      <c r="C94" s="6" t="s">
        <v>344</v>
      </c>
      <c r="D94" s="6" t="s">
        <v>345</v>
      </c>
      <c r="E94" s="6" t="s">
        <v>346</v>
      </c>
      <c r="F94" s="6" t="s">
        <v>29</v>
      </c>
      <c r="G94" s="6" t="s">
        <v>30</v>
      </c>
      <c r="H94" s="6" t="s">
        <v>101</v>
      </c>
      <c r="I94" s="6" t="s">
        <v>102</v>
      </c>
      <c r="J94" s="6" t="s">
        <v>211</v>
      </c>
      <c r="K94" s="6" t="s">
        <v>212</v>
      </c>
      <c r="L94" s="6" t="s">
        <v>1</v>
      </c>
      <c r="M94" s="12">
        <v>2559</v>
      </c>
      <c r="N94" s="12">
        <v>73050</v>
      </c>
      <c r="O94" s="6">
        <v>1</v>
      </c>
      <c r="P94" s="13">
        <v>1.8</v>
      </c>
      <c r="Q94" s="13">
        <v>8.7549479239999997</v>
      </c>
      <c r="R94" s="14">
        <v>0.55523515499999998</v>
      </c>
      <c r="S94" s="6" t="s">
        <v>35</v>
      </c>
      <c r="T94" s="6" t="s">
        <v>35</v>
      </c>
      <c r="U94" s="15" t="s">
        <v>35</v>
      </c>
      <c r="V94" s="15" t="s">
        <v>213</v>
      </c>
      <c r="W94" s="15" t="s">
        <v>47</v>
      </c>
      <c r="X94" s="16">
        <v>1</v>
      </c>
      <c r="Y94" s="45">
        <f t="shared" si="25"/>
        <v>73050</v>
      </c>
      <c r="Z94" s="41">
        <f>IF(IFERROR(MATCH(E94,CONV_CAISO_Gen_List!C:C,0),FALSE),1,0)</f>
        <v>1</v>
      </c>
      <c r="AA94" s="47">
        <f t="shared" si="26"/>
        <v>8.7549479239999997</v>
      </c>
      <c r="AB94">
        <f t="shared" si="27"/>
        <v>1</v>
      </c>
      <c r="AC94">
        <f t="shared" si="28"/>
        <v>1</v>
      </c>
      <c r="AD94">
        <f t="shared" si="24"/>
        <v>1</v>
      </c>
      <c r="AE94">
        <f t="shared" si="29"/>
        <v>0</v>
      </c>
      <c r="AF94" t="str">
        <f t="shared" si="20"/>
        <v>COWCRK_2_UNIT</v>
      </c>
      <c r="AG94" t="str">
        <f t="shared" si="21"/>
        <v>Cow Creek Powerhouse</v>
      </c>
      <c r="AH94" s="70">
        <f t="shared" si="22"/>
        <v>1.8</v>
      </c>
      <c r="AI94" t="str">
        <f t="shared" si="23"/>
        <v>Small_Hydro</v>
      </c>
      <c r="AJ94" s="44">
        <f>IFERROR(INDEX(MasterGenCapability_201906!$G:$G,MATCH($AF94,MasterGenCapability_201906!$U:$U,0)),"")</f>
        <v>2</v>
      </c>
      <c r="AK94" s="44">
        <f>IFERROR(INDEX(NQC2020compliance_20191121!$L:$L,MATCH($AF94,NQC2020compliance_20191121!$A:$A,0)),"")</f>
        <v>0.15</v>
      </c>
    </row>
    <row r="95" spans="2:37" x14ac:dyDescent="0.25">
      <c r="B95" s="6">
        <v>90</v>
      </c>
      <c r="C95" s="6" t="s">
        <v>347</v>
      </c>
      <c r="D95" s="6" t="s">
        <v>348</v>
      </c>
      <c r="E95" s="6" t="s">
        <v>349</v>
      </c>
      <c r="F95" s="6" t="s">
        <v>29</v>
      </c>
      <c r="G95" s="6" t="s">
        <v>30</v>
      </c>
      <c r="H95" s="6" t="s">
        <v>307</v>
      </c>
      <c r="I95" s="6" t="s">
        <v>308</v>
      </c>
      <c r="J95" s="6" t="s">
        <v>211</v>
      </c>
      <c r="K95" s="6" t="s">
        <v>212</v>
      </c>
      <c r="L95" s="6" t="s">
        <v>1</v>
      </c>
      <c r="M95" s="12">
        <v>3014</v>
      </c>
      <c r="N95" s="12">
        <v>73050</v>
      </c>
      <c r="O95" s="6">
        <v>1</v>
      </c>
      <c r="P95" s="13">
        <v>9.1999999999999993</v>
      </c>
      <c r="Q95" s="13">
        <v>38.761951449999998</v>
      </c>
      <c r="R95" s="14">
        <v>0.48096525000000001</v>
      </c>
      <c r="S95" s="6" t="s">
        <v>35</v>
      </c>
      <c r="T95" s="6" t="s">
        <v>35</v>
      </c>
      <c r="U95" s="15" t="s">
        <v>35</v>
      </c>
      <c r="V95" s="15" t="s">
        <v>213</v>
      </c>
      <c r="W95" s="15" t="s">
        <v>37</v>
      </c>
      <c r="X95" s="16">
        <v>1</v>
      </c>
      <c r="Y95" s="45">
        <f t="shared" si="25"/>
        <v>73050</v>
      </c>
      <c r="Z95" s="41">
        <f>IF(IFERROR(MATCH(E95,CONV_CAISO_Gen_List!C:C,0),FALSE),1,0)</f>
        <v>0</v>
      </c>
      <c r="AA95" s="47">
        <f t="shared" si="26"/>
        <v>38.761951449999998</v>
      </c>
      <c r="AB95">
        <f t="shared" si="27"/>
        <v>1</v>
      </c>
      <c r="AC95">
        <f t="shared" si="28"/>
        <v>1</v>
      </c>
      <c r="AD95">
        <f t="shared" si="24"/>
        <v>1</v>
      </c>
      <c r="AE95">
        <f t="shared" si="29"/>
        <v>0</v>
      </c>
      <c r="AF95" t="str">
        <f t="shared" si="20"/>
        <v>POTTER_6_UNIT 1</v>
      </c>
      <c r="AG95" t="str">
        <f t="shared" si="21"/>
        <v>Potter Valley Powerhouse</v>
      </c>
      <c r="AH95" s="70">
        <f t="shared" si="22"/>
        <v>9.1999999999999993</v>
      </c>
      <c r="AI95" t="str">
        <f t="shared" si="23"/>
        <v>Small_Hydro</v>
      </c>
      <c r="AJ95" s="44" t="str">
        <f>IFERROR(INDEX(MasterGenCapability_201906!$G:$G,MATCH($AF95,MasterGenCapability_201906!$U:$U,0)),"")</f>
        <v/>
      </c>
      <c r="AK95" s="44" t="str">
        <f>IFERROR(INDEX(NQC2020compliance_20191121!$L:$L,MATCH($AF95,NQC2020compliance_20191121!$A:$A,0)),"")</f>
        <v/>
      </c>
    </row>
    <row r="96" spans="2:37" x14ac:dyDescent="0.25">
      <c r="B96" s="6">
        <v>91</v>
      </c>
      <c r="C96" s="6" t="s">
        <v>350</v>
      </c>
      <c r="D96" s="6" t="s">
        <v>351</v>
      </c>
      <c r="E96" s="6" t="s">
        <v>352</v>
      </c>
      <c r="F96" s="6" t="s">
        <v>29</v>
      </c>
      <c r="G96" s="6" t="s">
        <v>30</v>
      </c>
      <c r="H96" s="6" t="s">
        <v>246</v>
      </c>
      <c r="I96" s="6" t="s">
        <v>247</v>
      </c>
      <c r="J96" s="6" t="s">
        <v>211</v>
      </c>
      <c r="K96" s="6" t="s">
        <v>212</v>
      </c>
      <c r="L96" s="6" t="s">
        <v>1</v>
      </c>
      <c r="M96" s="12">
        <v>3049</v>
      </c>
      <c r="N96" s="12">
        <v>73050</v>
      </c>
      <c r="O96" s="6">
        <v>1</v>
      </c>
      <c r="P96" s="13">
        <v>5.7</v>
      </c>
      <c r="Q96" s="13">
        <v>25.369751229999999</v>
      </c>
      <c r="R96" s="14">
        <v>0.50808602199999997</v>
      </c>
      <c r="S96" s="6" t="s">
        <v>35</v>
      </c>
      <c r="T96" s="6" t="s">
        <v>35</v>
      </c>
      <c r="U96" s="15" t="s">
        <v>35</v>
      </c>
      <c r="V96" s="15" t="s">
        <v>213</v>
      </c>
      <c r="W96" s="15" t="s">
        <v>37</v>
      </c>
      <c r="X96" s="16">
        <v>1</v>
      </c>
      <c r="Y96" s="45">
        <f t="shared" si="25"/>
        <v>73050</v>
      </c>
      <c r="Z96" s="41">
        <f>IF(IFERROR(MATCH(E96,CONV_CAISO_Gen_List!C:C,0),FALSE),1,0)</f>
        <v>1</v>
      </c>
      <c r="AA96" s="47">
        <f t="shared" si="26"/>
        <v>25.369751229999999</v>
      </c>
      <c r="AB96">
        <f t="shared" si="27"/>
        <v>1</v>
      </c>
      <c r="AC96">
        <f t="shared" si="28"/>
        <v>1</v>
      </c>
      <c r="AD96">
        <f t="shared" si="24"/>
        <v>1</v>
      </c>
      <c r="AE96">
        <f t="shared" si="29"/>
        <v>0</v>
      </c>
      <c r="AF96" t="str">
        <f t="shared" si="20"/>
        <v>DEERCR_6_UNIT 1</v>
      </c>
      <c r="AG96" t="str">
        <f t="shared" si="21"/>
        <v>Deer Creek Powerhouse</v>
      </c>
      <c r="AH96" s="70">
        <f t="shared" si="22"/>
        <v>5.7</v>
      </c>
      <c r="AI96" t="str">
        <f t="shared" si="23"/>
        <v>Small_Hydro</v>
      </c>
      <c r="AJ96" s="44">
        <f>IFERROR(INDEX(MasterGenCapability_201906!$G:$G,MATCH($AF96,MasterGenCapability_201906!$U:$U,0)),"")</f>
        <v>7</v>
      </c>
      <c r="AK96" s="44">
        <f>IFERROR(INDEX(NQC2020compliance_20191121!$L:$L,MATCH($AF96,NQC2020compliance_20191121!$A:$A,0)),"")</f>
        <v>3.05</v>
      </c>
    </row>
    <row r="97" spans="2:37" x14ac:dyDescent="0.25">
      <c r="B97" s="6">
        <v>92</v>
      </c>
      <c r="C97" s="6" t="s">
        <v>353</v>
      </c>
      <c r="D97" s="6" t="s">
        <v>354</v>
      </c>
      <c r="E97" s="6" t="s">
        <v>355</v>
      </c>
      <c r="F97" s="6" t="s">
        <v>29</v>
      </c>
      <c r="G97" s="6" t="s">
        <v>30</v>
      </c>
      <c r="H97" s="6" t="s">
        <v>180</v>
      </c>
      <c r="I97" s="6" t="s">
        <v>80</v>
      </c>
      <c r="J97" s="6" t="s">
        <v>211</v>
      </c>
      <c r="K97" s="6" t="s">
        <v>212</v>
      </c>
      <c r="L97" s="6" t="s">
        <v>1</v>
      </c>
      <c r="M97" s="12">
        <v>3916</v>
      </c>
      <c r="N97" s="12">
        <v>73050</v>
      </c>
      <c r="O97" s="6">
        <v>1</v>
      </c>
      <c r="P97" s="13">
        <v>20</v>
      </c>
      <c r="Q97" s="13">
        <v>67.340707010000003</v>
      </c>
      <c r="R97" s="14">
        <v>0.38436476600000002</v>
      </c>
      <c r="S97" s="6" t="s">
        <v>35</v>
      </c>
      <c r="T97" s="6" t="s">
        <v>35</v>
      </c>
      <c r="U97" s="15" t="s">
        <v>35</v>
      </c>
      <c r="V97" s="15" t="s">
        <v>213</v>
      </c>
      <c r="W97" s="15" t="s">
        <v>80</v>
      </c>
      <c r="X97" s="16">
        <v>1</v>
      </c>
      <c r="Y97" s="45">
        <f t="shared" si="25"/>
        <v>73050</v>
      </c>
      <c r="Z97" s="41">
        <f>IF(IFERROR(MATCH(E97,CONV_CAISO_Gen_List!C:C,0),FALSE),1,0)</f>
        <v>0</v>
      </c>
      <c r="AA97" s="47">
        <f t="shared" si="26"/>
        <v>67.340707010000003</v>
      </c>
      <c r="AB97">
        <f t="shared" si="27"/>
        <v>1</v>
      </c>
      <c r="AC97">
        <f t="shared" si="28"/>
        <v>1</v>
      </c>
      <c r="AD97">
        <f t="shared" si="24"/>
        <v>1</v>
      </c>
      <c r="AE97">
        <f t="shared" si="29"/>
        <v>0</v>
      </c>
      <c r="AF97" t="str">
        <f t="shared" si="20"/>
        <v>WISHON_6_UNIT 1</v>
      </c>
      <c r="AG97" t="str">
        <f t="shared" si="21"/>
        <v>Wishon Powerhouse</v>
      </c>
      <c r="AH97" s="70">
        <f t="shared" si="22"/>
        <v>20</v>
      </c>
      <c r="AI97" t="str">
        <f t="shared" si="23"/>
        <v>Small_Hydro</v>
      </c>
      <c r="AJ97" s="44" t="str">
        <f>IFERROR(INDEX(MasterGenCapability_201906!$G:$G,MATCH($AF97,MasterGenCapability_201906!$U:$U,0)),"")</f>
        <v/>
      </c>
      <c r="AK97" s="44" t="str">
        <f>IFERROR(INDEX(NQC2020compliance_20191121!$L:$L,MATCH($AF97,NQC2020compliance_20191121!$A:$A,0)),"")</f>
        <v/>
      </c>
    </row>
    <row r="98" spans="2:37" x14ac:dyDescent="0.25">
      <c r="B98" s="6">
        <v>93</v>
      </c>
      <c r="C98" s="6" t="s">
        <v>356</v>
      </c>
      <c r="D98" s="6" t="s">
        <v>357</v>
      </c>
      <c r="E98" s="6" t="s">
        <v>358</v>
      </c>
      <c r="F98" s="6" t="s">
        <v>29</v>
      </c>
      <c r="G98" s="6" t="s">
        <v>30</v>
      </c>
      <c r="H98" s="6" t="s">
        <v>359</v>
      </c>
      <c r="I98" s="6" t="s">
        <v>80</v>
      </c>
      <c r="J98" s="6" t="s">
        <v>211</v>
      </c>
      <c r="K98" s="6" t="s">
        <v>212</v>
      </c>
      <c r="L98" s="6" t="s">
        <v>1</v>
      </c>
      <c r="M98" s="12">
        <v>5135</v>
      </c>
      <c r="N98" s="12">
        <v>73050</v>
      </c>
      <c r="O98" s="6">
        <v>1</v>
      </c>
      <c r="P98" s="13">
        <v>6.4</v>
      </c>
      <c r="Q98" s="13">
        <v>23.734423700000001</v>
      </c>
      <c r="R98" s="14">
        <v>0.42334517199999999</v>
      </c>
      <c r="S98" s="6" t="s">
        <v>35</v>
      </c>
      <c r="T98" s="6" t="s">
        <v>35</v>
      </c>
      <c r="U98" s="15" t="s">
        <v>35</v>
      </c>
      <c r="V98" s="15" t="s">
        <v>213</v>
      </c>
      <c r="W98" s="15" t="s">
        <v>80</v>
      </c>
      <c r="X98" s="16">
        <v>1</v>
      </c>
      <c r="Y98" s="45">
        <f t="shared" si="25"/>
        <v>73050</v>
      </c>
      <c r="Z98" s="41">
        <f>IF(IFERROR(MATCH(E98,CONV_CAISO_Gen_List!C:C,0),FALSE),1,0)</f>
        <v>1</v>
      </c>
      <c r="AA98" s="47">
        <f t="shared" si="26"/>
        <v>23.734423700000001</v>
      </c>
      <c r="AB98">
        <f t="shared" si="27"/>
        <v>1</v>
      </c>
      <c r="AC98">
        <f t="shared" si="28"/>
        <v>1</v>
      </c>
      <c r="AD98">
        <f t="shared" si="24"/>
        <v>1</v>
      </c>
      <c r="AE98">
        <f t="shared" si="29"/>
        <v>0</v>
      </c>
      <c r="AF98" t="str">
        <f t="shared" si="20"/>
        <v>SPRGVL_2_TULE</v>
      </c>
      <c r="AG98" t="str">
        <f t="shared" si="21"/>
        <v>Tule Powerhouse</v>
      </c>
      <c r="AH98" s="70">
        <f t="shared" si="22"/>
        <v>6.4</v>
      </c>
      <c r="AI98" t="str">
        <f t="shared" si="23"/>
        <v>Small_Hydro</v>
      </c>
      <c r="AJ98" s="44">
        <f>IFERROR(INDEX(MasterGenCapability_201906!$G:$G,MATCH($AF98,MasterGenCapability_201906!$U:$U,0)),"")</f>
        <v>6.4</v>
      </c>
      <c r="AK98" s="44">
        <f>IFERROR(INDEX(NQC2020compliance_20191121!$L:$L,MATCH($AF98,NQC2020compliance_20191121!$A:$A,0)),"")</f>
        <v>0</v>
      </c>
    </row>
    <row r="99" spans="2:37" x14ac:dyDescent="0.25">
      <c r="B99" s="6">
        <v>94</v>
      </c>
      <c r="C99" s="6" t="s">
        <v>360</v>
      </c>
      <c r="D99" s="6" t="s">
        <v>361</v>
      </c>
      <c r="E99" s="6" t="s">
        <v>362</v>
      </c>
      <c r="F99" s="6" t="s">
        <v>29</v>
      </c>
      <c r="G99" s="6" t="s">
        <v>30</v>
      </c>
      <c r="H99" s="6" t="s">
        <v>114</v>
      </c>
      <c r="I99" s="6" t="s">
        <v>115</v>
      </c>
      <c r="J99" s="6" t="s">
        <v>211</v>
      </c>
      <c r="K99" s="6" t="s">
        <v>212</v>
      </c>
      <c r="L99" s="6" t="s">
        <v>1</v>
      </c>
      <c r="M99" s="12">
        <v>6185</v>
      </c>
      <c r="N99" s="12">
        <v>73050</v>
      </c>
      <c r="O99" s="6">
        <v>1</v>
      </c>
      <c r="P99" s="13">
        <v>11</v>
      </c>
      <c r="Q99" s="13">
        <v>65.071255399999998</v>
      </c>
      <c r="R99" s="14">
        <v>0.67529322700000005</v>
      </c>
      <c r="S99" s="6" t="s">
        <v>35</v>
      </c>
      <c r="T99" s="6" t="s">
        <v>35</v>
      </c>
      <c r="U99" s="15" t="s">
        <v>35</v>
      </c>
      <c r="V99" s="15" t="s">
        <v>213</v>
      </c>
      <c r="W99" s="15" t="s">
        <v>37</v>
      </c>
      <c r="X99" s="16">
        <v>1</v>
      </c>
      <c r="Y99" s="45">
        <f t="shared" si="25"/>
        <v>73050</v>
      </c>
      <c r="Z99" s="41">
        <f>IF(IFERROR(MATCH(E99,CONV_CAISO_Gen_List!C:C,0),FALSE),1,0)</f>
        <v>1</v>
      </c>
      <c r="AA99" s="47">
        <f t="shared" si="26"/>
        <v>65.071255399999998</v>
      </c>
      <c r="AB99">
        <f t="shared" si="27"/>
        <v>1</v>
      </c>
      <c r="AC99">
        <f t="shared" si="28"/>
        <v>1</v>
      </c>
      <c r="AD99">
        <f t="shared" si="24"/>
        <v>1</v>
      </c>
      <c r="AE99">
        <f t="shared" si="29"/>
        <v>0</v>
      </c>
      <c r="AF99" t="str">
        <f t="shared" si="20"/>
        <v>HALSEY_6_UNIT</v>
      </c>
      <c r="AG99" t="str">
        <f t="shared" si="21"/>
        <v>Halsey Powerhouse</v>
      </c>
      <c r="AH99" s="70">
        <f t="shared" si="22"/>
        <v>11</v>
      </c>
      <c r="AI99" t="str">
        <f t="shared" si="23"/>
        <v>Small_Hydro</v>
      </c>
      <c r="AJ99" s="44">
        <f>IFERROR(INDEX(MasterGenCapability_201906!$G:$G,MATCH($AF99,MasterGenCapability_201906!$U:$U,0)),"")</f>
        <v>13.5</v>
      </c>
      <c r="AK99" s="44">
        <f>IFERROR(INDEX(NQC2020compliance_20191121!$L:$L,MATCH($AF99,NQC2020compliance_20191121!$A:$A,0)),"")</f>
        <v>13.5</v>
      </c>
    </row>
    <row r="100" spans="2:37" x14ac:dyDescent="0.25">
      <c r="B100" s="6">
        <v>95</v>
      </c>
      <c r="C100" s="6" t="s">
        <v>363</v>
      </c>
      <c r="D100" s="6" t="s">
        <v>364</v>
      </c>
      <c r="E100" s="6" t="s">
        <v>365</v>
      </c>
      <c r="F100" s="6" t="s">
        <v>29</v>
      </c>
      <c r="G100" s="6" t="s">
        <v>30</v>
      </c>
      <c r="H100" s="6" t="s">
        <v>114</v>
      </c>
      <c r="I100" s="6" t="s">
        <v>115</v>
      </c>
      <c r="J100" s="6" t="s">
        <v>211</v>
      </c>
      <c r="K100" s="6" t="s">
        <v>212</v>
      </c>
      <c r="L100" s="6" t="s">
        <v>1</v>
      </c>
      <c r="M100" s="12">
        <v>6273</v>
      </c>
      <c r="N100" s="12">
        <v>73050</v>
      </c>
      <c r="O100" s="6">
        <v>1</v>
      </c>
      <c r="P100" s="13">
        <v>14</v>
      </c>
      <c r="Q100" s="13">
        <v>82.819896</v>
      </c>
      <c r="R100" s="14">
        <v>0.67530900199999999</v>
      </c>
      <c r="S100" s="6" t="s">
        <v>35</v>
      </c>
      <c r="T100" s="6" t="s">
        <v>35</v>
      </c>
      <c r="U100" s="15" t="s">
        <v>35</v>
      </c>
      <c r="V100" s="15" t="s">
        <v>213</v>
      </c>
      <c r="W100" s="15" t="s">
        <v>37</v>
      </c>
      <c r="X100" s="16">
        <v>1</v>
      </c>
      <c r="Y100" s="45">
        <f t="shared" si="25"/>
        <v>73050</v>
      </c>
      <c r="Z100" s="41">
        <f>IF(IFERROR(MATCH(E100,CONV_CAISO_Gen_List!C:C,0),FALSE),1,0)</f>
        <v>1</v>
      </c>
      <c r="AA100" s="47">
        <f t="shared" si="26"/>
        <v>82.819896</v>
      </c>
      <c r="AB100">
        <f t="shared" si="27"/>
        <v>1</v>
      </c>
      <c r="AC100">
        <f t="shared" si="28"/>
        <v>1</v>
      </c>
      <c r="AD100">
        <f t="shared" si="24"/>
        <v>1</v>
      </c>
      <c r="AE100">
        <f t="shared" si="29"/>
        <v>0</v>
      </c>
      <c r="AF100" t="str">
        <f t="shared" si="20"/>
        <v>WISE_1_UNIT 1</v>
      </c>
      <c r="AG100" t="str">
        <f t="shared" si="21"/>
        <v>Wise Powerhouse</v>
      </c>
      <c r="AH100" s="70">
        <f t="shared" si="22"/>
        <v>14</v>
      </c>
      <c r="AI100" t="str">
        <f t="shared" si="23"/>
        <v>Small_Hydro</v>
      </c>
      <c r="AJ100" s="44">
        <f>IFERROR(INDEX(MasterGenCapability_201906!$G:$G,MATCH($AF100,MasterGenCapability_201906!$U:$U,0)),"")</f>
        <v>14.5</v>
      </c>
      <c r="AK100" s="44">
        <f>IFERROR(INDEX(NQC2020compliance_20191121!$L:$L,MATCH($AF100,NQC2020compliance_20191121!$A:$A,0)),"")</f>
        <v>14.5</v>
      </c>
    </row>
    <row r="101" spans="2:37" x14ac:dyDescent="0.25">
      <c r="B101" s="6">
        <v>96</v>
      </c>
      <c r="C101" s="6" t="s">
        <v>366</v>
      </c>
      <c r="D101" s="6" t="s">
        <v>367</v>
      </c>
      <c r="E101" s="6"/>
      <c r="F101" s="6" t="s">
        <v>29</v>
      </c>
      <c r="G101" s="6" t="s">
        <v>30</v>
      </c>
      <c r="H101" s="6" t="s">
        <v>237</v>
      </c>
      <c r="I101" s="6" t="s">
        <v>253</v>
      </c>
      <c r="J101" s="6" t="s">
        <v>211</v>
      </c>
      <c r="K101" s="6" t="s">
        <v>212</v>
      </c>
      <c r="L101" s="6" t="s">
        <v>1</v>
      </c>
      <c r="M101" s="12">
        <v>41000</v>
      </c>
      <c r="N101" s="12">
        <v>48304</v>
      </c>
      <c r="O101" s="6">
        <v>1</v>
      </c>
      <c r="P101" s="13">
        <v>0.09</v>
      </c>
      <c r="Q101" s="13">
        <v>0.4</v>
      </c>
      <c r="R101" s="14">
        <v>0.50735667200000001</v>
      </c>
      <c r="S101" s="6" t="s">
        <v>35</v>
      </c>
      <c r="T101" s="6" t="s">
        <v>35</v>
      </c>
      <c r="U101" s="15" t="s">
        <v>35</v>
      </c>
      <c r="V101" s="15" t="s">
        <v>213</v>
      </c>
      <c r="W101" s="15" t="s">
        <v>37</v>
      </c>
      <c r="X101" s="16">
        <v>1</v>
      </c>
      <c r="Y101" s="45">
        <f t="shared" si="25"/>
        <v>73050</v>
      </c>
      <c r="Z101" s="41">
        <f>IF(IFERROR(MATCH(E101,CONV_CAISO_Gen_List!C:C,0),FALSE),1,0)</f>
        <v>0</v>
      </c>
      <c r="AA101" s="47">
        <f t="shared" si="26"/>
        <v>0.4</v>
      </c>
      <c r="AB101">
        <f t="shared" si="27"/>
        <v>1</v>
      </c>
      <c r="AC101">
        <f t="shared" si="28"/>
        <v>1</v>
      </c>
      <c r="AD101">
        <f t="shared" si="24"/>
        <v>1</v>
      </c>
      <c r="AE101">
        <f t="shared" si="29"/>
        <v>0</v>
      </c>
      <c r="AF101" t="str">
        <f t="shared" si="20"/>
        <v>PG4010</v>
      </c>
      <c r="AG101" t="str">
        <f t="shared" si="21"/>
        <v>Calaveras PUD-Hydro #1</v>
      </c>
      <c r="AH101" s="70">
        <f t="shared" si="22"/>
        <v>0.09</v>
      </c>
      <c r="AI101" t="str">
        <f t="shared" si="23"/>
        <v>Small_Hydro</v>
      </c>
      <c r="AJ101" s="44" t="str">
        <f>IFERROR(INDEX(MasterGenCapability_201906!$G:$G,MATCH($AF101,MasterGenCapability_201906!$U:$U,0)),"")</f>
        <v/>
      </c>
      <c r="AK101" s="44" t="str">
        <f>IFERROR(INDEX(NQC2020compliance_20191121!$L:$L,MATCH($AF101,NQC2020compliance_20191121!$A:$A,0)),"")</f>
        <v/>
      </c>
    </row>
    <row r="102" spans="2:37" x14ac:dyDescent="0.25">
      <c r="B102" s="6">
        <v>97</v>
      </c>
      <c r="C102" s="6" t="s">
        <v>368</v>
      </c>
      <c r="D102" s="6" t="s">
        <v>369</v>
      </c>
      <c r="E102" s="6" t="s">
        <v>370</v>
      </c>
      <c r="F102" s="6" t="s">
        <v>29</v>
      </c>
      <c r="G102" s="6" t="s">
        <v>30</v>
      </c>
      <c r="H102" s="6" t="s">
        <v>180</v>
      </c>
      <c r="I102" s="6" t="s">
        <v>80</v>
      </c>
      <c r="J102" s="6" t="s">
        <v>211</v>
      </c>
      <c r="K102" s="6" t="s">
        <v>212</v>
      </c>
      <c r="L102" s="6" t="s">
        <v>1</v>
      </c>
      <c r="M102" s="12">
        <v>6482</v>
      </c>
      <c r="N102" s="12">
        <v>73050</v>
      </c>
      <c r="O102" s="6">
        <v>1</v>
      </c>
      <c r="P102" s="13">
        <v>3.2</v>
      </c>
      <c r="Q102" s="13">
        <v>11.134277669999999</v>
      </c>
      <c r="R102" s="14">
        <v>0.397198832</v>
      </c>
      <c r="S102" s="6" t="s">
        <v>35</v>
      </c>
      <c r="T102" s="6" t="s">
        <v>35</v>
      </c>
      <c r="U102" s="15" t="s">
        <v>35</v>
      </c>
      <c r="V102" s="15" t="s">
        <v>213</v>
      </c>
      <c r="W102" s="15" t="s">
        <v>80</v>
      </c>
      <c r="X102" s="16">
        <v>1</v>
      </c>
      <c r="Y102" s="45">
        <f t="shared" si="25"/>
        <v>73050</v>
      </c>
      <c r="Z102" s="41">
        <f>IF(IFERROR(MATCH(E102,CONV_CAISO_Gen_List!C:C,0),FALSE),1,0)</f>
        <v>1</v>
      </c>
      <c r="AA102" s="47">
        <f t="shared" si="26"/>
        <v>11.134277669999999</v>
      </c>
      <c r="AB102">
        <f t="shared" si="27"/>
        <v>1</v>
      </c>
      <c r="AC102">
        <f t="shared" si="28"/>
        <v>1</v>
      </c>
      <c r="AD102">
        <f t="shared" si="24"/>
        <v>1</v>
      </c>
      <c r="AE102">
        <f t="shared" si="29"/>
        <v>0</v>
      </c>
      <c r="AF102" t="str">
        <f t="shared" si="20"/>
        <v>CRNEVL_6_SJQN 2</v>
      </c>
      <c r="AG102" t="str">
        <f t="shared" si="21"/>
        <v>San Joaquin #2 Powerhouse</v>
      </c>
      <c r="AH102" s="70">
        <f t="shared" si="22"/>
        <v>3.2</v>
      </c>
      <c r="AI102" t="str">
        <f t="shared" si="23"/>
        <v>Small_Hydro</v>
      </c>
      <c r="AJ102" s="44">
        <f>IFERROR(INDEX(MasterGenCapability_201906!$G:$G,MATCH($AF102,MasterGenCapability_201906!$U:$U,0)),"")</f>
        <v>3.2</v>
      </c>
      <c r="AK102" s="44">
        <f>IFERROR(INDEX(NQC2020compliance_20191121!$L:$L,MATCH($AF102,NQC2020compliance_20191121!$A:$A,0)),"")</f>
        <v>0.48</v>
      </c>
    </row>
    <row r="103" spans="2:37" x14ac:dyDescent="0.25">
      <c r="B103" s="6">
        <v>98</v>
      </c>
      <c r="C103" s="6" t="s">
        <v>371</v>
      </c>
      <c r="D103" s="6" t="s">
        <v>372</v>
      </c>
      <c r="E103" s="6" t="s">
        <v>373</v>
      </c>
      <c r="F103" s="6" t="s">
        <v>29</v>
      </c>
      <c r="G103" s="6" t="s">
        <v>30</v>
      </c>
      <c r="H103" s="6" t="s">
        <v>180</v>
      </c>
      <c r="I103" s="6" t="s">
        <v>80</v>
      </c>
      <c r="J103" s="6" t="s">
        <v>211</v>
      </c>
      <c r="K103" s="6" t="s">
        <v>212</v>
      </c>
      <c r="L103" s="6" t="s">
        <v>1</v>
      </c>
      <c r="M103" s="12">
        <v>7011</v>
      </c>
      <c r="N103" s="12">
        <v>73050</v>
      </c>
      <c r="O103" s="6">
        <v>1</v>
      </c>
      <c r="P103" s="13">
        <v>0.4</v>
      </c>
      <c r="Q103" s="13">
        <v>1.6276160099999999</v>
      </c>
      <c r="R103" s="14">
        <v>0.46450228599999999</v>
      </c>
      <c r="S103" s="6" t="s">
        <v>35</v>
      </c>
      <c r="T103" s="6" t="s">
        <v>35</v>
      </c>
      <c r="U103" s="15" t="s">
        <v>35</v>
      </c>
      <c r="V103" s="15" t="s">
        <v>213</v>
      </c>
      <c r="W103" s="15" t="s">
        <v>80</v>
      </c>
      <c r="X103" s="16">
        <v>1</v>
      </c>
      <c r="Y103" s="45">
        <f t="shared" si="25"/>
        <v>73050</v>
      </c>
      <c r="Z103" s="41">
        <f>IF(IFERROR(MATCH(E103,CONV_CAISO_Gen_List!C:C,0),FALSE),1,0)</f>
        <v>0</v>
      </c>
      <c r="AA103" s="47">
        <f t="shared" si="26"/>
        <v>1.6276160099999999</v>
      </c>
      <c r="AB103">
        <f t="shared" si="27"/>
        <v>1</v>
      </c>
      <c r="AC103">
        <f t="shared" si="28"/>
        <v>1</v>
      </c>
      <c r="AD103">
        <f t="shared" si="24"/>
        <v>1</v>
      </c>
      <c r="AE103">
        <f t="shared" si="29"/>
        <v>0</v>
      </c>
      <c r="AF103" t="str">
        <f t="shared" si="20"/>
        <v>CRNEVL_6_SJQN 1</v>
      </c>
      <c r="AG103" t="str">
        <f t="shared" si="21"/>
        <v>San Joaquin #1-A Powerhouse</v>
      </c>
      <c r="AH103" s="70">
        <f t="shared" si="22"/>
        <v>0.4</v>
      </c>
      <c r="AI103" t="str">
        <f t="shared" si="23"/>
        <v>Small_Hydro</v>
      </c>
      <c r="AJ103" s="44" t="str">
        <f>IFERROR(INDEX(MasterGenCapability_201906!$G:$G,MATCH($AF103,MasterGenCapability_201906!$U:$U,0)),"")</f>
        <v/>
      </c>
      <c r="AK103" s="44" t="str">
        <f>IFERROR(INDEX(NQC2020compliance_20191121!$L:$L,MATCH($AF103,NQC2020compliance_20191121!$A:$A,0)),"")</f>
        <v/>
      </c>
    </row>
    <row r="104" spans="2:37" x14ac:dyDescent="0.25">
      <c r="B104" s="6">
        <v>99</v>
      </c>
      <c r="C104" s="6" t="s">
        <v>374</v>
      </c>
      <c r="D104" s="6" t="s">
        <v>375</v>
      </c>
      <c r="E104" s="6" t="s">
        <v>376</v>
      </c>
      <c r="F104" s="6" t="s">
        <v>29</v>
      </c>
      <c r="G104" s="6" t="s">
        <v>30</v>
      </c>
      <c r="H104" s="6" t="s">
        <v>180</v>
      </c>
      <c r="I104" s="6" t="s">
        <v>80</v>
      </c>
      <c r="J104" s="6" t="s">
        <v>211</v>
      </c>
      <c r="K104" s="6" t="s">
        <v>212</v>
      </c>
      <c r="L104" s="6" t="s">
        <v>1</v>
      </c>
      <c r="M104" s="12">
        <v>7125</v>
      </c>
      <c r="N104" s="12">
        <v>73050</v>
      </c>
      <c r="O104" s="6">
        <v>1</v>
      </c>
      <c r="P104" s="13">
        <v>0.9</v>
      </c>
      <c r="Q104" s="13">
        <v>3.3779997009999998</v>
      </c>
      <c r="R104" s="14">
        <v>0.42846267100000002</v>
      </c>
      <c r="S104" s="6" t="s">
        <v>35</v>
      </c>
      <c r="T104" s="6" t="s">
        <v>35</v>
      </c>
      <c r="U104" s="15" t="s">
        <v>35</v>
      </c>
      <c r="V104" s="15" t="s">
        <v>213</v>
      </c>
      <c r="W104" s="15" t="s">
        <v>80</v>
      </c>
      <c r="X104" s="16">
        <v>1</v>
      </c>
      <c r="Y104" s="45">
        <f t="shared" si="25"/>
        <v>73050</v>
      </c>
      <c r="Z104" s="41">
        <f>IF(IFERROR(MATCH(E104,CONV_CAISO_Gen_List!C:C,0),FALSE),1,0)</f>
        <v>1</v>
      </c>
      <c r="AA104" s="47">
        <f t="shared" si="26"/>
        <v>3.3779997009999998</v>
      </c>
      <c r="AB104">
        <f t="shared" si="27"/>
        <v>1</v>
      </c>
      <c r="AC104">
        <f t="shared" si="28"/>
        <v>1</v>
      </c>
      <c r="AD104">
        <f t="shared" si="24"/>
        <v>1</v>
      </c>
      <c r="AE104">
        <f t="shared" si="29"/>
        <v>0</v>
      </c>
      <c r="AF104" t="str">
        <f t="shared" si="20"/>
        <v>CRNEVL_6_CRNVA</v>
      </c>
      <c r="AG104" t="str">
        <f t="shared" si="21"/>
        <v>Crane Valley Powerhouse</v>
      </c>
      <c r="AH104" s="70">
        <f t="shared" si="22"/>
        <v>0.9</v>
      </c>
      <c r="AI104" t="str">
        <f t="shared" si="23"/>
        <v>Small_Hydro</v>
      </c>
      <c r="AJ104" s="44">
        <f>IFERROR(INDEX(MasterGenCapability_201906!$G:$G,MATCH($AF104,MasterGenCapability_201906!$U:$U,0)),"")</f>
        <v>0.9</v>
      </c>
      <c r="AK104" s="44">
        <f>IFERROR(INDEX(NQC2020compliance_20191121!$L:$L,MATCH($AF104,NQC2020compliance_20191121!$A:$A,0)),"")</f>
        <v>0.23</v>
      </c>
    </row>
    <row r="105" spans="2:37" x14ac:dyDescent="0.25">
      <c r="B105" s="6">
        <v>100</v>
      </c>
      <c r="C105" s="6" t="s">
        <v>377</v>
      </c>
      <c r="D105" s="6" t="s">
        <v>378</v>
      </c>
      <c r="E105" s="6" t="s">
        <v>379</v>
      </c>
      <c r="F105" s="6" t="s">
        <v>29</v>
      </c>
      <c r="G105" s="6" t="s">
        <v>30</v>
      </c>
      <c r="H105" s="6" t="s">
        <v>106</v>
      </c>
      <c r="I105" s="6" t="s">
        <v>107</v>
      </c>
      <c r="J105" s="6" t="s">
        <v>211</v>
      </c>
      <c r="K105" s="6" t="s">
        <v>212</v>
      </c>
      <c r="L105" s="6" t="s">
        <v>1</v>
      </c>
      <c r="M105" s="12">
        <v>7673</v>
      </c>
      <c r="N105" s="12">
        <v>73050</v>
      </c>
      <c r="O105" s="6">
        <v>1</v>
      </c>
      <c r="P105" s="13">
        <v>4.8</v>
      </c>
      <c r="Q105" s="13">
        <v>28.630044250000001</v>
      </c>
      <c r="R105" s="14">
        <v>0.68088956099999998</v>
      </c>
      <c r="S105" s="6" t="s">
        <v>35</v>
      </c>
      <c r="T105" s="6" t="s">
        <v>35</v>
      </c>
      <c r="U105" s="15" t="s">
        <v>35</v>
      </c>
      <c r="V105" s="15" t="s">
        <v>213</v>
      </c>
      <c r="W105" s="15" t="s">
        <v>37</v>
      </c>
      <c r="X105" s="16">
        <v>1</v>
      </c>
      <c r="Y105" s="45">
        <f t="shared" si="25"/>
        <v>73050</v>
      </c>
      <c r="Z105" s="41">
        <f>IF(IFERROR(MATCH(E105,CONV_CAISO_Gen_List!C:C,0),FALSE),1,0)</f>
        <v>1</v>
      </c>
      <c r="AA105" s="47">
        <f t="shared" si="26"/>
        <v>28.630044250000001</v>
      </c>
      <c r="AB105">
        <f t="shared" si="27"/>
        <v>1</v>
      </c>
      <c r="AC105">
        <f t="shared" si="28"/>
        <v>1</v>
      </c>
      <c r="AD105">
        <f t="shared" si="24"/>
        <v>1</v>
      </c>
      <c r="AE105">
        <f t="shared" si="29"/>
        <v>0</v>
      </c>
      <c r="AF105" t="str">
        <f t="shared" si="20"/>
        <v>HMLTBR_6_UNITS</v>
      </c>
      <c r="AG105" t="str">
        <f t="shared" si="21"/>
        <v>Hamilton Branch Powerhouse</v>
      </c>
      <c r="AH105" s="70">
        <f t="shared" si="22"/>
        <v>4.8</v>
      </c>
      <c r="AI105" t="str">
        <f t="shared" si="23"/>
        <v>Small_Hydro</v>
      </c>
      <c r="AJ105" s="44">
        <f>IFERROR(INDEX(MasterGenCapability_201906!$G:$G,MATCH($AF105,MasterGenCapability_201906!$U:$U,0)),"")</f>
        <v>4.9000000000000004</v>
      </c>
      <c r="AK105" s="44">
        <f>IFERROR(INDEX(NQC2020compliance_20191121!$L:$L,MATCH($AF105,NQC2020compliance_20191121!$A:$A,0)),"")</f>
        <v>0.89</v>
      </c>
    </row>
    <row r="106" spans="2:37" x14ac:dyDescent="0.25">
      <c r="B106" s="6">
        <v>101</v>
      </c>
      <c r="C106" s="6" t="s">
        <v>380</v>
      </c>
      <c r="D106" s="6" t="s">
        <v>381</v>
      </c>
      <c r="E106" s="6" t="s">
        <v>382</v>
      </c>
      <c r="F106" s="6" t="s">
        <v>29</v>
      </c>
      <c r="G106" s="6" t="s">
        <v>30</v>
      </c>
      <c r="H106" s="6" t="s">
        <v>79</v>
      </c>
      <c r="I106" s="6" t="s">
        <v>80</v>
      </c>
      <c r="J106" s="6" t="s">
        <v>211</v>
      </c>
      <c r="K106" s="6" t="s">
        <v>212</v>
      </c>
      <c r="L106" s="6" t="s">
        <v>1</v>
      </c>
      <c r="M106" s="12">
        <v>7891</v>
      </c>
      <c r="N106" s="12">
        <v>73050</v>
      </c>
      <c r="O106" s="6">
        <v>1</v>
      </c>
      <c r="P106" s="13">
        <v>11.5</v>
      </c>
      <c r="Q106" s="13">
        <v>53.9328492</v>
      </c>
      <c r="R106" s="14">
        <v>0.53536677799999999</v>
      </c>
      <c r="S106" s="6" t="s">
        <v>35</v>
      </c>
      <c r="T106" s="6" t="s">
        <v>35</v>
      </c>
      <c r="U106" s="15" t="s">
        <v>35</v>
      </c>
      <c r="V106" s="15" t="s">
        <v>213</v>
      </c>
      <c r="W106" s="15" t="s">
        <v>80</v>
      </c>
      <c r="X106" s="16">
        <v>1</v>
      </c>
      <c r="Y106" s="45">
        <f t="shared" si="25"/>
        <v>73050</v>
      </c>
      <c r="Z106" s="41">
        <f>IF(IFERROR(MATCH(E106,CONV_CAISO_Gen_List!C:C,0),FALSE),1,0)</f>
        <v>1</v>
      </c>
      <c r="AA106" s="47">
        <f t="shared" si="26"/>
        <v>53.9328492</v>
      </c>
      <c r="AB106">
        <f t="shared" si="27"/>
        <v>1</v>
      </c>
      <c r="AC106">
        <f t="shared" si="28"/>
        <v>1</v>
      </c>
      <c r="AD106">
        <f t="shared" si="24"/>
        <v>1</v>
      </c>
      <c r="AE106">
        <f t="shared" si="29"/>
        <v>0</v>
      </c>
      <c r="AF106" t="str">
        <f t="shared" si="20"/>
        <v>KRNCNY_6_UNIT</v>
      </c>
      <c r="AG106" t="str">
        <f t="shared" si="21"/>
        <v>Kern Canyon Powerhouse</v>
      </c>
      <c r="AH106" s="70">
        <f t="shared" si="22"/>
        <v>11.5</v>
      </c>
      <c r="AI106" t="str">
        <f t="shared" si="23"/>
        <v>Small_Hydro</v>
      </c>
      <c r="AJ106" s="44">
        <f>IFERROR(INDEX(MasterGenCapability_201906!$G:$G,MATCH($AF106,MasterGenCapability_201906!$U:$U,0)),"")</f>
        <v>11.5</v>
      </c>
      <c r="AK106" s="44">
        <f>IFERROR(INDEX(NQC2020compliance_20191121!$L:$L,MATCH($AF106,NQC2020compliance_20191121!$A:$A,0)),"")</f>
        <v>0.56000000000000005</v>
      </c>
    </row>
    <row r="107" spans="2:37" x14ac:dyDescent="0.25">
      <c r="B107" s="6">
        <v>102</v>
      </c>
      <c r="C107" s="6" t="s">
        <v>383</v>
      </c>
      <c r="D107" s="6" t="s">
        <v>384</v>
      </c>
      <c r="E107" s="6" t="s">
        <v>385</v>
      </c>
      <c r="F107" s="6" t="s">
        <v>29</v>
      </c>
      <c r="G107" s="6" t="s">
        <v>30</v>
      </c>
      <c r="H107" s="6" t="s">
        <v>101</v>
      </c>
      <c r="I107" s="6" t="s">
        <v>102</v>
      </c>
      <c r="J107" s="6" t="s">
        <v>211</v>
      </c>
      <c r="K107" s="6" t="s">
        <v>212</v>
      </c>
      <c r="L107" s="6" t="s">
        <v>1</v>
      </c>
      <c r="M107" s="12">
        <v>7905</v>
      </c>
      <c r="N107" s="12">
        <v>73050</v>
      </c>
      <c r="O107" s="6">
        <v>1</v>
      </c>
      <c r="P107" s="13">
        <v>8.5</v>
      </c>
      <c r="Q107" s="13">
        <v>34.370760400000002</v>
      </c>
      <c r="R107" s="14">
        <v>0.461600328</v>
      </c>
      <c r="S107" s="6" t="s">
        <v>35</v>
      </c>
      <c r="T107" s="6" t="s">
        <v>35</v>
      </c>
      <c r="U107" s="15" t="s">
        <v>35</v>
      </c>
      <c r="V107" s="15" t="s">
        <v>213</v>
      </c>
      <c r="W107" s="15" t="s">
        <v>47</v>
      </c>
      <c r="X107" s="16">
        <v>1</v>
      </c>
      <c r="Y107" s="45">
        <f t="shared" si="25"/>
        <v>73050</v>
      </c>
      <c r="Z107" s="41">
        <f>IF(IFERROR(MATCH(E107,CONV_CAISO_Gen_List!C:C,0),FALSE),1,0)</f>
        <v>1</v>
      </c>
      <c r="AA107" s="47">
        <f t="shared" si="26"/>
        <v>34.370760400000002</v>
      </c>
      <c r="AB107">
        <f t="shared" si="27"/>
        <v>1</v>
      </c>
      <c r="AC107">
        <f t="shared" si="28"/>
        <v>1</v>
      </c>
      <c r="AD107">
        <f t="shared" si="24"/>
        <v>1</v>
      </c>
      <c r="AE107">
        <f t="shared" si="29"/>
        <v>0</v>
      </c>
      <c r="AF107" t="str">
        <f t="shared" si="20"/>
        <v>HATCR1_7_UNIT</v>
      </c>
      <c r="AG107" t="str">
        <f t="shared" si="21"/>
        <v>Hat Creek #1 Powerhouse</v>
      </c>
      <c r="AH107" s="70">
        <f t="shared" si="22"/>
        <v>8.5</v>
      </c>
      <c r="AI107" t="str">
        <f t="shared" si="23"/>
        <v>Small_Hydro</v>
      </c>
      <c r="AJ107" s="44">
        <f>IFERROR(INDEX(MasterGenCapability_201906!$G:$G,MATCH($AF107,MasterGenCapability_201906!$U:$U,0)),"")</f>
        <v>8.5</v>
      </c>
      <c r="AK107" s="44">
        <f>IFERROR(INDEX(NQC2020compliance_20191121!$L:$L,MATCH($AF107,NQC2020compliance_20191121!$A:$A,0)),"")</f>
        <v>1.81</v>
      </c>
    </row>
    <row r="108" spans="2:37" x14ac:dyDescent="0.25">
      <c r="B108" s="6">
        <v>103</v>
      </c>
      <c r="C108" s="6" t="s">
        <v>386</v>
      </c>
      <c r="D108" s="6" t="s">
        <v>387</v>
      </c>
      <c r="E108" s="6" t="s">
        <v>388</v>
      </c>
      <c r="F108" s="6" t="s">
        <v>29</v>
      </c>
      <c r="G108" s="6" t="s">
        <v>30</v>
      </c>
      <c r="H108" s="6" t="s">
        <v>122</v>
      </c>
      <c r="I108" s="6" t="s">
        <v>123</v>
      </c>
      <c r="J108" s="6" t="s">
        <v>211</v>
      </c>
      <c r="K108" s="6" t="s">
        <v>212</v>
      </c>
      <c r="L108" s="6" t="s">
        <v>1</v>
      </c>
      <c r="M108" s="12">
        <v>7930</v>
      </c>
      <c r="N108" s="12">
        <v>73050</v>
      </c>
      <c r="O108" s="6">
        <v>1</v>
      </c>
      <c r="P108" s="13">
        <v>7</v>
      </c>
      <c r="Q108" s="13">
        <v>46.377717349999998</v>
      </c>
      <c r="R108" s="14">
        <v>0.75632285300000002</v>
      </c>
      <c r="S108" s="6" t="s">
        <v>35</v>
      </c>
      <c r="T108" s="6" t="s">
        <v>35</v>
      </c>
      <c r="U108" s="15" t="s">
        <v>35</v>
      </c>
      <c r="V108" s="15" t="s">
        <v>213</v>
      </c>
      <c r="W108" s="15" t="s">
        <v>37</v>
      </c>
      <c r="X108" s="16">
        <v>1</v>
      </c>
      <c r="Y108" s="45">
        <f t="shared" si="25"/>
        <v>73050</v>
      </c>
      <c r="Z108" s="41">
        <f>IF(IFERROR(MATCH(E108,CONV_CAISO_Gen_List!C:C,0),FALSE),1,0)</f>
        <v>1</v>
      </c>
      <c r="AA108" s="47">
        <f t="shared" si="26"/>
        <v>46.377717349999998</v>
      </c>
      <c r="AB108">
        <f t="shared" si="27"/>
        <v>1</v>
      </c>
      <c r="AC108">
        <f t="shared" si="28"/>
        <v>1</v>
      </c>
      <c r="AD108">
        <f t="shared" si="24"/>
        <v>1</v>
      </c>
      <c r="AE108">
        <f t="shared" si="29"/>
        <v>0</v>
      </c>
      <c r="AF108" t="str">
        <f t="shared" si="20"/>
        <v>SPRGAP_1_UNIT 1</v>
      </c>
      <c r="AG108" t="str">
        <f t="shared" si="21"/>
        <v>Spring Gap Powerhouse</v>
      </c>
      <c r="AH108" s="70">
        <f t="shared" si="22"/>
        <v>7</v>
      </c>
      <c r="AI108" t="str">
        <f t="shared" si="23"/>
        <v>Small_Hydro</v>
      </c>
      <c r="AJ108" s="44">
        <f>IFERROR(INDEX(MasterGenCapability_201906!$G:$G,MATCH($AF108,MasterGenCapability_201906!$U:$U,0)),"")</f>
        <v>7</v>
      </c>
      <c r="AK108" s="44">
        <f>IFERROR(INDEX(NQC2020compliance_20191121!$L:$L,MATCH($AF108,NQC2020compliance_20191121!$A:$A,0)),"")</f>
        <v>1.95</v>
      </c>
    </row>
    <row r="109" spans="2:37" x14ac:dyDescent="0.25">
      <c r="B109" s="6">
        <v>104</v>
      </c>
      <c r="C109" s="6" t="s">
        <v>389</v>
      </c>
      <c r="D109" s="6" t="s">
        <v>390</v>
      </c>
      <c r="E109" s="6" t="s">
        <v>385</v>
      </c>
      <c r="F109" s="6" t="s">
        <v>29</v>
      </c>
      <c r="G109" s="6" t="s">
        <v>30</v>
      </c>
      <c r="H109" s="6" t="s">
        <v>101</v>
      </c>
      <c r="I109" s="6" t="s">
        <v>102</v>
      </c>
      <c r="J109" s="6" t="s">
        <v>211</v>
      </c>
      <c r="K109" s="6" t="s">
        <v>212</v>
      </c>
      <c r="L109" s="6" t="s">
        <v>1</v>
      </c>
      <c r="M109" s="12">
        <v>7942</v>
      </c>
      <c r="N109" s="12">
        <v>73050</v>
      </c>
      <c r="O109" s="6">
        <v>1</v>
      </c>
      <c r="P109" s="13">
        <v>8.5</v>
      </c>
      <c r="Q109" s="13">
        <v>46.736491129999997</v>
      </c>
      <c r="R109" s="14">
        <v>0.62767245699999996</v>
      </c>
      <c r="S109" s="6" t="s">
        <v>35</v>
      </c>
      <c r="T109" s="6" t="s">
        <v>35</v>
      </c>
      <c r="U109" s="15" t="s">
        <v>35</v>
      </c>
      <c r="V109" s="15" t="s">
        <v>213</v>
      </c>
      <c r="W109" s="15" t="s">
        <v>47</v>
      </c>
      <c r="X109" s="16">
        <v>1</v>
      </c>
      <c r="Y109" s="45">
        <f t="shared" si="25"/>
        <v>73050</v>
      </c>
      <c r="Z109" s="41">
        <f>IF(IFERROR(MATCH(E109,CONV_CAISO_Gen_List!C:C,0),FALSE),1,0)</f>
        <v>1</v>
      </c>
      <c r="AA109" s="47">
        <f t="shared" si="26"/>
        <v>46.736491129999997</v>
      </c>
      <c r="AB109">
        <f t="shared" si="27"/>
        <v>1</v>
      </c>
      <c r="AC109">
        <f t="shared" si="28"/>
        <v>1</v>
      </c>
      <c r="AD109">
        <f t="shared" si="24"/>
        <v>1</v>
      </c>
      <c r="AE109">
        <f t="shared" si="29"/>
        <v>0</v>
      </c>
      <c r="AF109" t="str">
        <f t="shared" si="20"/>
        <v>HATCR1_7_UNIT</v>
      </c>
      <c r="AG109" t="str">
        <f t="shared" si="21"/>
        <v>Hat Creek #2 Powerhouse</v>
      </c>
      <c r="AH109" s="70">
        <f t="shared" si="22"/>
        <v>8.5</v>
      </c>
      <c r="AI109" t="str">
        <f t="shared" si="23"/>
        <v>Small_Hydro</v>
      </c>
      <c r="AJ109" s="44">
        <f>IFERROR(INDEX(MasterGenCapability_201906!$G:$G,MATCH($AF109,MasterGenCapability_201906!$U:$U,0)),"")</f>
        <v>8.5</v>
      </c>
      <c r="AK109" s="44">
        <f>IFERROR(INDEX(NQC2020compliance_20191121!$L:$L,MATCH($AF109,NQC2020compliance_20191121!$A:$A,0)),"")</f>
        <v>1.81</v>
      </c>
    </row>
    <row r="110" spans="2:37" x14ac:dyDescent="0.25">
      <c r="B110" s="6">
        <v>105</v>
      </c>
      <c r="C110" s="6" t="s">
        <v>391</v>
      </c>
      <c r="D110" s="6" t="s">
        <v>392</v>
      </c>
      <c r="E110" s="6" t="s">
        <v>393</v>
      </c>
      <c r="F110" s="6" t="s">
        <v>29</v>
      </c>
      <c r="G110" s="6" t="s">
        <v>30</v>
      </c>
      <c r="H110" s="6" t="s">
        <v>180</v>
      </c>
      <c r="I110" s="6" t="s">
        <v>80</v>
      </c>
      <c r="J110" s="6" t="s">
        <v>211</v>
      </c>
      <c r="K110" s="6" t="s">
        <v>212</v>
      </c>
      <c r="L110" s="6" t="s">
        <v>1</v>
      </c>
      <c r="M110" s="12">
        <v>8630</v>
      </c>
      <c r="N110" s="12">
        <v>73050</v>
      </c>
      <c r="O110" s="6">
        <v>1</v>
      </c>
      <c r="P110" s="13">
        <v>4.2</v>
      </c>
      <c r="Q110" s="13">
        <v>14.548033950000001</v>
      </c>
      <c r="R110" s="14">
        <v>0.395412969</v>
      </c>
      <c r="S110" s="6" t="s">
        <v>35</v>
      </c>
      <c r="T110" s="6" t="s">
        <v>35</v>
      </c>
      <c r="U110" s="15" t="s">
        <v>35</v>
      </c>
      <c r="V110" s="15" t="s">
        <v>213</v>
      </c>
      <c r="W110" s="15" t="s">
        <v>80</v>
      </c>
      <c r="X110" s="16">
        <v>1</v>
      </c>
      <c r="Y110" s="45">
        <f t="shared" si="25"/>
        <v>73050</v>
      </c>
      <c r="Z110" s="41">
        <f>IF(IFERROR(MATCH(E110,CONV_CAISO_Gen_List!C:C,0),FALSE),1,0)</f>
        <v>1</v>
      </c>
      <c r="AA110" s="47">
        <f t="shared" si="26"/>
        <v>14.548033950000001</v>
      </c>
      <c r="AB110">
        <f t="shared" si="27"/>
        <v>1</v>
      </c>
      <c r="AC110">
        <f t="shared" si="28"/>
        <v>1</v>
      </c>
      <c r="AD110">
        <f t="shared" si="24"/>
        <v>1</v>
      </c>
      <c r="AE110">
        <f t="shared" si="29"/>
        <v>0</v>
      </c>
      <c r="AF110" t="str">
        <f t="shared" si="20"/>
        <v>CRNEVL_6_SJQN 3</v>
      </c>
      <c r="AG110" t="str">
        <f t="shared" si="21"/>
        <v>San Joaquin #3 Powerhouse</v>
      </c>
      <c r="AH110" s="70">
        <f t="shared" si="22"/>
        <v>4.2</v>
      </c>
      <c r="AI110" t="str">
        <f t="shared" si="23"/>
        <v>Small_Hydro</v>
      </c>
      <c r="AJ110" s="44">
        <f>IFERROR(INDEX(MasterGenCapability_201906!$G:$G,MATCH($AF110,MasterGenCapability_201906!$U:$U,0)),"")</f>
        <v>4.2</v>
      </c>
      <c r="AK110" s="44">
        <f>IFERROR(INDEX(NQC2020compliance_20191121!$L:$L,MATCH($AF110,NQC2020compliance_20191121!$A:$A,0)),"")</f>
        <v>0</v>
      </c>
    </row>
    <row r="111" spans="2:37" x14ac:dyDescent="0.25">
      <c r="B111" s="6">
        <v>106</v>
      </c>
      <c r="C111" s="6" t="s">
        <v>394</v>
      </c>
      <c r="D111" s="6" t="s">
        <v>395</v>
      </c>
      <c r="E111" s="6" t="s">
        <v>396</v>
      </c>
      <c r="F111" s="6" t="s">
        <v>29</v>
      </c>
      <c r="G111" s="6" t="s">
        <v>30</v>
      </c>
      <c r="H111" s="6" t="s">
        <v>246</v>
      </c>
      <c r="I111" s="6" t="s">
        <v>247</v>
      </c>
      <c r="J111" s="6" t="s">
        <v>211</v>
      </c>
      <c r="K111" s="6" t="s">
        <v>212</v>
      </c>
      <c r="L111" s="6" t="s">
        <v>1</v>
      </c>
      <c r="M111" s="12">
        <v>10356</v>
      </c>
      <c r="N111" s="12">
        <v>73050</v>
      </c>
      <c r="O111" s="6">
        <v>1</v>
      </c>
      <c r="P111" s="13">
        <v>7</v>
      </c>
      <c r="Q111" s="13">
        <v>10.122477399999999</v>
      </c>
      <c r="R111" s="14">
        <v>0.16507627799999999</v>
      </c>
      <c r="S111" s="6" t="s">
        <v>35</v>
      </c>
      <c r="T111" s="6" t="s">
        <v>35</v>
      </c>
      <c r="U111" s="15" t="s">
        <v>35</v>
      </c>
      <c r="V111" s="15" t="s">
        <v>213</v>
      </c>
      <c r="W111" s="15" t="s">
        <v>37</v>
      </c>
      <c r="X111" s="16">
        <v>1</v>
      </c>
      <c r="Y111" s="45">
        <f t="shared" si="25"/>
        <v>73050</v>
      </c>
      <c r="Z111" s="41">
        <f>IF(IFERROR(MATCH(E111,CONV_CAISO_Gen_List!C:C,0),FALSE),1,0)</f>
        <v>0</v>
      </c>
      <c r="AA111" s="47">
        <f t="shared" si="26"/>
        <v>10.122477399999999</v>
      </c>
      <c r="AB111">
        <f t="shared" si="27"/>
        <v>1</v>
      </c>
      <c r="AC111">
        <f t="shared" si="28"/>
        <v>1</v>
      </c>
      <c r="AD111">
        <f t="shared" si="24"/>
        <v>1</v>
      </c>
      <c r="AE111">
        <f t="shared" si="29"/>
        <v>0</v>
      </c>
      <c r="AF111" t="str">
        <f t="shared" si="20"/>
        <v>SPAULD_6_UNIT 1</v>
      </c>
      <c r="AG111" t="str">
        <f t="shared" si="21"/>
        <v>Spaulding #1 Powerhouse</v>
      </c>
      <c r="AH111" s="70">
        <f t="shared" si="22"/>
        <v>7</v>
      </c>
      <c r="AI111" t="str">
        <f t="shared" si="23"/>
        <v>Small_Hydro</v>
      </c>
      <c r="AJ111" s="44" t="str">
        <f>IFERROR(INDEX(MasterGenCapability_201906!$G:$G,MATCH($AF111,MasterGenCapability_201906!$U:$U,0)),"")</f>
        <v/>
      </c>
      <c r="AK111" s="44" t="str">
        <f>IFERROR(INDEX(NQC2020compliance_20191121!$L:$L,MATCH($AF111,NQC2020compliance_20191121!$A:$A,0)),"")</f>
        <v/>
      </c>
    </row>
    <row r="112" spans="2:37" x14ac:dyDescent="0.25">
      <c r="B112" s="6">
        <v>107</v>
      </c>
      <c r="C112" s="6" t="s">
        <v>397</v>
      </c>
      <c r="D112" s="6" t="s">
        <v>398</v>
      </c>
      <c r="E112" s="6"/>
      <c r="F112" s="6" t="s">
        <v>29</v>
      </c>
      <c r="G112" s="6" t="s">
        <v>30</v>
      </c>
      <c r="H112" s="6" t="s">
        <v>237</v>
      </c>
      <c r="I112" s="6" t="s">
        <v>253</v>
      </c>
      <c r="J112" s="6" t="s">
        <v>211</v>
      </c>
      <c r="K112" s="6" t="s">
        <v>212</v>
      </c>
      <c r="L112" s="6" t="s">
        <v>1</v>
      </c>
      <c r="M112" s="12">
        <v>41000</v>
      </c>
      <c r="N112" s="12">
        <v>48304</v>
      </c>
      <c r="O112" s="6">
        <v>1</v>
      </c>
      <c r="P112" s="13">
        <v>0.09</v>
      </c>
      <c r="Q112" s="13">
        <v>0.4</v>
      </c>
      <c r="R112" s="14">
        <v>0.50735667200000001</v>
      </c>
      <c r="S112" s="6" t="s">
        <v>35</v>
      </c>
      <c r="T112" s="6" t="s">
        <v>35</v>
      </c>
      <c r="U112" s="15" t="s">
        <v>35</v>
      </c>
      <c r="V112" s="15" t="s">
        <v>213</v>
      </c>
      <c r="W112" s="15" t="s">
        <v>37</v>
      </c>
      <c r="X112" s="16">
        <v>1</v>
      </c>
      <c r="Y112" s="45">
        <f t="shared" si="25"/>
        <v>73050</v>
      </c>
      <c r="Z112" s="41">
        <f>IF(IFERROR(MATCH(E112,CONV_CAISO_Gen_List!C:C,0),FALSE),1,0)</f>
        <v>0</v>
      </c>
      <c r="AA112" s="47">
        <f t="shared" si="26"/>
        <v>0.4</v>
      </c>
      <c r="AB112">
        <f t="shared" si="27"/>
        <v>1</v>
      </c>
      <c r="AC112">
        <f t="shared" si="28"/>
        <v>1</v>
      </c>
      <c r="AD112">
        <f t="shared" si="24"/>
        <v>1</v>
      </c>
      <c r="AE112">
        <f t="shared" si="29"/>
        <v>0</v>
      </c>
      <c r="AF112" t="str">
        <f t="shared" si="20"/>
        <v>PG4011</v>
      </c>
      <c r="AG112" t="str">
        <f t="shared" si="21"/>
        <v>Calaveras PUD-Hydro #2</v>
      </c>
      <c r="AH112" s="70">
        <f t="shared" si="22"/>
        <v>0.09</v>
      </c>
      <c r="AI112" t="str">
        <f t="shared" si="23"/>
        <v>Small_Hydro</v>
      </c>
      <c r="AJ112" s="44" t="str">
        <f>IFERROR(INDEX(MasterGenCapability_201906!$G:$G,MATCH($AF112,MasterGenCapability_201906!$U:$U,0)),"")</f>
        <v/>
      </c>
      <c r="AK112" s="44" t="str">
        <f>IFERROR(INDEX(NQC2020compliance_20191121!$L:$L,MATCH($AF112,NQC2020compliance_20191121!$A:$A,0)),"")</f>
        <v/>
      </c>
    </row>
    <row r="113" spans="2:37" x14ac:dyDescent="0.25">
      <c r="B113" s="6">
        <v>108</v>
      </c>
      <c r="C113" s="6" t="s">
        <v>399</v>
      </c>
      <c r="D113" s="6" t="s">
        <v>400</v>
      </c>
      <c r="E113" s="6" t="s">
        <v>401</v>
      </c>
      <c r="F113" s="6" t="s">
        <v>29</v>
      </c>
      <c r="G113" s="6" t="s">
        <v>30</v>
      </c>
      <c r="H113" s="6" t="s">
        <v>246</v>
      </c>
      <c r="I113" s="6" t="s">
        <v>247</v>
      </c>
      <c r="J113" s="6" t="s">
        <v>211</v>
      </c>
      <c r="K113" s="6" t="s">
        <v>212</v>
      </c>
      <c r="L113" s="6" t="s">
        <v>1</v>
      </c>
      <c r="M113" s="12">
        <v>10425</v>
      </c>
      <c r="N113" s="12">
        <v>73050</v>
      </c>
      <c r="O113" s="6">
        <v>1</v>
      </c>
      <c r="P113" s="13">
        <v>4.4000000000000004</v>
      </c>
      <c r="Q113" s="13">
        <v>49.455237269999998</v>
      </c>
      <c r="R113" s="14">
        <v>1.2830852340000001</v>
      </c>
      <c r="S113" s="6" t="s">
        <v>35</v>
      </c>
      <c r="T113" s="6" t="s">
        <v>35</v>
      </c>
      <c r="U113" s="15" t="s">
        <v>35</v>
      </c>
      <c r="V113" s="15" t="s">
        <v>213</v>
      </c>
      <c r="W113" s="15" t="s">
        <v>37</v>
      </c>
      <c r="X113" s="16">
        <v>1</v>
      </c>
      <c r="Y113" s="45">
        <f t="shared" si="25"/>
        <v>73050</v>
      </c>
      <c r="Z113" s="41">
        <f>IF(IFERROR(MATCH(E113,CONV_CAISO_Gen_List!C:C,0),FALSE),1,0)</f>
        <v>0</v>
      </c>
      <c r="AA113" s="47">
        <f t="shared" si="26"/>
        <v>49.455237269999998</v>
      </c>
      <c r="AB113">
        <f t="shared" si="27"/>
        <v>1</v>
      </c>
      <c r="AC113">
        <f t="shared" si="28"/>
        <v>1</v>
      </c>
      <c r="AD113">
        <f t="shared" si="24"/>
        <v>1</v>
      </c>
      <c r="AE113">
        <f t="shared" si="29"/>
        <v>0</v>
      </c>
      <c r="AF113" t="str">
        <f t="shared" si="20"/>
        <v>SPAULD_6_UNIT 2</v>
      </c>
      <c r="AG113" t="str">
        <f t="shared" si="21"/>
        <v>Spaulding #2 Powerhouse</v>
      </c>
      <c r="AH113" s="70">
        <f t="shared" si="22"/>
        <v>4.4000000000000004</v>
      </c>
      <c r="AI113" t="str">
        <f t="shared" si="23"/>
        <v>Small_Hydro</v>
      </c>
      <c r="AJ113" s="44" t="str">
        <f>IFERROR(INDEX(MasterGenCapability_201906!$G:$G,MATCH($AF113,MasterGenCapability_201906!$U:$U,0)),"")</f>
        <v/>
      </c>
      <c r="AK113" s="44" t="str">
        <f>IFERROR(INDEX(NQC2020compliance_20191121!$L:$L,MATCH($AF113,NQC2020compliance_20191121!$A:$A,0)),"")</f>
        <v/>
      </c>
    </row>
    <row r="114" spans="2:37" x14ac:dyDescent="0.25">
      <c r="B114" s="6">
        <v>109</v>
      </c>
      <c r="C114" s="6" t="s">
        <v>402</v>
      </c>
      <c r="D114" s="6" t="s">
        <v>403</v>
      </c>
      <c r="E114" s="6" t="s">
        <v>404</v>
      </c>
      <c r="F114" s="6" t="s">
        <v>29</v>
      </c>
      <c r="G114" s="6" t="s">
        <v>30</v>
      </c>
      <c r="H114" s="6" t="s">
        <v>246</v>
      </c>
      <c r="I114" s="6" t="s">
        <v>247</v>
      </c>
      <c r="J114" s="6" t="s">
        <v>211</v>
      </c>
      <c r="K114" s="6" t="s">
        <v>212</v>
      </c>
      <c r="L114" s="6" t="s">
        <v>1</v>
      </c>
      <c r="M114" s="12">
        <v>10645</v>
      </c>
      <c r="N114" s="12">
        <v>73050</v>
      </c>
      <c r="O114" s="6">
        <v>1</v>
      </c>
      <c r="P114" s="13">
        <v>5.8</v>
      </c>
      <c r="Q114" s="13">
        <v>40.097887759999999</v>
      </c>
      <c r="R114" s="14">
        <v>0.78920421500000004</v>
      </c>
      <c r="S114" s="6" t="s">
        <v>35</v>
      </c>
      <c r="T114" s="6" t="s">
        <v>35</v>
      </c>
      <c r="U114" s="15" t="s">
        <v>35</v>
      </c>
      <c r="V114" s="15" t="s">
        <v>213</v>
      </c>
      <c r="W114" s="15" t="s">
        <v>37</v>
      </c>
      <c r="X114" s="16">
        <v>1</v>
      </c>
      <c r="Y114" s="45">
        <f t="shared" si="25"/>
        <v>73050</v>
      </c>
      <c r="Z114" s="41">
        <f>IF(IFERROR(MATCH(E114,CONV_CAISO_Gen_List!C:C,0),FALSE),1,0)</f>
        <v>1</v>
      </c>
      <c r="AA114" s="47">
        <f t="shared" si="26"/>
        <v>40.097887759999999</v>
      </c>
      <c r="AB114">
        <f t="shared" si="27"/>
        <v>1</v>
      </c>
      <c r="AC114">
        <f t="shared" si="28"/>
        <v>1</v>
      </c>
      <c r="AD114">
        <f t="shared" si="24"/>
        <v>1</v>
      </c>
      <c r="AE114">
        <f t="shared" si="29"/>
        <v>0</v>
      </c>
      <c r="AF114" t="str">
        <f t="shared" si="20"/>
        <v>SPAULD_6_UNIT 3</v>
      </c>
      <c r="AG114" t="str">
        <f t="shared" si="21"/>
        <v>Spaulding #3 Powerhouse</v>
      </c>
      <c r="AH114" s="70">
        <f t="shared" si="22"/>
        <v>5.8</v>
      </c>
      <c r="AI114" t="str">
        <f t="shared" si="23"/>
        <v>Small_Hydro</v>
      </c>
      <c r="AJ114" s="44">
        <f>IFERROR(INDEX(MasterGenCapability_201906!$G:$G,MATCH($AF114,MasterGenCapability_201906!$U:$U,0)),"")</f>
        <v>6.5</v>
      </c>
      <c r="AK114" s="44">
        <f>IFERROR(INDEX(NQC2020compliance_20191121!$L:$L,MATCH($AF114,NQC2020compliance_20191121!$A:$A,0)),"")</f>
        <v>2.88</v>
      </c>
    </row>
    <row r="115" spans="2:37" x14ac:dyDescent="0.25">
      <c r="B115" s="6">
        <v>110</v>
      </c>
      <c r="C115" s="6" t="s">
        <v>405</v>
      </c>
      <c r="D115" s="6" t="s">
        <v>406</v>
      </c>
      <c r="E115" s="6" t="s">
        <v>407</v>
      </c>
      <c r="F115" s="6" t="s">
        <v>29</v>
      </c>
      <c r="G115" s="6" t="s">
        <v>30</v>
      </c>
      <c r="H115" s="6" t="s">
        <v>174</v>
      </c>
      <c r="I115" s="6" t="s">
        <v>175</v>
      </c>
      <c r="J115" s="6" t="s">
        <v>211</v>
      </c>
      <c r="K115" s="6" t="s">
        <v>212</v>
      </c>
      <c r="L115" s="6" t="s">
        <v>1</v>
      </c>
      <c r="M115" s="12">
        <v>11160</v>
      </c>
      <c r="N115" s="12">
        <v>73050</v>
      </c>
      <c r="O115" s="6">
        <v>1</v>
      </c>
      <c r="P115" s="13">
        <v>3.5</v>
      </c>
      <c r="Q115" s="13">
        <v>11.104859490000001</v>
      </c>
      <c r="R115" s="14">
        <v>0.36219372100000002</v>
      </c>
      <c r="S115" s="6" t="s">
        <v>35</v>
      </c>
      <c r="T115" s="6" t="s">
        <v>35</v>
      </c>
      <c r="U115" s="15" t="s">
        <v>35</v>
      </c>
      <c r="V115" s="15" t="s">
        <v>213</v>
      </c>
      <c r="W115" s="15" t="s">
        <v>176</v>
      </c>
      <c r="X115" s="16">
        <v>1</v>
      </c>
      <c r="Y115" s="45">
        <f t="shared" si="25"/>
        <v>73050</v>
      </c>
      <c r="Z115" s="41">
        <f>IF(IFERROR(MATCH(E115,CONV_CAISO_Gen_List!C:C,0),FALSE),1,0)</f>
        <v>1</v>
      </c>
      <c r="AA115" s="47">
        <f t="shared" si="26"/>
        <v>11.104859490000001</v>
      </c>
      <c r="AB115">
        <f t="shared" si="27"/>
        <v>1</v>
      </c>
      <c r="AC115">
        <f t="shared" si="28"/>
        <v>1</v>
      </c>
      <c r="AD115">
        <f t="shared" si="24"/>
        <v>1</v>
      </c>
      <c r="AE115">
        <f t="shared" si="29"/>
        <v>0</v>
      </c>
      <c r="AF115" t="str">
        <f t="shared" si="20"/>
        <v>MERCFL_6_UNIT</v>
      </c>
      <c r="AG115" t="str">
        <f t="shared" si="21"/>
        <v>Merced Falls Powerhouse</v>
      </c>
      <c r="AH115" s="70">
        <f t="shared" si="22"/>
        <v>3.5</v>
      </c>
      <c r="AI115" t="str">
        <f t="shared" si="23"/>
        <v>Small_Hydro</v>
      </c>
      <c r="AJ115" s="44">
        <f>IFERROR(INDEX(MasterGenCapability_201906!$G:$G,MATCH($AF115,MasterGenCapability_201906!$U:$U,0)),"")</f>
        <v>3.5</v>
      </c>
      <c r="AK115" s="44">
        <f>IFERROR(INDEX(NQC2020compliance_20191121!$L:$L,MATCH($AF115,NQC2020compliance_20191121!$A:$A,0)),"")</f>
        <v>3.36</v>
      </c>
    </row>
    <row r="116" spans="2:37" x14ac:dyDescent="0.25">
      <c r="B116" s="6">
        <v>111</v>
      </c>
      <c r="C116" s="6" t="s">
        <v>408</v>
      </c>
      <c r="D116" s="6" t="s">
        <v>409</v>
      </c>
      <c r="E116" s="6" t="s">
        <v>410</v>
      </c>
      <c r="F116" s="6" t="s">
        <v>29</v>
      </c>
      <c r="G116" s="6" t="s">
        <v>30</v>
      </c>
      <c r="H116" s="6" t="s">
        <v>122</v>
      </c>
      <c r="I116" s="6" t="s">
        <v>123</v>
      </c>
      <c r="J116" s="6" t="s">
        <v>211</v>
      </c>
      <c r="K116" s="6" t="s">
        <v>212</v>
      </c>
      <c r="L116" s="6" t="s">
        <v>1</v>
      </c>
      <c r="M116" s="12">
        <v>14661</v>
      </c>
      <c r="N116" s="12">
        <v>73050</v>
      </c>
      <c r="O116" s="6">
        <v>1</v>
      </c>
      <c r="P116" s="13">
        <v>2</v>
      </c>
      <c r="Q116" s="13">
        <v>11.95716833</v>
      </c>
      <c r="R116" s="14">
        <v>0.68248677700000004</v>
      </c>
      <c r="S116" s="6" t="s">
        <v>35</v>
      </c>
      <c r="T116" s="6" t="s">
        <v>35</v>
      </c>
      <c r="U116" s="15" t="s">
        <v>35</v>
      </c>
      <c r="V116" s="15" t="s">
        <v>213</v>
      </c>
      <c r="W116" s="15" t="s">
        <v>37</v>
      </c>
      <c r="X116" s="16">
        <v>1</v>
      </c>
      <c r="Y116" s="45">
        <f t="shared" si="25"/>
        <v>73050</v>
      </c>
      <c r="Z116" s="41">
        <f>IF(IFERROR(MATCH(E116,CONV_CAISO_Gen_List!C:C,0),FALSE),1,0)</f>
        <v>1</v>
      </c>
      <c r="AA116" s="47">
        <f t="shared" si="26"/>
        <v>11.95716833</v>
      </c>
      <c r="AB116">
        <f t="shared" si="27"/>
        <v>1</v>
      </c>
      <c r="AC116">
        <f t="shared" si="28"/>
        <v>1</v>
      </c>
      <c r="AD116">
        <f t="shared" si="24"/>
        <v>1</v>
      </c>
      <c r="AE116">
        <f t="shared" si="29"/>
        <v>0</v>
      </c>
      <c r="AF116" t="str">
        <f t="shared" si="20"/>
        <v>PHOENX_1_UNIT</v>
      </c>
      <c r="AG116" t="str">
        <f t="shared" si="21"/>
        <v>Phoenix Powerhouse</v>
      </c>
      <c r="AH116" s="70">
        <f t="shared" si="22"/>
        <v>2</v>
      </c>
      <c r="AI116" t="str">
        <f t="shared" si="23"/>
        <v>Small_Hydro</v>
      </c>
      <c r="AJ116" s="44">
        <f>IFERROR(INDEX(MasterGenCapability_201906!$G:$G,MATCH($AF116,MasterGenCapability_201906!$U:$U,0)),"")</f>
        <v>2</v>
      </c>
      <c r="AK116" s="44">
        <f>IFERROR(INDEX(NQC2020compliance_20191121!$L:$L,MATCH($AF116,NQC2020compliance_20191121!$A:$A,0)),"")</f>
        <v>0.82</v>
      </c>
    </row>
    <row r="117" spans="2:37" x14ac:dyDescent="0.25">
      <c r="B117" s="6">
        <v>112</v>
      </c>
      <c r="C117" s="6" t="s">
        <v>411</v>
      </c>
      <c r="D117" s="6" t="s">
        <v>412</v>
      </c>
      <c r="E117" s="6" t="s">
        <v>413</v>
      </c>
      <c r="F117" s="6" t="s">
        <v>29</v>
      </c>
      <c r="G117" s="6" t="s">
        <v>30</v>
      </c>
      <c r="H117" s="6" t="s">
        <v>246</v>
      </c>
      <c r="I117" s="6" t="s">
        <v>247</v>
      </c>
      <c r="J117" s="6" t="s">
        <v>211</v>
      </c>
      <c r="K117" s="6" t="s">
        <v>212</v>
      </c>
      <c r="L117" s="6" t="s">
        <v>1</v>
      </c>
      <c r="M117" s="12">
        <v>15704</v>
      </c>
      <c r="N117" s="12">
        <v>73050</v>
      </c>
      <c r="O117" s="6">
        <v>1</v>
      </c>
      <c r="P117" s="13">
        <v>12</v>
      </c>
      <c r="Q117" s="13">
        <v>85.257429239999993</v>
      </c>
      <c r="R117" s="14">
        <v>0.81104860400000001</v>
      </c>
      <c r="S117" s="6" t="s">
        <v>35</v>
      </c>
      <c r="T117" s="6" t="s">
        <v>35</v>
      </c>
      <c r="U117" s="15" t="s">
        <v>35</v>
      </c>
      <c r="V117" s="15" t="s">
        <v>213</v>
      </c>
      <c r="W117" s="15" t="s">
        <v>37</v>
      </c>
      <c r="X117" s="16">
        <v>1</v>
      </c>
      <c r="Y117" s="45">
        <f t="shared" si="25"/>
        <v>73050</v>
      </c>
      <c r="Z117" s="41">
        <f>IF(IFERROR(MATCH(E117,CONV_CAISO_Gen_List!C:C,0),FALSE),1,0)</f>
        <v>1</v>
      </c>
      <c r="AA117" s="47">
        <f t="shared" si="26"/>
        <v>85.257429239999993</v>
      </c>
      <c r="AB117">
        <f t="shared" si="27"/>
        <v>1</v>
      </c>
      <c r="AC117">
        <f t="shared" si="28"/>
        <v>1</v>
      </c>
      <c r="AD117">
        <f t="shared" si="24"/>
        <v>1</v>
      </c>
      <c r="AE117">
        <f t="shared" si="29"/>
        <v>0</v>
      </c>
      <c r="AF117" t="str">
        <f t="shared" si="20"/>
        <v>NAROW1_2_UNIT</v>
      </c>
      <c r="AG117" t="str">
        <f t="shared" si="21"/>
        <v>Narrows #1 Powerhouse</v>
      </c>
      <c r="AH117" s="70">
        <f t="shared" si="22"/>
        <v>12</v>
      </c>
      <c r="AI117" t="str">
        <f t="shared" si="23"/>
        <v>Small_Hydro</v>
      </c>
      <c r="AJ117" s="44">
        <f>IFERROR(INDEX(MasterGenCapability_201906!$G:$G,MATCH($AF117,MasterGenCapability_201906!$U:$U,0)),"")</f>
        <v>12</v>
      </c>
      <c r="AK117" s="44">
        <f>IFERROR(INDEX(NQC2020compliance_20191121!$L:$L,MATCH($AF117,NQC2020compliance_20191121!$A:$A,0)),"")</f>
        <v>12</v>
      </c>
    </row>
    <row r="118" spans="2:37" x14ac:dyDescent="0.25">
      <c r="B118" s="6">
        <v>113</v>
      </c>
      <c r="C118" s="6" t="s">
        <v>414</v>
      </c>
      <c r="D118" s="6" t="s">
        <v>415</v>
      </c>
      <c r="E118" s="6" t="s">
        <v>416</v>
      </c>
      <c r="F118" s="6" t="s">
        <v>29</v>
      </c>
      <c r="G118" s="6" t="s">
        <v>30</v>
      </c>
      <c r="H118" s="6" t="s">
        <v>114</v>
      </c>
      <c r="I118" s="6" t="s">
        <v>115</v>
      </c>
      <c r="J118" s="6" t="s">
        <v>211</v>
      </c>
      <c r="K118" s="6" t="s">
        <v>212</v>
      </c>
      <c r="L118" s="6" t="s">
        <v>1</v>
      </c>
      <c r="M118" s="12">
        <v>15794</v>
      </c>
      <c r="N118" s="12">
        <v>73050</v>
      </c>
      <c r="O118" s="6">
        <v>1</v>
      </c>
      <c r="P118" s="13">
        <v>22</v>
      </c>
      <c r="Q118" s="13">
        <v>77.494437919999996</v>
      </c>
      <c r="R118" s="14">
        <v>0.40210895600000002</v>
      </c>
      <c r="S118" s="6" t="s">
        <v>35</v>
      </c>
      <c r="T118" s="6" t="s">
        <v>35</v>
      </c>
      <c r="U118" s="15" t="s">
        <v>35</v>
      </c>
      <c r="V118" s="15" t="s">
        <v>213</v>
      </c>
      <c r="W118" s="15" t="s">
        <v>37</v>
      </c>
      <c r="X118" s="16">
        <v>1</v>
      </c>
      <c r="Y118" s="45">
        <f t="shared" si="25"/>
        <v>73050</v>
      </c>
      <c r="Z118" s="41">
        <f>IF(IFERROR(MATCH(E118,CONV_CAISO_Gen_List!C:C,0),FALSE),1,0)</f>
        <v>1</v>
      </c>
      <c r="AA118" s="47">
        <f t="shared" si="26"/>
        <v>77.494437919999996</v>
      </c>
      <c r="AB118">
        <f t="shared" si="27"/>
        <v>1</v>
      </c>
      <c r="AC118">
        <f t="shared" si="28"/>
        <v>1</v>
      </c>
      <c r="AD118">
        <f t="shared" si="24"/>
        <v>1</v>
      </c>
      <c r="AE118">
        <f t="shared" si="29"/>
        <v>0</v>
      </c>
      <c r="AF118" t="str">
        <f t="shared" si="20"/>
        <v>DUTCH1_7_UNIT 1</v>
      </c>
      <c r="AG118" t="str">
        <f t="shared" si="21"/>
        <v>Dutch Flat #1 Powerhouse</v>
      </c>
      <c r="AH118" s="70">
        <f t="shared" si="22"/>
        <v>22</v>
      </c>
      <c r="AI118" t="str">
        <f t="shared" si="23"/>
        <v>Small_Hydro</v>
      </c>
      <c r="AJ118" s="44">
        <f>IFERROR(INDEX(MasterGenCapability_201906!$G:$G,MATCH($AF118,MasterGenCapability_201906!$U:$U,0)),"")</f>
        <v>22</v>
      </c>
      <c r="AK118" s="44">
        <f>IFERROR(INDEX(NQC2020compliance_20191121!$L:$L,MATCH($AF118,NQC2020compliance_20191121!$A:$A,0)),"")</f>
        <v>22</v>
      </c>
    </row>
    <row r="119" spans="2:37" x14ac:dyDescent="0.25">
      <c r="B119" s="6">
        <v>114</v>
      </c>
      <c r="C119" s="6" t="s">
        <v>417</v>
      </c>
      <c r="D119" s="6" t="s">
        <v>418</v>
      </c>
      <c r="E119" s="6" t="s">
        <v>419</v>
      </c>
      <c r="F119" s="6" t="s">
        <v>29</v>
      </c>
      <c r="G119" s="6" t="s">
        <v>30</v>
      </c>
      <c r="H119" s="6" t="s">
        <v>420</v>
      </c>
      <c r="I119" s="6" t="s">
        <v>421</v>
      </c>
      <c r="J119" s="6" t="s">
        <v>211</v>
      </c>
      <c r="K119" s="6" t="s">
        <v>212</v>
      </c>
      <c r="L119" s="6" t="s">
        <v>1</v>
      </c>
      <c r="M119" s="12">
        <v>17858</v>
      </c>
      <c r="N119" s="12">
        <v>73050</v>
      </c>
      <c r="O119" s="6">
        <v>1</v>
      </c>
      <c r="P119" s="13">
        <v>14.5</v>
      </c>
      <c r="Q119" s="13">
        <v>102.29418769999999</v>
      </c>
      <c r="R119" s="14">
        <v>0.80533921900000005</v>
      </c>
      <c r="S119" s="6" t="s">
        <v>35</v>
      </c>
      <c r="T119" s="6" t="s">
        <v>35</v>
      </c>
      <c r="U119" s="15" t="s">
        <v>35</v>
      </c>
      <c r="V119" s="15" t="s">
        <v>213</v>
      </c>
      <c r="W119" s="15" t="s">
        <v>37</v>
      </c>
      <c r="X119" s="16">
        <v>1</v>
      </c>
      <c r="Y119" s="45">
        <f t="shared" si="25"/>
        <v>73050</v>
      </c>
      <c r="Z119" s="41">
        <f>IF(IFERROR(MATCH(E119,CONV_CAISO_Gen_List!C:C,0),FALSE),1,0)</f>
        <v>1</v>
      </c>
      <c r="AA119" s="47">
        <f t="shared" si="26"/>
        <v>102.29418769999999</v>
      </c>
      <c r="AB119">
        <f t="shared" si="27"/>
        <v>1</v>
      </c>
      <c r="AC119">
        <f t="shared" si="28"/>
        <v>1</v>
      </c>
      <c r="AD119">
        <f t="shared" si="24"/>
        <v>1</v>
      </c>
      <c r="AE119">
        <f t="shared" si="29"/>
        <v>0</v>
      </c>
      <c r="AF119" t="str">
        <f t="shared" si="20"/>
        <v>WESTPT_2_UNIT</v>
      </c>
      <c r="AG119" t="str">
        <f t="shared" si="21"/>
        <v>West Point Powerhouse</v>
      </c>
      <c r="AH119" s="70">
        <f t="shared" si="22"/>
        <v>14.5</v>
      </c>
      <c r="AI119" t="str">
        <f t="shared" si="23"/>
        <v>Small_Hydro</v>
      </c>
      <c r="AJ119" s="44">
        <f>IFERROR(INDEX(MasterGenCapability_201906!$G:$G,MATCH($AF119,MasterGenCapability_201906!$U:$U,0)),"")</f>
        <v>14</v>
      </c>
      <c r="AK119" s="44">
        <f>IFERROR(INDEX(NQC2020compliance_20191121!$L:$L,MATCH($AF119,NQC2020compliance_20191121!$A:$A,0)),"")</f>
        <v>14</v>
      </c>
    </row>
    <row r="120" spans="2:37" x14ac:dyDescent="0.25">
      <c r="B120" s="6">
        <v>115</v>
      </c>
      <c r="C120" s="6" t="s">
        <v>422</v>
      </c>
      <c r="D120" s="6" t="s">
        <v>423</v>
      </c>
      <c r="E120" s="6" t="s">
        <v>424</v>
      </c>
      <c r="F120" s="6" t="s">
        <v>29</v>
      </c>
      <c r="G120" s="6" t="s">
        <v>30</v>
      </c>
      <c r="H120" s="6" t="s">
        <v>242</v>
      </c>
      <c r="I120" s="6" t="s">
        <v>46</v>
      </c>
      <c r="J120" s="6" t="s">
        <v>211</v>
      </c>
      <c r="K120" s="6" t="s">
        <v>212</v>
      </c>
      <c r="L120" s="6" t="s">
        <v>1</v>
      </c>
      <c r="M120" s="12">
        <v>23070</v>
      </c>
      <c r="N120" s="12">
        <v>73050</v>
      </c>
      <c r="O120" s="6">
        <v>1</v>
      </c>
      <c r="P120" s="13">
        <v>18.5</v>
      </c>
      <c r="Q120" s="13">
        <v>87.322833079999995</v>
      </c>
      <c r="R120" s="14">
        <v>0.53883026700000003</v>
      </c>
      <c r="S120" s="6" t="s">
        <v>35</v>
      </c>
      <c r="T120" s="6" t="s">
        <v>35</v>
      </c>
      <c r="U120" s="15" t="s">
        <v>35</v>
      </c>
      <c r="V120" s="15" t="s">
        <v>213</v>
      </c>
      <c r="W120" s="15" t="s">
        <v>47</v>
      </c>
      <c r="X120" s="16">
        <v>1</v>
      </c>
      <c r="Y120" s="45">
        <f t="shared" si="25"/>
        <v>73050</v>
      </c>
      <c r="Z120" s="41">
        <f>IF(IFERROR(MATCH(E120,CONV_CAISO_Gen_List!C:C,0),FALSE),1,0)</f>
        <v>1</v>
      </c>
      <c r="AA120" s="47">
        <f t="shared" si="26"/>
        <v>87.322833079999995</v>
      </c>
      <c r="AB120">
        <f t="shared" si="27"/>
        <v>1</v>
      </c>
      <c r="AC120">
        <f t="shared" si="28"/>
        <v>1</v>
      </c>
      <c r="AD120">
        <f t="shared" si="24"/>
        <v>1</v>
      </c>
      <c r="AE120">
        <f t="shared" si="29"/>
        <v>0</v>
      </c>
      <c r="AF120" t="str">
        <f t="shared" si="20"/>
        <v>DSABLA_7_UNIT</v>
      </c>
      <c r="AG120" t="str">
        <f t="shared" si="21"/>
        <v>DeSabla Powerhouse</v>
      </c>
      <c r="AH120" s="70">
        <f t="shared" si="22"/>
        <v>18.5</v>
      </c>
      <c r="AI120" t="str">
        <f t="shared" si="23"/>
        <v>Small_Hydro</v>
      </c>
      <c r="AJ120" s="44">
        <f>IFERROR(INDEX(MasterGenCapability_201906!$G:$G,MATCH($AF120,MasterGenCapability_201906!$U:$U,0)),"")</f>
        <v>18.5</v>
      </c>
      <c r="AK120" s="44">
        <f>IFERROR(INDEX(NQC2020compliance_20191121!$L:$L,MATCH($AF120,NQC2020compliance_20191121!$A:$A,0)),"")</f>
        <v>2.65</v>
      </c>
    </row>
    <row r="121" spans="2:37" x14ac:dyDescent="0.25">
      <c r="B121" s="6">
        <v>116</v>
      </c>
      <c r="C121" s="6" t="s">
        <v>425</v>
      </c>
      <c r="D121" s="6" t="s">
        <v>426</v>
      </c>
      <c r="E121" s="6" t="s">
        <v>427</v>
      </c>
      <c r="F121" s="6" t="s">
        <v>29</v>
      </c>
      <c r="G121" s="6" t="s">
        <v>30</v>
      </c>
      <c r="H121" s="6" t="s">
        <v>268</v>
      </c>
      <c r="I121" s="6" t="s">
        <v>269</v>
      </c>
      <c r="J121" s="6" t="s">
        <v>211</v>
      </c>
      <c r="K121" s="6" t="s">
        <v>212</v>
      </c>
      <c r="L121" s="6" t="s">
        <v>1</v>
      </c>
      <c r="M121" s="12">
        <v>23823</v>
      </c>
      <c r="N121" s="12">
        <v>73050</v>
      </c>
      <c r="O121" s="6">
        <v>1</v>
      </c>
      <c r="P121" s="13">
        <v>7</v>
      </c>
      <c r="Q121" s="13">
        <v>33.625521030000002</v>
      </c>
      <c r="R121" s="14">
        <v>0.5483614</v>
      </c>
      <c r="S121" s="6" t="s">
        <v>35</v>
      </c>
      <c r="T121" s="6" t="s">
        <v>35</v>
      </c>
      <c r="U121" s="15" t="s">
        <v>35</v>
      </c>
      <c r="V121" s="15" t="s">
        <v>213</v>
      </c>
      <c r="W121" s="15" t="s">
        <v>37</v>
      </c>
      <c r="X121" s="16">
        <v>1</v>
      </c>
      <c r="Y121" s="45">
        <f t="shared" si="25"/>
        <v>73050</v>
      </c>
      <c r="Z121" s="41">
        <f>IF(IFERROR(MATCH(E121,CONV_CAISO_Gen_List!C:C,0),FALSE),1,0)</f>
        <v>1</v>
      </c>
      <c r="AA121" s="47">
        <f t="shared" si="26"/>
        <v>33.625521030000002</v>
      </c>
      <c r="AB121">
        <f t="shared" si="27"/>
        <v>1</v>
      </c>
      <c r="AC121">
        <f t="shared" si="28"/>
        <v>1</v>
      </c>
      <c r="AD121">
        <f t="shared" si="24"/>
        <v>1</v>
      </c>
      <c r="AE121">
        <f t="shared" si="29"/>
        <v>0</v>
      </c>
      <c r="AF121" t="str">
        <f t="shared" si="20"/>
        <v>PLACVL_1_CHILIB</v>
      </c>
      <c r="AG121" t="str">
        <f t="shared" si="21"/>
        <v>Chili Bar Powerhouse</v>
      </c>
      <c r="AH121" s="70">
        <f t="shared" si="22"/>
        <v>7</v>
      </c>
      <c r="AI121" t="str">
        <f t="shared" si="23"/>
        <v>Small_Hydro</v>
      </c>
      <c r="AJ121" s="44">
        <f>IFERROR(INDEX(MasterGenCapability_201906!$G:$G,MATCH($AF121,MasterGenCapability_201906!$U:$U,0)),"")</f>
        <v>8.4</v>
      </c>
      <c r="AK121" s="44">
        <f>IFERROR(INDEX(NQC2020compliance_20191121!$L:$L,MATCH($AF121,NQC2020compliance_20191121!$A:$A,0)),"")</f>
        <v>8.4</v>
      </c>
    </row>
    <row r="122" spans="2:37" x14ac:dyDescent="0.25">
      <c r="B122" s="6">
        <v>117</v>
      </c>
      <c r="C122" s="6" t="s">
        <v>428</v>
      </c>
      <c r="D122" s="6" t="s">
        <v>429</v>
      </c>
      <c r="E122" s="6" t="s">
        <v>430</v>
      </c>
      <c r="F122" s="6" t="s">
        <v>29</v>
      </c>
      <c r="G122" s="6" t="s">
        <v>30</v>
      </c>
      <c r="H122" s="6" t="s">
        <v>101</v>
      </c>
      <c r="I122" s="6" t="s">
        <v>102</v>
      </c>
      <c r="J122" s="6" t="s">
        <v>211</v>
      </c>
      <c r="K122" s="6" t="s">
        <v>212</v>
      </c>
      <c r="L122" s="6" t="s">
        <v>1</v>
      </c>
      <c r="M122" s="12">
        <v>29117</v>
      </c>
      <c r="N122" s="12">
        <v>73050</v>
      </c>
      <c r="O122" s="6">
        <v>1</v>
      </c>
      <c r="P122" s="13">
        <v>13</v>
      </c>
      <c r="Q122" s="13">
        <v>60.217418070000001</v>
      </c>
      <c r="R122" s="14">
        <v>0.52877957600000003</v>
      </c>
      <c r="S122" s="6" t="s">
        <v>35</v>
      </c>
      <c r="T122" s="6" t="s">
        <v>35</v>
      </c>
      <c r="U122" s="15" t="s">
        <v>35</v>
      </c>
      <c r="V122" s="15" t="s">
        <v>213</v>
      </c>
      <c r="W122" s="15" t="s">
        <v>47</v>
      </c>
      <c r="X122" s="16">
        <v>1</v>
      </c>
      <c r="Y122" s="45">
        <f t="shared" si="25"/>
        <v>73050</v>
      </c>
      <c r="Z122" s="41">
        <f>IF(IFERROR(MATCH(E122,CONV_CAISO_Gen_List!C:C,0),FALSE),1,0)</f>
        <v>1</v>
      </c>
      <c r="AA122" s="47">
        <f t="shared" si="26"/>
        <v>60.217418070000001</v>
      </c>
      <c r="AB122">
        <f t="shared" si="27"/>
        <v>1</v>
      </c>
      <c r="AC122">
        <f t="shared" si="28"/>
        <v>1</v>
      </c>
      <c r="AD122">
        <f t="shared" si="24"/>
        <v>1</v>
      </c>
      <c r="AE122">
        <f t="shared" si="29"/>
        <v>0</v>
      </c>
      <c r="AF122" t="str">
        <f t="shared" si="20"/>
        <v>COLEMN_2_UNIT</v>
      </c>
      <c r="AG122" t="str">
        <f t="shared" si="21"/>
        <v>Coleman Powerhouse</v>
      </c>
      <c r="AH122" s="70">
        <f t="shared" si="22"/>
        <v>13</v>
      </c>
      <c r="AI122" t="str">
        <f t="shared" si="23"/>
        <v>Small_Hydro</v>
      </c>
      <c r="AJ122" s="44">
        <f>IFERROR(INDEX(MasterGenCapability_201906!$G:$G,MATCH($AF122,MasterGenCapability_201906!$U:$U,0)),"")</f>
        <v>13</v>
      </c>
      <c r="AK122" s="44">
        <f>IFERROR(INDEX(NQC2020compliance_20191121!$L:$L,MATCH($AF122,NQC2020compliance_20191121!$A:$A,0)),"")</f>
        <v>4.25</v>
      </c>
    </row>
    <row r="123" spans="2:37" x14ac:dyDescent="0.25">
      <c r="B123" s="6">
        <v>118</v>
      </c>
      <c r="C123" s="6" t="s">
        <v>431</v>
      </c>
      <c r="D123" s="6" t="s">
        <v>432</v>
      </c>
      <c r="E123" s="6"/>
      <c r="F123" s="6" t="s">
        <v>29</v>
      </c>
      <c r="G123" s="6" t="s">
        <v>30</v>
      </c>
      <c r="H123" s="6" t="s">
        <v>237</v>
      </c>
      <c r="I123" s="6" t="s">
        <v>253</v>
      </c>
      <c r="J123" s="6" t="s">
        <v>211</v>
      </c>
      <c r="K123" s="6" t="s">
        <v>212</v>
      </c>
      <c r="L123" s="6" t="s">
        <v>1</v>
      </c>
      <c r="M123" s="12">
        <v>41000</v>
      </c>
      <c r="N123" s="12">
        <v>48304</v>
      </c>
      <c r="O123" s="6">
        <v>1</v>
      </c>
      <c r="P123" s="13">
        <v>0.09</v>
      </c>
      <c r="Q123" s="13">
        <v>0.4</v>
      </c>
      <c r="R123" s="14">
        <v>0.50735667200000001</v>
      </c>
      <c r="S123" s="6" t="s">
        <v>35</v>
      </c>
      <c r="T123" s="6" t="s">
        <v>35</v>
      </c>
      <c r="U123" s="15" t="s">
        <v>35</v>
      </c>
      <c r="V123" s="15" t="s">
        <v>213</v>
      </c>
      <c r="W123" s="15" t="s">
        <v>37</v>
      </c>
      <c r="X123" s="16">
        <v>1</v>
      </c>
      <c r="Y123" s="45">
        <f t="shared" si="25"/>
        <v>73050</v>
      </c>
      <c r="Z123" s="41">
        <f>IF(IFERROR(MATCH(E123,CONV_CAISO_Gen_List!C:C,0),FALSE),1,0)</f>
        <v>0</v>
      </c>
      <c r="AA123" s="47">
        <f t="shared" si="26"/>
        <v>0.4</v>
      </c>
      <c r="AB123">
        <f t="shared" si="27"/>
        <v>1</v>
      </c>
      <c r="AC123">
        <f t="shared" si="28"/>
        <v>1</v>
      </c>
      <c r="AD123">
        <f t="shared" si="24"/>
        <v>1</v>
      </c>
      <c r="AE123">
        <f t="shared" si="29"/>
        <v>0</v>
      </c>
      <c r="AF123" t="str">
        <f t="shared" si="20"/>
        <v>PG4012</v>
      </c>
      <c r="AG123" t="str">
        <f t="shared" si="21"/>
        <v>Calaveras PUD-Hydro #3</v>
      </c>
      <c r="AH123" s="70">
        <f t="shared" si="22"/>
        <v>0.09</v>
      </c>
      <c r="AI123" t="str">
        <f t="shared" si="23"/>
        <v>Small_Hydro</v>
      </c>
      <c r="AJ123" s="44" t="str">
        <f>IFERROR(INDEX(MasterGenCapability_201906!$G:$G,MATCH($AF123,MasterGenCapability_201906!$U:$U,0)),"")</f>
        <v/>
      </c>
      <c r="AK123" s="44" t="str">
        <f>IFERROR(INDEX(NQC2020compliance_20191121!$L:$L,MATCH($AF123,NQC2020compliance_20191121!$A:$A,0)),"")</f>
        <v/>
      </c>
    </row>
    <row r="124" spans="2:37" x14ac:dyDescent="0.25">
      <c r="B124" s="6">
        <v>119</v>
      </c>
      <c r="C124" s="6" t="s">
        <v>433</v>
      </c>
      <c r="D124" s="6" t="s">
        <v>434</v>
      </c>
      <c r="E124" s="6" t="s">
        <v>435</v>
      </c>
      <c r="F124" s="6" t="s">
        <v>29</v>
      </c>
      <c r="G124" s="6" t="s">
        <v>30</v>
      </c>
      <c r="H124" s="6" t="s">
        <v>300</v>
      </c>
      <c r="I124" s="6" t="s">
        <v>46</v>
      </c>
      <c r="J124" s="6" t="s">
        <v>211</v>
      </c>
      <c r="K124" s="6" t="s">
        <v>212</v>
      </c>
      <c r="L124" s="6" t="s">
        <v>1</v>
      </c>
      <c r="M124" s="12">
        <v>29137</v>
      </c>
      <c r="N124" s="12">
        <v>73050</v>
      </c>
      <c r="O124" s="6">
        <v>1</v>
      </c>
      <c r="P124" s="13">
        <v>8</v>
      </c>
      <c r="Q124" s="13">
        <v>52.755567450000001</v>
      </c>
      <c r="R124" s="14">
        <v>0.75279063099999999</v>
      </c>
      <c r="S124" s="6" t="s">
        <v>35</v>
      </c>
      <c r="T124" s="6" t="s">
        <v>35</v>
      </c>
      <c r="U124" s="15" t="s">
        <v>35</v>
      </c>
      <c r="V124" s="15" t="s">
        <v>213</v>
      </c>
      <c r="W124" s="15" t="s">
        <v>47</v>
      </c>
      <c r="X124" s="16">
        <v>1</v>
      </c>
      <c r="Y124" s="45">
        <f t="shared" si="25"/>
        <v>73050</v>
      </c>
      <c r="Z124" s="41">
        <f>IF(IFERROR(MATCH(E124,CONV_CAISO_Gen_List!C:C,0),FALSE),1,0)</f>
        <v>1</v>
      </c>
      <c r="AA124" s="47">
        <f t="shared" si="26"/>
        <v>52.755567450000001</v>
      </c>
      <c r="AB124">
        <f t="shared" si="27"/>
        <v>1</v>
      </c>
      <c r="AC124">
        <f t="shared" si="28"/>
        <v>1</v>
      </c>
      <c r="AD124">
        <f t="shared" si="24"/>
        <v>1</v>
      </c>
      <c r="AE124">
        <f t="shared" si="29"/>
        <v>0</v>
      </c>
      <c r="AF124" t="str">
        <f t="shared" si="20"/>
        <v>INSKIP_2_UNIT</v>
      </c>
      <c r="AG124" t="str">
        <f t="shared" si="21"/>
        <v>Inskip Powerhouse</v>
      </c>
      <c r="AH124" s="70">
        <f t="shared" si="22"/>
        <v>8</v>
      </c>
      <c r="AI124" t="str">
        <f t="shared" si="23"/>
        <v>Small_Hydro</v>
      </c>
      <c r="AJ124" s="44">
        <f>IFERROR(INDEX(MasterGenCapability_201906!$G:$G,MATCH($AF124,MasterGenCapability_201906!$U:$U,0)),"")</f>
        <v>8</v>
      </c>
      <c r="AK124" s="44">
        <f>IFERROR(INDEX(NQC2020compliance_20191121!$L:$L,MATCH($AF124,NQC2020compliance_20191121!$A:$A,0)),"")</f>
        <v>1.36</v>
      </c>
    </row>
    <row r="125" spans="2:37" x14ac:dyDescent="0.25">
      <c r="B125" s="6">
        <v>120</v>
      </c>
      <c r="C125" s="6" t="s">
        <v>436</v>
      </c>
      <c r="D125" s="6" t="s">
        <v>437</v>
      </c>
      <c r="E125" s="6" t="s">
        <v>438</v>
      </c>
      <c r="F125" s="6" t="s">
        <v>29</v>
      </c>
      <c r="G125" s="6" t="s">
        <v>30</v>
      </c>
      <c r="H125" s="6" t="s">
        <v>300</v>
      </c>
      <c r="I125" s="6" t="s">
        <v>46</v>
      </c>
      <c r="J125" s="6" t="s">
        <v>211</v>
      </c>
      <c r="K125" s="6" t="s">
        <v>212</v>
      </c>
      <c r="L125" s="6" t="s">
        <v>1</v>
      </c>
      <c r="M125" s="12">
        <v>29197</v>
      </c>
      <c r="N125" s="12">
        <v>73050</v>
      </c>
      <c r="O125" s="6">
        <v>1</v>
      </c>
      <c r="P125" s="13">
        <v>7</v>
      </c>
      <c r="Q125" s="13">
        <v>47.694916300000003</v>
      </c>
      <c r="R125" s="14">
        <v>0.77780359300000002</v>
      </c>
      <c r="S125" s="6" t="s">
        <v>35</v>
      </c>
      <c r="T125" s="6" t="s">
        <v>35</v>
      </c>
      <c r="U125" s="15" t="s">
        <v>35</v>
      </c>
      <c r="V125" s="15" t="s">
        <v>213</v>
      </c>
      <c r="W125" s="15" t="s">
        <v>47</v>
      </c>
      <c r="X125" s="16">
        <v>1</v>
      </c>
      <c r="Y125" s="45">
        <f t="shared" si="25"/>
        <v>73050</v>
      </c>
      <c r="Z125" s="41">
        <f>IF(IFERROR(MATCH(E125,CONV_CAISO_Gen_List!C:C,0),FALSE),1,0)</f>
        <v>1</v>
      </c>
      <c r="AA125" s="47">
        <f t="shared" si="26"/>
        <v>47.694916300000003</v>
      </c>
      <c r="AB125">
        <f t="shared" si="27"/>
        <v>1</v>
      </c>
      <c r="AC125">
        <f t="shared" si="28"/>
        <v>1</v>
      </c>
      <c r="AD125">
        <f t="shared" si="24"/>
        <v>1</v>
      </c>
      <c r="AE125">
        <f t="shared" si="29"/>
        <v>0</v>
      </c>
      <c r="AF125" t="str">
        <f t="shared" si="20"/>
        <v>SOUTH_2_UNIT</v>
      </c>
      <c r="AG125" t="str">
        <f t="shared" si="21"/>
        <v>South Powerhouse</v>
      </c>
      <c r="AH125" s="70">
        <f t="shared" si="22"/>
        <v>7</v>
      </c>
      <c r="AI125" t="str">
        <f t="shared" si="23"/>
        <v>Small_Hydro</v>
      </c>
      <c r="AJ125" s="44">
        <f>IFERROR(INDEX(MasterGenCapability_201906!$G:$G,MATCH($AF125,MasterGenCapability_201906!$U:$U,0)),"")</f>
        <v>7.1</v>
      </c>
      <c r="AK125" s="44">
        <f>IFERROR(INDEX(NQC2020compliance_20191121!$L:$L,MATCH($AF125,NQC2020compliance_20191121!$A:$A,0)),"")</f>
        <v>1.53</v>
      </c>
    </row>
    <row r="126" spans="2:37" x14ac:dyDescent="0.25">
      <c r="B126" s="6">
        <v>121</v>
      </c>
      <c r="C126" s="6" t="s">
        <v>439</v>
      </c>
      <c r="D126" s="6" t="s">
        <v>440</v>
      </c>
      <c r="E126" s="6" t="s">
        <v>441</v>
      </c>
      <c r="F126" s="6" t="s">
        <v>29</v>
      </c>
      <c r="G126" s="6" t="s">
        <v>30</v>
      </c>
      <c r="H126" s="6" t="s">
        <v>101</v>
      </c>
      <c r="I126" s="6" t="s">
        <v>102</v>
      </c>
      <c r="J126" s="6" t="s">
        <v>211</v>
      </c>
      <c r="K126" s="6" t="s">
        <v>212</v>
      </c>
      <c r="L126" s="6" t="s">
        <v>1</v>
      </c>
      <c r="M126" s="12">
        <v>29315</v>
      </c>
      <c r="N126" s="12">
        <v>73050</v>
      </c>
      <c r="O126" s="6">
        <v>1</v>
      </c>
      <c r="P126" s="13">
        <v>9</v>
      </c>
      <c r="Q126" s="13">
        <v>38.406406230000002</v>
      </c>
      <c r="R126" s="14">
        <v>0.48714366100000001</v>
      </c>
      <c r="S126" s="6" t="s">
        <v>35</v>
      </c>
      <c r="T126" s="6" t="s">
        <v>35</v>
      </c>
      <c r="U126" s="15" t="s">
        <v>35</v>
      </c>
      <c r="V126" s="15" t="s">
        <v>213</v>
      </c>
      <c r="W126" s="15" t="s">
        <v>47</v>
      </c>
      <c r="X126" s="16">
        <v>1</v>
      </c>
      <c r="Y126" s="45">
        <f t="shared" si="25"/>
        <v>73050</v>
      </c>
      <c r="Z126" s="41">
        <f>IF(IFERROR(MATCH(E126,CONV_CAISO_Gen_List!C:C,0),FALSE),1,0)</f>
        <v>1</v>
      </c>
      <c r="AA126" s="47">
        <f t="shared" si="26"/>
        <v>38.406406230000002</v>
      </c>
      <c r="AB126">
        <f t="shared" si="27"/>
        <v>1</v>
      </c>
      <c r="AC126">
        <f t="shared" si="28"/>
        <v>1</v>
      </c>
      <c r="AD126">
        <f t="shared" si="24"/>
        <v>1</v>
      </c>
      <c r="AE126">
        <f t="shared" si="29"/>
        <v>0</v>
      </c>
      <c r="AF126" t="str">
        <f t="shared" si="20"/>
        <v>VOLTA_2_UNIT 1</v>
      </c>
      <c r="AG126" t="str">
        <f t="shared" si="21"/>
        <v>Volta 1 Powerhouse</v>
      </c>
      <c r="AH126" s="70">
        <f t="shared" si="22"/>
        <v>9</v>
      </c>
      <c r="AI126" t="str">
        <f t="shared" si="23"/>
        <v>Small_Hydro</v>
      </c>
      <c r="AJ126" s="44">
        <f>IFERROR(INDEX(MasterGenCapability_201906!$G:$G,MATCH($AF126,MasterGenCapability_201906!$U:$U,0)),"")</f>
        <v>9.1</v>
      </c>
      <c r="AK126" s="44">
        <f>IFERROR(INDEX(NQC2020compliance_20191121!$L:$L,MATCH($AF126,NQC2020compliance_20191121!$A:$A,0)),"")</f>
        <v>3.92</v>
      </c>
    </row>
    <row r="127" spans="2:37" x14ac:dyDescent="0.25">
      <c r="B127" s="6">
        <v>122</v>
      </c>
      <c r="C127" s="6" t="s">
        <v>442</v>
      </c>
      <c r="D127" s="6" t="s">
        <v>443</v>
      </c>
      <c r="E127" s="6" t="s">
        <v>444</v>
      </c>
      <c r="F127" s="6" t="s">
        <v>29</v>
      </c>
      <c r="G127" s="6" t="s">
        <v>30</v>
      </c>
      <c r="H127" s="6" t="s">
        <v>101</v>
      </c>
      <c r="I127" s="6" t="s">
        <v>102</v>
      </c>
      <c r="J127" s="6" t="s">
        <v>211</v>
      </c>
      <c r="K127" s="6" t="s">
        <v>212</v>
      </c>
      <c r="L127" s="6" t="s">
        <v>1</v>
      </c>
      <c r="M127" s="12">
        <v>29889</v>
      </c>
      <c r="N127" s="12">
        <v>73050</v>
      </c>
      <c r="O127" s="6">
        <v>1</v>
      </c>
      <c r="P127" s="13">
        <v>0.9</v>
      </c>
      <c r="Q127" s="13">
        <v>6.1655406619999997</v>
      </c>
      <c r="R127" s="14">
        <v>0.78203204699999995</v>
      </c>
      <c r="S127" s="6" t="s">
        <v>35</v>
      </c>
      <c r="T127" s="6" t="s">
        <v>35</v>
      </c>
      <c r="U127" s="15" t="s">
        <v>35</v>
      </c>
      <c r="V127" s="15" t="s">
        <v>213</v>
      </c>
      <c r="W127" s="15" t="s">
        <v>47</v>
      </c>
      <c r="X127" s="16">
        <v>1</v>
      </c>
      <c r="Y127" s="45">
        <f t="shared" si="25"/>
        <v>73050</v>
      </c>
      <c r="Z127" s="41">
        <f>IF(IFERROR(MATCH(E127,CONV_CAISO_Gen_List!C:C,0),FALSE),1,0)</f>
        <v>1</v>
      </c>
      <c r="AA127" s="47">
        <f t="shared" si="26"/>
        <v>6.1655406619999997</v>
      </c>
      <c r="AB127">
        <f t="shared" si="27"/>
        <v>1</v>
      </c>
      <c r="AC127">
        <f t="shared" si="28"/>
        <v>1</v>
      </c>
      <c r="AD127">
        <f t="shared" si="24"/>
        <v>1</v>
      </c>
      <c r="AE127">
        <f t="shared" si="29"/>
        <v>0</v>
      </c>
      <c r="AF127" t="str">
        <f t="shared" si="20"/>
        <v>VOLTA_2_UNIT 2</v>
      </c>
      <c r="AG127" t="str">
        <f t="shared" si="21"/>
        <v>Volta 2 Powerhouse</v>
      </c>
      <c r="AH127" s="70">
        <f t="shared" si="22"/>
        <v>0.9</v>
      </c>
      <c r="AI127" t="str">
        <f t="shared" si="23"/>
        <v>Small_Hydro</v>
      </c>
      <c r="AJ127" s="44">
        <f>IFERROR(INDEX(MasterGenCapability_201906!$G:$G,MATCH($AF127,MasterGenCapability_201906!$U:$U,0)),"")</f>
        <v>1</v>
      </c>
      <c r="AK127" s="44">
        <f>IFERROR(INDEX(NQC2020compliance_20191121!$L:$L,MATCH($AF127,NQC2020compliance_20191121!$A:$A,0)),"")</f>
        <v>0.45</v>
      </c>
    </row>
    <row r="128" spans="2:37" x14ac:dyDescent="0.25">
      <c r="B128" s="6">
        <v>123</v>
      </c>
      <c r="C128" s="6" t="s">
        <v>445</v>
      </c>
      <c r="D128" s="6" t="s">
        <v>446</v>
      </c>
      <c r="E128" s="6" t="s">
        <v>447</v>
      </c>
      <c r="F128" s="6" t="s">
        <v>29</v>
      </c>
      <c r="G128" s="6" t="s">
        <v>30</v>
      </c>
      <c r="H128" s="6" t="s">
        <v>106</v>
      </c>
      <c r="I128" s="6" t="s">
        <v>107</v>
      </c>
      <c r="J128" s="6" t="s">
        <v>211</v>
      </c>
      <c r="K128" s="6" t="s">
        <v>212</v>
      </c>
      <c r="L128" s="6" t="s">
        <v>1</v>
      </c>
      <c r="M128" s="12">
        <v>31353</v>
      </c>
      <c r="N128" s="12">
        <v>73050</v>
      </c>
      <c r="O128" s="6">
        <v>1</v>
      </c>
      <c r="P128" s="13">
        <v>1.3</v>
      </c>
      <c r="Q128" s="13">
        <v>7.2218254780000004</v>
      </c>
      <c r="R128" s="14">
        <v>0.63416100099999995</v>
      </c>
      <c r="S128" s="6" t="s">
        <v>35</v>
      </c>
      <c r="T128" s="6" t="s">
        <v>35</v>
      </c>
      <c r="U128" s="15" t="s">
        <v>35</v>
      </c>
      <c r="V128" s="15" t="s">
        <v>213</v>
      </c>
      <c r="W128" s="15" t="s">
        <v>37</v>
      </c>
      <c r="X128" s="16">
        <v>1</v>
      </c>
      <c r="Y128" s="45">
        <f t="shared" si="25"/>
        <v>73050</v>
      </c>
      <c r="Z128" s="41">
        <f>IF(IFERROR(MATCH(E128,CONV_CAISO_Gen_List!C:C,0),FALSE),1,0)</f>
        <v>1</v>
      </c>
      <c r="AA128" s="47">
        <f t="shared" si="26"/>
        <v>7.2218254780000004</v>
      </c>
      <c r="AB128">
        <f t="shared" si="27"/>
        <v>1</v>
      </c>
      <c r="AC128">
        <f t="shared" si="28"/>
        <v>1</v>
      </c>
      <c r="AD128">
        <f t="shared" si="24"/>
        <v>1</v>
      </c>
      <c r="AE128">
        <f t="shared" si="29"/>
        <v>0</v>
      </c>
      <c r="AF128" t="str">
        <f t="shared" si="20"/>
        <v>BUCKCK_7_OAKFLT</v>
      </c>
      <c r="AG128" t="str">
        <f t="shared" si="21"/>
        <v>Oak Flat Powerhouse</v>
      </c>
      <c r="AH128" s="70">
        <f t="shared" si="22"/>
        <v>1.3</v>
      </c>
      <c r="AI128" t="str">
        <f t="shared" si="23"/>
        <v>Small_Hydro</v>
      </c>
      <c r="AJ128" s="44">
        <f>IFERROR(INDEX(MasterGenCapability_201906!$G:$G,MATCH($AF128,MasterGenCapability_201906!$U:$U,0)),"")</f>
        <v>1.3</v>
      </c>
      <c r="AK128" s="44">
        <f>IFERROR(INDEX(NQC2020compliance_20191121!$L:$L,MATCH($AF128,NQC2020compliance_20191121!$A:$A,0)),"")</f>
        <v>1.3</v>
      </c>
    </row>
    <row r="129" spans="2:37" x14ac:dyDescent="0.25">
      <c r="B129" s="6">
        <v>124</v>
      </c>
      <c r="C129" s="6" t="s">
        <v>448</v>
      </c>
      <c r="D129" s="6" t="s">
        <v>449</v>
      </c>
      <c r="E129" s="6" t="s">
        <v>450</v>
      </c>
      <c r="F129" s="6" t="s">
        <v>29</v>
      </c>
      <c r="G129" s="6" t="s">
        <v>30</v>
      </c>
      <c r="H129" s="6" t="s">
        <v>242</v>
      </c>
      <c r="I129" s="6" t="s">
        <v>46</v>
      </c>
      <c r="J129" s="6" t="s">
        <v>211</v>
      </c>
      <c r="K129" s="6" t="s">
        <v>212</v>
      </c>
      <c r="L129" s="6" t="s">
        <v>1</v>
      </c>
      <c r="M129" s="12">
        <v>31524</v>
      </c>
      <c r="N129" s="12">
        <v>73050</v>
      </c>
      <c r="O129" s="6">
        <v>1</v>
      </c>
      <c r="P129" s="13">
        <v>1.5</v>
      </c>
      <c r="Q129" s="13">
        <v>4.9738637170000004</v>
      </c>
      <c r="R129" s="14">
        <v>0.37852844099999999</v>
      </c>
      <c r="S129" s="6" t="s">
        <v>35</v>
      </c>
      <c r="T129" s="6" t="s">
        <v>35</v>
      </c>
      <c r="U129" s="15" t="s">
        <v>35</v>
      </c>
      <c r="V129" s="15" t="s">
        <v>213</v>
      </c>
      <c r="W129" s="15" t="s">
        <v>47</v>
      </c>
      <c r="X129" s="16">
        <v>1</v>
      </c>
      <c r="Y129" s="45">
        <f t="shared" si="25"/>
        <v>73050</v>
      </c>
      <c r="Z129" s="41">
        <f>IF(IFERROR(MATCH(E129,CONV_CAISO_Gen_List!C:C,0),FALSE),1,0)</f>
        <v>1</v>
      </c>
      <c r="AA129" s="47">
        <f t="shared" si="26"/>
        <v>4.9738637170000004</v>
      </c>
      <c r="AB129">
        <f t="shared" si="27"/>
        <v>1</v>
      </c>
      <c r="AC129">
        <f t="shared" si="28"/>
        <v>1</v>
      </c>
      <c r="AD129">
        <f t="shared" si="24"/>
        <v>1</v>
      </c>
      <c r="AE129">
        <f t="shared" si="29"/>
        <v>0</v>
      </c>
      <c r="AF129" t="str">
        <f t="shared" si="20"/>
        <v>TOADTW_6_UNIT</v>
      </c>
      <c r="AG129" t="str">
        <f t="shared" si="21"/>
        <v>Toadtown Powerhouse</v>
      </c>
      <c r="AH129" s="70">
        <f t="shared" si="22"/>
        <v>1.5</v>
      </c>
      <c r="AI129" t="str">
        <f t="shared" si="23"/>
        <v>Small_Hydro</v>
      </c>
      <c r="AJ129" s="44">
        <f>IFERROR(INDEX(MasterGenCapability_201906!$G:$G,MATCH($AF129,MasterGenCapability_201906!$U:$U,0)),"")</f>
        <v>1.5</v>
      </c>
      <c r="AK129" s="44">
        <f>IFERROR(INDEX(NQC2020compliance_20191121!$L:$L,MATCH($AF129,NQC2020compliance_20191121!$A:$A,0)),"")</f>
        <v>0.11</v>
      </c>
    </row>
    <row r="130" spans="2:37" x14ac:dyDescent="0.25">
      <c r="B130" s="6">
        <v>125</v>
      </c>
      <c r="C130" s="6" t="s">
        <v>451</v>
      </c>
      <c r="D130" s="6" t="s">
        <v>452</v>
      </c>
      <c r="E130" s="6" t="s">
        <v>453</v>
      </c>
      <c r="F130" s="6" t="s">
        <v>29</v>
      </c>
      <c r="G130" s="6" t="s">
        <v>30</v>
      </c>
      <c r="H130" s="6" t="s">
        <v>114</v>
      </c>
      <c r="I130" s="6" t="s">
        <v>115</v>
      </c>
      <c r="J130" s="6" t="s">
        <v>211</v>
      </c>
      <c r="K130" s="6" t="s">
        <v>212</v>
      </c>
      <c r="L130" s="6" t="s">
        <v>1</v>
      </c>
      <c r="M130" s="12">
        <v>31713</v>
      </c>
      <c r="N130" s="12">
        <v>73050</v>
      </c>
      <c r="O130" s="6">
        <v>1</v>
      </c>
      <c r="P130" s="13">
        <v>11.5</v>
      </c>
      <c r="Q130" s="13">
        <v>37.969291779999999</v>
      </c>
      <c r="R130" s="14">
        <v>0.37690382900000002</v>
      </c>
      <c r="S130" s="6" t="s">
        <v>35</v>
      </c>
      <c r="T130" s="6" t="s">
        <v>35</v>
      </c>
      <c r="U130" s="15" t="s">
        <v>35</v>
      </c>
      <c r="V130" s="15" t="s">
        <v>213</v>
      </c>
      <c r="W130" s="15" t="s">
        <v>37</v>
      </c>
      <c r="X130" s="16">
        <v>1</v>
      </c>
      <c r="Y130" s="45">
        <f t="shared" si="25"/>
        <v>73050</v>
      </c>
      <c r="Z130" s="41">
        <f>IF(IFERROR(MATCH(E130,CONV_CAISO_Gen_List!C:C,0),FALSE),1,0)</f>
        <v>1</v>
      </c>
      <c r="AA130" s="47">
        <f t="shared" si="26"/>
        <v>37.969291779999999</v>
      </c>
      <c r="AB130">
        <f t="shared" si="27"/>
        <v>1</v>
      </c>
      <c r="AC130">
        <f t="shared" si="28"/>
        <v>1</v>
      </c>
      <c r="AD130">
        <f t="shared" si="24"/>
        <v>1</v>
      </c>
      <c r="AE130">
        <f t="shared" si="29"/>
        <v>0</v>
      </c>
      <c r="AF130" t="str">
        <f t="shared" si="20"/>
        <v>NWCSTL_7_UNIT 1</v>
      </c>
      <c r="AG130" t="str">
        <f t="shared" si="21"/>
        <v>Newcastle Powerhouse</v>
      </c>
      <c r="AH130" s="70">
        <f t="shared" si="22"/>
        <v>11.5</v>
      </c>
      <c r="AI130" t="str">
        <f t="shared" si="23"/>
        <v>Small_Hydro</v>
      </c>
      <c r="AJ130" s="44">
        <f>IFERROR(INDEX(MasterGenCapability_201906!$G:$G,MATCH($AF130,MasterGenCapability_201906!$U:$U,0)),"")</f>
        <v>12</v>
      </c>
      <c r="AK130" s="44">
        <f>IFERROR(INDEX(NQC2020compliance_20191121!$L:$L,MATCH($AF130,NQC2020compliance_20191121!$A:$A,0)),"")</f>
        <v>0.13</v>
      </c>
    </row>
    <row r="131" spans="2:37" x14ac:dyDescent="0.25">
      <c r="B131" s="6">
        <v>126</v>
      </c>
      <c r="C131" s="6" t="s">
        <v>454</v>
      </c>
      <c r="D131" s="6" t="s">
        <v>455</v>
      </c>
      <c r="E131" s="6" t="s">
        <v>365</v>
      </c>
      <c r="F131" s="6" t="s">
        <v>29</v>
      </c>
      <c r="G131" s="6" t="s">
        <v>30</v>
      </c>
      <c r="H131" s="6" t="s">
        <v>114</v>
      </c>
      <c r="I131" s="6" t="s">
        <v>115</v>
      </c>
      <c r="J131" s="6" t="s">
        <v>211</v>
      </c>
      <c r="K131" s="6" t="s">
        <v>212</v>
      </c>
      <c r="L131" s="6" t="s">
        <v>1</v>
      </c>
      <c r="M131" s="12">
        <v>31758</v>
      </c>
      <c r="N131" s="12">
        <v>73050</v>
      </c>
      <c r="O131" s="6">
        <v>1</v>
      </c>
      <c r="P131" s="13">
        <v>3.1</v>
      </c>
      <c r="Q131" s="13">
        <v>2.2800984770000001</v>
      </c>
      <c r="R131" s="14">
        <v>8.3962971999999997E-2</v>
      </c>
      <c r="S131" s="6" t="s">
        <v>35</v>
      </c>
      <c r="T131" s="6" t="s">
        <v>35</v>
      </c>
      <c r="U131" s="15" t="s">
        <v>35</v>
      </c>
      <c r="V131" s="15" t="s">
        <v>213</v>
      </c>
      <c r="W131" s="15" t="s">
        <v>37</v>
      </c>
      <c r="X131" s="16">
        <v>1</v>
      </c>
      <c r="Y131" s="45">
        <f t="shared" si="25"/>
        <v>73050</v>
      </c>
      <c r="Z131" s="41">
        <f>IF(IFERROR(MATCH(E131,CONV_CAISO_Gen_List!C:C,0),FALSE),1,0)</f>
        <v>1</v>
      </c>
      <c r="AA131" s="47">
        <f t="shared" si="26"/>
        <v>2.2800984770000001</v>
      </c>
      <c r="AB131">
        <f t="shared" si="27"/>
        <v>1</v>
      </c>
      <c r="AC131">
        <f t="shared" si="28"/>
        <v>1</v>
      </c>
      <c r="AD131">
        <f t="shared" si="24"/>
        <v>1</v>
      </c>
      <c r="AE131">
        <f t="shared" si="29"/>
        <v>0</v>
      </c>
      <c r="AF131" t="str">
        <f t="shared" si="20"/>
        <v>WISE_1_UNIT 1</v>
      </c>
      <c r="AG131" t="str">
        <f t="shared" si="21"/>
        <v>Wise #2 Powerhouse</v>
      </c>
      <c r="AH131" s="70">
        <f t="shared" si="22"/>
        <v>3.1</v>
      </c>
      <c r="AI131" t="str">
        <f t="shared" si="23"/>
        <v>Small_Hydro</v>
      </c>
      <c r="AJ131" s="44">
        <f>IFERROR(INDEX(MasterGenCapability_201906!$G:$G,MATCH($AF131,MasterGenCapability_201906!$U:$U,0)),"")</f>
        <v>14.5</v>
      </c>
      <c r="AK131" s="44">
        <f>IFERROR(INDEX(NQC2020compliance_20191121!$L:$L,MATCH($AF131,NQC2020compliance_20191121!$A:$A,0)),"")</f>
        <v>14.5</v>
      </c>
    </row>
    <row r="132" spans="2:37" x14ac:dyDescent="0.25">
      <c r="B132" s="6">
        <v>127</v>
      </c>
      <c r="C132" s="6" t="s">
        <v>456</v>
      </c>
      <c r="D132" s="6" t="s">
        <v>457</v>
      </c>
      <c r="E132" s="6" t="s">
        <v>458</v>
      </c>
      <c r="F132" s="6" t="s">
        <v>29</v>
      </c>
      <c r="G132" s="6" t="s">
        <v>30</v>
      </c>
      <c r="H132" s="6" t="s">
        <v>130</v>
      </c>
      <c r="I132" s="6" t="s">
        <v>80</v>
      </c>
      <c r="J132" s="6" t="s">
        <v>211</v>
      </c>
      <c r="K132" s="6" t="s">
        <v>212</v>
      </c>
      <c r="L132" s="6" t="s">
        <v>1</v>
      </c>
      <c r="M132" s="12">
        <v>7533</v>
      </c>
      <c r="N132" s="12">
        <v>73050</v>
      </c>
      <c r="O132" s="6">
        <v>1</v>
      </c>
      <c r="P132" s="13">
        <v>25.4</v>
      </c>
      <c r="Q132" s="13">
        <v>19.39033281</v>
      </c>
      <c r="R132" s="14">
        <v>8.7145997000000003E-2</v>
      </c>
      <c r="S132" s="6" t="s">
        <v>35</v>
      </c>
      <c r="T132" s="6" t="s">
        <v>35</v>
      </c>
      <c r="U132" s="15" t="s">
        <v>35</v>
      </c>
      <c r="V132" s="15" t="s">
        <v>213</v>
      </c>
      <c r="W132" s="15" t="s">
        <v>80</v>
      </c>
      <c r="X132" s="16">
        <v>1</v>
      </c>
      <c r="Y132" s="45">
        <f t="shared" si="25"/>
        <v>73050</v>
      </c>
      <c r="Z132" s="41">
        <f>IF(IFERROR(MATCH(E132,CONV_CAISO_Gen_List!C:C,0),FALSE),1,0)</f>
        <v>1</v>
      </c>
      <c r="AA132" s="47">
        <f t="shared" si="26"/>
        <v>19.39033281</v>
      </c>
      <c r="AB132">
        <f t="shared" si="27"/>
        <v>1</v>
      </c>
      <c r="AC132">
        <f t="shared" si="28"/>
        <v>1</v>
      </c>
      <c r="AD132">
        <f t="shared" si="24"/>
        <v>1</v>
      </c>
      <c r="AE132">
        <f t="shared" si="29"/>
        <v>0</v>
      </c>
      <c r="AF132" t="str">
        <f t="shared" si="20"/>
        <v>KERKH1_7_UNIT 1</v>
      </c>
      <c r="AG132" t="str">
        <f t="shared" si="21"/>
        <v>Kerckhoff Powerhouse</v>
      </c>
      <c r="AH132" s="70">
        <f t="shared" si="22"/>
        <v>25.4</v>
      </c>
      <c r="AI132" t="str">
        <f t="shared" si="23"/>
        <v>Small_Hydro</v>
      </c>
      <c r="AJ132" s="44">
        <f>IFERROR(INDEX(MasterGenCapability_201906!$G:$G,MATCH($AF132,MasterGenCapability_201906!$U:$U,0)),"")</f>
        <v>13</v>
      </c>
      <c r="AK132" s="44">
        <f>IFERROR(INDEX(NQC2020compliance_20191121!$L:$L,MATCH($AF132,NQC2020compliance_20191121!$A:$A,0)),"")</f>
        <v>13</v>
      </c>
    </row>
    <row r="133" spans="2:37" x14ac:dyDescent="0.25">
      <c r="B133" s="6">
        <v>128</v>
      </c>
      <c r="C133" s="6" t="s">
        <v>459</v>
      </c>
      <c r="D133" s="6" t="s">
        <v>460</v>
      </c>
      <c r="E133" s="6" t="s">
        <v>461</v>
      </c>
      <c r="F133" s="6" t="s">
        <v>29</v>
      </c>
      <c r="G133" s="6" t="s">
        <v>30</v>
      </c>
      <c r="H133" s="6" t="s">
        <v>106</v>
      </c>
      <c r="I133" s="6" t="s">
        <v>107</v>
      </c>
      <c r="J133" s="6" t="s">
        <v>211</v>
      </c>
      <c r="K133" s="6" t="s">
        <v>212</v>
      </c>
      <c r="L133" s="6" t="s">
        <v>1</v>
      </c>
      <c r="M133" s="12">
        <v>18323</v>
      </c>
      <c r="N133" s="12">
        <v>73050</v>
      </c>
      <c r="O133" s="6">
        <v>1</v>
      </c>
      <c r="P133" s="13">
        <v>11</v>
      </c>
      <c r="Q133" s="13">
        <v>31.9</v>
      </c>
      <c r="R133" s="14">
        <v>0.331050228</v>
      </c>
      <c r="S133" s="6" t="s">
        <v>35</v>
      </c>
      <c r="T133" s="6" t="s">
        <v>35</v>
      </c>
      <c r="U133" s="15" t="s">
        <v>35</v>
      </c>
      <c r="V133" s="15" t="s">
        <v>213</v>
      </c>
      <c r="W133" s="15" t="s">
        <v>37</v>
      </c>
      <c r="X133" s="16">
        <v>1</v>
      </c>
      <c r="Y133" s="45">
        <f t="shared" si="25"/>
        <v>73050</v>
      </c>
      <c r="Z133" s="41">
        <f>IF(IFERROR(MATCH(E133,CONV_CAISO_Gen_List!C:C,0),FALSE),1,0)</f>
        <v>1</v>
      </c>
      <c r="AA133" s="47">
        <f t="shared" si="26"/>
        <v>31.9</v>
      </c>
      <c r="AB133">
        <f t="shared" si="27"/>
        <v>1</v>
      </c>
      <c r="AC133">
        <f t="shared" si="28"/>
        <v>1</v>
      </c>
      <c r="AD133">
        <f t="shared" si="24"/>
        <v>1</v>
      </c>
      <c r="AE133">
        <f t="shared" si="29"/>
        <v>0</v>
      </c>
      <c r="AF133" t="str">
        <f t="shared" ref="AF133:AF140" si="30">IF(ISBLANK(E133),C133,E133)</f>
        <v>RCKCRK_7_UNIT 2</v>
      </c>
      <c r="AG133" t="str">
        <f t="shared" ref="AG133:AG140" si="31">D133</f>
        <v>Rock Creek Powerhouse</v>
      </c>
      <c r="AH133" s="70">
        <f t="shared" ref="AH133:AH140" si="32">P133</f>
        <v>11</v>
      </c>
      <c r="AI133" t="str">
        <f t="shared" ref="AI133:AI140" si="33">V133</f>
        <v>Small_Hydro</v>
      </c>
      <c r="AJ133" s="44">
        <f>IFERROR(INDEX(MasterGenCapability_201906!$G:$G,MATCH($AF133,MasterGenCapability_201906!$U:$U,0)),"")</f>
        <v>56.9</v>
      </c>
      <c r="AK133" s="44">
        <f>IFERROR(INDEX(NQC2020compliance_20191121!$L:$L,MATCH($AF133,NQC2020compliance_20191121!$A:$A,0)),"")</f>
        <v>56.9</v>
      </c>
    </row>
    <row r="134" spans="2:37" x14ac:dyDescent="0.25">
      <c r="B134" s="6">
        <v>129</v>
      </c>
      <c r="C134" s="6" t="s">
        <v>462</v>
      </c>
      <c r="D134" s="6" t="s">
        <v>463</v>
      </c>
      <c r="E134" s="6" t="s">
        <v>464</v>
      </c>
      <c r="F134" s="6" t="s">
        <v>29</v>
      </c>
      <c r="G134" s="6" t="s">
        <v>30</v>
      </c>
      <c r="H134" s="6" t="s">
        <v>268</v>
      </c>
      <c r="I134" s="6" t="s">
        <v>269</v>
      </c>
      <c r="J134" s="6" t="s">
        <v>211</v>
      </c>
      <c r="K134" s="6" t="s">
        <v>212</v>
      </c>
      <c r="L134" s="6" t="s">
        <v>1</v>
      </c>
      <c r="M134" s="12">
        <v>42670</v>
      </c>
      <c r="N134" s="12">
        <v>49974</v>
      </c>
      <c r="O134" s="6">
        <v>1</v>
      </c>
      <c r="P134" s="13">
        <v>2.7959999999999998</v>
      </c>
      <c r="Q134" s="13">
        <v>6.3239999999999998</v>
      </c>
      <c r="R134" s="14">
        <v>0.258196641</v>
      </c>
      <c r="S134" s="6" t="s">
        <v>35</v>
      </c>
      <c r="T134" s="6" t="s">
        <v>35</v>
      </c>
      <c r="U134" s="15" t="s">
        <v>35</v>
      </c>
      <c r="V134" s="15" t="s">
        <v>213</v>
      </c>
      <c r="W134" s="15" t="s">
        <v>37</v>
      </c>
      <c r="X134" s="16">
        <v>1</v>
      </c>
      <c r="Y134" s="45">
        <f t="shared" si="25"/>
        <v>73050</v>
      </c>
      <c r="Z134" s="41">
        <f>IF(IFERROR(MATCH(E134,CONV_CAISO_Gen_List!C:C,0),FALSE),1,0)</f>
        <v>1</v>
      </c>
      <c r="AA134" s="47">
        <f t="shared" si="26"/>
        <v>6.3239999999999998</v>
      </c>
      <c r="AB134">
        <f t="shared" si="27"/>
        <v>1</v>
      </c>
      <c r="AC134">
        <f t="shared" si="28"/>
        <v>1</v>
      </c>
      <c r="AD134">
        <f t="shared" ref="AD134:AD197" si="34">IF(AND(AB134,AC134),1,0)</f>
        <v>1</v>
      </c>
      <c r="AE134">
        <f t="shared" si="29"/>
        <v>0</v>
      </c>
      <c r="AF134" t="str">
        <f t="shared" si="30"/>
        <v>PLACVL_1_RCKCRE</v>
      </c>
      <c r="AG134" t="str">
        <f t="shared" si="31"/>
        <v>Rock Creek (SB32)</v>
      </c>
      <c r="AH134" s="70">
        <f t="shared" si="32"/>
        <v>2.7959999999999998</v>
      </c>
      <c r="AI134" t="str">
        <f t="shared" si="33"/>
        <v>Small_Hydro</v>
      </c>
      <c r="AJ134" s="44">
        <f>IFERROR(INDEX(MasterGenCapability_201906!$G:$G,MATCH($AF134,MasterGenCapability_201906!$U:$U,0)),"")</f>
        <v>5</v>
      </c>
      <c r="AK134" s="44">
        <f>IFERROR(INDEX(NQC2020compliance_20191121!$L:$L,MATCH($AF134,NQC2020compliance_20191121!$A:$A,0)),"")</f>
        <v>1.19</v>
      </c>
    </row>
    <row r="135" spans="2:37" x14ac:dyDescent="0.25">
      <c r="B135" s="6">
        <v>130</v>
      </c>
      <c r="C135" s="6" t="s">
        <v>465</v>
      </c>
      <c r="D135" s="6" t="s">
        <v>466</v>
      </c>
      <c r="E135" s="6" t="s">
        <v>467</v>
      </c>
      <c r="F135" s="6" t="s">
        <v>29</v>
      </c>
      <c r="G135" s="6" t="s">
        <v>30</v>
      </c>
      <c r="H135" s="6" t="s">
        <v>45</v>
      </c>
      <c r="I135" s="6" t="s">
        <v>46</v>
      </c>
      <c r="J135" s="6" t="s">
        <v>211</v>
      </c>
      <c r="K135" s="6" t="s">
        <v>212</v>
      </c>
      <c r="L135" s="6" t="s">
        <v>1</v>
      </c>
      <c r="M135" s="12">
        <v>29830</v>
      </c>
      <c r="N135" s="12">
        <v>47848</v>
      </c>
      <c r="O135" s="6">
        <v>1</v>
      </c>
      <c r="P135" s="13">
        <v>11.9</v>
      </c>
      <c r="Q135" s="13">
        <v>32.82</v>
      </c>
      <c r="R135" s="14">
        <v>0.31483826399999998</v>
      </c>
      <c r="S135" s="6" t="s">
        <v>35</v>
      </c>
      <c r="T135" s="6" t="s">
        <v>35</v>
      </c>
      <c r="U135" s="15" t="s">
        <v>35</v>
      </c>
      <c r="V135" s="15" t="s">
        <v>213</v>
      </c>
      <c r="W135" s="15" t="s">
        <v>47</v>
      </c>
      <c r="X135" s="16">
        <v>1</v>
      </c>
      <c r="Y135" s="45">
        <f t="shared" ref="Y135:Y198" si="35">IF(O135,DATE(2099,12,31),N135)</f>
        <v>73050</v>
      </c>
      <c r="Z135" s="41">
        <f>IF(IFERROR(MATCH(E135,CONV_CAISO_Gen_List!C:C,0),FALSE),1,0)</f>
        <v>1</v>
      </c>
      <c r="AA135" s="47">
        <f t="shared" ref="AA135:AA198" si="36">Q135*X135</f>
        <v>32.82</v>
      </c>
      <c r="AB135">
        <f t="shared" ref="AB135:AB198" si="37">IF(AND(YEAR(M135)&lt;=$AB$5,YEAR(Y135)&gt;=$AB$5),1,0)</f>
        <v>1</v>
      </c>
      <c r="AC135">
        <f t="shared" ref="AC135:AC198" si="38">IF(T135="CAISO",1,0)</f>
        <v>1</v>
      </c>
      <c r="AD135">
        <f t="shared" si="34"/>
        <v>1</v>
      </c>
      <c r="AE135">
        <f t="shared" ref="AE135:AE198" si="39">IF(P135=0,1,0)</f>
        <v>0</v>
      </c>
      <c r="AF135" t="str">
        <f t="shared" si="30"/>
        <v>MONTPH_7_UNITS</v>
      </c>
      <c r="AG135" t="str">
        <f t="shared" si="31"/>
        <v>Solano Irrigation District (SID)(ID/WA)</v>
      </c>
      <c r="AH135" s="70">
        <f t="shared" si="32"/>
        <v>11.9</v>
      </c>
      <c r="AI135" t="str">
        <f t="shared" si="33"/>
        <v>Small_Hydro</v>
      </c>
      <c r="AJ135" s="44">
        <f>IFERROR(INDEX(MasterGenCapability_201906!$G:$G,MATCH($AF135,MasterGenCapability_201906!$U:$U,0)),"")</f>
        <v>1.5</v>
      </c>
      <c r="AK135" s="44">
        <f>IFERROR(INDEX(NQC2020compliance_20191121!$L:$L,MATCH($AF135,NQC2020compliance_20191121!$A:$A,0)),"")</f>
        <v>5.43</v>
      </c>
    </row>
    <row r="136" spans="2:37" x14ac:dyDescent="0.25">
      <c r="B136" s="6">
        <v>131</v>
      </c>
      <c r="C136" s="6" t="s">
        <v>468</v>
      </c>
      <c r="D136" s="6" t="s">
        <v>469</v>
      </c>
      <c r="E136" s="6" t="s">
        <v>470</v>
      </c>
      <c r="F136" s="6" t="s">
        <v>29</v>
      </c>
      <c r="G136" s="6" t="s">
        <v>30</v>
      </c>
      <c r="H136" s="6" t="s">
        <v>224</v>
      </c>
      <c r="I136" s="6" t="s">
        <v>225</v>
      </c>
      <c r="J136" s="6" t="s">
        <v>211</v>
      </c>
      <c r="K136" s="6" t="s">
        <v>212</v>
      </c>
      <c r="L136" s="6" t="s">
        <v>1</v>
      </c>
      <c r="M136" s="12">
        <v>32609</v>
      </c>
      <c r="N136" s="12">
        <v>43565</v>
      </c>
      <c r="O136" s="6">
        <v>1</v>
      </c>
      <c r="P136" s="13">
        <v>6.1</v>
      </c>
      <c r="Q136" s="13">
        <v>8.2110000000000003</v>
      </c>
      <c r="R136" s="14">
        <v>0.153660454</v>
      </c>
      <c r="S136" s="6" t="s">
        <v>35</v>
      </c>
      <c r="T136" s="6" t="s">
        <v>35</v>
      </c>
      <c r="U136" s="15" t="s">
        <v>35</v>
      </c>
      <c r="V136" s="15" t="s">
        <v>213</v>
      </c>
      <c r="W136" s="15" t="s">
        <v>37</v>
      </c>
      <c r="X136" s="16">
        <v>1</v>
      </c>
      <c r="Y136" s="45">
        <f t="shared" si="35"/>
        <v>73050</v>
      </c>
      <c r="Z136" s="41">
        <f>IF(IFERROR(MATCH(E136,CONV_CAISO_Gen_List!C:C,0),FALSE),1,0)</f>
        <v>1</v>
      </c>
      <c r="AA136" s="47">
        <f t="shared" si="36"/>
        <v>8.2110000000000003</v>
      </c>
      <c r="AB136">
        <f t="shared" si="37"/>
        <v>1</v>
      </c>
      <c r="AC136">
        <f t="shared" si="38"/>
        <v>1</v>
      </c>
      <c r="AD136">
        <f t="shared" si="34"/>
        <v>1</v>
      </c>
      <c r="AE136">
        <f t="shared" si="39"/>
        <v>0</v>
      </c>
      <c r="AF136" t="str">
        <f t="shared" si="30"/>
        <v>HAYPRS_6_QFUNTS</v>
      </c>
      <c r="AG136" t="str">
        <f t="shared" si="31"/>
        <v>Eif Haypress, LLC (Lwr)</v>
      </c>
      <c r="AH136" s="70">
        <f t="shared" si="32"/>
        <v>6.1</v>
      </c>
      <c r="AI136" t="str">
        <f t="shared" si="33"/>
        <v>Small_Hydro</v>
      </c>
      <c r="AJ136" s="44">
        <f>IFERROR(INDEX(MasterGenCapability_201906!$G:$G,MATCH($AF136,MasterGenCapability_201906!$U:$U,0)),"")</f>
        <v>14.8</v>
      </c>
      <c r="AK136" s="44">
        <f>IFERROR(INDEX(NQC2020compliance_20191121!$L:$L,MATCH($AF136,NQC2020compliance_20191121!$A:$A,0)),"")</f>
        <v>0</v>
      </c>
    </row>
    <row r="137" spans="2:37" x14ac:dyDescent="0.25">
      <c r="B137" s="6">
        <v>132</v>
      </c>
      <c r="C137" s="6" t="s">
        <v>471</v>
      </c>
      <c r="D137" s="6" t="s">
        <v>472</v>
      </c>
      <c r="E137" s="6" t="s">
        <v>470</v>
      </c>
      <c r="F137" s="6" t="s">
        <v>29</v>
      </c>
      <c r="G137" s="6" t="s">
        <v>30</v>
      </c>
      <c r="H137" s="6" t="s">
        <v>224</v>
      </c>
      <c r="I137" s="6" t="s">
        <v>225</v>
      </c>
      <c r="J137" s="6" t="s">
        <v>211</v>
      </c>
      <c r="K137" s="6" t="s">
        <v>212</v>
      </c>
      <c r="L137" s="6" t="s">
        <v>1</v>
      </c>
      <c r="M137" s="12">
        <v>32613</v>
      </c>
      <c r="N137" s="12">
        <v>43569</v>
      </c>
      <c r="O137" s="6">
        <v>1</v>
      </c>
      <c r="P137" s="13">
        <v>8.6999999999999993</v>
      </c>
      <c r="Q137" s="13">
        <v>8.5210000000000008</v>
      </c>
      <c r="R137" s="14">
        <v>0.11180654</v>
      </c>
      <c r="S137" s="6" t="s">
        <v>35</v>
      </c>
      <c r="T137" s="6" t="s">
        <v>35</v>
      </c>
      <c r="U137" s="15" t="s">
        <v>35</v>
      </c>
      <c r="V137" s="15" t="s">
        <v>213</v>
      </c>
      <c r="W137" s="15" t="s">
        <v>37</v>
      </c>
      <c r="X137" s="16">
        <v>1</v>
      </c>
      <c r="Y137" s="45">
        <f t="shared" si="35"/>
        <v>73050</v>
      </c>
      <c r="Z137" s="41">
        <f>IF(IFERROR(MATCH(E137,CONV_CAISO_Gen_List!C:C,0),FALSE),1,0)</f>
        <v>1</v>
      </c>
      <c r="AA137" s="47">
        <f t="shared" si="36"/>
        <v>8.5210000000000008</v>
      </c>
      <c r="AB137">
        <f t="shared" si="37"/>
        <v>1</v>
      </c>
      <c r="AC137">
        <f t="shared" si="38"/>
        <v>1</v>
      </c>
      <c r="AD137">
        <f t="shared" si="34"/>
        <v>1</v>
      </c>
      <c r="AE137">
        <f t="shared" si="39"/>
        <v>0</v>
      </c>
      <c r="AF137" t="str">
        <f t="shared" si="30"/>
        <v>HAYPRS_6_QFUNTS</v>
      </c>
      <c r="AG137" t="str">
        <f t="shared" si="31"/>
        <v>Eif Haypress LLC (Mdl)</v>
      </c>
      <c r="AH137" s="70">
        <f t="shared" si="32"/>
        <v>8.6999999999999993</v>
      </c>
      <c r="AI137" t="str">
        <f t="shared" si="33"/>
        <v>Small_Hydro</v>
      </c>
      <c r="AJ137" s="44">
        <f>IFERROR(INDEX(MasterGenCapability_201906!$G:$G,MATCH($AF137,MasterGenCapability_201906!$U:$U,0)),"")</f>
        <v>14.8</v>
      </c>
      <c r="AK137" s="44">
        <f>IFERROR(INDEX(NQC2020compliance_20191121!$L:$L,MATCH($AF137,NQC2020compliance_20191121!$A:$A,0)),"")</f>
        <v>0</v>
      </c>
    </row>
    <row r="138" spans="2:37" x14ac:dyDescent="0.25">
      <c r="B138" s="6">
        <v>133</v>
      </c>
      <c r="C138" s="6" t="s">
        <v>473</v>
      </c>
      <c r="D138" s="6" t="s">
        <v>474</v>
      </c>
      <c r="E138" s="6" t="s">
        <v>475</v>
      </c>
      <c r="F138" s="6" t="s">
        <v>29</v>
      </c>
      <c r="G138" s="6" t="s">
        <v>30</v>
      </c>
      <c r="H138" s="6" t="s">
        <v>268</v>
      </c>
      <c r="I138" s="6" t="s">
        <v>102</v>
      </c>
      <c r="J138" s="6" t="s">
        <v>211</v>
      </c>
      <c r="K138" s="6" t="s">
        <v>212</v>
      </c>
      <c r="L138" s="6" t="s">
        <v>1</v>
      </c>
      <c r="M138" s="12">
        <v>31836</v>
      </c>
      <c r="N138" s="12">
        <v>42793</v>
      </c>
      <c r="O138" s="6">
        <v>1</v>
      </c>
      <c r="P138" s="13">
        <v>2.6</v>
      </c>
      <c r="Q138" s="13">
        <v>8.7010000000000005</v>
      </c>
      <c r="R138" s="14">
        <v>0.38202493900000001</v>
      </c>
      <c r="S138" s="6" t="s">
        <v>35</v>
      </c>
      <c r="T138" s="6" t="s">
        <v>35</v>
      </c>
      <c r="U138" s="15" t="s">
        <v>35</v>
      </c>
      <c r="V138" s="15" t="s">
        <v>213</v>
      </c>
      <c r="W138" s="15" t="s">
        <v>47</v>
      </c>
      <c r="X138" s="16">
        <v>1</v>
      </c>
      <c r="Y138" s="45">
        <f t="shared" si="35"/>
        <v>73050</v>
      </c>
      <c r="Z138" s="41">
        <f>IF(IFERROR(MATCH(E138,CONV_CAISO_Gen_List!C:C,0),FALSE),1,0)</f>
        <v>1</v>
      </c>
      <c r="AA138" s="47">
        <f t="shared" si="36"/>
        <v>8.7010000000000005</v>
      </c>
      <c r="AB138">
        <f t="shared" si="37"/>
        <v>1</v>
      </c>
      <c r="AC138">
        <f t="shared" si="38"/>
        <v>1</v>
      </c>
      <c r="AD138">
        <f t="shared" si="34"/>
        <v>1</v>
      </c>
      <c r="AE138">
        <f t="shared" si="39"/>
        <v>0</v>
      </c>
      <c r="AF138" t="str">
        <f t="shared" si="30"/>
        <v>ELDORO_7_UNIT 1</v>
      </c>
      <c r="AG138" t="str">
        <f t="shared" si="31"/>
        <v>El Dorado (Montgomery Ck)</v>
      </c>
      <c r="AH138" s="70">
        <f t="shared" si="32"/>
        <v>2.6</v>
      </c>
      <c r="AI138" t="str">
        <f t="shared" si="33"/>
        <v>Small_Hydro</v>
      </c>
      <c r="AJ138" s="44">
        <f>IFERROR(INDEX(MasterGenCapability_201906!$G:$G,MATCH($AF138,MasterGenCapability_201906!$U:$U,0)),"")</f>
        <v>11</v>
      </c>
      <c r="AK138" s="44">
        <f>IFERROR(INDEX(NQC2020compliance_20191121!$L:$L,MATCH($AF138,NQC2020compliance_20191121!$A:$A,0)),"")</f>
        <v>11</v>
      </c>
    </row>
    <row r="139" spans="2:37" x14ac:dyDescent="0.25">
      <c r="B139" s="6">
        <v>134</v>
      </c>
      <c r="C139" s="6" t="s">
        <v>476</v>
      </c>
      <c r="D139" s="6" t="s">
        <v>477</v>
      </c>
      <c r="E139" s="6" t="s">
        <v>478</v>
      </c>
      <c r="F139" s="6" t="s">
        <v>29</v>
      </c>
      <c r="G139" s="6" t="s">
        <v>30</v>
      </c>
      <c r="H139" s="6" t="s">
        <v>307</v>
      </c>
      <c r="I139" s="6" t="s">
        <v>308</v>
      </c>
      <c r="J139" s="6" t="s">
        <v>211</v>
      </c>
      <c r="K139" s="6" t="s">
        <v>212</v>
      </c>
      <c r="L139" s="6" t="s">
        <v>1</v>
      </c>
      <c r="M139" s="12">
        <v>32050</v>
      </c>
      <c r="N139" s="12">
        <v>43007</v>
      </c>
      <c r="O139" s="6">
        <v>1</v>
      </c>
      <c r="P139" s="13">
        <v>0.4</v>
      </c>
      <c r="Q139" s="13">
        <v>0.19600000000000001</v>
      </c>
      <c r="R139" s="14">
        <v>5.5936073000000003E-2</v>
      </c>
      <c r="S139" s="6" t="s">
        <v>35</v>
      </c>
      <c r="T139" s="6" t="s">
        <v>35</v>
      </c>
      <c r="U139" s="15" t="s">
        <v>35</v>
      </c>
      <c r="V139" s="15" t="s">
        <v>213</v>
      </c>
      <c r="W139" s="15" t="s">
        <v>37</v>
      </c>
      <c r="X139" s="16">
        <v>1</v>
      </c>
      <c r="Y139" s="45">
        <f t="shared" si="35"/>
        <v>73050</v>
      </c>
      <c r="Z139" s="41">
        <f>IF(IFERROR(MATCH(E139,CONV_CAISO_Gen_List!C:C,0),FALSE),1,0)</f>
        <v>1</v>
      </c>
      <c r="AA139" s="47">
        <f t="shared" si="36"/>
        <v>0.19600000000000001</v>
      </c>
      <c r="AB139">
        <f t="shared" si="37"/>
        <v>1</v>
      </c>
      <c r="AC139">
        <f t="shared" si="38"/>
        <v>1</v>
      </c>
      <c r="AD139">
        <f t="shared" si="34"/>
        <v>1</v>
      </c>
      <c r="AE139">
        <f t="shared" si="39"/>
        <v>0</v>
      </c>
      <c r="AF139" t="str">
        <f t="shared" si="30"/>
        <v>FULTON_1_QF</v>
      </c>
      <c r="AG139" t="str">
        <f t="shared" si="31"/>
        <v>Far West Power Corporation</v>
      </c>
      <c r="AH139" s="70">
        <f t="shared" si="32"/>
        <v>0.4</v>
      </c>
      <c r="AI139" t="str">
        <f t="shared" si="33"/>
        <v>Small_Hydro</v>
      </c>
      <c r="AJ139" s="44">
        <f>IFERROR(INDEX(MasterGenCapability_201906!$G:$G,MATCH($AF139,MasterGenCapability_201906!$U:$U,0)),"")</f>
        <v>1</v>
      </c>
      <c r="AK139" s="44">
        <f>IFERROR(INDEX(NQC2020compliance_20191121!$L:$L,MATCH($AF139,NQC2020compliance_20191121!$A:$A,0)),"")</f>
        <v>0.05</v>
      </c>
    </row>
    <row r="140" spans="2:37" x14ac:dyDescent="0.25">
      <c r="B140" s="6">
        <v>135</v>
      </c>
      <c r="C140" s="6" t="s">
        <v>479</v>
      </c>
      <c r="D140" s="6" t="s">
        <v>480</v>
      </c>
      <c r="E140" s="6" t="s">
        <v>228</v>
      </c>
      <c r="F140" s="6" t="s">
        <v>29</v>
      </c>
      <c r="G140" s="6" t="s">
        <v>30</v>
      </c>
      <c r="H140" s="6" t="s">
        <v>106</v>
      </c>
      <c r="I140" s="6" t="s">
        <v>107</v>
      </c>
      <c r="J140" s="6" t="s">
        <v>211</v>
      </c>
      <c r="K140" s="6" t="s">
        <v>212</v>
      </c>
      <c r="L140" s="6" t="s">
        <v>1</v>
      </c>
      <c r="M140" s="12">
        <v>32625</v>
      </c>
      <c r="N140" s="12">
        <v>43581</v>
      </c>
      <c r="O140" s="6">
        <v>1</v>
      </c>
      <c r="P140" s="13">
        <v>0.99</v>
      </c>
      <c r="Q140" s="13">
        <v>1.0429999999999999</v>
      </c>
      <c r="R140" s="14">
        <v>0.120266593</v>
      </c>
      <c r="S140" s="6" t="s">
        <v>35</v>
      </c>
      <c r="T140" s="6" t="s">
        <v>35</v>
      </c>
      <c r="U140" s="15" t="s">
        <v>35</v>
      </c>
      <c r="V140" s="15" t="s">
        <v>213</v>
      </c>
      <c r="W140" s="15" t="s">
        <v>37</v>
      </c>
      <c r="X140" s="16">
        <v>1</v>
      </c>
      <c r="Y140" s="45">
        <f t="shared" si="35"/>
        <v>73050</v>
      </c>
      <c r="Z140" s="41">
        <f>IF(IFERROR(MATCH(E140,CONV_CAISO_Gen_List!C:C,0),FALSE),1,0)</f>
        <v>1</v>
      </c>
      <c r="AA140" s="47">
        <f t="shared" si="36"/>
        <v>1.0429999999999999</v>
      </c>
      <c r="AB140">
        <f t="shared" si="37"/>
        <v>1</v>
      </c>
      <c r="AC140">
        <f t="shared" si="38"/>
        <v>1</v>
      </c>
      <c r="AD140">
        <f t="shared" si="34"/>
        <v>1</v>
      </c>
      <c r="AE140">
        <f t="shared" si="39"/>
        <v>0</v>
      </c>
      <c r="AF140" t="str">
        <f t="shared" si="30"/>
        <v>TBLMTN_6_QF</v>
      </c>
      <c r="AG140" t="str">
        <f t="shared" si="31"/>
        <v>Five Bears Hydroelectric</v>
      </c>
      <c r="AH140" s="70">
        <f t="shared" si="32"/>
        <v>0.99</v>
      </c>
      <c r="AI140" t="str">
        <f t="shared" si="33"/>
        <v>Small_Hydro</v>
      </c>
      <c r="AJ140" s="44">
        <f>IFERROR(INDEX(MasterGenCapability_201906!$G:$G,MATCH($AF140,MasterGenCapability_201906!$U:$U,0)),"")</f>
        <v>1.7</v>
      </c>
      <c r="AK140" s="44">
        <f>IFERROR(INDEX(NQC2020compliance_20191121!$L:$L,MATCH($AF140,NQC2020compliance_20191121!$A:$A,0)),"")</f>
        <v>0.22</v>
      </c>
    </row>
    <row r="141" spans="2:37" hidden="1" x14ac:dyDescent="0.25">
      <c r="B141" s="6">
        <v>136</v>
      </c>
      <c r="C141" s="6" t="s">
        <v>481</v>
      </c>
      <c r="D141" s="6" t="s">
        <v>482</v>
      </c>
      <c r="E141" s="6" t="s">
        <v>483</v>
      </c>
      <c r="F141" s="6" t="s">
        <v>29</v>
      </c>
      <c r="G141" s="6" t="s">
        <v>30</v>
      </c>
      <c r="H141" s="6" t="s">
        <v>130</v>
      </c>
      <c r="I141" s="6" t="s">
        <v>80</v>
      </c>
      <c r="J141" s="6" t="s">
        <v>211</v>
      </c>
      <c r="K141" s="6" t="s">
        <v>212</v>
      </c>
      <c r="L141" s="6" t="s">
        <v>1</v>
      </c>
      <c r="M141" s="12">
        <v>31153</v>
      </c>
      <c r="N141" s="12">
        <v>42369</v>
      </c>
      <c r="O141" s="6">
        <v>0</v>
      </c>
      <c r="P141" s="13">
        <v>25</v>
      </c>
      <c r="Q141" s="13">
        <v>80.126999999999995</v>
      </c>
      <c r="R141" s="14">
        <v>0.36587671199999999</v>
      </c>
      <c r="S141" s="6" t="s">
        <v>35</v>
      </c>
      <c r="T141" s="6" t="s">
        <v>35</v>
      </c>
      <c r="U141" s="15" t="s">
        <v>35</v>
      </c>
      <c r="V141" s="15" t="s">
        <v>213</v>
      </c>
      <c r="W141" s="15" t="s">
        <v>80</v>
      </c>
      <c r="X141" s="16">
        <v>1</v>
      </c>
      <c r="Y141" s="45">
        <f t="shared" si="35"/>
        <v>42369</v>
      </c>
      <c r="Z141" s="41">
        <f>IF(IFERROR(MATCH(E141,CONV_CAISO_Gen_List!C:C,0),FALSE),1,0)</f>
        <v>1</v>
      </c>
      <c r="AA141" s="47">
        <f t="shared" si="36"/>
        <v>80.126999999999995</v>
      </c>
      <c r="AB141">
        <f t="shared" si="37"/>
        <v>0</v>
      </c>
      <c r="AC141">
        <f t="shared" si="38"/>
        <v>1</v>
      </c>
      <c r="AD141">
        <f t="shared" si="34"/>
        <v>0</v>
      </c>
      <c r="AE141">
        <f t="shared" si="39"/>
        <v>0</v>
      </c>
      <c r="AJ141" s="44" t="str">
        <f>IFERROR(INDEX(MasterGenCapability_201906!$G:$G,MATCH($AF141,MasterGenCapability_201906!$U:$U,0)),"")</f>
        <v/>
      </c>
      <c r="AK141" s="44" t="str">
        <f>IFERROR(INDEX(NQC2020compliance_20191121!$L:$L,MATCH($AF141,NQC2020compliance_20191121!$A:$A,0)),"")</f>
        <v/>
      </c>
    </row>
    <row r="142" spans="2:37" hidden="1" x14ac:dyDescent="0.25">
      <c r="B142" s="6">
        <v>137</v>
      </c>
      <c r="C142" s="6" t="s">
        <v>484</v>
      </c>
      <c r="D142" s="6" t="s">
        <v>485</v>
      </c>
      <c r="E142" s="6" t="s">
        <v>317</v>
      </c>
      <c r="F142" s="6" t="s">
        <v>29</v>
      </c>
      <c r="G142" s="6" t="s">
        <v>30</v>
      </c>
      <c r="H142" s="6" t="s">
        <v>224</v>
      </c>
      <c r="I142" s="6" t="s">
        <v>225</v>
      </c>
      <c r="J142" s="6" t="s">
        <v>211</v>
      </c>
      <c r="K142" s="6" t="s">
        <v>212</v>
      </c>
      <c r="L142" s="6" t="s">
        <v>1</v>
      </c>
      <c r="M142" s="12">
        <v>31014</v>
      </c>
      <c r="N142" s="12">
        <v>41970</v>
      </c>
      <c r="O142" s="6">
        <v>0</v>
      </c>
      <c r="P142" s="13">
        <v>0.59399999999999997</v>
      </c>
      <c r="Q142" s="13">
        <v>2.0299999999999998</v>
      </c>
      <c r="R142" s="14">
        <v>0.39012653200000003</v>
      </c>
      <c r="S142" s="6" t="s">
        <v>35</v>
      </c>
      <c r="T142" s="6" t="s">
        <v>35</v>
      </c>
      <c r="U142" s="15" t="s">
        <v>35</v>
      </c>
      <c r="V142" s="15" t="s">
        <v>213</v>
      </c>
      <c r="W142" s="15" t="s">
        <v>37</v>
      </c>
      <c r="X142" s="16">
        <v>1</v>
      </c>
      <c r="Y142" s="45">
        <f t="shared" si="35"/>
        <v>41970</v>
      </c>
      <c r="Z142" s="41">
        <f>IF(IFERROR(MATCH(E142,CONV_CAISO_Gen_List!C:C,0),FALSE),1,0)</f>
        <v>1</v>
      </c>
      <c r="AA142" s="47">
        <f t="shared" si="36"/>
        <v>2.0299999999999998</v>
      </c>
      <c r="AB142">
        <f t="shared" si="37"/>
        <v>0</v>
      </c>
      <c r="AC142">
        <f t="shared" si="38"/>
        <v>1</v>
      </c>
      <c r="AD142">
        <f t="shared" si="34"/>
        <v>0</v>
      </c>
      <c r="AE142">
        <f t="shared" si="39"/>
        <v>0</v>
      </c>
      <c r="AJ142" s="44" t="str">
        <f>IFERROR(INDEX(MasterGenCapability_201906!$G:$G,MATCH($AF142,MasterGenCapability_201906!$U:$U,0)),"")</f>
        <v/>
      </c>
      <c r="AK142" s="44" t="str">
        <f>IFERROR(INDEX(NQC2020compliance_20191121!$L:$L,MATCH($AF142,NQC2020compliance_20191121!$A:$A,0)),"")</f>
        <v/>
      </c>
    </row>
    <row r="143" spans="2:37" x14ac:dyDescent="0.25">
      <c r="B143" s="6">
        <v>138</v>
      </c>
      <c r="C143" s="6" t="s">
        <v>486</v>
      </c>
      <c r="D143" s="6" t="s">
        <v>487</v>
      </c>
      <c r="E143" s="6" t="s">
        <v>236</v>
      </c>
      <c r="F143" s="6" t="s">
        <v>29</v>
      </c>
      <c r="G143" s="6" t="s">
        <v>30</v>
      </c>
      <c r="H143" s="6" t="s">
        <v>420</v>
      </c>
      <c r="I143" s="6" t="s">
        <v>421</v>
      </c>
      <c r="J143" s="6" t="s">
        <v>211</v>
      </c>
      <c r="K143" s="6" t="s">
        <v>212</v>
      </c>
      <c r="L143" s="6" t="s">
        <v>1</v>
      </c>
      <c r="M143" s="12">
        <v>41000</v>
      </c>
      <c r="N143" s="12">
        <v>48304</v>
      </c>
      <c r="O143" s="6">
        <v>1</v>
      </c>
      <c r="P143" s="13">
        <v>0.45500000000000002</v>
      </c>
      <c r="Q143" s="13">
        <v>2.2999999999999998</v>
      </c>
      <c r="R143" s="14">
        <v>0.57704852200000001</v>
      </c>
      <c r="S143" s="6" t="s">
        <v>35</v>
      </c>
      <c r="T143" s="6" t="s">
        <v>35</v>
      </c>
      <c r="U143" s="15" t="s">
        <v>35</v>
      </c>
      <c r="V143" s="15" t="s">
        <v>213</v>
      </c>
      <c r="W143" s="15" t="s">
        <v>37</v>
      </c>
      <c r="X143" s="16">
        <v>1</v>
      </c>
      <c r="Y143" s="45">
        <f t="shared" si="35"/>
        <v>73050</v>
      </c>
      <c r="Z143" s="41">
        <f>IF(IFERROR(MATCH(E143,CONV_CAISO_Gen_List!C:C,0),FALSE),1,0)</f>
        <v>1</v>
      </c>
      <c r="AA143" s="47">
        <f t="shared" si="36"/>
        <v>2.2999999999999998</v>
      </c>
      <c r="AB143">
        <f t="shared" si="37"/>
        <v>1</v>
      </c>
      <c r="AC143">
        <f t="shared" si="38"/>
        <v>1</v>
      </c>
      <c r="AD143">
        <f t="shared" si="34"/>
        <v>1</v>
      </c>
      <c r="AE143">
        <f t="shared" si="39"/>
        <v>0</v>
      </c>
      <c r="AF143" t="str">
        <f t="shared" ref="AF143:AF146" si="40">IF(ISBLANK(E143),C143,E143)</f>
        <v>TESLA_1_QF</v>
      </c>
      <c r="AG143" t="str">
        <f t="shared" ref="AG143:AG146" si="41">D143</f>
        <v>Jackson Valley Irrigation District FiT</v>
      </c>
      <c r="AH143" s="70">
        <f t="shared" ref="AH143:AH146" si="42">P143</f>
        <v>0.45500000000000002</v>
      </c>
      <c r="AI143" t="str">
        <f t="shared" ref="AI143:AI146" si="43">V143</f>
        <v>Small_Hydro</v>
      </c>
      <c r="AJ143" s="44">
        <f>IFERROR(INDEX(MasterGenCapability_201906!$G:$G,MATCH($AF143,MasterGenCapability_201906!$U:$U,0)),"")</f>
        <v>2</v>
      </c>
      <c r="AK143" s="44">
        <f>IFERROR(INDEX(NQC2020compliance_20191121!$L:$L,MATCH($AF143,NQC2020compliance_20191121!$A:$A,0)),"")</f>
        <v>0.25</v>
      </c>
    </row>
    <row r="144" spans="2:37" x14ac:dyDescent="0.25">
      <c r="B144" s="6">
        <v>139</v>
      </c>
      <c r="C144" s="6" t="s">
        <v>488</v>
      </c>
      <c r="D144" s="6" t="s">
        <v>489</v>
      </c>
      <c r="E144" s="6" t="s">
        <v>490</v>
      </c>
      <c r="F144" s="6" t="s">
        <v>29</v>
      </c>
      <c r="G144" s="6" t="s">
        <v>30</v>
      </c>
      <c r="H144" s="6" t="s">
        <v>79</v>
      </c>
      <c r="I144" s="6" t="s">
        <v>80</v>
      </c>
      <c r="J144" s="6" t="s">
        <v>211</v>
      </c>
      <c r="K144" s="6" t="s">
        <v>212</v>
      </c>
      <c r="L144" s="6" t="s">
        <v>1</v>
      </c>
      <c r="M144" s="12">
        <v>32646</v>
      </c>
      <c r="N144" s="12">
        <v>43602</v>
      </c>
      <c r="O144" s="6">
        <v>1</v>
      </c>
      <c r="P144" s="13">
        <v>16</v>
      </c>
      <c r="Q144" s="13">
        <v>33.966999999999999</v>
      </c>
      <c r="R144" s="14">
        <v>0.24234446300000001</v>
      </c>
      <c r="S144" s="6" t="s">
        <v>35</v>
      </c>
      <c r="T144" s="6" t="s">
        <v>35</v>
      </c>
      <c r="U144" s="15" t="s">
        <v>35</v>
      </c>
      <c r="V144" s="15" t="s">
        <v>213</v>
      </c>
      <c r="W144" s="15" t="s">
        <v>80</v>
      </c>
      <c r="X144" s="16">
        <v>1</v>
      </c>
      <c r="Y144" s="45">
        <f t="shared" si="35"/>
        <v>73050</v>
      </c>
      <c r="Z144" s="41">
        <f>IF(IFERROR(MATCH(E144,CONV_CAISO_Gen_List!C:C,0),FALSE),1,0)</f>
        <v>1</v>
      </c>
      <c r="AA144" s="47">
        <f t="shared" si="36"/>
        <v>33.966999999999999</v>
      </c>
      <c r="AB144">
        <f t="shared" si="37"/>
        <v>1</v>
      </c>
      <c r="AC144">
        <f t="shared" si="38"/>
        <v>1</v>
      </c>
      <c r="AD144">
        <f t="shared" si="34"/>
        <v>1</v>
      </c>
      <c r="AE144">
        <f t="shared" si="39"/>
        <v>0</v>
      </c>
      <c r="AF144" t="str">
        <f t="shared" si="40"/>
        <v>RIOBRV_6_UNIT 1</v>
      </c>
      <c r="AG144" t="str">
        <f t="shared" si="41"/>
        <v>Olcese Water District</v>
      </c>
      <c r="AH144" s="70">
        <f t="shared" si="42"/>
        <v>16</v>
      </c>
      <c r="AI144" t="str">
        <f t="shared" si="43"/>
        <v>Small_Hydro</v>
      </c>
      <c r="AJ144" s="44">
        <f>IFERROR(INDEX(MasterGenCapability_201906!$G:$G,MATCH($AF144,MasterGenCapability_201906!$U:$U,0)),"")</f>
        <v>14</v>
      </c>
      <c r="AK144" s="44">
        <f>IFERROR(INDEX(NQC2020compliance_20191121!$L:$L,MATCH($AF144,NQC2020compliance_20191121!$A:$A,0)),"")</f>
        <v>3.39</v>
      </c>
    </row>
    <row r="145" spans="2:37" x14ac:dyDescent="0.25">
      <c r="B145" s="6">
        <v>140</v>
      </c>
      <c r="C145" s="6" t="s">
        <v>491</v>
      </c>
      <c r="D145" s="6" t="s">
        <v>492</v>
      </c>
      <c r="E145" s="6" t="s">
        <v>493</v>
      </c>
      <c r="F145" s="6" t="s">
        <v>29</v>
      </c>
      <c r="G145" s="6" t="s">
        <v>30</v>
      </c>
      <c r="H145" s="6" t="s">
        <v>130</v>
      </c>
      <c r="I145" s="6" t="s">
        <v>80</v>
      </c>
      <c r="J145" s="6" t="s">
        <v>211</v>
      </c>
      <c r="K145" s="6" t="s">
        <v>212</v>
      </c>
      <c r="L145" s="6" t="s">
        <v>1</v>
      </c>
      <c r="M145" s="12">
        <v>33104</v>
      </c>
      <c r="N145" s="12">
        <v>44061</v>
      </c>
      <c r="O145" s="6">
        <v>1</v>
      </c>
      <c r="P145" s="13">
        <v>1</v>
      </c>
      <c r="Q145" s="13">
        <v>1.3879999999999999</v>
      </c>
      <c r="R145" s="14">
        <v>0.158447489</v>
      </c>
      <c r="S145" s="6" t="s">
        <v>35</v>
      </c>
      <c r="T145" s="6" t="s">
        <v>35</v>
      </c>
      <c r="U145" s="15" t="s">
        <v>35</v>
      </c>
      <c r="V145" s="15" t="s">
        <v>213</v>
      </c>
      <c r="W145" s="15" t="s">
        <v>80</v>
      </c>
      <c r="X145" s="16">
        <v>1</v>
      </c>
      <c r="Y145" s="45">
        <f t="shared" si="35"/>
        <v>73050</v>
      </c>
      <c r="Z145" s="41">
        <f>IF(IFERROR(MATCH(E145,CONV_CAISO_Gen_List!C:C,0),FALSE),1,0)</f>
        <v>1</v>
      </c>
      <c r="AA145" s="47">
        <f t="shared" si="36"/>
        <v>1.3879999999999999</v>
      </c>
      <c r="AB145">
        <f t="shared" si="37"/>
        <v>1</v>
      </c>
      <c r="AC145">
        <f t="shared" si="38"/>
        <v>1</v>
      </c>
      <c r="AD145">
        <f t="shared" si="34"/>
        <v>1</v>
      </c>
      <c r="AE145">
        <f t="shared" si="39"/>
        <v>0</v>
      </c>
      <c r="AF145" t="str">
        <f t="shared" si="40"/>
        <v>MCCALL_1_QF</v>
      </c>
      <c r="AG145" t="str">
        <f t="shared" si="41"/>
        <v>Kings River Hydro Co.</v>
      </c>
      <c r="AH145" s="70">
        <f t="shared" si="42"/>
        <v>1</v>
      </c>
      <c r="AI145" t="str">
        <f t="shared" si="43"/>
        <v>Small_Hydro</v>
      </c>
      <c r="AJ145" s="44">
        <f>IFERROR(INDEX(MasterGenCapability_201906!$G:$G,MATCH($AF145,MasterGenCapability_201906!$U:$U,0)),"")</f>
        <v>2.5</v>
      </c>
      <c r="AK145" s="44">
        <f>IFERROR(INDEX(NQC2020compliance_20191121!$L:$L,MATCH($AF145,NQC2020compliance_20191121!$A:$A,0)),"")</f>
        <v>0.75</v>
      </c>
    </row>
    <row r="146" spans="2:37" x14ac:dyDescent="0.25">
      <c r="B146" s="6">
        <v>141</v>
      </c>
      <c r="C146" s="6" t="s">
        <v>494</v>
      </c>
      <c r="D146" s="6" t="s">
        <v>495</v>
      </c>
      <c r="E146" s="6" t="s">
        <v>228</v>
      </c>
      <c r="F146" s="6" t="s">
        <v>29</v>
      </c>
      <c r="G146" s="6" t="s">
        <v>30</v>
      </c>
      <c r="H146" s="6" t="s">
        <v>242</v>
      </c>
      <c r="I146" s="6" t="s">
        <v>46</v>
      </c>
      <c r="J146" s="6" t="s">
        <v>211</v>
      </c>
      <c r="K146" s="6" t="s">
        <v>212</v>
      </c>
      <c r="L146" s="6" t="s">
        <v>1</v>
      </c>
      <c r="M146" s="12">
        <v>31554</v>
      </c>
      <c r="N146" s="12">
        <v>42511</v>
      </c>
      <c r="O146" s="6">
        <v>1</v>
      </c>
      <c r="P146" s="13">
        <v>0.99</v>
      </c>
      <c r="Q146" s="13">
        <v>2.6880000000000002</v>
      </c>
      <c r="R146" s="14">
        <v>0.30994880299999999</v>
      </c>
      <c r="S146" s="6" t="s">
        <v>35</v>
      </c>
      <c r="T146" s="6" t="s">
        <v>35</v>
      </c>
      <c r="U146" s="15" t="s">
        <v>35</v>
      </c>
      <c r="V146" s="15" t="s">
        <v>213</v>
      </c>
      <c r="W146" s="15" t="s">
        <v>47</v>
      </c>
      <c r="X146" s="16">
        <v>1</v>
      </c>
      <c r="Y146" s="45">
        <f t="shared" si="35"/>
        <v>73050</v>
      </c>
      <c r="Z146" s="41">
        <f>IF(IFERROR(MATCH(E146,CONV_CAISO_Gen_List!C:C,0),FALSE),1,0)</f>
        <v>1</v>
      </c>
      <c r="AA146" s="47">
        <f t="shared" si="36"/>
        <v>2.6880000000000002</v>
      </c>
      <c r="AB146">
        <f t="shared" si="37"/>
        <v>1</v>
      </c>
      <c r="AC146">
        <f t="shared" si="38"/>
        <v>1</v>
      </c>
      <c r="AD146">
        <f t="shared" si="34"/>
        <v>1</v>
      </c>
      <c r="AE146">
        <f t="shared" si="39"/>
        <v>0</v>
      </c>
      <c r="AF146" t="str">
        <f t="shared" si="40"/>
        <v>TBLMTN_6_QF</v>
      </c>
      <c r="AG146" t="str">
        <f t="shared" si="41"/>
        <v>Lassen Station Hydro</v>
      </c>
      <c r="AH146" s="70">
        <f t="shared" si="42"/>
        <v>0.99</v>
      </c>
      <c r="AI146" t="str">
        <f t="shared" si="43"/>
        <v>Small_Hydro</v>
      </c>
      <c r="AJ146" s="44">
        <f>IFERROR(INDEX(MasterGenCapability_201906!$G:$G,MATCH($AF146,MasterGenCapability_201906!$U:$U,0)),"")</f>
        <v>1.7</v>
      </c>
      <c r="AK146" s="44">
        <f>IFERROR(INDEX(NQC2020compliance_20191121!$L:$L,MATCH($AF146,NQC2020compliance_20191121!$A:$A,0)),"")</f>
        <v>0.22</v>
      </c>
    </row>
    <row r="147" spans="2:37" hidden="1" x14ac:dyDescent="0.25">
      <c r="B147" s="6">
        <v>142</v>
      </c>
      <c r="C147" s="6" t="s">
        <v>496</v>
      </c>
      <c r="D147" s="6" t="s">
        <v>497</v>
      </c>
      <c r="E147" s="6" t="s">
        <v>322</v>
      </c>
      <c r="F147" s="6" t="s">
        <v>29</v>
      </c>
      <c r="G147" s="6" t="s">
        <v>30</v>
      </c>
      <c r="H147" s="6" t="s">
        <v>180</v>
      </c>
      <c r="I147" s="6" t="s">
        <v>80</v>
      </c>
      <c r="J147" s="6" t="s">
        <v>211</v>
      </c>
      <c r="K147" s="6" t="s">
        <v>212</v>
      </c>
      <c r="L147" s="6" t="s">
        <v>1</v>
      </c>
      <c r="M147" s="12">
        <v>31513</v>
      </c>
      <c r="N147" s="12">
        <v>42470</v>
      </c>
      <c r="O147" s="6">
        <v>0</v>
      </c>
      <c r="P147" s="13">
        <v>0.56299999999999994</v>
      </c>
      <c r="Q147" s="13">
        <v>1.413</v>
      </c>
      <c r="R147" s="14">
        <v>0.28650332099999998</v>
      </c>
      <c r="S147" s="6" t="s">
        <v>35</v>
      </c>
      <c r="T147" s="6" t="s">
        <v>35</v>
      </c>
      <c r="U147" s="15" t="s">
        <v>35</v>
      </c>
      <c r="V147" s="15" t="s">
        <v>213</v>
      </c>
      <c r="W147" s="15" t="s">
        <v>80</v>
      </c>
      <c r="X147" s="16">
        <v>1</v>
      </c>
      <c r="Y147" s="45">
        <f t="shared" si="35"/>
        <v>42470</v>
      </c>
      <c r="Z147" s="41">
        <f>IF(IFERROR(MATCH(E147,CONV_CAISO_Gen_List!C:C,0),FALSE),1,0)</f>
        <v>1</v>
      </c>
      <c r="AA147" s="47">
        <f t="shared" si="36"/>
        <v>1.413</v>
      </c>
      <c r="AB147">
        <f t="shared" si="37"/>
        <v>0</v>
      </c>
      <c r="AC147">
        <f t="shared" si="38"/>
        <v>1</v>
      </c>
      <c r="AD147">
        <f t="shared" si="34"/>
        <v>0</v>
      </c>
      <c r="AE147">
        <f t="shared" si="39"/>
        <v>0</v>
      </c>
      <c r="AJ147" s="44" t="str">
        <f>IFERROR(INDEX(MasterGenCapability_201906!$G:$G,MATCH($AF147,MasterGenCapability_201906!$U:$U,0)),"")</f>
        <v/>
      </c>
      <c r="AK147" s="44" t="str">
        <f>IFERROR(INDEX(NQC2020compliance_20191121!$L:$L,MATCH($AF147,NQC2020compliance_20191121!$A:$A,0)),"")</f>
        <v/>
      </c>
    </row>
    <row r="148" spans="2:37" hidden="1" x14ac:dyDescent="0.25">
      <c r="B148" s="6">
        <v>143</v>
      </c>
      <c r="C148" s="6" t="s">
        <v>498</v>
      </c>
      <c r="D148" s="6" t="s">
        <v>499</v>
      </c>
      <c r="E148" s="6" t="s">
        <v>328</v>
      </c>
      <c r="F148" s="6" t="s">
        <v>29</v>
      </c>
      <c r="G148" s="6" t="s">
        <v>30</v>
      </c>
      <c r="H148" s="6" t="s">
        <v>180</v>
      </c>
      <c r="I148" s="6" t="s">
        <v>80</v>
      </c>
      <c r="J148" s="6" t="s">
        <v>211</v>
      </c>
      <c r="K148" s="6" t="s">
        <v>212</v>
      </c>
      <c r="L148" s="6" t="s">
        <v>1</v>
      </c>
      <c r="M148" s="12">
        <v>31503</v>
      </c>
      <c r="N148" s="12">
        <v>42460</v>
      </c>
      <c r="O148" s="6">
        <v>0</v>
      </c>
      <c r="P148" s="13">
        <v>0.91600000000000004</v>
      </c>
      <c r="Q148" s="13">
        <v>1.722</v>
      </c>
      <c r="R148" s="14">
        <v>0.21460190200000001</v>
      </c>
      <c r="S148" s="6" t="s">
        <v>35</v>
      </c>
      <c r="T148" s="6" t="s">
        <v>35</v>
      </c>
      <c r="U148" s="15" t="s">
        <v>35</v>
      </c>
      <c r="V148" s="15" t="s">
        <v>213</v>
      </c>
      <c r="W148" s="15" t="s">
        <v>80</v>
      </c>
      <c r="X148" s="16">
        <v>1</v>
      </c>
      <c r="Y148" s="45">
        <f t="shared" si="35"/>
        <v>42460</v>
      </c>
      <c r="Z148" s="41">
        <f>IF(IFERROR(MATCH(E148,CONV_CAISO_Gen_List!C:C,0),FALSE),1,0)</f>
        <v>0</v>
      </c>
      <c r="AA148" s="47">
        <f t="shared" si="36"/>
        <v>1.722</v>
      </c>
      <c r="AB148">
        <f t="shared" si="37"/>
        <v>0</v>
      </c>
      <c r="AC148">
        <f t="shared" si="38"/>
        <v>1</v>
      </c>
      <c r="AD148">
        <f t="shared" si="34"/>
        <v>0</v>
      </c>
      <c r="AE148">
        <f t="shared" si="39"/>
        <v>0</v>
      </c>
      <c r="AJ148" s="44" t="str">
        <f>IFERROR(INDEX(MasterGenCapability_201906!$G:$G,MATCH($AF148,MasterGenCapability_201906!$U:$U,0)),"")</f>
        <v/>
      </c>
      <c r="AK148" s="44" t="str">
        <f>IFERROR(INDEX(NQC2020compliance_20191121!$L:$L,MATCH($AF148,NQC2020compliance_20191121!$A:$A,0)),"")</f>
        <v/>
      </c>
    </row>
    <row r="149" spans="2:37" hidden="1" x14ac:dyDescent="0.25">
      <c r="B149" s="6">
        <v>144</v>
      </c>
      <c r="C149" s="6" t="s">
        <v>500</v>
      </c>
      <c r="D149" s="6" t="s">
        <v>501</v>
      </c>
      <c r="E149" s="6" t="s">
        <v>331</v>
      </c>
      <c r="F149" s="6" t="s">
        <v>29</v>
      </c>
      <c r="G149" s="6" t="s">
        <v>30</v>
      </c>
      <c r="H149" s="6" t="s">
        <v>180</v>
      </c>
      <c r="I149" s="6" t="s">
        <v>80</v>
      </c>
      <c r="J149" s="6" t="s">
        <v>211</v>
      </c>
      <c r="K149" s="6" t="s">
        <v>212</v>
      </c>
      <c r="L149" s="6" t="s">
        <v>1</v>
      </c>
      <c r="M149" s="12">
        <v>31518</v>
      </c>
      <c r="N149" s="12">
        <v>42475</v>
      </c>
      <c r="O149" s="6">
        <v>0</v>
      </c>
      <c r="P149" s="13">
        <v>0.42399999999999999</v>
      </c>
      <c r="Q149" s="13">
        <v>0.71299999999999997</v>
      </c>
      <c r="R149" s="14">
        <v>0.19196390099999999</v>
      </c>
      <c r="S149" s="6" t="s">
        <v>35</v>
      </c>
      <c r="T149" s="6" t="s">
        <v>35</v>
      </c>
      <c r="U149" s="15" t="s">
        <v>35</v>
      </c>
      <c r="V149" s="15" t="s">
        <v>213</v>
      </c>
      <c r="W149" s="15" t="s">
        <v>80</v>
      </c>
      <c r="X149" s="16">
        <v>1</v>
      </c>
      <c r="Y149" s="45">
        <f t="shared" si="35"/>
        <v>42475</v>
      </c>
      <c r="Z149" s="41">
        <f>IF(IFERROR(MATCH(E149,CONV_CAISO_Gen_List!C:C,0),FALSE),1,0)</f>
        <v>1</v>
      </c>
      <c r="AA149" s="47">
        <f t="shared" si="36"/>
        <v>0.71299999999999997</v>
      </c>
      <c r="AB149">
        <f t="shared" si="37"/>
        <v>0</v>
      </c>
      <c r="AC149">
        <f t="shared" si="38"/>
        <v>1</v>
      </c>
      <c r="AD149">
        <f t="shared" si="34"/>
        <v>0</v>
      </c>
      <c r="AE149">
        <f t="shared" si="39"/>
        <v>0</v>
      </c>
      <c r="AJ149" s="44" t="str">
        <f>IFERROR(INDEX(MasterGenCapability_201906!$G:$G,MATCH($AF149,MasterGenCapability_201906!$U:$U,0)),"")</f>
        <v/>
      </c>
      <c r="AK149" s="44" t="str">
        <f>IFERROR(INDEX(NQC2020compliance_20191121!$L:$L,MATCH($AF149,NQC2020compliance_20191121!$A:$A,0)),"")</f>
        <v/>
      </c>
    </row>
    <row r="150" spans="2:37" hidden="1" x14ac:dyDescent="0.25">
      <c r="B150" s="6">
        <v>145</v>
      </c>
      <c r="C150" s="6" t="s">
        <v>502</v>
      </c>
      <c r="D150" s="6" t="s">
        <v>503</v>
      </c>
      <c r="E150" s="6" t="s">
        <v>325</v>
      </c>
      <c r="F150" s="6" t="s">
        <v>29</v>
      </c>
      <c r="G150" s="6" t="s">
        <v>30</v>
      </c>
      <c r="H150" s="6" t="s">
        <v>180</v>
      </c>
      <c r="I150" s="6" t="s">
        <v>80</v>
      </c>
      <c r="J150" s="6" t="s">
        <v>211</v>
      </c>
      <c r="K150" s="6" t="s">
        <v>212</v>
      </c>
      <c r="L150" s="6" t="s">
        <v>1</v>
      </c>
      <c r="M150" s="12">
        <v>31080</v>
      </c>
      <c r="N150" s="12">
        <v>42094</v>
      </c>
      <c r="O150" s="6">
        <v>0</v>
      </c>
      <c r="P150" s="13">
        <v>2</v>
      </c>
      <c r="Q150" s="13">
        <v>3.9750000000000001</v>
      </c>
      <c r="R150" s="14">
        <v>0.22688356200000001</v>
      </c>
      <c r="S150" s="6" t="s">
        <v>35</v>
      </c>
      <c r="T150" s="6" t="s">
        <v>35</v>
      </c>
      <c r="U150" s="15" t="s">
        <v>35</v>
      </c>
      <c r="V150" s="15" t="s">
        <v>213</v>
      </c>
      <c r="W150" s="15" t="s">
        <v>80</v>
      </c>
      <c r="X150" s="16">
        <v>1</v>
      </c>
      <c r="Y150" s="45">
        <f t="shared" si="35"/>
        <v>42094</v>
      </c>
      <c r="Z150" s="41">
        <f>IF(IFERROR(MATCH(E150,CONV_CAISO_Gen_List!C:C,0),FALSE),1,0)</f>
        <v>1</v>
      </c>
      <c r="AA150" s="47">
        <f t="shared" si="36"/>
        <v>3.9750000000000001</v>
      </c>
      <c r="AB150">
        <f t="shared" si="37"/>
        <v>0</v>
      </c>
      <c r="AC150">
        <f t="shared" si="38"/>
        <v>1</v>
      </c>
      <c r="AD150">
        <f t="shared" si="34"/>
        <v>0</v>
      </c>
      <c r="AE150">
        <f t="shared" si="39"/>
        <v>0</v>
      </c>
      <c r="AJ150" s="44" t="str">
        <f>IFERROR(INDEX(MasterGenCapability_201906!$G:$G,MATCH($AF150,MasterGenCapability_201906!$U:$U,0)),"")</f>
        <v/>
      </c>
      <c r="AK150" s="44" t="str">
        <f>IFERROR(INDEX(NQC2020compliance_20191121!$L:$L,MATCH($AF150,NQC2020compliance_20191121!$A:$A,0)),"")</f>
        <v/>
      </c>
    </row>
    <row r="151" spans="2:37" hidden="1" x14ac:dyDescent="0.25">
      <c r="B151" s="6">
        <v>146</v>
      </c>
      <c r="C151" s="6" t="s">
        <v>504</v>
      </c>
      <c r="D151" s="6" t="s">
        <v>505</v>
      </c>
      <c r="E151" s="6" t="s">
        <v>506</v>
      </c>
      <c r="F151" s="6" t="s">
        <v>29</v>
      </c>
      <c r="G151" s="6" t="s">
        <v>30</v>
      </c>
      <c r="H151" s="6" t="s">
        <v>101</v>
      </c>
      <c r="I151" s="6" t="s">
        <v>102</v>
      </c>
      <c r="J151" s="6" t="s">
        <v>211</v>
      </c>
      <c r="K151" s="6" t="s">
        <v>212</v>
      </c>
      <c r="L151" s="6" t="s">
        <v>1</v>
      </c>
      <c r="M151" s="12">
        <v>31464</v>
      </c>
      <c r="N151" s="12">
        <v>42420</v>
      </c>
      <c r="O151" s="6">
        <v>0</v>
      </c>
      <c r="P151" s="13">
        <v>1</v>
      </c>
      <c r="Q151" s="13">
        <v>3.859</v>
      </c>
      <c r="R151" s="14">
        <v>0.440525114</v>
      </c>
      <c r="S151" s="6" t="s">
        <v>35</v>
      </c>
      <c r="T151" s="6" t="s">
        <v>35</v>
      </c>
      <c r="U151" s="15" t="s">
        <v>35</v>
      </c>
      <c r="V151" s="15" t="s">
        <v>213</v>
      </c>
      <c r="W151" s="15" t="s">
        <v>47</v>
      </c>
      <c r="X151" s="16">
        <v>1</v>
      </c>
      <c r="Y151" s="45">
        <f t="shared" si="35"/>
        <v>42420</v>
      </c>
      <c r="Z151" s="41">
        <f>IF(IFERROR(MATCH(E151,CONV_CAISO_Gen_List!C:C,0),FALSE),1,0)</f>
        <v>1</v>
      </c>
      <c r="AA151" s="47">
        <f t="shared" si="36"/>
        <v>3.859</v>
      </c>
      <c r="AB151">
        <f t="shared" si="37"/>
        <v>0</v>
      </c>
      <c r="AC151">
        <f t="shared" si="38"/>
        <v>1</v>
      </c>
      <c r="AD151">
        <f t="shared" si="34"/>
        <v>0</v>
      </c>
      <c r="AE151">
        <f t="shared" si="39"/>
        <v>0</v>
      </c>
      <c r="AJ151" s="44" t="str">
        <f>IFERROR(INDEX(MasterGenCapability_201906!$G:$G,MATCH($AF151,MasterGenCapability_201906!$U:$U,0)),"")</f>
        <v/>
      </c>
      <c r="AK151" s="44" t="str">
        <f>IFERROR(INDEX(NQC2020compliance_20191121!$L:$L,MATCH($AF151,NQC2020compliance_20191121!$A:$A,0)),"")</f>
        <v/>
      </c>
    </row>
    <row r="152" spans="2:37" x14ac:dyDescent="0.25">
      <c r="B152" s="6">
        <v>147</v>
      </c>
      <c r="C152" s="6" t="s">
        <v>507</v>
      </c>
      <c r="D152" s="6" t="s">
        <v>508</v>
      </c>
      <c r="E152" s="6" t="s">
        <v>509</v>
      </c>
      <c r="F152" s="6" t="s">
        <v>29</v>
      </c>
      <c r="G152" s="6" t="s">
        <v>30</v>
      </c>
      <c r="H152" s="6" t="s">
        <v>101</v>
      </c>
      <c r="I152" s="6" t="s">
        <v>102</v>
      </c>
      <c r="J152" s="6" t="s">
        <v>211</v>
      </c>
      <c r="K152" s="6" t="s">
        <v>212</v>
      </c>
      <c r="L152" s="6" t="s">
        <v>1</v>
      </c>
      <c r="M152" s="12">
        <v>31830</v>
      </c>
      <c r="N152" s="12">
        <v>42787</v>
      </c>
      <c r="O152" s="6">
        <v>1</v>
      </c>
      <c r="P152" s="13">
        <v>2</v>
      </c>
      <c r="Q152" s="13">
        <v>11.09</v>
      </c>
      <c r="R152" s="14">
        <v>0.63299086800000004</v>
      </c>
      <c r="S152" s="6" t="s">
        <v>35</v>
      </c>
      <c r="T152" s="6" t="s">
        <v>35</v>
      </c>
      <c r="U152" s="15" t="s">
        <v>35</v>
      </c>
      <c r="V152" s="15" t="s">
        <v>213</v>
      </c>
      <c r="W152" s="15" t="s">
        <v>47</v>
      </c>
      <c r="X152" s="16">
        <v>1</v>
      </c>
      <c r="Y152" s="45">
        <f t="shared" si="35"/>
        <v>73050</v>
      </c>
      <c r="Z152" s="41">
        <f>IF(IFERROR(MATCH(E152,CONV_CAISO_Gen_List!C:C,0),FALSE),1,0)</f>
        <v>1</v>
      </c>
      <c r="AA152" s="47">
        <f t="shared" si="36"/>
        <v>11.09</v>
      </c>
      <c r="AB152">
        <f t="shared" si="37"/>
        <v>1</v>
      </c>
      <c r="AC152">
        <f t="shared" si="38"/>
        <v>1</v>
      </c>
      <c r="AD152">
        <f t="shared" si="34"/>
        <v>1</v>
      </c>
      <c r="AE152">
        <f t="shared" si="39"/>
        <v>0</v>
      </c>
      <c r="AF152" t="str">
        <f t="shared" ref="AF152:AF161" si="44">IF(ISBLANK(E152),C152,E152)</f>
        <v>HATLOS_6_QFUNTS</v>
      </c>
      <c r="AG152" t="str">
        <f t="shared" ref="AG152:AG161" si="45">D152</f>
        <v>Mega Renewables (Bidwell Ditch)</v>
      </c>
      <c r="AH152" s="70">
        <f t="shared" ref="AH152:AH161" si="46">P152</f>
        <v>2</v>
      </c>
      <c r="AI152" t="str">
        <f t="shared" ref="AI152:AI161" si="47">V152</f>
        <v>Small_Hydro</v>
      </c>
      <c r="AJ152" s="44" t="str">
        <f>IFERROR(INDEX(MasterGenCapability_201906!$G:$G,MATCH($AF152,MasterGenCapability_201906!$U:$U,0)),"")</f>
        <v/>
      </c>
      <c r="AK152" s="44" t="str">
        <f>IFERROR(INDEX(NQC2020compliance_20191121!$L:$L,MATCH($AF152,NQC2020compliance_20191121!$A:$A,0)),"")</f>
        <v/>
      </c>
    </row>
    <row r="153" spans="2:37" x14ac:dyDescent="0.25">
      <c r="B153" s="6">
        <v>148</v>
      </c>
      <c r="C153" s="6" t="s">
        <v>510</v>
      </c>
      <c r="D153" s="6" t="s">
        <v>511</v>
      </c>
      <c r="E153" s="6" t="s">
        <v>512</v>
      </c>
      <c r="F153" s="6" t="s">
        <v>29</v>
      </c>
      <c r="G153" s="6" t="s">
        <v>30</v>
      </c>
      <c r="H153" s="6" t="s">
        <v>101</v>
      </c>
      <c r="I153" s="6" t="s">
        <v>102</v>
      </c>
      <c r="J153" s="6" t="s">
        <v>211</v>
      </c>
      <c r="K153" s="6" t="s">
        <v>212</v>
      </c>
      <c r="L153" s="6" t="s">
        <v>1</v>
      </c>
      <c r="M153" s="12">
        <v>31782</v>
      </c>
      <c r="N153" s="12">
        <v>42739</v>
      </c>
      <c r="O153" s="6">
        <v>1</v>
      </c>
      <c r="P153" s="13">
        <v>7</v>
      </c>
      <c r="Q153" s="13">
        <v>17.681000000000001</v>
      </c>
      <c r="R153" s="14">
        <v>0.28833985600000001</v>
      </c>
      <c r="S153" s="6" t="s">
        <v>35</v>
      </c>
      <c r="T153" s="6" t="s">
        <v>35</v>
      </c>
      <c r="U153" s="15" t="s">
        <v>35</v>
      </c>
      <c r="V153" s="15" t="s">
        <v>213</v>
      </c>
      <c r="W153" s="15" t="s">
        <v>47</v>
      </c>
      <c r="X153" s="16">
        <v>1</v>
      </c>
      <c r="Y153" s="45">
        <f t="shared" si="35"/>
        <v>73050</v>
      </c>
      <c r="Z153" s="41">
        <f>IF(IFERROR(MATCH(E153,CONV_CAISO_Gen_List!C:C,0),FALSE),1,0)</f>
        <v>1</v>
      </c>
      <c r="AA153" s="47">
        <f t="shared" si="36"/>
        <v>17.681000000000001</v>
      </c>
      <c r="AB153">
        <f t="shared" si="37"/>
        <v>1</v>
      </c>
      <c r="AC153">
        <f t="shared" si="38"/>
        <v>1</v>
      </c>
      <c r="AD153">
        <f t="shared" si="34"/>
        <v>1</v>
      </c>
      <c r="AE153">
        <f t="shared" si="39"/>
        <v>0</v>
      </c>
      <c r="AF153" t="str">
        <f t="shared" si="44"/>
        <v>COVERD_2_QFUNTS</v>
      </c>
      <c r="AG153" t="str">
        <f t="shared" si="45"/>
        <v>Mega Renewables (Hatchet Crk)</v>
      </c>
      <c r="AH153" s="70">
        <f t="shared" si="46"/>
        <v>7</v>
      </c>
      <c r="AI153" t="str">
        <f t="shared" si="47"/>
        <v>Small_Hydro</v>
      </c>
      <c r="AJ153" s="44">
        <f>IFERROR(INDEX(MasterGenCapability_201906!$G:$G,MATCH($AF153,MasterGenCapability_201906!$U:$U,0)),"")</f>
        <v>5.75</v>
      </c>
      <c r="AK153" s="44">
        <f>IFERROR(INDEX(NQC2020compliance_20191121!$L:$L,MATCH($AF153,NQC2020compliance_20191121!$A:$A,0)),"")</f>
        <v>0</v>
      </c>
    </row>
    <row r="154" spans="2:37" x14ac:dyDescent="0.25">
      <c r="B154" s="6">
        <v>149</v>
      </c>
      <c r="C154" s="6" t="s">
        <v>513</v>
      </c>
      <c r="D154" s="6" t="s">
        <v>514</v>
      </c>
      <c r="E154" s="6" t="s">
        <v>512</v>
      </c>
      <c r="F154" s="6" t="s">
        <v>29</v>
      </c>
      <c r="G154" s="6" t="s">
        <v>30</v>
      </c>
      <c r="H154" s="6" t="s">
        <v>101</v>
      </c>
      <c r="I154" s="6" t="s">
        <v>102</v>
      </c>
      <c r="J154" s="6" t="s">
        <v>211</v>
      </c>
      <c r="K154" s="6" t="s">
        <v>212</v>
      </c>
      <c r="L154" s="6" t="s">
        <v>1</v>
      </c>
      <c r="M154" s="12">
        <v>31751</v>
      </c>
      <c r="N154" s="12">
        <v>42708</v>
      </c>
      <c r="O154" s="6">
        <v>1</v>
      </c>
      <c r="P154" s="13">
        <v>2</v>
      </c>
      <c r="Q154" s="13">
        <v>6.0439999999999996</v>
      </c>
      <c r="R154" s="14">
        <v>0.34497716899999997</v>
      </c>
      <c r="S154" s="6" t="s">
        <v>35</v>
      </c>
      <c r="T154" s="6" t="s">
        <v>35</v>
      </c>
      <c r="U154" s="15" t="s">
        <v>35</v>
      </c>
      <c r="V154" s="15" t="s">
        <v>213</v>
      </c>
      <c r="W154" s="15" t="s">
        <v>47</v>
      </c>
      <c r="X154" s="16">
        <v>1</v>
      </c>
      <c r="Y154" s="45">
        <f t="shared" si="35"/>
        <v>73050</v>
      </c>
      <c r="Z154" s="41">
        <f>IF(IFERROR(MATCH(E154,CONV_CAISO_Gen_List!C:C,0),FALSE),1,0)</f>
        <v>1</v>
      </c>
      <c r="AA154" s="47">
        <f t="shared" si="36"/>
        <v>6.0439999999999996</v>
      </c>
      <c r="AB154">
        <f t="shared" si="37"/>
        <v>1</v>
      </c>
      <c r="AC154">
        <f t="shared" si="38"/>
        <v>1</v>
      </c>
      <c r="AD154">
        <f t="shared" si="34"/>
        <v>1</v>
      </c>
      <c r="AE154">
        <f t="shared" si="39"/>
        <v>0</v>
      </c>
      <c r="AF154" t="str">
        <f t="shared" si="44"/>
        <v>COVERD_2_QFUNTS</v>
      </c>
      <c r="AG154" t="str">
        <f t="shared" si="45"/>
        <v>Mega Renewables (Roaring Crk)</v>
      </c>
      <c r="AH154" s="70">
        <f t="shared" si="46"/>
        <v>2</v>
      </c>
      <c r="AI154" t="str">
        <f t="shared" si="47"/>
        <v>Small_Hydro</v>
      </c>
      <c r="AJ154" s="44">
        <f>IFERROR(INDEX(MasterGenCapability_201906!$G:$G,MATCH($AF154,MasterGenCapability_201906!$U:$U,0)),"")</f>
        <v>5.75</v>
      </c>
      <c r="AK154" s="44">
        <f>IFERROR(INDEX(NQC2020compliance_20191121!$L:$L,MATCH($AF154,NQC2020compliance_20191121!$A:$A,0)),"")</f>
        <v>0</v>
      </c>
    </row>
    <row r="155" spans="2:37" x14ac:dyDescent="0.25">
      <c r="B155" s="6">
        <v>150</v>
      </c>
      <c r="C155" s="6" t="s">
        <v>515</v>
      </c>
      <c r="D155" s="6" t="s">
        <v>516</v>
      </c>
      <c r="E155" s="6" t="s">
        <v>517</v>
      </c>
      <c r="F155" s="6" t="s">
        <v>29</v>
      </c>
      <c r="G155" s="6" t="s">
        <v>30</v>
      </c>
      <c r="H155" s="6" t="s">
        <v>101</v>
      </c>
      <c r="I155" s="6" t="s">
        <v>102</v>
      </c>
      <c r="J155" s="6" t="s">
        <v>211</v>
      </c>
      <c r="K155" s="6" t="s">
        <v>212</v>
      </c>
      <c r="L155" s="6" t="s">
        <v>1</v>
      </c>
      <c r="M155" s="12">
        <v>32004</v>
      </c>
      <c r="N155" s="12">
        <v>42961</v>
      </c>
      <c r="O155" s="6">
        <v>1</v>
      </c>
      <c r="P155" s="13">
        <v>0.6</v>
      </c>
      <c r="Q155" s="13">
        <v>2.141</v>
      </c>
      <c r="R155" s="14">
        <v>0.40734398799999999</v>
      </c>
      <c r="S155" s="6" t="s">
        <v>35</v>
      </c>
      <c r="T155" s="6" t="s">
        <v>35</v>
      </c>
      <c r="U155" s="15" t="s">
        <v>35</v>
      </c>
      <c r="V155" s="15" t="s">
        <v>213</v>
      </c>
      <c r="W155" s="15" t="s">
        <v>47</v>
      </c>
      <c r="X155" s="16">
        <v>1</v>
      </c>
      <c r="Y155" s="45">
        <f t="shared" si="35"/>
        <v>73050</v>
      </c>
      <c r="Z155" s="41">
        <f>IF(IFERROR(MATCH(E155,CONV_CAISO_Gen_List!C:C,0),FALSE),1,0)</f>
        <v>1</v>
      </c>
      <c r="AA155" s="47">
        <f t="shared" si="36"/>
        <v>2.141</v>
      </c>
      <c r="AB155">
        <f t="shared" si="37"/>
        <v>1</v>
      </c>
      <c r="AC155">
        <f t="shared" si="38"/>
        <v>1</v>
      </c>
      <c r="AD155">
        <f t="shared" si="34"/>
        <v>1</v>
      </c>
      <c r="AE155">
        <f t="shared" si="39"/>
        <v>0</v>
      </c>
      <c r="AF155" t="str">
        <f t="shared" si="44"/>
        <v>PIT5_7_QFUNTS</v>
      </c>
      <c r="AG155" t="str">
        <f t="shared" si="45"/>
        <v>Mega Renewables (Silver Springs)</v>
      </c>
      <c r="AH155" s="70">
        <f t="shared" si="46"/>
        <v>0.6</v>
      </c>
      <c r="AI155" t="str">
        <f t="shared" si="47"/>
        <v>Small_Hydro</v>
      </c>
      <c r="AJ155" s="44">
        <f>IFERROR(INDEX(MasterGenCapability_201906!$G:$G,MATCH($AF155,MasterGenCapability_201906!$U:$U,0)),"")</f>
        <v>1.1000000000000001</v>
      </c>
      <c r="AK155" s="44">
        <f>IFERROR(INDEX(NQC2020compliance_20191121!$L:$L,MATCH($AF155,NQC2020compliance_20191121!$A:$A,0)),"")</f>
        <v>0.05</v>
      </c>
    </row>
    <row r="156" spans="2:37" x14ac:dyDescent="0.25">
      <c r="B156" s="6">
        <v>151</v>
      </c>
      <c r="C156" s="6" t="s">
        <v>518</v>
      </c>
      <c r="D156" s="6" t="s">
        <v>519</v>
      </c>
      <c r="E156" s="6" t="s">
        <v>520</v>
      </c>
      <c r="F156" s="6" t="s">
        <v>29</v>
      </c>
      <c r="G156" s="6" t="s">
        <v>30</v>
      </c>
      <c r="H156" s="6" t="s">
        <v>95</v>
      </c>
      <c r="I156" s="6" t="s">
        <v>96</v>
      </c>
      <c r="J156" s="6" t="s">
        <v>211</v>
      </c>
      <c r="K156" s="6" t="s">
        <v>212</v>
      </c>
      <c r="L156" s="6" t="s">
        <v>1</v>
      </c>
      <c r="M156" s="12">
        <v>32196</v>
      </c>
      <c r="N156" s="12">
        <v>42004</v>
      </c>
      <c r="O156" s="6">
        <v>1</v>
      </c>
      <c r="P156" s="13">
        <v>0.995</v>
      </c>
      <c r="Q156" s="13">
        <v>1.85</v>
      </c>
      <c r="R156" s="14">
        <v>0.212248457</v>
      </c>
      <c r="S156" s="6" t="s">
        <v>35</v>
      </c>
      <c r="T156" s="6" t="s">
        <v>35</v>
      </c>
      <c r="U156" s="15" t="s">
        <v>35</v>
      </c>
      <c r="V156" s="15" t="s">
        <v>213</v>
      </c>
      <c r="W156" s="15" t="s">
        <v>37</v>
      </c>
      <c r="X156" s="16">
        <v>1</v>
      </c>
      <c r="Y156" s="45">
        <f t="shared" si="35"/>
        <v>73050</v>
      </c>
      <c r="Z156" s="41">
        <f>IF(IFERROR(MATCH(E156,CONV_CAISO_Gen_List!C:C,0),FALSE),1,0)</f>
        <v>1</v>
      </c>
      <c r="AA156" s="47">
        <f t="shared" si="36"/>
        <v>1.85</v>
      </c>
      <c r="AB156">
        <f t="shared" si="37"/>
        <v>1</v>
      </c>
      <c r="AC156">
        <f t="shared" si="38"/>
        <v>1</v>
      </c>
      <c r="AD156">
        <f t="shared" si="34"/>
        <v>1</v>
      </c>
      <c r="AE156">
        <f t="shared" si="39"/>
        <v>0</v>
      </c>
      <c r="AF156" t="str">
        <f t="shared" si="44"/>
        <v>LOWGAP_1_SUPHR</v>
      </c>
      <c r="AG156" t="str">
        <f t="shared" si="45"/>
        <v>Mill &amp; Sulphur Creek</v>
      </c>
      <c r="AH156" s="70">
        <f t="shared" si="46"/>
        <v>0.995</v>
      </c>
      <c r="AI156" t="str">
        <f t="shared" si="47"/>
        <v>Small_Hydro</v>
      </c>
      <c r="AJ156" s="44">
        <f>IFERROR(INDEX(MasterGenCapability_201906!$G:$G,MATCH($AF156,MasterGenCapability_201906!$U:$U,0)),"")</f>
        <v>0.99</v>
      </c>
      <c r="AK156" s="44">
        <f>IFERROR(INDEX(NQC2020compliance_20191121!$L:$L,MATCH($AF156,NQC2020compliance_20191121!$A:$A,0)),"")</f>
        <v>0</v>
      </c>
    </row>
    <row r="157" spans="2:37" x14ac:dyDescent="0.25">
      <c r="B157" s="6">
        <v>152</v>
      </c>
      <c r="C157" s="6" t="s">
        <v>521</v>
      </c>
      <c r="D157" s="6" t="s">
        <v>522</v>
      </c>
      <c r="E157" s="6" t="s">
        <v>517</v>
      </c>
      <c r="F157" s="6" t="s">
        <v>29</v>
      </c>
      <c r="G157" s="6" t="s">
        <v>30</v>
      </c>
      <c r="H157" s="6" t="s">
        <v>101</v>
      </c>
      <c r="I157" s="6" t="s">
        <v>102</v>
      </c>
      <c r="J157" s="6" t="s">
        <v>211</v>
      </c>
      <c r="K157" s="6" t="s">
        <v>212</v>
      </c>
      <c r="L157" s="6" t="s">
        <v>1</v>
      </c>
      <c r="M157" s="12">
        <v>32496</v>
      </c>
      <c r="N157" s="12">
        <v>43452</v>
      </c>
      <c r="O157" s="6">
        <v>1</v>
      </c>
      <c r="P157" s="13">
        <v>1.1000000000000001</v>
      </c>
      <c r="Q157" s="13">
        <v>2.9</v>
      </c>
      <c r="R157" s="14">
        <v>0.30095475300000002</v>
      </c>
      <c r="S157" s="6" t="s">
        <v>35</v>
      </c>
      <c r="T157" s="6" t="s">
        <v>35</v>
      </c>
      <c r="U157" s="15" t="s">
        <v>35</v>
      </c>
      <c r="V157" s="15" t="s">
        <v>213</v>
      </c>
      <c r="W157" s="15" t="s">
        <v>47</v>
      </c>
      <c r="X157" s="16">
        <v>1</v>
      </c>
      <c r="Y157" s="45">
        <f t="shared" si="35"/>
        <v>73050</v>
      </c>
      <c r="Z157" s="41">
        <f>IF(IFERROR(MATCH(E157,CONV_CAISO_Gen_List!C:C,0),FALSE),1,0)</f>
        <v>1</v>
      </c>
      <c r="AA157" s="47">
        <f t="shared" si="36"/>
        <v>2.9</v>
      </c>
      <c r="AB157">
        <f t="shared" si="37"/>
        <v>1</v>
      </c>
      <c r="AC157">
        <f t="shared" si="38"/>
        <v>1</v>
      </c>
      <c r="AD157">
        <f t="shared" si="34"/>
        <v>1</v>
      </c>
      <c r="AE157">
        <f t="shared" si="39"/>
        <v>0</v>
      </c>
      <c r="AF157" t="str">
        <f t="shared" si="44"/>
        <v>PIT5_7_QFUNTS</v>
      </c>
      <c r="AG157" t="str">
        <f t="shared" si="45"/>
        <v>Nelson Creek Power Inc.</v>
      </c>
      <c r="AH157" s="70">
        <f t="shared" si="46"/>
        <v>1.1000000000000001</v>
      </c>
      <c r="AI157" t="str">
        <f t="shared" si="47"/>
        <v>Small_Hydro</v>
      </c>
      <c r="AJ157" s="44">
        <f>IFERROR(INDEX(MasterGenCapability_201906!$G:$G,MATCH($AF157,MasterGenCapability_201906!$U:$U,0)),"")</f>
        <v>1.1000000000000001</v>
      </c>
      <c r="AK157" s="44">
        <f>IFERROR(INDEX(NQC2020compliance_20191121!$L:$L,MATCH($AF157,NQC2020compliance_20191121!$A:$A,0)),"")</f>
        <v>0.05</v>
      </c>
    </row>
    <row r="158" spans="2:37" x14ac:dyDescent="0.25">
      <c r="B158" s="6">
        <v>153</v>
      </c>
      <c r="C158" s="6" t="s">
        <v>523</v>
      </c>
      <c r="D158" s="6" t="s">
        <v>524</v>
      </c>
      <c r="E158" s="6" t="s">
        <v>525</v>
      </c>
      <c r="F158" s="6" t="s">
        <v>29</v>
      </c>
      <c r="G158" s="6" t="s">
        <v>30</v>
      </c>
      <c r="H158" s="6" t="s">
        <v>163</v>
      </c>
      <c r="I158" s="6" t="s">
        <v>526</v>
      </c>
      <c r="J158" s="6" t="s">
        <v>211</v>
      </c>
      <c r="K158" s="6" t="s">
        <v>212</v>
      </c>
      <c r="L158" s="6" t="s">
        <v>1</v>
      </c>
      <c r="M158" s="12">
        <v>41456</v>
      </c>
      <c r="N158" s="12">
        <v>48760</v>
      </c>
      <c r="O158" s="6">
        <v>1</v>
      </c>
      <c r="P158" s="13">
        <v>42.6</v>
      </c>
      <c r="Q158" s="13">
        <v>188.38717399999999</v>
      </c>
      <c r="R158" s="14">
        <v>0.50482124799999994</v>
      </c>
      <c r="S158" s="6" t="s">
        <v>35</v>
      </c>
      <c r="T158" s="6" t="s">
        <v>35</v>
      </c>
      <c r="U158" s="15" t="s">
        <v>35</v>
      </c>
      <c r="V158" s="15" t="s">
        <v>213</v>
      </c>
      <c r="W158" s="15" t="s">
        <v>165</v>
      </c>
      <c r="X158" s="16">
        <v>1</v>
      </c>
      <c r="Y158" s="45">
        <f t="shared" si="35"/>
        <v>73050</v>
      </c>
      <c r="Z158" s="41">
        <f>IF(IFERROR(MATCH(E158,CONV_CAISO_Gen_List!C:C,0),FALSE),1,0)</f>
        <v>1</v>
      </c>
      <c r="AA158" s="47">
        <f t="shared" si="36"/>
        <v>188.38717399999999</v>
      </c>
      <c r="AB158">
        <f t="shared" si="37"/>
        <v>1</v>
      </c>
      <c r="AC158">
        <f t="shared" si="38"/>
        <v>1</v>
      </c>
      <c r="AD158">
        <f t="shared" si="34"/>
        <v>1</v>
      </c>
      <c r="AE158">
        <f t="shared" si="39"/>
        <v>0</v>
      </c>
      <c r="AF158" t="str">
        <f t="shared" si="44"/>
        <v>DUTCH2_7_UNIT 1</v>
      </c>
      <c r="AG158" t="str">
        <f t="shared" si="45"/>
        <v>Nevada Irrigation District (NID) (RPS) - Dutch Flat / Rollins / Bowman</v>
      </c>
      <c r="AH158" s="70">
        <f t="shared" si="46"/>
        <v>42.6</v>
      </c>
      <c r="AI158" t="str">
        <f t="shared" si="47"/>
        <v>Small_Hydro</v>
      </c>
      <c r="AJ158" s="44">
        <f>IFERROR(INDEX(MasterGenCapability_201906!$G:$G,MATCH($AF158,MasterGenCapability_201906!$U:$U,0)),"")</f>
        <v>26</v>
      </c>
      <c r="AK158" s="44">
        <f>IFERROR(INDEX(NQC2020compliance_20191121!$L:$L,MATCH($AF158,NQC2020compliance_20191121!$A:$A,0)),"")</f>
        <v>26</v>
      </c>
    </row>
    <row r="159" spans="2:37" x14ac:dyDescent="0.25">
      <c r="B159" s="6">
        <v>154</v>
      </c>
      <c r="C159" s="6" t="s">
        <v>527</v>
      </c>
      <c r="D159" s="6" t="s">
        <v>528</v>
      </c>
      <c r="E159" s="6" t="s">
        <v>529</v>
      </c>
      <c r="F159" s="6" t="s">
        <v>29</v>
      </c>
      <c r="G159" s="6" t="s">
        <v>30</v>
      </c>
      <c r="H159" s="6" t="s">
        <v>101</v>
      </c>
      <c r="I159" s="6" t="s">
        <v>141</v>
      </c>
      <c r="J159" s="6" t="s">
        <v>211</v>
      </c>
      <c r="K159" s="6" t="s">
        <v>212</v>
      </c>
      <c r="L159" s="6" t="s">
        <v>1</v>
      </c>
      <c r="M159" s="12">
        <v>32876</v>
      </c>
      <c r="N159" s="12">
        <v>43832</v>
      </c>
      <c r="O159" s="6">
        <v>1</v>
      </c>
      <c r="P159" s="13">
        <v>5</v>
      </c>
      <c r="Q159" s="13">
        <v>8.8040000000000003</v>
      </c>
      <c r="R159" s="14">
        <v>0.201004566</v>
      </c>
      <c r="S159" s="6" t="s">
        <v>35</v>
      </c>
      <c r="T159" s="6" t="s">
        <v>35</v>
      </c>
      <c r="U159" s="15" t="s">
        <v>35</v>
      </c>
      <c r="V159" s="15" t="s">
        <v>213</v>
      </c>
      <c r="W159" s="15" t="s">
        <v>47</v>
      </c>
      <c r="X159" s="16">
        <v>1</v>
      </c>
      <c r="Y159" s="45">
        <f t="shared" si="35"/>
        <v>73050</v>
      </c>
      <c r="Z159" s="41">
        <f>IF(IFERROR(MATCH(E159,CONV_CAISO_Gen_List!C:C,0),FALSE),1,0)</f>
        <v>1</v>
      </c>
      <c r="AA159" s="47">
        <f t="shared" si="36"/>
        <v>8.8040000000000003</v>
      </c>
      <c r="AB159">
        <f t="shared" si="37"/>
        <v>1</v>
      </c>
      <c r="AC159">
        <f t="shared" si="38"/>
        <v>1</v>
      </c>
      <c r="AD159">
        <f t="shared" si="34"/>
        <v>1</v>
      </c>
      <c r="AE159">
        <f t="shared" si="39"/>
        <v>0</v>
      </c>
      <c r="AF159" t="str">
        <f t="shared" si="44"/>
        <v>OLSEN_2_UNIT</v>
      </c>
      <c r="AG159" t="str">
        <f t="shared" si="45"/>
        <v>Olsen Power Partners</v>
      </c>
      <c r="AH159" s="70">
        <f t="shared" si="46"/>
        <v>5</v>
      </c>
      <c r="AI159" t="str">
        <f t="shared" si="47"/>
        <v>Small_Hydro</v>
      </c>
      <c r="AJ159" s="44">
        <f>IFERROR(INDEX(MasterGenCapability_201906!$G:$G,MATCH($AF159,MasterGenCapability_201906!$U:$U,0)),"")</f>
        <v>5.8</v>
      </c>
      <c r="AK159" s="44">
        <f>IFERROR(INDEX(NQC2020compliance_20191121!$L:$L,MATCH($AF159,NQC2020compliance_20191121!$A:$A,0)),"")</f>
        <v>0</v>
      </c>
    </row>
    <row r="160" spans="2:37" x14ac:dyDescent="0.25">
      <c r="B160" s="6">
        <v>155</v>
      </c>
      <c r="C160" s="6" t="s">
        <v>530</v>
      </c>
      <c r="D160" s="6" t="s">
        <v>531</v>
      </c>
      <c r="E160" s="6" t="s">
        <v>493</v>
      </c>
      <c r="F160" s="6" t="s">
        <v>29</v>
      </c>
      <c r="G160" s="6" t="s">
        <v>30</v>
      </c>
      <c r="H160" s="6" t="s">
        <v>130</v>
      </c>
      <c r="I160" s="6" t="s">
        <v>80</v>
      </c>
      <c r="J160" s="6" t="s">
        <v>211</v>
      </c>
      <c r="K160" s="6" t="s">
        <v>212</v>
      </c>
      <c r="L160" s="6" t="s">
        <v>1</v>
      </c>
      <c r="M160" s="12">
        <v>33108</v>
      </c>
      <c r="N160" s="12">
        <v>44065</v>
      </c>
      <c r="O160" s="6">
        <v>1</v>
      </c>
      <c r="P160" s="13">
        <v>0.45</v>
      </c>
      <c r="Q160" s="13">
        <v>3.3860000000000001</v>
      </c>
      <c r="R160" s="14">
        <v>0.85895484499999997</v>
      </c>
      <c r="S160" s="6" t="s">
        <v>35</v>
      </c>
      <c r="T160" s="6" t="s">
        <v>35</v>
      </c>
      <c r="U160" s="15" t="s">
        <v>35</v>
      </c>
      <c r="V160" s="15" t="s">
        <v>213</v>
      </c>
      <c r="W160" s="15" t="s">
        <v>80</v>
      </c>
      <c r="X160" s="16">
        <v>1</v>
      </c>
      <c r="Y160" s="45">
        <f t="shared" si="35"/>
        <v>73050</v>
      </c>
      <c r="Z160" s="41">
        <f>IF(IFERROR(MATCH(E160,CONV_CAISO_Gen_List!C:C,0),FALSE),1,0)</f>
        <v>1</v>
      </c>
      <c r="AA160" s="47">
        <f t="shared" si="36"/>
        <v>3.3860000000000001</v>
      </c>
      <c r="AB160">
        <f t="shared" si="37"/>
        <v>1</v>
      </c>
      <c r="AC160">
        <f t="shared" si="38"/>
        <v>1</v>
      </c>
      <c r="AD160">
        <f t="shared" si="34"/>
        <v>1</v>
      </c>
      <c r="AE160">
        <f t="shared" si="39"/>
        <v>0</v>
      </c>
      <c r="AF160" t="str">
        <f t="shared" si="44"/>
        <v>MCCALL_1_QF</v>
      </c>
      <c r="AG160" t="str">
        <f t="shared" si="45"/>
        <v>Orange Cove Irrigation Dist.</v>
      </c>
      <c r="AH160" s="70">
        <f t="shared" si="46"/>
        <v>0.45</v>
      </c>
      <c r="AI160" t="str">
        <f t="shared" si="47"/>
        <v>Small_Hydro</v>
      </c>
      <c r="AJ160" s="44">
        <f>IFERROR(INDEX(MasterGenCapability_201906!$G:$G,MATCH($AF160,MasterGenCapability_201906!$U:$U,0)),"")</f>
        <v>2.5</v>
      </c>
      <c r="AK160" s="44">
        <f>IFERROR(INDEX(NQC2020compliance_20191121!$L:$L,MATCH($AF160,NQC2020compliance_20191121!$A:$A,0)),"")</f>
        <v>0.75</v>
      </c>
    </row>
    <row r="161" spans="2:37" x14ac:dyDescent="0.25">
      <c r="B161" s="6">
        <v>156</v>
      </c>
      <c r="C161" s="6" t="s">
        <v>532</v>
      </c>
      <c r="D161" s="6" t="s">
        <v>533</v>
      </c>
      <c r="E161" s="6" t="s">
        <v>534</v>
      </c>
      <c r="F161" s="6" t="s">
        <v>29</v>
      </c>
      <c r="G161" s="6" t="s">
        <v>30</v>
      </c>
      <c r="H161" s="6" t="s">
        <v>163</v>
      </c>
      <c r="I161" s="6" t="s">
        <v>526</v>
      </c>
      <c r="J161" s="6" t="s">
        <v>211</v>
      </c>
      <c r="K161" s="6" t="s">
        <v>212</v>
      </c>
      <c r="L161" s="6" t="s">
        <v>1</v>
      </c>
      <c r="M161" s="12">
        <v>41395</v>
      </c>
      <c r="N161" s="12">
        <v>43100</v>
      </c>
      <c r="O161" s="6">
        <v>1</v>
      </c>
      <c r="P161" s="13">
        <v>24.6</v>
      </c>
      <c r="Q161" s="13">
        <v>93</v>
      </c>
      <c r="R161" s="14">
        <v>0.43156253500000002</v>
      </c>
      <c r="S161" s="6" t="s">
        <v>35</v>
      </c>
      <c r="T161" s="6" t="s">
        <v>35</v>
      </c>
      <c r="U161" s="15" t="s">
        <v>35</v>
      </c>
      <c r="V161" s="15" t="s">
        <v>213</v>
      </c>
      <c r="W161" s="15" t="s">
        <v>165</v>
      </c>
      <c r="X161" s="16">
        <v>1</v>
      </c>
      <c r="Y161" s="45">
        <f t="shared" si="35"/>
        <v>73050</v>
      </c>
      <c r="Z161" s="41">
        <f>IF(IFERROR(MATCH(E161,CONV_CAISO_Gen_List!C:C,0),FALSE),1,0)</f>
        <v>1</v>
      </c>
      <c r="AA161" s="47">
        <f t="shared" si="36"/>
        <v>93</v>
      </c>
      <c r="AB161">
        <f t="shared" si="37"/>
        <v>1</v>
      </c>
      <c r="AC161">
        <f t="shared" si="38"/>
        <v>1</v>
      </c>
      <c r="AD161">
        <f t="shared" si="34"/>
        <v>1</v>
      </c>
      <c r="AE161">
        <f t="shared" si="39"/>
        <v>0</v>
      </c>
      <c r="AF161" t="str">
        <f t="shared" si="44"/>
        <v>FMEADO_7_UNIT</v>
      </c>
      <c r="AG161" t="str">
        <f t="shared" si="45"/>
        <v>PCWA (RPS) - French Meadows / Oxbow / Hell Hole</v>
      </c>
      <c r="AH161" s="70">
        <f t="shared" si="46"/>
        <v>24.6</v>
      </c>
      <c r="AI161" t="str">
        <f t="shared" si="47"/>
        <v>Small_Hydro</v>
      </c>
      <c r="AJ161" s="44" t="str">
        <f>IFERROR(INDEX(MasterGenCapability_201906!$G:$G,MATCH($AF161,MasterGenCapability_201906!$U:$U,0)),"")</f>
        <v/>
      </c>
      <c r="AK161" s="44">
        <f>IFERROR(INDEX(NQC2020compliance_20191121!$L:$L,MATCH($AF161,NQC2020compliance_20191121!$A:$A,0)),"")</f>
        <v>16</v>
      </c>
    </row>
    <row r="162" spans="2:37" hidden="1" x14ac:dyDescent="0.25">
      <c r="B162" s="6">
        <v>157</v>
      </c>
      <c r="C162" s="6" t="s">
        <v>535</v>
      </c>
      <c r="D162" s="6" t="s">
        <v>536</v>
      </c>
      <c r="E162" s="6" t="s">
        <v>464</v>
      </c>
      <c r="F162" s="6" t="s">
        <v>29</v>
      </c>
      <c r="G162" s="6" t="s">
        <v>30</v>
      </c>
      <c r="H162" s="6" t="s">
        <v>268</v>
      </c>
      <c r="I162" s="6" t="s">
        <v>269</v>
      </c>
      <c r="J162" s="6" t="s">
        <v>211</v>
      </c>
      <c r="K162" s="6" t="s">
        <v>212</v>
      </c>
      <c r="L162" s="6" t="s">
        <v>1</v>
      </c>
      <c r="M162" s="12">
        <v>31526</v>
      </c>
      <c r="N162" s="12">
        <v>42483</v>
      </c>
      <c r="O162" s="6">
        <v>0</v>
      </c>
      <c r="P162" s="13">
        <v>3</v>
      </c>
      <c r="Q162" s="13">
        <v>2.7090000000000001</v>
      </c>
      <c r="R162" s="14">
        <v>0.103082192</v>
      </c>
      <c r="S162" s="6" t="s">
        <v>35</v>
      </c>
      <c r="T162" s="6" t="s">
        <v>35</v>
      </c>
      <c r="U162" s="15" t="s">
        <v>35</v>
      </c>
      <c r="V162" s="15" t="s">
        <v>213</v>
      </c>
      <c r="W162" s="15" t="s">
        <v>37</v>
      </c>
      <c r="X162" s="16">
        <v>1</v>
      </c>
      <c r="Y162" s="45">
        <f t="shared" si="35"/>
        <v>42483</v>
      </c>
      <c r="Z162" s="41">
        <f>IF(IFERROR(MATCH(E162,CONV_CAISO_Gen_List!C:C,0),FALSE),1,0)</f>
        <v>1</v>
      </c>
      <c r="AA162" s="47">
        <f t="shared" si="36"/>
        <v>2.7090000000000001</v>
      </c>
      <c r="AB162">
        <f t="shared" si="37"/>
        <v>0</v>
      </c>
      <c r="AC162">
        <f t="shared" si="38"/>
        <v>1</v>
      </c>
      <c r="AD162">
        <f t="shared" si="34"/>
        <v>0</v>
      </c>
      <c r="AE162">
        <f t="shared" si="39"/>
        <v>0</v>
      </c>
      <c r="AJ162" s="44" t="str">
        <f>IFERROR(INDEX(MasterGenCapability_201906!$G:$G,MATCH($AF162,MasterGenCapability_201906!$U:$U,0)),"")</f>
        <v/>
      </c>
      <c r="AK162" s="44" t="str">
        <f>IFERROR(INDEX(NQC2020compliance_20191121!$L:$L,MATCH($AF162,NQC2020compliance_20191121!$A:$A,0)),"")</f>
        <v/>
      </c>
    </row>
    <row r="163" spans="2:37" x14ac:dyDescent="0.25">
      <c r="B163" s="6">
        <v>158</v>
      </c>
      <c r="C163" s="6" t="s">
        <v>537</v>
      </c>
      <c r="D163" s="6" t="s">
        <v>538</v>
      </c>
      <c r="E163" s="6" t="s">
        <v>539</v>
      </c>
      <c r="F163" s="6" t="s">
        <v>29</v>
      </c>
      <c r="G163" s="6" t="s">
        <v>30</v>
      </c>
      <c r="H163" s="6" t="s">
        <v>52</v>
      </c>
      <c r="I163" s="6" t="s">
        <v>53</v>
      </c>
      <c r="J163" s="6" t="s">
        <v>211</v>
      </c>
      <c r="K163" s="6" t="s">
        <v>212</v>
      </c>
      <c r="L163" s="6" t="s">
        <v>1</v>
      </c>
      <c r="M163" s="12">
        <v>32478</v>
      </c>
      <c r="N163" s="12">
        <v>43434</v>
      </c>
      <c r="O163" s="6">
        <v>1</v>
      </c>
      <c r="P163" s="13">
        <v>0.8</v>
      </c>
      <c r="Q163" s="13">
        <v>0.79500000000000004</v>
      </c>
      <c r="R163" s="14">
        <v>0.11344178100000001</v>
      </c>
      <c r="S163" s="6" t="s">
        <v>35</v>
      </c>
      <c r="T163" s="6" t="s">
        <v>35</v>
      </c>
      <c r="U163" s="15" t="s">
        <v>35</v>
      </c>
      <c r="V163" s="15" t="s">
        <v>213</v>
      </c>
      <c r="W163" s="15" t="s">
        <v>37</v>
      </c>
      <c r="X163" s="16">
        <v>1</v>
      </c>
      <c r="Y163" s="45">
        <f t="shared" si="35"/>
        <v>73050</v>
      </c>
      <c r="Z163" s="41">
        <f>IF(IFERROR(MATCH(E163,CONV_CAISO_Gen_List!C:C,0),FALSE),1,0)</f>
        <v>1</v>
      </c>
      <c r="AA163" s="47">
        <f t="shared" si="36"/>
        <v>0.79500000000000004</v>
      </c>
      <c r="AB163">
        <f t="shared" si="37"/>
        <v>1</v>
      </c>
      <c r="AC163">
        <f t="shared" si="38"/>
        <v>1</v>
      </c>
      <c r="AD163">
        <f t="shared" si="34"/>
        <v>1</v>
      </c>
      <c r="AE163">
        <f t="shared" si="39"/>
        <v>0</v>
      </c>
      <c r="AF163" t="str">
        <f>IF(ISBLANK(E163),C163,E163)</f>
        <v>METCLF_1_QF</v>
      </c>
      <c r="AG163" t="str">
        <f>D163</f>
        <v>Santa Clara Valley Water Dist.</v>
      </c>
      <c r="AH163" s="70">
        <f>P163</f>
        <v>0.8</v>
      </c>
      <c r="AI163" t="str">
        <f>V163</f>
        <v>Small_Hydro</v>
      </c>
      <c r="AJ163" s="44" t="str">
        <f>IFERROR(INDEX(MasterGenCapability_201906!$G:$G,MATCH($AF163,MasterGenCapability_201906!$U:$U,0)),"")</f>
        <v/>
      </c>
      <c r="AK163" s="44" t="str">
        <f>IFERROR(INDEX(NQC2020compliance_20191121!$L:$L,MATCH($AF163,NQC2020compliance_20191121!$A:$A,0)),"")</f>
        <v/>
      </c>
    </row>
    <row r="164" spans="2:37" hidden="1" x14ac:dyDescent="0.25">
      <c r="B164" s="6">
        <v>159</v>
      </c>
      <c r="C164" s="6" t="s">
        <v>540</v>
      </c>
      <c r="D164" s="6" t="s">
        <v>541</v>
      </c>
      <c r="E164" s="6"/>
      <c r="F164" s="6" t="s">
        <v>29</v>
      </c>
      <c r="G164" s="6" t="s">
        <v>30</v>
      </c>
      <c r="H164" s="6" t="s">
        <v>275</v>
      </c>
      <c r="I164" s="6" t="s">
        <v>218</v>
      </c>
      <c r="J164" s="6" t="s">
        <v>211</v>
      </c>
      <c r="K164" s="6" t="s">
        <v>212</v>
      </c>
      <c r="L164" s="6" t="s">
        <v>1</v>
      </c>
      <c r="M164" s="12">
        <v>30690</v>
      </c>
      <c r="N164" s="12">
        <v>42110</v>
      </c>
      <c r="O164" s="6">
        <v>0</v>
      </c>
      <c r="P164" s="13">
        <v>0.3</v>
      </c>
      <c r="Q164" s="13">
        <v>1.1539999999999999</v>
      </c>
      <c r="R164" s="14">
        <v>0.43911719900000001</v>
      </c>
      <c r="S164" s="6" t="s">
        <v>35</v>
      </c>
      <c r="T164" s="6" t="s">
        <v>35</v>
      </c>
      <c r="U164" s="15" t="s">
        <v>35</v>
      </c>
      <c r="V164" s="15" t="s">
        <v>213</v>
      </c>
      <c r="W164" s="15" t="s">
        <v>37</v>
      </c>
      <c r="X164" s="16">
        <v>1</v>
      </c>
      <c r="Y164" s="45">
        <f t="shared" si="35"/>
        <v>42110</v>
      </c>
      <c r="Z164" s="41">
        <f>IF(IFERROR(MATCH(E164,CONV_CAISO_Gen_List!C:C,0),FALSE),1,0)</f>
        <v>0</v>
      </c>
      <c r="AA164" s="47">
        <f t="shared" si="36"/>
        <v>1.1539999999999999</v>
      </c>
      <c r="AB164">
        <f t="shared" si="37"/>
        <v>0</v>
      </c>
      <c r="AC164">
        <f t="shared" si="38"/>
        <v>1</v>
      </c>
      <c r="AD164">
        <f t="shared" si="34"/>
        <v>0</v>
      </c>
      <c r="AE164">
        <f t="shared" si="39"/>
        <v>0</v>
      </c>
      <c r="AJ164" s="44" t="str">
        <f>IFERROR(INDEX(MasterGenCapability_201906!$G:$G,MATCH($AF164,MasterGenCapability_201906!$U:$U,0)),"")</f>
        <v/>
      </c>
      <c r="AK164" s="44" t="str">
        <f>IFERROR(INDEX(NQC2020compliance_20191121!$L:$L,MATCH($AF164,NQC2020compliance_20191121!$A:$A,0)),"")</f>
        <v/>
      </c>
    </row>
    <row r="165" spans="2:37" hidden="1" x14ac:dyDescent="0.25">
      <c r="B165" s="6">
        <v>160</v>
      </c>
      <c r="C165" s="6" t="s">
        <v>542</v>
      </c>
      <c r="D165" s="6" t="s">
        <v>543</v>
      </c>
      <c r="E165" s="6"/>
      <c r="F165" s="6" t="s">
        <v>29</v>
      </c>
      <c r="G165" s="6" t="s">
        <v>30</v>
      </c>
      <c r="H165" s="6" t="s">
        <v>101</v>
      </c>
      <c r="I165" s="6" t="s">
        <v>102</v>
      </c>
      <c r="J165" s="6" t="s">
        <v>211</v>
      </c>
      <c r="K165" s="6" t="s">
        <v>212</v>
      </c>
      <c r="L165" s="6" t="s">
        <v>1</v>
      </c>
      <c r="M165" s="12">
        <v>31079</v>
      </c>
      <c r="N165" s="12">
        <v>42108</v>
      </c>
      <c r="O165" s="6">
        <v>0</v>
      </c>
      <c r="P165" s="13">
        <v>0.2</v>
      </c>
      <c r="Q165" s="13">
        <v>0.70099999999999996</v>
      </c>
      <c r="R165" s="14">
        <v>0.40011415500000003</v>
      </c>
      <c r="S165" s="6" t="s">
        <v>35</v>
      </c>
      <c r="T165" s="6" t="s">
        <v>35</v>
      </c>
      <c r="U165" s="15" t="s">
        <v>35</v>
      </c>
      <c r="V165" s="15" t="s">
        <v>213</v>
      </c>
      <c r="W165" s="15" t="s">
        <v>47</v>
      </c>
      <c r="X165" s="16">
        <v>1</v>
      </c>
      <c r="Y165" s="45">
        <f t="shared" si="35"/>
        <v>42108</v>
      </c>
      <c r="Z165" s="41">
        <f>IF(IFERROR(MATCH(E165,CONV_CAISO_Gen_List!C:C,0),FALSE),1,0)</f>
        <v>0</v>
      </c>
      <c r="AA165" s="47">
        <f t="shared" si="36"/>
        <v>0.70099999999999996</v>
      </c>
      <c r="AB165">
        <f t="shared" si="37"/>
        <v>0</v>
      </c>
      <c r="AC165">
        <f t="shared" si="38"/>
        <v>1</v>
      </c>
      <c r="AD165">
        <f t="shared" si="34"/>
        <v>0</v>
      </c>
      <c r="AE165">
        <f t="shared" si="39"/>
        <v>0</v>
      </c>
      <c r="AJ165" s="44" t="str">
        <f>IFERROR(INDEX(MasterGenCapability_201906!$G:$G,MATCH($AF165,MasterGenCapability_201906!$U:$U,0)),"")</f>
        <v/>
      </c>
      <c r="AK165" s="44" t="str">
        <f>IFERROR(INDEX(NQC2020compliance_20191121!$L:$L,MATCH($AF165,NQC2020compliance_20191121!$A:$A,0)),"")</f>
        <v/>
      </c>
    </row>
    <row r="166" spans="2:37" x14ac:dyDescent="0.25">
      <c r="B166" s="6">
        <v>161</v>
      </c>
      <c r="C166" s="6" t="s">
        <v>544</v>
      </c>
      <c r="D166" s="6" t="s">
        <v>545</v>
      </c>
      <c r="E166" s="6" t="s">
        <v>546</v>
      </c>
      <c r="F166" s="6" t="s">
        <v>29</v>
      </c>
      <c r="G166" s="6" t="s">
        <v>30</v>
      </c>
      <c r="H166" s="6" t="s">
        <v>101</v>
      </c>
      <c r="I166" s="6" t="s">
        <v>102</v>
      </c>
      <c r="J166" s="6" t="s">
        <v>211</v>
      </c>
      <c r="K166" s="6" t="s">
        <v>212</v>
      </c>
      <c r="L166" s="6" t="s">
        <v>1</v>
      </c>
      <c r="M166" s="12">
        <v>32960</v>
      </c>
      <c r="N166" s="12">
        <v>43917</v>
      </c>
      <c r="O166" s="6">
        <v>1</v>
      </c>
      <c r="P166" s="13">
        <v>3</v>
      </c>
      <c r="Q166" s="13">
        <v>5.5640000000000001</v>
      </c>
      <c r="R166" s="14">
        <v>0.211719939</v>
      </c>
      <c r="S166" s="6" t="s">
        <v>35</v>
      </c>
      <c r="T166" s="6" t="s">
        <v>35</v>
      </c>
      <c r="U166" s="15" t="s">
        <v>35</v>
      </c>
      <c r="V166" s="15" t="s">
        <v>213</v>
      </c>
      <c r="W166" s="15" t="s">
        <v>47</v>
      </c>
      <c r="X166" s="16">
        <v>1</v>
      </c>
      <c r="Y166" s="45">
        <f t="shared" si="35"/>
        <v>73050</v>
      </c>
      <c r="Z166" s="41">
        <f>IF(IFERROR(MATCH(E166,CONV_CAISO_Gen_List!C:C,0),FALSE),1,0)</f>
        <v>1</v>
      </c>
      <c r="AA166" s="47">
        <f t="shared" si="36"/>
        <v>5.5640000000000001</v>
      </c>
      <c r="AB166">
        <f t="shared" si="37"/>
        <v>1</v>
      </c>
      <c r="AC166">
        <f t="shared" si="38"/>
        <v>1</v>
      </c>
      <c r="AD166">
        <f t="shared" si="34"/>
        <v>1</v>
      </c>
      <c r="AE166">
        <f t="shared" si="39"/>
        <v>0</v>
      </c>
      <c r="AF166" t="str">
        <f t="shared" ref="AF166:AF172" si="48">IF(ISBLANK(E166),C166,E166)</f>
        <v>SPBURN_7_SNOWMT</v>
      </c>
      <c r="AG166" t="str">
        <f t="shared" ref="AG166:AG172" si="49">D166</f>
        <v>Snow Mountain Hydro LLC (Burney Creek)</v>
      </c>
      <c r="AH166" s="70">
        <f t="shared" ref="AH166:AH172" si="50">P166</f>
        <v>3</v>
      </c>
      <c r="AI166" t="str">
        <f t="shared" ref="AI166:AI172" si="51">V166</f>
        <v>Small_Hydro</v>
      </c>
      <c r="AJ166" s="44">
        <f>IFERROR(INDEX(MasterGenCapability_201906!$G:$G,MATCH($AF166,MasterGenCapability_201906!$U:$U,0)),"")</f>
        <v>3</v>
      </c>
      <c r="AK166" s="44">
        <f>IFERROR(INDEX(NQC2020compliance_20191121!$L:$L,MATCH($AF166,NQC2020compliance_20191121!$A:$A,0)),"")</f>
        <v>0</v>
      </c>
    </row>
    <row r="167" spans="2:37" x14ac:dyDescent="0.25">
      <c r="B167" s="6">
        <v>162</v>
      </c>
      <c r="C167" s="6" t="s">
        <v>547</v>
      </c>
      <c r="D167" s="6" t="s">
        <v>548</v>
      </c>
      <c r="E167" s="6" t="s">
        <v>512</v>
      </c>
      <c r="F167" s="6" t="s">
        <v>29</v>
      </c>
      <c r="G167" s="6" t="s">
        <v>30</v>
      </c>
      <c r="H167" s="6" t="s">
        <v>101</v>
      </c>
      <c r="I167" s="6" t="s">
        <v>102</v>
      </c>
      <c r="J167" s="6" t="s">
        <v>211</v>
      </c>
      <c r="K167" s="6" t="s">
        <v>212</v>
      </c>
      <c r="L167" s="6" t="s">
        <v>1</v>
      </c>
      <c r="M167" s="12">
        <v>32924</v>
      </c>
      <c r="N167" s="12">
        <v>43880</v>
      </c>
      <c r="O167" s="6">
        <v>1</v>
      </c>
      <c r="P167" s="13">
        <v>5</v>
      </c>
      <c r="Q167" s="13">
        <v>14.826000000000001</v>
      </c>
      <c r="R167" s="14">
        <v>0.33849315099999999</v>
      </c>
      <c r="S167" s="6" t="s">
        <v>35</v>
      </c>
      <c r="T167" s="6" t="s">
        <v>35</v>
      </c>
      <c r="U167" s="15" t="s">
        <v>35</v>
      </c>
      <c r="V167" s="15" t="s">
        <v>213</v>
      </c>
      <c r="W167" s="15" t="s">
        <v>47</v>
      </c>
      <c r="X167" s="16">
        <v>1</v>
      </c>
      <c r="Y167" s="45">
        <f t="shared" si="35"/>
        <v>73050</v>
      </c>
      <c r="Z167" s="41">
        <f>IF(IFERROR(MATCH(E167,CONV_CAISO_Gen_List!C:C,0),FALSE),1,0)</f>
        <v>1</v>
      </c>
      <c r="AA167" s="47">
        <f t="shared" si="36"/>
        <v>14.826000000000001</v>
      </c>
      <c r="AB167">
        <f t="shared" si="37"/>
        <v>1</v>
      </c>
      <c r="AC167">
        <f t="shared" si="38"/>
        <v>1</v>
      </c>
      <c r="AD167">
        <f t="shared" si="34"/>
        <v>1</v>
      </c>
      <c r="AE167">
        <f t="shared" si="39"/>
        <v>0</v>
      </c>
      <c r="AF167" t="str">
        <f t="shared" si="48"/>
        <v>COVERD_2_QFUNTS</v>
      </c>
      <c r="AG167" t="str">
        <f t="shared" si="49"/>
        <v>Snow Mountain Hydro LLC (Cove)</v>
      </c>
      <c r="AH167" s="70">
        <f t="shared" si="50"/>
        <v>5</v>
      </c>
      <c r="AI167" t="str">
        <f t="shared" si="51"/>
        <v>Small_Hydro</v>
      </c>
      <c r="AJ167" s="44">
        <f>IFERROR(INDEX(MasterGenCapability_201906!$G:$G,MATCH($AF167,MasterGenCapability_201906!$U:$U,0)),"")</f>
        <v>5.75</v>
      </c>
      <c r="AK167" s="44">
        <f>IFERROR(INDEX(NQC2020compliance_20191121!$L:$L,MATCH($AF167,NQC2020compliance_20191121!$A:$A,0)),"")</f>
        <v>0</v>
      </c>
    </row>
    <row r="168" spans="2:37" x14ac:dyDescent="0.25">
      <c r="B168" s="6">
        <v>163</v>
      </c>
      <c r="C168" s="6" t="s">
        <v>549</v>
      </c>
      <c r="D168" s="6" t="s">
        <v>550</v>
      </c>
      <c r="E168" s="6" t="s">
        <v>231</v>
      </c>
      <c r="F168" s="6" t="s">
        <v>29</v>
      </c>
      <c r="G168" s="6" t="s">
        <v>30</v>
      </c>
      <c r="H168" s="6" t="s">
        <v>101</v>
      </c>
      <c r="I168" s="6" t="s">
        <v>102</v>
      </c>
      <c r="J168" s="6" t="s">
        <v>211</v>
      </c>
      <c r="K168" s="6" t="s">
        <v>212</v>
      </c>
      <c r="L168" s="6" t="s">
        <v>1</v>
      </c>
      <c r="M168" s="12">
        <v>32929</v>
      </c>
      <c r="N168" s="12">
        <v>43885</v>
      </c>
      <c r="O168" s="6">
        <v>1</v>
      </c>
      <c r="P168" s="13">
        <v>1.1000000000000001</v>
      </c>
      <c r="Q168" s="13">
        <v>2.25</v>
      </c>
      <c r="R168" s="14">
        <v>0.23349937700000001</v>
      </c>
      <c r="S168" s="6" t="s">
        <v>35</v>
      </c>
      <c r="T168" s="6" t="s">
        <v>35</v>
      </c>
      <c r="U168" s="15" t="s">
        <v>35</v>
      </c>
      <c r="V168" s="15" t="s">
        <v>213</v>
      </c>
      <c r="W168" s="15" t="s">
        <v>47</v>
      </c>
      <c r="X168" s="16">
        <v>1</v>
      </c>
      <c r="Y168" s="45">
        <f t="shared" si="35"/>
        <v>73050</v>
      </c>
      <c r="Z168" s="41">
        <f>IF(IFERROR(MATCH(E168,CONV_CAISO_Gen_List!C:C,0),FALSE),1,0)</f>
        <v>1</v>
      </c>
      <c r="AA168" s="47">
        <f t="shared" si="36"/>
        <v>2.25</v>
      </c>
      <c r="AB168">
        <f t="shared" si="37"/>
        <v>1</v>
      </c>
      <c r="AC168">
        <f t="shared" si="38"/>
        <v>1</v>
      </c>
      <c r="AD168">
        <f t="shared" si="34"/>
        <v>1</v>
      </c>
      <c r="AE168">
        <f t="shared" si="39"/>
        <v>0</v>
      </c>
      <c r="AF168" t="str">
        <f t="shared" si="48"/>
        <v>VOLTA_7_QFUNTS</v>
      </c>
      <c r="AG168" t="str">
        <f t="shared" si="49"/>
        <v>Snow Mountain Hydro LLC (Ponderosa Bailey Creek)</v>
      </c>
      <c r="AH168" s="70">
        <f t="shared" si="50"/>
        <v>1.1000000000000001</v>
      </c>
      <c r="AI168" t="str">
        <f t="shared" si="51"/>
        <v>Small_Hydro</v>
      </c>
      <c r="AJ168" s="44">
        <f>IFERROR(INDEX(MasterGenCapability_201906!$G:$G,MATCH($AF168,MasterGenCapability_201906!$U:$U,0)),"")</f>
        <v>1.3</v>
      </c>
      <c r="AK168" s="44">
        <f>IFERROR(INDEX(NQC2020compliance_20191121!$L:$L,MATCH($AF168,NQC2020compliance_20191121!$A:$A,0)),"")</f>
        <v>0.06</v>
      </c>
    </row>
    <row r="169" spans="2:37" x14ac:dyDescent="0.25">
      <c r="B169" s="6">
        <v>164</v>
      </c>
      <c r="C169" s="6" t="s">
        <v>551</v>
      </c>
      <c r="D169" s="6" t="s">
        <v>552</v>
      </c>
      <c r="E169" s="6" t="s">
        <v>553</v>
      </c>
      <c r="F169" s="6" t="s">
        <v>29</v>
      </c>
      <c r="G169" s="6" t="s">
        <v>30</v>
      </c>
      <c r="H169" s="6" t="s">
        <v>242</v>
      </c>
      <c r="I169" s="6" t="s">
        <v>46</v>
      </c>
      <c r="J169" s="6" t="s">
        <v>211</v>
      </c>
      <c r="K169" s="6" t="s">
        <v>212</v>
      </c>
      <c r="L169" s="6" t="s">
        <v>1</v>
      </c>
      <c r="M169" s="12">
        <v>32552</v>
      </c>
      <c r="N169" s="12">
        <v>43508</v>
      </c>
      <c r="O169" s="6">
        <v>1</v>
      </c>
      <c r="P169" s="13">
        <v>1.1000000000000001</v>
      </c>
      <c r="Q169" s="13">
        <v>1.6879999999999999</v>
      </c>
      <c r="R169" s="14">
        <v>0.175176422</v>
      </c>
      <c r="S169" s="6" t="s">
        <v>35</v>
      </c>
      <c r="T169" s="6" t="s">
        <v>35</v>
      </c>
      <c r="U169" s="15" t="s">
        <v>35</v>
      </c>
      <c r="V169" s="15" t="s">
        <v>213</v>
      </c>
      <c r="W169" s="15" t="s">
        <v>47</v>
      </c>
      <c r="X169" s="16">
        <v>1</v>
      </c>
      <c r="Y169" s="45">
        <f t="shared" si="35"/>
        <v>73050</v>
      </c>
      <c r="Z169" s="41">
        <f>IF(IFERROR(MATCH(E169,CONV_CAISO_Gen_List!C:C,0),FALSE),1,0)</f>
        <v>1</v>
      </c>
      <c r="AA169" s="47">
        <f t="shared" si="36"/>
        <v>1.6879999999999999</v>
      </c>
      <c r="AB169">
        <f t="shared" si="37"/>
        <v>1</v>
      </c>
      <c r="AC169">
        <f t="shared" si="38"/>
        <v>1</v>
      </c>
      <c r="AD169">
        <f t="shared" si="34"/>
        <v>1</v>
      </c>
      <c r="AE169">
        <f t="shared" si="39"/>
        <v>0</v>
      </c>
      <c r="AF169" t="str">
        <f t="shared" si="48"/>
        <v>KANAKA_1_UNIT</v>
      </c>
      <c r="AG169" t="str">
        <f t="shared" si="49"/>
        <v>Sts Hydropower Ltd. (Kanaka)</v>
      </c>
      <c r="AH169" s="70">
        <f t="shared" si="50"/>
        <v>1.1000000000000001</v>
      </c>
      <c r="AI169" t="str">
        <f t="shared" si="51"/>
        <v>Small_Hydro</v>
      </c>
      <c r="AJ169" s="44" t="str">
        <f>IFERROR(INDEX(MasterGenCapability_201906!$G:$G,MATCH($AF169,MasterGenCapability_201906!$U:$U,0)),"")</f>
        <v/>
      </c>
      <c r="AK169" s="44" t="str">
        <f>IFERROR(INDEX(NQC2020compliance_20191121!$L:$L,MATCH($AF169,NQC2020compliance_20191121!$A:$A,0)),"")</f>
        <v/>
      </c>
    </row>
    <row r="170" spans="2:37" x14ac:dyDescent="0.25">
      <c r="B170" s="6">
        <v>165</v>
      </c>
      <c r="C170" s="6" t="s">
        <v>554</v>
      </c>
      <c r="D170" s="6" t="s">
        <v>555</v>
      </c>
      <c r="E170" s="6" t="s">
        <v>295</v>
      </c>
      <c r="F170" s="6" t="s">
        <v>29</v>
      </c>
      <c r="G170" s="6" t="s">
        <v>30</v>
      </c>
      <c r="H170" s="6" t="s">
        <v>296</v>
      </c>
      <c r="I170" s="6" t="s">
        <v>96</v>
      </c>
      <c r="J170" s="6" t="s">
        <v>211</v>
      </c>
      <c r="K170" s="6" t="s">
        <v>212</v>
      </c>
      <c r="L170" s="6" t="s">
        <v>1</v>
      </c>
      <c r="M170" s="12">
        <v>41183</v>
      </c>
      <c r="N170" s="12">
        <v>42155</v>
      </c>
      <c r="O170" s="6">
        <v>1</v>
      </c>
      <c r="P170" s="13">
        <v>5.4450000000000003</v>
      </c>
      <c r="Q170" s="13">
        <v>16</v>
      </c>
      <c r="R170" s="14">
        <v>0.33544242800000001</v>
      </c>
      <c r="S170" s="6" t="s">
        <v>35</v>
      </c>
      <c r="T170" s="6" t="s">
        <v>35</v>
      </c>
      <c r="U170" s="15" t="s">
        <v>35</v>
      </c>
      <c r="V170" s="15" t="s">
        <v>213</v>
      </c>
      <c r="W170" s="15" t="s">
        <v>37</v>
      </c>
      <c r="X170" s="16">
        <v>1</v>
      </c>
      <c r="Y170" s="45">
        <f t="shared" si="35"/>
        <v>73050</v>
      </c>
      <c r="Z170" s="41">
        <f>IF(IFERROR(MATCH(E170,CONV_CAISO_Gen_List!C:C,0),FALSE),1,0)</f>
        <v>1</v>
      </c>
      <c r="AA170" s="47">
        <f t="shared" si="36"/>
        <v>16</v>
      </c>
      <c r="AB170">
        <f t="shared" si="37"/>
        <v>1</v>
      </c>
      <c r="AC170">
        <f t="shared" si="38"/>
        <v>1</v>
      </c>
      <c r="AD170">
        <f t="shared" si="34"/>
        <v>1</v>
      </c>
      <c r="AE170">
        <f t="shared" si="39"/>
        <v>0</v>
      </c>
      <c r="AF170" t="str">
        <f t="shared" si="48"/>
        <v>KEKAWK_6_UNIT</v>
      </c>
      <c r="AG170" t="str">
        <f t="shared" si="49"/>
        <v>STS Hydropower (Kekawaka)</v>
      </c>
      <c r="AH170" s="70">
        <f t="shared" si="50"/>
        <v>5.4450000000000003</v>
      </c>
      <c r="AI170" t="str">
        <f t="shared" si="51"/>
        <v>Small_Hydro</v>
      </c>
      <c r="AJ170" s="44">
        <f>IFERROR(INDEX(MasterGenCapability_201906!$G:$G,MATCH($AF170,MasterGenCapability_201906!$U:$U,0)),"")</f>
        <v>5.5</v>
      </c>
      <c r="AK170" s="44">
        <f>IFERROR(INDEX(NQC2020compliance_20191121!$L:$L,MATCH($AF170,NQC2020compliance_20191121!$A:$A,0)),"")</f>
        <v>0</v>
      </c>
    </row>
    <row r="171" spans="2:37" x14ac:dyDescent="0.25">
      <c r="B171" s="6">
        <v>166</v>
      </c>
      <c r="C171" s="6" t="s">
        <v>556</v>
      </c>
      <c r="D171" s="6" t="s">
        <v>557</v>
      </c>
      <c r="E171" s="6" t="s">
        <v>558</v>
      </c>
      <c r="F171" s="6" t="s">
        <v>29</v>
      </c>
      <c r="G171" s="6" t="s">
        <v>30</v>
      </c>
      <c r="H171" s="6" t="s">
        <v>101</v>
      </c>
      <c r="I171" s="6" t="s">
        <v>102</v>
      </c>
      <c r="J171" s="6" t="s">
        <v>211</v>
      </c>
      <c r="K171" s="6" t="s">
        <v>212</v>
      </c>
      <c r="L171" s="6" t="s">
        <v>1</v>
      </c>
      <c r="M171" s="12">
        <v>31427</v>
      </c>
      <c r="N171" s="12">
        <v>42383</v>
      </c>
      <c r="O171" s="6">
        <v>1</v>
      </c>
      <c r="P171" s="13">
        <v>3</v>
      </c>
      <c r="Q171" s="13">
        <v>4.2320000000000002</v>
      </c>
      <c r="R171" s="14">
        <v>0.16103500800000001</v>
      </c>
      <c r="S171" s="6" t="s">
        <v>35</v>
      </c>
      <c r="T171" s="6" t="s">
        <v>35</v>
      </c>
      <c r="U171" s="15" t="s">
        <v>35</v>
      </c>
      <c r="V171" s="15" t="s">
        <v>213</v>
      </c>
      <c r="W171" s="15" t="s">
        <v>47</v>
      </c>
      <c r="X171" s="16">
        <v>1</v>
      </c>
      <c r="Y171" s="45">
        <f t="shared" si="35"/>
        <v>73050</v>
      </c>
      <c r="Z171" s="41">
        <f>IF(IFERROR(MATCH(E171,CONV_CAISO_Gen_List!C:C,0),FALSE),1,0)</f>
        <v>0</v>
      </c>
      <c r="AA171" s="47">
        <f t="shared" si="36"/>
        <v>4.2320000000000002</v>
      </c>
      <c r="AB171">
        <f t="shared" si="37"/>
        <v>1</v>
      </c>
      <c r="AC171">
        <f t="shared" si="38"/>
        <v>1</v>
      </c>
      <c r="AD171">
        <f t="shared" si="34"/>
        <v>1</v>
      </c>
      <c r="AE171">
        <f t="shared" si="39"/>
        <v>0</v>
      </c>
      <c r="AF171" t="str">
        <f t="shared" si="48"/>
        <v>TKOPWR_2_UNIT</v>
      </c>
      <c r="AG171" t="str">
        <f t="shared" si="49"/>
        <v>Tko Power (South Bear Creek)</v>
      </c>
      <c r="AH171" s="70">
        <f t="shared" si="50"/>
        <v>3</v>
      </c>
      <c r="AI171" t="str">
        <f t="shared" si="51"/>
        <v>Small_Hydro</v>
      </c>
      <c r="AJ171" s="44" t="str">
        <f>IFERROR(INDEX(MasterGenCapability_201906!$G:$G,MATCH($AF171,MasterGenCapability_201906!$U:$U,0)),"")</f>
        <v/>
      </c>
      <c r="AK171" s="44" t="str">
        <f>IFERROR(INDEX(NQC2020compliance_20191121!$L:$L,MATCH($AF171,NQC2020compliance_20191121!$A:$A,0)),"")</f>
        <v/>
      </c>
    </row>
    <row r="172" spans="2:37" x14ac:dyDescent="0.25">
      <c r="B172" s="6">
        <v>167</v>
      </c>
      <c r="C172" s="6" t="s">
        <v>559</v>
      </c>
      <c r="D172" s="6" t="s">
        <v>560</v>
      </c>
      <c r="E172" s="6" t="s">
        <v>561</v>
      </c>
      <c r="F172" s="6" t="s">
        <v>29</v>
      </c>
      <c r="G172" s="6" t="s">
        <v>30</v>
      </c>
      <c r="H172" s="6" t="s">
        <v>122</v>
      </c>
      <c r="I172" s="6" t="s">
        <v>123</v>
      </c>
      <c r="J172" s="6" t="s">
        <v>211</v>
      </c>
      <c r="K172" s="6" t="s">
        <v>212</v>
      </c>
      <c r="L172" s="6" t="s">
        <v>1</v>
      </c>
      <c r="M172" s="12">
        <v>31778</v>
      </c>
      <c r="N172" s="12">
        <v>42735</v>
      </c>
      <c r="O172" s="6">
        <v>1</v>
      </c>
      <c r="P172" s="13">
        <v>16.2</v>
      </c>
      <c r="Q172" s="13">
        <v>78.197000000000003</v>
      </c>
      <c r="R172" s="14">
        <v>0.55102457900000001</v>
      </c>
      <c r="S172" s="6" t="s">
        <v>35</v>
      </c>
      <c r="T172" s="6" t="s">
        <v>35</v>
      </c>
      <c r="U172" s="15" t="s">
        <v>35</v>
      </c>
      <c r="V172" s="15" t="s">
        <v>213</v>
      </c>
      <c r="W172" s="15" t="s">
        <v>37</v>
      </c>
      <c r="X172" s="16">
        <v>1</v>
      </c>
      <c r="Y172" s="45">
        <f t="shared" si="35"/>
        <v>73050</v>
      </c>
      <c r="Z172" s="41">
        <f>IF(IFERROR(MATCH(E172,CONV_CAISO_Gen_List!C:C,0),FALSE),1,0)</f>
        <v>1</v>
      </c>
      <c r="AA172" s="47">
        <f t="shared" si="36"/>
        <v>78.197000000000003</v>
      </c>
      <c r="AB172">
        <f t="shared" si="37"/>
        <v>1</v>
      </c>
      <c r="AC172">
        <f t="shared" si="38"/>
        <v>1</v>
      </c>
      <c r="AD172">
        <f t="shared" si="34"/>
        <v>1</v>
      </c>
      <c r="AE172">
        <f t="shared" si="39"/>
        <v>0</v>
      </c>
      <c r="AF172" t="str">
        <f t="shared" si="48"/>
        <v>SNDBAR_7_UNIT 1</v>
      </c>
      <c r="AG172" t="str">
        <f t="shared" si="49"/>
        <v>Tri-Dam Authority</v>
      </c>
      <c r="AH172" s="70">
        <f t="shared" si="50"/>
        <v>16.2</v>
      </c>
      <c r="AI172" t="str">
        <f t="shared" si="51"/>
        <v>Small_Hydro</v>
      </c>
      <c r="AJ172" s="44">
        <f>IFERROR(INDEX(MasterGenCapability_201906!$G:$G,MATCH($AF172,MasterGenCapability_201906!$U:$U,0)),"")</f>
        <v>16.2</v>
      </c>
      <c r="AK172" s="44">
        <f>IFERROR(INDEX(NQC2020compliance_20191121!$L:$L,MATCH($AF172,NQC2020compliance_20191121!$A:$A,0)),"")</f>
        <v>10.28</v>
      </c>
    </row>
    <row r="173" spans="2:37" hidden="1" x14ac:dyDescent="0.25">
      <c r="B173" s="6">
        <v>168</v>
      </c>
      <c r="C173" s="6" t="s">
        <v>562</v>
      </c>
      <c r="D173" s="6" t="s">
        <v>563</v>
      </c>
      <c r="E173" s="6" t="s">
        <v>314</v>
      </c>
      <c r="F173" s="6" t="s">
        <v>29</v>
      </c>
      <c r="G173" s="6" t="s">
        <v>30</v>
      </c>
      <c r="H173" s="6" t="s">
        <v>101</v>
      </c>
      <c r="I173" s="6" t="s">
        <v>102</v>
      </c>
      <c r="J173" s="6" t="s">
        <v>211</v>
      </c>
      <c r="K173" s="6" t="s">
        <v>212</v>
      </c>
      <c r="L173" s="6" t="s">
        <v>1</v>
      </c>
      <c r="M173" s="12">
        <v>30763</v>
      </c>
      <c r="N173" s="12">
        <v>42094</v>
      </c>
      <c r="O173" s="6">
        <v>0</v>
      </c>
      <c r="P173" s="13">
        <v>0.97499999999999998</v>
      </c>
      <c r="Q173" s="13">
        <v>2.9830000000000001</v>
      </c>
      <c r="R173" s="14">
        <v>0.34925652699999998</v>
      </c>
      <c r="S173" s="6" t="s">
        <v>35</v>
      </c>
      <c r="T173" s="6" t="s">
        <v>35</v>
      </c>
      <c r="U173" s="15" t="s">
        <v>35</v>
      </c>
      <c r="V173" s="15" t="s">
        <v>213</v>
      </c>
      <c r="W173" s="15" t="s">
        <v>47</v>
      </c>
      <c r="X173" s="16">
        <v>1</v>
      </c>
      <c r="Y173" s="45">
        <f t="shared" si="35"/>
        <v>42094</v>
      </c>
      <c r="Z173" s="41">
        <f>IF(IFERROR(MATCH(E173,CONV_CAISO_Gen_List!C:C,0),FALSE),1,0)</f>
        <v>1</v>
      </c>
      <c r="AA173" s="47">
        <f t="shared" si="36"/>
        <v>2.9830000000000001</v>
      </c>
      <c r="AB173">
        <f t="shared" si="37"/>
        <v>0</v>
      </c>
      <c r="AC173">
        <f t="shared" si="38"/>
        <v>1</v>
      </c>
      <c r="AD173">
        <f t="shared" si="34"/>
        <v>0</v>
      </c>
      <c r="AE173">
        <f t="shared" si="39"/>
        <v>0</v>
      </c>
      <c r="AJ173" s="44" t="str">
        <f>IFERROR(INDEX(MasterGenCapability_201906!$G:$G,MATCH($AF173,MasterGenCapability_201906!$U:$U,0)),"")</f>
        <v/>
      </c>
      <c r="AK173" s="44" t="str">
        <f>IFERROR(INDEX(NQC2020compliance_20191121!$L:$L,MATCH($AF173,NQC2020compliance_20191121!$A:$A,0)),"")</f>
        <v/>
      </c>
    </row>
    <row r="174" spans="2:37" x14ac:dyDescent="0.25">
      <c r="B174" s="6">
        <v>169</v>
      </c>
      <c r="C174" s="6" t="s">
        <v>564</v>
      </c>
      <c r="D174" s="6" t="s">
        <v>565</v>
      </c>
      <c r="E174" s="6" t="s">
        <v>566</v>
      </c>
      <c r="F174" s="6" t="s">
        <v>29</v>
      </c>
      <c r="G174" s="6" t="s">
        <v>30</v>
      </c>
      <c r="H174" s="6" t="s">
        <v>290</v>
      </c>
      <c r="I174" s="6" t="s">
        <v>291</v>
      </c>
      <c r="J174" s="6" t="s">
        <v>211</v>
      </c>
      <c r="K174" s="6" t="s">
        <v>212</v>
      </c>
      <c r="L174" s="6" t="s">
        <v>1</v>
      </c>
      <c r="M174" s="12">
        <v>32902</v>
      </c>
      <c r="N174" s="12">
        <v>43858</v>
      </c>
      <c r="O174" s="6">
        <v>1</v>
      </c>
      <c r="P174" s="13">
        <v>2</v>
      </c>
      <c r="Q174" s="13">
        <v>2.9180000000000001</v>
      </c>
      <c r="R174" s="14">
        <v>0.16655251099999999</v>
      </c>
      <c r="S174" s="6" t="s">
        <v>35</v>
      </c>
      <c r="T174" s="6" t="s">
        <v>35</v>
      </c>
      <c r="U174" s="15" t="s">
        <v>35</v>
      </c>
      <c r="V174" s="15" t="s">
        <v>213</v>
      </c>
      <c r="W174" s="15" t="s">
        <v>292</v>
      </c>
      <c r="X174" s="16">
        <v>1</v>
      </c>
      <c r="Y174" s="45">
        <f t="shared" si="35"/>
        <v>73050</v>
      </c>
      <c r="Z174" s="41">
        <f>IF(IFERROR(MATCH(E174,CONV_CAISO_Gen_List!C:C,0),FALSE),1,0)</f>
        <v>1</v>
      </c>
      <c r="AA174" s="47">
        <f t="shared" si="36"/>
        <v>2.9180000000000001</v>
      </c>
      <c r="AB174">
        <f t="shared" si="37"/>
        <v>1</v>
      </c>
      <c r="AC174">
        <f t="shared" si="38"/>
        <v>1</v>
      </c>
      <c r="AD174">
        <f t="shared" si="34"/>
        <v>1</v>
      </c>
      <c r="AE174">
        <f t="shared" si="39"/>
        <v>0</v>
      </c>
      <c r="AF174" t="str">
        <f t="shared" ref="AF174:AF237" si="52">IF(ISBLANK(E174),C174,E174)</f>
        <v>DEADCK_1_UNIT</v>
      </c>
      <c r="AG174" t="str">
        <f t="shared" ref="AG174:AG237" si="53">D174</f>
        <v>Yuba County Water Agency (Deadwood Creek)</v>
      </c>
      <c r="AH174" s="70">
        <f t="shared" ref="AH174:AH237" si="54">P174</f>
        <v>2</v>
      </c>
      <c r="AI174" t="str">
        <f t="shared" ref="AI174:AI237" si="55">V174</f>
        <v>Small_Hydro</v>
      </c>
      <c r="AJ174" s="44">
        <f>IFERROR(INDEX(MasterGenCapability_201906!$G:$G,MATCH($AF174,MasterGenCapability_201906!$U:$U,0)),"")</f>
        <v>2</v>
      </c>
      <c r="AK174" s="44">
        <f>IFERROR(INDEX(NQC2020compliance_20191121!$L:$L,MATCH($AF174,NQC2020compliance_20191121!$A:$A,0)),"")</f>
        <v>0</v>
      </c>
    </row>
    <row r="175" spans="2:37" x14ac:dyDescent="0.25">
      <c r="B175" s="6">
        <v>170</v>
      </c>
      <c r="C175" s="6" t="s">
        <v>567</v>
      </c>
      <c r="D175" s="6" t="s">
        <v>568</v>
      </c>
      <c r="E175" s="6" t="s">
        <v>228</v>
      </c>
      <c r="F175" s="6" t="s">
        <v>29</v>
      </c>
      <c r="G175" s="6" t="s">
        <v>30</v>
      </c>
      <c r="H175" s="6" t="s">
        <v>290</v>
      </c>
      <c r="I175" s="6" t="s">
        <v>291</v>
      </c>
      <c r="J175" s="6" t="s">
        <v>211</v>
      </c>
      <c r="K175" s="6" t="s">
        <v>212</v>
      </c>
      <c r="L175" s="6" t="s">
        <v>1</v>
      </c>
      <c r="M175" s="12">
        <v>31685</v>
      </c>
      <c r="N175" s="12">
        <v>42642</v>
      </c>
      <c r="O175" s="6">
        <v>1</v>
      </c>
      <c r="P175" s="13">
        <v>0.15</v>
      </c>
      <c r="Q175" s="13">
        <v>1.054</v>
      </c>
      <c r="R175" s="14">
        <v>0.80213089800000004</v>
      </c>
      <c r="S175" s="6" t="s">
        <v>35</v>
      </c>
      <c r="T175" s="6" t="s">
        <v>35</v>
      </c>
      <c r="U175" s="15" t="s">
        <v>35</v>
      </c>
      <c r="V175" s="15" t="s">
        <v>213</v>
      </c>
      <c r="W175" s="15" t="s">
        <v>292</v>
      </c>
      <c r="X175" s="16">
        <v>1</v>
      </c>
      <c r="Y175" s="45">
        <f t="shared" si="35"/>
        <v>73050</v>
      </c>
      <c r="Z175" s="41">
        <f>IF(IFERROR(MATCH(E175,CONV_CAISO_Gen_List!C:C,0),FALSE),1,0)</f>
        <v>1</v>
      </c>
      <c r="AA175" s="47">
        <f t="shared" si="36"/>
        <v>1.054</v>
      </c>
      <c r="AB175">
        <f t="shared" si="37"/>
        <v>1</v>
      </c>
      <c r="AC175">
        <f t="shared" si="38"/>
        <v>1</v>
      </c>
      <c r="AD175">
        <f t="shared" si="34"/>
        <v>1</v>
      </c>
      <c r="AE175">
        <f t="shared" si="39"/>
        <v>0</v>
      </c>
      <c r="AF175" t="str">
        <f t="shared" si="52"/>
        <v>TBLMTN_6_QF</v>
      </c>
      <c r="AG175" t="str">
        <f t="shared" si="53"/>
        <v>Yuba County Water Agency (Fish Release)</v>
      </c>
      <c r="AH175" s="70">
        <f t="shared" si="54"/>
        <v>0.15</v>
      </c>
      <c r="AI175" t="str">
        <f t="shared" si="55"/>
        <v>Small_Hydro</v>
      </c>
      <c r="AJ175" s="44">
        <f>IFERROR(INDEX(MasterGenCapability_201906!$G:$G,MATCH($AF175,MasterGenCapability_201906!$U:$U,0)),"")</f>
        <v>1.7</v>
      </c>
      <c r="AK175" s="44">
        <f>IFERROR(INDEX(NQC2020compliance_20191121!$L:$L,MATCH($AF175,NQC2020compliance_20191121!$A:$A,0)),"")</f>
        <v>0.22</v>
      </c>
    </row>
    <row r="176" spans="2:37" x14ac:dyDescent="0.25">
      <c r="B176" s="6">
        <v>171</v>
      </c>
      <c r="C176" s="6" t="s">
        <v>569</v>
      </c>
      <c r="D176" s="6" t="s">
        <v>570</v>
      </c>
      <c r="E176" s="6"/>
      <c r="F176" s="6" t="s">
        <v>29</v>
      </c>
      <c r="G176" s="6" t="s">
        <v>30</v>
      </c>
      <c r="H176" s="6" t="s">
        <v>52</v>
      </c>
      <c r="I176" s="6" t="s">
        <v>53</v>
      </c>
      <c r="J176" s="6" t="s">
        <v>211</v>
      </c>
      <c r="K176" s="6" t="s">
        <v>212</v>
      </c>
      <c r="L176" s="6" t="s">
        <v>1</v>
      </c>
      <c r="M176" s="12">
        <v>40869</v>
      </c>
      <c r="N176" s="12">
        <v>48173</v>
      </c>
      <c r="O176" s="6">
        <v>1</v>
      </c>
      <c r="P176" s="13">
        <v>0.112</v>
      </c>
      <c r="Q176" s="13">
        <v>0.6</v>
      </c>
      <c r="R176" s="14">
        <v>0.61154598800000004</v>
      </c>
      <c r="S176" s="6" t="s">
        <v>35</v>
      </c>
      <c r="T176" s="6" t="s">
        <v>35</v>
      </c>
      <c r="U176" s="15" t="s">
        <v>35</v>
      </c>
      <c r="V176" s="15" t="s">
        <v>213</v>
      </c>
      <c r="W176" s="15" t="s">
        <v>37</v>
      </c>
      <c r="X176" s="16">
        <v>1</v>
      </c>
      <c r="Y176" s="45">
        <f t="shared" si="35"/>
        <v>73050</v>
      </c>
      <c r="Z176" s="41">
        <f>IF(IFERROR(MATCH(E176,CONV_CAISO_Gen_List!C:C,0),FALSE),1,0)</f>
        <v>0</v>
      </c>
      <c r="AA176" s="47">
        <f t="shared" si="36"/>
        <v>0.6</v>
      </c>
      <c r="AB176">
        <f t="shared" si="37"/>
        <v>1</v>
      </c>
      <c r="AC176">
        <f t="shared" si="38"/>
        <v>1</v>
      </c>
      <c r="AD176">
        <f t="shared" si="34"/>
        <v>1</v>
      </c>
      <c r="AE176">
        <f t="shared" si="39"/>
        <v>0</v>
      </c>
      <c r="AF176" t="str">
        <f t="shared" si="52"/>
        <v>PG4101</v>
      </c>
      <c r="AG176" t="str">
        <f t="shared" si="53"/>
        <v>Cox Ave Hydro</v>
      </c>
      <c r="AH176" s="70">
        <f t="shared" si="54"/>
        <v>0.112</v>
      </c>
      <c r="AI176" t="str">
        <f t="shared" si="55"/>
        <v>Small_Hydro</v>
      </c>
      <c r="AJ176" s="44" t="str">
        <f>IFERROR(INDEX(MasterGenCapability_201906!$G:$G,MATCH($AF176,MasterGenCapability_201906!$U:$U,0)),"")</f>
        <v/>
      </c>
      <c r="AK176" s="44" t="str">
        <f>IFERROR(INDEX(NQC2020compliance_20191121!$L:$L,MATCH($AF176,NQC2020compliance_20191121!$A:$A,0)),"")</f>
        <v/>
      </c>
    </row>
    <row r="177" spans="2:37" x14ac:dyDescent="0.25">
      <c r="B177" s="6">
        <v>172</v>
      </c>
      <c r="C177" s="6" t="s">
        <v>571</v>
      </c>
      <c r="D177" s="6" t="s">
        <v>572</v>
      </c>
      <c r="E177" s="6" t="s">
        <v>573</v>
      </c>
      <c r="F177" s="6" t="s">
        <v>29</v>
      </c>
      <c r="G177" s="6" t="s">
        <v>30</v>
      </c>
      <c r="H177" s="6" t="s">
        <v>275</v>
      </c>
      <c r="I177" s="6" t="s">
        <v>218</v>
      </c>
      <c r="J177" s="6" t="s">
        <v>211</v>
      </c>
      <c r="K177" s="6" t="s">
        <v>212</v>
      </c>
      <c r="L177" s="6" t="s">
        <v>1</v>
      </c>
      <c r="M177" s="12">
        <v>40848</v>
      </c>
      <c r="N177" s="12">
        <v>48152</v>
      </c>
      <c r="O177" s="6">
        <v>1</v>
      </c>
      <c r="P177" s="13">
        <v>1.625</v>
      </c>
      <c r="Q177" s="13">
        <v>8</v>
      </c>
      <c r="R177" s="14">
        <v>0.56199508300000001</v>
      </c>
      <c r="S177" s="6" t="s">
        <v>35</v>
      </c>
      <c r="T177" s="6" t="s">
        <v>35</v>
      </c>
      <c r="U177" s="15" t="s">
        <v>35</v>
      </c>
      <c r="V177" s="15" t="s">
        <v>213</v>
      </c>
      <c r="W177" s="15" t="s">
        <v>37</v>
      </c>
      <c r="X177" s="16">
        <v>1</v>
      </c>
      <c r="Y177" s="45">
        <f t="shared" si="35"/>
        <v>73050</v>
      </c>
      <c r="Z177" s="41">
        <f>IF(IFERROR(MATCH(E177,CONV_CAISO_Gen_List!C:C,0),FALSE),1,0)</f>
        <v>1</v>
      </c>
      <c r="AA177" s="47">
        <f t="shared" si="36"/>
        <v>8</v>
      </c>
      <c r="AB177">
        <f t="shared" si="37"/>
        <v>1</v>
      </c>
      <c r="AC177">
        <f t="shared" si="38"/>
        <v>1</v>
      </c>
      <c r="AD177">
        <f t="shared" si="34"/>
        <v>1</v>
      </c>
      <c r="AE177">
        <f t="shared" si="39"/>
        <v>0</v>
      </c>
      <c r="AF177" t="str">
        <f t="shared" si="52"/>
        <v>FTSWRD_6_TRFORK</v>
      </c>
      <c r="AG177" t="str">
        <f t="shared" si="53"/>
        <v>Norman Ross Burgess - Three Forks Water Power Project</v>
      </c>
      <c r="AH177" s="70">
        <f t="shared" si="54"/>
        <v>1.625</v>
      </c>
      <c r="AI177" t="str">
        <f t="shared" si="55"/>
        <v>Small_Hydro</v>
      </c>
      <c r="AJ177" s="44">
        <f>IFERROR(INDEX(MasterGenCapability_201906!$G:$G,MATCH($AF177,MasterGenCapability_201906!$U:$U,0)),"")</f>
        <v>1.63</v>
      </c>
      <c r="AK177" s="44">
        <f>IFERROR(INDEX(NQC2020compliance_20191121!$L:$L,MATCH($AF177,NQC2020compliance_20191121!$A:$A,0)),"")</f>
        <v>0.09</v>
      </c>
    </row>
    <row r="178" spans="2:37" x14ac:dyDescent="0.25">
      <c r="B178" s="6">
        <v>173</v>
      </c>
      <c r="C178" s="6" t="s">
        <v>574</v>
      </c>
      <c r="D178" s="6" t="s">
        <v>575</v>
      </c>
      <c r="E178" s="6"/>
      <c r="F178" s="6" t="s">
        <v>29</v>
      </c>
      <c r="G178" s="6" t="s">
        <v>30</v>
      </c>
      <c r="H178" s="6" t="s">
        <v>174</v>
      </c>
      <c r="I178" s="6" t="s">
        <v>175</v>
      </c>
      <c r="J178" s="6" t="s">
        <v>211</v>
      </c>
      <c r="K178" s="6" t="s">
        <v>212</v>
      </c>
      <c r="L178" s="6" t="s">
        <v>1</v>
      </c>
      <c r="M178" s="12">
        <v>41030</v>
      </c>
      <c r="N178" s="12">
        <v>44681</v>
      </c>
      <c r="O178" s="6">
        <v>1</v>
      </c>
      <c r="P178" s="13">
        <v>0.98</v>
      </c>
      <c r="Q178" s="13">
        <v>5</v>
      </c>
      <c r="R178" s="14">
        <v>0.58242475100000002</v>
      </c>
      <c r="S178" s="6" t="s">
        <v>35</v>
      </c>
      <c r="T178" s="6" t="s">
        <v>35</v>
      </c>
      <c r="U178" s="15" t="s">
        <v>35</v>
      </c>
      <c r="V178" s="15" t="s">
        <v>213</v>
      </c>
      <c r="W178" s="15" t="s">
        <v>176</v>
      </c>
      <c r="X178" s="16">
        <v>1</v>
      </c>
      <c r="Y178" s="45">
        <f t="shared" si="35"/>
        <v>73050</v>
      </c>
      <c r="Z178" s="41">
        <f>IF(IFERROR(MATCH(E178,CONV_CAISO_Gen_List!C:C,0),FALSE),1,0)</f>
        <v>0</v>
      </c>
      <c r="AA178" s="47">
        <f t="shared" si="36"/>
        <v>5</v>
      </c>
      <c r="AB178">
        <f t="shared" si="37"/>
        <v>1</v>
      </c>
      <c r="AC178">
        <f t="shared" si="38"/>
        <v>1</v>
      </c>
      <c r="AD178">
        <f t="shared" si="34"/>
        <v>1</v>
      </c>
      <c r="AE178">
        <f t="shared" si="39"/>
        <v>0</v>
      </c>
      <c r="AF178" t="str">
        <f t="shared" si="52"/>
        <v>PG4103</v>
      </c>
      <c r="AG178" t="str">
        <f t="shared" si="53"/>
        <v>Wolfsen Bypass FiT</v>
      </c>
      <c r="AH178" s="70">
        <f t="shared" si="54"/>
        <v>0.98</v>
      </c>
      <c r="AI178" t="str">
        <f t="shared" si="55"/>
        <v>Small_Hydro</v>
      </c>
      <c r="AJ178" s="44" t="str">
        <f>IFERROR(INDEX(MasterGenCapability_201906!$G:$G,MATCH($AF178,MasterGenCapability_201906!$U:$U,0)),"")</f>
        <v/>
      </c>
      <c r="AK178" s="44" t="str">
        <f>IFERROR(INDEX(NQC2020compliance_20191121!$L:$L,MATCH($AF178,NQC2020compliance_20191121!$A:$A,0)),"")</f>
        <v/>
      </c>
    </row>
    <row r="179" spans="2:37" x14ac:dyDescent="0.25">
      <c r="B179" s="6">
        <v>174</v>
      </c>
      <c r="C179" s="6" t="s">
        <v>576</v>
      </c>
      <c r="D179" s="6" t="s">
        <v>577</v>
      </c>
      <c r="E179" s="6" t="s">
        <v>578</v>
      </c>
      <c r="F179" s="6" t="s">
        <v>29</v>
      </c>
      <c r="G179" s="6" t="s">
        <v>30</v>
      </c>
      <c r="H179" s="6" t="s">
        <v>275</v>
      </c>
      <c r="I179" s="6" t="s">
        <v>218</v>
      </c>
      <c r="J179" s="6" t="s">
        <v>211</v>
      </c>
      <c r="K179" s="6" t="s">
        <v>212</v>
      </c>
      <c r="L179" s="6" t="s">
        <v>1</v>
      </c>
      <c r="M179" s="12">
        <v>40179</v>
      </c>
      <c r="N179" s="12">
        <v>47656</v>
      </c>
      <c r="O179" s="6">
        <v>1</v>
      </c>
      <c r="P179" s="13">
        <v>4.8</v>
      </c>
      <c r="Q179" s="13">
        <v>8</v>
      </c>
      <c r="R179" s="14">
        <v>0.190258752</v>
      </c>
      <c r="S179" s="6" t="s">
        <v>35</v>
      </c>
      <c r="T179" s="6" t="s">
        <v>35</v>
      </c>
      <c r="U179" s="15" t="s">
        <v>35</v>
      </c>
      <c r="V179" s="15" t="s">
        <v>213</v>
      </c>
      <c r="W179" s="15" t="s">
        <v>37</v>
      </c>
      <c r="X179" s="16">
        <v>1</v>
      </c>
      <c r="Y179" s="45">
        <f t="shared" si="35"/>
        <v>73050</v>
      </c>
      <c r="Z179" s="41">
        <f>IF(IFERROR(MATCH(E179,CONV_CAISO_Gen_List!C:C,0),FALSE),1,0)</f>
        <v>1</v>
      </c>
      <c r="AA179" s="47">
        <f t="shared" si="36"/>
        <v>8</v>
      </c>
      <c r="AB179">
        <f t="shared" si="37"/>
        <v>1</v>
      </c>
      <c r="AC179">
        <f t="shared" si="38"/>
        <v>1</v>
      </c>
      <c r="AD179">
        <f t="shared" si="34"/>
        <v>1</v>
      </c>
      <c r="AE179">
        <f t="shared" si="39"/>
        <v>0</v>
      </c>
      <c r="AF179" t="str">
        <f t="shared" si="52"/>
        <v>GRSCRK_6_BGCKWW</v>
      </c>
      <c r="AG179" t="str">
        <f t="shared" si="53"/>
        <v>Big Creek Waterworks</v>
      </c>
      <c r="AH179" s="70">
        <f t="shared" si="54"/>
        <v>4.8</v>
      </c>
      <c r="AI179" t="str">
        <f t="shared" si="55"/>
        <v>Small_Hydro</v>
      </c>
      <c r="AJ179" s="44">
        <f>IFERROR(INDEX(MasterGenCapability_201906!$G:$G,MATCH($AF179,MasterGenCapability_201906!$U:$U,0)),"")</f>
        <v>5</v>
      </c>
      <c r="AK179" s="44">
        <f>IFERROR(INDEX(NQC2020compliance_20191121!$L:$L,MATCH($AF179,NQC2020compliance_20191121!$A:$A,0)),"")</f>
        <v>0</v>
      </c>
    </row>
    <row r="180" spans="2:37" x14ac:dyDescent="0.25">
      <c r="B180" s="6">
        <v>175</v>
      </c>
      <c r="C180" s="6" t="s">
        <v>579</v>
      </c>
      <c r="D180" s="6" t="s">
        <v>580</v>
      </c>
      <c r="E180" s="6" t="s">
        <v>475</v>
      </c>
      <c r="F180" s="6" t="s">
        <v>29</v>
      </c>
      <c r="G180" s="6" t="s">
        <v>30</v>
      </c>
      <c r="H180" s="6" t="s">
        <v>163</v>
      </c>
      <c r="I180" s="6" t="s">
        <v>526</v>
      </c>
      <c r="J180" s="6" t="s">
        <v>211</v>
      </c>
      <c r="K180" s="6" t="s">
        <v>212</v>
      </c>
      <c r="L180" s="6" t="s">
        <v>1</v>
      </c>
      <c r="M180" s="12">
        <v>40317</v>
      </c>
      <c r="N180" s="12">
        <v>44331</v>
      </c>
      <c r="O180" s="6">
        <v>1</v>
      </c>
      <c r="P180" s="13">
        <v>22</v>
      </c>
      <c r="Q180" s="13">
        <v>99.3</v>
      </c>
      <c r="R180" s="14">
        <v>0.51525529299999995</v>
      </c>
      <c r="S180" s="6" t="s">
        <v>35</v>
      </c>
      <c r="T180" s="6" t="s">
        <v>35</v>
      </c>
      <c r="U180" s="15" t="s">
        <v>35</v>
      </c>
      <c r="V180" s="15" t="s">
        <v>213</v>
      </c>
      <c r="W180" s="15" t="s">
        <v>165</v>
      </c>
      <c r="X180" s="16">
        <v>1</v>
      </c>
      <c r="Y180" s="45">
        <f t="shared" si="35"/>
        <v>73050</v>
      </c>
      <c r="Z180" s="41">
        <f>IF(IFERROR(MATCH(E180,CONV_CAISO_Gen_List!C:C,0),FALSE),1,0)</f>
        <v>1</v>
      </c>
      <c r="AA180" s="47">
        <f t="shared" si="36"/>
        <v>99.3</v>
      </c>
      <c r="AB180">
        <f t="shared" si="37"/>
        <v>1</v>
      </c>
      <c r="AC180">
        <f t="shared" si="38"/>
        <v>1</v>
      </c>
      <c r="AD180">
        <f t="shared" si="34"/>
        <v>1</v>
      </c>
      <c r="AE180">
        <f t="shared" si="39"/>
        <v>0</v>
      </c>
      <c r="AF180" t="str">
        <f t="shared" si="52"/>
        <v>ELDORO_7_UNIT 1</v>
      </c>
      <c r="AG180" t="str">
        <f t="shared" si="53"/>
        <v>El Dorado Irrigation District</v>
      </c>
      <c r="AH180" s="70">
        <f t="shared" si="54"/>
        <v>22</v>
      </c>
      <c r="AI180" t="str">
        <f t="shared" si="55"/>
        <v>Small_Hydro</v>
      </c>
      <c r="AJ180" s="44">
        <f>IFERROR(INDEX(MasterGenCapability_201906!$G:$G,MATCH($AF180,MasterGenCapability_201906!$U:$U,0)),"")</f>
        <v>11</v>
      </c>
      <c r="AK180" s="44">
        <f>IFERROR(INDEX(NQC2020compliance_20191121!$L:$L,MATCH($AF180,NQC2020compliance_20191121!$A:$A,0)),"")</f>
        <v>11</v>
      </c>
    </row>
    <row r="181" spans="2:37" x14ac:dyDescent="0.25">
      <c r="B181" s="6">
        <v>176</v>
      </c>
      <c r="C181" s="6" t="s">
        <v>581</v>
      </c>
      <c r="D181" s="6" t="s">
        <v>582</v>
      </c>
      <c r="E181" s="6"/>
      <c r="F181" s="6" t="s">
        <v>29</v>
      </c>
      <c r="G181" s="6" t="s">
        <v>30</v>
      </c>
      <c r="H181" s="6" t="s">
        <v>174</v>
      </c>
      <c r="I181" s="6" t="s">
        <v>175</v>
      </c>
      <c r="J181" s="6" t="s">
        <v>211</v>
      </c>
      <c r="K181" s="6" t="s">
        <v>212</v>
      </c>
      <c r="L181" s="6" t="s">
        <v>1</v>
      </c>
      <c r="M181" s="12">
        <v>41030</v>
      </c>
      <c r="N181" s="12">
        <v>44681</v>
      </c>
      <c r="O181" s="6">
        <v>1</v>
      </c>
      <c r="P181" s="13">
        <v>0.6</v>
      </c>
      <c r="Q181" s="13">
        <v>3</v>
      </c>
      <c r="R181" s="14">
        <v>0.57077625600000004</v>
      </c>
      <c r="S181" s="6" t="s">
        <v>35</v>
      </c>
      <c r="T181" s="6" t="s">
        <v>35</v>
      </c>
      <c r="U181" s="15" t="s">
        <v>35</v>
      </c>
      <c r="V181" s="15" t="s">
        <v>213</v>
      </c>
      <c r="W181" s="15" t="s">
        <v>176</v>
      </c>
      <c r="X181" s="16">
        <v>1</v>
      </c>
      <c r="Y181" s="45">
        <f t="shared" si="35"/>
        <v>73050</v>
      </c>
      <c r="Z181" s="41">
        <f>IF(IFERROR(MATCH(E181,CONV_CAISO_Gen_List!C:C,0),FALSE),1,0)</f>
        <v>0</v>
      </c>
      <c r="AA181" s="47">
        <f t="shared" si="36"/>
        <v>3</v>
      </c>
      <c r="AB181">
        <f t="shared" si="37"/>
        <v>1</v>
      </c>
      <c r="AC181">
        <f t="shared" si="38"/>
        <v>1</v>
      </c>
      <c r="AD181">
        <f t="shared" si="34"/>
        <v>1</v>
      </c>
      <c r="AE181">
        <f t="shared" si="39"/>
        <v>0</v>
      </c>
      <c r="AF181" t="str">
        <f t="shared" si="52"/>
        <v>PG4106</v>
      </c>
      <c r="AG181" t="str">
        <f t="shared" si="53"/>
        <v>San Luis Bypass FiT</v>
      </c>
      <c r="AH181" s="70">
        <f t="shared" si="54"/>
        <v>0.6</v>
      </c>
      <c r="AI181" t="str">
        <f t="shared" si="55"/>
        <v>Small_Hydro</v>
      </c>
      <c r="AJ181" s="44" t="str">
        <f>IFERROR(INDEX(MasterGenCapability_201906!$G:$G,MATCH($AF181,MasterGenCapability_201906!$U:$U,0)),"")</f>
        <v/>
      </c>
      <c r="AK181" s="44" t="str">
        <f>IFERROR(INDEX(NQC2020compliance_20191121!$L:$L,MATCH($AF181,NQC2020compliance_20191121!$A:$A,0)),"")</f>
        <v/>
      </c>
    </row>
    <row r="182" spans="2:37" x14ac:dyDescent="0.25">
      <c r="B182" s="6">
        <v>177</v>
      </c>
      <c r="C182" s="6" t="s">
        <v>583</v>
      </c>
      <c r="D182" s="6" t="s">
        <v>584</v>
      </c>
      <c r="E182" s="6" t="s">
        <v>210</v>
      </c>
      <c r="F182" s="6" t="s">
        <v>29</v>
      </c>
      <c r="G182" s="6" t="s">
        <v>30</v>
      </c>
      <c r="H182" s="6" t="s">
        <v>246</v>
      </c>
      <c r="I182" s="6" t="s">
        <v>247</v>
      </c>
      <c r="J182" s="6" t="s">
        <v>211</v>
      </c>
      <c r="K182" s="6" t="s">
        <v>212</v>
      </c>
      <c r="L182" s="6" t="s">
        <v>1</v>
      </c>
      <c r="M182" s="12">
        <v>40330</v>
      </c>
      <c r="N182" s="12">
        <v>43982</v>
      </c>
      <c r="O182" s="6">
        <v>1</v>
      </c>
      <c r="P182" s="13">
        <v>0.85</v>
      </c>
      <c r="Q182" s="13">
        <v>3.2029999999999998</v>
      </c>
      <c r="R182" s="14">
        <v>0.43016384600000002</v>
      </c>
      <c r="S182" s="6" t="s">
        <v>35</v>
      </c>
      <c r="T182" s="6" t="s">
        <v>35</v>
      </c>
      <c r="U182" s="15" t="s">
        <v>35</v>
      </c>
      <c r="V182" s="15" t="s">
        <v>213</v>
      </c>
      <c r="W182" s="15" t="s">
        <v>37</v>
      </c>
      <c r="X182" s="16">
        <v>1</v>
      </c>
      <c r="Y182" s="45">
        <f t="shared" si="35"/>
        <v>73050</v>
      </c>
      <c r="Z182" s="41">
        <f>IF(IFERROR(MATCH(E182,CONV_CAISO_Gen_List!C:C,0),FALSE),1,0)</f>
        <v>1</v>
      </c>
      <c r="AA182" s="47">
        <f t="shared" si="36"/>
        <v>3.2029999999999998</v>
      </c>
      <c r="AB182">
        <f t="shared" si="37"/>
        <v>1</v>
      </c>
      <c r="AC182">
        <f t="shared" si="38"/>
        <v>1</v>
      </c>
      <c r="AD182">
        <f t="shared" si="34"/>
        <v>1</v>
      </c>
      <c r="AE182">
        <f t="shared" si="39"/>
        <v>0</v>
      </c>
      <c r="AF182" t="str">
        <f t="shared" si="52"/>
        <v>RIOOSO_1_QF</v>
      </c>
      <c r="AG182" t="str">
        <f t="shared" si="53"/>
        <v>NID Scotts Flat FiT</v>
      </c>
      <c r="AH182" s="70">
        <f t="shared" si="54"/>
        <v>0.85</v>
      </c>
      <c r="AI182" t="str">
        <f t="shared" si="55"/>
        <v>Small_Hydro</v>
      </c>
      <c r="AJ182" s="44">
        <f>IFERROR(INDEX(MasterGenCapability_201906!$G:$G,MATCH($AF182,MasterGenCapability_201906!$U:$U,0)),"")</f>
        <v>1.7</v>
      </c>
      <c r="AK182" s="44">
        <f>IFERROR(INDEX(NQC2020compliance_20191121!$L:$L,MATCH($AF182,NQC2020compliance_20191121!$A:$A,0)),"")</f>
        <v>1.08</v>
      </c>
    </row>
    <row r="183" spans="2:37" x14ac:dyDescent="0.25">
      <c r="B183" s="6">
        <v>178</v>
      </c>
      <c r="C183" s="6" t="s">
        <v>585</v>
      </c>
      <c r="D183" s="6" t="s">
        <v>586</v>
      </c>
      <c r="E183" s="6"/>
      <c r="F183" s="6" t="s">
        <v>29</v>
      </c>
      <c r="G183" s="6" t="s">
        <v>30</v>
      </c>
      <c r="H183" s="6" t="s">
        <v>101</v>
      </c>
      <c r="I183" s="6" t="s">
        <v>102</v>
      </c>
      <c r="J183" s="6" t="s">
        <v>211</v>
      </c>
      <c r="K183" s="6" t="s">
        <v>212</v>
      </c>
      <c r="L183" s="6" t="s">
        <v>1</v>
      </c>
      <c r="M183" s="12">
        <v>40925</v>
      </c>
      <c r="N183" s="12">
        <v>48229</v>
      </c>
      <c r="O183" s="6">
        <v>1</v>
      </c>
      <c r="P183" s="13">
        <v>0.52</v>
      </c>
      <c r="Q183" s="13">
        <v>2.5960000000000001</v>
      </c>
      <c r="R183" s="14">
        <v>0.569898138</v>
      </c>
      <c r="S183" s="6" t="s">
        <v>35</v>
      </c>
      <c r="T183" s="6" t="s">
        <v>35</v>
      </c>
      <c r="U183" s="15" t="s">
        <v>35</v>
      </c>
      <c r="V183" s="15" t="s">
        <v>213</v>
      </c>
      <c r="W183" s="15" t="s">
        <v>47</v>
      </c>
      <c r="X183" s="16">
        <v>1</v>
      </c>
      <c r="Y183" s="45">
        <f t="shared" si="35"/>
        <v>73050</v>
      </c>
      <c r="Z183" s="41">
        <f>IF(IFERROR(MATCH(E183,CONV_CAISO_Gen_List!C:C,0),FALSE),1,0)</f>
        <v>0</v>
      </c>
      <c r="AA183" s="47">
        <f t="shared" si="36"/>
        <v>2.5960000000000001</v>
      </c>
      <c r="AB183">
        <f t="shared" si="37"/>
        <v>1</v>
      </c>
      <c r="AC183">
        <f t="shared" si="38"/>
        <v>1</v>
      </c>
      <c r="AD183">
        <f t="shared" si="34"/>
        <v>1</v>
      </c>
      <c r="AE183">
        <f t="shared" si="39"/>
        <v>0</v>
      </c>
      <c r="AF183" t="str">
        <f t="shared" si="52"/>
        <v>PG4108</v>
      </c>
      <c r="AG183" t="str">
        <f t="shared" si="53"/>
        <v>T&amp;G Hydro</v>
      </c>
      <c r="AH183" s="70">
        <f t="shared" si="54"/>
        <v>0.52</v>
      </c>
      <c r="AI183" t="str">
        <f t="shared" si="55"/>
        <v>Small_Hydro</v>
      </c>
      <c r="AJ183" s="44" t="str">
        <f>IFERROR(INDEX(MasterGenCapability_201906!$G:$G,MATCH($AF183,MasterGenCapability_201906!$U:$U,0)),"")</f>
        <v/>
      </c>
      <c r="AK183" s="44" t="str">
        <f>IFERROR(INDEX(NQC2020compliance_20191121!$L:$L,MATCH($AF183,NQC2020compliance_20191121!$A:$A,0)),"")</f>
        <v/>
      </c>
    </row>
    <row r="184" spans="2:37" x14ac:dyDescent="0.25">
      <c r="B184" s="6">
        <v>179</v>
      </c>
      <c r="C184" s="6" t="s">
        <v>587</v>
      </c>
      <c r="D184" s="6" t="s">
        <v>588</v>
      </c>
      <c r="E184" s="6"/>
      <c r="F184" s="6" t="s">
        <v>29</v>
      </c>
      <c r="G184" s="6" t="s">
        <v>30</v>
      </c>
      <c r="H184" s="6" t="s">
        <v>307</v>
      </c>
      <c r="I184" s="6" t="s">
        <v>308</v>
      </c>
      <c r="J184" s="6" t="s">
        <v>211</v>
      </c>
      <c r="K184" s="6" t="s">
        <v>212</v>
      </c>
      <c r="L184" s="6" t="s">
        <v>1</v>
      </c>
      <c r="M184" s="12">
        <v>40652</v>
      </c>
      <c r="N184" s="12">
        <v>46130</v>
      </c>
      <c r="O184" s="6">
        <v>1</v>
      </c>
      <c r="P184" s="13">
        <v>0.33</v>
      </c>
      <c r="Q184" s="13">
        <v>0.1</v>
      </c>
      <c r="R184" s="14">
        <v>3.4592499999999998E-2</v>
      </c>
      <c r="S184" s="6" t="s">
        <v>35</v>
      </c>
      <c r="T184" s="6" t="s">
        <v>35</v>
      </c>
      <c r="U184" s="15" t="s">
        <v>35</v>
      </c>
      <c r="V184" s="15" t="s">
        <v>213</v>
      </c>
      <c r="W184" s="15" t="s">
        <v>37</v>
      </c>
      <c r="X184" s="16">
        <v>1</v>
      </c>
      <c r="Y184" s="45">
        <f t="shared" si="35"/>
        <v>73050</v>
      </c>
      <c r="Z184" s="41">
        <f>IF(IFERROR(MATCH(E184,CONV_CAISO_Gen_List!C:C,0),FALSE),1,0)</f>
        <v>0</v>
      </c>
      <c r="AA184" s="47">
        <f t="shared" si="36"/>
        <v>0.1</v>
      </c>
      <c r="AB184">
        <f t="shared" si="37"/>
        <v>1</v>
      </c>
      <c r="AC184">
        <f t="shared" si="38"/>
        <v>1</v>
      </c>
      <c r="AD184">
        <f t="shared" si="34"/>
        <v>1</v>
      </c>
      <c r="AE184">
        <f t="shared" si="39"/>
        <v>0</v>
      </c>
      <c r="AF184" t="str">
        <f t="shared" si="52"/>
        <v>PG4109</v>
      </c>
      <c r="AG184" t="str">
        <f t="shared" si="53"/>
        <v>Vecino Vineyards FiT</v>
      </c>
      <c r="AH184" s="70">
        <f t="shared" si="54"/>
        <v>0.33</v>
      </c>
      <c r="AI184" t="str">
        <f t="shared" si="55"/>
        <v>Small_Hydro</v>
      </c>
      <c r="AJ184" s="44" t="str">
        <f>IFERROR(INDEX(MasterGenCapability_201906!$G:$G,MATCH($AF184,MasterGenCapability_201906!$U:$U,0)),"")</f>
        <v/>
      </c>
      <c r="AK184" s="44" t="str">
        <f>IFERROR(INDEX(NQC2020compliance_20191121!$L:$L,MATCH($AF184,NQC2020compliance_20191121!$A:$A,0)),"")</f>
        <v/>
      </c>
    </row>
    <row r="185" spans="2:37" x14ac:dyDescent="0.25">
      <c r="B185" s="6">
        <v>180</v>
      </c>
      <c r="C185" s="6" t="s">
        <v>589</v>
      </c>
      <c r="D185" s="6" t="s">
        <v>590</v>
      </c>
      <c r="E185" s="6" t="s">
        <v>591</v>
      </c>
      <c r="F185" s="6" t="s">
        <v>29</v>
      </c>
      <c r="G185" s="6" t="s">
        <v>30</v>
      </c>
      <c r="H185" s="6" t="s">
        <v>246</v>
      </c>
      <c r="I185" s="6" t="s">
        <v>247</v>
      </c>
      <c r="J185" s="6" t="s">
        <v>211</v>
      </c>
      <c r="K185" s="6" t="s">
        <v>212</v>
      </c>
      <c r="L185" s="6" t="s">
        <v>1</v>
      </c>
      <c r="M185" s="12">
        <v>40092</v>
      </c>
      <c r="N185" s="12">
        <v>45570</v>
      </c>
      <c r="O185" s="6">
        <v>1</v>
      </c>
      <c r="P185" s="13">
        <v>0.5</v>
      </c>
      <c r="Q185" s="13">
        <v>1.3160000000000001</v>
      </c>
      <c r="R185" s="14">
        <v>0.30045662099999998</v>
      </c>
      <c r="S185" s="6" t="s">
        <v>35</v>
      </c>
      <c r="T185" s="6" t="s">
        <v>35</v>
      </c>
      <c r="U185" s="15" t="s">
        <v>35</v>
      </c>
      <c r="V185" s="15" t="s">
        <v>213</v>
      </c>
      <c r="W185" s="15" t="s">
        <v>37</v>
      </c>
      <c r="X185" s="16">
        <v>1</v>
      </c>
      <c r="Y185" s="45">
        <f t="shared" si="35"/>
        <v>73050</v>
      </c>
      <c r="Z185" s="41">
        <f>IF(IFERROR(MATCH(E185,CONV_CAISO_Gen_List!C:C,0),FALSE),1,0)</f>
        <v>1</v>
      </c>
      <c r="AA185" s="47">
        <f t="shared" si="36"/>
        <v>1.3160000000000001</v>
      </c>
      <c r="AB185">
        <f t="shared" si="37"/>
        <v>1</v>
      </c>
      <c r="AC185">
        <f t="shared" si="38"/>
        <v>1</v>
      </c>
      <c r="AD185">
        <f t="shared" si="34"/>
        <v>1</v>
      </c>
      <c r="AE185">
        <f t="shared" si="39"/>
        <v>0</v>
      </c>
      <c r="AF185" t="str">
        <f t="shared" si="52"/>
        <v>HIGGNS_1_COMBIE</v>
      </c>
      <c r="AG185" t="str">
        <f t="shared" si="53"/>
        <v>Combie North FiT</v>
      </c>
      <c r="AH185" s="70">
        <f t="shared" si="54"/>
        <v>0.5</v>
      </c>
      <c r="AI185" t="str">
        <f t="shared" si="55"/>
        <v>Small_Hydro</v>
      </c>
      <c r="AJ185" s="44">
        <f>IFERROR(INDEX(MasterGenCapability_201906!$G:$G,MATCH($AF185,MasterGenCapability_201906!$U:$U,0)),"")</f>
        <v>1.5</v>
      </c>
      <c r="AK185" s="44">
        <f>IFERROR(INDEX(NQC2020compliance_20191121!$L:$L,MATCH($AF185,NQC2020compliance_20191121!$A:$A,0)),"")</f>
        <v>0.01</v>
      </c>
    </row>
    <row r="186" spans="2:37" x14ac:dyDescent="0.25">
      <c r="B186" s="6">
        <v>181</v>
      </c>
      <c r="C186" s="6" t="s">
        <v>592</v>
      </c>
      <c r="D186" s="6" t="s">
        <v>593</v>
      </c>
      <c r="E186" s="6" t="s">
        <v>591</v>
      </c>
      <c r="F186" s="6" t="s">
        <v>29</v>
      </c>
      <c r="G186" s="6" t="s">
        <v>30</v>
      </c>
      <c r="H186" s="6" t="s">
        <v>246</v>
      </c>
      <c r="I186" s="6" t="s">
        <v>247</v>
      </c>
      <c r="J186" s="6" t="s">
        <v>211</v>
      </c>
      <c r="K186" s="6" t="s">
        <v>212</v>
      </c>
      <c r="L186" s="6" t="s">
        <v>1</v>
      </c>
      <c r="M186" s="12">
        <v>40299</v>
      </c>
      <c r="N186" s="12">
        <v>43951</v>
      </c>
      <c r="O186" s="6">
        <v>1</v>
      </c>
      <c r="P186" s="13">
        <v>1.5</v>
      </c>
      <c r="Q186" s="13">
        <v>3.9470000000000001</v>
      </c>
      <c r="R186" s="14">
        <v>0.30038051799999999</v>
      </c>
      <c r="S186" s="6" t="s">
        <v>35</v>
      </c>
      <c r="T186" s="6" t="s">
        <v>35</v>
      </c>
      <c r="U186" s="15" t="s">
        <v>35</v>
      </c>
      <c r="V186" s="15" t="s">
        <v>213</v>
      </c>
      <c r="W186" s="15" t="s">
        <v>37</v>
      </c>
      <c r="X186" s="16">
        <v>1</v>
      </c>
      <c r="Y186" s="45">
        <f t="shared" si="35"/>
        <v>73050</v>
      </c>
      <c r="Z186" s="41">
        <f>IF(IFERROR(MATCH(E186,CONV_CAISO_Gen_List!C:C,0),FALSE),1,0)</f>
        <v>1</v>
      </c>
      <c r="AA186" s="47">
        <f t="shared" si="36"/>
        <v>3.9470000000000001</v>
      </c>
      <c r="AB186">
        <f t="shared" si="37"/>
        <v>1</v>
      </c>
      <c r="AC186">
        <f t="shared" si="38"/>
        <v>1</v>
      </c>
      <c r="AD186">
        <f t="shared" si="34"/>
        <v>1</v>
      </c>
      <c r="AE186">
        <f t="shared" si="39"/>
        <v>0</v>
      </c>
      <c r="AF186" t="str">
        <f t="shared" si="52"/>
        <v>HIGGNS_1_COMBIE</v>
      </c>
      <c r="AG186" t="str">
        <f t="shared" si="53"/>
        <v>Combie South FiT</v>
      </c>
      <c r="AH186" s="70">
        <f t="shared" si="54"/>
        <v>1.5</v>
      </c>
      <c r="AI186" t="str">
        <f t="shared" si="55"/>
        <v>Small_Hydro</v>
      </c>
      <c r="AJ186" s="44">
        <f>IFERROR(INDEX(MasterGenCapability_201906!$G:$G,MATCH($AF186,MasterGenCapability_201906!$U:$U,0)),"")</f>
        <v>1.5</v>
      </c>
      <c r="AK186" s="44">
        <f>IFERROR(INDEX(NQC2020compliance_20191121!$L:$L,MATCH($AF186,NQC2020compliance_20191121!$A:$A,0)),"")</f>
        <v>0.01</v>
      </c>
    </row>
    <row r="187" spans="2:37" x14ac:dyDescent="0.25">
      <c r="B187" s="6">
        <v>182</v>
      </c>
      <c r="C187" s="6" t="s">
        <v>594</v>
      </c>
      <c r="D187" s="6" t="s">
        <v>595</v>
      </c>
      <c r="E187" s="6" t="s">
        <v>596</v>
      </c>
      <c r="F187" s="6" t="s">
        <v>29</v>
      </c>
      <c r="G187" s="6" t="s">
        <v>30</v>
      </c>
      <c r="H187" s="6" t="s">
        <v>101</v>
      </c>
      <c r="I187" s="6" t="s">
        <v>102</v>
      </c>
      <c r="J187" s="6" t="s">
        <v>211</v>
      </c>
      <c r="K187" s="6" t="s">
        <v>212</v>
      </c>
      <c r="L187" s="6" t="s">
        <v>1</v>
      </c>
      <c r="M187" s="12">
        <v>40179</v>
      </c>
      <c r="N187" s="12">
        <v>43830</v>
      </c>
      <c r="O187" s="6">
        <v>1</v>
      </c>
      <c r="P187" s="13">
        <v>1.1000000000000001</v>
      </c>
      <c r="Q187" s="13">
        <v>9.6359999999999992</v>
      </c>
      <c r="R187" s="14">
        <v>1</v>
      </c>
      <c r="S187" s="6" t="s">
        <v>35</v>
      </c>
      <c r="T187" s="6" t="s">
        <v>35</v>
      </c>
      <c r="U187" s="15" t="s">
        <v>35</v>
      </c>
      <c r="V187" s="15" t="s">
        <v>213</v>
      </c>
      <c r="W187" s="15" t="s">
        <v>47</v>
      </c>
      <c r="X187" s="16">
        <v>1</v>
      </c>
      <c r="Y187" s="45">
        <f t="shared" si="35"/>
        <v>73050</v>
      </c>
      <c r="Z187" s="41">
        <f>IF(IFERROR(MATCH(E187,CONV_CAISO_Gen_List!C:C,0),FALSE),1,0)</f>
        <v>1</v>
      </c>
      <c r="AA187" s="47">
        <f t="shared" si="36"/>
        <v>9.6359999999999992</v>
      </c>
      <c r="AB187">
        <f t="shared" si="37"/>
        <v>1</v>
      </c>
      <c r="AC187">
        <f t="shared" si="38"/>
        <v>1</v>
      </c>
      <c r="AD187">
        <f t="shared" si="34"/>
        <v>1</v>
      </c>
      <c r="AE187">
        <f t="shared" si="39"/>
        <v>0</v>
      </c>
      <c r="AF187" t="str">
        <f t="shared" si="52"/>
        <v>HATLOS_6_LSCRK</v>
      </c>
      <c r="AG187" t="str">
        <f t="shared" si="53"/>
        <v>Snow Mountain Hydro (Lost Creek 1) - Contract</v>
      </c>
      <c r="AH187" s="70">
        <f t="shared" si="54"/>
        <v>1.1000000000000001</v>
      </c>
      <c r="AI187" t="str">
        <f t="shared" si="55"/>
        <v>Small_Hydro</v>
      </c>
      <c r="AJ187" s="44">
        <f>IFERROR(INDEX(MasterGenCapability_201906!$G:$G,MATCH($AF187,MasterGenCapability_201906!$U:$U,0)),"")</f>
        <v>1.7</v>
      </c>
      <c r="AK187" s="44">
        <f>IFERROR(INDEX(NQC2020compliance_20191121!$L:$L,MATCH($AF187,NQC2020compliance_20191121!$A:$A,0)),"")</f>
        <v>0.81</v>
      </c>
    </row>
    <row r="188" spans="2:37" x14ac:dyDescent="0.25">
      <c r="B188" s="6">
        <v>183</v>
      </c>
      <c r="C188" s="6" t="s">
        <v>597</v>
      </c>
      <c r="D188" s="6" t="s">
        <v>598</v>
      </c>
      <c r="E188" s="6" t="s">
        <v>596</v>
      </c>
      <c r="F188" s="6" t="s">
        <v>29</v>
      </c>
      <c r="G188" s="6" t="s">
        <v>30</v>
      </c>
      <c r="H188" s="6" t="s">
        <v>101</v>
      </c>
      <c r="I188" s="6" t="s">
        <v>102</v>
      </c>
      <c r="J188" s="6" t="s">
        <v>211</v>
      </c>
      <c r="K188" s="6" t="s">
        <v>212</v>
      </c>
      <c r="L188" s="6" t="s">
        <v>1</v>
      </c>
      <c r="M188" s="12">
        <v>40179</v>
      </c>
      <c r="N188" s="12">
        <v>43830</v>
      </c>
      <c r="O188" s="6">
        <v>1</v>
      </c>
      <c r="P188" s="13">
        <v>0.5</v>
      </c>
      <c r="Q188" s="13">
        <v>4.38</v>
      </c>
      <c r="R188" s="14">
        <v>1</v>
      </c>
      <c r="S188" s="6" t="s">
        <v>35</v>
      </c>
      <c r="T188" s="6" t="s">
        <v>35</v>
      </c>
      <c r="U188" s="15" t="s">
        <v>35</v>
      </c>
      <c r="V188" s="15" t="s">
        <v>213</v>
      </c>
      <c r="W188" s="15" t="s">
        <v>47</v>
      </c>
      <c r="X188" s="16">
        <v>1</v>
      </c>
      <c r="Y188" s="45">
        <f t="shared" si="35"/>
        <v>73050</v>
      </c>
      <c r="Z188" s="41">
        <f>IF(IFERROR(MATCH(E188,CONV_CAISO_Gen_List!C:C,0),FALSE),1,0)</f>
        <v>1</v>
      </c>
      <c r="AA188" s="47">
        <f t="shared" si="36"/>
        <v>4.38</v>
      </c>
      <c r="AB188">
        <f t="shared" si="37"/>
        <v>1</v>
      </c>
      <c r="AC188">
        <f t="shared" si="38"/>
        <v>1</v>
      </c>
      <c r="AD188">
        <f t="shared" si="34"/>
        <v>1</v>
      </c>
      <c r="AE188">
        <f t="shared" si="39"/>
        <v>0</v>
      </c>
      <c r="AF188" t="str">
        <f t="shared" si="52"/>
        <v>HATLOS_6_LSCRK</v>
      </c>
      <c r="AG188" t="str">
        <f t="shared" si="53"/>
        <v>Snow Mountain Hydro (Lost Creek 2) - Contract</v>
      </c>
      <c r="AH188" s="70">
        <f t="shared" si="54"/>
        <v>0.5</v>
      </c>
      <c r="AI188" t="str">
        <f t="shared" si="55"/>
        <v>Small_Hydro</v>
      </c>
      <c r="AJ188" s="44">
        <f>IFERROR(INDEX(MasterGenCapability_201906!$G:$G,MATCH($AF188,MasterGenCapability_201906!$U:$U,0)),"")</f>
        <v>1.7</v>
      </c>
      <c r="AK188" s="44">
        <f>IFERROR(INDEX(NQC2020compliance_20191121!$L:$L,MATCH($AF188,NQC2020compliance_20191121!$A:$A,0)),"")</f>
        <v>0.81</v>
      </c>
    </row>
    <row r="189" spans="2:37" x14ac:dyDescent="0.25">
      <c r="B189" s="6">
        <v>184</v>
      </c>
      <c r="C189" s="6" t="s">
        <v>599</v>
      </c>
      <c r="D189" s="6" t="s">
        <v>600</v>
      </c>
      <c r="E189" s="6"/>
      <c r="F189" s="6" t="s">
        <v>29</v>
      </c>
      <c r="G189" s="6" t="s">
        <v>30</v>
      </c>
      <c r="H189" s="6" t="s">
        <v>246</v>
      </c>
      <c r="I189" s="6" t="s">
        <v>247</v>
      </c>
      <c r="J189" s="6" t="s">
        <v>211</v>
      </c>
      <c r="K189" s="6" t="s">
        <v>212</v>
      </c>
      <c r="L189" s="6" t="s">
        <v>1</v>
      </c>
      <c r="M189" s="12">
        <v>40353</v>
      </c>
      <c r="N189" s="12">
        <v>47657</v>
      </c>
      <c r="O189" s="6">
        <v>1</v>
      </c>
      <c r="P189" s="13">
        <v>3.7499999999999999E-2</v>
      </c>
      <c r="Q189" s="13">
        <v>0.16600000000000001</v>
      </c>
      <c r="R189" s="14">
        <v>0.50532724500000004</v>
      </c>
      <c r="S189" s="6" t="s">
        <v>35</v>
      </c>
      <c r="T189" s="6" t="s">
        <v>35</v>
      </c>
      <c r="U189" s="15" t="s">
        <v>35</v>
      </c>
      <c r="V189" s="15" t="s">
        <v>213</v>
      </c>
      <c r="W189" s="15" t="s">
        <v>37</v>
      </c>
      <c r="X189" s="16">
        <v>1</v>
      </c>
      <c r="Y189" s="45">
        <f t="shared" si="35"/>
        <v>73050</v>
      </c>
      <c r="Z189" s="41">
        <f>IF(IFERROR(MATCH(E189,CONV_CAISO_Gen_List!C:C,0),FALSE),1,0)</f>
        <v>0</v>
      </c>
      <c r="AA189" s="47">
        <f t="shared" si="36"/>
        <v>0.16600000000000001</v>
      </c>
      <c r="AB189">
        <f t="shared" si="37"/>
        <v>1</v>
      </c>
      <c r="AC189">
        <f t="shared" si="38"/>
        <v>1</v>
      </c>
      <c r="AD189">
        <f t="shared" si="34"/>
        <v>1</v>
      </c>
      <c r="AE189">
        <f t="shared" si="39"/>
        <v>0</v>
      </c>
      <c r="AF189" t="str">
        <f t="shared" si="52"/>
        <v>PG4114</v>
      </c>
      <c r="AG189" t="str">
        <f t="shared" si="53"/>
        <v>SGE Site 1</v>
      </c>
      <c r="AH189" s="70">
        <f t="shared" si="54"/>
        <v>3.7499999999999999E-2</v>
      </c>
      <c r="AI189" t="str">
        <f t="shared" si="55"/>
        <v>Small_Hydro</v>
      </c>
      <c r="AJ189" s="44" t="str">
        <f>IFERROR(INDEX(MasterGenCapability_201906!$G:$G,MATCH($AF189,MasterGenCapability_201906!$U:$U,0)),"")</f>
        <v/>
      </c>
      <c r="AK189" s="44" t="str">
        <f>IFERROR(INDEX(NQC2020compliance_20191121!$L:$L,MATCH($AF189,NQC2020compliance_20191121!$A:$A,0)),"")</f>
        <v/>
      </c>
    </row>
    <row r="190" spans="2:37" x14ac:dyDescent="0.25">
      <c r="B190" s="6">
        <v>185</v>
      </c>
      <c r="C190" s="6" t="s">
        <v>601</v>
      </c>
      <c r="D190" s="6" t="s">
        <v>602</v>
      </c>
      <c r="E190" s="6" t="s">
        <v>603</v>
      </c>
      <c r="F190" s="6" t="s">
        <v>29</v>
      </c>
      <c r="G190" s="6" t="s">
        <v>30</v>
      </c>
      <c r="H190" s="6" t="s">
        <v>163</v>
      </c>
      <c r="I190" s="6" t="s">
        <v>526</v>
      </c>
      <c r="J190" s="6" t="s">
        <v>211</v>
      </c>
      <c r="K190" s="6" t="s">
        <v>212</v>
      </c>
      <c r="L190" s="6" t="s">
        <v>1</v>
      </c>
      <c r="M190" s="12">
        <v>40360</v>
      </c>
      <c r="N190" s="12">
        <v>44012</v>
      </c>
      <c r="O190" s="6">
        <v>1</v>
      </c>
      <c r="P190" s="13">
        <v>23</v>
      </c>
      <c r="Q190" s="13">
        <v>106</v>
      </c>
      <c r="R190" s="14">
        <v>0.52610681000000004</v>
      </c>
      <c r="S190" s="6" t="s">
        <v>35</v>
      </c>
      <c r="T190" s="6" t="s">
        <v>35</v>
      </c>
      <c r="U190" s="15" t="s">
        <v>35</v>
      </c>
      <c r="V190" s="15" t="s">
        <v>213</v>
      </c>
      <c r="W190" s="15" t="s">
        <v>165</v>
      </c>
      <c r="X190" s="16">
        <v>1</v>
      </c>
      <c r="Y190" s="45">
        <f t="shared" si="35"/>
        <v>73050</v>
      </c>
      <c r="Z190" s="41">
        <f>IF(IFERROR(MATCH(E190,CONV_CAISO_Gen_List!C:C,0),FALSE),1,0)</f>
        <v>1</v>
      </c>
      <c r="AA190" s="47">
        <f t="shared" si="36"/>
        <v>106</v>
      </c>
      <c r="AB190">
        <f t="shared" si="37"/>
        <v>1</v>
      </c>
      <c r="AC190">
        <f t="shared" si="38"/>
        <v>1</v>
      </c>
      <c r="AD190">
        <f t="shared" si="34"/>
        <v>1</v>
      </c>
      <c r="AE190">
        <f t="shared" si="39"/>
        <v>0</v>
      </c>
      <c r="AF190" t="str">
        <f t="shared" si="52"/>
        <v>KELYRG_6_UNIT</v>
      </c>
      <c r="AG190" t="str">
        <f t="shared" si="53"/>
        <v>SFWP (RPS) - Sly Creek / Kelly Ridge</v>
      </c>
      <c r="AH190" s="70">
        <f t="shared" si="54"/>
        <v>23</v>
      </c>
      <c r="AI190" t="str">
        <f t="shared" si="55"/>
        <v>Small_Hydro</v>
      </c>
      <c r="AJ190" s="44">
        <f>IFERROR(INDEX(MasterGenCapability_201906!$G:$G,MATCH($AF190,MasterGenCapability_201906!$U:$U,0)),"")</f>
        <v>11</v>
      </c>
      <c r="AK190" s="44">
        <f>IFERROR(INDEX(NQC2020compliance_20191121!$L:$L,MATCH($AF190,NQC2020compliance_20191121!$A:$A,0)),"")</f>
        <v>11</v>
      </c>
    </row>
    <row r="191" spans="2:37" x14ac:dyDescent="0.25">
      <c r="B191" s="6">
        <v>186</v>
      </c>
      <c r="C191" s="6" t="s">
        <v>604</v>
      </c>
      <c r="D191" s="6" t="s">
        <v>605</v>
      </c>
      <c r="E191" s="6"/>
      <c r="F191" s="6" t="s">
        <v>29</v>
      </c>
      <c r="G191" s="6" t="s">
        <v>30</v>
      </c>
      <c r="H191" s="6" t="s">
        <v>268</v>
      </c>
      <c r="I191" s="6" t="s">
        <v>269</v>
      </c>
      <c r="J191" s="6" t="s">
        <v>211</v>
      </c>
      <c r="K191" s="6" t="s">
        <v>212</v>
      </c>
      <c r="L191" s="6" t="s">
        <v>1</v>
      </c>
      <c r="M191" s="12">
        <v>39675</v>
      </c>
      <c r="N191" s="12">
        <v>46979</v>
      </c>
      <c r="O191" s="6">
        <v>1</v>
      </c>
      <c r="P191" s="13">
        <v>0.4</v>
      </c>
      <c r="Q191" s="13">
        <v>1.9970000000000001</v>
      </c>
      <c r="R191" s="14">
        <v>0.56992009099999996</v>
      </c>
      <c r="S191" s="6" t="s">
        <v>35</v>
      </c>
      <c r="T191" s="6" t="s">
        <v>35</v>
      </c>
      <c r="U191" s="15" t="s">
        <v>35</v>
      </c>
      <c r="V191" s="15" t="s">
        <v>213</v>
      </c>
      <c r="W191" s="15" t="s">
        <v>37</v>
      </c>
      <c r="X191" s="16">
        <v>1</v>
      </c>
      <c r="Y191" s="45">
        <f t="shared" si="35"/>
        <v>73050</v>
      </c>
      <c r="Z191" s="41">
        <f>IF(IFERROR(MATCH(E191,CONV_CAISO_Gen_List!C:C,0),FALSE),1,0)</f>
        <v>0</v>
      </c>
      <c r="AA191" s="47">
        <f t="shared" si="36"/>
        <v>1.9970000000000001</v>
      </c>
      <c r="AB191">
        <f t="shared" si="37"/>
        <v>1</v>
      </c>
      <c r="AC191">
        <f t="shared" si="38"/>
        <v>1</v>
      </c>
      <c r="AD191">
        <f t="shared" si="34"/>
        <v>1</v>
      </c>
      <c r="AE191">
        <f t="shared" si="39"/>
        <v>0</v>
      </c>
      <c r="AF191" t="str">
        <f t="shared" si="52"/>
        <v>PG4116</v>
      </c>
      <c r="AG191" t="str">
        <f t="shared" si="53"/>
        <v>Buckeye Hydroelectric Project</v>
      </c>
      <c r="AH191" s="70">
        <f t="shared" si="54"/>
        <v>0.4</v>
      </c>
      <c r="AI191" t="str">
        <f t="shared" si="55"/>
        <v>Small_Hydro</v>
      </c>
      <c r="AJ191" s="44" t="str">
        <f>IFERROR(INDEX(MasterGenCapability_201906!$G:$G,MATCH($AF191,MasterGenCapability_201906!$U:$U,0)),"")</f>
        <v/>
      </c>
      <c r="AK191" s="44" t="str">
        <f>IFERROR(INDEX(NQC2020compliance_20191121!$L:$L,MATCH($AF191,NQC2020compliance_20191121!$A:$A,0)),"")</f>
        <v/>
      </c>
    </row>
    <row r="192" spans="2:37" x14ac:dyDescent="0.25">
      <c r="B192" s="6">
        <v>187</v>
      </c>
      <c r="C192" s="6" t="s">
        <v>606</v>
      </c>
      <c r="D192" s="6" t="s">
        <v>607</v>
      </c>
      <c r="E192" s="6"/>
      <c r="F192" s="6" t="s">
        <v>29</v>
      </c>
      <c r="G192" s="6" t="s">
        <v>30</v>
      </c>
      <c r="H192" s="6" t="s">
        <v>268</v>
      </c>
      <c r="I192" s="6" t="s">
        <v>269</v>
      </c>
      <c r="J192" s="6" t="s">
        <v>211</v>
      </c>
      <c r="K192" s="6" t="s">
        <v>212</v>
      </c>
      <c r="L192" s="6" t="s">
        <v>1</v>
      </c>
      <c r="M192" s="12">
        <v>39955</v>
      </c>
      <c r="N192" s="12">
        <v>47259</v>
      </c>
      <c r="O192" s="6">
        <v>1</v>
      </c>
      <c r="P192" s="13">
        <v>0.6</v>
      </c>
      <c r="Q192" s="13">
        <v>2.996</v>
      </c>
      <c r="R192" s="14">
        <v>0.57001522100000002</v>
      </c>
      <c r="S192" s="6" t="s">
        <v>35</v>
      </c>
      <c r="T192" s="6" t="s">
        <v>35</v>
      </c>
      <c r="U192" s="15" t="s">
        <v>35</v>
      </c>
      <c r="V192" s="15" t="s">
        <v>213</v>
      </c>
      <c r="W192" s="15" t="s">
        <v>37</v>
      </c>
      <c r="X192" s="16">
        <v>1</v>
      </c>
      <c r="Y192" s="45">
        <f t="shared" si="35"/>
        <v>73050</v>
      </c>
      <c r="Z192" s="41">
        <f>IF(IFERROR(MATCH(E192,CONV_CAISO_Gen_List!C:C,0),FALSE),1,0)</f>
        <v>0</v>
      </c>
      <c r="AA192" s="47">
        <f t="shared" si="36"/>
        <v>2.996</v>
      </c>
      <c r="AB192">
        <f t="shared" si="37"/>
        <v>1</v>
      </c>
      <c r="AC192">
        <f t="shared" si="38"/>
        <v>1</v>
      </c>
      <c r="AD192">
        <f t="shared" si="34"/>
        <v>1</v>
      </c>
      <c r="AE192">
        <f t="shared" si="39"/>
        <v>0</v>
      </c>
      <c r="AF192" t="str">
        <f t="shared" si="52"/>
        <v>PG4117</v>
      </c>
      <c r="AG192" t="str">
        <f t="shared" si="53"/>
        <v>Tunnel Hill Hydroelectric Project</v>
      </c>
      <c r="AH192" s="70">
        <f t="shared" si="54"/>
        <v>0.6</v>
      </c>
      <c r="AI192" t="str">
        <f t="shared" si="55"/>
        <v>Small_Hydro</v>
      </c>
      <c r="AJ192" s="44" t="str">
        <f>IFERROR(INDEX(MasterGenCapability_201906!$G:$G,MATCH($AF192,MasterGenCapability_201906!$U:$U,0)),"")</f>
        <v/>
      </c>
      <c r="AK192" s="44" t="str">
        <f>IFERROR(INDEX(NQC2020compliance_20191121!$L:$L,MATCH($AF192,NQC2020compliance_20191121!$A:$A,0)),"")</f>
        <v/>
      </c>
    </row>
    <row r="193" spans="2:37" x14ac:dyDescent="0.25">
      <c r="B193" s="6">
        <v>188</v>
      </c>
      <c r="C193" s="6" t="s">
        <v>608</v>
      </c>
      <c r="D193" s="6" t="s">
        <v>609</v>
      </c>
      <c r="E193" s="6" t="s">
        <v>228</v>
      </c>
      <c r="F193" s="6" t="s">
        <v>29</v>
      </c>
      <c r="G193" s="6" t="s">
        <v>30</v>
      </c>
      <c r="H193" s="6" t="s">
        <v>114</v>
      </c>
      <c r="I193" s="6" t="s">
        <v>115</v>
      </c>
      <c r="J193" s="6" t="s">
        <v>211</v>
      </c>
      <c r="K193" s="6" t="s">
        <v>212</v>
      </c>
      <c r="L193" s="6" t="s">
        <v>1</v>
      </c>
      <c r="M193" s="12">
        <v>40932</v>
      </c>
      <c r="N193" s="12">
        <v>44584</v>
      </c>
      <c r="O193" s="6">
        <v>1</v>
      </c>
      <c r="P193" s="13">
        <v>0.39500000000000002</v>
      </c>
      <c r="Q193" s="13">
        <v>2</v>
      </c>
      <c r="R193" s="14">
        <v>0.57800127199999995</v>
      </c>
      <c r="S193" s="6" t="s">
        <v>35</v>
      </c>
      <c r="T193" s="6" t="s">
        <v>35</v>
      </c>
      <c r="U193" s="15" t="s">
        <v>35</v>
      </c>
      <c r="V193" s="15" t="s">
        <v>213</v>
      </c>
      <c r="W193" s="15" t="s">
        <v>37</v>
      </c>
      <c r="X193" s="16">
        <v>1</v>
      </c>
      <c r="Y193" s="45">
        <f t="shared" si="35"/>
        <v>73050</v>
      </c>
      <c r="Z193" s="41">
        <f>IF(IFERROR(MATCH(E193,CONV_CAISO_Gen_List!C:C,0),FALSE),1,0)</f>
        <v>1</v>
      </c>
      <c r="AA193" s="47">
        <f t="shared" si="36"/>
        <v>2</v>
      </c>
      <c r="AB193">
        <f t="shared" si="37"/>
        <v>1</v>
      </c>
      <c r="AC193">
        <f t="shared" si="38"/>
        <v>1</v>
      </c>
      <c r="AD193">
        <f t="shared" si="34"/>
        <v>1</v>
      </c>
      <c r="AE193">
        <f t="shared" si="39"/>
        <v>0</v>
      </c>
      <c r="AF193" t="str">
        <f t="shared" si="52"/>
        <v>TBLMTN_6_QF</v>
      </c>
      <c r="AG193" t="str">
        <f t="shared" si="53"/>
        <v>South Sutter Water FiT</v>
      </c>
      <c r="AH193" s="70">
        <f t="shared" si="54"/>
        <v>0.39500000000000002</v>
      </c>
      <c r="AI193" t="str">
        <f t="shared" si="55"/>
        <v>Small_Hydro</v>
      </c>
      <c r="AJ193" s="44">
        <f>IFERROR(INDEX(MasterGenCapability_201906!$G:$G,MATCH($AF193,MasterGenCapability_201906!$U:$U,0)),"")</f>
        <v>1.7</v>
      </c>
      <c r="AK193" s="44">
        <f>IFERROR(INDEX(NQC2020compliance_20191121!$L:$L,MATCH($AF193,NQC2020compliance_20191121!$A:$A,0)),"")</f>
        <v>0.22</v>
      </c>
    </row>
    <row r="194" spans="2:37" x14ac:dyDescent="0.25">
      <c r="B194" s="6">
        <v>189</v>
      </c>
      <c r="C194" s="6" t="s">
        <v>610</v>
      </c>
      <c r="D194" s="6" t="s">
        <v>611</v>
      </c>
      <c r="E194" s="6"/>
      <c r="F194" s="6" t="s">
        <v>29</v>
      </c>
      <c r="G194" s="6" t="s">
        <v>30</v>
      </c>
      <c r="H194" s="6" t="s">
        <v>114</v>
      </c>
      <c r="I194" s="6" t="s">
        <v>115</v>
      </c>
      <c r="J194" s="6" t="s">
        <v>211</v>
      </c>
      <c r="K194" s="6" t="s">
        <v>212</v>
      </c>
      <c r="L194" s="6" t="s">
        <v>1</v>
      </c>
      <c r="M194" s="12">
        <v>42272</v>
      </c>
      <c r="N194" s="12">
        <v>49576</v>
      </c>
      <c r="O194" s="6">
        <v>1</v>
      </c>
      <c r="P194" s="13">
        <v>0.32</v>
      </c>
      <c r="Q194" s="13">
        <v>1.62</v>
      </c>
      <c r="R194" s="14">
        <v>0.577910959</v>
      </c>
      <c r="S194" s="6" t="s">
        <v>35</v>
      </c>
      <c r="T194" s="6" t="s">
        <v>35</v>
      </c>
      <c r="U194" s="15" t="s">
        <v>35</v>
      </c>
      <c r="V194" s="15" t="s">
        <v>213</v>
      </c>
      <c r="W194" s="15" t="s">
        <v>37</v>
      </c>
      <c r="X194" s="16">
        <v>1</v>
      </c>
      <c r="Y194" s="45">
        <f t="shared" si="35"/>
        <v>73050</v>
      </c>
      <c r="Z194" s="41">
        <f>IF(IFERROR(MATCH(E194,CONV_CAISO_Gen_List!C:C,0),FALSE),1,0)</f>
        <v>0</v>
      </c>
      <c r="AA194" s="47">
        <f t="shared" si="36"/>
        <v>1.62</v>
      </c>
      <c r="AB194">
        <f t="shared" si="37"/>
        <v>1</v>
      </c>
      <c r="AC194">
        <f t="shared" si="38"/>
        <v>1</v>
      </c>
      <c r="AD194">
        <f t="shared" si="34"/>
        <v>1</v>
      </c>
      <c r="AE194">
        <f t="shared" si="39"/>
        <v>0</v>
      </c>
      <c r="AF194" t="str">
        <f t="shared" si="52"/>
        <v>PG4128</v>
      </c>
      <c r="AG194" t="str">
        <f t="shared" si="53"/>
        <v>PCWA- Lincoln Metering and Hydroelectric Station</v>
      </c>
      <c r="AH194" s="70">
        <f t="shared" si="54"/>
        <v>0.32</v>
      </c>
      <c r="AI194" t="str">
        <f t="shared" si="55"/>
        <v>Small_Hydro</v>
      </c>
      <c r="AJ194" s="44" t="str">
        <f>IFERROR(INDEX(MasterGenCapability_201906!$G:$G,MATCH($AF194,MasterGenCapability_201906!$U:$U,0)),"")</f>
        <v/>
      </c>
      <c r="AK194" s="44" t="str">
        <f>IFERROR(INDEX(NQC2020compliance_20191121!$L:$L,MATCH($AF194,NQC2020compliance_20191121!$A:$A,0)),"")</f>
        <v/>
      </c>
    </row>
    <row r="195" spans="2:37" x14ac:dyDescent="0.25">
      <c r="B195" s="6">
        <v>190</v>
      </c>
      <c r="C195" s="6" t="s">
        <v>612</v>
      </c>
      <c r="D195" s="6" t="s">
        <v>613</v>
      </c>
      <c r="E195" s="6"/>
      <c r="F195" s="6" t="s">
        <v>29</v>
      </c>
      <c r="G195" s="6" t="s">
        <v>30</v>
      </c>
      <c r="H195" s="6" t="s">
        <v>45</v>
      </c>
      <c r="I195" s="6" t="s">
        <v>46</v>
      </c>
      <c r="J195" s="6" t="s">
        <v>614</v>
      </c>
      <c r="K195" s="6" t="s">
        <v>615</v>
      </c>
      <c r="L195" s="6" t="s">
        <v>1</v>
      </c>
      <c r="M195" s="12">
        <v>34075</v>
      </c>
      <c r="N195" s="12">
        <v>73050</v>
      </c>
      <c r="O195" s="6">
        <v>1</v>
      </c>
      <c r="P195" s="13">
        <v>7.1999999999999998E-3</v>
      </c>
      <c r="Q195" s="13">
        <v>2E-3</v>
      </c>
      <c r="R195" s="14">
        <v>3.1709792000000001E-2</v>
      </c>
      <c r="S195" s="6" t="s">
        <v>35</v>
      </c>
      <c r="T195" s="6" t="s">
        <v>35</v>
      </c>
      <c r="U195" s="15" t="s">
        <v>35</v>
      </c>
      <c r="V195" s="15" t="s">
        <v>616</v>
      </c>
      <c r="W195" s="15" t="s">
        <v>47</v>
      </c>
      <c r="X195" s="16">
        <v>1</v>
      </c>
      <c r="Y195" s="45">
        <f t="shared" si="35"/>
        <v>73050</v>
      </c>
      <c r="Z195" s="41">
        <f>IF(IFERROR(MATCH(E195,CONV_CAISO_Gen_List!C:C,0),FALSE),1,0)</f>
        <v>0</v>
      </c>
      <c r="AA195" s="47">
        <f t="shared" si="36"/>
        <v>2E-3</v>
      </c>
      <c r="AB195">
        <f t="shared" si="37"/>
        <v>1</v>
      </c>
      <c r="AC195">
        <f t="shared" si="38"/>
        <v>1</v>
      </c>
      <c r="AD195">
        <f t="shared" si="34"/>
        <v>1</v>
      </c>
      <c r="AE195">
        <f t="shared" si="39"/>
        <v>0</v>
      </c>
      <c r="AF195" t="str">
        <f t="shared" si="52"/>
        <v>PG50001</v>
      </c>
      <c r="AG195" t="str">
        <f t="shared" si="53"/>
        <v>Villa Sorriso Solar</v>
      </c>
      <c r="AH195" s="70">
        <f t="shared" si="54"/>
        <v>7.1999999999999998E-3</v>
      </c>
      <c r="AI195" t="str">
        <f t="shared" si="55"/>
        <v>Solar</v>
      </c>
      <c r="AJ195" s="44" t="str">
        <f>IFERROR(INDEX(MasterGenCapability_201906!$G:$G,MATCH($AF195,MasterGenCapability_201906!$U:$U,0)),"")</f>
        <v/>
      </c>
      <c r="AK195" s="44" t="str">
        <f>IFERROR(INDEX(NQC2020compliance_20191121!$L:$L,MATCH($AF195,NQC2020compliance_20191121!$A:$A,0)),"")</f>
        <v/>
      </c>
    </row>
    <row r="196" spans="2:37" x14ac:dyDescent="0.25">
      <c r="B196" s="6">
        <v>191</v>
      </c>
      <c r="C196" s="6" t="s">
        <v>617</v>
      </c>
      <c r="D196" s="6" t="s">
        <v>618</v>
      </c>
      <c r="E196" s="6"/>
      <c r="F196" s="6" t="s">
        <v>29</v>
      </c>
      <c r="G196" s="6" t="s">
        <v>30</v>
      </c>
      <c r="H196" s="6" t="s">
        <v>359</v>
      </c>
      <c r="I196" s="6" t="s">
        <v>80</v>
      </c>
      <c r="J196" s="6" t="s">
        <v>614</v>
      </c>
      <c r="K196" s="6" t="s">
        <v>619</v>
      </c>
      <c r="L196" s="6" t="s">
        <v>3</v>
      </c>
      <c r="M196" s="12">
        <v>42403</v>
      </c>
      <c r="N196" s="12">
        <v>49707</v>
      </c>
      <c r="O196" s="6">
        <v>1</v>
      </c>
      <c r="P196" s="13">
        <v>0.999</v>
      </c>
      <c r="Q196" s="13">
        <v>1.3986000000000001</v>
      </c>
      <c r="R196" s="14">
        <v>0.159817352</v>
      </c>
      <c r="S196" s="6" t="s">
        <v>35</v>
      </c>
      <c r="T196" s="6" t="s">
        <v>35</v>
      </c>
      <c r="U196" s="15" t="s">
        <v>35</v>
      </c>
      <c r="V196" s="15" t="s">
        <v>616</v>
      </c>
      <c r="W196" s="15" t="s">
        <v>80</v>
      </c>
      <c r="X196" s="16">
        <v>0.84</v>
      </c>
      <c r="Y196" s="45">
        <f t="shared" si="35"/>
        <v>73050</v>
      </c>
      <c r="Z196" s="41">
        <f>IF(IFERROR(MATCH(E196,CONV_CAISO_Gen_List!C:C,0),FALSE),1,0)</f>
        <v>0</v>
      </c>
      <c r="AA196" s="47">
        <f t="shared" si="36"/>
        <v>1.1748240000000001</v>
      </c>
      <c r="AB196">
        <f t="shared" si="37"/>
        <v>1</v>
      </c>
      <c r="AC196">
        <f t="shared" si="38"/>
        <v>1</v>
      </c>
      <c r="AD196">
        <f t="shared" si="34"/>
        <v>1</v>
      </c>
      <c r="AE196">
        <f t="shared" si="39"/>
        <v>0</v>
      </c>
      <c r="AF196" t="str">
        <f t="shared" si="52"/>
        <v>PG50004</v>
      </c>
      <c r="AG196" t="str">
        <f t="shared" si="53"/>
        <v>GreenLight- Peacock Solar Project</v>
      </c>
      <c r="AH196" s="70">
        <f t="shared" si="54"/>
        <v>0.999</v>
      </c>
      <c r="AI196" t="str">
        <f t="shared" si="55"/>
        <v>Solar</v>
      </c>
      <c r="AJ196" s="44" t="str">
        <f>IFERROR(INDEX(MasterGenCapability_201906!$G:$G,MATCH($AF196,MasterGenCapability_201906!$U:$U,0)),"")</f>
        <v/>
      </c>
      <c r="AK196" s="44" t="str">
        <f>IFERROR(INDEX(NQC2020compliance_20191121!$L:$L,MATCH($AF196,NQC2020compliance_20191121!$A:$A,0)),"")</f>
        <v/>
      </c>
    </row>
    <row r="197" spans="2:37" x14ac:dyDescent="0.25">
      <c r="B197" s="6">
        <v>192</v>
      </c>
      <c r="C197" s="6" t="s">
        <v>620</v>
      </c>
      <c r="D197" s="6" t="s">
        <v>621</v>
      </c>
      <c r="E197" s="6" t="s">
        <v>622</v>
      </c>
      <c r="F197" s="6" t="s">
        <v>29</v>
      </c>
      <c r="G197" s="6" t="s">
        <v>30</v>
      </c>
      <c r="H197" s="6" t="s">
        <v>623</v>
      </c>
      <c r="I197" s="6" t="s">
        <v>80</v>
      </c>
      <c r="J197" s="6" t="s">
        <v>614</v>
      </c>
      <c r="K197" s="6" t="s">
        <v>615</v>
      </c>
      <c r="L197" s="6" t="s">
        <v>1</v>
      </c>
      <c r="M197" s="12">
        <v>42401</v>
      </c>
      <c r="N197" s="12">
        <v>49705</v>
      </c>
      <c r="O197" s="6">
        <v>1</v>
      </c>
      <c r="P197" s="13">
        <v>1.5</v>
      </c>
      <c r="Q197" s="13">
        <v>2.1</v>
      </c>
      <c r="R197" s="14">
        <v>0.159817352</v>
      </c>
      <c r="S197" s="6" t="s">
        <v>35</v>
      </c>
      <c r="T197" s="6" t="s">
        <v>35</v>
      </c>
      <c r="U197" s="15" t="s">
        <v>35</v>
      </c>
      <c r="V197" s="15" t="s">
        <v>616</v>
      </c>
      <c r="W197" s="15" t="s">
        <v>80</v>
      </c>
      <c r="X197" s="16">
        <v>1</v>
      </c>
      <c r="Y197" s="45">
        <f t="shared" si="35"/>
        <v>73050</v>
      </c>
      <c r="Z197" s="41">
        <f>IF(IFERROR(MATCH(E197,CONV_CAISO_Gen_List!C:C,0),FALSE),1,0)</f>
        <v>1</v>
      </c>
      <c r="AA197" s="47">
        <f t="shared" si="36"/>
        <v>2.1</v>
      </c>
      <c r="AB197">
        <f t="shared" si="37"/>
        <v>1</v>
      </c>
      <c r="AC197">
        <f t="shared" si="38"/>
        <v>1</v>
      </c>
      <c r="AD197">
        <f t="shared" si="34"/>
        <v>1</v>
      </c>
      <c r="AE197">
        <f t="shared" si="39"/>
        <v>0</v>
      </c>
      <c r="AF197" t="str">
        <f t="shared" si="52"/>
        <v>HENRTA_6_SOLAR1</v>
      </c>
      <c r="AG197" t="str">
        <f t="shared" si="53"/>
        <v>ImMODO- Lemoore 1</v>
      </c>
      <c r="AH197" s="70">
        <f t="shared" si="54"/>
        <v>1.5</v>
      </c>
      <c r="AI197" t="str">
        <f t="shared" si="55"/>
        <v>Solar</v>
      </c>
      <c r="AJ197" s="44">
        <f>IFERROR(INDEX(MasterGenCapability_201906!$G:$G,MATCH($AF197,MasterGenCapability_201906!$U:$U,0)),"")</f>
        <v>1.5</v>
      </c>
      <c r="AK197" s="44">
        <f>IFERROR(INDEX(NQC2020compliance_20191121!$L:$L,MATCH($AF197,NQC2020compliance_20191121!$A:$A,0)),"")</f>
        <v>0</v>
      </c>
    </row>
    <row r="198" spans="2:37" x14ac:dyDescent="0.25">
      <c r="B198" s="6">
        <v>193</v>
      </c>
      <c r="C198" s="6" t="s">
        <v>624</v>
      </c>
      <c r="D198" s="6" t="s">
        <v>625</v>
      </c>
      <c r="E198" s="6"/>
      <c r="F198" s="6" t="s">
        <v>29</v>
      </c>
      <c r="G198" s="6" t="s">
        <v>30</v>
      </c>
      <c r="H198" s="6" t="s">
        <v>242</v>
      </c>
      <c r="I198" s="6" t="s">
        <v>46</v>
      </c>
      <c r="J198" s="6" t="s">
        <v>614</v>
      </c>
      <c r="K198" s="6" t="s">
        <v>615</v>
      </c>
      <c r="L198" s="6" t="s">
        <v>3</v>
      </c>
      <c r="M198" s="12">
        <v>42692</v>
      </c>
      <c r="N198" s="12">
        <v>49996</v>
      </c>
      <c r="O198" s="6">
        <v>1</v>
      </c>
      <c r="P198" s="13">
        <v>0.25</v>
      </c>
      <c r="Q198" s="13">
        <v>0.35</v>
      </c>
      <c r="R198" s="14">
        <v>0.159817352</v>
      </c>
      <c r="S198" s="6" t="s">
        <v>35</v>
      </c>
      <c r="T198" s="6" t="s">
        <v>35</v>
      </c>
      <c r="U198" s="15" t="s">
        <v>35</v>
      </c>
      <c r="V198" s="15" t="s">
        <v>616</v>
      </c>
      <c r="W198" s="15" t="s">
        <v>47</v>
      </c>
      <c r="X198" s="16">
        <v>0.84</v>
      </c>
      <c r="Y198" s="45">
        <f t="shared" si="35"/>
        <v>73050</v>
      </c>
      <c r="Z198" s="41">
        <f>IF(IFERROR(MATCH(E198,CONV_CAISO_Gen_List!C:C,0),FALSE),1,0)</f>
        <v>0</v>
      </c>
      <c r="AA198" s="47">
        <f t="shared" si="36"/>
        <v>0.29399999999999998</v>
      </c>
      <c r="AB198">
        <f t="shared" si="37"/>
        <v>1</v>
      </c>
      <c r="AC198">
        <f t="shared" si="38"/>
        <v>1</v>
      </c>
      <c r="AD198">
        <f t="shared" ref="AD198:AD261" si="56">IF(AND(AB198,AC198),1,0)</f>
        <v>1</v>
      </c>
      <c r="AE198">
        <f t="shared" si="39"/>
        <v>0</v>
      </c>
      <c r="AF198" t="str">
        <f t="shared" si="52"/>
        <v>PG50015</v>
      </c>
      <c r="AG198" t="str">
        <f t="shared" si="53"/>
        <v>Pristine Sun- 2154 Foote</v>
      </c>
      <c r="AH198" s="70">
        <f t="shared" si="54"/>
        <v>0.25</v>
      </c>
      <c r="AI198" t="str">
        <f t="shared" si="55"/>
        <v>Solar</v>
      </c>
      <c r="AJ198" s="44" t="str">
        <f>IFERROR(INDEX(MasterGenCapability_201906!$G:$G,MATCH($AF198,MasterGenCapability_201906!$U:$U,0)),"")</f>
        <v/>
      </c>
      <c r="AK198" s="44" t="str">
        <f>IFERROR(INDEX(NQC2020compliance_20191121!$L:$L,MATCH($AF198,NQC2020compliance_20191121!$A:$A,0)),"")</f>
        <v/>
      </c>
    </row>
    <row r="199" spans="2:37" x14ac:dyDescent="0.25">
      <c r="B199" s="6">
        <v>194</v>
      </c>
      <c r="C199" s="6" t="s">
        <v>626</v>
      </c>
      <c r="D199" s="6" t="s">
        <v>627</v>
      </c>
      <c r="E199" s="6"/>
      <c r="F199" s="6" t="s">
        <v>29</v>
      </c>
      <c r="G199" s="6" t="s">
        <v>30</v>
      </c>
      <c r="H199" s="6" t="s">
        <v>300</v>
      </c>
      <c r="I199" s="6" t="s">
        <v>46</v>
      </c>
      <c r="J199" s="6" t="s">
        <v>614</v>
      </c>
      <c r="K199" s="6" t="s">
        <v>619</v>
      </c>
      <c r="L199" s="6" t="s">
        <v>3</v>
      </c>
      <c r="M199" s="12">
        <v>42411</v>
      </c>
      <c r="N199" s="12">
        <v>49715</v>
      </c>
      <c r="O199" s="6">
        <v>1</v>
      </c>
      <c r="P199" s="13">
        <v>0.5</v>
      </c>
      <c r="Q199" s="13">
        <v>0.7</v>
      </c>
      <c r="R199" s="14">
        <v>0.159817352</v>
      </c>
      <c r="S199" s="6" t="s">
        <v>35</v>
      </c>
      <c r="T199" s="6" t="s">
        <v>35</v>
      </c>
      <c r="U199" s="15" t="s">
        <v>35</v>
      </c>
      <c r="V199" s="15" t="s">
        <v>616</v>
      </c>
      <c r="W199" s="15" t="s">
        <v>47</v>
      </c>
      <c r="X199" s="16">
        <v>0.84</v>
      </c>
      <c r="Y199" s="45">
        <f t="shared" ref="Y199:Y262" si="57">IF(O199,DATE(2099,12,31),N199)</f>
        <v>73050</v>
      </c>
      <c r="Z199" s="41">
        <f>IF(IFERROR(MATCH(E199,CONV_CAISO_Gen_List!C:C,0),FALSE),1,0)</f>
        <v>0</v>
      </c>
      <c r="AA199" s="47">
        <f t="shared" ref="AA199:AA262" si="58">Q199*X199</f>
        <v>0.58799999999999997</v>
      </c>
      <c r="AB199">
        <f t="shared" ref="AB199:AB262" si="59">IF(AND(YEAR(M199)&lt;=$AB$5,YEAR(Y199)&gt;=$AB$5),1,0)</f>
        <v>1</v>
      </c>
      <c r="AC199">
        <f t="shared" ref="AC199:AC262" si="60">IF(T199="CAISO",1,0)</f>
        <v>1</v>
      </c>
      <c r="AD199">
        <f t="shared" si="56"/>
        <v>1</v>
      </c>
      <c r="AE199">
        <f t="shared" ref="AE199:AE262" si="61">IF(P199=0,1,0)</f>
        <v>0</v>
      </c>
      <c r="AF199" t="str">
        <f t="shared" si="52"/>
        <v>PG50017</v>
      </c>
      <c r="AG199" t="str">
        <f t="shared" si="53"/>
        <v>Pristine Sun- 2192 Ramirez</v>
      </c>
      <c r="AH199" s="70">
        <f t="shared" si="54"/>
        <v>0.5</v>
      </c>
      <c r="AI199" t="str">
        <f t="shared" si="55"/>
        <v>Solar</v>
      </c>
      <c r="AJ199" s="44" t="str">
        <f>IFERROR(INDEX(MasterGenCapability_201906!$G:$G,MATCH($AF199,MasterGenCapability_201906!$U:$U,0)),"")</f>
        <v/>
      </c>
      <c r="AK199" s="44" t="str">
        <f>IFERROR(INDEX(NQC2020compliance_20191121!$L:$L,MATCH($AF199,NQC2020compliance_20191121!$A:$A,0)),"")</f>
        <v/>
      </c>
    </row>
    <row r="200" spans="2:37" x14ac:dyDescent="0.25">
      <c r="B200" s="6">
        <v>195</v>
      </c>
      <c r="C200" s="6" t="s">
        <v>628</v>
      </c>
      <c r="D200" s="6" t="s">
        <v>629</v>
      </c>
      <c r="E200" s="6" t="s">
        <v>630</v>
      </c>
      <c r="F200" s="6" t="s">
        <v>29</v>
      </c>
      <c r="G200" s="6" t="s">
        <v>30</v>
      </c>
      <c r="H200" s="6" t="s">
        <v>79</v>
      </c>
      <c r="I200" s="6" t="s">
        <v>80</v>
      </c>
      <c r="J200" s="6" t="s">
        <v>614</v>
      </c>
      <c r="K200" s="6" t="s">
        <v>615</v>
      </c>
      <c r="L200" s="6" t="s">
        <v>1</v>
      </c>
      <c r="M200" s="12">
        <v>42213</v>
      </c>
      <c r="N200" s="12">
        <v>49517</v>
      </c>
      <c r="O200" s="6">
        <v>1</v>
      </c>
      <c r="P200" s="13">
        <v>1.4</v>
      </c>
      <c r="Q200" s="13">
        <v>19.600000000000001</v>
      </c>
      <c r="R200" s="14">
        <v>1.5981735159999999</v>
      </c>
      <c r="S200" s="6" t="s">
        <v>35</v>
      </c>
      <c r="T200" s="6" t="s">
        <v>35</v>
      </c>
      <c r="U200" s="15" t="s">
        <v>35</v>
      </c>
      <c r="V200" s="15" t="s">
        <v>616</v>
      </c>
      <c r="W200" s="15" t="s">
        <v>80</v>
      </c>
      <c r="X200" s="16">
        <v>1</v>
      </c>
      <c r="Y200" s="45">
        <f t="shared" si="57"/>
        <v>73050</v>
      </c>
      <c r="Z200" s="41">
        <f>IF(IFERROR(MATCH(E200,CONV_CAISO_Gen_List!C:C,0),FALSE),1,0)</f>
        <v>1</v>
      </c>
      <c r="AA200" s="47">
        <f t="shared" si="58"/>
        <v>19.600000000000001</v>
      </c>
      <c r="AB200">
        <f t="shared" si="59"/>
        <v>1</v>
      </c>
      <c r="AC200">
        <f t="shared" si="60"/>
        <v>1</v>
      </c>
      <c r="AD200">
        <f t="shared" si="56"/>
        <v>1</v>
      </c>
      <c r="AE200">
        <f t="shared" si="61"/>
        <v>0</v>
      </c>
      <c r="AF200" t="str">
        <f t="shared" si="52"/>
        <v>BKRFLD_2_SOLAR1</v>
      </c>
      <c r="AG200" t="str">
        <f t="shared" si="53"/>
        <v>Bakersfield 111</v>
      </c>
      <c r="AH200" s="70">
        <f t="shared" si="54"/>
        <v>1.4</v>
      </c>
      <c r="AI200" t="str">
        <f t="shared" si="55"/>
        <v>Solar</v>
      </c>
      <c r="AJ200" s="44">
        <f>IFERROR(INDEX(MasterGenCapability_201906!$G:$G,MATCH($AF200,MasterGenCapability_201906!$U:$U,0)),"")</f>
        <v>1.38</v>
      </c>
      <c r="AK200" s="44">
        <f>IFERROR(INDEX(NQC2020compliance_20191121!$L:$L,MATCH($AF200,NQC2020compliance_20191121!$A:$A,0)),"")</f>
        <v>0.19</v>
      </c>
    </row>
    <row r="201" spans="2:37" x14ac:dyDescent="0.25">
      <c r="B201" s="6">
        <v>196</v>
      </c>
      <c r="C201" s="6" t="s">
        <v>631</v>
      </c>
      <c r="D201" s="6" t="s">
        <v>632</v>
      </c>
      <c r="E201" s="6" t="s">
        <v>633</v>
      </c>
      <c r="F201" s="6" t="s">
        <v>29</v>
      </c>
      <c r="G201" s="6" t="s">
        <v>30</v>
      </c>
      <c r="H201" s="6" t="s">
        <v>79</v>
      </c>
      <c r="I201" s="6" t="s">
        <v>91</v>
      </c>
      <c r="J201" s="6" t="s">
        <v>614</v>
      </c>
      <c r="K201" s="6" t="s">
        <v>619</v>
      </c>
      <c r="L201" s="6" t="s">
        <v>1</v>
      </c>
      <c r="M201" s="12">
        <v>42361</v>
      </c>
      <c r="N201" s="12">
        <v>49729</v>
      </c>
      <c r="O201" s="6">
        <v>1</v>
      </c>
      <c r="P201" s="13">
        <v>15</v>
      </c>
      <c r="Q201" s="13">
        <v>32.92</v>
      </c>
      <c r="R201" s="14">
        <v>0.25053272500000001</v>
      </c>
      <c r="S201" s="6" t="s">
        <v>35</v>
      </c>
      <c r="T201" s="6" t="s">
        <v>35</v>
      </c>
      <c r="U201" s="15" t="s">
        <v>35</v>
      </c>
      <c r="V201" s="15" t="s">
        <v>616</v>
      </c>
      <c r="W201" s="15" t="s">
        <v>91</v>
      </c>
      <c r="X201" s="16">
        <v>1</v>
      </c>
      <c r="Y201" s="45">
        <f t="shared" si="57"/>
        <v>73050</v>
      </c>
      <c r="Z201" s="41">
        <f>IF(IFERROR(MATCH(E201,CONV_CAISO_Gen_List!C:C,0),FALSE),1,0)</f>
        <v>1</v>
      </c>
      <c r="AA201" s="47">
        <f t="shared" si="58"/>
        <v>32.92</v>
      </c>
      <c r="AB201">
        <f t="shared" si="59"/>
        <v>1</v>
      </c>
      <c r="AC201">
        <f t="shared" si="60"/>
        <v>1</v>
      </c>
      <c r="AD201">
        <f t="shared" si="56"/>
        <v>1</v>
      </c>
      <c r="AE201">
        <f t="shared" si="61"/>
        <v>0</v>
      </c>
      <c r="AF201" t="str">
        <f t="shared" si="52"/>
        <v>LAMONT_1_SOLAR3</v>
      </c>
      <c r="AG201" t="str">
        <f t="shared" si="53"/>
        <v>Woodmere Solar Farm - RAM 4</v>
      </c>
      <c r="AH201" s="70">
        <f t="shared" si="54"/>
        <v>15</v>
      </c>
      <c r="AI201" t="str">
        <f t="shared" si="55"/>
        <v>Solar</v>
      </c>
      <c r="AJ201" s="44">
        <f>IFERROR(INDEX(MasterGenCapability_201906!$G:$G,MATCH($AF201,MasterGenCapability_201906!$U:$U,0)),"")</f>
        <v>14.99</v>
      </c>
      <c r="AK201" s="44">
        <f>IFERROR(INDEX(NQC2020compliance_20191121!$L:$L,MATCH($AF201,NQC2020compliance_20191121!$A:$A,0)),"")</f>
        <v>2.1</v>
      </c>
    </row>
    <row r="202" spans="2:37" x14ac:dyDescent="0.25">
      <c r="B202" s="6">
        <v>197</v>
      </c>
      <c r="C202" s="6" t="s">
        <v>634</v>
      </c>
      <c r="D202" s="6" t="s">
        <v>635</v>
      </c>
      <c r="E202" s="6" t="s">
        <v>636</v>
      </c>
      <c r="F202" s="6" t="s">
        <v>29</v>
      </c>
      <c r="G202" s="6" t="s">
        <v>30</v>
      </c>
      <c r="H202" s="6" t="s">
        <v>79</v>
      </c>
      <c r="I202" s="6" t="s">
        <v>637</v>
      </c>
      <c r="J202" s="6" t="s">
        <v>614</v>
      </c>
      <c r="K202" s="6" t="s">
        <v>619</v>
      </c>
      <c r="L202" s="6" t="s">
        <v>1</v>
      </c>
      <c r="M202" s="12">
        <v>42585</v>
      </c>
      <c r="N202" s="12">
        <v>49934</v>
      </c>
      <c r="O202" s="6">
        <v>1</v>
      </c>
      <c r="P202" s="13">
        <v>20</v>
      </c>
      <c r="Q202" s="13">
        <v>48.16</v>
      </c>
      <c r="R202" s="14">
        <v>0.27488584500000002</v>
      </c>
      <c r="S202" s="6" t="s">
        <v>35</v>
      </c>
      <c r="T202" s="6" t="s">
        <v>35</v>
      </c>
      <c r="U202" s="15" t="s">
        <v>35</v>
      </c>
      <c r="V202" s="15" t="s">
        <v>616</v>
      </c>
      <c r="W202" s="15" t="s">
        <v>64</v>
      </c>
      <c r="X202" s="16">
        <v>1</v>
      </c>
      <c r="Y202" s="45">
        <f t="shared" si="57"/>
        <v>73050</v>
      </c>
      <c r="Z202" s="41">
        <f>IF(IFERROR(MATCH(E202,CONV_CAISO_Gen_List!C:C,0),FALSE),1,0)</f>
        <v>1</v>
      </c>
      <c r="AA202" s="47">
        <f t="shared" si="58"/>
        <v>48.16</v>
      </c>
      <c r="AB202">
        <f t="shared" si="59"/>
        <v>1</v>
      </c>
      <c r="AC202">
        <f t="shared" si="60"/>
        <v>1</v>
      </c>
      <c r="AD202">
        <f t="shared" si="56"/>
        <v>1</v>
      </c>
      <c r="AE202">
        <f t="shared" si="61"/>
        <v>0</v>
      </c>
      <c r="AF202" t="str">
        <f t="shared" si="52"/>
        <v>LHILLS_6_SOLAR1</v>
      </c>
      <c r="AG202" t="str">
        <f t="shared" si="53"/>
        <v>CED Lost Hills Solar, LLC (fka Blackwell Solar Park, LLC)  - RAM 4</v>
      </c>
      <c r="AH202" s="70">
        <f t="shared" si="54"/>
        <v>20</v>
      </c>
      <c r="AI202" t="str">
        <f t="shared" si="55"/>
        <v>Solar</v>
      </c>
      <c r="AJ202" s="44">
        <f>IFERROR(INDEX(MasterGenCapability_201906!$G:$G,MATCH($AF202,MasterGenCapability_201906!$U:$U,0)),"")</f>
        <v>20</v>
      </c>
      <c r="AK202" s="44">
        <f>IFERROR(INDEX(NQC2020compliance_20191121!$L:$L,MATCH($AF202,NQC2020compliance_20191121!$A:$A,0)),"")</f>
        <v>2.8</v>
      </c>
    </row>
    <row r="203" spans="2:37" x14ac:dyDescent="0.25">
      <c r="B203" s="6">
        <v>198</v>
      </c>
      <c r="C203" s="6" t="s">
        <v>638</v>
      </c>
      <c r="D203" s="6" t="s">
        <v>639</v>
      </c>
      <c r="E203" s="6" t="s">
        <v>640</v>
      </c>
      <c r="F203" s="6" t="s">
        <v>29</v>
      </c>
      <c r="G203" s="6" t="s">
        <v>30</v>
      </c>
      <c r="H203" s="6" t="s">
        <v>137</v>
      </c>
      <c r="I203" s="6" t="s">
        <v>58</v>
      </c>
      <c r="J203" s="6" t="s">
        <v>614</v>
      </c>
      <c r="K203" s="6" t="s">
        <v>619</v>
      </c>
      <c r="L203" s="6" t="s">
        <v>1</v>
      </c>
      <c r="M203" s="12">
        <v>41996</v>
      </c>
      <c r="N203" s="12">
        <v>49300</v>
      </c>
      <c r="O203" s="6">
        <v>1</v>
      </c>
      <c r="P203" s="13">
        <v>2</v>
      </c>
      <c r="Q203" s="13">
        <v>4.6399999999999997</v>
      </c>
      <c r="R203" s="14">
        <v>0.26484018300000001</v>
      </c>
      <c r="S203" s="6" t="s">
        <v>35</v>
      </c>
      <c r="T203" s="6" t="s">
        <v>35</v>
      </c>
      <c r="U203" s="15" t="s">
        <v>35</v>
      </c>
      <c r="V203" s="15" t="s">
        <v>616</v>
      </c>
      <c r="W203" s="15" t="s">
        <v>58</v>
      </c>
      <c r="X203" s="16">
        <v>1</v>
      </c>
      <c r="Y203" s="45">
        <f t="shared" si="57"/>
        <v>73050</v>
      </c>
      <c r="Z203" s="41">
        <f>IF(IFERROR(MATCH(E203,CONV_CAISO_Gen_List!C:C,0),FALSE),1,0)</f>
        <v>1</v>
      </c>
      <c r="AA203" s="47">
        <f t="shared" si="58"/>
        <v>4.6399999999999997</v>
      </c>
      <c r="AB203">
        <f t="shared" si="59"/>
        <v>1</v>
      </c>
      <c r="AC203">
        <f t="shared" si="60"/>
        <v>1</v>
      </c>
      <c r="AD203">
        <f t="shared" si="56"/>
        <v>1</v>
      </c>
      <c r="AE203">
        <f t="shared" si="61"/>
        <v>0</v>
      </c>
      <c r="AF203" t="str">
        <f t="shared" si="52"/>
        <v>PUTHCR_1_SOLAR1</v>
      </c>
      <c r="AG203" t="str">
        <f t="shared" si="53"/>
        <v>Putah Creek Solar Farms (SB32)</v>
      </c>
      <c r="AH203" s="70">
        <f t="shared" si="54"/>
        <v>2</v>
      </c>
      <c r="AI203" t="str">
        <f t="shared" si="55"/>
        <v>Solar</v>
      </c>
      <c r="AJ203" s="44">
        <f>IFERROR(INDEX(MasterGenCapability_201906!$G:$G,MATCH($AF203,MasterGenCapability_201906!$U:$U,0)),"")</f>
        <v>1.98</v>
      </c>
      <c r="AK203" s="44">
        <f>IFERROR(INDEX(NQC2020compliance_20191121!$L:$L,MATCH($AF203,NQC2020compliance_20191121!$A:$A,0)),"")</f>
        <v>0.28000000000000003</v>
      </c>
    </row>
    <row r="204" spans="2:37" x14ac:dyDescent="0.25">
      <c r="B204" s="6">
        <v>199</v>
      </c>
      <c r="C204" s="6" t="s">
        <v>641</v>
      </c>
      <c r="D204" s="6" t="s">
        <v>642</v>
      </c>
      <c r="E204" s="6" t="s">
        <v>643</v>
      </c>
      <c r="F204" s="6" t="s">
        <v>29</v>
      </c>
      <c r="G204" s="6" t="s">
        <v>30</v>
      </c>
      <c r="H204" s="6" t="s">
        <v>174</v>
      </c>
      <c r="I204" s="6" t="s">
        <v>175</v>
      </c>
      <c r="J204" s="6" t="s">
        <v>614</v>
      </c>
      <c r="K204" s="6" t="s">
        <v>615</v>
      </c>
      <c r="L204" s="6" t="s">
        <v>1</v>
      </c>
      <c r="M204" s="12">
        <v>42152</v>
      </c>
      <c r="N204" s="12">
        <v>49456</v>
      </c>
      <c r="O204" s="6">
        <v>1</v>
      </c>
      <c r="P204" s="13">
        <v>1.5</v>
      </c>
      <c r="Q204" s="13">
        <v>2.8220000000000001</v>
      </c>
      <c r="R204" s="14">
        <v>0.214764079</v>
      </c>
      <c r="S204" s="6" t="s">
        <v>35</v>
      </c>
      <c r="T204" s="6" t="s">
        <v>35</v>
      </c>
      <c r="U204" s="15" t="s">
        <v>35</v>
      </c>
      <c r="V204" s="15" t="s">
        <v>616</v>
      </c>
      <c r="W204" s="15" t="s">
        <v>176</v>
      </c>
      <c r="X204" s="16">
        <v>1</v>
      </c>
      <c r="Y204" s="45">
        <f t="shared" si="57"/>
        <v>73050</v>
      </c>
      <c r="Z204" s="41">
        <f>IF(IFERROR(MATCH(E204,CONV_CAISO_Gen_List!C:C,0),FALSE),1,0)</f>
        <v>1</v>
      </c>
      <c r="AA204" s="47">
        <f t="shared" si="58"/>
        <v>2.8220000000000001</v>
      </c>
      <c r="AB204">
        <f t="shared" si="59"/>
        <v>1</v>
      </c>
      <c r="AC204">
        <f t="shared" si="60"/>
        <v>1</v>
      </c>
      <c r="AD204">
        <f t="shared" si="56"/>
        <v>1</v>
      </c>
      <c r="AE204">
        <f t="shared" si="61"/>
        <v>0</v>
      </c>
      <c r="AF204" t="str">
        <f t="shared" si="52"/>
        <v>S_RITA_6_SOLAR1</v>
      </c>
      <c r="AG204" t="str">
        <f t="shared" si="53"/>
        <v>NDP1 (SB32)</v>
      </c>
      <c r="AH204" s="70">
        <f t="shared" si="54"/>
        <v>1.5</v>
      </c>
      <c r="AI204" t="str">
        <f t="shared" si="55"/>
        <v>Solar</v>
      </c>
      <c r="AJ204" s="44">
        <f>IFERROR(INDEX(MasterGenCapability_201906!$G:$G,MATCH($AF204,MasterGenCapability_201906!$U:$U,0)),"")</f>
        <v>1.5</v>
      </c>
      <c r="AK204" s="44">
        <f>IFERROR(INDEX(NQC2020compliance_20191121!$L:$L,MATCH($AF204,NQC2020compliance_20191121!$A:$A,0)),"")</f>
        <v>0</v>
      </c>
    </row>
    <row r="205" spans="2:37" x14ac:dyDescent="0.25">
      <c r="B205" s="6">
        <v>200</v>
      </c>
      <c r="C205" s="6" t="s">
        <v>644</v>
      </c>
      <c r="D205" s="6" t="s">
        <v>645</v>
      </c>
      <c r="E205" s="6"/>
      <c r="F205" s="6" t="s">
        <v>29</v>
      </c>
      <c r="G205" s="6" t="s">
        <v>30</v>
      </c>
      <c r="H205" s="6" t="s">
        <v>79</v>
      </c>
      <c r="I205" s="6" t="s">
        <v>80</v>
      </c>
      <c r="J205" s="6" t="s">
        <v>614</v>
      </c>
      <c r="K205" s="6" t="s">
        <v>619</v>
      </c>
      <c r="L205" s="6" t="s">
        <v>3</v>
      </c>
      <c r="M205" s="12">
        <v>42490</v>
      </c>
      <c r="N205" s="12">
        <v>49794</v>
      </c>
      <c r="O205" s="6">
        <v>1</v>
      </c>
      <c r="P205" s="13">
        <v>2</v>
      </c>
      <c r="Q205" s="13">
        <v>3.75318</v>
      </c>
      <c r="R205" s="14">
        <v>0.21422260300000001</v>
      </c>
      <c r="S205" s="6" t="s">
        <v>35</v>
      </c>
      <c r="T205" s="6" t="s">
        <v>35</v>
      </c>
      <c r="U205" s="15" t="s">
        <v>35</v>
      </c>
      <c r="V205" s="15" t="s">
        <v>616</v>
      </c>
      <c r="W205" s="15" t="s">
        <v>80</v>
      </c>
      <c r="X205" s="16">
        <v>0.84</v>
      </c>
      <c r="Y205" s="45">
        <f t="shared" si="57"/>
        <v>73050</v>
      </c>
      <c r="Z205" s="41">
        <f>IF(IFERROR(MATCH(E205,CONV_CAISO_Gen_List!C:C,0),FALSE),1,0)</f>
        <v>0</v>
      </c>
      <c r="AA205" s="47">
        <f t="shared" si="58"/>
        <v>3.1526711999999999</v>
      </c>
      <c r="AB205">
        <f t="shared" si="59"/>
        <v>1</v>
      </c>
      <c r="AC205">
        <f t="shared" si="60"/>
        <v>1</v>
      </c>
      <c r="AD205">
        <f t="shared" si="56"/>
        <v>1</v>
      </c>
      <c r="AE205">
        <f t="shared" si="61"/>
        <v>0</v>
      </c>
      <c r="AF205" t="str">
        <f t="shared" si="52"/>
        <v>PG50024</v>
      </c>
      <c r="AG205" t="str">
        <f t="shared" si="53"/>
        <v>Peterson Rd. Solar I (SB32) (ReMAT)</v>
      </c>
      <c r="AH205" s="70">
        <f t="shared" si="54"/>
        <v>2</v>
      </c>
      <c r="AI205" t="str">
        <f t="shared" si="55"/>
        <v>Solar</v>
      </c>
      <c r="AJ205" s="44" t="str">
        <f>IFERROR(INDEX(MasterGenCapability_201906!$G:$G,MATCH($AF205,MasterGenCapability_201906!$U:$U,0)),"")</f>
        <v/>
      </c>
      <c r="AK205" s="44" t="str">
        <f>IFERROR(INDEX(NQC2020compliance_20191121!$L:$L,MATCH($AF205,NQC2020compliance_20191121!$A:$A,0)),"")</f>
        <v/>
      </c>
    </row>
    <row r="206" spans="2:37" x14ac:dyDescent="0.25">
      <c r="B206" s="6">
        <v>201</v>
      </c>
      <c r="C206" s="6" t="s">
        <v>646</v>
      </c>
      <c r="D206" s="6" t="s">
        <v>647</v>
      </c>
      <c r="E206" s="6"/>
      <c r="F206" s="6" t="s">
        <v>29</v>
      </c>
      <c r="G206" s="6" t="s">
        <v>30</v>
      </c>
      <c r="H206" s="6" t="s">
        <v>130</v>
      </c>
      <c r="I206" s="6" t="s">
        <v>80</v>
      </c>
      <c r="J206" s="6" t="s">
        <v>614</v>
      </c>
      <c r="K206" s="6" t="s">
        <v>615</v>
      </c>
      <c r="L206" s="6" t="s">
        <v>3</v>
      </c>
      <c r="M206" s="12">
        <v>42401</v>
      </c>
      <c r="N206" s="12">
        <v>49705</v>
      </c>
      <c r="O206" s="6">
        <v>1</v>
      </c>
      <c r="P206" s="13">
        <v>1.75</v>
      </c>
      <c r="Q206" s="13">
        <v>3.4306019999999999</v>
      </c>
      <c r="R206" s="14">
        <v>0.22378356199999999</v>
      </c>
      <c r="S206" s="6" t="s">
        <v>35</v>
      </c>
      <c r="T206" s="6" t="s">
        <v>35</v>
      </c>
      <c r="U206" s="15" t="s">
        <v>35</v>
      </c>
      <c r="V206" s="15" t="s">
        <v>616</v>
      </c>
      <c r="W206" s="15" t="s">
        <v>80</v>
      </c>
      <c r="X206" s="16">
        <v>0.84</v>
      </c>
      <c r="Y206" s="45">
        <f t="shared" si="57"/>
        <v>73050</v>
      </c>
      <c r="Z206" s="41">
        <f>IF(IFERROR(MATCH(E206,CONV_CAISO_Gen_List!C:C,0),FALSE),1,0)</f>
        <v>0</v>
      </c>
      <c r="AA206" s="47">
        <f t="shared" si="58"/>
        <v>2.88170568</v>
      </c>
      <c r="AB206">
        <f t="shared" si="59"/>
        <v>1</v>
      </c>
      <c r="AC206">
        <f t="shared" si="60"/>
        <v>1</v>
      </c>
      <c r="AD206">
        <f t="shared" si="56"/>
        <v>1</v>
      </c>
      <c r="AE206">
        <f t="shared" si="61"/>
        <v>0</v>
      </c>
      <c r="AF206" t="str">
        <f t="shared" si="52"/>
        <v>PG50025</v>
      </c>
      <c r="AG206" t="str">
        <f t="shared" si="53"/>
        <v>RGA2 Solar (SB32) (ReMAT)</v>
      </c>
      <c r="AH206" s="70">
        <f t="shared" si="54"/>
        <v>1.75</v>
      </c>
      <c r="AI206" t="str">
        <f t="shared" si="55"/>
        <v>Solar</v>
      </c>
      <c r="AJ206" s="44" t="str">
        <f>IFERROR(INDEX(MasterGenCapability_201906!$G:$G,MATCH($AF206,MasterGenCapability_201906!$U:$U,0)),"")</f>
        <v/>
      </c>
      <c r="AK206" s="44" t="str">
        <f>IFERROR(INDEX(NQC2020compliance_20191121!$L:$L,MATCH($AF206,NQC2020compliance_20191121!$A:$A,0)),"")</f>
        <v/>
      </c>
    </row>
    <row r="207" spans="2:37" x14ac:dyDescent="0.25">
      <c r="B207" s="6">
        <v>202</v>
      </c>
      <c r="C207" s="6" t="s">
        <v>648</v>
      </c>
      <c r="D207" s="6" t="s">
        <v>649</v>
      </c>
      <c r="E207" s="6"/>
      <c r="F207" s="6" t="s">
        <v>29</v>
      </c>
      <c r="G207" s="6" t="s">
        <v>30</v>
      </c>
      <c r="H207" s="6" t="s">
        <v>650</v>
      </c>
      <c r="I207" s="6" t="s">
        <v>46</v>
      </c>
      <c r="J207" s="6" t="s">
        <v>614</v>
      </c>
      <c r="K207" s="6" t="s">
        <v>619</v>
      </c>
      <c r="L207" s="6" t="s">
        <v>3</v>
      </c>
      <c r="M207" s="12">
        <v>42452</v>
      </c>
      <c r="N207" s="12">
        <v>49756</v>
      </c>
      <c r="O207" s="6">
        <v>1</v>
      </c>
      <c r="P207" s="13">
        <v>1.52</v>
      </c>
      <c r="Q207" s="13">
        <v>2.9020709999999998</v>
      </c>
      <c r="R207" s="14">
        <v>0.21795173900000001</v>
      </c>
      <c r="S207" s="6" t="s">
        <v>35</v>
      </c>
      <c r="T207" s="6" t="s">
        <v>35</v>
      </c>
      <c r="U207" s="15" t="s">
        <v>35</v>
      </c>
      <c r="V207" s="15" t="s">
        <v>616</v>
      </c>
      <c r="W207" s="15" t="s">
        <v>47</v>
      </c>
      <c r="X207" s="16">
        <v>0.84</v>
      </c>
      <c r="Y207" s="45">
        <f t="shared" si="57"/>
        <v>73050</v>
      </c>
      <c r="Z207" s="41">
        <f>IF(IFERROR(MATCH(E207,CONV_CAISO_Gen_List!C:C,0),FALSE),1,0)</f>
        <v>0</v>
      </c>
      <c r="AA207" s="47">
        <f t="shared" si="58"/>
        <v>2.4377396399999998</v>
      </c>
      <c r="AB207">
        <f t="shared" si="59"/>
        <v>1</v>
      </c>
      <c r="AC207">
        <f t="shared" si="60"/>
        <v>1</v>
      </c>
      <c r="AD207">
        <f t="shared" si="56"/>
        <v>1</v>
      </c>
      <c r="AE207">
        <f t="shared" si="61"/>
        <v>0</v>
      </c>
      <c r="AF207" t="str">
        <f t="shared" si="52"/>
        <v>PG50026</v>
      </c>
      <c r="AG207" t="str">
        <f t="shared" si="53"/>
        <v>2184 Gruber (SB32)</v>
      </c>
      <c r="AH207" s="70">
        <f t="shared" si="54"/>
        <v>1.52</v>
      </c>
      <c r="AI207" t="str">
        <f t="shared" si="55"/>
        <v>Solar</v>
      </c>
      <c r="AJ207" s="44" t="str">
        <f>IFERROR(INDEX(MasterGenCapability_201906!$G:$G,MATCH($AF207,MasterGenCapability_201906!$U:$U,0)),"")</f>
        <v/>
      </c>
      <c r="AK207" s="44" t="str">
        <f>IFERROR(INDEX(NQC2020compliance_20191121!$L:$L,MATCH($AF207,NQC2020compliance_20191121!$A:$A,0)),"")</f>
        <v/>
      </c>
    </row>
    <row r="208" spans="2:37" x14ac:dyDescent="0.25">
      <c r="B208" s="6">
        <v>203</v>
      </c>
      <c r="C208" s="6" t="s">
        <v>651</v>
      </c>
      <c r="D208" s="6" t="s">
        <v>652</v>
      </c>
      <c r="E208" s="6" t="s">
        <v>653</v>
      </c>
      <c r="F208" s="6" t="s">
        <v>29</v>
      </c>
      <c r="G208" s="6" t="s">
        <v>30</v>
      </c>
      <c r="H208" s="6" t="s">
        <v>130</v>
      </c>
      <c r="I208" s="6" t="s">
        <v>80</v>
      </c>
      <c r="J208" s="6" t="s">
        <v>614</v>
      </c>
      <c r="K208" s="6" t="s">
        <v>615</v>
      </c>
      <c r="L208" s="6" t="s">
        <v>1</v>
      </c>
      <c r="M208" s="12">
        <v>40298</v>
      </c>
      <c r="N208" s="12">
        <v>47602</v>
      </c>
      <c r="O208" s="6">
        <v>1</v>
      </c>
      <c r="P208" s="13">
        <v>5</v>
      </c>
      <c r="Q208" s="13">
        <v>9</v>
      </c>
      <c r="R208" s="14">
        <v>0.20547945200000001</v>
      </c>
      <c r="S208" s="6" t="s">
        <v>35</v>
      </c>
      <c r="T208" s="6" t="s">
        <v>35</v>
      </c>
      <c r="U208" s="15" t="s">
        <v>35</v>
      </c>
      <c r="V208" s="15" t="s">
        <v>616</v>
      </c>
      <c r="W208" s="15" t="s">
        <v>80</v>
      </c>
      <c r="X208" s="16">
        <v>1</v>
      </c>
      <c r="Y208" s="45">
        <f t="shared" si="57"/>
        <v>73050</v>
      </c>
      <c r="Z208" s="41">
        <f>IF(IFERROR(MATCH(E208,CONV_CAISO_Gen_List!C:C,0),FALSE),1,0)</f>
        <v>1</v>
      </c>
      <c r="AA208" s="47">
        <f t="shared" si="58"/>
        <v>9</v>
      </c>
      <c r="AB208">
        <f t="shared" si="59"/>
        <v>1</v>
      </c>
      <c r="AC208">
        <f t="shared" si="60"/>
        <v>1</v>
      </c>
      <c r="AD208">
        <f t="shared" si="56"/>
        <v>1</v>
      </c>
      <c r="AE208">
        <f t="shared" si="61"/>
        <v>0</v>
      </c>
      <c r="AF208" t="str">
        <f t="shared" si="52"/>
        <v>MENBIO_6_RENEW1</v>
      </c>
      <c r="AG208" t="str">
        <f t="shared" si="53"/>
        <v>CalRENEW-1 (1st Amended &amp; Restated)</v>
      </c>
      <c r="AH208" s="70">
        <f t="shared" si="54"/>
        <v>5</v>
      </c>
      <c r="AI208" t="str">
        <f t="shared" si="55"/>
        <v>Solar</v>
      </c>
      <c r="AJ208" s="44">
        <f>IFERROR(INDEX(MasterGenCapability_201906!$G:$G,MATCH($AF208,MasterGenCapability_201906!$U:$U,0)),"")</f>
        <v>5</v>
      </c>
      <c r="AK208" s="44">
        <f>IFERROR(INDEX(NQC2020compliance_20191121!$L:$L,MATCH($AF208,NQC2020compliance_20191121!$A:$A,0)),"")</f>
        <v>0.7</v>
      </c>
    </row>
    <row r="209" spans="2:37" x14ac:dyDescent="0.25">
      <c r="B209" s="6">
        <v>204</v>
      </c>
      <c r="C209" s="6" t="s">
        <v>654</v>
      </c>
      <c r="D209" s="6" t="s">
        <v>655</v>
      </c>
      <c r="E209" s="6"/>
      <c r="F209" s="6" t="s">
        <v>29</v>
      </c>
      <c r="G209" s="6" t="s">
        <v>30</v>
      </c>
      <c r="H209" s="6" t="s">
        <v>137</v>
      </c>
      <c r="I209" s="6" t="s">
        <v>58</v>
      </c>
      <c r="J209" s="6" t="s">
        <v>614</v>
      </c>
      <c r="K209" s="6" t="s">
        <v>615</v>
      </c>
      <c r="L209" s="6" t="s">
        <v>3</v>
      </c>
      <c r="M209" s="12">
        <v>42548</v>
      </c>
      <c r="N209" s="12">
        <v>49852</v>
      </c>
      <c r="O209" s="6">
        <v>1</v>
      </c>
      <c r="P209" s="13">
        <v>0.5</v>
      </c>
      <c r="Q209" s="13">
        <v>0.92888099999999996</v>
      </c>
      <c r="R209" s="14">
        <v>0.212073288</v>
      </c>
      <c r="S209" s="6" t="s">
        <v>35</v>
      </c>
      <c r="T209" s="6" t="s">
        <v>35</v>
      </c>
      <c r="U209" s="15" t="s">
        <v>35</v>
      </c>
      <c r="V209" s="15" t="s">
        <v>616</v>
      </c>
      <c r="W209" s="15" t="s">
        <v>58</v>
      </c>
      <c r="X209" s="16">
        <v>0.84</v>
      </c>
      <c r="Y209" s="45">
        <f t="shared" si="57"/>
        <v>73050</v>
      </c>
      <c r="Z209" s="41">
        <f>IF(IFERROR(MATCH(E209,CONV_CAISO_Gen_List!C:C,0),FALSE),1,0)</f>
        <v>0</v>
      </c>
      <c r="AA209" s="47">
        <f t="shared" si="58"/>
        <v>0.78026003999999993</v>
      </c>
      <c r="AB209">
        <f t="shared" si="59"/>
        <v>1</v>
      </c>
      <c r="AC209">
        <f t="shared" si="60"/>
        <v>1</v>
      </c>
      <c r="AD209">
        <f t="shared" si="56"/>
        <v>1</v>
      </c>
      <c r="AE209">
        <f t="shared" si="61"/>
        <v>0</v>
      </c>
      <c r="AF209" t="str">
        <f t="shared" si="52"/>
        <v>PG50029</v>
      </c>
      <c r="AG209" t="str">
        <f t="shared" si="53"/>
        <v>3N Energy Woodland</v>
      </c>
      <c r="AH209" s="70">
        <f t="shared" si="54"/>
        <v>0.5</v>
      </c>
      <c r="AI209" t="str">
        <f t="shared" si="55"/>
        <v>Solar</v>
      </c>
      <c r="AJ209" s="44" t="str">
        <f>IFERROR(INDEX(MasterGenCapability_201906!$G:$G,MATCH($AF209,MasterGenCapability_201906!$U:$U,0)),"")</f>
        <v/>
      </c>
      <c r="AK209" s="44" t="str">
        <f>IFERROR(INDEX(NQC2020compliance_20191121!$L:$L,MATCH($AF209,NQC2020compliance_20191121!$A:$A,0)),"")</f>
        <v/>
      </c>
    </row>
    <row r="210" spans="2:37" x14ac:dyDescent="0.25">
      <c r="B210" s="6">
        <v>205</v>
      </c>
      <c r="C210" s="6" t="s">
        <v>656</v>
      </c>
      <c r="D210" s="6" t="s">
        <v>657</v>
      </c>
      <c r="E210" s="6"/>
      <c r="F210" s="6" t="s">
        <v>29</v>
      </c>
      <c r="G210" s="6" t="s">
        <v>30</v>
      </c>
      <c r="H210" s="6" t="s">
        <v>130</v>
      </c>
      <c r="I210" s="6" t="s">
        <v>80</v>
      </c>
      <c r="J210" s="6" t="s">
        <v>614</v>
      </c>
      <c r="K210" s="6" t="s">
        <v>619</v>
      </c>
      <c r="L210" s="6" t="s">
        <v>3</v>
      </c>
      <c r="M210" s="12">
        <v>42475</v>
      </c>
      <c r="N210" s="12">
        <v>49779</v>
      </c>
      <c r="O210" s="6">
        <v>1</v>
      </c>
      <c r="P210" s="13">
        <v>2</v>
      </c>
      <c r="Q210" s="13">
        <v>4.6669999999999998</v>
      </c>
      <c r="R210" s="14">
        <v>0.26638127900000003</v>
      </c>
      <c r="S210" s="6" t="s">
        <v>35</v>
      </c>
      <c r="T210" s="6" t="s">
        <v>35</v>
      </c>
      <c r="U210" s="15" t="s">
        <v>35</v>
      </c>
      <c r="V210" s="15" t="s">
        <v>616</v>
      </c>
      <c r="W210" s="15" t="s">
        <v>80</v>
      </c>
      <c r="X210" s="16">
        <v>0.84</v>
      </c>
      <c r="Y210" s="45">
        <f t="shared" si="57"/>
        <v>73050</v>
      </c>
      <c r="Z210" s="41">
        <f>IF(IFERROR(MATCH(E210,CONV_CAISO_Gen_List!C:C,0),FALSE),1,0)</f>
        <v>0</v>
      </c>
      <c r="AA210" s="47">
        <f t="shared" si="58"/>
        <v>3.9202799999999995</v>
      </c>
      <c r="AB210">
        <f t="shared" si="59"/>
        <v>1</v>
      </c>
      <c r="AC210">
        <f t="shared" si="60"/>
        <v>1</v>
      </c>
      <c r="AD210">
        <f t="shared" si="56"/>
        <v>1</v>
      </c>
      <c r="AE210">
        <f t="shared" si="61"/>
        <v>0</v>
      </c>
      <c r="AF210" t="str">
        <f t="shared" si="52"/>
        <v>PG50030</v>
      </c>
      <c r="AG210" t="str">
        <f t="shared" si="53"/>
        <v>Camden 1 FIT (GASNA 30P)</v>
      </c>
      <c r="AH210" s="70">
        <f t="shared" si="54"/>
        <v>2</v>
      </c>
      <c r="AI210" t="str">
        <f t="shared" si="55"/>
        <v>Solar</v>
      </c>
      <c r="AJ210" s="44" t="str">
        <f>IFERROR(INDEX(MasterGenCapability_201906!$G:$G,MATCH($AF210,MasterGenCapability_201906!$U:$U,0)),"")</f>
        <v/>
      </c>
      <c r="AK210" s="44" t="str">
        <f>IFERROR(INDEX(NQC2020compliance_20191121!$L:$L,MATCH($AF210,NQC2020compliance_20191121!$A:$A,0)),"")</f>
        <v/>
      </c>
    </row>
    <row r="211" spans="2:37" x14ac:dyDescent="0.25">
      <c r="B211" s="6">
        <v>206</v>
      </c>
      <c r="C211" s="6" t="s">
        <v>658</v>
      </c>
      <c r="D211" s="6" t="s">
        <v>659</v>
      </c>
      <c r="E211" s="6"/>
      <c r="F211" s="6" t="s">
        <v>29</v>
      </c>
      <c r="G211" s="6" t="s">
        <v>30</v>
      </c>
      <c r="H211" s="6" t="s">
        <v>174</v>
      </c>
      <c r="I211" s="6" t="s">
        <v>175</v>
      </c>
      <c r="J211" s="6" t="s">
        <v>614</v>
      </c>
      <c r="K211" s="6" t="s">
        <v>619</v>
      </c>
      <c r="L211" s="6" t="s">
        <v>3</v>
      </c>
      <c r="M211" s="12">
        <v>42548</v>
      </c>
      <c r="N211" s="12">
        <v>49852</v>
      </c>
      <c r="O211" s="6">
        <v>1</v>
      </c>
      <c r="P211" s="13">
        <v>2</v>
      </c>
      <c r="Q211" s="13">
        <v>4.6219999999999999</v>
      </c>
      <c r="R211" s="14">
        <v>0.26381278499999999</v>
      </c>
      <c r="S211" s="6" t="s">
        <v>35</v>
      </c>
      <c r="T211" s="6" t="s">
        <v>35</v>
      </c>
      <c r="U211" s="15" t="s">
        <v>35</v>
      </c>
      <c r="V211" s="15" t="s">
        <v>616</v>
      </c>
      <c r="W211" s="15" t="s">
        <v>176</v>
      </c>
      <c r="X211" s="16">
        <v>0.84</v>
      </c>
      <c r="Y211" s="45">
        <f t="shared" si="57"/>
        <v>73050</v>
      </c>
      <c r="Z211" s="41">
        <f>IF(IFERROR(MATCH(E211,CONV_CAISO_Gen_List!C:C,0),FALSE),1,0)</f>
        <v>0</v>
      </c>
      <c r="AA211" s="47">
        <f t="shared" si="58"/>
        <v>3.8824799999999997</v>
      </c>
      <c r="AB211">
        <f t="shared" si="59"/>
        <v>1</v>
      </c>
      <c r="AC211">
        <f t="shared" si="60"/>
        <v>1</v>
      </c>
      <c r="AD211">
        <f t="shared" si="56"/>
        <v>1</v>
      </c>
      <c r="AE211">
        <f t="shared" si="61"/>
        <v>0</v>
      </c>
      <c r="AF211" t="str">
        <f t="shared" si="52"/>
        <v>PG50031</v>
      </c>
      <c r="AG211" t="str">
        <f t="shared" si="53"/>
        <v>Gustine 1 FIT 2 (GASNA 60P)</v>
      </c>
      <c r="AH211" s="70">
        <f t="shared" si="54"/>
        <v>2</v>
      </c>
      <c r="AI211" t="str">
        <f t="shared" si="55"/>
        <v>Solar</v>
      </c>
      <c r="AJ211" s="44" t="str">
        <f>IFERROR(INDEX(MasterGenCapability_201906!$G:$G,MATCH($AF211,MasterGenCapability_201906!$U:$U,0)),"")</f>
        <v/>
      </c>
      <c r="AK211" s="44" t="str">
        <f>IFERROR(INDEX(NQC2020compliance_20191121!$L:$L,MATCH($AF211,NQC2020compliance_20191121!$A:$A,0)),"")</f>
        <v/>
      </c>
    </row>
    <row r="212" spans="2:37" x14ac:dyDescent="0.25">
      <c r="B212" s="6">
        <v>207</v>
      </c>
      <c r="C212" s="6" t="s">
        <v>660</v>
      </c>
      <c r="D212" s="6" t="s">
        <v>661</v>
      </c>
      <c r="E212" s="6"/>
      <c r="F212" s="6" t="s">
        <v>29</v>
      </c>
      <c r="G212" s="6" t="s">
        <v>30</v>
      </c>
      <c r="H212" s="6" t="s">
        <v>300</v>
      </c>
      <c r="I212" s="6" t="s">
        <v>46</v>
      </c>
      <c r="J212" s="6" t="s">
        <v>614</v>
      </c>
      <c r="K212" s="6" t="s">
        <v>619</v>
      </c>
      <c r="L212" s="6" t="s">
        <v>3</v>
      </c>
      <c r="M212" s="12">
        <v>42675</v>
      </c>
      <c r="N212" s="12">
        <v>49979</v>
      </c>
      <c r="O212" s="6">
        <v>1</v>
      </c>
      <c r="P212" s="13">
        <v>0.5</v>
      </c>
      <c r="Q212" s="13">
        <v>1.04156</v>
      </c>
      <c r="R212" s="14">
        <v>0.23779908699999999</v>
      </c>
      <c r="S212" s="6" t="s">
        <v>35</v>
      </c>
      <c r="T212" s="6" t="s">
        <v>35</v>
      </c>
      <c r="U212" s="15" t="s">
        <v>35</v>
      </c>
      <c r="V212" s="15" t="s">
        <v>616</v>
      </c>
      <c r="W212" s="15" t="s">
        <v>47</v>
      </c>
      <c r="X212" s="16">
        <v>0.84</v>
      </c>
      <c r="Y212" s="45">
        <f t="shared" si="57"/>
        <v>73050</v>
      </c>
      <c r="Z212" s="41">
        <f>IF(IFERROR(MATCH(E212,CONV_CAISO_Gen_List!C:C,0),FALSE),1,0)</f>
        <v>0</v>
      </c>
      <c r="AA212" s="47">
        <f t="shared" si="58"/>
        <v>0.87491039999999998</v>
      </c>
      <c r="AB212">
        <f t="shared" si="59"/>
        <v>1</v>
      </c>
      <c r="AC212">
        <f t="shared" si="60"/>
        <v>1</v>
      </c>
      <c r="AD212">
        <f t="shared" si="56"/>
        <v>1</v>
      </c>
      <c r="AE212">
        <f t="shared" si="61"/>
        <v>0</v>
      </c>
      <c r="AF212" t="str">
        <f t="shared" si="52"/>
        <v>PG50032</v>
      </c>
      <c r="AG212" t="str">
        <f t="shared" si="53"/>
        <v>2105 Hart (Pristine Sun)</v>
      </c>
      <c r="AH212" s="70">
        <f t="shared" si="54"/>
        <v>0.5</v>
      </c>
      <c r="AI212" t="str">
        <f t="shared" si="55"/>
        <v>Solar</v>
      </c>
      <c r="AJ212" s="44" t="str">
        <f>IFERROR(INDEX(MasterGenCapability_201906!$G:$G,MATCH($AF212,MasterGenCapability_201906!$U:$U,0)),"")</f>
        <v/>
      </c>
      <c r="AK212" s="44" t="str">
        <f>IFERROR(INDEX(NQC2020compliance_20191121!$L:$L,MATCH($AF212,NQC2020compliance_20191121!$A:$A,0)),"")</f>
        <v/>
      </c>
    </row>
    <row r="213" spans="2:37" x14ac:dyDescent="0.25">
      <c r="B213" s="6">
        <v>208</v>
      </c>
      <c r="C213" s="6" t="s">
        <v>662</v>
      </c>
      <c r="D213" s="6" t="s">
        <v>663</v>
      </c>
      <c r="E213" s="6"/>
      <c r="F213" s="6" t="s">
        <v>29</v>
      </c>
      <c r="G213" s="6" t="s">
        <v>30</v>
      </c>
      <c r="H213" s="6" t="s">
        <v>664</v>
      </c>
      <c r="I213" s="6" t="s">
        <v>665</v>
      </c>
      <c r="J213" s="6" t="s">
        <v>614</v>
      </c>
      <c r="K213" s="6" t="s">
        <v>615</v>
      </c>
      <c r="L213" s="6" t="s">
        <v>1</v>
      </c>
      <c r="M213" s="12">
        <v>39244</v>
      </c>
      <c r="N213" s="12">
        <v>73050</v>
      </c>
      <c r="O213" s="6">
        <v>1</v>
      </c>
      <c r="P213" s="13">
        <v>0.11</v>
      </c>
      <c r="Q213" s="13">
        <v>0</v>
      </c>
      <c r="R213" s="14">
        <v>0</v>
      </c>
      <c r="S213" s="6" t="s">
        <v>35</v>
      </c>
      <c r="T213" s="6" t="s">
        <v>35</v>
      </c>
      <c r="U213" s="15" t="s">
        <v>35</v>
      </c>
      <c r="V213" s="15" t="s">
        <v>616</v>
      </c>
      <c r="W213" s="15" t="s">
        <v>37</v>
      </c>
      <c r="X213" s="16">
        <v>1</v>
      </c>
      <c r="Y213" s="45">
        <f t="shared" si="57"/>
        <v>73050</v>
      </c>
      <c r="Z213" s="41">
        <f>IF(IFERROR(MATCH(E213,CONV_CAISO_Gen_List!C:C,0),FALSE),1,0)</f>
        <v>0</v>
      </c>
      <c r="AA213" s="47">
        <f t="shared" si="58"/>
        <v>0</v>
      </c>
      <c r="AB213">
        <f t="shared" si="59"/>
        <v>1</v>
      </c>
      <c r="AC213">
        <f t="shared" si="60"/>
        <v>1</v>
      </c>
      <c r="AD213">
        <f t="shared" si="56"/>
        <v>1</v>
      </c>
      <c r="AE213">
        <f t="shared" si="61"/>
        <v>0</v>
      </c>
      <c r="AF213" t="str">
        <f t="shared" si="52"/>
        <v>PG50035</v>
      </c>
      <c r="AG213" t="str">
        <f t="shared" si="53"/>
        <v>SF Service Center Solar Array 2</v>
      </c>
      <c r="AH213" s="70">
        <f t="shared" si="54"/>
        <v>0.11</v>
      </c>
      <c r="AI213" t="str">
        <f t="shared" si="55"/>
        <v>Solar</v>
      </c>
      <c r="AJ213" s="44" t="str">
        <f>IFERROR(INDEX(MasterGenCapability_201906!$G:$G,MATCH($AF213,MasterGenCapability_201906!$U:$U,0)),"")</f>
        <v/>
      </c>
      <c r="AK213" s="44" t="str">
        <f>IFERROR(INDEX(NQC2020compliance_20191121!$L:$L,MATCH($AF213,NQC2020compliance_20191121!$A:$A,0)),"")</f>
        <v/>
      </c>
    </row>
    <row r="214" spans="2:37" x14ac:dyDescent="0.25">
      <c r="B214" s="6">
        <v>209</v>
      </c>
      <c r="C214" s="6" t="s">
        <v>666</v>
      </c>
      <c r="D214" s="6" t="s">
        <v>667</v>
      </c>
      <c r="E214" s="6"/>
      <c r="F214" s="6" t="s">
        <v>29</v>
      </c>
      <c r="G214" s="6" t="s">
        <v>30</v>
      </c>
      <c r="H214" s="6" t="s">
        <v>58</v>
      </c>
      <c r="I214" s="6" t="s">
        <v>58</v>
      </c>
      <c r="J214" s="6" t="s">
        <v>614</v>
      </c>
      <c r="K214" s="6" t="s">
        <v>615</v>
      </c>
      <c r="L214" s="6" t="s">
        <v>1</v>
      </c>
      <c r="M214" s="12">
        <v>40169</v>
      </c>
      <c r="N214" s="12">
        <v>73050</v>
      </c>
      <c r="O214" s="6">
        <v>1</v>
      </c>
      <c r="P214" s="13">
        <v>2</v>
      </c>
      <c r="Q214" s="13">
        <v>2.9826172080000002</v>
      </c>
      <c r="R214" s="14">
        <v>0.17024070799999999</v>
      </c>
      <c r="S214" s="6" t="s">
        <v>35</v>
      </c>
      <c r="T214" s="6" t="s">
        <v>35</v>
      </c>
      <c r="U214" s="15" t="s">
        <v>35</v>
      </c>
      <c r="V214" s="15" t="s">
        <v>616</v>
      </c>
      <c r="W214" s="15" t="s">
        <v>58</v>
      </c>
      <c r="X214" s="16">
        <v>1</v>
      </c>
      <c r="Y214" s="45">
        <f t="shared" si="57"/>
        <v>73050</v>
      </c>
      <c r="Z214" s="41">
        <f>IF(IFERROR(MATCH(E214,CONV_CAISO_Gen_List!C:C,0),FALSE),1,0)</f>
        <v>0</v>
      </c>
      <c r="AA214" s="47">
        <f t="shared" si="58"/>
        <v>2.9826172080000002</v>
      </c>
      <c r="AB214">
        <f t="shared" si="59"/>
        <v>1</v>
      </c>
      <c r="AC214">
        <f t="shared" si="60"/>
        <v>1</v>
      </c>
      <c r="AD214">
        <f t="shared" si="56"/>
        <v>1</v>
      </c>
      <c r="AE214">
        <f t="shared" si="61"/>
        <v>0</v>
      </c>
      <c r="AF214" t="str">
        <f t="shared" si="52"/>
        <v>PG50036</v>
      </c>
      <c r="AG214" t="str">
        <f t="shared" si="53"/>
        <v>Vaca Dixon Solar Station</v>
      </c>
      <c r="AH214" s="70">
        <f t="shared" si="54"/>
        <v>2</v>
      </c>
      <c r="AI214" t="str">
        <f t="shared" si="55"/>
        <v>Solar</v>
      </c>
      <c r="AJ214" s="44" t="str">
        <f>IFERROR(INDEX(MasterGenCapability_201906!$G:$G,MATCH($AF214,MasterGenCapability_201906!$U:$U,0)),"")</f>
        <v/>
      </c>
      <c r="AK214" s="44" t="str">
        <f>IFERROR(INDEX(NQC2020compliance_20191121!$L:$L,MATCH($AF214,NQC2020compliance_20191121!$A:$A,0)),"")</f>
        <v/>
      </c>
    </row>
    <row r="215" spans="2:37" x14ac:dyDescent="0.25">
      <c r="B215" s="6">
        <v>210</v>
      </c>
      <c r="C215" s="6" t="s">
        <v>668</v>
      </c>
      <c r="D215" s="6" t="s">
        <v>669</v>
      </c>
      <c r="E215" s="6" t="s">
        <v>670</v>
      </c>
      <c r="F215" s="6" t="s">
        <v>29</v>
      </c>
      <c r="G215" s="6" t="s">
        <v>30</v>
      </c>
      <c r="H215" s="6" t="s">
        <v>130</v>
      </c>
      <c r="I215" s="6" t="s">
        <v>80</v>
      </c>
      <c r="J215" s="6" t="s">
        <v>614</v>
      </c>
      <c r="K215" s="6" t="s">
        <v>615</v>
      </c>
      <c r="L215" s="6" t="s">
        <v>1</v>
      </c>
      <c r="M215" s="12">
        <v>40786</v>
      </c>
      <c r="N215" s="12">
        <v>73050</v>
      </c>
      <c r="O215" s="6">
        <v>1</v>
      </c>
      <c r="P215" s="13">
        <v>15</v>
      </c>
      <c r="Q215" s="13">
        <v>30.211927970000001</v>
      </c>
      <c r="R215" s="14">
        <v>0.229923348</v>
      </c>
      <c r="S215" s="6" t="s">
        <v>35</v>
      </c>
      <c r="T215" s="6" t="s">
        <v>35</v>
      </c>
      <c r="U215" s="15" t="s">
        <v>35</v>
      </c>
      <c r="V215" s="15" t="s">
        <v>616</v>
      </c>
      <c r="W215" s="15" t="s">
        <v>80</v>
      </c>
      <c r="X215" s="16">
        <v>1</v>
      </c>
      <c r="Y215" s="45">
        <f t="shared" si="57"/>
        <v>73050</v>
      </c>
      <c r="Z215" s="41">
        <f>IF(IFERROR(MATCH(E215,CONV_CAISO_Gen_List!C:C,0),FALSE),1,0)</f>
        <v>1</v>
      </c>
      <c r="AA215" s="47">
        <f t="shared" si="58"/>
        <v>30.211927970000001</v>
      </c>
      <c r="AB215">
        <f t="shared" si="59"/>
        <v>1</v>
      </c>
      <c r="AC215">
        <f t="shared" si="60"/>
        <v>1</v>
      </c>
      <c r="AD215">
        <f t="shared" si="56"/>
        <v>1</v>
      </c>
      <c r="AE215">
        <f t="shared" si="61"/>
        <v>0</v>
      </c>
      <c r="AF215" t="str">
        <f t="shared" si="52"/>
        <v>SCHNDR_1_WSTSDE</v>
      </c>
      <c r="AG215" t="str">
        <f t="shared" si="53"/>
        <v>Westside Solar Station</v>
      </c>
      <c r="AH215" s="70">
        <f t="shared" si="54"/>
        <v>15</v>
      </c>
      <c r="AI215" t="str">
        <f t="shared" si="55"/>
        <v>Solar</v>
      </c>
      <c r="AJ215" s="44">
        <f>IFERROR(INDEX(MasterGenCapability_201906!$G:$G,MATCH($AF215,MasterGenCapability_201906!$U:$U,0)),"")</f>
        <v>15</v>
      </c>
      <c r="AK215" s="44">
        <f>IFERROR(INDEX(NQC2020compliance_20191121!$L:$L,MATCH($AF215,NQC2020compliance_20191121!$A:$A,0)),"")</f>
        <v>2.1</v>
      </c>
    </row>
    <row r="216" spans="2:37" x14ac:dyDescent="0.25">
      <c r="B216" s="6">
        <v>211</v>
      </c>
      <c r="C216" s="6" t="s">
        <v>671</v>
      </c>
      <c r="D216" s="6" t="s">
        <v>672</v>
      </c>
      <c r="E216" s="6" t="s">
        <v>673</v>
      </c>
      <c r="F216" s="6" t="s">
        <v>29</v>
      </c>
      <c r="G216" s="6" t="s">
        <v>30</v>
      </c>
      <c r="H216" s="6" t="s">
        <v>130</v>
      </c>
      <c r="I216" s="6" t="s">
        <v>80</v>
      </c>
      <c r="J216" s="6" t="s">
        <v>614</v>
      </c>
      <c r="K216" s="6" t="s">
        <v>615</v>
      </c>
      <c r="L216" s="6" t="s">
        <v>1</v>
      </c>
      <c r="M216" s="12">
        <v>40810</v>
      </c>
      <c r="N216" s="12">
        <v>73050</v>
      </c>
      <c r="O216" s="6">
        <v>1</v>
      </c>
      <c r="P216" s="13">
        <v>15</v>
      </c>
      <c r="Q216" s="13">
        <v>30.141318649999999</v>
      </c>
      <c r="R216" s="14">
        <v>0.22938598700000001</v>
      </c>
      <c r="S216" s="6" t="s">
        <v>35</v>
      </c>
      <c r="T216" s="6" t="s">
        <v>35</v>
      </c>
      <c r="U216" s="15" t="s">
        <v>35</v>
      </c>
      <c r="V216" s="15" t="s">
        <v>616</v>
      </c>
      <c r="W216" s="15" t="s">
        <v>80</v>
      </c>
      <c r="X216" s="16">
        <v>1</v>
      </c>
      <c r="Y216" s="45">
        <f t="shared" si="57"/>
        <v>73050</v>
      </c>
      <c r="Z216" s="41">
        <f>IF(IFERROR(MATCH(E216,CONV_CAISO_Gen_List!C:C,0),FALSE),1,0)</f>
        <v>1</v>
      </c>
      <c r="AA216" s="47">
        <f t="shared" si="58"/>
        <v>30.141318649999999</v>
      </c>
      <c r="AB216">
        <f t="shared" si="59"/>
        <v>1</v>
      </c>
      <c r="AC216">
        <f t="shared" si="60"/>
        <v>1</v>
      </c>
      <c r="AD216">
        <f t="shared" si="56"/>
        <v>1</v>
      </c>
      <c r="AE216">
        <f t="shared" si="61"/>
        <v>0</v>
      </c>
      <c r="AF216" t="str">
        <f t="shared" si="52"/>
        <v>SCHNDR_1_FIVPTS</v>
      </c>
      <c r="AG216" t="str">
        <f t="shared" si="53"/>
        <v>Five Points Solar Station</v>
      </c>
      <c r="AH216" s="70">
        <f t="shared" si="54"/>
        <v>15</v>
      </c>
      <c r="AI216" t="str">
        <f t="shared" si="55"/>
        <v>Solar</v>
      </c>
      <c r="AJ216" s="44">
        <f>IFERROR(INDEX(MasterGenCapability_201906!$G:$G,MATCH($AF216,MasterGenCapability_201906!$U:$U,0)),"")</f>
        <v>15</v>
      </c>
      <c r="AK216" s="44">
        <f>IFERROR(INDEX(NQC2020compliance_20191121!$L:$L,MATCH($AF216,NQC2020compliance_20191121!$A:$A,0)),"")</f>
        <v>2.1</v>
      </c>
    </row>
    <row r="217" spans="2:37" x14ac:dyDescent="0.25">
      <c r="B217" s="6">
        <v>212</v>
      </c>
      <c r="C217" s="6" t="s">
        <v>674</v>
      </c>
      <c r="D217" s="6" t="s">
        <v>675</v>
      </c>
      <c r="E217" s="6" t="s">
        <v>676</v>
      </c>
      <c r="F217" s="6" t="s">
        <v>29</v>
      </c>
      <c r="G217" s="6" t="s">
        <v>30</v>
      </c>
      <c r="H217" s="6" t="s">
        <v>130</v>
      </c>
      <c r="I217" s="6" t="s">
        <v>80</v>
      </c>
      <c r="J217" s="6" t="s">
        <v>614</v>
      </c>
      <c r="K217" s="6" t="s">
        <v>615</v>
      </c>
      <c r="L217" s="6" t="s">
        <v>1</v>
      </c>
      <c r="M217" s="12">
        <v>41178</v>
      </c>
      <c r="N217" s="12">
        <v>73050</v>
      </c>
      <c r="O217" s="6">
        <v>1</v>
      </c>
      <c r="P217" s="13">
        <v>20</v>
      </c>
      <c r="Q217" s="13">
        <v>40.266502459999998</v>
      </c>
      <c r="R217" s="14">
        <v>0.22983163500000001</v>
      </c>
      <c r="S217" s="6" t="s">
        <v>35</v>
      </c>
      <c r="T217" s="6" t="s">
        <v>35</v>
      </c>
      <c r="U217" s="15" t="s">
        <v>35</v>
      </c>
      <c r="V217" s="15" t="s">
        <v>616</v>
      </c>
      <c r="W217" s="15" t="s">
        <v>80</v>
      </c>
      <c r="X217" s="16">
        <v>1</v>
      </c>
      <c r="Y217" s="45">
        <f t="shared" si="57"/>
        <v>73050</v>
      </c>
      <c r="Z217" s="41">
        <f>IF(IFERROR(MATCH(E217,CONV_CAISO_Gen_List!C:C,0),FALSE),1,0)</f>
        <v>1</v>
      </c>
      <c r="AA217" s="47">
        <f t="shared" si="58"/>
        <v>40.266502459999998</v>
      </c>
      <c r="AB217">
        <f t="shared" si="59"/>
        <v>1</v>
      </c>
      <c r="AC217">
        <f t="shared" si="60"/>
        <v>1</v>
      </c>
      <c r="AD217">
        <f t="shared" si="56"/>
        <v>1</v>
      </c>
      <c r="AE217">
        <f t="shared" si="61"/>
        <v>0</v>
      </c>
      <c r="AF217" t="str">
        <f t="shared" si="52"/>
        <v>STROUD_6_SOLAR</v>
      </c>
      <c r="AG217" t="str">
        <f t="shared" si="53"/>
        <v>Stroud Solar Station</v>
      </c>
      <c r="AH217" s="70">
        <f t="shared" si="54"/>
        <v>20</v>
      </c>
      <c r="AI217" t="str">
        <f t="shared" si="55"/>
        <v>Solar</v>
      </c>
      <c r="AJ217" s="44">
        <f>IFERROR(INDEX(MasterGenCapability_201906!$G:$G,MATCH($AF217,MasterGenCapability_201906!$U:$U,0)),"")</f>
        <v>20</v>
      </c>
      <c r="AK217" s="44">
        <f>IFERROR(INDEX(NQC2020compliance_20191121!$L:$L,MATCH($AF217,NQC2020compliance_20191121!$A:$A,0)),"")</f>
        <v>2.8</v>
      </c>
    </row>
    <row r="218" spans="2:37" x14ac:dyDescent="0.25">
      <c r="B218" s="6">
        <v>213</v>
      </c>
      <c r="C218" s="6" t="s">
        <v>677</v>
      </c>
      <c r="D218" s="6" t="s">
        <v>678</v>
      </c>
      <c r="E218" s="6" t="s">
        <v>679</v>
      </c>
      <c r="F218" s="6" t="s">
        <v>29</v>
      </c>
      <c r="G218" s="6" t="s">
        <v>30</v>
      </c>
      <c r="H218" s="6" t="s">
        <v>130</v>
      </c>
      <c r="I218" s="6" t="s">
        <v>80</v>
      </c>
      <c r="J218" s="6" t="s">
        <v>614</v>
      </c>
      <c r="K218" s="6" t="s">
        <v>615</v>
      </c>
      <c r="L218" s="6" t="s">
        <v>1</v>
      </c>
      <c r="M218" s="12">
        <v>41079</v>
      </c>
      <c r="N218" s="12">
        <v>73050</v>
      </c>
      <c r="O218" s="6">
        <v>1</v>
      </c>
      <c r="P218" s="13">
        <v>20</v>
      </c>
      <c r="Q218" s="13">
        <v>43.461742630000003</v>
      </c>
      <c r="R218" s="14">
        <v>0.24806930699999999</v>
      </c>
      <c r="S218" s="6" t="s">
        <v>35</v>
      </c>
      <c r="T218" s="6" t="s">
        <v>35</v>
      </c>
      <c r="U218" s="15" t="s">
        <v>35</v>
      </c>
      <c r="V218" s="15" t="s">
        <v>616</v>
      </c>
      <c r="W218" s="15" t="s">
        <v>80</v>
      </c>
      <c r="X218" s="16">
        <v>1</v>
      </c>
      <c r="Y218" s="45">
        <f t="shared" si="57"/>
        <v>73050</v>
      </c>
      <c r="Z218" s="41">
        <f>IF(IFERROR(MATCH(E218,CONV_CAISO_Gen_List!C:C,0),FALSE),1,0)</f>
        <v>1</v>
      </c>
      <c r="AA218" s="47">
        <f t="shared" si="58"/>
        <v>43.461742630000003</v>
      </c>
      <c r="AB218">
        <f t="shared" si="59"/>
        <v>1</v>
      </c>
      <c r="AC218">
        <f t="shared" si="60"/>
        <v>1</v>
      </c>
      <c r="AD218">
        <f t="shared" si="56"/>
        <v>1</v>
      </c>
      <c r="AE218">
        <f t="shared" si="61"/>
        <v>0</v>
      </c>
      <c r="AF218" t="str">
        <f t="shared" si="52"/>
        <v>CANTUA_1_SOLAR</v>
      </c>
      <c r="AG218" t="str">
        <f t="shared" si="53"/>
        <v>Cantua Solar Station</v>
      </c>
      <c r="AH218" s="70">
        <f t="shared" si="54"/>
        <v>20</v>
      </c>
      <c r="AI218" t="str">
        <f t="shared" si="55"/>
        <v>Solar</v>
      </c>
      <c r="AJ218" s="44">
        <f>IFERROR(INDEX(MasterGenCapability_201906!$G:$G,MATCH($AF218,MasterGenCapability_201906!$U:$U,0)),"")</f>
        <v>20</v>
      </c>
      <c r="AK218" s="44">
        <f>IFERROR(INDEX(NQC2020compliance_20191121!$L:$L,MATCH($AF218,NQC2020compliance_20191121!$A:$A,0)),"")</f>
        <v>2.8</v>
      </c>
    </row>
    <row r="219" spans="2:37" x14ac:dyDescent="0.25">
      <c r="B219" s="6">
        <v>214</v>
      </c>
      <c r="C219" s="6" t="s">
        <v>680</v>
      </c>
      <c r="D219" s="6" t="s">
        <v>681</v>
      </c>
      <c r="E219" s="6" t="s">
        <v>682</v>
      </c>
      <c r="F219" s="6" t="s">
        <v>29</v>
      </c>
      <c r="G219" s="6" t="s">
        <v>30</v>
      </c>
      <c r="H219" s="6" t="s">
        <v>130</v>
      </c>
      <c r="I219" s="6" t="s">
        <v>80</v>
      </c>
      <c r="J219" s="6" t="s">
        <v>614</v>
      </c>
      <c r="K219" s="6" t="s">
        <v>615</v>
      </c>
      <c r="L219" s="6" t="s">
        <v>1</v>
      </c>
      <c r="M219" s="12">
        <v>41087</v>
      </c>
      <c r="N219" s="12">
        <v>73050</v>
      </c>
      <c r="O219" s="6">
        <v>1</v>
      </c>
      <c r="P219" s="13">
        <v>20</v>
      </c>
      <c r="Q219" s="13">
        <v>43.76602244</v>
      </c>
      <c r="R219" s="14">
        <v>0.24980606399999999</v>
      </c>
      <c r="S219" s="6" t="s">
        <v>35</v>
      </c>
      <c r="T219" s="6" t="s">
        <v>35</v>
      </c>
      <c r="U219" s="15" t="s">
        <v>35</v>
      </c>
      <c r="V219" s="15" t="s">
        <v>616</v>
      </c>
      <c r="W219" s="15" t="s">
        <v>80</v>
      </c>
      <c r="X219" s="16">
        <v>1</v>
      </c>
      <c r="Y219" s="45">
        <f t="shared" si="57"/>
        <v>73050</v>
      </c>
      <c r="Z219" s="41">
        <f>IF(IFERROR(MATCH(E219,CONV_CAISO_Gen_List!C:C,0),FALSE),1,0)</f>
        <v>1</v>
      </c>
      <c r="AA219" s="47">
        <f t="shared" si="58"/>
        <v>43.76602244</v>
      </c>
      <c r="AB219">
        <f t="shared" si="59"/>
        <v>1</v>
      </c>
      <c r="AC219">
        <f t="shared" si="60"/>
        <v>1</v>
      </c>
      <c r="AD219">
        <f t="shared" si="56"/>
        <v>1</v>
      </c>
      <c r="AE219">
        <f t="shared" si="61"/>
        <v>0</v>
      </c>
      <c r="AF219" t="str">
        <f t="shared" si="52"/>
        <v>HURON_6_SOLAR</v>
      </c>
      <c r="AG219" t="str">
        <f t="shared" si="53"/>
        <v>Huron Solar Station</v>
      </c>
      <c r="AH219" s="70">
        <f t="shared" si="54"/>
        <v>20</v>
      </c>
      <c r="AI219" t="str">
        <f t="shared" si="55"/>
        <v>Solar</v>
      </c>
      <c r="AJ219" s="44">
        <f>IFERROR(INDEX(MasterGenCapability_201906!$G:$G,MATCH($AF219,MasterGenCapability_201906!$U:$U,0)),"")</f>
        <v>20</v>
      </c>
      <c r="AK219" s="44">
        <f>IFERROR(INDEX(NQC2020compliance_20191121!$L:$L,MATCH($AF219,NQC2020compliance_20191121!$A:$A,0)),"")</f>
        <v>2.8</v>
      </c>
    </row>
    <row r="220" spans="2:37" x14ac:dyDescent="0.25">
      <c r="B220" s="6">
        <v>215</v>
      </c>
      <c r="C220" s="6" t="s">
        <v>683</v>
      </c>
      <c r="D220" s="6" t="s">
        <v>684</v>
      </c>
      <c r="E220" s="6" t="s">
        <v>685</v>
      </c>
      <c r="F220" s="6" t="s">
        <v>29</v>
      </c>
      <c r="G220" s="6" t="s">
        <v>30</v>
      </c>
      <c r="H220" s="6" t="s">
        <v>130</v>
      </c>
      <c r="I220" s="6" t="s">
        <v>80</v>
      </c>
      <c r="J220" s="6" t="s">
        <v>614</v>
      </c>
      <c r="K220" s="6" t="s">
        <v>615</v>
      </c>
      <c r="L220" s="6" t="s">
        <v>1</v>
      </c>
      <c r="M220" s="12">
        <v>41090</v>
      </c>
      <c r="N220" s="12">
        <v>73050</v>
      </c>
      <c r="O220" s="6">
        <v>1</v>
      </c>
      <c r="P220" s="13">
        <v>10</v>
      </c>
      <c r="Q220" s="13">
        <v>21.728584619999999</v>
      </c>
      <c r="R220" s="14">
        <v>0.24804320299999999</v>
      </c>
      <c r="S220" s="6" t="s">
        <v>35</v>
      </c>
      <c r="T220" s="6" t="s">
        <v>35</v>
      </c>
      <c r="U220" s="15" t="s">
        <v>35</v>
      </c>
      <c r="V220" s="15" t="s">
        <v>616</v>
      </c>
      <c r="W220" s="15" t="s">
        <v>80</v>
      </c>
      <c r="X220" s="16">
        <v>1</v>
      </c>
      <c r="Y220" s="45">
        <f t="shared" si="57"/>
        <v>73050</v>
      </c>
      <c r="Z220" s="41">
        <f>IF(IFERROR(MATCH(E220,CONV_CAISO_Gen_List!C:C,0),FALSE),1,0)</f>
        <v>1</v>
      </c>
      <c r="AA220" s="47">
        <f t="shared" si="58"/>
        <v>21.728584619999999</v>
      </c>
      <c r="AB220">
        <f t="shared" si="59"/>
        <v>1</v>
      </c>
      <c r="AC220">
        <f t="shared" si="60"/>
        <v>1</v>
      </c>
      <c r="AD220">
        <f t="shared" si="56"/>
        <v>1</v>
      </c>
      <c r="AE220">
        <f t="shared" si="61"/>
        <v>0</v>
      </c>
      <c r="AF220" t="str">
        <f t="shared" si="52"/>
        <v>GIFFEN_6_SOLAR</v>
      </c>
      <c r="AG220" t="str">
        <f t="shared" si="53"/>
        <v>Giffen Solar Station</v>
      </c>
      <c r="AH220" s="70">
        <f t="shared" si="54"/>
        <v>10</v>
      </c>
      <c r="AI220" t="str">
        <f t="shared" si="55"/>
        <v>Solar</v>
      </c>
      <c r="AJ220" s="44">
        <f>IFERROR(INDEX(MasterGenCapability_201906!$G:$G,MATCH($AF220,MasterGenCapability_201906!$U:$U,0)),"")</f>
        <v>10</v>
      </c>
      <c r="AK220" s="44">
        <f>IFERROR(INDEX(NQC2020compliance_20191121!$L:$L,MATCH($AF220,NQC2020compliance_20191121!$A:$A,0)),"")</f>
        <v>1.4</v>
      </c>
    </row>
    <row r="221" spans="2:37" x14ac:dyDescent="0.25">
      <c r="B221" s="6">
        <v>216</v>
      </c>
      <c r="C221" s="6" t="s">
        <v>686</v>
      </c>
      <c r="D221" s="6" t="s">
        <v>687</v>
      </c>
      <c r="E221" s="6" t="s">
        <v>688</v>
      </c>
      <c r="F221" s="6" t="s">
        <v>29</v>
      </c>
      <c r="G221" s="6" t="s">
        <v>30</v>
      </c>
      <c r="H221" s="6" t="s">
        <v>130</v>
      </c>
      <c r="I221" s="6" t="s">
        <v>80</v>
      </c>
      <c r="J221" s="6" t="s">
        <v>614</v>
      </c>
      <c r="K221" s="6" t="s">
        <v>615</v>
      </c>
      <c r="L221" s="6" t="s">
        <v>1</v>
      </c>
      <c r="M221" s="12">
        <v>41449</v>
      </c>
      <c r="N221" s="12">
        <v>73050</v>
      </c>
      <c r="O221" s="6">
        <v>1</v>
      </c>
      <c r="P221" s="13">
        <v>20</v>
      </c>
      <c r="Q221" s="13">
        <v>45.58605902</v>
      </c>
      <c r="R221" s="14">
        <v>0.26019440100000002</v>
      </c>
      <c r="S221" s="6" t="s">
        <v>35</v>
      </c>
      <c r="T221" s="6" t="s">
        <v>35</v>
      </c>
      <c r="U221" s="15" t="s">
        <v>35</v>
      </c>
      <c r="V221" s="15" t="s">
        <v>616</v>
      </c>
      <c r="W221" s="15" t="s">
        <v>80</v>
      </c>
      <c r="X221" s="16">
        <v>1</v>
      </c>
      <c r="Y221" s="45">
        <f t="shared" si="57"/>
        <v>73050</v>
      </c>
      <c r="Z221" s="41">
        <f>IF(IFERROR(MATCH(E221,CONV_CAISO_Gen_List!C:C,0),FALSE),1,0)</f>
        <v>1</v>
      </c>
      <c r="AA221" s="47">
        <f t="shared" si="58"/>
        <v>45.58605902</v>
      </c>
      <c r="AB221">
        <f t="shared" si="59"/>
        <v>1</v>
      </c>
      <c r="AC221">
        <f t="shared" si="60"/>
        <v>1</v>
      </c>
      <c r="AD221">
        <f t="shared" si="56"/>
        <v>1</v>
      </c>
      <c r="AE221">
        <f t="shared" si="61"/>
        <v>0</v>
      </c>
      <c r="AF221" t="str">
        <f t="shared" si="52"/>
        <v>GATES_2_SOLAR</v>
      </c>
      <c r="AG221" t="str">
        <f t="shared" si="53"/>
        <v>Gates Solar Station</v>
      </c>
      <c r="AH221" s="70">
        <f t="shared" si="54"/>
        <v>20</v>
      </c>
      <c r="AI221" t="str">
        <f t="shared" si="55"/>
        <v>Solar</v>
      </c>
      <c r="AJ221" s="44">
        <f>IFERROR(INDEX(MasterGenCapability_201906!$G:$G,MATCH($AF221,MasterGenCapability_201906!$U:$U,0)),"")</f>
        <v>20</v>
      </c>
      <c r="AK221" s="44">
        <f>IFERROR(INDEX(NQC2020compliance_20191121!$L:$L,MATCH($AF221,NQC2020compliance_20191121!$A:$A,0)),"")</f>
        <v>2.8</v>
      </c>
    </row>
    <row r="222" spans="2:37" x14ac:dyDescent="0.25">
      <c r="B222" s="6">
        <v>217</v>
      </c>
      <c r="C222" s="6" t="s">
        <v>689</v>
      </c>
      <c r="D222" s="6" t="s">
        <v>690</v>
      </c>
      <c r="E222" s="6" t="s">
        <v>691</v>
      </c>
      <c r="F222" s="6" t="s">
        <v>29</v>
      </c>
      <c r="G222" s="6" t="s">
        <v>30</v>
      </c>
      <c r="H222" s="6" t="s">
        <v>130</v>
      </c>
      <c r="I222" s="6" t="s">
        <v>80</v>
      </c>
      <c r="J222" s="6" t="s">
        <v>614</v>
      </c>
      <c r="K222" s="6" t="s">
        <v>615</v>
      </c>
      <c r="L222" s="6" t="s">
        <v>1</v>
      </c>
      <c r="M222" s="12">
        <v>41449</v>
      </c>
      <c r="N222" s="12">
        <v>73050</v>
      </c>
      <c r="O222" s="6">
        <v>1</v>
      </c>
      <c r="P222" s="13">
        <v>10</v>
      </c>
      <c r="Q222" s="13">
        <v>22.43061934</v>
      </c>
      <c r="R222" s="14">
        <v>0.25605729799999999</v>
      </c>
      <c r="S222" s="6" t="s">
        <v>35</v>
      </c>
      <c r="T222" s="6" t="s">
        <v>35</v>
      </c>
      <c r="U222" s="15" t="s">
        <v>35</v>
      </c>
      <c r="V222" s="15" t="s">
        <v>616</v>
      </c>
      <c r="W222" s="15" t="s">
        <v>80</v>
      </c>
      <c r="X222" s="16">
        <v>1</v>
      </c>
      <c r="Y222" s="45">
        <f t="shared" si="57"/>
        <v>73050</v>
      </c>
      <c r="Z222" s="41">
        <f>IF(IFERROR(MATCH(E222,CONV_CAISO_Gen_List!C:C,0),FALSE),1,0)</f>
        <v>1</v>
      </c>
      <c r="AA222" s="47">
        <f t="shared" si="58"/>
        <v>22.43061934</v>
      </c>
      <c r="AB222">
        <f t="shared" si="59"/>
        <v>1</v>
      </c>
      <c r="AC222">
        <f t="shared" si="60"/>
        <v>1</v>
      </c>
      <c r="AD222">
        <f t="shared" si="56"/>
        <v>1</v>
      </c>
      <c r="AE222">
        <f t="shared" si="61"/>
        <v>0</v>
      </c>
      <c r="AF222" t="str">
        <f t="shared" si="52"/>
        <v>GATES_2_WSOLAR</v>
      </c>
      <c r="AG222" t="str">
        <f t="shared" si="53"/>
        <v>West Gates Solar Station</v>
      </c>
      <c r="AH222" s="70">
        <f t="shared" si="54"/>
        <v>10</v>
      </c>
      <c r="AI222" t="str">
        <f t="shared" si="55"/>
        <v>Solar</v>
      </c>
      <c r="AJ222" s="44">
        <f>IFERROR(INDEX(MasterGenCapability_201906!$G:$G,MATCH($AF222,MasterGenCapability_201906!$U:$U,0)),"")</f>
        <v>10</v>
      </c>
      <c r="AK222" s="44">
        <f>IFERROR(INDEX(NQC2020compliance_20191121!$L:$L,MATCH($AF222,NQC2020compliance_20191121!$A:$A,0)),"")</f>
        <v>1.4</v>
      </c>
    </row>
    <row r="223" spans="2:37" x14ac:dyDescent="0.25">
      <c r="B223" s="6">
        <v>218</v>
      </c>
      <c r="C223" s="6" t="s">
        <v>692</v>
      </c>
      <c r="D223" s="6" t="s">
        <v>693</v>
      </c>
      <c r="E223" s="6" t="s">
        <v>694</v>
      </c>
      <c r="F223" s="6" t="s">
        <v>29</v>
      </c>
      <c r="G223" s="6" t="s">
        <v>30</v>
      </c>
      <c r="H223" s="6" t="s">
        <v>623</v>
      </c>
      <c r="I223" s="6" t="s">
        <v>80</v>
      </c>
      <c r="J223" s="6" t="s">
        <v>614</v>
      </c>
      <c r="K223" s="6" t="s">
        <v>619</v>
      </c>
      <c r="L223" s="6" t="s">
        <v>1</v>
      </c>
      <c r="M223" s="12">
        <v>41535</v>
      </c>
      <c r="N223" s="12">
        <v>73050</v>
      </c>
      <c r="O223" s="6">
        <v>1</v>
      </c>
      <c r="P223" s="13">
        <v>20</v>
      </c>
      <c r="Q223" s="13">
        <v>52.015699669999997</v>
      </c>
      <c r="R223" s="14">
        <v>0.29689326300000002</v>
      </c>
      <c r="S223" s="6" t="s">
        <v>35</v>
      </c>
      <c r="T223" s="6" t="s">
        <v>35</v>
      </c>
      <c r="U223" s="15" t="s">
        <v>35</v>
      </c>
      <c r="V223" s="15" t="s">
        <v>616</v>
      </c>
      <c r="W223" s="15" t="s">
        <v>80</v>
      </c>
      <c r="X223" s="16">
        <v>1</v>
      </c>
      <c r="Y223" s="45">
        <f t="shared" si="57"/>
        <v>73050</v>
      </c>
      <c r="Z223" s="41">
        <f>IF(IFERROR(MATCH(E223,CONV_CAISO_Gen_List!C:C,0),FALSE),1,0)</f>
        <v>1</v>
      </c>
      <c r="AA223" s="47">
        <f t="shared" si="58"/>
        <v>52.015699669999997</v>
      </c>
      <c r="AB223">
        <f t="shared" si="59"/>
        <v>1</v>
      </c>
      <c r="AC223">
        <f t="shared" si="60"/>
        <v>1</v>
      </c>
      <c r="AD223">
        <f t="shared" si="56"/>
        <v>1</v>
      </c>
      <c r="AE223">
        <f t="shared" si="61"/>
        <v>0</v>
      </c>
      <c r="AF223" t="str">
        <f t="shared" si="52"/>
        <v>GUERNS_6_SOLAR</v>
      </c>
      <c r="AG223" t="str">
        <f t="shared" si="53"/>
        <v>Guernsey Solar Station</v>
      </c>
      <c r="AH223" s="70">
        <f t="shared" si="54"/>
        <v>20</v>
      </c>
      <c r="AI223" t="str">
        <f t="shared" si="55"/>
        <v>Solar</v>
      </c>
      <c r="AJ223" s="44">
        <f>IFERROR(INDEX(MasterGenCapability_201906!$G:$G,MATCH($AF223,MasterGenCapability_201906!$U:$U,0)),"")</f>
        <v>20</v>
      </c>
      <c r="AK223" s="44">
        <f>IFERROR(INDEX(NQC2020compliance_20191121!$L:$L,MATCH($AF223,NQC2020compliance_20191121!$A:$A,0)),"")</f>
        <v>2.8</v>
      </c>
    </row>
    <row r="224" spans="2:37" x14ac:dyDescent="0.25">
      <c r="B224" s="6">
        <v>219</v>
      </c>
      <c r="C224" s="6" t="s">
        <v>695</v>
      </c>
      <c r="D224" s="6" t="s">
        <v>696</v>
      </c>
      <c r="E224" s="6"/>
      <c r="F224" s="6" t="s">
        <v>29</v>
      </c>
      <c r="G224" s="6" t="s">
        <v>30</v>
      </c>
      <c r="H224" s="6" t="s">
        <v>58</v>
      </c>
      <c r="I224" s="6" t="s">
        <v>58</v>
      </c>
      <c r="J224" s="6" t="s">
        <v>614</v>
      </c>
      <c r="K224" s="6" t="s">
        <v>619</v>
      </c>
      <c r="L224" s="6" t="s">
        <v>3</v>
      </c>
      <c r="M224" s="12">
        <v>42521</v>
      </c>
      <c r="N224" s="12">
        <v>49825</v>
      </c>
      <c r="O224" s="6">
        <v>1</v>
      </c>
      <c r="P224" s="13">
        <v>2.1</v>
      </c>
      <c r="Q224" s="13">
        <v>5.5735970000000004</v>
      </c>
      <c r="R224" s="14">
        <v>0.30297874499999999</v>
      </c>
      <c r="S224" s="6" t="s">
        <v>35</v>
      </c>
      <c r="T224" s="6" t="s">
        <v>35</v>
      </c>
      <c r="U224" s="15" t="s">
        <v>35</v>
      </c>
      <c r="V224" s="15" t="s">
        <v>616</v>
      </c>
      <c r="W224" s="15" t="s">
        <v>58</v>
      </c>
      <c r="X224" s="16">
        <v>0.84</v>
      </c>
      <c r="Y224" s="45">
        <f t="shared" si="57"/>
        <v>73050</v>
      </c>
      <c r="Z224" s="41">
        <f>IF(IFERROR(MATCH(E224,CONV_CAISO_Gen_List!C:C,0),FALSE),1,0)</f>
        <v>0</v>
      </c>
      <c r="AA224" s="47">
        <f t="shared" si="58"/>
        <v>4.68182148</v>
      </c>
      <c r="AB224">
        <f t="shared" si="59"/>
        <v>1</v>
      </c>
      <c r="AC224">
        <f t="shared" si="60"/>
        <v>1</v>
      </c>
      <c r="AD224">
        <f t="shared" si="56"/>
        <v>1</v>
      </c>
      <c r="AE224">
        <f t="shared" si="61"/>
        <v>0</v>
      </c>
      <c r="AF224" t="str">
        <f t="shared" si="52"/>
        <v>PG50046</v>
      </c>
      <c r="AG224" t="str">
        <f t="shared" si="53"/>
        <v>2241 Alavi (SB32)</v>
      </c>
      <c r="AH224" s="70">
        <f t="shared" si="54"/>
        <v>2.1</v>
      </c>
      <c r="AI224" t="str">
        <f t="shared" si="55"/>
        <v>Solar</v>
      </c>
      <c r="AJ224" s="44" t="str">
        <f>IFERROR(INDEX(MasterGenCapability_201906!$G:$G,MATCH($AF224,MasterGenCapability_201906!$U:$U,0)),"")</f>
        <v/>
      </c>
      <c r="AK224" s="44" t="str">
        <f>IFERROR(INDEX(NQC2020compliance_20191121!$L:$L,MATCH($AF224,NQC2020compliance_20191121!$A:$A,0)),"")</f>
        <v/>
      </c>
    </row>
    <row r="225" spans="2:37" x14ac:dyDescent="0.25">
      <c r="B225" s="6">
        <v>220</v>
      </c>
      <c r="C225" s="6" t="s">
        <v>697</v>
      </c>
      <c r="D225" s="6" t="s">
        <v>698</v>
      </c>
      <c r="E225" s="6"/>
      <c r="F225" s="6" t="s">
        <v>29</v>
      </c>
      <c r="G225" s="6" t="s">
        <v>30</v>
      </c>
      <c r="H225" s="6" t="s">
        <v>623</v>
      </c>
      <c r="I225" s="6" t="s">
        <v>80</v>
      </c>
      <c r="J225" s="6" t="s">
        <v>614</v>
      </c>
      <c r="K225" s="6" t="s">
        <v>619</v>
      </c>
      <c r="L225" s="6" t="s">
        <v>3</v>
      </c>
      <c r="M225" s="12">
        <v>42840</v>
      </c>
      <c r="N225" s="12">
        <v>50144</v>
      </c>
      <c r="O225" s="6">
        <v>1</v>
      </c>
      <c r="P225" s="13">
        <v>1.88</v>
      </c>
      <c r="Q225" s="13">
        <v>4.6013260999999996</v>
      </c>
      <c r="R225" s="14">
        <v>0.27939656200000001</v>
      </c>
      <c r="S225" s="6" t="s">
        <v>35</v>
      </c>
      <c r="T225" s="6" t="s">
        <v>35</v>
      </c>
      <c r="U225" s="15" t="s">
        <v>35</v>
      </c>
      <c r="V225" s="15" t="s">
        <v>616</v>
      </c>
      <c r="W225" s="15" t="s">
        <v>80</v>
      </c>
      <c r="X225" s="16">
        <v>0.84</v>
      </c>
      <c r="Y225" s="45">
        <f t="shared" si="57"/>
        <v>73050</v>
      </c>
      <c r="Z225" s="41">
        <f>IF(IFERROR(MATCH(E225,CONV_CAISO_Gen_List!C:C,0),FALSE),1,0)</f>
        <v>0</v>
      </c>
      <c r="AA225" s="47">
        <f t="shared" si="58"/>
        <v>3.8651139239999996</v>
      </c>
      <c r="AB225">
        <f t="shared" si="59"/>
        <v>1</v>
      </c>
      <c r="AC225">
        <f t="shared" si="60"/>
        <v>1</v>
      </c>
      <c r="AD225">
        <f t="shared" si="56"/>
        <v>1</v>
      </c>
      <c r="AE225">
        <f t="shared" si="61"/>
        <v>0</v>
      </c>
      <c r="AF225" t="str">
        <f t="shared" si="52"/>
        <v>PG50047</v>
      </c>
      <c r="AG225" t="str">
        <f t="shared" si="53"/>
        <v>2275 Hattesen (SB32)</v>
      </c>
      <c r="AH225" s="70">
        <f t="shared" si="54"/>
        <v>1.88</v>
      </c>
      <c r="AI225" t="str">
        <f t="shared" si="55"/>
        <v>Solar</v>
      </c>
      <c r="AJ225" s="44" t="str">
        <f>IFERROR(INDEX(MasterGenCapability_201906!$G:$G,MATCH($AF225,MasterGenCapability_201906!$U:$U,0)),"")</f>
        <v/>
      </c>
      <c r="AK225" s="44" t="str">
        <f>IFERROR(INDEX(NQC2020compliance_20191121!$L:$L,MATCH($AF225,NQC2020compliance_20191121!$A:$A,0)),"")</f>
        <v/>
      </c>
    </row>
    <row r="226" spans="2:37" x14ac:dyDescent="0.25">
      <c r="B226" s="6">
        <v>221</v>
      </c>
      <c r="C226" s="6" t="s">
        <v>699</v>
      </c>
      <c r="D226" s="6" t="s">
        <v>700</v>
      </c>
      <c r="E226" s="6"/>
      <c r="F226" s="6" t="s">
        <v>29</v>
      </c>
      <c r="G226" s="6" t="s">
        <v>30</v>
      </c>
      <c r="H226" s="6" t="s">
        <v>79</v>
      </c>
      <c r="I226" s="6" t="s">
        <v>80</v>
      </c>
      <c r="J226" s="6" t="s">
        <v>614</v>
      </c>
      <c r="K226" s="6" t="s">
        <v>619</v>
      </c>
      <c r="L226" s="6" t="s">
        <v>3</v>
      </c>
      <c r="M226" s="12">
        <v>42917</v>
      </c>
      <c r="N226" s="12">
        <v>48440</v>
      </c>
      <c r="O226" s="6">
        <v>1</v>
      </c>
      <c r="P226" s="13">
        <v>20</v>
      </c>
      <c r="Q226" s="13">
        <v>54.947000000000003</v>
      </c>
      <c r="R226" s="14">
        <v>0.31362442899999998</v>
      </c>
      <c r="S226" s="6" t="s">
        <v>35</v>
      </c>
      <c r="T226" s="6" t="s">
        <v>35</v>
      </c>
      <c r="U226" s="15" t="s">
        <v>35</v>
      </c>
      <c r="V226" s="15" t="s">
        <v>616</v>
      </c>
      <c r="W226" s="15" t="s">
        <v>80</v>
      </c>
      <c r="X226" s="16">
        <v>0.84</v>
      </c>
      <c r="Y226" s="45">
        <f t="shared" si="57"/>
        <v>73050</v>
      </c>
      <c r="Z226" s="41">
        <f>IF(IFERROR(MATCH(E226,CONV_CAISO_Gen_List!C:C,0),FALSE),1,0)</f>
        <v>0</v>
      </c>
      <c r="AA226" s="47">
        <f t="shared" si="58"/>
        <v>46.155479999999997</v>
      </c>
      <c r="AB226">
        <f t="shared" si="59"/>
        <v>1</v>
      </c>
      <c r="AC226">
        <f t="shared" si="60"/>
        <v>1</v>
      </c>
      <c r="AD226">
        <f t="shared" si="56"/>
        <v>1</v>
      </c>
      <c r="AE226">
        <f t="shared" si="61"/>
        <v>0</v>
      </c>
      <c r="AF226" t="str">
        <f t="shared" si="52"/>
        <v>PG50048</v>
      </c>
      <c r="AG226" t="str">
        <f t="shared" si="53"/>
        <v>Maricopa West Solar PV 2, LLC</v>
      </c>
      <c r="AH226" s="70">
        <f t="shared" si="54"/>
        <v>20</v>
      </c>
      <c r="AI226" t="str">
        <f t="shared" si="55"/>
        <v>Solar</v>
      </c>
      <c r="AJ226" s="44" t="str">
        <f>IFERROR(INDEX(MasterGenCapability_201906!$G:$G,MATCH($AF226,MasterGenCapability_201906!$U:$U,0)),"")</f>
        <v/>
      </c>
      <c r="AK226" s="44" t="str">
        <f>IFERROR(INDEX(NQC2020compliance_20191121!$L:$L,MATCH($AF226,NQC2020compliance_20191121!$A:$A,0)),"")</f>
        <v/>
      </c>
    </row>
    <row r="227" spans="2:37" x14ac:dyDescent="0.25">
      <c r="B227" s="6">
        <v>222</v>
      </c>
      <c r="C227" s="6" t="s">
        <v>701</v>
      </c>
      <c r="D227" s="6" t="s">
        <v>702</v>
      </c>
      <c r="E227" s="6" t="s">
        <v>703</v>
      </c>
      <c r="F227" s="6" t="s">
        <v>29</v>
      </c>
      <c r="G227" s="6" t="s">
        <v>30</v>
      </c>
      <c r="H227" s="6" t="s">
        <v>90</v>
      </c>
      <c r="I227" s="6" t="s">
        <v>704</v>
      </c>
      <c r="J227" s="6" t="s">
        <v>614</v>
      </c>
      <c r="K227" s="6" t="s">
        <v>619</v>
      </c>
      <c r="L227" s="6" t="s">
        <v>1</v>
      </c>
      <c r="M227" s="12">
        <v>42688</v>
      </c>
      <c r="N227" s="12">
        <v>50037</v>
      </c>
      <c r="O227" s="6">
        <v>1</v>
      </c>
      <c r="P227" s="13">
        <v>11.4</v>
      </c>
      <c r="Q227" s="13">
        <v>29.7</v>
      </c>
      <c r="R227" s="14">
        <v>0.29740446999999998</v>
      </c>
      <c r="S227" s="6" t="s">
        <v>35</v>
      </c>
      <c r="T227" s="6" t="s">
        <v>35</v>
      </c>
      <c r="U227" s="15" t="s">
        <v>35</v>
      </c>
      <c r="V227" s="15" t="s">
        <v>616</v>
      </c>
      <c r="W227" s="15" t="s">
        <v>37</v>
      </c>
      <c r="X227" s="16">
        <v>1</v>
      </c>
      <c r="Y227" s="45">
        <f t="shared" si="57"/>
        <v>73050</v>
      </c>
      <c r="Z227" s="41">
        <f>IF(IFERROR(MATCH(E227,CONV_CAISO_Gen_List!C:C,0),FALSE),1,0)</f>
        <v>0</v>
      </c>
      <c r="AA227" s="47">
        <f t="shared" si="58"/>
        <v>29.7</v>
      </c>
      <c r="AB227">
        <f t="shared" si="59"/>
        <v>1</v>
      </c>
      <c r="AC227">
        <f t="shared" si="60"/>
        <v>1</v>
      </c>
      <c r="AD227">
        <f t="shared" si="56"/>
        <v>1</v>
      </c>
      <c r="AE227">
        <f t="shared" si="61"/>
        <v>0</v>
      </c>
      <c r="AF227" t="str">
        <f t="shared" si="52"/>
        <v>GLDFGR_6_SOLAR2</v>
      </c>
      <c r="AG227" t="str">
        <f t="shared" si="53"/>
        <v>Portal Ridge Solar C Project</v>
      </c>
      <c r="AH227" s="70">
        <f t="shared" si="54"/>
        <v>11.4</v>
      </c>
      <c r="AI227" t="str">
        <f t="shared" si="55"/>
        <v>Solar</v>
      </c>
      <c r="AJ227" s="44">
        <f>IFERROR(INDEX(MasterGenCapability_201906!$G:$G,MATCH($AF227,MasterGenCapability_201906!$U:$U,0)),"")</f>
        <v>11.4</v>
      </c>
      <c r="AK227" s="44">
        <f>IFERROR(INDEX(NQC2020compliance_20191121!$L:$L,MATCH($AF227,NQC2020compliance_20191121!$A:$A,0)),"")</f>
        <v>1.6</v>
      </c>
    </row>
    <row r="228" spans="2:37" x14ac:dyDescent="0.25">
      <c r="B228" s="6">
        <v>223</v>
      </c>
      <c r="C228" s="6" t="s">
        <v>705</v>
      </c>
      <c r="D228" s="6" t="s">
        <v>706</v>
      </c>
      <c r="E228" s="6" t="s">
        <v>707</v>
      </c>
      <c r="F228" s="6" t="s">
        <v>29</v>
      </c>
      <c r="G228" s="6" t="s">
        <v>30</v>
      </c>
      <c r="H228" s="6" t="s">
        <v>130</v>
      </c>
      <c r="I228" s="6" t="s">
        <v>80</v>
      </c>
      <c r="J228" s="6" t="s">
        <v>614</v>
      </c>
      <c r="K228" s="6" t="s">
        <v>619</v>
      </c>
      <c r="L228" s="6" t="s">
        <v>1</v>
      </c>
      <c r="M228" s="12">
        <v>42752</v>
      </c>
      <c r="N228" s="12">
        <v>50101</v>
      </c>
      <c r="O228" s="6">
        <v>1</v>
      </c>
      <c r="P228" s="13">
        <v>10</v>
      </c>
      <c r="Q228" s="13">
        <v>25.91</v>
      </c>
      <c r="R228" s="14">
        <v>0.29577625600000002</v>
      </c>
      <c r="S228" s="6" t="s">
        <v>35</v>
      </c>
      <c r="T228" s="6" t="s">
        <v>35</v>
      </c>
      <c r="U228" s="15" t="s">
        <v>35</v>
      </c>
      <c r="V228" s="15" t="s">
        <v>616</v>
      </c>
      <c r="W228" s="15" t="s">
        <v>80</v>
      </c>
      <c r="X228" s="16">
        <v>1</v>
      </c>
      <c r="Y228" s="45">
        <f t="shared" si="57"/>
        <v>73050</v>
      </c>
      <c r="Z228" s="41">
        <f>IF(IFERROR(MATCH(E228,CONV_CAISO_Gen_List!C:C,0),FALSE),1,0)</f>
        <v>0</v>
      </c>
      <c r="AA228" s="47">
        <f t="shared" si="58"/>
        <v>25.91</v>
      </c>
      <c r="AB228">
        <f t="shared" si="59"/>
        <v>1</v>
      </c>
      <c r="AC228">
        <f t="shared" si="60"/>
        <v>1</v>
      </c>
      <c r="AD228">
        <f t="shared" si="56"/>
        <v>1</v>
      </c>
      <c r="AE228">
        <f t="shared" si="61"/>
        <v>0</v>
      </c>
      <c r="AF228" t="str">
        <f t="shared" si="52"/>
        <v>OROLOM_1_SOLAR1</v>
      </c>
      <c r="AG228" t="str">
        <f t="shared" si="53"/>
        <v>SR Solis Oro Loma Teresina, LLC- Project A</v>
      </c>
      <c r="AH228" s="70">
        <f t="shared" si="54"/>
        <v>10</v>
      </c>
      <c r="AI228" t="str">
        <f t="shared" si="55"/>
        <v>Solar</v>
      </c>
      <c r="AJ228" s="44">
        <f>IFERROR(INDEX(MasterGenCapability_201906!$G:$G,MATCH($AF228,MasterGenCapability_201906!$U:$U,0)),"")</f>
        <v>10</v>
      </c>
      <c r="AK228" s="44">
        <f>IFERROR(INDEX(NQC2020compliance_20191121!$L:$L,MATCH($AF228,NQC2020compliance_20191121!$A:$A,0)),"")</f>
        <v>0</v>
      </c>
    </row>
    <row r="229" spans="2:37" x14ac:dyDescent="0.25">
      <c r="B229" s="6">
        <v>224</v>
      </c>
      <c r="C229" s="6" t="s">
        <v>708</v>
      </c>
      <c r="D229" s="6" t="s">
        <v>709</v>
      </c>
      <c r="E229" s="6" t="s">
        <v>707</v>
      </c>
      <c r="F229" s="6" t="s">
        <v>29</v>
      </c>
      <c r="G229" s="6" t="s">
        <v>30</v>
      </c>
      <c r="H229" s="6" t="s">
        <v>710</v>
      </c>
      <c r="I229" s="6" t="s">
        <v>286</v>
      </c>
      <c r="J229" s="6" t="s">
        <v>614</v>
      </c>
      <c r="K229" s="6" t="s">
        <v>619</v>
      </c>
      <c r="L229" s="6" t="s">
        <v>1</v>
      </c>
      <c r="M229" s="12">
        <v>42936</v>
      </c>
      <c r="N229" s="12">
        <v>50285</v>
      </c>
      <c r="O229" s="6">
        <v>1</v>
      </c>
      <c r="P229" s="13">
        <v>20</v>
      </c>
      <c r="Q229" s="13">
        <v>51.36</v>
      </c>
      <c r="R229" s="14">
        <v>0.29315068500000002</v>
      </c>
      <c r="S229" s="6" t="s">
        <v>35</v>
      </c>
      <c r="T229" s="6" t="s">
        <v>35</v>
      </c>
      <c r="U229" s="15" t="s">
        <v>35</v>
      </c>
      <c r="V229" s="15" t="s">
        <v>616</v>
      </c>
      <c r="W229" s="15" t="s">
        <v>287</v>
      </c>
      <c r="X229" s="16">
        <v>1</v>
      </c>
      <c r="Y229" s="45">
        <f t="shared" si="57"/>
        <v>73050</v>
      </c>
      <c r="Z229" s="41">
        <f>IF(IFERROR(MATCH(E229,CONV_CAISO_Gen_List!C:C,0),FALSE),1,0)</f>
        <v>0</v>
      </c>
      <c r="AA229" s="47">
        <f t="shared" si="58"/>
        <v>51.36</v>
      </c>
      <c r="AB229">
        <f t="shared" si="59"/>
        <v>1</v>
      </c>
      <c r="AC229">
        <f t="shared" si="60"/>
        <v>1</v>
      </c>
      <c r="AD229">
        <f t="shared" si="56"/>
        <v>1</v>
      </c>
      <c r="AE229">
        <f t="shared" si="61"/>
        <v>0</v>
      </c>
      <c r="AF229" t="str">
        <f t="shared" si="52"/>
        <v>OROLOM_1_SOLAR1</v>
      </c>
      <c r="AG229" t="str">
        <f t="shared" si="53"/>
        <v>Sunray 20</v>
      </c>
      <c r="AH229" s="70">
        <f t="shared" si="54"/>
        <v>20</v>
      </c>
      <c r="AI229" t="str">
        <f t="shared" si="55"/>
        <v>Solar</v>
      </c>
      <c r="AJ229" s="44">
        <f>IFERROR(INDEX(MasterGenCapability_201906!$G:$G,MATCH($AF229,MasterGenCapability_201906!$U:$U,0)),"")</f>
        <v>10</v>
      </c>
      <c r="AK229" s="44">
        <f>IFERROR(INDEX(NQC2020compliance_20191121!$L:$L,MATCH($AF229,NQC2020compliance_20191121!$A:$A,0)),"")</f>
        <v>0</v>
      </c>
    </row>
    <row r="230" spans="2:37" x14ac:dyDescent="0.25">
      <c r="B230" s="6">
        <v>225</v>
      </c>
      <c r="C230" s="6" t="s">
        <v>711</v>
      </c>
      <c r="D230" s="6" t="s">
        <v>712</v>
      </c>
      <c r="E230" s="6" t="s">
        <v>713</v>
      </c>
      <c r="F230" s="6" t="s">
        <v>29</v>
      </c>
      <c r="G230" s="6" t="s">
        <v>30</v>
      </c>
      <c r="H230" s="6" t="s">
        <v>623</v>
      </c>
      <c r="I230" s="6" t="s">
        <v>80</v>
      </c>
      <c r="J230" s="6" t="s">
        <v>614</v>
      </c>
      <c r="K230" s="6" t="s">
        <v>619</v>
      </c>
      <c r="L230" s="6" t="s">
        <v>1</v>
      </c>
      <c r="M230" s="12">
        <v>42752</v>
      </c>
      <c r="N230" s="12">
        <v>50101</v>
      </c>
      <c r="O230" s="6">
        <v>1</v>
      </c>
      <c r="P230" s="13">
        <v>7.9</v>
      </c>
      <c r="Q230" s="13">
        <v>19.71</v>
      </c>
      <c r="R230" s="14">
        <v>0.28481012700000002</v>
      </c>
      <c r="S230" s="6" t="s">
        <v>35</v>
      </c>
      <c r="T230" s="6" t="s">
        <v>35</v>
      </c>
      <c r="U230" s="15" t="s">
        <v>35</v>
      </c>
      <c r="V230" s="15" t="s">
        <v>616</v>
      </c>
      <c r="W230" s="15" t="s">
        <v>80</v>
      </c>
      <c r="X230" s="16">
        <v>1</v>
      </c>
      <c r="Y230" s="45">
        <f t="shared" si="57"/>
        <v>73050</v>
      </c>
      <c r="Z230" s="41">
        <f>IF(IFERROR(MATCH(E230,CONV_CAISO_Gen_List!C:C,0),FALSE),1,0)</f>
        <v>0</v>
      </c>
      <c r="AA230" s="47">
        <f t="shared" si="58"/>
        <v>19.71</v>
      </c>
      <c r="AB230">
        <f t="shared" si="59"/>
        <v>1</v>
      </c>
      <c r="AC230">
        <f t="shared" si="60"/>
        <v>1</v>
      </c>
      <c r="AD230">
        <f t="shared" si="56"/>
        <v>1</v>
      </c>
      <c r="AE230">
        <f t="shared" si="61"/>
        <v>0</v>
      </c>
      <c r="AF230" t="str">
        <f t="shared" si="52"/>
        <v>AVENAL_6_AVSLR1</v>
      </c>
      <c r="AG230" t="str">
        <f t="shared" si="53"/>
        <v>SR Solis Rocket, LLC - Project A</v>
      </c>
      <c r="AH230" s="70">
        <f t="shared" si="54"/>
        <v>7.9</v>
      </c>
      <c r="AI230" t="str">
        <f t="shared" si="55"/>
        <v>Solar</v>
      </c>
      <c r="AJ230" s="44">
        <f>IFERROR(INDEX(MasterGenCapability_201906!$G:$G,MATCH($AF230,MasterGenCapability_201906!$U:$U,0)),"")</f>
        <v>7.9</v>
      </c>
      <c r="AK230" s="44">
        <f>IFERROR(INDEX(NQC2020compliance_20191121!$L:$L,MATCH($AF230,NQC2020compliance_20191121!$A:$A,0)),"")</f>
        <v>0</v>
      </c>
    </row>
    <row r="231" spans="2:37" x14ac:dyDescent="0.25">
      <c r="B231" s="6">
        <v>226</v>
      </c>
      <c r="C231" s="6" t="s">
        <v>714</v>
      </c>
      <c r="D231" s="6" t="s">
        <v>715</v>
      </c>
      <c r="E231" s="6" t="s">
        <v>716</v>
      </c>
      <c r="F231" s="6" t="s">
        <v>29</v>
      </c>
      <c r="G231" s="6" t="s">
        <v>30</v>
      </c>
      <c r="H231" s="6" t="s">
        <v>130</v>
      </c>
      <c r="I231" s="6" t="s">
        <v>80</v>
      </c>
      <c r="J231" s="6" t="s">
        <v>614</v>
      </c>
      <c r="K231" s="6" t="s">
        <v>619</v>
      </c>
      <c r="L231" s="6" t="s">
        <v>1</v>
      </c>
      <c r="M231" s="12">
        <v>42752</v>
      </c>
      <c r="N231" s="12">
        <v>50101</v>
      </c>
      <c r="O231" s="6">
        <v>1</v>
      </c>
      <c r="P231" s="13">
        <v>10</v>
      </c>
      <c r="Q231" s="13">
        <v>25.91</v>
      </c>
      <c r="R231" s="14">
        <v>0.29577625600000002</v>
      </c>
      <c r="S231" s="6" t="s">
        <v>35</v>
      </c>
      <c r="T231" s="6" t="s">
        <v>35</v>
      </c>
      <c r="U231" s="15" t="s">
        <v>35</v>
      </c>
      <c r="V231" s="15" t="s">
        <v>616</v>
      </c>
      <c r="W231" s="15" t="s">
        <v>80</v>
      </c>
      <c r="X231" s="16">
        <v>1</v>
      </c>
      <c r="Y231" s="45">
        <f t="shared" si="57"/>
        <v>73050</v>
      </c>
      <c r="Z231" s="41">
        <f>IF(IFERROR(MATCH(E231,CONV_CAISO_Gen_List!C:C,0),FALSE),1,0)</f>
        <v>0</v>
      </c>
      <c r="AA231" s="47">
        <f t="shared" si="58"/>
        <v>25.91</v>
      </c>
      <c r="AB231">
        <f t="shared" si="59"/>
        <v>1</v>
      </c>
      <c r="AC231">
        <f t="shared" si="60"/>
        <v>1</v>
      </c>
      <c r="AD231">
        <f t="shared" si="56"/>
        <v>1</v>
      </c>
      <c r="AE231">
        <f t="shared" si="61"/>
        <v>0</v>
      </c>
      <c r="AF231" t="str">
        <f t="shared" si="52"/>
        <v>OROLOM_1_SOLAR2</v>
      </c>
      <c r="AG231" t="str">
        <f t="shared" si="53"/>
        <v>SR Solis Oro Loma Teresina, LLC- Project B</v>
      </c>
      <c r="AH231" s="70">
        <f t="shared" si="54"/>
        <v>10</v>
      </c>
      <c r="AI231" t="str">
        <f t="shared" si="55"/>
        <v>Solar</v>
      </c>
      <c r="AJ231" s="44">
        <f>IFERROR(INDEX(MasterGenCapability_201906!$G:$G,MATCH($AF231,MasterGenCapability_201906!$U:$U,0)),"")</f>
        <v>10</v>
      </c>
      <c r="AK231" s="44">
        <f>IFERROR(INDEX(NQC2020compliance_20191121!$L:$L,MATCH($AF231,NQC2020compliance_20191121!$A:$A,0)),"")</f>
        <v>0</v>
      </c>
    </row>
    <row r="232" spans="2:37" x14ac:dyDescent="0.25">
      <c r="B232" s="6">
        <v>227</v>
      </c>
      <c r="C232" s="6" t="s">
        <v>717</v>
      </c>
      <c r="D232" s="6" t="s">
        <v>718</v>
      </c>
      <c r="E232" s="6" t="s">
        <v>719</v>
      </c>
      <c r="F232" s="6" t="s">
        <v>29</v>
      </c>
      <c r="G232" s="6" t="s">
        <v>30</v>
      </c>
      <c r="H232" s="6" t="s">
        <v>623</v>
      </c>
      <c r="I232" s="6" t="s">
        <v>80</v>
      </c>
      <c r="J232" s="6" t="s">
        <v>614</v>
      </c>
      <c r="K232" s="6" t="s">
        <v>619</v>
      </c>
      <c r="L232" s="6" t="s">
        <v>1</v>
      </c>
      <c r="M232" s="12">
        <v>42752</v>
      </c>
      <c r="N232" s="12">
        <v>50101</v>
      </c>
      <c r="O232" s="6">
        <v>1</v>
      </c>
      <c r="P232" s="13">
        <v>7.9</v>
      </c>
      <c r="Q232" s="13">
        <v>19.71</v>
      </c>
      <c r="R232" s="14">
        <v>0.28481012700000002</v>
      </c>
      <c r="S232" s="6" t="s">
        <v>35</v>
      </c>
      <c r="T232" s="6" t="s">
        <v>35</v>
      </c>
      <c r="U232" s="15" t="s">
        <v>35</v>
      </c>
      <c r="V232" s="15" t="s">
        <v>616</v>
      </c>
      <c r="W232" s="15" t="s">
        <v>80</v>
      </c>
      <c r="X232" s="16">
        <v>1</v>
      </c>
      <c r="Y232" s="45">
        <f t="shared" si="57"/>
        <v>73050</v>
      </c>
      <c r="Z232" s="41">
        <f>IF(IFERROR(MATCH(E232,CONV_CAISO_Gen_List!C:C,0),FALSE),1,0)</f>
        <v>0</v>
      </c>
      <c r="AA232" s="47">
        <f t="shared" si="58"/>
        <v>19.71</v>
      </c>
      <c r="AB232">
        <f t="shared" si="59"/>
        <v>1</v>
      </c>
      <c r="AC232">
        <f t="shared" si="60"/>
        <v>1</v>
      </c>
      <c r="AD232">
        <f t="shared" si="56"/>
        <v>1</v>
      </c>
      <c r="AE232">
        <f t="shared" si="61"/>
        <v>0</v>
      </c>
      <c r="AF232" t="str">
        <f t="shared" si="52"/>
        <v>AVENAL_6_AVSLR2</v>
      </c>
      <c r="AG232" t="str">
        <f t="shared" si="53"/>
        <v>SR Solis Rocket, LLC - Project B</v>
      </c>
      <c r="AH232" s="70">
        <f t="shared" si="54"/>
        <v>7.9</v>
      </c>
      <c r="AI232" t="str">
        <f t="shared" si="55"/>
        <v>Solar</v>
      </c>
      <c r="AJ232" s="44">
        <f>IFERROR(INDEX(MasterGenCapability_201906!$G:$G,MATCH($AF232,MasterGenCapability_201906!$U:$U,0)),"")</f>
        <v>7.9</v>
      </c>
      <c r="AK232" s="44">
        <f>IFERROR(INDEX(NQC2020compliance_20191121!$L:$L,MATCH($AF232,NQC2020compliance_20191121!$A:$A,0)),"")</f>
        <v>0</v>
      </c>
    </row>
    <row r="233" spans="2:37" x14ac:dyDescent="0.25">
      <c r="B233" s="6">
        <v>228</v>
      </c>
      <c r="C233" s="6" t="s">
        <v>720</v>
      </c>
      <c r="D233" s="6" t="s">
        <v>721</v>
      </c>
      <c r="E233" s="6"/>
      <c r="F233" s="6" t="s">
        <v>29</v>
      </c>
      <c r="G233" s="6" t="s">
        <v>30</v>
      </c>
      <c r="H233" s="6" t="s">
        <v>722</v>
      </c>
      <c r="I233" s="6" t="s">
        <v>46</v>
      </c>
      <c r="J233" s="6" t="s">
        <v>614</v>
      </c>
      <c r="K233" s="6" t="s">
        <v>619</v>
      </c>
      <c r="L233" s="6" t="s">
        <v>3</v>
      </c>
      <c r="M233" s="12">
        <v>42728</v>
      </c>
      <c r="N233" s="12">
        <v>50032</v>
      </c>
      <c r="O233" s="6">
        <v>1</v>
      </c>
      <c r="P233" s="13">
        <v>1.25</v>
      </c>
      <c r="Q233" s="13">
        <v>3.048143</v>
      </c>
      <c r="R233" s="14">
        <v>0.27836922400000003</v>
      </c>
      <c r="S233" s="6" t="s">
        <v>35</v>
      </c>
      <c r="T233" s="6" t="s">
        <v>35</v>
      </c>
      <c r="U233" s="15" t="s">
        <v>35</v>
      </c>
      <c r="V233" s="15" t="s">
        <v>616</v>
      </c>
      <c r="W233" s="15" t="s">
        <v>47</v>
      </c>
      <c r="X233" s="16">
        <v>0.84</v>
      </c>
      <c r="Y233" s="45">
        <f t="shared" si="57"/>
        <v>73050</v>
      </c>
      <c r="Z233" s="41">
        <f>IF(IFERROR(MATCH(E233,CONV_CAISO_Gen_List!C:C,0),FALSE),1,0)</f>
        <v>0</v>
      </c>
      <c r="AA233" s="47">
        <f t="shared" si="58"/>
        <v>2.56044012</v>
      </c>
      <c r="AB233">
        <f t="shared" si="59"/>
        <v>1</v>
      </c>
      <c r="AC233">
        <f t="shared" si="60"/>
        <v>1</v>
      </c>
      <c r="AD233">
        <f t="shared" si="56"/>
        <v>1</v>
      </c>
      <c r="AE233">
        <f t="shared" si="61"/>
        <v>0</v>
      </c>
      <c r="AF233" t="str">
        <f t="shared" si="52"/>
        <v>PG50055</v>
      </c>
      <c r="AG233" t="str">
        <f t="shared" si="53"/>
        <v>Pristine Sun - 2042 Baldwin (SB32)</v>
      </c>
      <c r="AH233" s="70">
        <f t="shared" si="54"/>
        <v>1.25</v>
      </c>
      <c r="AI233" t="str">
        <f t="shared" si="55"/>
        <v>Solar</v>
      </c>
      <c r="AJ233" s="44" t="str">
        <f>IFERROR(INDEX(MasterGenCapability_201906!$G:$G,MATCH($AF233,MasterGenCapability_201906!$U:$U,0)),"")</f>
        <v/>
      </c>
      <c r="AK233" s="44" t="str">
        <f>IFERROR(INDEX(NQC2020compliance_20191121!$L:$L,MATCH($AF233,NQC2020compliance_20191121!$A:$A,0)),"")</f>
        <v/>
      </c>
    </row>
    <row r="234" spans="2:37" x14ac:dyDescent="0.25">
      <c r="B234" s="6">
        <v>229</v>
      </c>
      <c r="C234" s="6" t="s">
        <v>723</v>
      </c>
      <c r="D234" s="6" t="s">
        <v>724</v>
      </c>
      <c r="E234" s="6"/>
      <c r="F234" s="6" t="s">
        <v>29</v>
      </c>
      <c r="G234" s="6" t="s">
        <v>30</v>
      </c>
      <c r="H234" s="6" t="s">
        <v>114</v>
      </c>
      <c r="I234" s="6" t="s">
        <v>115</v>
      </c>
      <c r="J234" s="6" t="s">
        <v>614</v>
      </c>
      <c r="K234" s="6" t="s">
        <v>619</v>
      </c>
      <c r="L234" s="6" t="s">
        <v>3</v>
      </c>
      <c r="M234" s="12">
        <v>42979</v>
      </c>
      <c r="N234" s="12">
        <v>50283</v>
      </c>
      <c r="O234" s="6">
        <v>1</v>
      </c>
      <c r="P234" s="13">
        <v>2.2999999999999998</v>
      </c>
      <c r="Q234" s="13">
        <v>5.4480468000000002</v>
      </c>
      <c r="R234" s="14">
        <v>0.27040136999999997</v>
      </c>
      <c r="S234" s="6" t="s">
        <v>35</v>
      </c>
      <c r="T234" s="6" t="s">
        <v>35</v>
      </c>
      <c r="U234" s="15" t="s">
        <v>35</v>
      </c>
      <c r="V234" s="15" t="s">
        <v>616</v>
      </c>
      <c r="W234" s="15" t="s">
        <v>37</v>
      </c>
      <c r="X234" s="16">
        <v>0.84</v>
      </c>
      <c r="Y234" s="45">
        <f t="shared" si="57"/>
        <v>73050</v>
      </c>
      <c r="Z234" s="41">
        <f>IF(IFERROR(MATCH(E234,CONV_CAISO_Gen_List!C:C,0),FALSE),1,0)</f>
        <v>0</v>
      </c>
      <c r="AA234" s="47">
        <f t="shared" si="58"/>
        <v>4.5763593120000001</v>
      </c>
      <c r="AB234">
        <f t="shared" si="59"/>
        <v>1</v>
      </c>
      <c r="AC234">
        <f t="shared" si="60"/>
        <v>1</v>
      </c>
      <c r="AD234">
        <f t="shared" si="56"/>
        <v>1</v>
      </c>
      <c r="AE234">
        <f t="shared" si="61"/>
        <v>0</v>
      </c>
      <c r="AF234" t="str">
        <f t="shared" si="52"/>
        <v>PG50056</v>
      </c>
      <c r="AG234" t="str">
        <f t="shared" si="53"/>
        <v>Pristine Sun - 2245 Gentry (SB32)</v>
      </c>
      <c r="AH234" s="70">
        <f t="shared" si="54"/>
        <v>2.2999999999999998</v>
      </c>
      <c r="AI234" t="str">
        <f t="shared" si="55"/>
        <v>Solar</v>
      </c>
      <c r="AJ234" s="44" t="str">
        <f>IFERROR(INDEX(MasterGenCapability_201906!$G:$G,MATCH($AF234,MasterGenCapability_201906!$U:$U,0)),"")</f>
        <v/>
      </c>
      <c r="AK234" s="44" t="str">
        <f>IFERROR(INDEX(NQC2020compliance_20191121!$L:$L,MATCH($AF234,NQC2020compliance_20191121!$A:$A,0)),"")</f>
        <v/>
      </c>
    </row>
    <row r="235" spans="2:37" x14ac:dyDescent="0.25">
      <c r="B235" s="6">
        <v>230</v>
      </c>
      <c r="C235" s="6" t="s">
        <v>725</v>
      </c>
      <c r="D235" s="6" t="s">
        <v>726</v>
      </c>
      <c r="E235" s="6"/>
      <c r="F235" s="6" t="s">
        <v>29</v>
      </c>
      <c r="G235" s="6" t="s">
        <v>30</v>
      </c>
      <c r="H235" s="6" t="s">
        <v>650</v>
      </c>
      <c r="I235" s="6" t="s">
        <v>46</v>
      </c>
      <c r="J235" s="6" t="s">
        <v>614</v>
      </c>
      <c r="K235" s="6" t="s">
        <v>619</v>
      </c>
      <c r="L235" s="6" t="s">
        <v>3</v>
      </c>
      <c r="M235" s="12">
        <v>42805</v>
      </c>
      <c r="N235" s="12">
        <v>50109</v>
      </c>
      <c r="O235" s="6">
        <v>1</v>
      </c>
      <c r="P235" s="13">
        <v>0.75</v>
      </c>
      <c r="Q235" s="13">
        <v>1.772597</v>
      </c>
      <c r="R235" s="14">
        <v>0.26980167399999999</v>
      </c>
      <c r="S235" s="6" t="s">
        <v>35</v>
      </c>
      <c r="T235" s="6" t="s">
        <v>35</v>
      </c>
      <c r="U235" s="15" t="s">
        <v>35</v>
      </c>
      <c r="V235" s="15" t="s">
        <v>616</v>
      </c>
      <c r="W235" s="15" t="s">
        <v>47</v>
      </c>
      <c r="X235" s="16">
        <v>0.84</v>
      </c>
      <c r="Y235" s="45">
        <f t="shared" si="57"/>
        <v>73050</v>
      </c>
      <c r="Z235" s="41">
        <f>IF(IFERROR(MATCH(E235,CONV_CAISO_Gen_List!C:C,0),FALSE),1,0)</f>
        <v>0</v>
      </c>
      <c r="AA235" s="47">
        <f t="shared" si="58"/>
        <v>1.4889814799999999</v>
      </c>
      <c r="AB235">
        <f t="shared" si="59"/>
        <v>1</v>
      </c>
      <c r="AC235">
        <f t="shared" si="60"/>
        <v>1</v>
      </c>
      <c r="AD235">
        <f t="shared" si="56"/>
        <v>1</v>
      </c>
      <c r="AE235">
        <f t="shared" si="61"/>
        <v>0</v>
      </c>
      <c r="AF235" t="str">
        <f t="shared" si="52"/>
        <v>PG50057</v>
      </c>
      <c r="AG235" t="str">
        <f t="shared" si="53"/>
        <v>Pristine Sun - 2257 Campbell (SB32)</v>
      </c>
      <c r="AH235" s="70">
        <f t="shared" si="54"/>
        <v>0.75</v>
      </c>
      <c r="AI235" t="str">
        <f t="shared" si="55"/>
        <v>Solar</v>
      </c>
      <c r="AJ235" s="44" t="str">
        <f>IFERROR(INDEX(MasterGenCapability_201906!$G:$G,MATCH($AF235,MasterGenCapability_201906!$U:$U,0)),"")</f>
        <v/>
      </c>
      <c r="AK235" s="44" t="str">
        <f>IFERROR(INDEX(NQC2020compliance_20191121!$L:$L,MATCH($AF235,NQC2020compliance_20191121!$A:$A,0)),"")</f>
        <v/>
      </c>
    </row>
    <row r="236" spans="2:37" x14ac:dyDescent="0.25">
      <c r="B236" s="6">
        <v>231</v>
      </c>
      <c r="C236" s="6" t="s">
        <v>727</v>
      </c>
      <c r="D236" s="6" t="s">
        <v>728</v>
      </c>
      <c r="E236" s="6"/>
      <c r="F236" s="6" t="s">
        <v>29</v>
      </c>
      <c r="G236" s="6" t="s">
        <v>30</v>
      </c>
      <c r="H236" s="6" t="s">
        <v>290</v>
      </c>
      <c r="I236" s="6" t="s">
        <v>291</v>
      </c>
      <c r="J236" s="6" t="s">
        <v>614</v>
      </c>
      <c r="K236" s="6" t="s">
        <v>619</v>
      </c>
      <c r="L236" s="6" t="s">
        <v>3</v>
      </c>
      <c r="M236" s="12">
        <v>42805</v>
      </c>
      <c r="N236" s="12">
        <v>50109</v>
      </c>
      <c r="O236" s="6">
        <v>1</v>
      </c>
      <c r="P236" s="13">
        <v>0.5</v>
      </c>
      <c r="Q236" s="13">
        <v>1.0837509999999999</v>
      </c>
      <c r="R236" s="14">
        <v>0.24743173500000001</v>
      </c>
      <c r="S236" s="6" t="s">
        <v>35</v>
      </c>
      <c r="T236" s="6" t="s">
        <v>35</v>
      </c>
      <c r="U236" s="15" t="s">
        <v>35</v>
      </c>
      <c r="V236" s="15" t="s">
        <v>616</v>
      </c>
      <c r="W236" s="15" t="s">
        <v>292</v>
      </c>
      <c r="X236" s="16">
        <v>0.84</v>
      </c>
      <c r="Y236" s="45">
        <f t="shared" si="57"/>
        <v>73050</v>
      </c>
      <c r="Z236" s="41">
        <f>IF(IFERROR(MATCH(E236,CONV_CAISO_Gen_List!C:C,0),FALSE),1,0)</f>
        <v>0</v>
      </c>
      <c r="AA236" s="47">
        <f t="shared" si="58"/>
        <v>0.91035083999999988</v>
      </c>
      <c r="AB236">
        <f t="shared" si="59"/>
        <v>1</v>
      </c>
      <c r="AC236">
        <f t="shared" si="60"/>
        <v>1</v>
      </c>
      <c r="AD236">
        <f t="shared" si="56"/>
        <v>1</v>
      </c>
      <c r="AE236">
        <f t="shared" si="61"/>
        <v>0</v>
      </c>
      <c r="AF236" t="str">
        <f t="shared" si="52"/>
        <v>PG50058</v>
      </c>
      <c r="AG236" t="str">
        <f t="shared" si="53"/>
        <v>Pristine Sun - 2272 McCall (SB32)</v>
      </c>
      <c r="AH236" s="70">
        <f t="shared" si="54"/>
        <v>0.5</v>
      </c>
      <c r="AI236" t="str">
        <f t="shared" si="55"/>
        <v>Solar</v>
      </c>
      <c r="AJ236" s="44" t="str">
        <f>IFERROR(INDEX(MasterGenCapability_201906!$G:$G,MATCH($AF236,MasterGenCapability_201906!$U:$U,0)),"")</f>
        <v/>
      </c>
      <c r="AK236" s="44" t="str">
        <f>IFERROR(INDEX(NQC2020compliance_20191121!$L:$L,MATCH($AF236,NQC2020compliance_20191121!$A:$A,0)),"")</f>
        <v/>
      </c>
    </row>
    <row r="237" spans="2:37" x14ac:dyDescent="0.25">
      <c r="B237" s="6">
        <v>232</v>
      </c>
      <c r="C237" s="6" t="s">
        <v>729</v>
      </c>
      <c r="D237" s="6" t="s">
        <v>730</v>
      </c>
      <c r="E237" s="6" t="s">
        <v>731</v>
      </c>
      <c r="F237" s="6" t="s">
        <v>29</v>
      </c>
      <c r="G237" s="6" t="s">
        <v>30</v>
      </c>
      <c r="H237" s="6" t="s">
        <v>122</v>
      </c>
      <c r="I237" s="6" t="s">
        <v>123</v>
      </c>
      <c r="J237" s="6" t="s">
        <v>614</v>
      </c>
      <c r="K237" s="6" t="s">
        <v>619</v>
      </c>
      <c r="L237" s="6" t="s">
        <v>1</v>
      </c>
      <c r="M237" s="12">
        <v>41639</v>
      </c>
      <c r="N237" s="12">
        <v>48943</v>
      </c>
      <c r="O237" s="6">
        <v>1</v>
      </c>
      <c r="P237" s="13">
        <v>1.5</v>
      </c>
      <c r="Q237" s="13">
        <v>2.0979999999999999</v>
      </c>
      <c r="R237" s="14">
        <v>0.15966514500000001</v>
      </c>
      <c r="S237" s="6" t="s">
        <v>35</v>
      </c>
      <c r="T237" s="6" t="s">
        <v>35</v>
      </c>
      <c r="U237" s="15" t="s">
        <v>35</v>
      </c>
      <c r="V237" s="15" t="s">
        <v>616</v>
      </c>
      <c r="W237" s="15" t="s">
        <v>37</v>
      </c>
      <c r="X237" s="16">
        <v>1</v>
      </c>
      <c r="Y237" s="45">
        <f t="shared" si="57"/>
        <v>73050</v>
      </c>
      <c r="Z237" s="41">
        <f>IF(IFERROR(MATCH(E237,CONV_CAISO_Gen_List!C:C,0),FALSE),1,0)</f>
        <v>1</v>
      </c>
      <c r="AA237" s="47">
        <f t="shared" si="58"/>
        <v>2.0979999999999999</v>
      </c>
      <c r="AB237">
        <f t="shared" si="59"/>
        <v>1</v>
      </c>
      <c r="AC237">
        <f t="shared" si="60"/>
        <v>1</v>
      </c>
      <c r="AD237">
        <f t="shared" si="56"/>
        <v>1</v>
      </c>
      <c r="AE237">
        <f t="shared" si="61"/>
        <v>0</v>
      </c>
      <c r="AF237" t="str">
        <f t="shared" si="52"/>
        <v>PEORIA_1_SOLAR</v>
      </c>
      <c r="AG237" t="str">
        <f t="shared" si="53"/>
        <v>Fresh Air Energy IV, LLC - Sonora 1</v>
      </c>
      <c r="AH237" s="70">
        <f t="shared" si="54"/>
        <v>1.5</v>
      </c>
      <c r="AI237" t="str">
        <f t="shared" si="55"/>
        <v>Solar</v>
      </c>
      <c r="AJ237" s="44">
        <f>IFERROR(INDEX(MasterGenCapability_201906!$G:$G,MATCH($AF237,MasterGenCapability_201906!$U:$U,0)),"")</f>
        <v>1.5</v>
      </c>
      <c r="AK237" s="44">
        <f>IFERROR(INDEX(NQC2020compliance_20191121!$L:$L,MATCH($AF237,NQC2020compliance_20191121!$A:$A,0)),"")</f>
        <v>0.21</v>
      </c>
    </row>
    <row r="238" spans="2:37" x14ac:dyDescent="0.25">
      <c r="B238" s="6">
        <v>233</v>
      </c>
      <c r="C238" s="6" t="s">
        <v>732</v>
      </c>
      <c r="D238" s="6" t="s">
        <v>733</v>
      </c>
      <c r="E238" s="6" t="s">
        <v>734</v>
      </c>
      <c r="F238" s="6" t="s">
        <v>29</v>
      </c>
      <c r="G238" s="6" t="s">
        <v>30</v>
      </c>
      <c r="H238" s="6" t="s">
        <v>71</v>
      </c>
      <c r="I238" s="6" t="s">
        <v>58</v>
      </c>
      <c r="J238" s="6" t="s">
        <v>614</v>
      </c>
      <c r="K238" s="6" t="s">
        <v>619</v>
      </c>
      <c r="L238" s="6" t="s">
        <v>1</v>
      </c>
      <c r="M238" s="12">
        <v>41675</v>
      </c>
      <c r="N238" s="12">
        <v>48979</v>
      </c>
      <c r="O238" s="6">
        <v>1</v>
      </c>
      <c r="P238" s="13">
        <v>1.5</v>
      </c>
      <c r="Q238" s="13">
        <v>2.1</v>
      </c>
      <c r="R238" s="14">
        <v>0.159817352</v>
      </c>
      <c r="S238" s="6" t="s">
        <v>35</v>
      </c>
      <c r="T238" s="6" t="s">
        <v>35</v>
      </c>
      <c r="U238" s="15" t="s">
        <v>35</v>
      </c>
      <c r="V238" s="15" t="s">
        <v>616</v>
      </c>
      <c r="W238" s="15" t="s">
        <v>58</v>
      </c>
      <c r="X238" s="16">
        <v>1</v>
      </c>
      <c r="Y238" s="45">
        <f t="shared" si="57"/>
        <v>73050</v>
      </c>
      <c r="Z238" s="41">
        <f>IF(IFERROR(MATCH(E238,CONV_CAISO_Gen_List!C:C,0),FALSE),1,0)</f>
        <v>1</v>
      </c>
      <c r="AA238" s="47">
        <f t="shared" si="58"/>
        <v>2.1</v>
      </c>
      <c r="AB238">
        <f t="shared" si="59"/>
        <v>1</v>
      </c>
      <c r="AC238">
        <f t="shared" si="60"/>
        <v>1</v>
      </c>
      <c r="AD238">
        <f t="shared" si="56"/>
        <v>1</v>
      </c>
      <c r="AE238">
        <f t="shared" si="61"/>
        <v>0</v>
      </c>
      <c r="AF238" t="str">
        <f t="shared" ref="AF238:AF301" si="62">IF(ISBLANK(E238),C238,E238)</f>
        <v>LOCKFD_1_BEARCK</v>
      </c>
      <c r="AG238" t="str">
        <f t="shared" ref="AG238:AG301" si="63">D238</f>
        <v>Bear Creek Solar Project</v>
      </c>
      <c r="AH238" s="70">
        <f t="shared" ref="AH238:AH301" si="64">P238</f>
        <v>1.5</v>
      </c>
      <c r="AI238" t="str">
        <f t="shared" ref="AI238:AI301" si="65">V238</f>
        <v>Solar</v>
      </c>
      <c r="AJ238" s="44">
        <f>IFERROR(INDEX(MasterGenCapability_201906!$G:$G,MATCH($AF238,MasterGenCapability_201906!$U:$U,0)),"")</f>
        <v>1.5</v>
      </c>
      <c r="AK238" s="44">
        <f>IFERROR(INDEX(NQC2020compliance_20191121!$L:$L,MATCH($AF238,NQC2020compliance_20191121!$A:$A,0)),"")</f>
        <v>0.21</v>
      </c>
    </row>
    <row r="239" spans="2:37" x14ac:dyDescent="0.25">
      <c r="B239" s="6">
        <v>234</v>
      </c>
      <c r="C239" s="6" t="s">
        <v>735</v>
      </c>
      <c r="D239" s="6" t="s">
        <v>736</v>
      </c>
      <c r="E239" s="6" t="s">
        <v>737</v>
      </c>
      <c r="F239" s="6" t="s">
        <v>29</v>
      </c>
      <c r="G239" s="6" t="s">
        <v>30</v>
      </c>
      <c r="H239" s="6" t="s">
        <v>79</v>
      </c>
      <c r="I239" s="6" t="s">
        <v>80</v>
      </c>
      <c r="J239" s="6" t="s">
        <v>614</v>
      </c>
      <c r="K239" s="6" t="s">
        <v>619</v>
      </c>
      <c r="L239" s="6" t="s">
        <v>1</v>
      </c>
      <c r="M239" s="12">
        <v>41743</v>
      </c>
      <c r="N239" s="12">
        <v>49120</v>
      </c>
      <c r="O239" s="6">
        <v>1</v>
      </c>
      <c r="P239" s="13">
        <v>12</v>
      </c>
      <c r="Q239" s="13">
        <v>28</v>
      </c>
      <c r="R239" s="14">
        <v>0.26636225299999999</v>
      </c>
      <c r="S239" s="6" t="s">
        <v>35</v>
      </c>
      <c r="T239" s="6" t="s">
        <v>35</v>
      </c>
      <c r="U239" s="15" t="s">
        <v>35</v>
      </c>
      <c r="V239" s="15" t="s">
        <v>616</v>
      </c>
      <c r="W239" s="15" t="s">
        <v>80</v>
      </c>
      <c r="X239" s="16">
        <v>1</v>
      </c>
      <c r="Y239" s="45">
        <f t="shared" si="57"/>
        <v>73050</v>
      </c>
      <c r="Z239" s="41">
        <f>IF(IFERROR(MATCH(E239,CONV_CAISO_Gen_List!C:C,0),FALSE),1,0)</f>
        <v>1</v>
      </c>
      <c r="AA239" s="47">
        <f t="shared" si="58"/>
        <v>28</v>
      </c>
      <c r="AB239">
        <f t="shared" si="59"/>
        <v>1</v>
      </c>
      <c r="AC239">
        <f t="shared" si="60"/>
        <v>1</v>
      </c>
      <c r="AD239">
        <f t="shared" si="56"/>
        <v>1</v>
      </c>
      <c r="AE239">
        <f t="shared" si="61"/>
        <v>0</v>
      </c>
      <c r="AF239" t="str">
        <f t="shared" si="62"/>
        <v>ARVINN_6_ORION1</v>
      </c>
      <c r="AG239" t="str">
        <f t="shared" si="63"/>
        <v>Orion Solar - PV 1</v>
      </c>
      <c r="AH239" s="70">
        <f t="shared" si="64"/>
        <v>12</v>
      </c>
      <c r="AI239" t="str">
        <f t="shared" si="65"/>
        <v>Solar</v>
      </c>
      <c r="AJ239" s="44">
        <f>IFERROR(INDEX(MasterGenCapability_201906!$G:$G,MATCH($AF239,MasterGenCapability_201906!$U:$U,0)),"")</f>
        <v>12</v>
      </c>
      <c r="AK239" s="44">
        <f>IFERROR(INDEX(NQC2020compliance_20191121!$L:$L,MATCH($AF239,NQC2020compliance_20191121!$A:$A,0)),"")</f>
        <v>1.68</v>
      </c>
    </row>
    <row r="240" spans="2:37" x14ac:dyDescent="0.25">
      <c r="B240" s="6">
        <v>235</v>
      </c>
      <c r="C240" s="6" t="s">
        <v>738</v>
      </c>
      <c r="D240" s="6" t="s">
        <v>739</v>
      </c>
      <c r="E240" s="6"/>
      <c r="F240" s="6" t="s">
        <v>29</v>
      </c>
      <c r="G240" s="6" t="s">
        <v>30</v>
      </c>
      <c r="H240" s="6" t="s">
        <v>101</v>
      </c>
      <c r="I240" s="6" t="s">
        <v>102</v>
      </c>
      <c r="J240" s="6" t="s">
        <v>614</v>
      </c>
      <c r="K240" s="6" t="s">
        <v>619</v>
      </c>
      <c r="L240" s="6" t="s">
        <v>1</v>
      </c>
      <c r="M240" s="12">
        <v>41703</v>
      </c>
      <c r="N240" s="12">
        <v>49007</v>
      </c>
      <c r="O240" s="6">
        <v>1</v>
      </c>
      <c r="P240" s="13">
        <v>1.5</v>
      </c>
      <c r="Q240" s="13">
        <v>2.1</v>
      </c>
      <c r="R240" s="14">
        <v>0.159817352</v>
      </c>
      <c r="S240" s="6" t="s">
        <v>35</v>
      </c>
      <c r="T240" s="6" t="s">
        <v>35</v>
      </c>
      <c r="U240" s="15" t="s">
        <v>35</v>
      </c>
      <c r="V240" s="15" t="s">
        <v>616</v>
      </c>
      <c r="W240" s="15" t="s">
        <v>47</v>
      </c>
      <c r="X240" s="16">
        <v>1</v>
      </c>
      <c r="Y240" s="45">
        <f t="shared" si="57"/>
        <v>73050</v>
      </c>
      <c r="Z240" s="41">
        <f>IF(IFERROR(MATCH(E240,CONV_CAISO_Gen_List!C:C,0),FALSE),1,0)</f>
        <v>0</v>
      </c>
      <c r="AA240" s="47">
        <f t="shared" si="58"/>
        <v>2.1</v>
      </c>
      <c r="AB240">
        <f t="shared" si="59"/>
        <v>1</v>
      </c>
      <c r="AC240">
        <f t="shared" si="60"/>
        <v>1</v>
      </c>
      <c r="AD240">
        <f t="shared" si="56"/>
        <v>1</v>
      </c>
      <c r="AE240">
        <f t="shared" si="61"/>
        <v>0</v>
      </c>
      <c r="AF240" t="str">
        <f t="shared" si="62"/>
        <v>PG5025</v>
      </c>
      <c r="AG240" t="str">
        <f t="shared" si="63"/>
        <v>Ignite Solar Holdings 1 - Achomawi</v>
      </c>
      <c r="AH240" s="70">
        <f t="shared" si="64"/>
        <v>1.5</v>
      </c>
      <c r="AI240" t="str">
        <f t="shared" si="65"/>
        <v>Solar</v>
      </c>
      <c r="AJ240" s="44" t="str">
        <f>IFERROR(INDEX(MasterGenCapability_201906!$G:$G,MATCH($AF240,MasterGenCapability_201906!$U:$U,0)),"")</f>
        <v/>
      </c>
      <c r="AK240" s="44" t="str">
        <f>IFERROR(INDEX(NQC2020compliance_20191121!$L:$L,MATCH($AF240,NQC2020compliance_20191121!$A:$A,0)),"")</f>
        <v/>
      </c>
    </row>
    <row r="241" spans="2:37" x14ac:dyDescent="0.25">
      <c r="B241" s="6">
        <v>236</v>
      </c>
      <c r="C241" s="6" t="s">
        <v>740</v>
      </c>
      <c r="D241" s="6" t="s">
        <v>741</v>
      </c>
      <c r="E241" s="6"/>
      <c r="F241" s="6" t="s">
        <v>29</v>
      </c>
      <c r="G241" s="6" t="s">
        <v>30</v>
      </c>
      <c r="H241" s="6" t="s">
        <v>101</v>
      </c>
      <c r="I241" s="6" t="s">
        <v>58</v>
      </c>
      <c r="J241" s="6" t="s">
        <v>614</v>
      </c>
      <c r="K241" s="6" t="s">
        <v>619</v>
      </c>
      <c r="L241" s="6" t="s">
        <v>1</v>
      </c>
      <c r="M241" s="12">
        <v>41703</v>
      </c>
      <c r="N241" s="12">
        <v>49007</v>
      </c>
      <c r="O241" s="6">
        <v>1</v>
      </c>
      <c r="P241" s="13">
        <v>1.5</v>
      </c>
      <c r="Q241" s="13">
        <v>2.1</v>
      </c>
      <c r="R241" s="14">
        <v>0.159817352</v>
      </c>
      <c r="S241" s="6" t="s">
        <v>35</v>
      </c>
      <c r="T241" s="6" t="s">
        <v>35</v>
      </c>
      <c r="U241" s="15" t="s">
        <v>35</v>
      </c>
      <c r="V241" s="15" t="s">
        <v>616</v>
      </c>
      <c r="W241" s="15" t="s">
        <v>58</v>
      </c>
      <c r="X241" s="16">
        <v>1</v>
      </c>
      <c r="Y241" s="45">
        <f t="shared" si="57"/>
        <v>73050</v>
      </c>
      <c r="Z241" s="41">
        <f>IF(IFERROR(MATCH(E241,CONV_CAISO_Gen_List!C:C,0),FALSE),1,0)</f>
        <v>0</v>
      </c>
      <c r="AA241" s="47">
        <f t="shared" si="58"/>
        <v>2.1</v>
      </c>
      <c r="AB241">
        <f t="shared" si="59"/>
        <v>1</v>
      </c>
      <c r="AC241">
        <f t="shared" si="60"/>
        <v>1</v>
      </c>
      <c r="AD241">
        <f t="shared" si="56"/>
        <v>1</v>
      </c>
      <c r="AE241">
        <f t="shared" si="61"/>
        <v>0</v>
      </c>
      <c r="AF241" t="str">
        <f t="shared" si="62"/>
        <v>PG5026</v>
      </c>
      <c r="AG241" t="str">
        <f t="shared" si="63"/>
        <v>Ignite Solar Holdings 1 - Ahjumawi</v>
      </c>
      <c r="AH241" s="70">
        <f t="shared" si="64"/>
        <v>1.5</v>
      </c>
      <c r="AI241" t="str">
        <f t="shared" si="65"/>
        <v>Solar</v>
      </c>
      <c r="AJ241" s="44" t="str">
        <f>IFERROR(INDEX(MasterGenCapability_201906!$G:$G,MATCH($AF241,MasterGenCapability_201906!$U:$U,0)),"")</f>
        <v/>
      </c>
      <c r="AK241" s="44" t="str">
        <f>IFERROR(INDEX(NQC2020compliance_20191121!$L:$L,MATCH($AF241,NQC2020compliance_20191121!$A:$A,0)),"")</f>
        <v/>
      </c>
    </row>
    <row r="242" spans="2:37" x14ac:dyDescent="0.25">
      <c r="B242" s="6">
        <v>237</v>
      </c>
      <c r="C242" s="6" t="s">
        <v>742</v>
      </c>
      <c r="D242" s="6" t="s">
        <v>743</v>
      </c>
      <c r="E242" s="6" t="s">
        <v>744</v>
      </c>
      <c r="F242" s="6" t="s">
        <v>29</v>
      </c>
      <c r="G242" s="6" t="s">
        <v>30</v>
      </c>
      <c r="H242" s="6" t="s">
        <v>359</v>
      </c>
      <c r="I242" s="6" t="s">
        <v>80</v>
      </c>
      <c r="J242" s="6" t="s">
        <v>614</v>
      </c>
      <c r="K242" s="6" t="s">
        <v>615</v>
      </c>
      <c r="L242" s="6" t="s">
        <v>1</v>
      </c>
      <c r="M242" s="12">
        <v>41638</v>
      </c>
      <c r="N242" s="12">
        <v>48942</v>
      </c>
      <c r="O242" s="6">
        <v>1</v>
      </c>
      <c r="P242" s="13">
        <v>1.5</v>
      </c>
      <c r="Q242" s="13">
        <v>2.1</v>
      </c>
      <c r="R242" s="14">
        <v>0.159817352</v>
      </c>
      <c r="S242" s="6" t="s">
        <v>35</v>
      </c>
      <c r="T242" s="6" t="s">
        <v>35</v>
      </c>
      <c r="U242" s="15" t="s">
        <v>35</v>
      </c>
      <c r="V242" s="15" t="s">
        <v>616</v>
      </c>
      <c r="W242" s="15" t="s">
        <v>80</v>
      </c>
      <c r="X242" s="16">
        <v>1</v>
      </c>
      <c r="Y242" s="45">
        <f t="shared" si="57"/>
        <v>73050</v>
      </c>
      <c r="Z242" s="41">
        <f>IF(IFERROR(MATCH(E242,CONV_CAISO_Gen_List!C:C,0),FALSE),1,0)</f>
        <v>1</v>
      </c>
      <c r="AA242" s="47">
        <f t="shared" si="58"/>
        <v>2.1</v>
      </c>
      <c r="AB242">
        <f t="shared" si="59"/>
        <v>1</v>
      </c>
      <c r="AC242">
        <f t="shared" si="60"/>
        <v>1</v>
      </c>
      <c r="AD242">
        <f t="shared" si="56"/>
        <v>1</v>
      </c>
      <c r="AE242">
        <f t="shared" si="61"/>
        <v>0</v>
      </c>
      <c r="AF242" t="str">
        <f t="shared" si="62"/>
        <v>KNGBRG_1_KBSLR1</v>
      </c>
      <c r="AG242" t="str">
        <f t="shared" si="63"/>
        <v>Kingsburg 1</v>
      </c>
      <c r="AH242" s="70">
        <f t="shared" si="64"/>
        <v>1.5</v>
      </c>
      <c r="AI242" t="str">
        <f t="shared" si="65"/>
        <v>Solar</v>
      </c>
      <c r="AJ242" s="44">
        <f>IFERROR(INDEX(MasterGenCapability_201906!$G:$G,MATCH($AF242,MasterGenCapability_201906!$U:$U,0)),"")</f>
        <v>1.5</v>
      </c>
      <c r="AK242" s="44">
        <f>IFERROR(INDEX(NQC2020compliance_20191121!$L:$L,MATCH($AF242,NQC2020compliance_20191121!$A:$A,0)),"")</f>
        <v>0</v>
      </c>
    </row>
    <row r="243" spans="2:37" x14ac:dyDescent="0.25">
      <c r="B243" s="6">
        <v>238</v>
      </c>
      <c r="C243" s="6" t="s">
        <v>745</v>
      </c>
      <c r="D243" s="6" t="s">
        <v>746</v>
      </c>
      <c r="E243" s="6" t="s">
        <v>747</v>
      </c>
      <c r="F243" s="6" t="s">
        <v>29</v>
      </c>
      <c r="G243" s="6" t="s">
        <v>30</v>
      </c>
      <c r="H243" s="6" t="s">
        <v>359</v>
      </c>
      <c r="I243" s="6" t="s">
        <v>80</v>
      </c>
      <c r="J243" s="6" t="s">
        <v>614</v>
      </c>
      <c r="K243" s="6" t="s">
        <v>615</v>
      </c>
      <c r="L243" s="6" t="s">
        <v>1</v>
      </c>
      <c r="M243" s="12">
        <v>41638</v>
      </c>
      <c r="N243" s="12">
        <v>48942</v>
      </c>
      <c r="O243" s="6">
        <v>1</v>
      </c>
      <c r="P243" s="13">
        <v>1.5</v>
      </c>
      <c r="Q243" s="13">
        <v>2.1</v>
      </c>
      <c r="R243" s="14">
        <v>0.159817352</v>
      </c>
      <c r="S243" s="6" t="s">
        <v>35</v>
      </c>
      <c r="T243" s="6" t="s">
        <v>35</v>
      </c>
      <c r="U243" s="15" t="s">
        <v>35</v>
      </c>
      <c r="V243" s="15" t="s">
        <v>616</v>
      </c>
      <c r="W243" s="15" t="s">
        <v>80</v>
      </c>
      <c r="X243" s="16">
        <v>1</v>
      </c>
      <c r="Y243" s="45">
        <f t="shared" si="57"/>
        <v>73050</v>
      </c>
      <c r="Z243" s="41">
        <f>IF(IFERROR(MATCH(E243,CONV_CAISO_Gen_List!C:C,0),FALSE),1,0)</f>
        <v>1</v>
      </c>
      <c r="AA243" s="47">
        <f t="shared" si="58"/>
        <v>2.1</v>
      </c>
      <c r="AB243">
        <f t="shared" si="59"/>
        <v>1</v>
      </c>
      <c r="AC243">
        <f t="shared" si="60"/>
        <v>1</v>
      </c>
      <c r="AD243">
        <f t="shared" si="56"/>
        <v>1</v>
      </c>
      <c r="AE243">
        <f t="shared" si="61"/>
        <v>0</v>
      </c>
      <c r="AF243" t="str">
        <f t="shared" si="62"/>
        <v>KNGBRG_1_KBSLR2</v>
      </c>
      <c r="AG243" t="str">
        <f t="shared" si="63"/>
        <v>Kingsburg 2</v>
      </c>
      <c r="AH243" s="70">
        <f t="shared" si="64"/>
        <v>1.5</v>
      </c>
      <c r="AI243" t="str">
        <f t="shared" si="65"/>
        <v>Solar</v>
      </c>
      <c r="AJ243" s="44">
        <f>IFERROR(INDEX(MasterGenCapability_201906!$G:$G,MATCH($AF243,MasterGenCapability_201906!$U:$U,0)),"")</f>
        <v>1.5</v>
      </c>
      <c r="AK243" s="44">
        <f>IFERROR(INDEX(NQC2020compliance_20191121!$L:$L,MATCH($AF243,NQC2020compliance_20191121!$A:$A,0)),"")</f>
        <v>0</v>
      </c>
    </row>
    <row r="244" spans="2:37" x14ac:dyDescent="0.25">
      <c r="B244" s="6">
        <v>239</v>
      </c>
      <c r="C244" s="6" t="s">
        <v>748</v>
      </c>
      <c r="D244" s="6" t="s">
        <v>749</v>
      </c>
      <c r="E244" s="6"/>
      <c r="F244" s="6" t="s">
        <v>29</v>
      </c>
      <c r="G244" s="6" t="s">
        <v>30</v>
      </c>
      <c r="H244" s="6" t="s">
        <v>359</v>
      </c>
      <c r="I244" s="6" t="s">
        <v>80</v>
      </c>
      <c r="J244" s="6" t="s">
        <v>614</v>
      </c>
      <c r="K244" s="6" t="s">
        <v>615</v>
      </c>
      <c r="L244" s="6" t="s">
        <v>1</v>
      </c>
      <c r="M244" s="12">
        <v>41638</v>
      </c>
      <c r="N244" s="12">
        <v>48942</v>
      </c>
      <c r="O244" s="6">
        <v>1</v>
      </c>
      <c r="P244" s="13">
        <v>0.75</v>
      </c>
      <c r="Q244" s="13">
        <v>1.1000000000000001</v>
      </c>
      <c r="R244" s="14">
        <v>0.16742770200000001</v>
      </c>
      <c r="S244" s="6" t="s">
        <v>35</v>
      </c>
      <c r="T244" s="6" t="s">
        <v>35</v>
      </c>
      <c r="U244" s="15" t="s">
        <v>35</v>
      </c>
      <c r="V244" s="15" t="s">
        <v>616</v>
      </c>
      <c r="W244" s="15" t="s">
        <v>80</v>
      </c>
      <c r="X244" s="16">
        <v>1</v>
      </c>
      <c r="Y244" s="45">
        <f t="shared" si="57"/>
        <v>73050</v>
      </c>
      <c r="Z244" s="41">
        <f>IF(IFERROR(MATCH(E244,CONV_CAISO_Gen_List!C:C,0),FALSE),1,0)</f>
        <v>0</v>
      </c>
      <c r="AA244" s="47">
        <f t="shared" si="58"/>
        <v>1.1000000000000001</v>
      </c>
      <c r="AB244">
        <f t="shared" si="59"/>
        <v>1</v>
      </c>
      <c r="AC244">
        <f t="shared" si="60"/>
        <v>1</v>
      </c>
      <c r="AD244">
        <f t="shared" si="56"/>
        <v>1</v>
      </c>
      <c r="AE244">
        <f t="shared" si="61"/>
        <v>0</v>
      </c>
      <c r="AF244" t="str">
        <f t="shared" si="62"/>
        <v>PG5031</v>
      </c>
      <c r="AG244" t="str">
        <f t="shared" si="63"/>
        <v>Kingsburg 3</v>
      </c>
      <c r="AH244" s="70">
        <f t="shared" si="64"/>
        <v>0.75</v>
      </c>
      <c r="AI244" t="str">
        <f t="shared" si="65"/>
        <v>Solar</v>
      </c>
      <c r="AJ244" s="44" t="str">
        <f>IFERROR(INDEX(MasterGenCapability_201906!$G:$G,MATCH($AF244,MasterGenCapability_201906!$U:$U,0)),"")</f>
        <v/>
      </c>
      <c r="AK244" s="44" t="str">
        <f>IFERROR(INDEX(NQC2020compliance_20191121!$L:$L,MATCH($AF244,NQC2020compliance_20191121!$A:$A,0)),"")</f>
        <v/>
      </c>
    </row>
    <row r="245" spans="2:37" x14ac:dyDescent="0.25">
      <c r="B245" s="6">
        <v>240</v>
      </c>
      <c r="C245" s="6" t="s">
        <v>750</v>
      </c>
      <c r="D245" s="6" t="s">
        <v>751</v>
      </c>
      <c r="E245" s="6" t="s">
        <v>752</v>
      </c>
      <c r="F245" s="6" t="s">
        <v>29</v>
      </c>
      <c r="G245" s="6" t="s">
        <v>30</v>
      </c>
      <c r="H245" s="6" t="s">
        <v>130</v>
      </c>
      <c r="I245" s="6" t="s">
        <v>80</v>
      </c>
      <c r="J245" s="6" t="s">
        <v>614</v>
      </c>
      <c r="K245" s="6" t="s">
        <v>619</v>
      </c>
      <c r="L245" s="6" t="s">
        <v>1</v>
      </c>
      <c r="M245" s="12">
        <v>41267</v>
      </c>
      <c r="N245" s="12">
        <v>48571</v>
      </c>
      <c r="O245" s="6">
        <v>1</v>
      </c>
      <c r="P245" s="13">
        <v>1.5</v>
      </c>
      <c r="Q245" s="13">
        <v>2.1</v>
      </c>
      <c r="R245" s="14">
        <v>0.159817352</v>
      </c>
      <c r="S245" s="6" t="s">
        <v>35</v>
      </c>
      <c r="T245" s="6" t="s">
        <v>35</v>
      </c>
      <c r="U245" s="15" t="s">
        <v>35</v>
      </c>
      <c r="V245" s="15" t="s">
        <v>616</v>
      </c>
      <c r="W245" s="15" t="s">
        <v>80</v>
      </c>
      <c r="X245" s="16">
        <v>1</v>
      </c>
      <c r="Y245" s="45">
        <f t="shared" si="57"/>
        <v>73050</v>
      </c>
      <c r="Z245" s="41">
        <f>IF(IFERROR(MATCH(E245,CONV_CAISO_Gen_List!C:C,0),FALSE),1,0)</f>
        <v>1</v>
      </c>
      <c r="AA245" s="47">
        <f t="shared" si="58"/>
        <v>2.1</v>
      </c>
      <c r="AB245">
        <f t="shared" si="59"/>
        <v>1</v>
      </c>
      <c r="AC245">
        <f t="shared" si="60"/>
        <v>1</v>
      </c>
      <c r="AD245">
        <f t="shared" si="56"/>
        <v>1</v>
      </c>
      <c r="AE245">
        <f t="shared" si="61"/>
        <v>0</v>
      </c>
      <c r="AF245" t="str">
        <f t="shared" si="62"/>
        <v>WFRESN_1_SOLAR</v>
      </c>
      <c r="AG245" t="str">
        <f t="shared" si="63"/>
        <v>La Joya Del Sol #1</v>
      </c>
      <c r="AH245" s="70">
        <f t="shared" si="64"/>
        <v>1.5</v>
      </c>
      <c r="AI245" t="str">
        <f t="shared" si="65"/>
        <v>Solar</v>
      </c>
      <c r="AJ245" s="44">
        <f>IFERROR(INDEX(MasterGenCapability_201906!$G:$G,MATCH($AF245,MasterGenCapability_201906!$U:$U,0)),"")</f>
        <v>1.5</v>
      </c>
      <c r="AK245" s="44">
        <f>IFERROR(INDEX(NQC2020compliance_20191121!$L:$L,MATCH($AF245,NQC2020compliance_20191121!$A:$A,0)),"")</f>
        <v>0</v>
      </c>
    </row>
    <row r="246" spans="2:37" x14ac:dyDescent="0.25">
      <c r="B246" s="6">
        <v>241</v>
      </c>
      <c r="C246" s="6" t="s">
        <v>753</v>
      </c>
      <c r="D246" s="6" t="s">
        <v>754</v>
      </c>
      <c r="E246" s="6" t="s">
        <v>755</v>
      </c>
      <c r="F246" s="6" t="s">
        <v>29</v>
      </c>
      <c r="G246" s="6" t="s">
        <v>756</v>
      </c>
      <c r="H246" s="6" t="s">
        <v>757</v>
      </c>
      <c r="I246" s="6" t="s">
        <v>758</v>
      </c>
      <c r="J246" s="6" t="s">
        <v>614</v>
      </c>
      <c r="K246" s="6" t="s">
        <v>615</v>
      </c>
      <c r="L246" s="6" t="s">
        <v>1</v>
      </c>
      <c r="M246" s="12">
        <v>41341</v>
      </c>
      <c r="N246" s="12">
        <v>48645</v>
      </c>
      <c r="O246" s="6">
        <v>1</v>
      </c>
      <c r="P246" s="13">
        <v>150</v>
      </c>
      <c r="Q246" s="13">
        <v>305</v>
      </c>
      <c r="R246" s="14">
        <v>0.23211567699999999</v>
      </c>
      <c r="S246" s="6" t="s">
        <v>35</v>
      </c>
      <c r="T246" s="6" t="s">
        <v>35</v>
      </c>
      <c r="U246" s="15" t="s">
        <v>35</v>
      </c>
      <c r="V246" s="15" t="s">
        <v>616</v>
      </c>
      <c r="W246" s="15" t="s">
        <v>759</v>
      </c>
      <c r="X246" s="16">
        <v>1</v>
      </c>
      <c r="Y246" s="45">
        <f t="shared" si="57"/>
        <v>73050</v>
      </c>
      <c r="Z246" s="41">
        <f>IF(IFERROR(MATCH(E246,CONV_CAISO_Gen_List!C:C,0),FALSE),1,0)</f>
        <v>1</v>
      </c>
      <c r="AA246" s="47">
        <f t="shared" si="58"/>
        <v>305</v>
      </c>
      <c r="AB246">
        <f t="shared" si="59"/>
        <v>1</v>
      </c>
      <c r="AC246">
        <f t="shared" si="60"/>
        <v>1</v>
      </c>
      <c r="AD246">
        <f t="shared" si="56"/>
        <v>1</v>
      </c>
      <c r="AE246">
        <f t="shared" si="61"/>
        <v>0</v>
      </c>
      <c r="AF246" t="str">
        <f t="shared" si="62"/>
        <v>MSOLAR_2_SOLAR1</v>
      </c>
      <c r="AG246" t="str">
        <f t="shared" si="63"/>
        <v>Mesquite Solar 1</v>
      </c>
      <c r="AH246" s="70">
        <f t="shared" si="64"/>
        <v>150</v>
      </c>
      <c r="AI246" t="str">
        <f t="shared" si="65"/>
        <v>Solar</v>
      </c>
      <c r="AJ246" s="44">
        <f>IFERROR(INDEX(MasterGenCapability_201906!$G:$G,MATCH($AF246,MasterGenCapability_201906!$U:$U,0)),"")</f>
        <v>165</v>
      </c>
      <c r="AK246" s="44">
        <f>IFERROR(INDEX(NQC2020compliance_20191121!$L:$L,MATCH($AF246,NQC2020compliance_20191121!$A:$A,0)),"")</f>
        <v>23.1</v>
      </c>
    </row>
    <row r="247" spans="2:37" x14ac:dyDescent="0.25">
      <c r="B247" s="6">
        <v>242</v>
      </c>
      <c r="C247" s="6" t="s">
        <v>760</v>
      </c>
      <c r="D247" s="6" t="s">
        <v>761</v>
      </c>
      <c r="E247" s="6" t="s">
        <v>762</v>
      </c>
      <c r="F247" s="6" t="s">
        <v>29</v>
      </c>
      <c r="G247" s="6" t="s">
        <v>30</v>
      </c>
      <c r="H247" s="6" t="s">
        <v>79</v>
      </c>
      <c r="I247" s="6" t="s">
        <v>80</v>
      </c>
      <c r="J247" s="6" t="s">
        <v>614</v>
      </c>
      <c r="K247" s="6" t="s">
        <v>615</v>
      </c>
      <c r="L247" s="6" t="s">
        <v>1</v>
      </c>
      <c r="M247" s="12">
        <v>41241</v>
      </c>
      <c r="N247" s="12">
        <v>48545</v>
      </c>
      <c r="O247" s="6">
        <v>1</v>
      </c>
      <c r="P247" s="13">
        <v>1.5</v>
      </c>
      <c r="Q247" s="13">
        <v>2.0979999999999999</v>
      </c>
      <c r="R247" s="14">
        <v>0.15966514500000001</v>
      </c>
      <c r="S247" s="6" t="s">
        <v>35</v>
      </c>
      <c r="T247" s="6" t="s">
        <v>35</v>
      </c>
      <c r="U247" s="15" t="s">
        <v>35</v>
      </c>
      <c r="V247" s="15" t="s">
        <v>616</v>
      </c>
      <c r="W247" s="15" t="s">
        <v>80</v>
      </c>
      <c r="X247" s="16">
        <v>1</v>
      </c>
      <c r="Y247" s="45">
        <f t="shared" si="57"/>
        <v>73050</v>
      </c>
      <c r="Z247" s="41">
        <f>IF(IFERROR(MATCH(E247,CONV_CAISO_Gen_List!C:C,0),FALSE),1,0)</f>
        <v>1</v>
      </c>
      <c r="AA247" s="47">
        <f t="shared" si="58"/>
        <v>2.0979999999999999</v>
      </c>
      <c r="AB247">
        <f t="shared" si="59"/>
        <v>1</v>
      </c>
      <c r="AC247">
        <f t="shared" si="60"/>
        <v>1</v>
      </c>
      <c r="AD247">
        <f t="shared" si="56"/>
        <v>1</v>
      </c>
      <c r="AE247">
        <f t="shared" si="61"/>
        <v>0</v>
      </c>
      <c r="AF247" t="str">
        <f t="shared" si="62"/>
        <v>TWISSL_6_SOLAR</v>
      </c>
      <c r="AG247" t="str">
        <f t="shared" si="63"/>
        <v>Nickel 1 (New)</v>
      </c>
      <c r="AH247" s="70">
        <f t="shared" si="64"/>
        <v>1.5</v>
      </c>
      <c r="AI247" t="str">
        <f t="shared" si="65"/>
        <v>Solar</v>
      </c>
      <c r="AJ247" s="44">
        <f>IFERROR(INDEX(MasterGenCapability_201906!$G:$G,MATCH($AF247,MasterGenCapability_201906!$U:$U,0)),"")</f>
        <v>1.5</v>
      </c>
      <c r="AK247" s="44">
        <f>IFERROR(INDEX(NQC2020compliance_20191121!$L:$L,MATCH($AF247,NQC2020compliance_20191121!$A:$A,0)),"")</f>
        <v>0.21</v>
      </c>
    </row>
    <row r="248" spans="2:37" x14ac:dyDescent="0.25">
      <c r="B248" s="6">
        <v>243</v>
      </c>
      <c r="C248" s="6" t="s">
        <v>763</v>
      </c>
      <c r="D248" s="6" t="s">
        <v>764</v>
      </c>
      <c r="E248" s="6" t="s">
        <v>765</v>
      </c>
      <c r="F248" s="6" t="s">
        <v>29</v>
      </c>
      <c r="G248" s="6" t="s">
        <v>30</v>
      </c>
      <c r="H248" s="6" t="s">
        <v>766</v>
      </c>
      <c r="I248" s="6" t="s">
        <v>58</v>
      </c>
      <c r="J248" s="6" t="s">
        <v>614</v>
      </c>
      <c r="K248" s="6" t="s">
        <v>615</v>
      </c>
      <c r="L248" s="6" t="s">
        <v>1</v>
      </c>
      <c r="M248" s="12">
        <v>41437</v>
      </c>
      <c r="N248" s="12">
        <v>48741</v>
      </c>
      <c r="O248" s="6">
        <v>1</v>
      </c>
      <c r="P248" s="13">
        <v>1.5</v>
      </c>
      <c r="Q248" s="13">
        <v>2.1</v>
      </c>
      <c r="R248" s="14">
        <v>0.159817352</v>
      </c>
      <c r="S248" s="6" t="s">
        <v>35</v>
      </c>
      <c r="T248" s="6" t="s">
        <v>35</v>
      </c>
      <c r="U248" s="15" t="s">
        <v>35</v>
      </c>
      <c r="V248" s="15" t="s">
        <v>616</v>
      </c>
      <c r="W248" s="15" t="s">
        <v>58</v>
      </c>
      <c r="X248" s="16">
        <v>1</v>
      </c>
      <c r="Y248" s="45">
        <f t="shared" si="57"/>
        <v>73050</v>
      </c>
      <c r="Z248" s="41">
        <f>IF(IFERROR(MATCH(E248,CONV_CAISO_Gen_List!C:C,0),FALSE),1,0)</f>
        <v>1</v>
      </c>
      <c r="AA248" s="47">
        <f t="shared" si="58"/>
        <v>2.1</v>
      </c>
      <c r="AB248">
        <f t="shared" si="59"/>
        <v>1</v>
      </c>
      <c r="AC248">
        <f t="shared" si="60"/>
        <v>1</v>
      </c>
      <c r="AD248">
        <f t="shared" si="56"/>
        <v>1</v>
      </c>
      <c r="AE248">
        <f t="shared" si="61"/>
        <v>0</v>
      </c>
      <c r="AF248" t="str">
        <f t="shared" si="62"/>
        <v>COCOSB_6_SOLAR</v>
      </c>
      <c r="AG248" t="str">
        <f t="shared" si="63"/>
        <v>Oakley Executive Solar Project</v>
      </c>
      <c r="AH248" s="70">
        <f t="shared" si="64"/>
        <v>1.5</v>
      </c>
      <c r="AI248" t="str">
        <f t="shared" si="65"/>
        <v>Solar</v>
      </c>
      <c r="AJ248" s="44">
        <f>IFERROR(INDEX(MasterGenCapability_201906!$G:$G,MATCH($AF248,MasterGenCapability_201906!$U:$U,0)),"")</f>
        <v>1.5</v>
      </c>
      <c r="AK248" s="44">
        <f>IFERROR(INDEX(NQC2020compliance_20191121!$L:$L,MATCH($AF248,NQC2020compliance_20191121!$A:$A,0)),"")</f>
        <v>0</v>
      </c>
    </row>
    <row r="249" spans="2:37" x14ac:dyDescent="0.25">
      <c r="B249" s="6">
        <v>244</v>
      </c>
      <c r="C249" s="6" t="s">
        <v>767</v>
      </c>
      <c r="D249" s="6" t="s">
        <v>768</v>
      </c>
      <c r="E249" s="6"/>
      <c r="F249" s="6" t="s">
        <v>29</v>
      </c>
      <c r="G249" s="6" t="s">
        <v>30</v>
      </c>
      <c r="H249" s="6" t="s">
        <v>300</v>
      </c>
      <c r="I249" s="6" t="s">
        <v>46</v>
      </c>
      <c r="J249" s="6" t="s">
        <v>614</v>
      </c>
      <c r="K249" s="6" t="s">
        <v>619</v>
      </c>
      <c r="L249" s="6" t="s">
        <v>1</v>
      </c>
      <c r="M249" s="12">
        <v>41680</v>
      </c>
      <c r="N249" s="12">
        <v>48984</v>
      </c>
      <c r="O249" s="6">
        <v>1</v>
      </c>
      <c r="P249" s="13">
        <v>0.25</v>
      </c>
      <c r="Q249" s="13">
        <v>0.4</v>
      </c>
      <c r="R249" s="14">
        <v>0.18264840199999999</v>
      </c>
      <c r="S249" s="6" t="s">
        <v>35</v>
      </c>
      <c r="T249" s="6" t="s">
        <v>35</v>
      </c>
      <c r="U249" s="15" t="s">
        <v>35</v>
      </c>
      <c r="V249" s="15" t="s">
        <v>616</v>
      </c>
      <c r="W249" s="15" t="s">
        <v>47</v>
      </c>
      <c r="X249" s="16">
        <v>1</v>
      </c>
      <c r="Y249" s="45">
        <f t="shared" si="57"/>
        <v>73050</v>
      </c>
      <c r="Z249" s="41">
        <f>IF(IFERROR(MATCH(E249,CONV_CAISO_Gen_List!C:C,0),FALSE),1,0)</f>
        <v>0</v>
      </c>
      <c r="AA249" s="47">
        <f t="shared" si="58"/>
        <v>0.4</v>
      </c>
      <c r="AB249">
        <f t="shared" si="59"/>
        <v>1</v>
      </c>
      <c r="AC249">
        <f t="shared" si="60"/>
        <v>1</v>
      </c>
      <c r="AD249">
        <f t="shared" si="56"/>
        <v>1</v>
      </c>
      <c r="AE249">
        <f t="shared" si="61"/>
        <v>0</v>
      </c>
      <c r="AF249" t="str">
        <f t="shared" si="62"/>
        <v>PG5046</v>
      </c>
      <c r="AG249" t="str">
        <f t="shared" si="63"/>
        <v>Pristine Sun Alvares 2041</v>
      </c>
      <c r="AH249" s="70">
        <f t="shared" si="64"/>
        <v>0.25</v>
      </c>
      <c r="AI249" t="str">
        <f t="shared" si="65"/>
        <v>Solar</v>
      </c>
      <c r="AJ249" s="44" t="str">
        <f>IFERROR(INDEX(MasterGenCapability_201906!$G:$G,MATCH($AF249,MasterGenCapability_201906!$U:$U,0)),"")</f>
        <v/>
      </c>
      <c r="AK249" s="44" t="str">
        <f>IFERROR(INDEX(NQC2020compliance_20191121!$L:$L,MATCH($AF249,NQC2020compliance_20191121!$A:$A,0)),"")</f>
        <v/>
      </c>
    </row>
    <row r="250" spans="2:37" x14ac:dyDescent="0.25">
      <c r="B250" s="6">
        <v>245</v>
      </c>
      <c r="C250" s="6" t="s">
        <v>769</v>
      </c>
      <c r="D250" s="6" t="s">
        <v>770</v>
      </c>
      <c r="E250" s="6"/>
      <c r="F250" s="6" t="s">
        <v>29</v>
      </c>
      <c r="G250" s="6" t="s">
        <v>30</v>
      </c>
      <c r="H250" s="6" t="s">
        <v>242</v>
      </c>
      <c r="I250" s="6" t="s">
        <v>46</v>
      </c>
      <c r="J250" s="6" t="s">
        <v>614</v>
      </c>
      <c r="K250" s="6" t="s">
        <v>619</v>
      </c>
      <c r="L250" s="6" t="s">
        <v>1</v>
      </c>
      <c r="M250" s="12">
        <v>41704</v>
      </c>
      <c r="N250" s="12">
        <v>49008</v>
      </c>
      <c r="O250" s="6">
        <v>1</v>
      </c>
      <c r="P250" s="13">
        <v>0.999</v>
      </c>
      <c r="Q250" s="13">
        <v>1.4</v>
      </c>
      <c r="R250" s="14">
        <v>0.159977329</v>
      </c>
      <c r="S250" s="6" t="s">
        <v>35</v>
      </c>
      <c r="T250" s="6" t="s">
        <v>35</v>
      </c>
      <c r="U250" s="15" t="s">
        <v>35</v>
      </c>
      <c r="V250" s="15" t="s">
        <v>616</v>
      </c>
      <c r="W250" s="15" t="s">
        <v>47</v>
      </c>
      <c r="X250" s="16">
        <v>1</v>
      </c>
      <c r="Y250" s="45">
        <f t="shared" si="57"/>
        <v>73050</v>
      </c>
      <c r="Z250" s="41">
        <f>IF(IFERROR(MATCH(E250,CONV_CAISO_Gen_List!C:C,0),FALSE),1,0)</f>
        <v>0</v>
      </c>
      <c r="AA250" s="47">
        <f t="shared" si="58"/>
        <v>1.4</v>
      </c>
      <c r="AB250">
        <f t="shared" si="59"/>
        <v>1</v>
      </c>
      <c r="AC250">
        <f t="shared" si="60"/>
        <v>1</v>
      </c>
      <c r="AD250">
        <f t="shared" si="56"/>
        <v>1</v>
      </c>
      <c r="AE250">
        <f t="shared" si="61"/>
        <v>0</v>
      </c>
      <c r="AF250" t="str">
        <f t="shared" si="62"/>
        <v>PG5050</v>
      </c>
      <c r="AG250" t="str">
        <f t="shared" si="63"/>
        <v>Pristine Sun Buzzelle</v>
      </c>
      <c r="AH250" s="70">
        <f t="shared" si="64"/>
        <v>0.999</v>
      </c>
      <c r="AI250" t="str">
        <f t="shared" si="65"/>
        <v>Solar</v>
      </c>
      <c r="AJ250" s="44" t="str">
        <f>IFERROR(INDEX(MasterGenCapability_201906!$G:$G,MATCH($AF250,MasterGenCapability_201906!$U:$U,0)),"")</f>
        <v/>
      </c>
      <c r="AK250" s="44" t="str">
        <f>IFERROR(INDEX(NQC2020compliance_20191121!$L:$L,MATCH($AF250,NQC2020compliance_20191121!$A:$A,0)),"")</f>
        <v/>
      </c>
    </row>
    <row r="251" spans="2:37" x14ac:dyDescent="0.25">
      <c r="B251" s="6">
        <v>246</v>
      </c>
      <c r="C251" s="6" t="s">
        <v>771</v>
      </c>
      <c r="D251" s="6" t="s">
        <v>772</v>
      </c>
      <c r="E251" s="6"/>
      <c r="F251" s="6" t="s">
        <v>29</v>
      </c>
      <c r="G251" s="6" t="s">
        <v>30</v>
      </c>
      <c r="H251" s="6" t="s">
        <v>130</v>
      </c>
      <c r="I251" s="6" t="s">
        <v>80</v>
      </c>
      <c r="J251" s="6" t="s">
        <v>614</v>
      </c>
      <c r="K251" s="6" t="s">
        <v>619</v>
      </c>
      <c r="L251" s="6" t="s">
        <v>1</v>
      </c>
      <c r="M251" s="12">
        <v>41677</v>
      </c>
      <c r="N251" s="12">
        <v>48981</v>
      </c>
      <c r="O251" s="6">
        <v>1</v>
      </c>
      <c r="P251" s="13">
        <v>0.999</v>
      </c>
      <c r="Q251" s="13">
        <v>1.4</v>
      </c>
      <c r="R251" s="14">
        <v>0.159977329</v>
      </c>
      <c r="S251" s="6" t="s">
        <v>35</v>
      </c>
      <c r="T251" s="6" t="s">
        <v>35</v>
      </c>
      <c r="U251" s="15" t="s">
        <v>35</v>
      </c>
      <c r="V251" s="15" t="s">
        <v>616</v>
      </c>
      <c r="W251" s="15" t="s">
        <v>80</v>
      </c>
      <c r="X251" s="16">
        <v>1</v>
      </c>
      <c r="Y251" s="45">
        <f t="shared" si="57"/>
        <v>73050</v>
      </c>
      <c r="Z251" s="41">
        <f>IF(IFERROR(MATCH(E251,CONV_CAISO_Gen_List!C:C,0),FALSE),1,0)</f>
        <v>0</v>
      </c>
      <c r="AA251" s="47">
        <f t="shared" si="58"/>
        <v>1.4</v>
      </c>
      <c r="AB251">
        <f t="shared" si="59"/>
        <v>1</v>
      </c>
      <c r="AC251">
        <f t="shared" si="60"/>
        <v>1</v>
      </c>
      <c r="AD251">
        <f t="shared" si="56"/>
        <v>1</v>
      </c>
      <c r="AE251">
        <f t="shared" si="61"/>
        <v>0</v>
      </c>
      <c r="AF251" t="str">
        <f t="shared" si="62"/>
        <v>PG5051</v>
      </c>
      <c r="AG251" t="str">
        <f t="shared" si="63"/>
        <v>Pristine Sun Christensen</v>
      </c>
      <c r="AH251" s="70">
        <f t="shared" si="64"/>
        <v>0.999</v>
      </c>
      <c r="AI251" t="str">
        <f t="shared" si="65"/>
        <v>Solar</v>
      </c>
      <c r="AJ251" s="44" t="str">
        <f>IFERROR(INDEX(MasterGenCapability_201906!$G:$G,MATCH($AF251,MasterGenCapability_201906!$U:$U,0)),"")</f>
        <v/>
      </c>
      <c r="AK251" s="44" t="str">
        <f>IFERROR(INDEX(NQC2020compliance_20191121!$L:$L,MATCH($AF251,NQC2020compliance_20191121!$A:$A,0)),"")</f>
        <v/>
      </c>
    </row>
    <row r="252" spans="2:37" x14ac:dyDescent="0.25">
      <c r="B252" s="6">
        <v>247</v>
      </c>
      <c r="C252" s="6" t="s">
        <v>773</v>
      </c>
      <c r="D252" s="6" t="s">
        <v>774</v>
      </c>
      <c r="E252" s="6"/>
      <c r="F252" s="6" t="s">
        <v>29</v>
      </c>
      <c r="G252" s="6" t="s">
        <v>30</v>
      </c>
      <c r="H252" s="6" t="s">
        <v>242</v>
      </c>
      <c r="I252" s="6" t="s">
        <v>46</v>
      </c>
      <c r="J252" s="6" t="s">
        <v>614</v>
      </c>
      <c r="K252" s="6" t="s">
        <v>619</v>
      </c>
      <c r="L252" s="6" t="s">
        <v>1</v>
      </c>
      <c r="M252" s="12">
        <v>41701</v>
      </c>
      <c r="N252" s="12">
        <v>49005</v>
      </c>
      <c r="O252" s="6">
        <v>1</v>
      </c>
      <c r="P252" s="13">
        <v>0.999</v>
      </c>
      <c r="Q252" s="13">
        <v>1.4</v>
      </c>
      <c r="R252" s="14">
        <v>0.159977329</v>
      </c>
      <c r="S252" s="6" t="s">
        <v>35</v>
      </c>
      <c r="T252" s="6" t="s">
        <v>35</v>
      </c>
      <c r="U252" s="15" t="s">
        <v>35</v>
      </c>
      <c r="V252" s="15" t="s">
        <v>616</v>
      </c>
      <c r="W252" s="15" t="s">
        <v>47</v>
      </c>
      <c r="X252" s="16">
        <v>1</v>
      </c>
      <c r="Y252" s="45">
        <f t="shared" si="57"/>
        <v>73050</v>
      </c>
      <c r="Z252" s="41">
        <f>IF(IFERROR(MATCH(E252,CONV_CAISO_Gen_List!C:C,0),FALSE),1,0)</f>
        <v>0</v>
      </c>
      <c r="AA252" s="47">
        <f t="shared" si="58"/>
        <v>1.4</v>
      </c>
      <c r="AB252">
        <f t="shared" si="59"/>
        <v>1</v>
      </c>
      <c r="AC252">
        <f t="shared" si="60"/>
        <v>1</v>
      </c>
      <c r="AD252">
        <f t="shared" si="56"/>
        <v>1</v>
      </c>
      <c r="AE252">
        <f t="shared" si="61"/>
        <v>0</v>
      </c>
      <c r="AF252" t="str">
        <f t="shared" si="62"/>
        <v>PG5053</v>
      </c>
      <c r="AG252" t="str">
        <f t="shared" si="63"/>
        <v>Pristine Sun Cotton</v>
      </c>
      <c r="AH252" s="70">
        <f t="shared" si="64"/>
        <v>0.999</v>
      </c>
      <c r="AI252" t="str">
        <f t="shared" si="65"/>
        <v>Solar</v>
      </c>
      <c r="AJ252" s="44" t="str">
        <f>IFERROR(INDEX(MasterGenCapability_201906!$G:$G,MATCH($AF252,MasterGenCapability_201906!$U:$U,0)),"")</f>
        <v/>
      </c>
      <c r="AK252" s="44" t="str">
        <f>IFERROR(INDEX(NQC2020compliance_20191121!$L:$L,MATCH($AF252,NQC2020compliance_20191121!$A:$A,0)),"")</f>
        <v/>
      </c>
    </row>
    <row r="253" spans="2:37" x14ac:dyDescent="0.25">
      <c r="B253" s="6">
        <v>248</v>
      </c>
      <c r="C253" s="6" t="s">
        <v>775</v>
      </c>
      <c r="D253" s="6" t="s">
        <v>776</v>
      </c>
      <c r="E253" s="6"/>
      <c r="F253" s="6" t="s">
        <v>29</v>
      </c>
      <c r="G253" s="6" t="s">
        <v>30</v>
      </c>
      <c r="H253" s="6" t="s">
        <v>101</v>
      </c>
      <c r="I253" s="6" t="s">
        <v>102</v>
      </c>
      <c r="J253" s="6" t="s">
        <v>614</v>
      </c>
      <c r="K253" s="6" t="s">
        <v>619</v>
      </c>
      <c r="L253" s="6" t="s">
        <v>1</v>
      </c>
      <c r="M253" s="12">
        <v>41817</v>
      </c>
      <c r="N253" s="12">
        <v>49121</v>
      </c>
      <c r="O253" s="6">
        <v>1</v>
      </c>
      <c r="P253" s="13">
        <v>0.999</v>
      </c>
      <c r="Q253" s="13">
        <v>1.4</v>
      </c>
      <c r="R253" s="14">
        <v>0.159977329</v>
      </c>
      <c r="S253" s="6" t="s">
        <v>35</v>
      </c>
      <c r="T253" s="6" t="s">
        <v>35</v>
      </c>
      <c r="U253" s="15" t="s">
        <v>35</v>
      </c>
      <c r="V253" s="15" t="s">
        <v>616</v>
      </c>
      <c r="W253" s="15" t="s">
        <v>47</v>
      </c>
      <c r="X253" s="16">
        <v>1</v>
      </c>
      <c r="Y253" s="45">
        <f t="shared" si="57"/>
        <v>73050</v>
      </c>
      <c r="Z253" s="41">
        <f>IF(IFERROR(MATCH(E253,CONV_CAISO_Gen_List!C:C,0),FALSE),1,0)</f>
        <v>0</v>
      </c>
      <c r="AA253" s="47">
        <f t="shared" si="58"/>
        <v>1.4</v>
      </c>
      <c r="AB253">
        <f t="shared" si="59"/>
        <v>1</v>
      </c>
      <c r="AC253">
        <f t="shared" si="60"/>
        <v>1</v>
      </c>
      <c r="AD253">
        <f t="shared" si="56"/>
        <v>1</v>
      </c>
      <c r="AE253">
        <f t="shared" si="61"/>
        <v>0</v>
      </c>
      <c r="AF253" t="str">
        <f t="shared" si="62"/>
        <v>PG5057</v>
      </c>
      <c r="AG253" t="str">
        <f t="shared" si="63"/>
        <v>Pristine Sun Fitzjarrell</v>
      </c>
      <c r="AH253" s="70">
        <f t="shared" si="64"/>
        <v>0.999</v>
      </c>
      <c r="AI253" t="str">
        <f t="shared" si="65"/>
        <v>Solar</v>
      </c>
      <c r="AJ253" s="44" t="str">
        <f>IFERROR(INDEX(MasterGenCapability_201906!$G:$G,MATCH($AF253,MasterGenCapability_201906!$U:$U,0)),"")</f>
        <v/>
      </c>
      <c r="AK253" s="44" t="str">
        <f>IFERROR(INDEX(NQC2020compliance_20191121!$L:$L,MATCH($AF253,NQC2020compliance_20191121!$A:$A,0)),"")</f>
        <v/>
      </c>
    </row>
    <row r="254" spans="2:37" x14ac:dyDescent="0.25">
      <c r="B254" s="6">
        <v>249</v>
      </c>
      <c r="C254" s="6" t="s">
        <v>777</v>
      </c>
      <c r="D254" s="6" t="s">
        <v>778</v>
      </c>
      <c r="E254" s="6" t="s">
        <v>779</v>
      </c>
      <c r="F254" s="6" t="s">
        <v>29</v>
      </c>
      <c r="G254" s="6" t="s">
        <v>30</v>
      </c>
      <c r="H254" s="6" t="s">
        <v>780</v>
      </c>
      <c r="I254" s="6" t="s">
        <v>46</v>
      </c>
      <c r="J254" s="6" t="s">
        <v>614</v>
      </c>
      <c r="K254" s="6" t="s">
        <v>619</v>
      </c>
      <c r="L254" s="6" t="s">
        <v>1</v>
      </c>
      <c r="M254" s="12">
        <v>41975</v>
      </c>
      <c r="N254" s="12">
        <v>49279</v>
      </c>
      <c r="O254" s="6">
        <v>1</v>
      </c>
      <c r="P254" s="13">
        <v>1.25</v>
      </c>
      <c r="Q254" s="13">
        <v>1.8</v>
      </c>
      <c r="R254" s="14">
        <v>0.16438356200000001</v>
      </c>
      <c r="S254" s="6" t="s">
        <v>35</v>
      </c>
      <c r="T254" s="6" t="s">
        <v>35</v>
      </c>
      <c r="U254" s="15" t="s">
        <v>35</v>
      </c>
      <c r="V254" s="15" t="s">
        <v>616</v>
      </c>
      <c r="W254" s="15" t="s">
        <v>47</v>
      </c>
      <c r="X254" s="16">
        <v>1</v>
      </c>
      <c r="Y254" s="45">
        <f t="shared" si="57"/>
        <v>73050</v>
      </c>
      <c r="Z254" s="41">
        <f>IF(IFERROR(MATCH(E254,CONV_CAISO_Gen_List!C:C,0),FALSE),1,0)</f>
        <v>1</v>
      </c>
      <c r="AA254" s="47">
        <f t="shared" si="58"/>
        <v>1.8</v>
      </c>
      <c r="AB254">
        <f t="shared" si="59"/>
        <v>1</v>
      </c>
      <c r="AC254">
        <f t="shared" si="60"/>
        <v>1</v>
      </c>
      <c r="AD254">
        <f t="shared" si="56"/>
        <v>1</v>
      </c>
      <c r="AE254">
        <f t="shared" si="61"/>
        <v>0</v>
      </c>
      <c r="AF254" t="str">
        <f t="shared" si="62"/>
        <v>LIVEOK_6_SOLAR</v>
      </c>
      <c r="AG254" t="str">
        <f t="shared" si="63"/>
        <v>Pristine Sun Harris</v>
      </c>
      <c r="AH254" s="70">
        <f t="shared" si="64"/>
        <v>1.25</v>
      </c>
      <c r="AI254" t="str">
        <f t="shared" si="65"/>
        <v>Solar</v>
      </c>
      <c r="AJ254" s="44">
        <f>IFERROR(INDEX(MasterGenCapability_201906!$G:$G,MATCH($AF254,MasterGenCapability_201906!$U:$U,0)),"")</f>
        <v>1.25</v>
      </c>
      <c r="AK254" s="44">
        <f>IFERROR(INDEX(NQC2020compliance_20191121!$L:$L,MATCH($AF254,NQC2020compliance_20191121!$A:$A,0)),"")</f>
        <v>7.0000000000000007E-2</v>
      </c>
    </row>
    <row r="255" spans="2:37" x14ac:dyDescent="0.25">
      <c r="B255" s="6">
        <v>250</v>
      </c>
      <c r="C255" s="6" t="s">
        <v>781</v>
      </c>
      <c r="D255" s="6" t="s">
        <v>782</v>
      </c>
      <c r="E255" s="6" t="s">
        <v>783</v>
      </c>
      <c r="F255" s="6" t="s">
        <v>29</v>
      </c>
      <c r="G255" s="6" t="s">
        <v>30</v>
      </c>
      <c r="H255" s="6" t="s">
        <v>174</v>
      </c>
      <c r="I255" s="6" t="s">
        <v>175</v>
      </c>
      <c r="J255" s="6" t="s">
        <v>614</v>
      </c>
      <c r="K255" s="6" t="s">
        <v>619</v>
      </c>
      <c r="L255" s="6" t="s">
        <v>1</v>
      </c>
      <c r="M255" s="12">
        <v>42124</v>
      </c>
      <c r="N255" s="12">
        <v>49428</v>
      </c>
      <c r="O255" s="6">
        <v>1</v>
      </c>
      <c r="P255" s="13">
        <v>1.5</v>
      </c>
      <c r="Q255" s="13">
        <v>2.1</v>
      </c>
      <c r="R255" s="14">
        <v>0.159817352</v>
      </c>
      <c r="S255" s="6" t="s">
        <v>35</v>
      </c>
      <c r="T255" s="6" t="s">
        <v>35</v>
      </c>
      <c r="U255" s="15" t="s">
        <v>35</v>
      </c>
      <c r="V255" s="15" t="s">
        <v>616</v>
      </c>
      <c r="W255" s="15" t="s">
        <v>176</v>
      </c>
      <c r="X255" s="16">
        <v>1</v>
      </c>
      <c r="Y255" s="45">
        <f t="shared" si="57"/>
        <v>73050</v>
      </c>
      <c r="Z255" s="41">
        <f>IF(IFERROR(MATCH(E255,CONV_CAISO_Gen_List!C:C,0),FALSE),1,0)</f>
        <v>1</v>
      </c>
      <c r="AA255" s="47">
        <f t="shared" si="58"/>
        <v>2.1</v>
      </c>
      <c r="AB255">
        <f t="shared" si="59"/>
        <v>1</v>
      </c>
      <c r="AC255">
        <f t="shared" si="60"/>
        <v>1</v>
      </c>
      <c r="AD255">
        <f t="shared" si="56"/>
        <v>1</v>
      </c>
      <c r="AE255">
        <f t="shared" si="61"/>
        <v>0</v>
      </c>
      <c r="AF255" t="str">
        <f t="shared" si="62"/>
        <v>ELCAP_1_SOLAR</v>
      </c>
      <c r="AG255" t="str">
        <f t="shared" si="63"/>
        <v>Pristine Sun Helton</v>
      </c>
      <c r="AH255" s="70">
        <f t="shared" si="64"/>
        <v>1.5</v>
      </c>
      <c r="AI255" t="str">
        <f t="shared" si="65"/>
        <v>Solar</v>
      </c>
      <c r="AJ255" s="44">
        <f>IFERROR(INDEX(MasterGenCapability_201906!$G:$G,MATCH($AF255,MasterGenCapability_201906!$U:$U,0)),"")</f>
        <v>1.5</v>
      </c>
      <c r="AK255" s="44">
        <f>IFERROR(INDEX(NQC2020compliance_20191121!$L:$L,MATCH($AF255,NQC2020compliance_20191121!$A:$A,0)),"")</f>
        <v>0</v>
      </c>
    </row>
    <row r="256" spans="2:37" x14ac:dyDescent="0.25">
      <c r="B256" s="6">
        <v>251</v>
      </c>
      <c r="C256" s="6" t="s">
        <v>784</v>
      </c>
      <c r="D256" s="6" t="s">
        <v>785</v>
      </c>
      <c r="E256" s="6"/>
      <c r="F256" s="6" t="s">
        <v>29</v>
      </c>
      <c r="G256" s="6" t="s">
        <v>30</v>
      </c>
      <c r="H256" s="6" t="s">
        <v>62</v>
      </c>
      <c r="I256" s="6" t="s">
        <v>637</v>
      </c>
      <c r="J256" s="6" t="s">
        <v>614</v>
      </c>
      <c r="K256" s="6" t="s">
        <v>619</v>
      </c>
      <c r="L256" s="6" t="s">
        <v>1</v>
      </c>
      <c r="M256" s="12">
        <v>41690</v>
      </c>
      <c r="N256" s="12">
        <v>48994</v>
      </c>
      <c r="O256" s="6">
        <v>1</v>
      </c>
      <c r="P256" s="13">
        <v>0.75</v>
      </c>
      <c r="Q256" s="13">
        <v>1.1000000000000001</v>
      </c>
      <c r="R256" s="14">
        <v>0.16742770200000001</v>
      </c>
      <c r="S256" s="6" t="s">
        <v>35</v>
      </c>
      <c r="T256" s="6" t="s">
        <v>35</v>
      </c>
      <c r="U256" s="15" t="s">
        <v>35</v>
      </c>
      <c r="V256" s="15" t="s">
        <v>616</v>
      </c>
      <c r="W256" s="15" t="s">
        <v>64</v>
      </c>
      <c r="X256" s="16">
        <v>1</v>
      </c>
      <c r="Y256" s="45">
        <f t="shared" si="57"/>
        <v>73050</v>
      </c>
      <c r="Z256" s="41">
        <f>IF(IFERROR(MATCH(E256,CONV_CAISO_Gen_List!C:C,0),FALSE),1,0)</f>
        <v>0</v>
      </c>
      <c r="AA256" s="47">
        <f t="shared" si="58"/>
        <v>1.1000000000000001</v>
      </c>
      <c r="AB256">
        <f t="shared" si="59"/>
        <v>1</v>
      </c>
      <c r="AC256">
        <f t="shared" si="60"/>
        <v>1</v>
      </c>
      <c r="AD256">
        <f t="shared" si="56"/>
        <v>1</v>
      </c>
      <c r="AE256">
        <f t="shared" si="61"/>
        <v>0</v>
      </c>
      <c r="AF256" t="str">
        <f t="shared" si="62"/>
        <v>PG5061</v>
      </c>
      <c r="AG256" t="str">
        <f t="shared" si="63"/>
        <v>Pristine Sun Hill</v>
      </c>
      <c r="AH256" s="70">
        <f t="shared" si="64"/>
        <v>0.75</v>
      </c>
      <c r="AI256" t="str">
        <f t="shared" si="65"/>
        <v>Solar</v>
      </c>
      <c r="AJ256" s="44" t="str">
        <f>IFERROR(INDEX(MasterGenCapability_201906!$G:$G,MATCH($AF256,MasterGenCapability_201906!$U:$U,0)),"")</f>
        <v/>
      </c>
      <c r="AK256" s="44" t="str">
        <f>IFERROR(INDEX(NQC2020compliance_20191121!$L:$L,MATCH($AF256,NQC2020compliance_20191121!$A:$A,0)),"")</f>
        <v/>
      </c>
    </row>
    <row r="257" spans="2:37" x14ac:dyDescent="0.25">
      <c r="B257" s="6">
        <v>252</v>
      </c>
      <c r="C257" s="6" t="s">
        <v>786</v>
      </c>
      <c r="D257" s="6" t="s">
        <v>787</v>
      </c>
      <c r="E257" s="6"/>
      <c r="F257" s="6" t="s">
        <v>29</v>
      </c>
      <c r="G257" s="6" t="s">
        <v>30</v>
      </c>
      <c r="H257" s="6" t="s">
        <v>62</v>
      </c>
      <c r="I257" s="6" t="s">
        <v>637</v>
      </c>
      <c r="J257" s="6" t="s">
        <v>614</v>
      </c>
      <c r="K257" s="6" t="s">
        <v>619</v>
      </c>
      <c r="L257" s="6" t="s">
        <v>1</v>
      </c>
      <c r="M257" s="12">
        <v>41701</v>
      </c>
      <c r="N257" s="12">
        <v>49005</v>
      </c>
      <c r="O257" s="6">
        <v>1</v>
      </c>
      <c r="P257" s="13">
        <v>0.999</v>
      </c>
      <c r="Q257" s="13">
        <v>1.4</v>
      </c>
      <c r="R257" s="14">
        <v>0.159977329</v>
      </c>
      <c r="S257" s="6" t="s">
        <v>35</v>
      </c>
      <c r="T257" s="6" t="s">
        <v>35</v>
      </c>
      <c r="U257" s="15" t="s">
        <v>35</v>
      </c>
      <c r="V257" s="15" t="s">
        <v>616</v>
      </c>
      <c r="W257" s="15" t="s">
        <v>64</v>
      </c>
      <c r="X257" s="16">
        <v>1</v>
      </c>
      <c r="Y257" s="45">
        <f t="shared" si="57"/>
        <v>73050</v>
      </c>
      <c r="Z257" s="41">
        <f>IF(IFERROR(MATCH(E257,CONV_CAISO_Gen_List!C:C,0),FALSE),1,0)</f>
        <v>0</v>
      </c>
      <c r="AA257" s="47">
        <f t="shared" si="58"/>
        <v>1.4</v>
      </c>
      <c r="AB257">
        <f t="shared" si="59"/>
        <v>1</v>
      </c>
      <c r="AC257">
        <f t="shared" si="60"/>
        <v>1</v>
      </c>
      <c r="AD257">
        <f t="shared" si="56"/>
        <v>1</v>
      </c>
      <c r="AE257">
        <f t="shared" si="61"/>
        <v>0</v>
      </c>
      <c r="AF257" t="str">
        <f t="shared" si="62"/>
        <v>PG5062</v>
      </c>
      <c r="AG257" t="str">
        <f t="shared" si="63"/>
        <v>Pristine Sun Jardine</v>
      </c>
      <c r="AH257" s="70">
        <f t="shared" si="64"/>
        <v>0.999</v>
      </c>
      <c r="AI257" t="str">
        <f t="shared" si="65"/>
        <v>Solar</v>
      </c>
      <c r="AJ257" s="44" t="str">
        <f>IFERROR(INDEX(MasterGenCapability_201906!$G:$G,MATCH($AF257,MasterGenCapability_201906!$U:$U,0)),"")</f>
        <v/>
      </c>
      <c r="AK257" s="44" t="str">
        <f>IFERROR(INDEX(NQC2020compliance_20191121!$L:$L,MATCH($AF257,NQC2020compliance_20191121!$A:$A,0)),"")</f>
        <v/>
      </c>
    </row>
    <row r="258" spans="2:37" x14ac:dyDescent="0.25">
      <c r="B258" s="6">
        <v>253</v>
      </c>
      <c r="C258" s="6" t="s">
        <v>788</v>
      </c>
      <c r="D258" s="6" t="s">
        <v>789</v>
      </c>
      <c r="E258" s="6"/>
      <c r="F258" s="6" t="s">
        <v>29</v>
      </c>
      <c r="G258" s="6" t="s">
        <v>30</v>
      </c>
      <c r="H258" s="6" t="s">
        <v>242</v>
      </c>
      <c r="I258" s="6" t="s">
        <v>46</v>
      </c>
      <c r="J258" s="6" t="s">
        <v>614</v>
      </c>
      <c r="K258" s="6" t="s">
        <v>619</v>
      </c>
      <c r="L258" s="6" t="s">
        <v>1</v>
      </c>
      <c r="M258" s="12">
        <v>41817</v>
      </c>
      <c r="N258" s="12">
        <v>49121</v>
      </c>
      <c r="O258" s="6">
        <v>1</v>
      </c>
      <c r="P258" s="13">
        <v>0.999</v>
      </c>
      <c r="Q258" s="13">
        <v>1.4</v>
      </c>
      <c r="R258" s="14">
        <v>0.159977329</v>
      </c>
      <c r="S258" s="6" t="s">
        <v>35</v>
      </c>
      <c r="T258" s="6" t="s">
        <v>35</v>
      </c>
      <c r="U258" s="15" t="s">
        <v>35</v>
      </c>
      <c r="V258" s="15" t="s">
        <v>616</v>
      </c>
      <c r="W258" s="15" t="s">
        <v>47</v>
      </c>
      <c r="X258" s="16">
        <v>1</v>
      </c>
      <c r="Y258" s="45">
        <f t="shared" si="57"/>
        <v>73050</v>
      </c>
      <c r="Z258" s="41">
        <f>IF(IFERROR(MATCH(E258,CONV_CAISO_Gen_List!C:C,0),FALSE),1,0)</f>
        <v>0</v>
      </c>
      <c r="AA258" s="47">
        <f t="shared" si="58"/>
        <v>1.4</v>
      </c>
      <c r="AB258">
        <f t="shared" si="59"/>
        <v>1</v>
      </c>
      <c r="AC258">
        <f t="shared" si="60"/>
        <v>1</v>
      </c>
      <c r="AD258">
        <f t="shared" si="56"/>
        <v>1</v>
      </c>
      <c r="AE258">
        <f t="shared" si="61"/>
        <v>0</v>
      </c>
      <c r="AF258" t="str">
        <f t="shared" si="62"/>
        <v>PG5063</v>
      </c>
      <c r="AG258" t="str">
        <f t="shared" si="63"/>
        <v>Pristine Sun Jarvis</v>
      </c>
      <c r="AH258" s="70">
        <f t="shared" si="64"/>
        <v>0.999</v>
      </c>
      <c r="AI258" t="str">
        <f t="shared" si="65"/>
        <v>Solar</v>
      </c>
      <c r="AJ258" s="44" t="str">
        <f>IFERROR(INDEX(MasterGenCapability_201906!$G:$G,MATCH($AF258,MasterGenCapability_201906!$U:$U,0)),"")</f>
        <v/>
      </c>
      <c r="AK258" s="44" t="str">
        <f>IFERROR(INDEX(NQC2020compliance_20191121!$L:$L,MATCH($AF258,NQC2020compliance_20191121!$A:$A,0)),"")</f>
        <v/>
      </c>
    </row>
    <row r="259" spans="2:37" x14ac:dyDescent="0.25">
      <c r="B259" s="6">
        <v>254</v>
      </c>
      <c r="C259" s="6" t="s">
        <v>790</v>
      </c>
      <c r="D259" s="6" t="s">
        <v>791</v>
      </c>
      <c r="E259" s="6"/>
      <c r="F259" s="6" t="s">
        <v>29</v>
      </c>
      <c r="G259" s="6" t="s">
        <v>30</v>
      </c>
      <c r="H259" s="6" t="s">
        <v>300</v>
      </c>
      <c r="I259" s="6" t="s">
        <v>46</v>
      </c>
      <c r="J259" s="6" t="s">
        <v>614</v>
      </c>
      <c r="K259" s="6" t="s">
        <v>619</v>
      </c>
      <c r="L259" s="6" t="s">
        <v>1</v>
      </c>
      <c r="M259" s="12">
        <v>41467</v>
      </c>
      <c r="N259" s="12">
        <v>48771</v>
      </c>
      <c r="O259" s="6">
        <v>1</v>
      </c>
      <c r="P259" s="13">
        <v>0.25</v>
      </c>
      <c r="Q259" s="13">
        <v>0.7</v>
      </c>
      <c r="R259" s="14">
        <v>0.31963470300000002</v>
      </c>
      <c r="S259" s="6" t="s">
        <v>35</v>
      </c>
      <c r="T259" s="6" t="s">
        <v>35</v>
      </c>
      <c r="U259" s="15" t="s">
        <v>35</v>
      </c>
      <c r="V259" s="15" t="s">
        <v>616</v>
      </c>
      <c r="W259" s="15" t="s">
        <v>47</v>
      </c>
      <c r="X259" s="16">
        <v>1</v>
      </c>
      <c r="Y259" s="45">
        <f t="shared" si="57"/>
        <v>73050</v>
      </c>
      <c r="Z259" s="41">
        <f>IF(IFERROR(MATCH(E259,CONV_CAISO_Gen_List!C:C,0),FALSE),1,0)</f>
        <v>0</v>
      </c>
      <c r="AA259" s="47">
        <f t="shared" si="58"/>
        <v>0.7</v>
      </c>
      <c r="AB259">
        <f t="shared" si="59"/>
        <v>1</v>
      </c>
      <c r="AC259">
        <f t="shared" si="60"/>
        <v>1</v>
      </c>
      <c r="AD259">
        <f t="shared" si="56"/>
        <v>1</v>
      </c>
      <c r="AE259">
        <f t="shared" si="61"/>
        <v>0</v>
      </c>
      <c r="AF259" t="str">
        <f t="shared" si="62"/>
        <v>PG5071</v>
      </c>
      <c r="AG259" t="str">
        <f t="shared" si="63"/>
        <v>Pristine Sun Rogers</v>
      </c>
      <c r="AH259" s="70">
        <f t="shared" si="64"/>
        <v>0.25</v>
      </c>
      <c r="AI259" t="str">
        <f t="shared" si="65"/>
        <v>Solar</v>
      </c>
      <c r="AJ259" s="44" t="str">
        <f>IFERROR(INDEX(MasterGenCapability_201906!$G:$G,MATCH($AF259,MasterGenCapability_201906!$U:$U,0)),"")</f>
        <v/>
      </c>
      <c r="AK259" s="44" t="str">
        <f>IFERROR(INDEX(NQC2020compliance_20191121!$L:$L,MATCH($AF259,NQC2020compliance_20191121!$A:$A,0)),"")</f>
        <v/>
      </c>
    </row>
    <row r="260" spans="2:37" x14ac:dyDescent="0.25">
      <c r="B260" s="6">
        <v>255</v>
      </c>
      <c r="C260" s="6" t="s">
        <v>792</v>
      </c>
      <c r="D260" s="6" t="s">
        <v>793</v>
      </c>
      <c r="E260" s="6"/>
      <c r="F260" s="6" t="s">
        <v>29</v>
      </c>
      <c r="G260" s="6" t="s">
        <v>30</v>
      </c>
      <c r="H260" s="6" t="s">
        <v>62</v>
      </c>
      <c r="I260" s="6" t="s">
        <v>794</v>
      </c>
      <c r="J260" s="6" t="s">
        <v>614</v>
      </c>
      <c r="K260" s="6" t="s">
        <v>619</v>
      </c>
      <c r="L260" s="6" t="s">
        <v>1</v>
      </c>
      <c r="M260" s="12">
        <v>41701</v>
      </c>
      <c r="N260" s="12">
        <v>49005</v>
      </c>
      <c r="O260" s="6">
        <v>1</v>
      </c>
      <c r="P260" s="13">
        <v>0.5</v>
      </c>
      <c r="Q260" s="13">
        <v>0.7</v>
      </c>
      <c r="R260" s="14">
        <v>0.159817352</v>
      </c>
      <c r="S260" s="6" t="s">
        <v>35</v>
      </c>
      <c r="T260" s="6" t="s">
        <v>35</v>
      </c>
      <c r="U260" s="15" t="s">
        <v>35</v>
      </c>
      <c r="V260" s="15" t="s">
        <v>616</v>
      </c>
      <c r="W260" s="15" t="s">
        <v>64</v>
      </c>
      <c r="X260" s="16">
        <v>1</v>
      </c>
      <c r="Y260" s="45">
        <f t="shared" si="57"/>
        <v>73050</v>
      </c>
      <c r="Z260" s="41">
        <f>IF(IFERROR(MATCH(E260,CONV_CAISO_Gen_List!C:C,0),FALSE),1,0)</f>
        <v>0</v>
      </c>
      <c r="AA260" s="47">
        <f t="shared" si="58"/>
        <v>0.7</v>
      </c>
      <c r="AB260">
        <f t="shared" si="59"/>
        <v>1</v>
      </c>
      <c r="AC260">
        <f t="shared" si="60"/>
        <v>1</v>
      </c>
      <c r="AD260">
        <f t="shared" si="56"/>
        <v>1</v>
      </c>
      <c r="AE260">
        <f t="shared" si="61"/>
        <v>0</v>
      </c>
      <c r="AF260" t="str">
        <f t="shared" si="62"/>
        <v>PG5073</v>
      </c>
      <c r="AG260" t="str">
        <f t="shared" si="63"/>
        <v>Pristine Sun Scherz</v>
      </c>
      <c r="AH260" s="70">
        <f t="shared" si="64"/>
        <v>0.5</v>
      </c>
      <c r="AI260" t="str">
        <f t="shared" si="65"/>
        <v>Solar</v>
      </c>
      <c r="AJ260" s="44" t="str">
        <f>IFERROR(INDEX(MasterGenCapability_201906!$G:$G,MATCH($AF260,MasterGenCapability_201906!$U:$U,0)),"")</f>
        <v/>
      </c>
      <c r="AK260" s="44" t="str">
        <f>IFERROR(INDEX(NQC2020compliance_20191121!$L:$L,MATCH($AF260,NQC2020compliance_20191121!$A:$A,0)),"")</f>
        <v/>
      </c>
    </row>
    <row r="261" spans="2:37" x14ac:dyDescent="0.25">
      <c r="B261" s="6">
        <v>256</v>
      </c>
      <c r="C261" s="6" t="s">
        <v>795</v>
      </c>
      <c r="D261" s="6" t="s">
        <v>796</v>
      </c>
      <c r="E261" s="6"/>
      <c r="F261" s="6" t="s">
        <v>29</v>
      </c>
      <c r="G261" s="6" t="s">
        <v>30</v>
      </c>
      <c r="H261" s="6" t="s">
        <v>780</v>
      </c>
      <c r="I261" s="6" t="s">
        <v>291</v>
      </c>
      <c r="J261" s="6" t="s">
        <v>614</v>
      </c>
      <c r="K261" s="6" t="s">
        <v>619</v>
      </c>
      <c r="L261" s="6" t="s">
        <v>1</v>
      </c>
      <c r="M261" s="12">
        <v>41640</v>
      </c>
      <c r="N261" s="12">
        <v>48944</v>
      </c>
      <c r="O261" s="6">
        <v>1</v>
      </c>
      <c r="P261" s="13">
        <v>0.25</v>
      </c>
      <c r="Q261" s="13">
        <v>0.35</v>
      </c>
      <c r="R261" s="14">
        <v>0.159817352</v>
      </c>
      <c r="S261" s="6" t="s">
        <v>35</v>
      </c>
      <c r="T261" s="6" t="s">
        <v>35</v>
      </c>
      <c r="U261" s="15" t="s">
        <v>35</v>
      </c>
      <c r="V261" s="15" t="s">
        <v>616</v>
      </c>
      <c r="W261" s="15" t="s">
        <v>292</v>
      </c>
      <c r="X261" s="16">
        <v>1</v>
      </c>
      <c r="Y261" s="45">
        <f t="shared" si="57"/>
        <v>73050</v>
      </c>
      <c r="Z261" s="41">
        <f>IF(IFERROR(MATCH(E261,CONV_CAISO_Gen_List!C:C,0),FALSE),1,0)</f>
        <v>0</v>
      </c>
      <c r="AA261" s="47">
        <f t="shared" si="58"/>
        <v>0.35</v>
      </c>
      <c r="AB261">
        <f t="shared" si="59"/>
        <v>1</v>
      </c>
      <c r="AC261">
        <f t="shared" si="60"/>
        <v>1</v>
      </c>
      <c r="AD261">
        <f t="shared" si="56"/>
        <v>1</v>
      </c>
      <c r="AE261">
        <f t="shared" si="61"/>
        <v>0</v>
      </c>
      <c r="AF261" t="str">
        <f t="shared" si="62"/>
        <v>PG5074</v>
      </c>
      <c r="AG261" t="str">
        <f t="shared" si="63"/>
        <v>Pristine Sun Smotherman</v>
      </c>
      <c r="AH261" s="70">
        <f t="shared" si="64"/>
        <v>0.25</v>
      </c>
      <c r="AI261" t="str">
        <f t="shared" si="65"/>
        <v>Solar</v>
      </c>
      <c r="AJ261" s="44" t="str">
        <f>IFERROR(INDEX(MasterGenCapability_201906!$G:$G,MATCH($AF261,MasterGenCapability_201906!$U:$U,0)),"")</f>
        <v/>
      </c>
      <c r="AK261" s="44" t="str">
        <f>IFERROR(INDEX(NQC2020compliance_20191121!$L:$L,MATCH($AF261,NQC2020compliance_20191121!$A:$A,0)),"")</f>
        <v/>
      </c>
    </row>
    <row r="262" spans="2:37" x14ac:dyDescent="0.25">
      <c r="B262" s="6">
        <v>257</v>
      </c>
      <c r="C262" s="6" t="s">
        <v>797</v>
      </c>
      <c r="D262" s="6" t="s">
        <v>798</v>
      </c>
      <c r="E262" s="6"/>
      <c r="F262" s="6" t="s">
        <v>29</v>
      </c>
      <c r="G262" s="6" t="s">
        <v>30</v>
      </c>
      <c r="H262" s="6" t="s">
        <v>300</v>
      </c>
      <c r="I262" s="6" t="s">
        <v>46</v>
      </c>
      <c r="J262" s="6" t="s">
        <v>614</v>
      </c>
      <c r="K262" s="6" t="s">
        <v>619</v>
      </c>
      <c r="L262" s="6" t="s">
        <v>1</v>
      </c>
      <c r="M262" s="12">
        <v>41549</v>
      </c>
      <c r="N262" s="12">
        <v>48853</v>
      </c>
      <c r="O262" s="6">
        <v>1</v>
      </c>
      <c r="P262" s="13">
        <v>0.75</v>
      </c>
      <c r="Q262" s="13">
        <v>1.1000000000000001</v>
      </c>
      <c r="R262" s="14">
        <v>0.16742770200000001</v>
      </c>
      <c r="S262" s="6" t="s">
        <v>35</v>
      </c>
      <c r="T262" s="6" t="s">
        <v>35</v>
      </c>
      <c r="U262" s="15" t="s">
        <v>35</v>
      </c>
      <c r="V262" s="15" t="s">
        <v>616</v>
      </c>
      <c r="W262" s="15" t="s">
        <v>47</v>
      </c>
      <c r="X262" s="16">
        <v>1</v>
      </c>
      <c r="Y262" s="45">
        <f t="shared" si="57"/>
        <v>73050</v>
      </c>
      <c r="Z262" s="41">
        <f>IF(IFERROR(MATCH(E262,CONV_CAISO_Gen_List!C:C,0),FALSE),1,0)</f>
        <v>0</v>
      </c>
      <c r="AA262" s="47">
        <f t="shared" si="58"/>
        <v>1.1000000000000001</v>
      </c>
      <c r="AB262">
        <f t="shared" si="59"/>
        <v>1</v>
      </c>
      <c r="AC262">
        <f t="shared" si="60"/>
        <v>1</v>
      </c>
      <c r="AD262">
        <f t="shared" ref="AD262:AD325" si="66">IF(AND(AB262,AC262),1,0)</f>
        <v>1</v>
      </c>
      <c r="AE262">
        <f t="shared" si="61"/>
        <v>0</v>
      </c>
      <c r="AF262" t="str">
        <f t="shared" si="62"/>
        <v>PG5075</v>
      </c>
      <c r="AG262" t="str">
        <f t="shared" si="63"/>
        <v>Pristine Sun Stroing</v>
      </c>
      <c r="AH262" s="70">
        <f t="shared" si="64"/>
        <v>0.75</v>
      </c>
      <c r="AI262" t="str">
        <f t="shared" si="65"/>
        <v>Solar</v>
      </c>
      <c r="AJ262" s="44" t="str">
        <f>IFERROR(INDEX(MasterGenCapability_201906!$G:$G,MATCH($AF262,MasterGenCapability_201906!$U:$U,0)),"")</f>
        <v/>
      </c>
      <c r="AK262" s="44" t="str">
        <f>IFERROR(INDEX(NQC2020compliance_20191121!$L:$L,MATCH($AF262,NQC2020compliance_20191121!$A:$A,0)),"")</f>
        <v/>
      </c>
    </row>
    <row r="263" spans="2:37" x14ac:dyDescent="0.25">
      <c r="B263" s="6">
        <v>258</v>
      </c>
      <c r="C263" s="6" t="s">
        <v>799</v>
      </c>
      <c r="D263" s="6" t="s">
        <v>800</v>
      </c>
      <c r="E263" s="6" t="s">
        <v>801</v>
      </c>
      <c r="F263" s="6" t="s">
        <v>29</v>
      </c>
      <c r="G263" s="6" t="s">
        <v>30</v>
      </c>
      <c r="H263" s="6" t="s">
        <v>130</v>
      </c>
      <c r="I263" s="6" t="s">
        <v>80</v>
      </c>
      <c r="J263" s="6" t="s">
        <v>614</v>
      </c>
      <c r="K263" s="6" t="s">
        <v>619</v>
      </c>
      <c r="L263" s="6" t="s">
        <v>1</v>
      </c>
      <c r="M263" s="12">
        <v>41807</v>
      </c>
      <c r="N263" s="12">
        <v>49111</v>
      </c>
      <c r="O263" s="6">
        <v>1</v>
      </c>
      <c r="P263" s="13">
        <v>1.25</v>
      </c>
      <c r="Q263" s="13">
        <v>1.8</v>
      </c>
      <c r="R263" s="14">
        <v>0.16438356200000001</v>
      </c>
      <c r="S263" s="6" t="s">
        <v>35</v>
      </c>
      <c r="T263" s="6" t="s">
        <v>35</v>
      </c>
      <c r="U263" s="15" t="s">
        <v>35</v>
      </c>
      <c r="V263" s="15" t="s">
        <v>616</v>
      </c>
      <c r="W263" s="15" t="s">
        <v>80</v>
      </c>
      <c r="X263" s="16">
        <v>1</v>
      </c>
      <c r="Y263" s="45">
        <f t="shared" ref="Y263:Y326" si="67">IF(O263,DATE(2099,12,31),N263)</f>
        <v>73050</v>
      </c>
      <c r="Z263" s="41">
        <f>IF(IFERROR(MATCH(E263,CONV_CAISO_Gen_List!C:C,0),FALSE),1,0)</f>
        <v>1</v>
      </c>
      <c r="AA263" s="47">
        <f t="shared" ref="AA263:AA326" si="68">Q263*X263</f>
        <v>1.8</v>
      </c>
      <c r="AB263">
        <f t="shared" ref="AB263:AB326" si="69">IF(AND(YEAR(M263)&lt;=$AB$5,YEAR(Y263)&gt;=$AB$5),1,0)</f>
        <v>1</v>
      </c>
      <c r="AC263">
        <f t="shared" ref="AC263:AC326" si="70">IF(T263="CAISO",1,0)</f>
        <v>1</v>
      </c>
      <c r="AD263">
        <f t="shared" si="66"/>
        <v>1</v>
      </c>
      <c r="AE263">
        <f t="shared" ref="AE263:AE326" si="71">IF(P263=0,1,0)</f>
        <v>0</v>
      </c>
      <c r="AF263" t="str">
        <f t="shared" si="62"/>
        <v>REEDLY_6_SOLAR</v>
      </c>
      <c r="AG263" t="str">
        <f t="shared" si="63"/>
        <v>Pristine Sun Terzian</v>
      </c>
      <c r="AH263" s="70">
        <f t="shared" si="64"/>
        <v>1.25</v>
      </c>
      <c r="AI263" t="str">
        <f t="shared" si="65"/>
        <v>Solar</v>
      </c>
      <c r="AJ263" s="44">
        <f>IFERROR(INDEX(MasterGenCapability_201906!$G:$G,MATCH($AF263,MasterGenCapability_201906!$U:$U,0)),"")</f>
        <v>1.23</v>
      </c>
      <c r="AK263" s="44">
        <f>IFERROR(INDEX(NQC2020compliance_20191121!$L:$L,MATCH($AF263,NQC2020compliance_20191121!$A:$A,0)),"")</f>
        <v>0</v>
      </c>
    </row>
    <row r="264" spans="2:37" x14ac:dyDescent="0.25">
      <c r="B264" s="6">
        <v>259</v>
      </c>
      <c r="C264" s="6" t="s">
        <v>802</v>
      </c>
      <c r="D264" s="6" t="s">
        <v>803</v>
      </c>
      <c r="E264" s="6" t="s">
        <v>804</v>
      </c>
      <c r="F264" s="6" t="s">
        <v>29</v>
      </c>
      <c r="G264" s="6" t="s">
        <v>30</v>
      </c>
      <c r="H264" s="6" t="s">
        <v>623</v>
      </c>
      <c r="I264" s="6" t="s">
        <v>80</v>
      </c>
      <c r="J264" s="6" t="s">
        <v>614</v>
      </c>
      <c r="K264" s="6" t="s">
        <v>619</v>
      </c>
      <c r="L264" s="6" t="s">
        <v>1</v>
      </c>
      <c r="M264" s="12">
        <v>41432</v>
      </c>
      <c r="N264" s="12">
        <v>48754</v>
      </c>
      <c r="O264" s="6">
        <v>1</v>
      </c>
      <c r="P264" s="13">
        <v>20</v>
      </c>
      <c r="Q264" s="13">
        <v>48.222999999999999</v>
      </c>
      <c r="R264" s="14">
        <v>0.27524543400000001</v>
      </c>
      <c r="S264" s="6" t="s">
        <v>35</v>
      </c>
      <c r="T264" s="6" t="s">
        <v>35</v>
      </c>
      <c r="U264" s="15" t="s">
        <v>35</v>
      </c>
      <c r="V264" s="15" t="s">
        <v>616</v>
      </c>
      <c r="W264" s="15" t="s">
        <v>80</v>
      </c>
      <c r="X264" s="16">
        <v>1</v>
      </c>
      <c r="Y264" s="45">
        <f t="shared" si="67"/>
        <v>73050</v>
      </c>
      <c r="Z264" s="41">
        <f>IF(IFERROR(MATCH(E264,CONV_CAISO_Gen_List!C:C,0),FALSE),1,0)</f>
        <v>1</v>
      </c>
      <c r="AA264" s="47">
        <f t="shared" si="68"/>
        <v>48.222999999999999</v>
      </c>
      <c r="AB264">
        <f t="shared" si="69"/>
        <v>1</v>
      </c>
      <c r="AC264">
        <f t="shared" si="70"/>
        <v>1</v>
      </c>
      <c r="AD264">
        <f t="shared" si="66"/>
        <v>1</v>
      </c>
      <c r="AE264">
        <f t="shared" si="71"/>
        <v>0</v>
      </c>
      <c r="AF264" t="str">
        <f t="shared" si="62"/>
        <v>KANSAS_6_SOLAR</v>
      </c>
      <c r="AG264" t="str">
        <f t="shared" si="63"/>
        <v>Kansas South - PV 1</v>
      </c>
      <c r="AH264" s="70">
        <f t="shared" si="64"/>
        <v>20</v>
      </c>
      <c r="AI264" t="str">
        <f t="shared" si="65"/>
        <v>Solar</v>
      </c>
      <c r="AJ264" s="44" t="str">
        <f>IFERROR(INDEX(MasterGenCapability_201906!$G:$G,MATCH($AF264,MasterGenCapability_201906!$U:$U,0)),"")</f>
        <v/>
      </c>
      <c r="AK264" s="44">
        <f>IFERROR(INDEX(NQC2020compliance_20191121!$L:$L,MATCH($AF264,NQC2020compliance_20191121!$A:$A,0)),"")</f>
        <v>0</v>
      </c>
    </row>
    <row r="265" spans="2:37" x14ac:dyDescent="0.25">
      <c r="B265" s="6">
        <v>260</v>
      </c>
      <c r="C265" s="6" t="s">
        <v>805</v>
      </c>
      <c r="D265" s="6" t="s">
        <v>806</v>
      </c>
      <c r="E265" s="6" t="s">
        <v>807</v>
      </c>
      <c r="F265" s="6" t="s">
        <v>29</v>
      </c>
      <c r="G265" s="6" t="s">
        <v>30</v>
      </c>
      <c r="H265" s="6" t="s">
        <v>808</v>
      </c>
      <c r="I265" s="6" t="s">
        <v>809</v>
      </c>
      <c r="J265" s="6" t="s">
        <v>614</v>
      </c>
      <c r="K265" s="6" t="s">
        <v>615</v>
      </c>
      <c r="L265" s="6" t="s">
        <v>1</v>
      </c>
      <c r="M265" s="12">
        <v>41806</v>
      </c>
      <c r="N265" s="12">
        <v>49110</v>
      </c>
      <c r="O265" s="6">
        <v>1</v>
      </c>
      <c r="P265" s="13">
        <v>1.5</v>
      </c>
      <c r="Q265" s="13">
        <v>2.1</v>
      </c>
      <c r="R265" s="14">
        <v>0.159817352</v>
      </c>
      <c r="S265" s="6" t="s">
        <v>35</v>
      </c>
      <c r="T265" s="6" t="s">
        <v>35</v>
      </c>
      <c r="U265" s="15" t="s">
        <v>35</v>
      </c>
      <c r="V265" s="15" t="s">
        <v>616</v>
      </c>
      <c r="W265" s="15" t="s">
        <v>37</v>
      </c>
      <c r="X265" s="16">
        <v>1</v>
      </c>
      <c r="Y265" s="45">
        <f t="shared" si="67"/>
        <v>73050</v>
      </c>
      <c r="Z265" s="41">
        <f>IF(IFERROR(MATCH(E265,CONV_CAISO_Gen_List!C:C,0),FALSE),1,0)</f>
        <v>1</v>
      </c>
      <c r="AA265" s="47">
        <f t="shared" si="68"/>
        <v>2.1</v>
      </c>
      <c r="AB265">
        <f t="shared" si="69"/>
        <v>1</v>
      </c>
      <c r="AC265">
        <f t="shared" si="70"/>
        <v>1</v>
      </c>
      <c r="AD265">
        <f t="shared" si="66"/>
        <v>1</v>
      </c>
      <c r="AE265">
        <f t="shared" si="71"/>
        <v>0</v>
      </c>
      <c r="AF265" t="str">
        <f t="shared" si="62"/>
        <v>HOLSTR_1_SOLAR</v>
      </c>
      <c r="AG265" t="str">
        <f t="shared" si="63"/>
        <v>Enerparc CA1 (FKA San Benito Smart Park)</v>
      </c>
      <c r="AH265" s="70">
        <f t="shared" si="64"/>
        <v>1.5</v>
      </c>
      <c r="AI265" t="str">
        <f t="shared" si="65"/>
        <v>Solar</v>
      </c>
      <c r="AJ265" s="44">
        <f>IFERROR(INDEX(MasterGenCapability_201906!$G:$G,MATCH($AF265,MasterGenCapability_201906!$U:$U,0)),"")</f>
        <v>1.5</v>
      </c>
      <c r="AK265" s="44">
        <f>IFERROR(INDEX(NQC2020compliance_20191121!$L:$L,MATCH($AF265,NQC2020compliance_20191121!$A:$A,0)),"")</f>
        <v>0</v>
      </c>
    </row>
    <row r="266" spans="2:37" x14ac:dyDescent="0.25">
      <c r="B266" s="6">
        <v>261</v>
      </c>
      <c r="C266" s="6" t="s">
        <v>810</v>
      </c>
      <c r="D266" s="6" t="s">
        <v>811</v>
      </c>
      <c r="E266" s="6" t="s">
        <v>812</v>
      </c>
      <c r="F266" s="6" t="s">
        <v>29</v>
      </c>
      <c r="G266" s="6" t="s">
        <v>30</v>
      </c>
      <c r="H266" s="6" t="s">
        <v>130</v>
      </c>
      <c r="I266" s="6" t="s">
        <v>80</v>
      </c>
      <c r="J266" s="6" t="s">
        <v>614</v>
      </c>
      <c r="K266" s="6" t="s">
        <v>619</v>
      </c>
      <c r="L266" s="6" t="s">
        <v>1</v>
      </c>
      <c r="M266" s="12">
        <v>41684</v>
      </c>
      <c r="N266" s="12">
        <v>49064</v>
      </c>
      <c r="O266" s="6">
        <v>1</v>
      </c>
      <c r="P266" s="13">
        <v>18</v>
      </c>
      <c r="Q266" s="13">
        <v>36</v>
      </c>
      <c r="R266" s="14">
        <v>0.228310502</v>
      </c>
      <c r="S266" s="6" t="s">
        <v>35</v>
      </c>
      <c r="T266" s="6" t="s">
        <v>35</v>
      </c>
      <c r="U266" s="15" t="s">
        <v>35</v>
      </c>
      <c r="V266" s="15" t="s">
        <v>616</v>
      </c>
      <c r="W266" s="15" t="s">
        <v>80</v>
      </c>
      <c r="X266" s="16">
        <v>1</v>
      </c>
      <c r="Y266" s="45">
        <f t="shared" si="67"/>
        <v>73050</v>
      </c>
      <c r="Z266" s="41">
        <f>IF(IFERROR(MATCH(E266,CONV_CAISO_Gen_List!C:C,0),FALSE),1,0)</f>
        <v>1</v>
      </c>
      <c r="AA266" s="47">
        <f t="shared" si="68"/>
        <v>36</v>
      </c>
      <c r="AB266">
        <f t="shared" si="69"/>
        <v>1</v>
      </c>
      <c r="AC266">
        <f t="shared" si="70"/>
        <v>1</v>
      </c>
      <c r="AD266">
        <f t="shared" si="66"/>
        <v>1</v>
      </c>
      <c r="AE266">
        <f t="shared" si="71"/>
        <v>0</v>
      </c>
      <c r="AF266" t="str">
        <f t="shared" si="62"/>
        <v>JAYNE_6_WLSLR</v>
      </c>
      <c r="AG266" t="str">
        <f t="shared" si="63"/>
        <v>Westlands Solar Farms PV1</v>
      </c>
      <c r="AH266" s="70">
        <f t="shared" si="64"/>
        <v>18</v>
      </c>
      <c r="AI266" t="str">
        <f t="shared" si="65"/>
        <v>Solar</v>
      </c>
      <c r="AJ266" s="44">
        <f>IFERROR(INDEX(MasterGenCapability_201906!$G:$G,MATCH($AF266,MasterGenCapability_201906!$U:$U,0)),"")</f>
        <v>18</v>
      </c>
      <c r="AK266" s="44">
        <f>IFERROR(INDEX(NQC2020compliance_20191121!$L:$L,MATCH($AF266,NQC2020compliance_20191121!$A:$A,0)),"")</f>
        <v>0</v>
      </c>
    </row>
    <row r="267" spans="2:37" x14ac:dyDescent="0.25">
      <c r="B267" s="6">
        <v>262</v>
      </c>
      <c r="C267" s="6" t="s">
        <v>813</v>
      </c>
      <c r="D267" s="6" t="s">
        <v>814</v>
      </c>
      <c r="E267" s="6" t="s">
        <v>815</v>
      </c>
      <c r="F267" s="6" t="s">
        <v>29</v>
      </c>
      <c r="G267" s="6" t="s">
        <v>30</v>
      </c>
      <c r="H267" s="6" t="s">
        <v>359</v>
      </c>
      <c r="I267" s="6" t="s">
        <v>80</v>
      </c>
      <c r="J267" s="6" t="s">
        <v>614</v>
      </c>
      <c r="K267" s="6" t="s">
        <v>619</v>
      </c>
      <c r="L267" s="6" t="s">
        <v>1</v>
      </c>
      <c r="M267" s="12">
        <v>41341</v>
      </c>
      <c r="N267" s="12">
        <v>50471</v>
      </c>
      <c r="O267" s="6">
        <v>1</v>
      </c>
      <c r="P267" s="13">
        <v>20</v>
      </c>
      <c r="Q267" s="13">
        <v>33</v>
      </c>
      <c r="R267" s="14">
        <v>0.18835616399999999</v>
      </c>
      <c r="S267" s="6" t="s">
        <v>35</v>
      </c>
      <c r="T267" s="6" t="s">
        <v>35</v>
      </c>
      <c r="U267" s="15" t="s">
        <v>35</v>
      </c>
      <c r="V267" s="15" t="s">
        <v>616</v>
      </c>
      <c r="W267" s="15" t="s">
        <v>80</v>
      </c>
      <c r="X267" s="16">
        <v>1</v>
      </c>
      <c r="Y267" s="45">
        <f t="shared" si="67"/>
        <v>73050</v>
      </c>
      <c r="Z267" s="41">
        <f>IF(IFERROR(MATCH(E267,CONV_CAISO_Gen_List!C:C,0),FALSE),1,0)</f>
        <v>1</v>
      </c>
      <c r="AA267" s="47">
        <f t="shared" si="68"/>
        <v>33</v>
      </c>
      <c r="AB267">
        <f t="shared" si="69"/>
        <v>1</v>
      </c>
      <c r="AC267">
        <f t="shared" si="70"/>
        <v>1</v>
      </c>
      <c r="AD267">
        <f t="shared" si="66"/>
        <v>1</v>
      </c>
      <c r="AE267">
        <f t="shared" si="71"/>
        <v>0</v>
      </c>
      <c r="AF267" t="str">
        <f t="shared" si="62"/>
        <v>ALPSLR_1_NTHSLR</v>
      </c>
      <c r="AG267" t="str">
        <f t="shared" si="63"/>
        <v>Alpaugh North</v>
      </c>
      <c r="AH267" s="70">
        <f t="shared" si="64"/>
        <v>20</v>
      </c>
      <c r="AI267" t="str">
        <f t="shared" si="65"/>
        <v>Solar</v>
      </c>
      <c r="AJ267" s="44">
        <f>IFERROR(INDEX(MasterGenCapability_201906!$G:$G,MATCH($AF267,MasterGenCapability_201906!$U:$U,0)),"")</f>
        <v>20</v>
      </c>
      <c r="AK267" s="44">
        <f>IFERROR(INDEX(NQC2020compliance_20191121!$L:$L,MATCH($AF267,NQC2020compliance_20191121!$A:$A,0)),"")</f>
        <v>2.8</v>
      </c>
    </row>
    <row r="268" spans="2:37" x14ac:dyDescent="0.25">
      <c r="B268" s="6">
        <v>263</v>
      </c>
      <c r="C268" s="6" t="s">
        <v>816</v>
      </c>
      <c r="D268" s="6" t="s">
        <v>817</v>
      </c>
      <c r="E268" s="6" t="s">
        <v>818</v>
      </c>
      <c r="F268" s="6" t="s">
        <v>29</v>
      </c>
      <c r="G268" s="6" t="s">
        <v>30</v>
      </c>
      <c r="H268" s="6" t="s">
        <v>359</v>
      </c>
      <c r="I268" s="6" t="s">
        <v>80</v>
      </c>
      <c r="J268" s="6" t="s">
        <v>614</v>
      </c>
      <c r="K268" s="6" t="s">
        <v>619</v>
      </c>
      <c r="L268" s="6" t="s">
        <v>1</v>
      </c>
      <c r="M268" s="12">
        <v>41341</v>
      </c>
      <c r="N268" s="12">
        <v>50471</v>
      </c>
      <c r="O268" s="6">
        <v>1</v>
      </c>
      <c r="P268" s="13">
        <v>50</v>
      </c>
      <c r="Q268" s="13">
        <v>113</v>
      </c>
      <c r="R268" s="14">
        <v>0.25799086799999998</v>
      </c>
      <c r="S268" s="6" t="s">
        <v>35</v>
      </c>
      <c r="T268" s="6" t="s">
        <v>35</v>
      </c>
      <c r="U268" s="15" t="s">
        <v>35</v>
      </c>
      <c r="V268" s="15" t="s">
        <v>616</v>
      </c>
      <c r="W268" s="15" t="s">
        <v>80</v>
      </c>
      <c r="X268" s="16">
        <v>1</v>
      </c>
      <c r="Y268" s="45">
        <f t="shared" si="67"/>
        <v>73050</v>
      </c>
      <c r="Z268" s="41">
        <f>IF(IFERROR(MATCH(E268,CONV_CAISO_Gen_List!C:C,0),FALSE),1,0)</f>
        <v>1</v>
      </c>
      <c r="AA268" s="47">
        <f t="shared" si="68"/>
        <v>113</v>
      </c>
      <c r="AB268">
        <f t="shared" si="69"/>
        <v>1</v>
      </c>
      <c r="AC268">
        <f t="shared" si="70"/>
        <v>1</v>
      </c>
      <c r="AD268">
        <f t="shared" si="66"/>
        <v>1</v>
      </c>
      <c r="AE268">
        <f t="shared" si="71"/>
        <v>0</v>
      </c>
      <c r="AF268" t="str">
        <f t="shared" si="62"/>
        <v>ALPSLR_1_SPSSLR</v>
      </c>
      <c r="AG268" t="str">
        <f t="shared" si="63"/>
        <v>Alpaugh 50</v>
      </c>
      <c r="AH268" s="70">
        <f t="shared" si="64"/>
        <v>50</v>
      </c>
      <c r="AI268" t="str">
        <f t="shared" si="65"/>
        <v>Solar</v>
      </c>
      <c r="AJ268" s="44">
        <f>IFERROR(INDEX(MasterGenCapability_201906!$G:$G,MATCH($AF268,MasterGenCapability_201906!$U:$U,0)),"")</f>
        <v>50</v>
      </c>
      <c r="AK268" s="44">
        <f>IFERROR(INDEX(NQC2020compliance_20191121!$L:$L,MATCH($AF268,NQC2020compliance_20191121!$A:$A,0)),"")</f>
        <v>7</v>
      </c>
    </row>
    <row r="269" spans="2:37" x14ac:dyDescent="0.25">
      <c r="B269" s="6">
        <v>264</v>
      </c>
      <c r="C269" s="6" t="s">
        <v>819</v>
      </c>
      <c r="D269" s="6" t="s">
        <v>820</v>
      </c>
      <c r="E269" s="6" t="s">
        <v>821</v>
      </c>
      <c r="F269" s="6" t="s">
        <v>29</v>
      </c>
      <c r="G269" s="6" t="s">
        <v>30</v>
      </c>
      <c r="H269" s="6" t="s">
        <v>90</v>
      </c>
      <c r="I269" s="6" t="s">
        <v>91</v>
      </c>
      <c r="J269" s="6" t="s">
        <v>614</v>
      </c>
      <c r="K269" s="6" t="s">
        <v>615</v>
      </c>
      <c r="L269" s="6" t="s">
        <v>1</v>
      </c>
      <c r="M269" s="12">
        <v>41292</v>
      </c>
      <c r="N269" s="12">
        <v>48596</v>
      </c>
      <c r="O269" s="6">
        <v>1</v>
      </c>
      <c r="P269" s="13">
        <v>66</v>
      </c>
      <c r="Q269" s="13">
        <v>140</v>
      </c>
      <c r="R269" s="14">
        <v>0.24214750199999999</v>
      </c>
      <c r="S269" s="6" t="s">
        <v>35</v>
      </c>
      <c r="T269" s="6" t="s">
        <v>35</v>
      </c>
      <c r="U269" s="15" t="s">
        <v>35</v>
      </c>
      <c r="V269" s="15" t="s">
        <v>616</v>
      </c>
      <c r="W269" s="15" t="s">
        <v>91</v>
      </c>
      <c r="X269" s="16">
        <v>1</v>
      </c>
      <c r="Y269" s="45">
        <f t="shared" si="67"/>
        <v>73050</v>
      </c>
      <c r="Z269" s="41">
        <f>IF(IFERROR(MATCH(E269,CONV_CAISO_Gen_List!C:C,0),FALSE),1,0)</f>
        <v>1</v>
      </c>
      <c r="AA269" s="47">
        <f t="shared" si="68"/>
        <v>140</v>
      </c>
      <c r="AB269">
        <f t="shared" si="69"/>
        <v>1</v>
      </c>
      <c r="AC269">
        <f t="shared" si="70"/>
        <v>1</v>
      </c>
      <c r="AD269">
        <f t="shared" si="66"/>
        <v>1</v>
      </c>
      <c r="AE269">
        <f t="shared" si="71"/>
        <v>0</v>
      </c>
      <c r="AF269" t="str">
        <f t="shared" si="62"/>
        <v>NEENCH_6_SOLAR</v>
      </c>
      <c r="AG269" t="str">
        <f t="shared" si="63"/>
        <v>Alpine Solar Project</v>
      </c>
      <c r="AH269" s="70">
        <f t="shared" si="64"/>
        <v>66</v>
      </c>
      <c r="AI269" t="str">
        <f t="shared" si="65"/>
        <v>Solar</v>
      </c>
      <c r="AJ269" s="44" t="str">
        <f>IFERROR(INDEX(MasterGenCapability_201906!$G:$G,MATCH($AF269,MasterGenCapability_201906!$U:$U,0)),"")</f>
        <v/>
      </c>
      <c r="AK269" s="44">
        <f>IFERROR(INDEX(NQC2020compliance_20191121!$L:$L,MATCH($AF269,NQC2020compliance_20191121!$A:$A,0)),"")</f>
        <v>9.24</v>
      </c>
    </row>
    <row r="270" spans="2:37" x14ac:dyDescent="0.25">
      <c r="B270" s="6">
        <v>265</v>
      </c>
      <c r="C270" s="6" t="s">
        <v>822</v>
      </c>
      <c r="D270" s="6" t="s">
        <v>823</v>
      </c>
      <c r="E270" s="6" t="s">
        <v>824</v>
      </c>
      <c r="F270" s="6" t="s">
        <v>29</v>
      </c>
      <c r="G270" s="6" t="s">
        <v>30</v>
      </c>
      <c r="H270" s="6" t="s">
        <v>90</v>
      </c>
      <c r="I270" s="6" t="s">
        <v>91</v>
      </c>
      <c r="J270" s="6" t="s">
        <v>614</v>
      </c>
      <c r="K270" s="6" t="s">
        <v>615</v>
      </c>
      <c r="L270" s="6" t="s">
        <v>1</v>
      </c>
      <c r="M270" s="12">
        <v>41964</v>
      </c>
      <c r="N270" s="12">
        <v>51094</v>
      </c>
      <c r="O270" s="6">
        <v>1</v>
      </c>
      <c r="P270" s="13">
        <v>241.5</v>
      </c>
      <c r="Q270" s="13">
        <v>621</v>
      </c>
      <c r="R270" s="14">
        <v>0.29354207399999999</v>
      </c>
      <c r="S270" s="6" t="s">
        <v>35</v>
      </c>
      <c r="T270" s="6" t="s">
        <v>35</v>
      </c>
      <c r="U270" s="15" t="s">
        <v>35</v>
      </c>
      <c r="V270" s="15" t="s">
        <v>616</v>
      </c>
      <c r="W270" s="15" t="s">
        <v>91</v>
      </c>
      <c r="X270" s="16">
        <v>1</v>
      </c>
      <c r="Y270" s="45">
        <f t="shared" si="67"/>
        <v>73050</v>
      </c>
      <c r="Z270" s="41">
        <f>IF(IFERROR(MATCH(E270,CONV_CAISO_Gen_List!C:C,0),FALSE),1,0)</f>
        <v>1</v>
      </c>
      <c r="AA270" s="47">
        <f t="shared" si="68"/>
        <v>621</v>
      </c>
      <c r="AB270">
        <f t="shared" si="69"/>
        <v>1</v>
      </c>
      <c r="AC270">
        <f t="shared" si="70"/>
        <v>1</v>
      </c>
      <c r="AD270">
        <f t="shared" si="66"/>
        <v>1</v>
      </c>
      <c r="AE270">
        <f t="shared" si="71"/>
        <v>0</v>
      </c>
      <c r="AF270" t="str">
        <f t="shared" si="62"/>
        <v>AVSOLR_2_SOLAR</v>
      </c>
      <c r="AG270" t="str">
        <f t="shared" si="63"/>
        <v>AV Solar Ranch One</v>
      </c>
      <c r="AH270" s="70">
        <f t="shared" si="64"/>
        <v>241.5</v>
      </c>
      <c r="AI270" t="str">
        <f t="shared" si="65"/>
        <v>Solar</v>
      </c>
      <c r="AJ270" s="44">
        <f>IFERROR(INDEX(MasterGenCapability_201906!$G:$G,MATCH($AF270,MasterGenCapability_201906!$U:$U,0)),"")</f>
        <v>241.5</v>
      </c>
      <c r="AK270" s="44">
        <f>IFERROR(INDEX(NQC2020compliance_20191121!$L:$L,MATCH($AF270,NQC2020compliance_20191121!$A:$A,0)),"")</f>
        <v>33.81</v>
      </c>
    </row>
    <row r="271" spans="2:37" x14ac:dyDescent="0.25">
      <c r="B271" s="6">
        <v>266</v>
      </c>
      <c r="C271" s="6" t="s">
        <v>825</v>
      </c>
      <c r="D271" s="6" t="s">
        <v>826</v>
      </c>
      <c r="E271" s="6" t="s">
        <v>827</v>
      </c>
      <c r="F271" s="6" t="s">
        <v>29</v>
      </c>
      <c r="G271" s="6" t="s">
        <v>30</v>
      </c>
      <c r="H271" s="6" t="s">
        <v>359</v>
      </c>
      <c r="I271" s="6" t="s">
        <v>80</v>
      </c>
      <c r="J271" s="6" t="s">
        <v>614</v>
      </c>
      <c r="K271" s="6" t="s">
        <v>615</v>
      </c>
      <c r="L271" s="6" t="s">
        <v>1</v>
      </c>
      <c r="M271" s="12">
        <v>41341</v>
      </c>
      <c r="N271" s="12">
        <v>50475</v>
      </c>
      <c r="O271" s="6">
        <v>1</v>
      </c>
      <c r="P271" s="13">
        <v>20</v>
      </c>
      <c r="Q271" s="13">
        <v>33</v>
      </c>
      <c r="R271" s="14">
        <v>0.18835616399999999</v>
      </c>
      <c r="S271" s="6" t="s">
        <v>35</v>
      </c>
      <c r="T271" s="6" t="s">
        <v>35</v>
      </c>
      <c r="U271" s="15" t="s">
        <v>35</v>
      </c>
      <c r="V271" s="15" t="s">
        <v>616</v>
      </c>
      <c r="W271" s="15" t="s">
        <v>80</v>
      </c>
      <c r="X271" s="16">
        <v>1</v>
      </c>
      <c r="Y271" s="45">
        <f t="shared" si="67"/>
        <v>73050</v>
      </c>
      <c r="Z271" s="41">
        <f>IF(IFERROR(MATCH(E271,CONV_CAISO_Gen_List!C:C,0),FALSE),1,0)</f>
        <v>1</v>
      </c>
      <c r="AA271" s="47">
        <f t="shared" si="68"/>
        <v>33</v>
      </c>
      <c r="AB271">
        <f t="shared" si="69"/>
        <v>1</v>
      </c>
      <c r="AC271">
        <f t="shared" si="70"/>
        <v>1</v>
      </c>
      <c r="AD271">
        <f t="shared" si="66"/>
        <v>1</v>
      </c>
      <c r="AE271">
        <f t="shared" si="71"/>
        <v>0</v>
      </c>
      <c r="AF271" t="str">
        <f t="shared" si="62"/>
        <v>ATWELL_1_SOLAR</v>
      </c>
      <c r="AG271" t="str">
        <f t="shared" si="63"/>
        <v>Atwell Island</v>
      </c>
      <c r="AH271" s="70">
        <f t="shared" si="64"/>
        <v>20</v>
      </c>
      <c r="AI271" t="str">
        <f t="shared" si="65"/>
        <v>Solar</v>
      </c>
      <c r="AJ271" s="44">
        <f>IFERROR(INDEX(MasterGenCapability_201906!$G:$G,MATCH($AF271,MasterGenCapability_201906!$U:$U,0)),"")</f>
        <v>20</v>
      </c>
      <c r="AK271" s="44">
        <f>IFERROR(INDEX(NQC2020compliance_20191121!$L:$L,MATCH($AF271,NQC2020compliance_20191121!$A:$A,0)),"")</f>
        <v>2.8</v>
      </c>
    </row>
    <row r="272" spans="2:37" x14ac:dyDescent="0.25">
      <c r="B272" s="6">
        <v>267</v>
      </c>
      <c r="C272" s="6" t="s">
        <v>828</v>
      </c>
      <c r="D272" s="6" t="s">
        <v>829</v>
      </c>
      <c r="E272" s="6" t="s">
        <v>830</v>
      </c>
      <c r="F272" s="6" t="s">
        <v>29</v>
      </c>
      <c r="G272" s="6" t="s">
        <v>30</v>
      </c>
      <c r="H272" s="6" t="s">
        <v>623</v>
      </c>
      <c r="I272" s="6" t="s">
        <v>80</v>
      </c>
      <c r="J272" s="6" t="s">
        <v>614</v>
      </c>
      <c r="K272" s="6" t="s">
        <v>615</v>
      </c>
      <c r="L272" s="6" t="s">
        <v>1</v>
      </c>
      <c r="M272" s="12">
        <v>40760</v>
      </c>
      <c r="N272" s="12">
        <v>48064</v>
      </c>
      <c r="O272" s="6">
        <v>1</v>
      </c>
      <c r="P272" s="13">
        <v>6</v>
      </c>
      <c r="Q272" s="13">
        <v>10</v>
      </c>
      <c r="R272" s="14">
        <v>0.190258752</v>
      </c>
      <c r="S272" s="6" t="s">
        <v>35</v>
      </c>
      <c r="T272" s="6" t="s">
        <v>35</v>
      </c>
      <c r="U272" s="15" t="s">
        <v>35</v>
      </c>
      <c r="V272" s="15" t="s">
        <v>616</v>
      </c>
      <c r="W272" s="15" t="s">
        <v>80</v>
      </c>
      <c r="X272" s="16">
        <v>1</v>
      </c>
      <c r="Y272" s="45">
        <f t="shared" si="67"/>
        <v>73050</v>
      </c>
      <c r="Z272" s="41">
        <f>IF(IFERROR(MATCH(E272,CONV_CAISO_Gen_List!C:C,0),FALSE),1,0)</f>
        <v>1</v>
      </c>
      <c r="AA272" s="47">
        <f t="shared" si="68"/>
        <v>10</v>
      </c>
      <c r="AB272">
        <f t="shared" si="69"/>
        <v>1</v>
      </c>
      <c r="AC272">
        <f t="shared" si="70"/>
        <v>1</v>
      </c>
      <c r="AD272">
        <f t="shared" si="66"/>
        <v>1</v>
      </c>
      <c r="AE272">
        <f t="shared" si="71"/>
        <v>0</v>
      </c>
      <c r="AF272" t="str">
        <f t="shared" si="62"/>
        <v>AVENAL_6_AVPARK</v>
      </c>
      <c r="AG272" t="str">
        <f t="shared" si="63"/>
        <v>Avenal Park (Eurus)</v>
      </c>
      <c r="AH272" s="70">
        <f t="shared" si="64"/>
        <v>6</v>
      </c>
      <c r="AI272" t="str">
        <f t="shared" si="65"/>
        <v>Solar</v>
      </c>
      <c r="AJ272" s="44">
        <f>IFERROR(INDEX(MasterGenCapability_201906!$G:$G,MATCH($AF272,MasterGenCapability_201906!$U:$U,0)),"")</f>
        <v>6</v>
      </c>
      <c r="AK272" s="44">
        <f>IFERROR(INDEX(NQC2020compliance_20191121!$L:$L,MATCH($AF272,NQC2020compliance_20191121!$A:$A,0)),"")</f>
        <v>0</v>
      </c>
    </row>
    <row r="273" spans="2:37" x14ac:dyDescent="0.25">
      <c r="B273" s="6">
        <v>268</v>
      </c>
      <c r="C273" s="6" t="s">
        <v>831</v>
      </c>
      <c r="D273" s="6" t="s">
        <v>832</v>
      </c>
      <c r="E273" s="6" t="s">
        <v>833</v>
      </c>
      <c r="F273" s="6" t="s">
        <v>29</v>
      </c>
      <c r="G273" s="6" t="s">
        <v>834</v>
      </c>
      <c r="H273" s="6" t="s">
        <v>835</v>
      </c>
      <c r="I273" s="6" t="s">
        <v>836</v>
      </c>
      <c r="J273" s="6" t="s">
        <v>614</v>
      </c>
      <c r="K273" s="6" t="s">
        <v>615</v>
      </c>
      <c r="L273" s="6" t="s">
        <v>1</v>
      </c>
      <c r="M273" s="12">
        <v>40568</v>
      </c>
      <c r="N273" s="12">
        <v>47879</v>
      </c>
      <c r="O273" s="6">
        <v>1</v>
      </c>
      <c r="P273" s="13">
        <v>48</v>
      </c>
      <c r="Q273" s="13">
        <v>100</v>
      </c>
      <c r="R273" s="14">
        <v>0.23782344</v>
      </c>
      <c r="S273" s="6" t="s">
        <v>35</v>
      </c>
      <c r="T273" s="6" t="s">
        <v>35</v>
      </c>
      <c r="U273" s="15" t="s">
        <v>35</v>
      </c>
      <c r="V273" s="15" t="s">
        <v>616</v>
      </c>
      <c r="W273" s="15" t="s">
        <v>837</v>
      </c>
      <c r="X273" s="16">
        <v>1</v>
      </c>
      <c r="Y273" s="45">
        <f t="shared" si="67"/>
        <v>73050</v>
      </c>
      <c r="Z273" s="41">
        <f>IF(IFERROR(MATCH(E273,CONV_CAISO_Gen_List!C:C,0),FALSE),1,0)</f>
        <v>1</v>
      </c>
      <c r="AA273" s="47">
        <f t="shared" si="68"/>
        <v>100</v>
      </c>
      <c r="AB273">
        <f t="shared" si="69"/>
        <v>1</v>
      </c>
      <c r="AC273">
        <f t="shared" si="70"/>
        <v>1</v>
      </c>
      <c r="AD273">
        <f t="shared" si="66"/>
        <v>1</v>
      </c>
      <c r="AE273">
        <f t="shared" si="71"/>
        <v>0</v>
      </c>
      <c r="AF273" t="str">
        <f t="shared" si="62"/>
        <v>COPMTN_2_SOLAR1</v>
      </c>
      <c r="AG273" t="str">
        <f t="shared" si="63"/>
        <v>CM48 (fka Sempra Copper Mountain 1)</v>
      </c>
      <c r="AH273" s="70">
        <f t="shared" si="64"/>
        <v>48</v>
      </c>
      <c r="AI273" t="str">
        <f t="shared" si="65"/>
        <v>Solar</v>
      </c>
      <c r="AJ273" s="44">
        <f>IFERROR(INDEX(MasterGenCapability_201906!$G:$G,MATCH($AF273,MasterGenCapability_201906!$U:$U,0)),"")</f>
        <v>48</v>
      </c>
      <c r="AK273" s="44">
        <f>IFERROR(INDEX(NQC2020compliance_20191121!$L:$L,MATCH($AF273,NQC2020compliance_20191121!$A:$A,0)),"")</f>
        <v>6.72</v>
      </c>
    </row>
    <row r="274" spans="2:37" x14ac:dyDescent="0.25">
      <c r="B274" s="6">
        <v>269</v>
      </c>
      <c r="C274" s="6" t="s">
        <v>838</v>
      </c>
      <c r="D274" s="6" t="s">
        <v>839</v>
      </c>
      <c r="E274" s="6" t="s">
        <v>840</v>
      </c>
      <c r="F274" s="6" t="s">
        <v>29</v>
      </c>
      <c r="G274" s="6" t="s">
        <v>30</v>
      </c>
      <c r="H274" s="6" t="s">
        <v>623</v>
      </c>
      <c r="I274" s="6" t="s">
        <v>80</v>
      </c>
      <c r="J274" s="6" t="s">
        <v>614</v>
      </c>
      <c r="K274" s="6" t="s">
        <v>619</v>
      </c>
      <c r="L274" s="6" t="s">
        <v>1</v>
      </c>
      <c r="M274" s="12">
        <v>41500</v>
      </c>
      <c r="N274" s="12">
        <v>50631</v>
      </c>
      <c r="O274" s="6">
        <v>1</v>
      </c>
      <c r="P274" s="13">
        <v>20</v>
      </c>
      <c r="Q274" s="13">
        <v>33</v>
      </c>
      <c r="R274" s="14">
        <v>0.18835616399999999</v>
      </c>
      <c r="S274" s="6" t="s">
        <v>35</v>
      </c>
      <c r="T274" s="6" t="s">
        <v>35</v>
      </c>
      <c r="U274" s="15" t="s">
        <v>35</v>
      </c>
      <c r="V274" s="15" t="s">
        <v>616</v>
      </c>
      <c r="W274" s="15" t="s">
        <v>80</v>
      </c>
      <c r="X274" s="16">
        <v>1</v>
      </c>
      <c r="Y274" s="45">
        <f t="shared" si="67"/>
        <v>73050</v>
      </c>
      <c r="Z274" s="41">
        <f>IF(IFERROR(MATCH(E274,CONV_CAISO_Gen_List!C:C,0),FALSE),1,0)</f>
        <v>1</v>
      </c>
      <c r="AA274" s="47">
        <f t="shared" si="68"/>
        <v>33</v>
      </c>
      <c r="AB274">
        <f t="shared" si="69"/>
        <v>1</v>
      </c>
      <c r="AC274">
        <f t="shared" si="70"/>
        <v>1</v>
      </c>
      <c r="AD274">
        <f t="shared" si="66"/>
        <v>1</v>
      </c>
      <c r="AE274">
        <f t="shared" si="71"/>
        <v>0</v>
      </c>
      <c r="AF274" t="str">
        <f t="shared" si="62"/>
        <v>WAUKNA_1_SOLAR</v>
      </c>
      <c r="AG274" t="str">
        <f t="shared" si="63"/>
        <v>Corcoran</v>
      </c>
      <c r="AH274" s="70">
        <f t="shared" si="64"/>
        <v>20</v>
      </c>
      <c r="AI274" t="str">
        <f t="shared" si="65"/>
        <v>Solar</v>
      </c>
      <c r="AJ274" s="44">
        <f>IFERROR(INDEX(MasterGenCapability_201906!$G:$G,MATCH($AF274,MasterGenCapability_201906!$U:$U,0)),"")</f>
        <v>20</v>
      </c>
      <c r="AK274" s="44">
        <f>IFERROR(INDEX(NQC2020compliance_20191121!$L:$L,MATCH($AF274,NQC2020compliance_20191121!$A:$A,0)),"")</f>
        <v>2.8</v>
      </c>
    </row>
    <row r="275" spans="2:37" x14ac:dyDescent="0.25">
      <c r="B275" s="6">
        <v>270</v>
      </c>
      <c r="C275" s="6" t="s">
        <v>841</v>
      </c>
      <c r="D275" s="6" t="s">
        <v>842</v>
      </c>
      <c r="E275" s="6" t="s">
        <v>843</v>
      </c>
      <c r="F275" s="6" t="s">
        <v>29</v>
      </c>
      <c r="G275" s="6" t="s">
        <v>30</v>
      </c>
      <c r="H275" s="6" t="s">
        <v>844</v>
      </c>
      <c r="I275" s="6" t="s">
        <v>845</v>
      </c>
      <c r="J275" s="6" t="s">
        <v>614</v>
      </c>
      <c r="K275" s="6" t="s">
        <v>615</v>
      </c>
      <c r="L275" s="6" t="s">
        <v>1</v>
      </c>
      <c r="M275" s="12">
        <v>41990</v>
      </c>
      <c r="N275" s="12">
        <v>51120</v>
      </c>
      <c r="O275" s="6">
        <v>1</v>
      </c>
      <c r="P275" s="13">
        <v>300</v>
      </c>
      <c r="Q275" s="13">
        <v>619</v>
      </c>
      <c r="R275" s="14">
        <v>0.23554033499999999</v>
      </c>
      <c r="S275" s="6" t="s">
        <v>35</v>
      </c>
      <c r="T275" s="6" t="s">
        <v>35</v>
      </c>
      <c r="U275" s="15" t="s">
        <v>35</v>
      </c>
      <c r="V275" s="15" t="s">
        <v>616</v>
      </c>
      <c r="W275" s="15" t="s">
        <v>846</v>
      </c>
      <c r="X275" s="16">
        <v>1</v>
      </c>
      <c r="Y275" s="45">
        <f t="shared" si="67"/>
        <v>73050</v>
      </c>
      <c r="Z275" s="41">
        <f>IF(IFERROR(MATCH(E275,CONV_CAISO_Gen_List!C:C,0),FALSE),1,0)</f>
        <v>1</v>
      </c>
      <c r="AA275" s="47">
        <f t="shared" si="68"/>
        <v>619</v>
      </c>
      <c r="AB275">
        <f t="shared" si="69"/>
        <v>1</v>
      </c>
      <c r="AC275">
        <f t="shared" si="70"/>
        <v>1</v>
      </c>
      <c r="AD275">
        <f t="shared" si="66"/>
        <v>1</v>
      </c>
      <c r="AE275">
        <f t="shared" si="71"/>
        <v>0</v>
      </c>
      <c r="AF275" t="str">
        <f t="shared" si="62"/>
        <v>DSRTSN_2_SOLAR2</v>
      </c>
      <c r="AG275" t="str">
        <f t="shared" si="63"/>
        <v>Desert Center Solar Farm</v>
      </c>
      <c r="AH275" s="70">
        <f t="shared" si="64"/>
        <v>300</v>
      </c>
      <c r="AI275" t="str">
        <f t="shared" si="65"/>
        <v>Solar</v>
      </c>
      <c r="AJ275" s="44">
        <f>IFERROR(INDEX(MasterGenCapability_201906!$G:$G,MATCH($AF275,MasterGenCapability_201906!$U:$U,0)),"")</f>
        <v>129.80000000000001</v>
      </c>
      <c r="AK275" s="44">
        <f>IFERROR(INDEX(NQC2020compliance_20191121!$L:$L,MATCH($AF275,NQC2020compliance_20191121!$A:$A,0)),"")</f>
        <v>35</v>
      </c>
    </row>
    <row r="276" spans="2:37" x14ac:dyDescent="0.25">
      <c r="B276" s="6">
        <v>271</v>
      </c>
      <c r="C276" s="6" t="s">
        <v>847</v>
      </c>
      <c r="D276" s="6" t="s">
        <v>848</v>
      </c>
      <c r="E276" s="6" t="s">
        <v>849</v>
      </c>
      <c r="F276" s="6" t="s">
        <v>29</v>
      </c>
      <c r="G276" s="6" t="s">
        <v>30</v>
      </c>
      <c r="H276" s="6" t="s">
        <v>62</v>
      </c>
      <c r="I276" s="6" t="s">
        <v>794</v>
      </c>
      <c r="J276" s="6" t="s">
        <v>614</v>
      </c>
      <c r="K276" s="6" t="s">
        <v>619</v>
      </c>
      <c r="L276" s="6" t="s">
        <v>1</v>
      </c>
      <c r="M276" s="12">
        <v>41274</v>
      </c>
      <c r="N276" s="12">
        <v>50678</v>
      </c>
      <c r="O276" s="6">
        <v>1</v>
      </c>
      <c r="P276" s="13">
        <v>40</v>
      </c>
      <c r="Q276" s="13">
        <v>112</v>
      </c>
      <c r="R276" s="14">
        <v>0.31963470300000002</v>
      </c>
      <c r="S276" s="6" t="s">
        <v>35</v>
      </c>
      <c r="T276" s="6" t="s">
        <v>35</v>
      </c>
      <c r="U276" s="15" t="s">
        <v>35</v>
      </c>
      <c r="V276" s="15" t="s">
        <v>616</v>
      </c>
      <c r="W276" s="15" t="s">
        <v>64</v>
      </c>
      <c r="X276" s="16">
        <v>1</v>
      </c>
      <c r="Y276" s="45">
        <f t="shared" si="67"/>
        <v>73050</v>
      </c>
      <c r="Z276" s="41">
        <f>IF(IFERROR(MATCH(E276,CONV_CAISO_Gen_List!C:C,0),FALSE),1,0)</f>
        <v>1</v>
      </c>
      <c r="AA276" s="47">
        <f t="shared" si="68"/>
        <v>112</v>
      </c>
      <c r="AB276">
        <f t="shared" si="69"/>
        <v>1</v>
      </c>
      <c r="AC276">
        <f t="shared" si="70"/>
        <v>1</v>
      </c>
      <c r="AD276">
        <f t="shared" si="66"/>
        <v>1</v>
      </c>
      <c r="AE276">
        <f t="shared" si="71"/>
        <v>0</v>
      </c>
      <c r="AF276" t="str">
        <f t="shared" si="62"/>
        <v>CAVLSR_2_BSOLAR</v>
      </c>
      <c r="AG276" t="str">
        <f t="shared" si="63"/>
        <v>High Plains Ranch III</v>
      </c>
      <c r="AH276" s="70">
        <f t="shared" si="64"/>
        <v>40</v>
      </c>
      <c r="AI276" t="str">
        <f t="shared" si="65"/>
        <v>Solar</v>
      </c>
      <c r="AJ276" s="44">
        <f>IFERROR(INDEX(MasterGenCapability_201906!$G:$G,MATCH($AF276,MasterGenCapability_201906!$U:$U,0)),"")</f>
        <v>40</v>
      </c>
      <c r="AK276" s="44">
        <f>IFERROR(INDEX(NQC2020compliance_20191121!$L:$L,MATCH($AF276,NQC2020compliance_20191121!$A:$A,0)),"")</f>
        <v>5.6</v>
      </c>
    </row>
    <row r="277" spans="2:37" x14ac:dyDescent="0.25">
      <c r="B277" s="6">
        <v>272</v>
      </c>
      <c r="C277" s="6" t="s">
        <v>850</v>
      </c>
      <c r="D277" s="6" t="s">
        <v>851</v>
      </c>
      <c r="E277" s="6" t="s">
        <v>852</v>
      </c>
      <c r="F277" s="6" t="s">
        <v>29</v>
      </c>
      <c r="G277" s="6" t="s">
        <v>30</v>
      </c>
      <c r="H277" s="6" t="s">
        <v>71</v>
      </c>
      <c r="I277" s="6" t="s">
        <v>58</v>
      </c>
      <c r="J277" s="6" t="s">
        <v>614</v>
      </c>
      <c r="K277" s="6" t="s">
        <v>619</v>
      </c>
      <c r="L277" s="6" t="s">
        <v>1</v>
      </c>
      <c r="M277" s="12">
        <v>41712</v>
      </c>
      <c r="N277" s="12">
        <v>49016</v>
      </c>
      <c r="O277" s="6">
        <v>1</v>
      </c>
      <c r="P277" s="13">
        <v>1</v>
      </c>
      <c r="Q277" s="13">
        <v>1.4</v>
      </c>
      <c r="R277" s="14">
        <v>0.159817352</v>
      </c>
      <c r="S277" s="6" t="s">
        <v>35</v>
      </c>
      <c r="T277" s="6" t="s">
        <v>35</v>
      </c>
      <c r="U277" s="15" t="s">
        <v>35</v>
      </c>
      <c r="V277" s="15" t="s">
        <v>616</v>
      </c>
      <c r="W277" s="15" t="s">
        <v>58</v>
      </c>
      <c r="X277" s="16">
        <v>1</v>
      </c>
      <c r="Y277" s="45">
        <f t="shared" si="67"/>
        <v>73050</v>
      </c>
      <c r="Z277" s="41">
        <f>IF(IFERROR(MATCH(E277,CONV_CAISO_Gen_List!C:C,0),FALSE),1,0)</f>
        <v>1</v>
      </c>
      <c r="AA277" s="47">
        <f t="shared" si="68"/>
        <v>1.4</v>
      </c>
      <c r="AB277">
        <f t="shared" si="69"/>
        <v>1</v>
      </c>
      <c r="AC277">
        <f t="shared" si="70"/>
        <v>1</v>
      </c>
      <c r="AD277">
        <f t="shared" si="66"/>
        <v>1</v>
      </c>
      <c r="AE277">
        <f t="shared" si="71"/>
        <v>0</v>
      </c>
      <c r="AF277" t="str">
        <f t="shared" si="62"/>
        <v>LOCKFD_1_KSOLAR</v>
      </c>
      <c r="AG277" t="str">
        <f t="shared" si="63"/>
        <v>Kettleman Solar Project</v>
      </c>
      <c r="AH277" s="70">
        <f t="shared" si="64"/>
        <v>1</v>
      </c>
      <c r="AI277" t="str">
        <f t="shared" si="65"/>
        <v>Solar</v>
      </c>
      <c r="AJ277" s="44">
        <f>IFERROR(INDEX(MasterGenCapability_201906!$G:$G,MATCH($AF277,MasterGenCapability_201906!$U:$U,0)),"")</f>
        <v>1</v>
      </c>
      <c r="AK277" s="44">
        <f>IFERROR(INDEX(NQC2020compliance_20191121!$L:$L,MATCH($AF277,NQC2020compliance_20191121!$A:$A,0)),"")</f>
        <v>0.14000000000000001</v>
      </c>
    </row>
    <row r="278" spans="2:37" x14ac:dyDescent="0.25">
      <c r="B278" s="6">
        <v>273</v>
      </c>
      <c r="C278" s="6" t="s">
        <v>853</v>
      </c>
      <c r="D278" s="6" t="s">
        <v>854</v>
      </c>
      <c r="E278" s="6" t="s">
        <v>855</v>
      </c>
      <c r="F278" s="6" t="s">
        <v>29</v>
      </c>
      <c r="G278" s="6" t="s">
        <v>30</v>
      </c>
      <c r="H278" s="6" t="s">
        <v>623</v>
      </c>
      <c r="I278" s="6" t="s">
        <v>80</v>
      </c>
      <c r="J278" s="6" t="s">
        <v>614</v>
      </c>
      <c r="K278" s="6" t="s">
        <v>615</v>
      </c>
      <c r="L278" s="6" t="s">
        <v>1</v>
      </c>
      <c r="M278" s="12">
        <v>40760</v>
      </c>
      <c r="N278" s="12">
        <v>48064</v>
      </c>
      <c r="O278" s="6">
        <v>1</v>
      </c>
      <c r="P278" s="13">
        <v>19</v>
      </c>
      <c r="Q278" s="13">
        <v>30</v>
      </c>
      <c r="R278" s="14">
        <v>0.180245133</v>
      </c>
      <c r="S278" s="6" t="s">
        <v>35</v>
      </c>
      <c r="T278" s="6" t="s">
        <v>35</v>
      </c>
      <c r="U278" s="15" t="s">
        <v>35</v>
      </c>
      <c r="V278" s="15" t="s">
        <v>616</v>
      </c>
      <c r="W278" s="15" t="s">
        <v>80</v>
      </c>
      <c r="X278" s="16">
        <v>1</v>
      </c>
      <c r="Y278" s="45">
        <f t="shared" si="67"/>
        <v>73050</v>
      </c>
      <c r="Z278" s="41">
        <f>IF(IFERROR(MATCH(E278,CONV_CAISO_Gen_List!C:C,0),FALSE),1,0)</f>
        <v>1</v>
      </c>
      <c r="AA278" s="47">
        <f t="shared" si="68"/>
        <v>30</v>
      </c>
      <c r="AB278">
        <f t="shared" si="69"/>
        <v>1</v>
      </c>
      <c r="AC278">
        <f t="shared" si="70"/>
        <v>1</v>
      </c>
      <c r="AD278">
        <f t="shared" si="66"/>
        <v>1</v>
      </c>
      <c r="AE278">
        <f t="shared" si="71"/>
        <v>0</v>
      </c>
      <c r="AF278" t="str">
        <f t="shared" si="62"/>
        <v>AVENAL_6_SANDDG</v>
      </c>
      <c r="AG278" t="str">
        <f t="shared" si="63"/>
        <v>Sand Drag (Eurus)</v>
      </c>
      <c r="AH278" s="70">
        <f t="shared" si="64"/>
        <v>19</v>
      </c>
      <c r="AI278" t="str">
        <f t="shared" si="65"/>
        <v>Solar</v>
      </c>
      <c r="AJ278" s="44">
        <f>IFERROR(INDEX(MasterGenCapability_201906!$G:$G,MATCH($AF278,MasterGenCapability_201906!$U:$U,0)),"")</f>
        <v>19</v>
      </c>
      <c r="AK278" s="44">
        <f>IFERROR(INDEX(NQC2020compliance_20191121!$L:$L,MATCH($AF278,NQC2020compliance_20191121!$A:$A,0)),"")</f>
        <v>0</v>
      </c>
    </row>
    <row r="279" spans="2:37" x14ac:dyDescent="0.25">
      <c r="B279" s="6">
        <v>274</v>
      </c>
      <c r="C279" s="6" t="s">
        <v>856</v>
      </c>
      <c r="D279" s="6" t="s">
        <v>857</v>
      </c>
      <c r="E279" s="6" t="s">
        <v>858</v>
      </c>
      <c r="F279" s="6" t="s">
        <v>29</v>
      </c>
      <c r="G279" s="6" t="s">
        <v>30</v>
      </c>
      <c r="H279" s="6" t="s">
        <v>623</v>
      </c>
      <c r="I279" s="6" t="s">
        <v>80</v>
      </c>
      <c r="J279" s="6" t="s">
        <v>614</v>
      </c>
      <c r="K279" s="6" t="s">
        <v>615</v>
      </c>
      <c r="L279" s="6" t="s">
        <v>1</v>
      </c>
      <c r="M279" s="12">
        <v>40760</v>
      </c>
      <c r="N279" s="12">
        <v>48064</v>
      </c>
      <c r="O279" s="6">
        <v>1</v>
      </c>
      <c r="P279" s="13">
        <v>20</v>
      </c>
      <c r="Q279" s="13">
        <v>32</v>
      </c>
      <c r="R279" s="14">
        <v>0.18264840199999999</v>
      </c>
      <c r="S279" s="6" t="s">
        <v>35</v>
      </c>
      <c r="T279" s="6" t="s">
        <v>35</v>
      </c>
      <c r="U279" s="15" t="s">
        <v>35</v>
      </c>
      <c r="V279" s="15" t="s">
        <v>616</v>
      </c>
      <c r="W279" s="15" t="s">
        <v>80</v>
      </c>
      <c r="X279" s="16">
        <v>1</v>
      </c>
      <c r="Y279" s="45">
        <f t="shared" si="67"/>
        <v>73050</v>
      </c>
      <c r="Z279" s="41">
        <f>IF(IFERROR(MATCH(E279,CONV_CAISO_Gen_List!C:C,0),FALSE),1,0)</f>
        <v>1</v>
      </c>
      <c r="AA279" s="47">
        <f t="shared" si="68"/>
        <v>32</v>
      </c>
      <c r="AB279">
        <f t="shared" si="69"/>
        <v>1</v>
      </c>
      <c r="AC279">
        <f t="shared" si="70"/>
        <v>1</v>
      </c>
      <c r="AD279">
        <f t="shared" si="66"/>
        <v>1</v>
      </c>
      <c r="AE279">
        <f t="shared" si="71"/>
        <v>0</v>
      </c>
      <c r="AF279" t="str">
        <f t="shared" si="62"/>
        <v>AVENAL_6_SUNCTY</v>
      </c>
      <c r="AG279" t="str">
        <f t="shared" si="63"/>
        <v>Sun City Project (Eurus)</v>
      </c>
      <c r="AH279" s="70">
        <f t="shared" si="64"/>
        <v>20</v>
      </c>
      <c r="AI279" t="str">
        <f t="shared" si="65"/>
        <v>Solar</v>
      </c>
      <c r="AJ279" s="44">
        <f>IFERROR(INDEX(MasterGenCapability_201906!$G:$G,MATCH($AF279,MasterGenCapability_201906!$U:$U,0)),"")</f>
        <v>20</v>
      </c>
      <c r="AK279" s="44">
        <f>IFERROR(INDEX(NQC2020compliance_20191121!$L:$L,MATCH($AF279,NQC2020compliance_20191121!$A:$A,0)),"")</f>
        <v>0</v>
      </c>
    </row>
    <row r="280" spans="2:37" x14ac:dyDescent="0.25">
      <c r="B280" s="6">
        <v>275</v>
      </c>
      <c r="C280" s="6" t="s">
        <v>859</v>
      </c>
      <c r="D280" s="6" t="s">
        <v>860</v>
      </c>
      <c r="E280" s="6" t="s">
        <v>861</v>
      </c>
      <c r="F280" s="6" t="s">
        <v>29</v>
      </c>
      <c r="G280" s="6" t="s">
        <v>30</v>
      </c>
      <c r="H280" s="6" t="s">
        <v>62</v>
      </c>
      <c r="I280" s="6" t="s">
        <v>637</v>
      </c>
      <c r="J280" s="6" t="s">
        <v>614</v>
      </c>
      <c r="K280" s="6" t="s">
        <v>619</v>
      </c>
      <c r="L280" s="6" t="s">
        <v>1</v>
      </c>
      <c r="M280" s="12">
        <v>41704</v>
      </c>
      <c r="N280" s="12">
        <v>49008</v>
      </c>
      <c r="O280" s="6">
        <v>1</v>
      </c>
      <c r="P280" s="13">
        <v>1.5</v>
      </c>
      <c r="Q280" s="13">
        <v>2.1</v>
      </c>
      <c r="R280" s="14">
        <v>0.159817352</v>
      </c>
      <c r="S280" s="6" t="s">
        <v>35</v>
      </c>
      <c r="T280" s="6" t="s">
        <v>35</v>
      </c>
      <c r="U280" s="15" t="s">
        <v>35</v>
      </c>
      <c r="V280" s="15" t="s">
        <v>616</v>
      </c>
      <c r="W280" s="15" t="s">
        <v>64</v>
      </c>
      <c r="X280" s="16">
        <v>1</v>
      </c>
      <c r="Y280" s="45">
        <f t="shared" si="67"/>
        <v>73050</v>
      </c>
      <c r="Z280" s="41">
        <f>IF(IFERROR(MATCH(E280,CONV_CAISO_Gen_List!C:C,0),FALSE),1,0)</f>
        <v>1</v>
      </c>
      <c r="AA280" s="47">
        <f t="shared" si="68"/>
        <v>2.1</v>
      </c>
      <c r="AB280">
        <f t="shared" si="69"/>
        <v>1</v>
      </c>
      <c r="AC280">
        <f t="shared" si="70"/>
        <v>1</v>
      </c>
      <c r="AD280">
        <f t="shared" si="66"/>
        <v>1</v>
      </c>
      <c r="AE280">
        <f t="shared" si="71"/>
        <v>0</v>
      </c>
      <c r="AF280" t="str">
        <f t="shared" si="62"/>
        <v>TMPLTN_2_SOLAR</v>
      </c>
      <c r="AG280" t="str">
        <f t="shared" si="63"/>
        <v>Vintner Solar Project</v>
      </c>
      <c r="AH280" s="70">
        <f t="shared" si="64"/>
        <v>1.5</v>
      </c>
      <c r="AI280" t="str">
        <f t="shared" si="65"/>
        <v>Solar</v>
      </c>
      <c r="AJ280" s="44">
        <f>IFERROR(INDEX(MasterGenCapability_201906!$G:$G,MATCH($AF280,MasterGenCapability_201906!$U:$U,0)),"")</f>
        <v>1.5</v>
      </c>
      <c r="AK280" s="44">
        <f>IFERROR(INDEX(NQC2020compliance_20191121!$L:$L,MATCH($AF280,NQC2020compliance_20191121!$A:$A,0)),"")</f>
        <v>0.21</v>
      </c>
    </row>
    <row r="281" spans="2:37" x14ac:dyDescent="0.25">
      <c r="B281" s="6">
        <v>276</v>
      </c>
      <c r="C281" s="6" t="s">
        <v>862</v>
      </c>
      <c r="D281" s="6" t="s">
        <v>863</v>
      </c>
      <c r="E281" s="6" t="s">
        <v>864</v>
      </c>
      <c r="F281" s="6" t="s">
        <v>29</v>
      </c>
      <c r="G281" s="6" t="s">
        <v>30</v>
      </c>
      <c r="H281" s="6" t="s">
        <v>359</v>
      </c>
      <c r="I281" s="6" t="s">
        <v>80</v>
      </c>
      <c r="J281" s="6" t="s">
        <v>614</v>
      </c>
      <c r="K281" s="6" t="s">
        <v>619</v>
      </c>
      <c r="L281" s="6" t="s">
        <v>1</v>
      </c>
      <c r="M281" s="12">
        <v>41452</v>
      </c>
      <c r="N281" s="12">
        <v>50582</v>
      </c>
      <c r="O281" s="6">
        <v>1</v>
      </c>
      <c r="P281" s="13">
        <v>20</v>
      </c>
      <c r="Q281" s="13">
        <v>33</v>
      </c>
      <c r="R281" s="14">
        <v>0.18835616399999999</v>
      </c>
      <c r="S281" s="6" t="s">
        <v>35</v>
      </c>
      <c r="T281" s="6" t="s">
        <v>35</v>
      </c>
      <c r="U281" s="15" t="s">
        <v>35</v>
      </c>
      <c r="V281" s="15" t="s">
        <v>616</v>
      </c>
      <c r="W281" s="15" t="s">
        <v>80</v>
      </c>
      <c r="X281" s="16">
        <v>1</v>
      </c>
      <c r="Y281" s="45">
        <f t="shared" si="67"/>
        <v>73050</v>
      </c>
      <c r="Z281" s="41">
        <f>IF(IFERROR(MATCH(E281,CONV_CAISO_Gen_List!C:C,0),FALSE),1,0)</f>
        <v>1</v>
      </c>
      <c r="AA281" s="47">
        <f t="shared" si="68"/>
        <v>33</v>
      </c>
      <c r="AB281">
        <f t="shared" si="69"/>
        <v>1</v>
      </c>
      <c r="AC281">
        <f t="shared" si="70"/>
        <v>1</v>
      </c>
      <c r="AD281">
        <f t="shared" si="66"/>
        <v>1</v>
      </c>
      <c r="AE281">
        <f t="shared" si="71"/>
        <v>0</v>
      </c>
      <c r="AF281" t="str">
        <f t="shared" si="62"/>
        <v>OLIVEP_1_SOLAR</v>
      </c>
      <c r="AG281" t="str">
        <f t="shared" si="63"/>
        <v>White River</v>
      </c>
      <c r="AH281" s="70">
        <f t="shared" si="64"/>
        <v>20</v>
      </c>
      <c r="AI281" t="str">
        <f t="shared" si="65"/>
        <v>Solar</v>
      </c>
      <c r="AJ281" s="44">
        <f>IFERROR(INDEX(MasterGenCapability_201906!$G:$G,MATCH($AF281,MasterGenCapability_201906!$U:$U,0)),"")</f>
        <v>20</v>
      </c>
      <c r="AK281" s="44">
        <f>IFERROR(INDEX(NQC2020compliance_20191121!$L:$L,MATCH($AF281,NQC2020compliance_20191121!$A:$A,0)),"")</f>
        <v>2.8</v>
      </c>
    </row>
    <row r="282" spans="2:37" x14ac:dyDescent="0.25">
      <c r="B282" s="6">
        <v>277</v>
      </c>
      <c r="C282" s="6" t="s">
        <v>865</v>
      </c>
      <c r="D282" s="6" t="s">
        <v>866</v>
      </c>
      <c r="E282" s="6" t="s">
        <v>867</v>
      </c>
      <c r="F282" s="6" t="s">
        <v>29</v>
      </c>
      <c r="G282" s="6" t="s">
        <v>834</v>
      </c>
      <c r="H282" s="6" t="s">
        <v>835</v>
      </c>
      <c r="I282" s="6" t="s">
        <v>836</v>
      </c>
      <c r="J282" s="6" t="s">
        <v>614</v>
      </c>
      <c r="K282" s="6" t="s">
        <v>615</v>
      </c>
      <c r="L282" s="6" t="s">
        <v>1</v>
      </c>
      <c r="M282" s="12">
        <v>39814</v>
      </c>
      <c r="N282" s="12">
        <v>47118</v>
      </c>
      <c r="O282" s="6">
        <v>1</v>
      </c>
      <c r="P282" s="13">
        <v>10</v>
      </c>
      <c r="Q282" s="13">
        <v>23</v>
      </c>
      <c r="R282" s="14">
        <v>0.262557078</v>
      </c>
      <c r="S282" s="6" t="s">
        <v>35</v>
      </c>
      <c r="T282" s="6" t="s">
        <v>35</v>
      </c>
      <c r="U282" s="15" t="s">
        <v>35</v>
      </c>
      <c r="V282" s="15" t="s">
        <v>616</v>
      </c>
      <c r="W282" s="15" t="s">
        <v>837</v>
      </c>
      <c r="X282" s="16">
        <v>1</v>
      </c>
      <c r="Y282" s="45">
        <f t="shared" si="67"/>
        <v>73050</v>
      </c>
      <c r="Z282" s="41">
        <f>IF(IFERROR(MATCH(E282,CONV_CAISO_Gen_List!C:C,0),FALSE),1,0)</f>
        <v>1</v>
      </c>
      <c r="AA282" s="47">
        <f t="shared" si="68"/>
        <v>23</v>
      </c>
      <c r="AB282">
        <f t="shared" si="69"/>
        <v>1</v>
      </c>
      <c r="AC282">
        <f t="shared" si="70"/>
        <v>1</v>
      </c>
      <c r="AD282">
        <f t="shared" si="66"/>
        <v>1</v>
      </c>
      <c r="AE282">
        <f t="shared" si="71"/>
        <v>0</v>
      </c>
      <c r="AF282" t="str">
        <f t="shared" si="62"/>
        <v>COPMTN_2_CM10</v>
      </c>
      <c r="AG282" t="str">
        <f t="shared" si="63"/>
        <v>CM10 (fka Sempra El Dorado Solar)</v>
      </c>
      <c r="AH282" s="70">
        <f t="shared" si="64"/>
        <v>10</v>
      </c>
      <c r="AI282" t="str">
        <f t="shared" si="65"/>
        <v>Solar</v>
      </c>
      <c r="AJ282" s="44">
        <f>IFERROR(INDEX(MasterGenCapability_201906!$G:$G,MATCH($AF282,MasterGenCapability_201906!$U:$U,0)),"")</f>
        <v>10</v>
      </c>
      <c r="AK282" s="44">
        <f>IFERROR(INDEX(NQC2020compliance_20191121!$L:$L,MATCH($AF282,NQC2020compliance_20191121!$A:$A,0)),"")</f>
        <v>1.4</v>
      </c>
    </row>
    <row r="283" spans="2:37" x14ac:dyDescent="0.25">
      <c r="B283" s="6">
        <v>278</v>
      </c>
      <c r="C283" s="6" t="s">
        <v>868</v>
      </c>
      <c r="D283" s="6" t="s">
        <v>869</v>
      </c>
      <c r="E283" s="6" t="s">
        <v>870</v>
      </c>
      <c r="F283" s="6" t="s">
        <v>29</v>
      </c>
      <c r="G283" s="6" t="s">
        <v>30</v>
      </c>
      <c r="H283" s="6" t="s">
        <v>62</v>
      </c>
      <c r="I283" s="6" t="s">
        <v>794</v>
      </c>
      <c r="J283" s="6" t="s">
        <v>614</v>
      </c>
      <c r="K283" s="6" t="s">
        <v>619</v>
      </c>
      <c r="L283" s="6" t="s">
        <v>1</v>
      </c>
      <c r="M283" s="12">
        <v>41578</v>
      </c>
      <c r="N283" s="12">
        <v>50708</v>
      </c>
      <c r="O283" s="6">
        <v>1</v>
      </c>
      <c r="P283" s="13">
        <v>210</v>
      </c>
      <c r="Q283" s="13">
        <v>587.35819600000002</v>
      </c>
      <c r="R283" s="14">
        <v>0.31928582100000003</v>
      </c>
      <c r="S283" s="6" t="s">
        <v>35</v>
      </c>
      <c r="T283" s="6" t="s">
        <v>35</v>
      </c>
      <c r="U283" s="15" t="s">
        <v>35</v>
      </c>
      <c r="V283" s="15" t="s">
        <v>616</v>
      </c>
      <c r="W283" s="15" t="s">
        <v>64</v>
      </c>
      <c r="X283" s="16">
        <v>1</v>
      </c>
      <c r="Y283" s="45">
        <f t="shared" si="67"/>
        <v>73050</v>
      </c>
      <c r="Z283" s="41">
        <f>IF(IFERROR(MATCH(E283,CONV_CAISO_Gen_List!C:C,0),FALSE),1,0)</f>
        <v>1</v>
      </c>
      <c r="AA283" s="47">
        <f t="shared" si="68"/>
        <v>587.35819600000002</v>
      </c>
      <c r="AB283">
        <f t="shared" si="69"/>
        <v>1</v>
      </c>
      <c r="AC283">
        <f t="shared" si="70"/>
        <v>1</v>
      </c>
      <c r="AD283">
        <f t="shared" si="66"/>
        <v>1</v>
      </c>
      <c r="AE283">
        <f t="shared" si="71"/>
        <v>0</v>
      </c>
      <c r="AF283" t="str">
        <f t="shared" si="62"/>
        <v>CAVLSR_2_RSOLAR</v>
      </c>
      <c r="AG283" t="str">
        <f t="shared" si="63"/>
        <v>High Plains Ranch II</v>
      </c>
      <c r="AH283" s="70">
        <f t="shared" si="64"/>
        <v>210</v>
      </c>
      <c r="AI283" t="str">
        <f t="shared" si="65"/>
        <v>Solar</v>
      </c>
      <c r="AJ283" s="44">
        <f>IFERROR(INDEX(MasterGenCapability_201906!$G:$G,MATCH($AF283,MasterGenCapability_201906!$U:$U,0)),"")</f>
        <v>210</v>
      </c>
      <c r="AK283" s="44">
        <f>IFERROR(INDEX(NQC2020compliance_20191121!$L:$L,MATCH($AF283,NQC2020compliance_20191121!$A:$A,0)),"")</f>
        <v>29.4</v>
      </c>
    </row>
    <row r="284" spans="2:37" x14ac:dyDescent="0.25">
      <c r="B284" s="6">
        <v>279</v>
      </c>
      <c r="C284" s="6" t="s">
        <v>871</v>
      </c>
      <c r="D284" s="6" t="s">
        <v>872</v>
      </c>
      <c r="E284" s="6" t="s">
        <v>873</v>
      </c>
      <c r="F284" s="6" t="s">
        <v>29</v>
      </c>
      <c r="G284" s="6" t="s">
        <v>30</v>
      </c>
      <c r="H284" s="6" t="s">
        <v>62</v>
      </c>
      <c r="I284" s="6" t="s">
        <v>794</v>
      </c>
      <c r="J284" s="6" t="s">
        <v>614</v>
      </c>
      <c r="K284" s="6" t="s">
        <v>615</v>
      </c>
      <c r="L284" s="6" t="s">
        <v>1</v>
      </c>
      <c r="M284" s="12">
        <v>41939</v>
      </c>
      <c r="N284" s="12">
        <v>51069</v>
      </c>
      <c r="O284" s="6">
        <v>1</v>
      </c>
      <c r="P284" s="13">
        <v>550</v>
      </c>
      <c r="Q284" s="13">
        <v>1275.125773</v>
      </c>
      <c r="R284" s="14">
        <v>0.26465873200000001</v>
      </c>
      <c r="S284" s="6" t="s">
        <v>35</v>
      </c>
      <c r="T284" s="6" t="s">
        <v>35</v>
      </c>
      <c r="U284" s="15" t="s">
        <v>35</v>
      </c>
      <c r="V284" s="15" t="s">
        <v>616</v>
      </c>
      <c r="W284" s="15" t="s">
        <v>64</v>
      </c>
      <c r="X284" s="16">
        <v>1</v>
      </c>
      <c r="Y284" s="45">
        <f t="shared" si="67"/>
        <v>73050</v>
      </c>
      <c r="Z284" s="41">
        <f>IF(IFERROR(MATCH(E284,CONV_CAISO_Gen_List!C:C,0),FALSE),1,0)</f>
        <v>1</v>
      </c>
      <c r="AA284" s="47">
        <f t="shared" si="68"/>
        <v>1275.125773</v>
      </c>
      <c r="AB284">
        <f t="shared" si="69"/>
        <v>1</v>
      </c>
      <c r="AC284">
        <f t="shared" si="70"/>
        <v>1</v>
      </c>
      <c r="AD284">
        <f t="shared" si="66"/>
        <v>1</v>
      </c>
      <c r="AE284">
        <f t="shared" si="71"/>
        <v>0</v>
      </c>
      <c r="AF284" t="str">
        <f t="shared" si="62"/>
        <v>TOPAZ_2_SOLAR</v>
      </c>
      <c r="AG284" t="str">
        <f t="shared" si="63"/>
        <v>Topaz Solar Farm</v>
      </c>
      <c r="AH284" s="70">
        <f t="shared" si="64"/>
        <v>550</v>
      </c>
      <c r="AI284" t="str">
        <f t="shared" si="65"/>
        <v>Solar</v>
      </c>
      <c r="AJ284" s="44">
        <f>IFERROR(INDEX(MasterGenCapability_201906!$G:$G,MATCH($AF284,MasterGenCapability_201906!$U:$U,0)),"")</f>
        <v>550</v>
      </c>
      <c r="AK284" s="44">
        <f>IFERROR(INDEX(NQC2020compliance_20191121!$L:$L,MATCH($AF284,NQC2020compliance_20191121!$A:$A,0)),"")</f>
        <v>77</v>
      </c>
    </row>
    <row r="285" spans="2:37" x14ac:dyDescent="0.25">
      <c r="B285" s="6">
        <v>280</v>
      </c>
      <c r="C285" s="6" t="s">
        <v>874</v>
      </c>
      <c r="D285" s="6" t="s">
        <v>875</v>
      </c>
      <c r="E285" s="6" t="s">
        <v>876</v>
      </c>
      <c r="F285" s="6" t="s">
        <v>29</v>
      </c>
      <c r="G285" s="6" t="s">
        <v>756</v>
      </c>
      <c r="H285" s="6" t="s">
        <v>877</v>
      </c>
      <c r="I285" s="6" t="s">
        <v>758</v>
      </c>
      <c r="J285" s="6" t="s">
        <v>614</v>
      </c>
      <c r="K285" s="6" t="s">
        <v>615</v>
      </c>
      <c r="L285" s="6" t="s">
        <v>1</v>
      </c>
      <c r="M285" s="12">
        <v>41813</v>
      </c>
      <c r="N285" s="12">
        <v>50943</v>
      </c>
      <c r="O285" s="6">
        <v>1</v>
      </c>
      <c r="P285" s="13">
        <v>290</v>
      </c>
      <c r="Q285" s="13">
        <v>688</v>
      </c>
      <c r="R285" s="14">
        <v>0.270823492</v>
      </c>
      <c r="S285" s="6" t="s">
        <v>35</v>
      </c>
      <c r="T285" s="6" t="s">
        <v>35</v>
      </c>
      <c r="U285" s="15" t="s">
        <v>35</v>
      </c>
      <c r="V285" s="15" t="s">
        <v>616</v>
      </c>
      <c r="W285" s="15" t="s">
        <v>759</v>
      </c>
      <c r="X285" s="16">
        <v>1</v>
      </c>
      <c r="Y285" s="45">
        <f t="shared" si="67"/>
        <v>73050</v>
      </c>
      <c r="Z285" s="41">
        <f>IF(IFERROR(MATCH(E285,CONV_CAISO_Gen_List!C:C,0),FALSE),1,0)</f>
        <v>1</v>
      </c>
      <c r="AA285" s="47">
        <f t="shared" si="68"/>
        <v>688</v>
      </c>
      <c r="AB285">
        <f t="shared" si="69"/>
        <v>1</v>
      </c>
      <c r="AC285">
        <f t="shared" si="70"/>
        <v>1</v>
      </c>
      <c r="AD285">
        <f t="shared" si="66"/>
        <v>1</v>
      </c>
      <c r="AE285">
        <f t="shared" si="71"/>
        <v>0</v>
      </c>
      <c r="AF285" t="str">
        <f t="shared" si="62"/>
        <v>AGUCAL_5_SOLAR1</v>
      </c>
      <c r="AG285" t="str">
        <f t="shared" si="63"/>
        <v>Agua Caliente Solar Project</v>
      </c>
      <c r="AH285" s="70">
        <f t="shared" si="64"/>
        <v>290</v>
      </c>
      <c r="AI285" t="str">
        <f t="shared" si="65"/>
        <v>Solar</v>
      </c>
      <c r="AJ285" s="44">
        <f>IFERROR(INDEX(MasterGenCapability_201906!$G:$G,MATCH($AF285,MasterGenCapability_201906!$U:$U,0)),"")</f>
        <v>290</v>
      </c>
      <c r="AK285" s="44">
        <f>IFERROR(INDEX(NQC2020compliance_20191121!$L:$L,MATCH($AF285,NQC2020compliance_20191121!$A:$A,0)),"")</f>
        <v>0</v>
      </c>
    </row>
    <row r="286" spans="2:37" x14ac:dyDescent="0.25">
      <c r="B286" s="6">
        <v>281</v>
      </c>
      <c r="C286" s="6" t="s">
        <v>878</v>
      </c>
      <c r="D286" s="6" t="s">
        <v>879</v>
      </c>
      <c r="E286" s="6" t="s">
        <v>880</v>
      </c>
      <c r="F286" s="6" t="s">
        <v>29</v>
      </c>
      <c r="G286" s="6" t="s">
        <v>30</v>
      </c>
      <c r="H286" s="6" t="s">
        <v>881</v>
      </c>
      <c r="I286" s="6" t="s">
        <v>197</v>
      </c>
      <c r="J286" s="6" t="s">
        <v>614</v>
      </c>
      <c r="K286" s="6" t="s">
        <v>615</v>
      </c>
      <c r="L286" s="6" t="s">
        <v>1</v>
      </c>
      <c r="M286" s="12">
        <v>41816</v>
      </c>
      <c r="N286" s="12">
        <v>49120</v>
      </c>
      <c r="O286" s="6">
        <v>1</v>
      </c>
      <c r="P286" s="13">
        <v>1.5</v>
      </c>
      <c r="Q286" s="13">
        <v>2.1</v>
      </c>
      <c r="R286" s="14">
        <v>0.159817352</v>
      </c>
      <c r="S286" s="6" t="s">
        <v>35</v>
      </c>
      <c r="T286" s="6" t="s">
        <v>35</v>
      </c>
      <c r="U286" s="15" t="s">
        <v>35</v>
      </c>
      <c r="V286" s="15" t="s">
        <v>616</v>
      </c>
      <c r="W286" s="15" t="s">
        <v>37</v>
      </c>
      <c r="X286" s="16">
        <v>1</v>
      </c>
      <c r="Y286" s="45">
        <f t="shared" si="67"/>
        <v>73050</v>
      </c>
      <c r="Z286" s="41">
        <f>IF(IFERROR(MATCH(E286,CONV_CAISO_Gen_List!C:C,0),FALSE),1,0)</f>
        <v>1</v>
      </c>
      <c r="AA286" s="47">
        <f t="shared" si="68"/>
        <v>2.1</v>
      </c>
      <c r="AB286">
        <f t="shared" si="69"/>
        <v>1</v>
      </c>
      <c r="AC286">
        <f t="shared" si="70"/>
        <v>1</v>
      </c>
      <c r="AD286">
        <f t="shared" si="66"/>
        <v>1</v>
      </c>
      <c r="AE286">
        <f t="shared" si="71"/>
        <v>0</v>
      </c>
      <c r="AF286" t="str">
        <f t="shared" si="62"/>
        <v>CLOVDL_1_SOLAR</v>
      </c>
      <c r="AG286" t="str">
        <f t="shared" si="63"/>
        <v>Cloverdale Solar FSEC 1</v>
      </c>
      <c r="AH286" s="70">
        <f t="shared" si="64"/>
        <v>1.5</v>
      </c>
      <c r="AI286" t="str">
        <f t="shared" si="65"/>
        <v>Solar</v>
      </c>
      <c r="AJ286" s="44">
        <f>IFERROR(INDEX(MasterGenCapability_201906!$G:$G,MATCH($AF286,MasterGenCapability_201906!$U:$U,0)),"")</f>
        <v>1.5</v>
      </c>
      <c r="AK286" s="44">
        <f>IFERROR(INDEX(NQC2020compliance_20191121!$L:$L,MATCH($AF286,NQC2020compliance_20191121!$A:$A,0)),"")</f>
        <v>0.21</v>
      </c>
    </row>
    <row r="287" spans="2:37" x14ac:dyDescent="0.25">
      <c r="B287" s="6">
        <v>282</v>
      </c>
      <c r="C287" s="6" t="s">
        <v>882</v>
      </c>
      <c r="D287" s="6" t="s">
        <v>883</v>
      </c>
      <c r="E287" s="6" t="s">
        <v>884</v>
      </c>
      <c r="F287" s="6" t="s">
        <v>29</v>
      </c>
      <c r="G287" s="6" t="s">
        <v>834</v>
      </c>
      <c r="H287" s="6" t="s">
        <v>835</v>
      </c>
      <c r="I287" s="6" t="s">
        <v>836</v>
      </c>
      <c r="J287" s="6" t="s">
        <v>614</v>
      </c>
      <c r="K287" s="6" t="s">
        <v>615</v>
      </c>
      <c r="L287" s="6" t="s">
        <v>1</v>
      </c>
      <c r="M287" s="12">
        <v>42137</v>
      </c>
      <c r="N287" s="12">
        <v>51268</v>
      </c>
      <c r="O287" s="6">
        <v>1</v>
      </c>
      <c r="P287" s="13">
        <v>150</v>
      </c>
      <c r="Q287" s="13">
        <v>303</v>
      </c>
      <c r="R287" s="14">
        <v>0.23059360700000001</v>
      </c>
      <c r="S287" s="6" t="s">
        <v>35</v>
      </c>
      <c r="T287" s="6" t="s">
        <v>35</v>
      </c>
      <c r="U287" s="15" t="s">
        <v>35</v>
      </c>
      <c r="V287" s="15" t="s">
        <v>616</v>
      </c>
      <c r="W287" s="15" t="s">
        <v>837</v>
      </c>
      <c r="X287" s="16">
        <v>1</v>
      </c>
      <c r="Y287" s="45">
        <f t="shared" si="67"/>
        <v>73050</v>
      </c>
      <c r="Z287" s="41">
        <f>IF(IFERROR(MATCH(E287,CONV_CAISO_Gen_List!C:C,0),FALSE),1,0)</f>
        <v>1</v>
      </c>
      <c r="AA287" s="47">
        <f t="shared" si="68"/>
        <v>303</v>
      </c>
      <c r="AB287">
        <f t="shared" si="69"/>
        <v>1</v>
      </c>
      <c r="AC287">
        <f t="shared" si="70"/>
        <v>1</v>
      </c>
      <c r="AD287">
        <f t="shared" si="66"/>
        <v>1</v>
      </c>
      <c r="AE287">
        <f t="shared" si="71"/>
        <v>0</v>
      </c>
      <c r="AF287" t="str">
        <f t="shared" si="62"/>
        <v>COPMT2_2_SOLAR2</v>
      </c>
      <c r="AG287" t="str">
        <f t="shared" si="63"/>
        <v>Copper Mountain Solar 2</v>
      </c>
      <c r="AH287" s="70">
        <f t="shared" si="64"/>
        <v>150</v>
      </c>
      <c r="AI287" t="str">
        <f t="shared" si="65"/>
        <v>Solar</v>
      </c>
      <c r="AJ287" s="44">
        <f>IFERROR(INDEX(MasterGenCapability_201906!$G:$G,MATCH($AF287,MasterGenCapability_201906!$U:$U,0)),"")</f>
        <v>155</v>
      </c>
      <c r="AK287" s="44">
        <f>IFERROR(INDEX(NQC2020compliance_20191121!$L:$L,MATCH($AF287,NQC2020compliance_20191121!$A:$A,0)),"")</f>
        <v>21.7</v>
      </c>
    </row>
    <row r="288" spans="2:37" x14ac:dyDescent="0.25">
      <c r="B288" s="6">
        <v>283</v>
      </c>
      <c r="C288" s="6" t="s">
        <v>885</v>
      </c>
      <c r="D288" s="6" t="s">
        <v>886</v>
      </c>
      <c r="E288" s="6"/>
      <c r="F288" s="6" t="s">
        <v>29</v>
      </c>
      <c r="G288" s="6" t="s">
        <v>30</v>
      </c>
      <c r="H288" s="6" t="s">
        <v>75</v>
      </c>
      <c r="I288" s="6" t="s">
        <v>75</v>
      </c>
      <c r="J288" s="6" t="s">
        <v>614</v>
      </c>
      <c r="K288" s="6" t="s">
        <v>619</v>
      </c>
      <c r="L288" s="6" t="s">
        <v>3</v>
      </c>
      <c r="M288" s="12">
        <v>43466</v>
      </c>
      <c r="N288" s="12">
        <v>52596</v>
      </c>
      <c r="O288" s="6">
        <v>1</v>
      </c>
      <c r="P288" s="13">
        <v>40</v>
      </c>
      <c r="Q288" s="13">
        <v>104</v>
      </c>
      <c r="R288" s="14">
        <v>0.296803653</v>
      </c>
      <c r="S288" s="6" t="s">
        <v>35</v>
      </c>
      <c r="T288" s="6" t="s">
        <v>35</v>
      </c>
      <c r="U288" s="15" t="s">
        <v>35</v>
      </c>
      <c r="V288" s="15" t="s">
        <v>616</v>
      </c>
      <c r="W288" s="15" t="s">
        <v>64</v>
      </c>
      <c r="X288" s="16">
        <v>0.84</v>
      </c>
      <c r="Y288" s="45">
        <f t="shared" si="67"/>
        <v>73050</v>
      </c>
      <c r="Z288" s="41">
        <f>IF(IFERROR(MATCH(E288,CONV_CAISO_Gen_List!C:C,0),FALSE),1,0)</f>
        <v>0</v>
      </c>
      <c r="AA288" s="47">
        <f t="shared" si="68"/>
        <v>87.36</v>
      </c>
      <c r="AB288">
        <f t="shared" si="69"/>
        <v>1</v>
      </c>
      <c r="AC288">
        <f t="shared" si="70"/>
        <v>1</v>
      </c>
      <c r="AD288">
        <f t="shared" si="66"/>
        <v>1</v>
      </c>
      <c r="AE288">
        <f t="shared" si="71"/>
        <v>0</v>
      </c>
      <c r="AF288" t="str">
        <f t="shared" si="62"/>
        <v>PG5116</v>
      </c>
      <c r="AG288" t="str">
        <f t="shared" si="63"/>
        <v>Cuyama Solar Array</v>
      </c>
      <c r="AH288" s="70">
        <f t="shared" si="64"/>
        <v>40</v>
      </c>
      <c r="AI288" t="str">
        <f t="shared" si="65"/>
        <v>Solar</v>
      </c>
      <c r="AJ288" s="44" t="str">
        <f>IFERROR(INDEX(MasterGenCapability_201906!$G:$G,MATCH($AF288,MasterGenCapability_201906!$U:$U,0)),"")</f>
        <v/>
      </c>
      <c r="AK288" s="44" t="str">
        <f>IFERROR(INDEX(NQC2020compliance_20191121!$L:$L,MATCH($AF288,NQC2020compliance_20191121!$A:$A,0)),"")</f>
        <v/>
      </c>
    </row>
    <row r="289" spans="2:37" x14ac:dyDescent="0.25">
      <c r="B289" s="6">
        <v>284</v>
      </c>
      <c r="C289" s="6" t="s">
        <v>887</v>
      </c>
      <c r="D289" s="6" t="s">
        <v>888</v>
      </c>
      <c r="E289" s="6" t="s">
        <v>889</v>
      </c>
      <c r="F289" s="6" t="s">
        <v>29</v>
      </c>
      <c r="G289" s="6" t="s">
        <v>30</v>
      </c>
      <c r="H289" s="6" t="s">
        <v>623</v>
      </c>
      <c r="I289" s="6" t="s">
        <v>80</v>
      </c>
      <c r="J289" s="6" t="s">
        <v>614</v>
      </c>
      <c r="K289" s="6" t="s">
        <v>619</v>
      </c>
      <c r="L289" s="6" t="s">
        <v>1</v>
      </c>
      <c r="M289" s="12">
        <v>42644</v>
      </c>
      <c r="N289" s="12">
        <v>49948</v>
      </c>
      <c r="O289" s="6">
        <v>1</v>
      </c>
      <c r="P289" s="13">
        <v>100</v>
      </c>
      <c r="Q289" s="13">
        <v>244.41</v>
      </c>
      <c r="R289" s="14">
        <v>0.279006849</v>
      </c>
      <c r="S289" s="6" t="s">
        <v>35</v>
      </c>
      <c r="T289" s="6" t="s">
        <v>35</v>
      </c>
      <c r="U289" s="15" t="s">
        <v>35</v>
      </c>
      <c r="V289" s="15" t="s">
        <v>616</v>
      </c>
      <c r="W289" s="15" t="s">
        <v>80</v>
      </c>
      <c r="X289" s="16">
        <v>1</v>
      </c>
      <c r="Y289" s="45">
        <f t="shared" si="67"/>
        <v>73050</v>
      </c>
      <c r="Z289" s="41">
        <f>IF(IFERROR(MATCH(E289,CONV_CAISO_Gen_List!C:C,0),FALSE),1,0)</f>
        <v>1</v>
      </c>
      <c r="AA289" s="47">
        <f t="shared" si="68"/>
        <v>244.41</v>
      </c>
      <c r="AB289">
        <f t="shared" si="69"/>
        <v>1</v>
      </c>
      <c r="AC289">
        <f t="shared" si="70"/>
        <v>1</v>
      </c>
      <c r="AD289">
        <f t="shared" si="66"/>
        <v>1</v>
      </c>
      <c r="AE289">
        <f t="shared" si="71"/>
        <v>0</v>
      </c>
      <c r="AF289" t="str">
        <f t="shared" si="62"/>
        <v>HENRTS_1_SOLAR</v>
      </c>
      <c r="AG289" t="str">
        <f t="shared" si="63"/>
        <v>Henrietta Solar</v>
      </c>
      <c r="AH289" s="70">
        <f t="shared" si="64"/>
        <v>100</v>
      </c>
      <c r="AI289" t="str">
        <f t="shared" si="65"/>
        <v>Solar</v>
      </c>
      <c r="AJ289" s="44">
        <f>IFERROR(INDEX(MasterGenCapability_201906!$G:$G,MATCH($AF289,MasterGenCapability_201906!$U:$U,0)),"")</f>
        <v>100</v>
      </c>
      <c r="AK289" s="44">
        <f>IFERROR(INDEX(NQC2020compliance_20191121!$L:$L,MATCH($AF289,NQC2020compliance_20191121!$A:$A,0)),"")</f>
        <v>14</v>
      </c>
    </row>
    <row r="290" spans="2:37" x14ac:dyDescent="0.25">
      <c r="B290" s="6">
        <v>285</v>
      </c>
      <c r="C290" s="6" t="s">
        <v>890</v>
      </c>
      <c r="D290" s="6" t="s">
        <v>891</v>
      </c>
      <c r="E290" s="6" t="s">
        <v>892</v>
      </c>
      <c r="F290" s="6" t="s">
        <v>29</v>
      </c>
      <c r="G290" s="6" t="s">
        <v>30</v>
      </c>
      <c r="H290" s="6" t="s">
        <v>623</v>
      </c>
      <c r="I290" s="6" t="s">
        <v>80</v>
      </c>
      <c r="J290" s="6" t="s">
        <v>614</v>
      </c>
      <c r="K290" s="6" t="s">
        <v>619</v>
      </c>
      <c r="L290" s="6" t="s">
        <v>1</v>
      </c>
      <c r="M290" s="12">
        <v>43101</v>
      </c>
      <c r="N290" s="12">
        <v>50405</v>
      </c>
      <c r="O290" s="6">
        <v>1</v>
      </c>
      <c r="P290" s="13">
        <v>20</v>
      </c>
      <c r="Q290" s="13">
        <v>46.9</v>
      </c>
      <c r="R290" s="14">
        <v>0.26769406400000001</v>
      </c>
      <c r="S290" s="6" t="s">
        <v>35</v>
      </c>
      <c r="T290" s="6" t="s">
        <v>35</v>
      </c>
      <c r="U290" s="15" t="s">
        <v>35</v>
      </c>
      <c r="V290" s="15" t="s">
        <v>616</v>
      </c>
      <c r="W290" s="15" t="s">
        <v>80</v>
      </c>
      <c r="X290" s="16">
        <v>1</v>
      </c>
      <c r="Y290" s="45">
        <f t="shared" si="67"/>
        <v>73050</v>
      </c>
      <c r="Z290" s="41">
        <f>IF(IFERROR(MATCH(E290,CONV_CAISO_Gen_List!C:C,0),FALSE),1,0)</f>
        <v>1</v>
      </c>
      <c r="AA290" s="47">
        <f t="shared" si="68"/>
        <v>46.9</v>
      </c>
      <c r="AB290">
        <f t="shared" si="69"/>
        <v>1</v>
      </c>
      <c r="AC290">
        <f t="shared" si="70"/>
        <v>1</v>
      </c>
      <c r="AD290">
        <f t="shared" si="66"/>
        <v>1</v>
      </c>
      <c r="AE290">
        <f t="shared" si="71"/>
        <v>0</v>
      </c>
      <c r="AF290" t="str">
        <f t="shared" si="62"/>
        <v>LEPRFD_1_KANSAS</v>
      </c>
      <c r="AG290" t="str">
        <f t="shared" si="63"/>
        <v>Kansas</v>
      </c>
      <c r="AH290" s="70">
        <f t="shared" si="64"/>
        <v>20</v>
      </c>
      <c r="AI290" t="str">
        <f t="shared" si="65"/>
        <v>Solar</v>
      </c>
      <c r="AJ290" s="44">
        <f>IFERROR(INDEX(MasterGenCapability_201906!$G:$G,MATCH($AF290,MasterGenCapability_201906!$U:$U,0)),"")</f>
        <v>20</v>
      </c>
      <c r="AK290" s="44">
        <f>IFERROR(INDEX(NQC2020compliance_20191121!$L:$L,MATCH($AF290,NQC2020compliance_20191121!$A:$A,0)),"")</f>
        <v>2.8</v>
      </c>
    </row>
    <row r="291" spans="2:37" x14ac:dyDescent="0.25">
      <c r="B291" s="6">
        <v>286</v>
      </c>
      <c r="C291" s="6" t="s">
        <v>893</v>
      </c>
      <c r="D291" s="6" t="s">
        <v>894</v>
      </c>
      <c r="E291" s="6"/>
      <c r="F291" s="6" t="s">
        <v>29</v>
      </c>
      <c r="G291" s="6" t="s">
        <v>30</v>
      </c>
      <c r="H291" s="6" t="s">
        <v>79</v>
      </c>
      <c r="I291" s="6" t="s">
        <v>80</v>
      </c>
      <c r="J291" s="6" t="s">
        <v>614</v>
      </c>
      <c r="K291" s="6" t="s">
        <v>619</v>
      </c>
      <c r="L291" s="6" t="s">
        <v>1</v>
      </c>
      <c r="M291" s="12">
        <v>43466</v>
      </c>
      <c r="N291" s="12">
        <v>52596</v>
      </c>
      <c r="O291" s="6">
        <v>1</v>
      </c>
      <c r="P291" s="13">
        <v>20</v>
      </c>
      <c r="Q291" s="13">
        <v>47</v>
      </c>
      <c r="R291" s="14">
        <v>0.26826484</v>
      </c>
      <c r="S291" s="6" t="s">
        <v>35</v>
      </c>
      <c r="T291" s="6" t="s">
        <v>35</v>
      </c>
      <c r="U291" s="15" t="s">
        <v>35</v>
      </c>
      <c r="V291" s="15" t="s">
        <v>616</v>
      </c>
      <c r="W291" s="15" t="s">
        <v>80</v>
      </c>
      <c r="X291" s="16">
        <v>1</v>
      </c>
      <c r="Y291" s="45">
        <f t="shared" si="67"/>
        <v>73050</v>
      </c>
      <c r="Z291" s="41">
        <f>IF(IFERROR(MATCH(E291,CONV_CAISO_Gen_List!C:C,0),FALSE),1,0)</f>
        <v>0</v>
      </c>
      <c r="AA291" s="47">
        <f t="shared" si="68"/>
        <v>47</v>
      </c>
      <c r="AB291">
        <f t="shared" si="69"/>
        <v>1</v>
      </c>
      <c r="AC291">
        <f t="shared" si="70"/>
        <v>1</v>
      </c>
      <c r="AD291">
        <f t="shared" si="66"/>
        <v>1</v>
      </c>
      <c r="AE291">
        <f t="shared" si="71"/>
        <v>0</v>
      </c>
      <c r="AF291" t="str">
        <f t="shared" si="62"/>
        <v>PG5130</v>
      </c>
      <c r="AG291" t="str">
        <f t="shared" si="63"/>
        <v>Lost Hills Solar</v>
      </c>
      <c r="AH291" s="70">
        <f t="shared" si="64"/>
        <v>20</v>
      </c>
      <c r="AI291" t="str">
        <f t="shared" si="65"/>
        <v>Solar</v>
      </c>
      <c r="AJ291" s="44" t="str">
        <f>IFERROR(INDEX(MasterGenCapability_201906!$G:$G,MATCH($AF291,MasterGenCapability_201906!$U:$U,0)),"")</f>
        <v/>
      </c>
      <c r="AK291" s="44" t="str">
        <f>IFERROR(INDEX(NQC2020compliance_20191121!$L:$L,MATCH($AF291,NQC2020compliance_20191121!$A:$A,0)),"")</f>
        <v/>
      </c>
    </row>
    <row r="292" spans="2:37" x14ac:dyDescent="0.25">
      <c r="B292" s="6">
        <v>287</v>
      </c>
      <c r="C292" s="6" t="s">
        <v>895</v>
      </c>
      <c r="D292" s="6" t="s">
        <v>896</v>
      </c>
      <c r="E292" s="6" t="s">
        <v>897</v>
      </c>
      <c r="F292" s="6" t="s">
        <v>29</v>
      </c>
      <c r="G292" s="6" t="s">
        <v>30</v>
      </c>
      <c r="H292" s="6" t="s">
        <v>130</v>
      </c>
      <c r="I292" s="6" t="s">
        <v>80</v>
      </c>
      <c r="J292" s="6" t="s">
        <v>614</v>
      </c>
      <c r="K292" s="6" t="s">
        <v>619</v>
      </c>
      <c r="L292" s="6" t="s">
        <v>1</v>
      </c>
      <c r="M292" s="12">
        <v>42174</v>
      </c>
      <c r="N292" s="12">
        <v>49478</v>
      </c>
      <c r="O292" s="6">
        <v>1</v>
      </c>
      <c r="P292" s="13">
        <v>60</v>
      </c>
      <c r="Q292" s="13">
        <v>136</v>
      </c>
      <c r="R292" s="14">
        <v>0.25875190300000001</v>
      </c>
      <c r="S292" s="6" t="s">
        <v>35</v>
      </c>
      <c r="T292" s="6" t="s">
        <v>35</v>
      </c>
      <c r="U292" s="15" t="s">
        <v>35</v>
      </c>
      <c r="V292" s="15" t="s">
        <v>616</v>
      </c>
      <c r="W292" s="15" t="s">
        <v>80</v>
      </c>
      <c r="X292" s="16">
        <v>1</v>
      </c>
      <c r="Y292" s="45">
        <f t="shared" si="67"/>
        <v>73050</v>
      </c>
      <c r="Z292" s="41">
        <f>IF(IFERROR(MATCH(E292,CONV_CAISO_Gen_List!C:C,0),FALSE),1,0)</f>
        <v>1</v>
      </c>
      <c r="AA292" s="47">
        <f t="shared" si="68"/>
        <v>136</v>
      </c>
      <c r="AB292">
        <f t="shared" si="69"/>
        <v>1</v>
      </c>
      <c r="AC292">
        <f t="shared" si="70"/>
        <v>1</v>
      </c>
      <c r="AD292">
        <f t="shared" si="66"/>
        <v>1</v>
      </c>
      <c r="AE292">
        <f t="shared" si="71"/>
        <v>0</v>
      </c>
      <c r="AF292" t="str">
        <f t="shared" si="62"/>
        <v>MNDOTA_1_SOLAR1</v>
      </c>
      <c r="AG292" t="str">
        <f t="shared" si="63"/>
        <v>North Star Solar</v>
      </c>
      <c r="AH292" s="70">
        <f t="shared" si="64"/>
        <v>60</v>
      </c>
      <c r="AI292" t="str">
        <f t="shared" si="65"/>
        <v>Solar</v>
      </c>
      <c r="AJ292" s="44">
        <f>IFERROR(INDEX(MasterGenCapability_201906!$G:$G,MATCH($AF292,MasterGenCapability_201906!$U:$U,0)),"")</f>
        <v>60</v>
      </c>
      <c r="AK292" s="44">
        <f>IFERROR(INDEX(NQC2020compliance_20191121!$L:$L,MATCH($AF292,NQC2020compliance_20191121!$A:$A,0)),"")</f>
        <v>8.4</v>
      </c>
    </row>
    <row r="293" spans="2:37" x14ac:dyDescent="0.25">
      <c r="B293" s="6">
        <v>288</v>
      </c>
      <c r="C293" s="6" t="s">
        <v>898</v>
      </c>
      <c r="D293" s="6" t="s">
        <v>899</v>
      </c>
      <c r="E293" s="6" t="s">
        <v>900</v>
      </c>
      <c r="F293" s="6" t="s">
        <v>29</v>
      </c>
      <c r="G293" s="6" t="s">
        <v>30</v>
      </c>
      <c r="H293" s="6" t="s">
        <v>359</v>
      </c>
      <c r="I293" s="6" t="s">
        <v>80</v>
      </c>
      <c r="J293" s="6" t="s">
        <v>614</v>
      </c>
      <c r="K293" s="6" t="s">
        <v>619</v>
      </c>
      <c r="L293" s="6" t="s">
        <v>1</v>
      </c>
      <c r="M293" s="12">
        <v>41914</v>
      </c>
      <c r="N293" s="12">
        <v>49218</v>
      </c>
      <c r="O293" s="6">
        <v>1</v>
      </c>
      <c r="P293" s="13">
        <v>19.75</v>
      </c>
      <c r="Q293" s="13">
        <v>44</v>
      </c>
      <c r="R293" s="14">
        <v>0.25432055999999997</v>
      </c>
      <c r="S293" s="6" t="s">
        <v>35</v>
      </c>
      <c r="T293" s="6" t="s">
        <v>35</v>
      </c>
      <c r="U293" s="15" t="s">
        <v>35</v>
      </c>
      <c r="V293" s="15" t="s">
        <v>616</v>
      </c>
      <c r="W293" s="15" t="s">
        <v>80</v>
      </c>
      <c r="X293" s="16">
        <v>1</v>
      </c>
      <c r="Y293" s="45">
        <f t="shared" si="67"/>
        <v>73050</v>
      </c>
      <c r="Z293" s="41">
        <f>IF(IFERROR(MATCH(E293,CONV_CAISO_Gen_List!C:C,0),FALSE),1,0)</f>
        <v>1</v>
      </c>
      <c r="AA293" s="47">
        <f t="shared" si="68"/>
        <v>44</v>
      </c>
      <c r="AB293">
        <f t="shared" si="69"/>
        <v>1</v>
      </c>
      <c r="AC293">
        <f t="shared" si="70"/>
        <v>1</v>
      </c>
      <c r="AD293">
        <f t="shared" si="66"/>
        <v>1</v>
      </c>
      <c r="AE293">
        <f t="shared" si="71"/>
        <v>0</v>
      </c>
      <c r="AF293" t="str">
        <f t="shared" si="62"/>
        <v>OLIVEP_1_SOLAR2</v>
      </c>
      <c r="AG293" t="str">
        <f t="shared" si="63"/>
        <v>White River Solar 2 - RAM 2</v>
      </c>
      <c r="AH293" s="70">
        <f t="shared" si="64"/>
        <v>19.75</v>
      </c>
      <c r="AI293" t="str">
        <f t="shared" si="65"/>
        <v>Solar</v>
      </c>
      <c r="AJ293" s="44">
        <f>IFERROR(INDEX(MasterGenCapability_201906!$G:$G,MATCH($AF293,MasterGenCapability_201906!$U:$U,0)),"")</f>
        <v>19.75</v>
      </c>
      <c r="AK293" s="44">
        <f>IFERROR(INDEX(NQC2020compliance_20191121!$L:$L,MATCH($AF293,NQC2020compliance_20191121!$A:$A,0)),"")</f>
        <v>2.77</v>
      </c>
    </row>
    <row r="294" spans="2:37" x14ac:dyDescent="0.25">
      <c r="B294" s="6">
        <v>289</v>
      </c>
      <c r="C294" s="6" t="s">
        <v>901</v>
      </c>
      <c r="D294" s="6" t="s">
        <v>902</v>
      </c>
      <c r="E294" s="6"/>
      <c r="F294" s="6" t="s">
        <v>29</v>
      </c>
      <c r="G294" s="6" t="s">
        <v>30</v>
      </c>
      <c r="H294" s="6" t="s">
        <v>903</v>
      </c>
      <c r="I294" s="6" t="s">
        <v>904</v>
      </c>
      <c r="J294" s="6" t="s">
        <v>614</v>
      </c>
      <c r="K294" s="6" t="s">
        <v>619</v>
      </c>
      <c r="L294" s="6" t="s">
        <v>3</v>
      </c>
      <c r="M294" s="12">
        <v>43983</v>
      </c>
      <c r="N294" s="12">
        <v>51287</v>
      </c>
      <c r="O294" s="6">
        <v>1</v>
      </c>
      <c r="P294" s="13">
        <v>50</v>
      </c>
      <c r="Q294" s="13">
        <v>119.34</v>
      </c>
      <c r="R294" s="14">
        <v>0.27246575299999998</v>
      </c>
      <c r="S294" s="6" t="s">
        <v>905</v>
      </c>
      <c r="T294" s="6" t="s">
        <v>35</v>
      </c>
      <c r="U294" s="15" t="s">
        <v>905</v>
      </c>
      <c r="V294" s="15" t="s">
        <v>616</v>
      </c>
      <c r="W294" s="15" t="s">
        <v>906</v>
      </c>
      <c r="X294" s="16">
        <v>0.84</v>
      </c>
      <c r="Y294" s="45">
        <f t="shared" si="67"/>
        <v>73050</v>
      </c>
      <c r="Z294" s="41">
        <f>IF(IFERROR(MATCH(E294,CONV_CAISO_Gen_List!C:C,0),FALSE),1,0)</f>
        <v>0</v>
      </c>
      <c r="AA294" s="47">
        <f t="shared" si="68"/>
        <v>100.2456</v>
      </c>
      <c r="AB294">
        <f t="shared" si="69"/>
        <v>1</v>
      </c>
      <c r="AC294">
        <f t="shared" si="70"/>
        <v>1</v>
      </c>
      <c r="AD294">
        <f t="shared" si="66"/>
        <v>1</v>
      </c>
      <c r="AE294">
        <f t="shared" si="71"/>
        <v>0</v>
      </c>
      <c r="AF294" t="str">
        <f t="shared" si="62"/>
        <v>PG5150</v>
      </c>
      <c r="AG294" t="str">
        <f t="shared" si="63"/>
        <v>Midway Solar Farm I</v>
      </c>
      <c r="AH294" s="70">
        <f t="shared" si="64"/>
        <v>50</v>
      </c>
      <c r="AI294" t="str">
        <f t="shared" si="65"/>
        <v>Solar</v>
      </c>
      <c r="AJ294" s="44" t="str">
        <f>IFERROR(INDEX(MasterGenCapability_201906!$G:$G,MATCH($AF294,MasterGenCapability_201906!$U:$U,0)),"")</f>
        <v/>
      </c>
      <c r="AK294" s="44" t="str">
        <f>IFERROR(INDEX(NQC2020compliance_20191121!$L:$L,MATCH($AF294,NQC2020compliance_20191121!$A:$A,0)),"")</f>
        <v/>
      </c>
    </row>
    <row r="295" spans="2:37" x14ac:dyDescent="0.25">
      <c r="B295" s="6">
        <v>290</v>
      </c>
      <c r="C295" s="6" t="s">
        <v>907</v>
      </c>
      <c r="D295" s="6" t="s">
        <v>908</v>
      </c>
      <c r="E295" s="6" t="s">
        <v>909</v>
      </c>
      <c r="F295" s="6" t="s">
        <v>29</v>
      </c>
      <c r="G295" s="6" t="s">
        <v>30</v>
      </c>
      <c r="H295" s="6" t="s">
        <v>79</v>
      </c>
      <c r="I295" s="6" t="s">
        <v>91</v>
      </c>
      <c r="J295" s="6" t="s">
        <v>614</v>
      </c>
      <c r="K295" s="6" t="s">
        <v>619</v>
      </c>
      <c r="L295" s="6" t="s">
        <v>1</v>
      </c>
      <c r="M295" s="12">
        <v>43468</v>
      </c>
      <c r="N295" s="12">
        <v>48946</v>
      </c>
      <c r="O295" s="6">
        <v>1</v>
      </c>
      <c r="P295" s="13">
        <v>100</v>
      </c>
      <c r="Q295" s="13">
        <v>298.14</v>
      </c>
      <c r="R295" s="14">
        <v>0.34034246600000001</v>
      </c>
      <c r="S295" s="6" t="s">
        <v>35</v>
      </c>
      <c r="T295" s="6" t="s">
        <v>35</v>
      </c>
      <c r="U295" s="15" t="s">
        <v>35</v>
      </c>
      <c r="V295" s="15" t="s">
        <v>616</v>
      </c>
      <c r="W295" s="15" t="s">
        <v>91</v>
      </c>
      <c r="X295" s="16">
        <v>1</v>
      </c>
      <c r="Y295" s="45">
        <f t="shared" si="67"/>
        <v>73050</v>
      </c>
      <c r="Z295" s="41">
        <f>IF(IFERROR(MATCH(E295,CONV_CAISO_Gen_List!C:C,0),FALSE),1,0)</f>
        <v>1</v>
      </c>
      <c r="AA295" s="47">
        <f t="shared" si="68"/>
        <v>298.14</v>
      </c>
      <c r="AB295">
        <f t="shared" si="69"/>
        <v>1</v>
      </c>
      <c r="AC295">
        <f t="shared" si="70"/>
        <v>1</v>
      </c>
      <c r="AD295">
        <f t="shared" si="66"/>
        <v>1</v>
      </c>
      <c r="AE295">
        <f t="shared" si="71"/>
        <v>0</v>
      </c>
      <c r="AF295" t="str">
        <f t="shared" si="62"/>
        <v>ASTORA_2_SOLAR1</v>
      </c>
      <c r="AG295" t="str">
        <f t="shared" si="63"/>
        <v>RE Astoria LLC</v>
      </c>
      <c r="AH295" s="70">
        <f t="shared" si="64"/>
        <v>100</v>
      </c>
      <c r="AI295" t="str">
        <f t="shared" si="65"/>
        <v>Solar</v>
      </c>
      <c r="AJ295" s="44">
        <f>IFERROR(INDEX(MasterGenCapability_201906!$G:$G,MATCH($AF295,MasterGenCapability_201906!$U:$U,0)),"")</f>
        <v>100</v>
      </c>
      <c r="AK295" s="44">
        <f>IFERROR(INDEX(NQC2020compliance_20191121!$L:$L,MATCH($AF295,NQC2020compliance_20191121!$A:$A,0)),"")</f>
        <v>14</v>
      </c>
    </row>
    <row r="296" spans="2:37" x14ac:dyDescent="0.25">
      <c r="B296" s="6">
        <v>291</v>
      </c>
      <c r="C296" s="6" t="s">
        <v>910</v>
      </c>
      <c r="D296" s="6" t="s">
        <v>911</v>
      </c>
      <c r="E296" s="6"/>
      <c r="F296" s="6" t="s">
        <v>29</v>
      </c>
      <c r="G296" s="6" t="s">
        <v>30</v>
      </c>
      <c r="H296" s="6" t="s">
        <v>31</v>
      </c>
      <c r="I296" s="6" t="s">
        <v>637</v>
      </c>
      <c r="J296" s="6" t="s">
        <v>614</v>
      </c>
      <c r="K296" s="6" t="s">
        <v>619</v>
      </c>
      <c r="L296" s="6" t="s">
        <v>3</v>
      </c>
      <c r="M296" s="12">
        <v>43435</v>
      </c>
      <c r="N296" s="12">
        <v>48943</v>
      </c>
      <c r="O296" s="6">
        <v>1</v>
      </c>
      <c r="P296" s="13">
        <v>150</v>
      </c>
      <c r="Q296" s="13">
        <v>380.71</v>
      </c>
      <c r="R296" s="14">
        <v>0.28973363800000002</v>
      </c>
      <c r="S296" s="6" t="s">
        <v>35</v>
      </c>
      <c r="T296" s="6" t="s">
        <v>35</v>
      </c>
      <c r="U296" s="15" t="s">
        <v>35</v>
      </c>
      <c r="V296" s="15" t="s">
        <v>616</v>
      </c>
      <c r="W296" s="15" t="s">
        <v>64</v>
      </c>
      <c r="X296" s="16">
        <v>0.84</v>
      </c>
      <c r="Y296" s="45">
        <f t="shared" si="67"/>
        <v>73050</v>
      </c>
      <c r="Z296" s="41">
        <f>IF(IFERROR(MATCH(E296,CONV_CAISO_Gen_List!C:C,0),FALSE),1,0)</f>
        <v>0</v>
      </c>
      <c r="AA296" s="47">
        <f t="shared" si="68"/>
        <v>319.79639999999995</v>
      </c>
      <c r="AB296">
        <f t="shared" si="69"/>
        <v>1</v>
      </c>
      <c r="AC296">
        <f t="shared" si="70"/>
        <v>1</v>
      </c>
      <c r="AD296">
        <f t="shared" si="66"/>
        <v>1</v>
      </c>
      <c r="AE296">
        <f t="shared" si="71"/>
        <v>0</v>
      </c>
      <c r="AF296" t="str">
        <f t="shared" si="62"/>
        <v>PG5156</v>
      </c>
      <c r="AG296" t="str">
        <f t="shared" si="63"/>
        <v>California Flats Solar Project</v>
      </c>
      <c r="AH296" s="70">
        <f t="shared" si="64"/>
        <v>150</v>
      </c>
      <c r="AI296" t="str">
        <f t="shared" si="65"/>
        <v>Solar</v>
      </c>
      <c r="AJ296" s="44" t="str">
        <f>IFERROR(INDEX(MasterGenCapability_201906!$G:$G,MATCH($AF296,MasterGenCapability_201906!$U:$U,0)),"")</f>
        <v/>
      </c>
      <c r="AK296" s="44" t="str">
        <f>IFERROR(INDEX(NQC2020compliance_20191121!$L:$L,MATCH($AF296,NQC2020compliance_20191121!$A:$A,0)),"")</f>
        <v/>
      </c>
    </row>
    <row r="297" spans="2:37" x14ac:dyDescent="0.25">
      <c r="B297" s="6">
        <v>292</v>
      </c>
      <c r="C297" s="6" t="s">
        <v>912</v>
      </c>
      <c r="D297" s="6" t="s">
        <v>913</v>
      </c>
      <c r="E297" s="6"/>
      <c r="F297" s="6" t="s">
        <v>29</v>
      </c>
      <c r="G297" s="6" t="s">
        <v>30</v>
      </c>
      <c r="H297" s="6" t="s">
        <v>79</v>
      </c>
      <c r="I297" s="6" t="s">
        <v>80</v>
      </c>
      <c r="J297" s="6" t="s">
        <v>614</v>
      </c>
      <c r="K297" s="6" t="s">
        <v>619</v>
      </c>
      <c r="L297" s="6" t="s">
        <v>3</v>
      </c>
      <c r="M297" s="12">
        <v>43466</v>
      </c>
      <c r="N297" s="12">
        <v>52596</v>
      </c>
      <c r="O297" s="6">
        <v>1</v>
      </c>
      <c r="P297" s="13">
        <v>12</v>
      </c>
      <c r="Q297" s="13">
        <v>28</v>
      </c>
      <c r="R297" s="14">
        <v>0.26636225299999999</v>
      </c>
      <c r="S297" s="6" t="s">
        <v>35</v>
      </c>
      <c r="T297" s="6" t="s">
        <v>35</v>
      </c>
      <c r="U297" s="15" t="s">
        <v>35</v>
      </c>
      <c r="V297" s="15" t="s">
        <v>616</v>
      </c>
      <c r="W297" s="15" t="s">
        <v>80</v>
      </c>
      <c r="X297" s="16">
        <v>0.84</v>
      </c>
      <c r="Y297" s="45">
        <f t="shared" si="67"/>
        <v>73050</v>
      </c>
      <c r="Z297" s="41">
        <f>IF(IFERROR(MATCH(E297,CONV_CAISO_Gen_List!C:C,0),FALSE),1,0)</f>
        <v>0</v>
      </c>
      <c r="AA297" s="47">
        <f t="shared" si="68"/>
        <v>23.52</v>
      </c>
      <c r="AB297">
        <f t="shared" si="69"/>
        <v>1</v>
      </c>
      <c r="AC297">
        <f t="shared" si="70"/>
        <v>1</v>
      </c>
      <c r="AD297">
        <f t="shared" si="66"/>
        <v>1</v>
      </c>
      <c r="AE297">
        <f t="shared" si="71"/>
        <v>0</v>
      </c>
      <c r="AF297" t="str">
        <f t="shared" si="62"/>
        <v>PG5158</v>
      </c>
      <c r="AG297" t="str">
        <f t="shared" si="63"/>
        <v>Blackwell Solar</v>
      </c>
      <c r="AH297" s="70">
        <f t="shared" si="64"/>
        <v>12</v>
      </c>
      <c r="AI297" t="str">
        <f t="shared" si="65"/>
        <v>Solar</v>
      </c>
      <c r="AJ297" s="44" t="str">
        <f>IFERROR(INDEX(MasterGenCapability_201906!$G:$G,MATCH($AF297,MasterGenCapability_201906!$U:$U,0)),"")</f>
        <v/>
      </c>
      <c r="AK297" s="44" t="str">
        <f>IFERROR(INDEX(NQC2020compliance_20191121!$L:$L,MATCH($AF297,NQC2020compliance_20191121!$A:$A,0)),"")</f>
        <v/>
      </c>
    </row>
    <row r="298" spans="2:37" x14ac:dyDescent="0.25">
      <c r="B298" s="6">
        <v>293</v>
      </c>
      <c r="C298" s="6" t="s">
        <v>914</v>
      </c>
      <c r="D298" s="6" t="s">
        <v>915</v>
      </c>
      <c r="E298" s="6" t="s">
        <v>916</v>
      </c>
      <c r="F298" s="6" t="s">
        <v>29</v>
      </c>
      <c r="G298" s="6" t="s">
        <v>30</v>
      </c>
      <c r="H298" s="6" t="s">
        <v>90</v>
      </c>
      <c r="I298" s="6" t="s">
        <v>91</v>
      </c>
      <c r="J298" s="6" t="s">
        <v>614</v>
      </c>
      <c r="K298" s="6" t="s">
        <v>619</v>
      </c>
      <c r="L298" s="6" t="s">
        <v>1</v>
      </c>
      <c r="M298" s="12">
        <v>41956</v>
      </c>
      <c r="N298" s="12">
        <v>49348</v>
      </c>
      <c r="O298" s="6">
        <v>1</v>
      </c>
      <c r="P298" s="13">
        <v>20</v>
      </c>
      <c r="Q298" s="13">
        <v>53</v>
      </c>
      <c r="R298" s="14">
        <v>0.30251141599999998</v>
      </c>
      <c r="S298" s="6" t="s">
        <v>35</v>
      </c>
      <c r="T298" s="6" t="s">
        <v>35</v>
      </c>
      <c r="U298" s="15" t="s">
        <v>35</v>
      </c>
      <c r="V298" s="15" t="s">
        <v>616</v>
      </c>
      <c r="W298" s="15" t="s">
        <v>91</v>
      </c>
      <c r="X298" s="16">
        <v>1</v>
      </c>
      <c r="Y298" s="45">
        <f t="shared" si="67"/>
        <v>73050</v>
      </c>
      <c r="Z298" s="41">
        <f>IF(IFERROR(MATCH(E298,CONV_CAISO_Gen_List!C:C,0),FALSE),1,0)</f>
        <v>1</v>
      </c>
      <c r="AA298" s="47">
        <f t="shared" si="68"/>
        <v>53</v>
      </c>
      <c r="AB298">
        <f t="shared" si="69"/>
        <v>1</v>
      </c>
      <c r="AC298">
        <f t="shared" si="70"/>
        <v>1</v>
      </c>
      <c r="AD298">
        <f t="shared" si="66"/>
        <v>1</v>
      </c>
      <c r="AE298">
        <f t="shared" si="71"/>
        <v>0</v>
      </c>
      <c r="AF298" t="str">
        <f t="shared" si="62"/>
        <v>ACACIA_6_SOLAR</v>
      </c>
      <c r="AG298" t="str">
        <f t="shared" si="63"/>
        <v>West Antelope - RAM 1</v>
      </c>
      <c r="AH298" s="70">
        <f t="shared" si="64"/>
        <v>20</v>
      </c>
      <c r="AI298" t="str">
        <f t="shared" si="65"/>
        <v>Solar</v>
      </c>
      <c r="AJ298" s="44">
        <f>IFERROR(INDEX(MasterGenCapability_201906!$G:$G,MATCH($AF298,MasterGenCapability_201906!$U:$U,0)),"")</f>
        <v>20</v>
      </c>
      <c r="AK298" s="44">
        <f>IFERROR(INDEX(NQC2020compliance_20191121!$L:$L,MATCH($AF298,NQC2020compliance_20191121!$A:$A,0)),"")</f>
        <v>2.8</v>
      </c>
    </row>
    <row r="299" spans="2:37" x14ac:dyDescent="0.25">
      <c r="B299" s="6">
        <v>294</v>
      </c>
      <c r="C299" s="6" t="s">
        <v>917</v>
      </c>
      <c r="D299" s="6" t="s">
        <v>918</v>
      </c>
      <c r="E299" s="6" t="s">
        <v>919</v>
      </c>
      <c r="F299" s="6" t="s">
        <v>29</v>
      </c>
      <c r="G299" s="6" t="s">
        <v>30</v>
      </c>
      <c r="H299" s="6" t="s">
        <v>90</v>
      </c>
      <c r="I299" s="6" t="s">
        <v>91</v>
      </c>
      <c r="J299" s="6" t="s">
        <v>614</v>
      </c>
      <c r="K299" s="6" t="s">
        <v>619</v>
      </c>
      <c r="L299" s="6" t="s">
        <v>1</v>
      </c>
      <c r="M299" s="12">
        <v>41957</v>
      </c>
      <c r="N299" s="12">
        <v>49356</v>
      </c>
      <c r="O299" s="6">
        <v>1</v>
      </c>
      <c r="P299" s="13">
        <v>20</v>
      </c>
      <c r="Q299" s="13">
        <v>47.73</v>
      </c>
      <c r="R299" s="14">
        <v>0.27243150700000002</v>
      </c>
      <c r="S299" s="6" t="s">
        <v>35</v>
      </c>
      <c r="T299" s="6" t="s">
        <v>35</v>
      </c>
      <c r="U299" s="15" t="s">
        <v>35</v>
      </c>
      <c r="V299" s="15" t="s">
        <v>616</v>
      </c>
      <c r="W299" s="15" t="s">
        <v>91</v>
      </c>
      <c r="X299" s="16">
        <v>1</v>
      </c>
      <c r="Y299" s="45">
        <f t="shared" si="67"/>
        <v>73050</v>
      </c>
      <c r="Z299" s="41">
        <f>IF(IFERROR(MATCH(E299,CONV_CAISO_Gen_List!C:C,0),FALSE),1,0)</f>
        <v>1</v>
      </c>
      <c r="AA299" s="47">
        <f t="shared" si="68"/>
        <v>47.73</v>
      </c>
      <c r="AB299">
        <f t="shared" si="69"/>
        <v>1</v>
      </c>
      <c r="AC299">
        <f t="shared" si="70"/>
        <v>1</v>
      </c>
      <c r="AD299">
        <f t="shared" si="66"/>
        <v>1</v>
      </c>
      <c r="AE299">
        <f t="shared" si="71"/>
        <v>0</v>
      </c>
      <c r="AF299" t="str">
        <f t="shared" si="62"/>
        <v>PLAINV_6_BSOLAR</v>
      </c>
      <c r="AG299" t="str">
        <f t="shared" si="63"/>
        <v>Western Antelope Blue Sky Ranch A - RAM 1</v>
      </c>
      <c r="AH299" s="70">
        <f t="shared" si="64"/>
        <v>20</v>
      </c>
      <c r="AI299" t="str">
        <f t="shared" si="65"/>
        <v>Solar</v>
      </c>
      <c r="AJ299" s="44">
        <f>IFERROR(INDEX(MasterGenCapability_201906!$G:$G,MATCH($AF299,MasterGenCapability_201906!$U:$U,0)),"")</f>
        <v>20</v>
      </c>
      <c r="AK299" s="44">
        <f>IFERROR(INDEX(NQC2020compliance_20191121!$L:$L,MATCH($AF299,NQC2020compliance_20191121!$A:$A,0)),"")</f>
        <v>0</v>
      </c>
    </row>
    <row r="300" spans="2:37" x14ac:dyDescent="0.25">
      <c r="B300" s="6">
        <v>295</v>
      </c>
      <c r="C300" s="6" t="s">
        <v>920</v>
      </c>
      <c r="D300" s="6" t="s">
        <v>921</v>
      </c>
      <c r="E300" s="6" t="s">
        <v>922</v>
      </c>
      <c r="F300" s="6" t="s">
        <v>29</v>
      </c>
      <c r="G300" s="6" t="s">
        <v>30</v>
      </c>
      <c r="H300" s="6" t="s">
        <v>623</v>
      </c>
      <c r="I300" s="6" t="s">
        <v>80</v>
      </c>
      <c r="J300" s="6" t="s">
        <v>614</v>
      </c>
      <c r="K300" s="6" t="s">
        <v>619</v>
      </c>
      <c r="L300" s="6" t="s">
        <v>1</v>
      </c>
      <c r="M300" s="12">
        <v>42002</v>
      </c>
      <c r="N300" s="12">
        <v>49358</v>
      </c>
      <c r="O300" s="6">
        <v>1</v>
      </c>
      <c r="P300" s="13">
        <v>20</v>
      </c>
      <c r="Q300" s="13">
        <v>48</v>
      </c>
      <c r="R300" s="14">
        <v>0.27397260299999998</v>
      </c>
      <c r="S300" s="6" t="s">
        <v>35</v>
      </c>
      <c r="T300" s="6" t="s">
        <v>35</v>
      </c>
      <c r="U300" s="15" t="s">
        <v>35</v>
      </c>
      <c r="V300" s="15" t="s">
        <v>616</v>
      </c>
      <c r="W300" s="15" t="s">
        <v>80</v>
      </c>
      <c r="X300" s="16">
        <v>1</v>
      </c>
      <c r="Y300" s="45">
        <f t="shared" si="67"/>
        <v>73050</v>
      </c>
      <c r="Z300" s="41">
        <f>IF(IFERROR(MATCH(E300,CONV_CAISO_Gen_List!C:C,0),FALSE),1,0)</f>
        <v>1</v>
      </c>
      <c r="AA300" s="47">
        <f t="shared" si="68"/>
        <v>48</v>
      </c>
      <c r="AB300">
        <f t="shared" si="69"/>
        <v>1</v>
      </c>
      <c r="AC300">
        <f t="shared" si="70"/>
        <v>1</v>
      </c>
      <c r="AD300">
        <f t="shared" si="66"/>
        <v>1</v>
      </c>
      <c r="AE300">
        <f t="shared" si="71"/>
        <v>0</v>
      </c>
      <c r="AF300" t="str">
        <f t="shared" si="62"/>
        <v>KNTSTH_6_SOLAR</v>
      </c>
      <c r="AG300" t="str">
        <f t="shared" si="63"/>
        <v>Kent South - PV 2</v>
      </c>
      <c r="AH300" s="70">
        <f t="shared" si="64"/>
        <v>20</v>
      </c>
      <c r="AI300" t="str">
        <f t="shared" si="65"/>
        <v>Solar</v>
      </c>
      <c r="AJ300" s="44">
        <f>IFERROR(INDEX(MasterGenCapability_201906!$G:$G,MATCH($AF300,MasterGenCapability_201906!$U:$U,0)),"")</f>
        <v>20</v>
      </c>
      <c r="AK300" s="44">
        <f>IFERROR(INDEX(NQC2020compliance_20191121!$L:$L,MATCH($AF300,NQC2020compliance_20191121!$A:$A,0)),"")</f>
        <v>0</v>
      </c>
    </row>
    <row r="301" spans="2:37" x14ac:dyDescent="0.25">
      <c r="B301" s="6">
        <v>296</v>
      </c>
      <c r="C301" s="6" t="s">
        <v>923</v>
      </c>
      <c r="D301" s="6" t="s">
        <v>924</v>
      </c>
      <c r="E301" s="6" t="s">
        <v>925</v>
      </c>
      <c r="F301" s="6" t="s">
        <v>29</v>
      </c>
      <c r="G301" s="6" t="s">
        <v>30</v>
      </c>
      <c r="H301" s="6" t="s">
        <v>79</v>
      </c>
      <c r="I301" s="6" t="s">
        <v>80</v>
      </c>
      <c r="J301" s="6" t="s">
        <v>614</v>
      </c>
      <c r="K301" s="6" t="s">
        <v>619</v>
      </c>
      <c r="L301" s="6" t="s">
        <v>1</v>
      </c>
      <c r="M301" s="12">
        <v>42108</v>
      </c>
      <c r="N301" s="12">
        <v>49443</v>
      </c>
      <c r="O301" s="6">
        <v>1</v>
      </c>
      <c r="P301" s="13">
        <v>20</v>
      </c>
      <c r="Q301" s="13">
        <v>47</v>
      </c>
      <c r="R301" s="14">
        <v>0.26826484</v>
      </c>
      <c r="S301" s="6" t="s">
        <v>35</v>
      </c>
      <c r="T301" s="6" t="s">
        <v>35</v>
      </c>
      <c r="U301" s="15" t="s">
        <v>35</v>
      </c>
      <c r="V301" s="15" t="s">
        <v>616</v>
      </c>
      <c r="W301" s="15" t="s">
        <v>80</v>
      </c>
      <c r="X301" s="16">
        <v>1</v>
      </c>
      <c r="Y301" s="45">
        <f t="shared" si="67"/>
        <v>73050</v>
      </c>
      <c r="Z301" s="41">
        <f>IF(IFERROR(MATCH(E301,CONV_CAISO_Gen_List!C:C,0),FALSE),1,0)</f>
        <v>1</v>
      </c>
      <c r="AA301" s="47">
        <f t="shared" si="68"/>
        <v>47</v>
      </c>
      <c r="AB301">
        <f t="shared" si="69"/>
        <v>1</v>
      </c>
      <c r="AC301">
        <f t="shared" si="70"/>
        <v>1</v>
      </c>
      <c r="AD301">
        <f t="shared" si="66"/>
        <v>1</v>
      </c>
      <c r="AE301">
        <f t="shared" si="71"/>
        <v>0</v>
      </c>
      <c r="AF301" t="str">
        <f t="shared" si="62"/>
        <v>SKERN_6_SOLAR1</v>
      </c>
      <c r="AG301" t="str">
        <f t="shared" si="63"/>
        <v>Algonquin SKIC 20 Solar - PV 2</v>
      </c>
      <c r="AH301" s="70">
        <f t="shared" si="64"/>
        <v>20</v>
      </c>
      <c r="AI301" t="str">
        <f t="shared" si="65"/>
        <v>Solar</v>
      </c>
      <c r="AJ301" s="44">
        <f>IFERROR(INDEX(MasterGenCapability_201906!$G:$G,MATCH($AF301,MasterGenCapability_201906!$U:$U,0)),"")</f>
        <v>20</v>
      </c>
      <c r="AK301" s="44">
        <f>IFERROR(INDEX(NQC2020compliance_20191121!$L:$L,MATCH($AF301,NQC2020compliance_20191121!$A:$A,0)),"")</f>
        <v>2.8</v>
      </c>
    </row>
    <row r="302" spans="2:37" x14ac:dyDescent="0.25">
      <c r="B302" s="6">
        <v>297</v>
      </c>
      <c r="C302" s="6" t="s">
        <v>926</v>
      </c>
      <c r="D302" s="6" t="s">
        <v>927</v>
      </c>
      <c r="E302" s="6" t="s">
        <v>928</v>
      </c>
      <c r="F302" s="6" t="s">
        <v>29</v>
      </c>
      <c r="G302" s="6" t="s">
        <v>30</v>
      </c>
      <c r="H302" s="6" t="s">
        <v>710</v>
      </c>
      <c r="I302" s="6" t="s">
        <v>929</v>
      </c>
      <c r="J302" s="6" t="s">
        <v>614</v>
      </c>
      <c r="K302" s="6" t="s">
        <v>619</v>
      </c>
      <c r="L302" s="6" t="s">
        <v>1</v>
      </c>
      <c r="M302" s="12">
        <v>42144</v>
      </c>
      <c r="N302" s="12">
        <v>49489</v>
      </c>
      <c r="O302" s="6">
        <v>1</v>
      </c>
      <c r="P302" s="13">
        <v>20</v>
      </c>
      <c r="Q302" s="13">
        <v>49.76</v>
      </c>
      <c r="R302" s="14">
        <v>0.28401826499999999</v>
      </c>
      <c r="S302" s="6" t="s">
        <v>35</v>
      </c>
      <c r="T302" s="6" t="s">
        <v>35</v>
      </c>
      <c r="U302" s="15" t="s">
        <v>35</v>
      </c>
      <c r="V302" s="15" t="s">
        <v>616</v>
      </c>
      <c r="W302" s="15" t="s">
        <v>287</v>
      </c>
      <c r="X302" s="16">
        <v>1</v>
      </c>
      <c r="Y302" s="45">
        <f t="shared" si="67"/>
        <v>73050</v>
      </c>
      <c r="Z302" s="41">
        <f>IF(IFERROR(MATCH(E302,CONV_CAISO_Gen_List!C:C,0),FALSE),1,0)</f>
        <v>1</v>
      </c>
      <c r="AA302" s="47">
        <f t="shared" si="68"/>
        <v>49.76</v>
      </c>
      <c r="AB302">
        <f t="shared" si="69"/>
        <v>1</v>
      </c>
      <c r="AC302">
        <f t="shared" si="70"/>
        <v>1</v>
      </c>
      <c r="AD302">
        <f t="shared" si="66"/>
        <v>1</v>
      </c>
      <c r="AE302">
        <f t="shared" si="71"/>
        <v>0</v>
      </c>
      <c r="AF302" t="str">
        <f t="shared" ref="AF302:AF363" si="72">IF(ISBLANK(E302),C302,E302)</f>
        <v>VICTOR_1_SOLAR2</v>
      </c>
      <c r="AG302" t="str">
        <f t="shared" ref="AG302:AG363" si="73">D302</f>
        <v>Alamo Solar, LLC - RAM 2</v>
      </c>
      <c r="AH302" s="70">
        <f t="shared" ref="AH302:AH363" si="74">P302</f>
        <v>20</v>
      </c>
      <c r="AI302" t="str">
        <f t="shared" ref="AI302:AI363" si="75">V302</f>
        <v>Solar</v>
      </c>
      <c r="AJ302" s="44">
        <f>IFERROR(INDEX(MasterGenCapability_201906!$G:$G,MATCH($AF302,MasterGenCapability_201906!$U:$U,0)),"")</f>
        <v>20</v>
      </c>
      <c r="AK302" s="44">
        <f>IFERROR(INDEX(NQC2020compliance_20191121!$L:$L,MATCH($AF302,NQC2020compliance_20191121!$A:$A,0)),"")</f>
        <v>0</v>
      </c>
    </row>
    <row r="303" spans="2:37" x14ac:dyDescent="0.25">
      <c r="B303" s="6">
        <v>298</v>
      </c>
      <c r="C303" s="6" t="s">
        <v>930</v>
      </c>
      <c r="D303" s="6" t="s">
        <v>931</v>
      </c>
      <c r="E303" s="6" t="s">
        <v>932</v>
      </c>
      <c r="F303" s="6" t="s">
        <v>29</v>
      </c>
      <c r="G303" s="6" t="s">
        <v>30</v>
      </c>
      <c r="H303" s="6" t="s">
        <v>623</v>
      </c>
      <c r="I303" s="6" t="s">
        <v>80</v>
      </c>
      <c r="J303" s="6" t="s">
        <v>614</v>
      </c>
      <c r="K303" s="6" t="s">
        <v>619</v>
      </c>
      <c r="L303" s="6" t="s">
        <v>1</v>
      </c>
      <c r="M303" s="12">
        <v>42024</v>
      </c>
      <c r="N303" s="12">
        <v>49387</v>
      </c>
      <c r="O303" s="6">
        <v>1</v>
      </c>
      <c r="P303" s="13">
        <v>19.760000000000002</v>
      </c>
      <c r="Q303" s="13">
        <v>49.7</v>
      </c>
      <c r="R303" s="14">
        <v>0.28712125399999999</v>
      </c>
      <c r="S303" s="6" t="s">
        <v>35</v>
      </c>
      <c r="T303" s="6" t="s">
        <v>35</v>
      </c>
      <c r="U303" s="15" t="s">
        <v>35</v>
      </c>
      <c r="V303" s="15" t="s">
        <v>616</v>
      </c>
      <c r="W303" s="15" t="s">
        <v>80</v>
      </c>
      <c r="X303" s="16">
        <v>1</v>
      </c>
      <c r="Y303" s="45">
        <f t="shared" si="67"/>
        <v>73050</v>
      </c>
      <c r="Z303" s="41">
        <f>IF(IFERROR(MATCH(E303,CONV_CAISO_Gen_List!C:C,0),FALSE),1,0)</f>
        <v>1</v>
      </c>
      <c r="AA303" s="47">
        <f t="shared" si="68"/>
        <v>49.7</v>
      </c>
      <c r="AB303">
        <f t="shared" si="69"/>
        <v>1</v>
      </c>
      <c r="AC303">
        <f t="shared" si="70"/>
        <v>1</v>
      </c>
      <c r="AD303">
        <f t="shared" si="66"/>
        <v>1</v>
      </c>
      <c r="AE303">
        <f t="shared" si="71"/>
        <v>0</v>
      </c>
      <c r="AF303" t="str">
        <f t="shared" si="72"/>
        <v>CORCAN_1_SOLAR1</v>
      </c>
      <c r="AG303" t="str">
        <f t="shared" si="73"/>
        <v>CID Solar PV Project - RAM 2</v>
      </c>
      <c r="AH303" s="70">
        <f t="shared" si="74"/>
        <v>19.760000000000002</v>
      </c>
      <c r="AI303" t="str">
        <f t="shared" si="75"/>
        <v>Solar</v>
      </c>
      <c r="AJ303" s="44">
        <f>IFERROR(INDEX(MasterGenCapability_201906!$G:$G,MATCH($AF303,MasterGenCapability_201906!$U:$U,0)),"")</f>
        <v>20</v>
      </c>
      <c r="AK303" s="44">
        <f>IFERROR(INDEX(NQC2020compliance_20191121!$L:$L,MATCH($AF303,NQC2020compliance_20191121!$A:$A,0)),"")</f>
        <v>2.8</v>
      </c>
    </row>
    <row r="304" spans="2:37" x14ac:dyDescent="0.25">
      <c r="B304" s="6">
        <v>299</v>
      </c>
      <c r="C304" s="6" t="s">
        <v>933</v>
      </c>
      <c r="D304" s="6" t="s">
        <v>934</v>
      </c>
      <c r="E304" s="6" t="s">
        <v>935</v>
      </c>
      <c r="F304" s="6" t="s">
        <v>29</v>
      </c>
      <c r="G304" s="6" t="s">
        <v>30</v>
      </c>
      <c r="H304" s="6" t="s">
        <v>766</v>
      </c>
      <c r="I304" s="6" t="s">
        <v>58</v>
      </c>
      <c r="J304" s="6" t="s">
        <v>614</v>
      </c>
      <c r="K304" s="6" t="s">
        <v>619</v>
      </c>
      <c r="L304" s="6" t="s">
        <v>1</v>
      </c>
      <c r="M304" s="12">
        <v>42298</v>
      </c>
      <c r="N304" s="12">
        <v>49656</v>
      </c>
      <c r="O304" s="6">
        <v>1</v>
      </c>
      <c r="P304" s="13">
        <v>19</v>
      </c>
      <c r="Q304" s="13">
        <v>40.6</v>
      </c>
      <c r="R304" s="14">
        <v>0.243931747</v>
      </c>
      <c r="S304" s="6" t="s">
        <v>35</v>
      </c>
      <c r="T304" s="6" t="s">
        <v>35</v>
      </c>
      <c r="U304" s="15" t="s">
        <v>35</v>
      </c>
      <c r="V304" s="15" t="s">
        <v>616</v>
      </c>
      <c r="W304" s="15" t="s">
        <v>58</v>
      </c>
      <c r="X304" s="16">
        <v>1</v>
      </c>
      <c r="Y304" s="45">
        <f t="shared" si="67"/>
        <v>73050</v>
      </c>
      <c r="Z304" s="41">
        <f>IF(IFERROR(MATCH(E304,CONV_CAISO_Gen_List!C:C,0),FALSE),1,0)</f>
        <v>1</v>
      </c>
      <c r="AA304" s="47">
        <f t="shared" si="68"/>
        <v>40.6</v>
      </c>
      <c r="AB304">
        <f t="shared" si="69"/>
        <v>1</v>
      </c>
      <c r="AC304">
        <f t="shared" si="70"/>
        <v>1</v>
      </c>
      <c r="AD304">
        <f t="shared" si="66"/>
        <v>1</v>
      </c>
      <c r="AE304">
        <f t="shared" si="71"/>
        <v>0</v>
      </c>
      <c r="AF304" t="str">
        <f t="shared" si="72"/>
        <v>CUMBIA_1_SOLAR</v>
      </c>
      <c r="AG304" t="str">
        <f t="shared" si="73"/>
        <v>Columbia Solar Energy</v>
      </c>
      <c r="AH304" s="70">
        <f t="shared" si="74"/>
        <v>19</v>
      </c>
      <c r="AI304" t="str">
        <f t="shared" si="75"/>
        <v>Solar</v>
      </c>
      <c r="AJ304" s="44">
        <f>IFERROR(INDEX(MasterGenCapability_201906!$G:$G,MATCH($AF304,MasterGenCapability_201906!$U:$U,0)),"")</f>
        <v>19</v>
      </c>
      <c r="AK304" s="44">
        <f>IFERROR(INDEX(NQC2020compliance_20191121!$L:$L,MATCH($AF304,NQC2020compliance_20191121!$A:$A,0)),"")</f>
        <v>2.66</v>
      </c>
    </row>
    <row r="305" spans="2:37" x14ac:dyDescent="0.25">
      <c r="B305" s="6">
        <v>300</v>
      </c>
      <c r="C305" s="6" t="s">
        <v>936</v>
      </c>
      <c r="D305" s="6" t="s">
        <v>937</v>
      </c>
      <c r="E305" s="6" t="s">
        <v>938</v>
      </c>
      <c r="F305" s="6" t="s">
        <v>29</v>
      </c>
      <c r="G305" s="6" t="s">
        <v>30</v>
      </c>
      <c r="H305" s="6" t="s">
        <v>79</v>
      </c>
      <c r="I305" s="6" t="s">
        <v>80</v>
      </c>
      <c r="J305" s="6" t="s">
        <v>614</v>
      </c>
      <c r="K305" s="6" t="s">
        <v>619</v>
      </c>
      <c r="L305" s="6" t="s">
        <v>1</v>
      </c>
      <c r="M305" s="12">
        <v>42158</v>
      </c>
      <c r="N305" s="12">
        <v>49505</v>
      </c>
      <c r="O305" s="6">
        <v>1</v>
      </c>
      <c r="P305" s="13">
        <v>19.98</v>
      </c>
      <c r="Q305" s="13">
        <v>52.57</v>
      </c>
      <c r="R305" s="14">
        <v>0.30035743500000001</v>
      </c>
      <c r="S305" s="6" t="s">
        <v>35</v>
      </c>
      <c r="T305" s="6" t="s">
        <v>35</v>
      </c>
      <c r="U305" s="15" t="s">
        <v>35</v>
      </c>
      <c r="V305" s="15" t="s">
        <v>616</v>
      </c>
      <c r="W305" s="15" t="s">
        <v>80</v>
      </c>
      <c r="X305" s="16">
        <v>1</v>
      </c>
      <c r="Y305" s="45">
        <f t="shared" si="67"/>
        <v>73050</v>
      </c>
      <c r="Z305" s="41">
        <f>IF(IFERROR(MATCH(E305,CONV_CAISO_Gen_List!C:C,0),FALSE),1,0)</f>
        <v>1</v>
      </c>
      <c r="AA305" s="47">
        <f t="shared" si="68"/>
        <v>52.57</v>
      </c>
      <c r="AB305">
        <f t="shared" si="69"/>
        <v>1</v>
      </c>
      <c r="AC305">
        <f t="shared" si="70"/>
        <v>1</v>
      </c>
      <c r="AD305">
        <f t="shared" si="66"/>
        <v>1</v>
      </c>
      <c r="AE305">
        <f t="shared" si="71"/>
        <v>0</v>
      </c>
      <c r="AF305" t="str">
        <f t="shared" si="72"/>
        <v>7STDRD_1_SOLAR1</v>
      </c>
      <c r="AG305" t="str">
        <f t="shared" si="73"/>
        <v>Shafter Solar - RAM 3</v>
      </c>
      <c r="AH305" s="70">
        <f t="shared" si="74"/>
        <v>19.98</v>
      </c>
      <c r="AI305" t="str">
        <f t="shared" si="75"/>
        <v>Solar</v>
      </c>
      <c r="AJ305" s="44">
        <f>IFERROR(INDEX(MasterGenCapability_201906!$G:$G,MATCH($AF305,MasterGenCapability_201906!$U:$U,0)),"")</f>
        <v>20</v>
      </c>
      <c r="AK305" s="44">
        <f>IFERROR(INDEX(NQC2020compliance_20191121!$L:$L,MATCH($AF305,NQC2020compliance_20191121!$A:$A,0)),"")</f>
        <v>2.8</v>
      </c>
    </row>
    <row r="306" spans="2:37" x14ac:dyDescent="0.25">
      <c r="B306" s="6">
        <v>301</v>
      </c>
      <c r="C306" s="6" t="s">
        <v>939</v>
      </c>
      <c r="D306" s="6" t="s">
        <v>940</v>
      </c>
      <c r="E306" s="6" t="s">
        <v>941</v>
      </c>
      <c r="F306" s="6" t="s">
        <v>29</v>
      </c>
      <c r="G306" s="6" t="s">
        <v>30</v>
      </c>
      <c r="H306" s="6" t="s">
        <v>79</v>
      </c>
      <c r="I306" s="6" t="s">
        <v>80</v>
      </c>
      <c r="J306" s="6" t="s">
        <v>614</v>
      </c>
      <c r="K306" s="6" t="s">
        <v>619</v>
      </c>
      <c r="L306" s="6" t="s">
        <v>1</v>
      </c>
      <c r="M306" s="12">
        <v>42340</v>
      </c>
      <c r="N306" s="12">
        <v>49734</v>
      </c>
      <c r="O306" s="6">
        <v>1</v>
      </c>
      <c r="P306" s="13">
        <v>15</v>
      </c>
      <c r="Q306" s="13">
        <v>32.630000000000003</v>
      </c>
      <c r="R306" s="14">
        <v>0.248325723</v>
      </c>
      <c r="S306" s="6" t="s">
        <v>35</v>
      </c>
      <c r="T306" s="6" t="s">
        <v>35</v>
      </c>
      <c r="U306" s="15" t="s">
        <v>35</v>
      </c>
      <c r="V306" s="15" t="s">
        <v>616</v>
      </c>
      <c r="W306" s="15" t="s">
        <v>80</v>
      </c>
      <c r="X306" s="16">
        <v>1</v>
      </c>
      <c r="Y306" s="45">
        <f t="shared" si="67"/>
        <v>73050</v>
      </c>
      <c r="Z306" s="41">
        <f>IF(IFERROR(MATCH(E306,CONV_CAISO_Gen_List!C:C,0),FALSE),1,0)</f>
        <v>1</v>
      </c>
      <c r="AA306" s="47">
        <f t="shared" si="68"/>
        <v>32.630000000000003</v>
      </c>
      <c r="AB306">
        <f t="shared" si="69"/>
        <v>1</v>
      </c>
      <c r="AC306">
        <f t="shared" si="70"/>
        <v>1</v>
      </c>
      <c r="AD306">
        <f t="shared" si="66"/>
        <v>1</v>
      </c>
      <c r="AE306">
        <f t="shared" si="71"/>
        <v>0</v>
      </c>
      <c r="AF306" t="str">
        <f t="shared" si="72"/>
        <v>MRLSDS_6_SOLAR1</v>
      </c>
      <c r="AG306" t="str">
        <f t="shared" si="73"/>
        <v>Morelos Del Sol - RAM 3</v>
      </c>
      <c r="AH306" s="70">
        <f t="shared" si="74"/>
        <v>15</v>
      </c>
      <c r="AI306" t="str">
        <f t="shared" si="75"/>
        <v>Solar</v>
      </c>
      <c r="AJ306" s="44" t="str">
        <f>IFERROR(INDEX(MasterGenCapability_201906!$G:$G,MATCH($AF306,MasterGenCapability_201906!$U:$U,0)),"")</f>
        <v/>
      </c>
      <c r="AK306" s="44">
        <f>IFERROR(INDEX(NQC2020compliance_20191121!$L:$L,MATCH($AF306,NQC2020compliance_20191121!$A:$A,0)),"")</f>
        <v>2.1</v>
      </c>
    </row>
    <row r="307" spans="2:37" x14ac:dyDescent="0.25">
      <c r="B307" s="6">
        <v>302</v>
      </c>
      <c r="C307" s="6" t="s">
        <v>942</v>
      </c>
      <c r="D307" s="6" t="s">
        <v>943</v>
      </c>
      <c r="E307" s="6" t="s">
        <v>944</v>
      </c>
      <c r="F307" s="6" t="s">
        <v>29</v>
      </c>
      <c r="G307" s="6" t="s">
        <v>30</v>
      </c>
      <c r="H307" s="6" t="s">
        <v>79</v>
      </c>
      <c r="I307" s="6" t="s">
        <v>80</v>
      </c>
      <c r="J307" s="6" t="s">
        <v>614</v>
      </c>
      <c r="K307" s="6" t="s">
        <v>619</v>
      </c>
      <c r="L307" s="6" t="s">
        <v>1</v>
      </c>
      <c r="M307" s="12">
        <v>42003</v>
      </c>
      <c r="N307" s="12">
        <v>49348</v>
      </c>
      <c r="O307" s="6">
        <v>1</v>
      </c>
      <c r="P307" s="13">
        <v>20</v>
      </c>
      <c r="Q307" s="13">
        <v>51.88</v>
      </c>
      <c r="R307" s="14">
        <v>0.29611872099999997</v>
      </c>
      <c r="S307" s="6" t="s">
        <v>35</v>
      </c>
      <c r="T307" s="6" t="s">
        <v>35</v>
      </c>
      <c r="U307" s="15" t="s">
        <v>35</v>
      </c>
      <c r="V307" s="15" t="s">
        <v>616</v>
      </c>
      <c r="W307" s="15" t="s">
        <v>80</v>
      </c>
      <c r="X307" s="16">
        <v>1</v>
      </c>
      <c r="Y307" s="45">
        <f t="shared" si="67"/>
        <v>73050</v>
      </c>
      <c r="Z307" s="41">
        <f>IF(IFERROR(MATCH(E307,CONV_CAISO_Gen_List!C:C,0),FALSE),1,0)</f>
        <v>1</v>
      </c>
      <c r="AA307" s="47">
        <f t="shared" si="68"/>
        <v>51.88</v>
      </c>
      <c r="AB307">
        <f t="shared" si="69"/>
        <v>1</v>
      </c>
      <c r="AC307">
        <f t="shared" si="70"/>
        <v>1</v>
      </c>
      <c r="AD307">
        <f t="shared" si="66"/>
        <v>1</v>
      </c>
      <c r="AE307">
        <f t="shared" si="71"/>
        <v>0</v>
      </c>
      <c r="AF307" t="str">
        <f t="shared" si="72"/>
        <v>OLDRV1_6_SOLAR</v>
      </c>
      <c r="AG307" t="str">
        <f t="shared" si="73"/>
        <v>RE Old River One - RAM 3</v>
      </c>
      <c r="AH307" s="70">
        <f t="shared" si="74"/>
        <v>20</v>
      </c>
      <c r="AI307" t="str">
        <f t="shared" si="75"/>
        <v>Solar</v>
      </c>
      <c r="AJ307" s="44">
        <f>IFERROR(INDEX(MasterGenCapability_201906!$G:$G,MATCH($AF307,MasterGenCapability_201906!$U:$U,0)),"")</f>
        <v>20</v>
      </c>
      <c r="AK307" s="44">
        <f>IFERROR(INDEX(NQC2020compliance_20191121!$L:$L,MATCH($AF307,NQC2020compliance_20191121!$A:$A,0)),"")</f>
        <v>2.8</v>
      </c>
    </row>
    <row r="308" spans="2:37" x14ac:dyDescent="0.25">
      <c r="B308" s="6">
        <v>303</v>
      </c>
      <c r="C308" s="6" t="s">
        <v>945</v>
      </c>
      <c r="D308" s="6" t="s">
        <v>946</v>
      </c>
      <c r="E308" s="6" t="s">
        <v>947</v>
      </c>
      <c r="F308" s="6" t="s">
        <v>29</v>
      </c>
      <c r="G308" s="6" t="s">
        <v>30</v>
      </c>
      <c r="H308" s="6" t="s">
        <v>137</v>
      </c>
      <c r="I308" s="6" t="s">
        <v>58</v>
      </c>
      <c r="J308" s="6" t="s">
        <v>614</v>
      </c>
      <c r="K308" s="6" t="s">
        <v>619</v>
      </c>
      <c r="L308" s="6" t="s">
        <v>1</v>
      </c>
      <c r="M308" s="12">
        <v>41456</v>
      </c>
      <c r="N308" s="12">
        <v>48760</v>
      </c>
      <c r="O308" s="6">
        <v>1</v>
      </c>
      <c r="P308" s="13">
        <v>1</v>
      </c>
      <c r="Q308" s="13">
        <v>1.4</v>
      </c>
      <c r="R308" s="14">
        <v>0.159817352</v>
      </c>
      <c r="S308" s="6" t="s">
        <v>35</v>
      </c>
      <c r="T308" s="6" t="s">
        <v>35</v>
      </c>
      <c r="U308" s="15" t="s">
        <v>35</v>
      </c>
      <c r="V308" s="15" t="s">
        <v>616</v>
      </c>
      <c r="W308" s="15" t="s">
        <v>58</v>
      </c>
      <c r="X308" s="16">
        <v>1</v>
      </c>
      <c r="Y308" s="45">
        <f t="shared" si="67"/>
        <v>73050</v>
      </c>
      <c r="Z308" s="41">
        <f>IF(IFERROR(MATCH(E308,CONV_CAISO_Gen_List!C:C,0),FALSE),1,0)</f>
        <v>1</v>
      </c>
      <c r="AA308" s="47">
        <f t="shared" si="68"/>
        <v>1.4</v>
      </c>
      <c r="AB308">
        <f t="shared" si="69"/>
        <v>1</v>
      </c>
      <c r="AC308">
        <f t="shared" si="70"/>
        <v>1</v>
      </c>
      <c r="AD308">
        <f t="shared" si="66"/>
        <v>1</v>
      </c>
      <c r="AE308">
        <f t="shared" si="71"/>
        <v>0</v>
      </c>
      <c r="AF308" t="str">
        <f t="shared" si="72"/>
        <v>DAVIS_1_SOLAR1</v>
      </c>
      <c r="AG308" t="str">
        <f t="shared" si="73"/>
        <v>Yolo County Grassland #3</v>
      </c>
      <c r="AH308" s="70">
        <f t="shared" si="74"/>
        <v>1</v>
      </c>
      <c r="AI308" t="str">
        <f t="shared" si="75"/>
        <v>Solar</v>
      </c>
      <c r="AJ308" s="44">
        <f>IFERROR(INDEX(MasterGenCapability_201906!$G:$G,MATCH($AF308,MasterGenCapability_201906!$U:$U,0)),"")</f>
        <v>1</v>
      </c>
      <c r="AK308" s="44">
        <f>IFERROR(INDEX(NQC2020compliance_20191121!$L:$L,MATCH($AF308,NQC2020compliance_20191121!$A:$A,0)),"")</f>
        <v>0</v>
      </c>
    </row>
    <row r="309" spans="2:37" x14ac:dyDescent="0.25">
      <c r="B309" s="6">
        <v>304</v>
      </c>
      <c r="C309" s="6" t="s">
        <v>948</v>
      </c>
      <c r="D309" s="6" t="s">
        <v>949</v>
      </c>
      <c r="E309" s="6" t="s">
        <v>950</v>
      </c>
      <c r="F309" s="6" t="s">
        <v>29</v>
      </c>
      <c r="G309" s="6" t="s">
        <v>30</v>
      </c>
      <c r="H309" s="6" t="s">
        <v>137</v>
      </c>
      <c r="I309" s="6" t="s">
        <v>58</v>
      </c>
      <c r="J309" s="6" t="s">
        <v>614</v>
      </c>
      <c r="K309" s="6" t="s">
        <v>619</v>
      </c>
      <c r="L309" s="6" t="s">
        <v>1</v>
      </c>
      <c r="M309" s="12">
        <v>41491</v>
      </c>
      <c r="N309" s="12">
        <v>48795</v>
      </c>
      <c r="O309" s="6">
        <v>1</v>
      </c>
      <c r="P309" s="13">
        <v>1</v>
      </c>
      <c r="Q309" s="13">
        <v>1.4</v>
      </c>
      <c r="R309" s="14">
        <v>0.159817352</v>
      </c>
      <c r="S309" s="6" t="s">
        <v>35</v>
      </c>
      <c r="T309" s="6" t="s">
        <v>35</v>
      </c>
      <c r="U309" s="15" t="s">
        <v>35</v>
      </c>
      <c r="V309" s="15" t="s">
        <v>616</v>
      </c>
      <c r="W309" s="15" t="s">
        <v>58</v>
      </c>
      <c r="X309" s="16">
        <v>1</v>
      </c>
      <c r="Y309" s="45">
        <f t="shared" si="67"/>
        <v>73050</v>
      </c>
      <c r="Z309" s="41">
        <f>IF(IFERROR(MATCH(E309,CONV_CAISO_Gen_List!C:C,0),FALSE),1,0)</f>
        <v>1</v>
      </c>
      <c r="AA309" s="47">
        <f t="shared" si="68"/>
        <v>1.4</v>
      </c>
      <c r="AB309">
        <f t="shared" si="69"/>
        <v>1</v>
      </c>
      <c r="AC309">
        <f t="shared" si="70"/>
        <v>1</v>
      </c>
      <c r="AD309">
        <f t="shared" si="66"/>
        <v>1</v>
      </c>
      <c r="AE309">
        <f t="shared" si="71"/>
        <v>0</v>
      </c>
      <c r="AF309" t="str">
        <f t="shared" si="72"/>
        <v>DAVIS_1_SOLAR2</v>
      </c>
      <c r="AG309" t="str">
        <f t="shared" si="73"/>
        <v>Yolo County Grassland #4</v>
      </c>
      <c r="AH309" s="70">
        <f t="shared" si="74"/>
        <v>1</v>
      </c>
      <c r="AI309" t="str">
        <f t="shared" si="75"/>
        <v>Solar</v>
      </c>
      <c r="AJ309" s="44">
        <f>IFERROR(INDEX(MasterGenCapability_201906!$G:$G,MATCH($AF309,MasterGenCapability_201906!$U:$U,0)),"")</f>
        <v>1</v>
      </c>
      <c r="AK309" s="44">
        <f>IFERROR(INDEX(NQC2020compliance_20191121!$L:$L,MATCH($AF309,NQC2020compliance_20191121!$A:$A,0)),"")</f>
        <v>0</v>
      </c>
    </row>
    <row r="310" spans="2:37" x14ac:dyDescent="0.25">
      <c r="B310" s="6">
        <v>305</v>
      </c>
      <c r="C310" s="6" t="s">
        <v>951</v>
      </c>
      <c r="D310" s="6" t="s">
        <v>952</v>
      </c>
      <c r="E310" s="6" t="s">
        <v>953</v>
      </c>
      <c r="F310" s="6" t="s">
        <v>29</v>
      </c>
      <c r="G310" s="6" t="s">
        <v>30</v>
      </c>
      <c r="H310" s="6" t="s">
        <v>808</v>
      </c>
      <c r="I310" s="6" t="s">
        <v>809</v>
      </c>
      <c r="J310" s="6" t="s">
        <v>614</v>
      </c>
      <c r="K310" s="6" t="s">
        <v>619</v>
      </c>
      <c r="L310" s="6" t="s">
        <v>1</v>
      </c>
      <c r="M310" s="12">
        <v>42111</v>
      </c>
      <c r="N310" s="12">
        <v>49415</v>
      </c>
      <c r="O310" s="6">
        <v>1</v>
      </c>
      <c r="P310" s="13">
        <v>1.5</v>
      </c>
      <c r="Q310" s="13">
        <v>2.1</v>
      </c>
      <c r="R310" s="14">
        <v>0.159817352</v>
      </c>
      <c r="S310" s="6" t="s">
        <v>35</v>
      </c>
      <c r="T310" s="6" t="s">
        <v>35</v>
      </c>
      <c r="U310" s="15" t="s">
        <v>35</v>
      </c>
      <c r="V310" s="15" t="s">
        <v>616</v>
      </c>
      <c r="W310" s="15" t="s">
        <v>37</v>
      </c>
      <c r="X310" s="16">
        <v>1</v>
      </c>
      <c r="Y310" s="45">
        <f t="shared" si="67"/>
        <v>73050</v>
      </c>
      <c r="Z310" s="41">
        <f>IF(IFERROR(MATCH(E310,CONV_CAISO_Gen_List!C:C,0),FALSE),1,0)</f>
        <v>1</v>
      </c>
      <c r="AA310" s="47">
        <f t="shared" si="68"/>
        <v>2.1</v>
      </c>
      <c r="AB310">
        <f t="shared" si="69"/>
        <v>1</v>
      </c>
      <c r="AC310">
        <f t="shared" si="70"/>
        <v>1</v>
      </c>
      <c r="AD310">
        <f t="shared" si="66"/>
        <v>1</v>
      </c>
      <c r="AE310">
        <f t="shared" si="71"/>
        <v>0</v>
      </c>
      <c r="AF310" t="str">
        <f t="shared" si="72"/>
        <v>HOLSTR_1_SOLAR2</v>
      </c>
      <c r="AG310" t="str">
        <f t="shared" si="73"/>
        <v>Ecos Energy - Hollister Project</v>
      </c>
      <c r="AH310" s="70">
        <f t="shared" si="74"/>
        <v>1.5</v>
      </c>
      <c r="AI310" t="str">
        <f t="shared" si="75"/>
        <v>Solar</v>
      </c>
      <c r="AJ310" s="44">
        <f>IFERROR(INDEX(MasterGenCapability_201906!$G:$G,MATCH($AF310,MasterGenCapability_201906!$U:$U,0)),"")</f>
        <v>1.5</v>
      </c>
      <c r="AK310" s="44">
        <f>IFERROR(INDEX(NQC2020compliance_20191121!$L:$L,MATCH($AF310,NQC2020compliance_20191121!$A:$A,0)),"")</f>
        <v>0.21</v>
      </c>
    </row>
    <row r="311" spans="2:37" x14ac:dyDescent="0.25">
      <c r="B311" s="6">
        <v>306</v>
      </c>
      <c r="C311" s="6" t="s">
        <v>954</v>
      </c>
      <c r="D311" s="6" t="s">
        <v>955</v>
      </c>
      <c r="E311" s="6" t="s">
        <v>956</v>
      </c>
      <c r="F311" s="6" t="s">
        <v>29</v>
      </c>
      <c r="G311" s="6" t="s">
        <v>30</v>
      </c>
      <c r="H311" s="6" t="s">
        <v>174</v>
      </c>
      <c r="I311" s="6" t="s">
        <v>175</v>
      </c>
      <c r="J311" s="6" t="s">
        <v>614</v>
      </c>
      <c r="K311" s="6" t="s">
        <v>619</v>
      </c>
      <c r="L311" s="6" t="s">
        <v>1</v>
      </c>
      <c r="M311" s="12">
        <v>42136</v>
      </c>
      <c r="N311" s="12">
        <v>49440</v>
      </c>
      <c r="O311" s="6">
        <v>1</v>
      </c>
      <c r="P311" s="13">
        <v>1.5</v>
      </c>
      <c r="Q311" s="13">
        <v>2.1</v>
      </c>
      <c r="R311" s="14">
        <v>0.159817352</v>
      </c>
      <c r="S311" s="6" t="s">
        <v>35</v>
      </c>
      <c r="T311" s="6" t="s">
        <v>35</v>
      </c>
      <c r="U311" s="15" t="s">
        <v>35</v>
      </c>
      <c r="V311" s="15" t="s">
        <v>616</v>
      </c>
      <c r="W311" s="15" t="s">
        <v>176</v>
      </c>
      <c r="X311" s="16">
        <v>1</v>
      </c>
      <c r="Y311" s="45">
        <f t="shared" si="67"/>
        <v>73050</v>
      </c>
      <c r="Z311" s="41">
        <f>IF(IFERROR(MATCH(E311,CONV_CAISO_Gen_List!C:C,0),FALSE),1,0)</f>
        <v>1</v>
      </c>
      <c r="AA311" s="47">
        <f t="shared" si="68"/>
        <v>2.1</v>
      </c>
      <c r="AB311">
        <f t="shared" si="69"/>
        <v>1</v>
      </c>
      <c r="AC311">
        <f t="shared" si="70"/>
        <v>1</v>
      </c>
      <c r="AD311">
        <f t="shared" si="66"/>
        <v>1</v>
      </c>
      <c r="AE311">
        <f t="shared" si="71"/>
        <v>0</v>
      </c>
      <c r="AF311" t="str">
        <f t="shared" si="72"/>
        <v>MERCED_1_SOLAR2</v>
      </c>
      <c r="AG311" t="str">
        <f t="shared" si="73"/>
        <v>Ecos Energy - Merced Solar Project</v>
      </c>
      <c r="AH311" s="70">
        <f t="shared" si="74"/>
        <v>1.5</v>
      </c>
      <c r="AI311" t="str">
        <f t="shared" si="75"/>
        <v>Solar</v>
      </c>
      <c r="AJ311" s="44">
        <f>IFERROR(INDEX(MasterGenCapability_201906!$G:$G,MATCH($AF311,MasterGenCapability_201906!$U:$U,0)),"")</f>
        <v>1.5</v>
      </c>
      <c r="AK311" s="44">
        <f>IFERROR(INDEX(NQC2020compliance_20191121!$L:$L,MATCH($AF311,NQC2020compliance_20191121!$A:$A,0)),"")</f>
        <v>0</v>
      </c>
    </row>
    <row r="312" spans="2:37" x14ac:dyDescent="0.25">
      <c r="B312" s="6">
        <v>307</v>
      </c>
      <c r="C312" s="6" t="s">
        <v>957</v>
      </c>
      <c r="D312" s="6" t="s">
        <v>958</v>
      </c>
      <c r="E312" s="6" t="s">
        <v>959</v>
      </c>
      <c r="F312" s="6" t="s">
        <v>29</v>
      </c>
      <c r="G312" s="6" t="s">
        <v>30</v>
      </c>
      <c r="H312" s="6" t="s">
        <v>174</v>
      </c>
      <c r="I312" s="6" t="s">
        <v>175</v>
      </c>
      <c r="J312" s="6" t="s">
        <v>614</v>
      </c>
      <c r="K312" s="6" t="s">
        <v>619</v>
      </c>
      <c r="L312" s="6" t="s">
        <v>1</v>
      </c>
      <c r="M312" s="12">
        <v>42147</v>
      </c>
      <c r="N312" s="12">
        <v>49451</v>
      </c>
      <c r="O312" s="6">
        <v>1</v>
      </c>
      <c r="P312" s="13">
        <v>1.5</v>
      </c>
      <c r="Q312" s="13">
        <v>2.1</v>
      </c>
      <c r="R312" s="14">
        <v>0.159817352</v>
      </c>
      <c r="S312" s="6" t="s">
        <v>35</v>
      </c>
      <c r="T312" s="6" t="s">
        <v>35</v>
      </c>
      <c r="U312" s="15" t="s">
        <v>35</v>
      </c>
      <c r="V312" s="15" t="s">
        <v>616</v>
      </c>
      <c r="W312" s="15" t="s">
        <v>176</v>
      </c>
      <c r="X312" s="16">
        <v>1</v>
      </c>
      <c r="Y312" s="45">
        <f t="shared" si="67"/>
        <v>73050</v>
      </c>
      <c r="Z312" s="41">
        <f>IF(IFERROR(MATCH(E312,CONV_CAISO_Gen_List!C:C,0),FALSE),1,0)</f>
        <v>1</v>
      </c>
      <c r="AA312" s="47">
        <f t="shared" si="68"/>
        <v>2.1</v>
      </c>
      <c r="AB312">
        <f t="shared" si="69"/>
        <v>1</v>
      </c>
      <c r="AC312">
        <f t="shared" si="70"/>
        <v>1</v>
      </c>
      <c r="AD312">
        <f t="shared" si="66"/>
        <v>1</v>
      </c>
      <c r="AE312">
        <f t="shared" si="71"/>
        <v>0</v>
      </c>
      <c r="AF312" t="str">
        <f t="shared" si="72"/>
        <v>MERCED_1_SOLAR1</v>
      </c>
      <c r="AG312" t="str">
        <f t="shared" si="73"/>
        <v>Ecos Energy - Mission Solar</v>
      </c>
      <c r="AH312" s="70">
        <f t="shared" si="74"/>
        <v>1.5</v>
      </c>
      <c r="AI312" t="str">
        <f t="shared" si="75"/>
        <v>Solar</v>
      </c>
      <c r="AJ312" s="44">
        <f>IFERROR(INDEX(MasterGenCapability_201906!$G:$G,MATCH($AF312,MasterGenCapability_201906!$U:$U,0)),"")</f>
        <v>1.5</v>
      </c>
      <c r="AK312" s="44">
        <f>IFERROR(INDEX(NQC2020compliance_20191121!$L:$L,MATCH($AF312,NQC2020compliance_20191121!$A:$A,0)),"")</f>
        <v>0</v>
      </c>
    </row>
    <row r="313" spans="2:37" x14ac:dyDescent="0.25">
      <c r="B313" s="6">
        <v>308</v>
      </c>
      <c r="C313" s="6" t="s">
        <v>960</v>
      </c>
      <c r="D313" s="6" t="s">
        <v>961</v>
      </c>
      <c r="E313" s="6"/>
      <c r="F313" s="6" t="s">
        <v>29</v>
      </c>
      <c r="G313" s="6" t="s">
        <v>30</v>
      </c>
      <c r="H313" s="6" t="s">
        <v>359</v>
      </c>
      <c r="I313" s="6" t="s">
        <v>80</v>
      </c>
      <c r="J313" s="6" t="s">
        <v>614</v>
      </c>
      <c r="K313" s="6" t="s">
        <v>619</v>
      </c>
      <c r="L313" s="6" t="s">
        <v>1</v>
      </c>
      <c r="M313" s="12">
        <v>42018</v>
      </c>
      <c r="N313" s="12">
        <v>49322</v>
      </c>
      <c r="O313" s="6">
        <v>1</v>
      </c>
      <c r="P313" s="13">
        <v>0.75</v>
      </c>
      <c r="Q313" s="13">
        <v>1.1000000000000001</v>
      </c>
      <c r="R313" s="14">
        <v>0.16742770200000001</v>
      </c>
      <c r="S313" s="6" t="s">
        <v>35</v>
      </c>
      <c r="T313" s="6" t="s">
        <v>35</v>
      </c>
      <c r="U313" s="15" t="s">
        <v>35</v>
      </c>
      <c r="V313" s="15" t="s">
        <v>616</v>
      </c>
      <c r="W313" s="15" t="s">
        <v>80</v>
      </c>
      <c r="X313" s="16">
        <v>1</v>
      </c>
      <c r="Y313" s="45">
        <f t="shared" si="67"/>
        <v>73050</v>
      </c>
      <c r="Z313" s="41">
        <f>IF(IFERROR(MATCH(E313,CONV_CAISO_Gen_List!C:C,0),FALSE),1,0)</f>
        <v>0</v>
      </c>
      <c r="AA313" s="47">
        <f t="shared" si="68"/>
        <v>1.1000000000000001</v>
      </c>
      <c r="AB313">
        <f t="shared" si="69"/>
        <v>1</v>
      </c>
      <c r="AC313">
        <f t="shared" si="70"/>
        <v>1</v>
      </c>
      <c r="AD313">
        <f t="shared" si="66"/>
        <v>1</v>
      </c>
      <c r="AE313">
        <f t="shared" si="71"/>
        <v>0</v>
      </c>
      <c r="AF313" t="str">
        <f t="shared" si="72"/>
        <v>PG5184</v>
      </c>
      <c r="AG313" t="str">
        <f t="shared" si="73"/>
        <v>APEX 646-460</v>
      </c>
      <c r="AH313" s="70">
        <f t="shared" si="74"/>
        <v>0.75</v>
      </c>
      <c r="AI313" t="str">
        <f t="shared" si="75"/>
        <v>Solar</v>
      </c>
      <c r="AJ313" s="44" t="str">
        <f>IFERROR(INDEX(MasterGenCapability_201906!$G:$G,MATCH($AF313,MasterGenCapability_201906!$U:$U,0)),"")</f>
        <v/>
      </c>
      <c r="AK313" s="44" t="str">
        <f>IFERROR(INDEX(NQC2020compliance_20191121!$L:$L,MATCH($AF313,NQC2020compliance_20191121!$A:$A,0)),"")</f>
        <v/>
      </c>
    </row>
    <row r="314" spans="2:37" x14ac:dyDescent="0.25">
      <c r="B314" s="6">
        <v>309</v>
      </c>
      <c r="C314" s="6" t="s">
        <v>962</v>
      </c>
      <c r="D314" s="6" t="s">
        <v>963</v>
      </c>
      <c r="E314" s="6" t="s">
        <v>964</v>
      </c>
      <c r="F314" s="6" t="s">
        <v>29</v>
      </c>
      <c r="G314" s="6" t="s">
        <v>30</v>
      </c>
      <c r="H314" s="6" t="s">
        <v>130</v>
      </c>
      <c r="I314" s="6" t="s">
        <v>80</v>
      </c>
      <c r="J314" s="6" t="s">
        <v>614</v>
      </c>
      <c r="K314" s="6" t="s">
        <v>619</v>
      </c>
      <c r="L314" s="6" t="s">
        <v>1</v>
      </c>
      <c r="M314" s="12">
        <v>42297</v>
      </c>
      <c r="N314" s="12">
        <v>49601</v>
      </c>
      <c r="O314" s="6">
        <v>1</v>
      </c>
      <c r="P314" s="13">
        <v>1.5</v>
      </c>
      <c r="Q314" s="13">
        <v>2.1</v>
      </c>
      <c r="R314" s="14">
        <v>0.159817352</v>
      </c>
      <c r="S314" s="6" t="s">
        <v>35</v>
      </c>
      <c r="T314" s="6" t="s">
        <v>35</v>
      </c>
      <c r="U314" s="15" t="s">
        <v>35</v>
      </c>
      <c r="V314" s="15" t="s">
        <v>616</v>
      </c>
      <c r="W314" s="15" t="s">
        <v>80</v>
      </c>
      <c r="X314" s="16">
        <v>1</v>
      </c>
      <c r="Y314" s="45">
        <f t="shared" si="67"/>
        <v>73050</v>
      </c>
      <c r="Z314" s="41">
        <f>IF(IFERROR(MATCH(E314,CONV_CAISO_Gen_List!C:C,0),FALSE),1,0)</f>
        <v>1</v>
      </c>
      <c r="AA314" s="47">
        <f t="shared" si="68"/>
        <v>2.1</v>
      </c>
      <c r="AB314">
        <f t="shared" si="69"/>
        <v>1</v>
      </c>
      <c r="AC314">
        <f t="shared" si="70"/>
        <v>1</v>
      </c>
      <c r="AD314">
        <f t="shared" si="66"/>
        <v>1</v>
      </c>
      <c r="AE314">
        <f t="shared" si="71"/>
        <v>0</v>
      </c>
      <c r="AF314" t="str">
        <f t="shared" si="72"/>
        <v>KERMAN_6_SOLAR1</v>
      </c>
      <c r="AG314" t="str">
        <f t="shared" si="73"/>
        <v>Fresno Cogeneration - Fresno Solar South</v>
      </c>
      <c r="AH314" s="70">
        <f t="shared" si="74"/>
        <v>1.5</v>
      </c>
      <c r="AI314" t="str">
        <f t="shared" si="75"/>
        <v>Solar</v>
      </c>
      <c r="AJ314" s="44">
        <f>IFERROR(INDEX(MasterGenCapability_201906!$G:$G,MATCH($AF314,MasterGenCapability_201906!$U:$U,0)),"")</f>
        <v>1.5</v>
      </c>
      <c r="AK314" s="44">
        <f>IFERROR(INDEX(NQC2020compliance_20191121!$L:$L,MATCH($AF314,NQC2020compliance_20191121!$A:$A,0)),"")</f>
        <v>0</v>
      </c>
    </row>
    <row r="315" spans="2:37" x14ac:dyDescent="0.25">
      <c r="B315" s="6">
        <v>310</v>
      </c>
      <c r="C315" s="6" t="s">
        <v>965</v>
      </c>
      <c r="D315" s="6" t="s">
        <v>966</v>
      </c>
      <c r="E315" s="6" t="s">
        <v>967</v>
      </c>
      <c r="F315" s="6" t="s">
        <v>29</v>
      </c>
      <c r="G315" s="6" t="s">
        <v>30</v>
      </c>
      <c r="H315" s="6" t="s">
        <v>130</v>
      </c>
      <c r="I315" s="6" t="s">
        <v>80</v>
      </c>
      <c r="J315" s="6" t="s">
        <v>614</v>
      </c>
      <c r="K315" s="6" t="s">
        <v>619</v>
      </c>
      <c r="L315" s="6" t="s">
        <v>1</v>
      </c>
      <c r="M315" s="12">
        <v>42297</v>
      </c>
      <c r="N315" s="12">
        <v>49601</v>
      </c>
      <c r="O315" s="6">
        <v>1</v>
      </c>
      <c r="P315" s="13">
        <v>1.5</v>
      </c>
      <c r="Q315" s="13">
        <v>2.1</v>
      </c>
      <c r="R315" s="14">
        <v>0.159817352</v>
      </c>
      <c r="S315" s="6" t="s">
        <v>35</v>
      </c>
      <c r="T315" s="6" t="s">
        <v>35</v>
      </c>
      <c r="U315" s="15" t="s">
        <v>35</v>
      </c>
      <c r="V315" s="15" t="s">
        <v>616</v>
      </c>
      <c r="W315" s="15" t="s">
        <v>80</v>
      </c>
      <c r="X315" s="16">
        <v>1</v>
      </c>
      <c r="Y315" s="45">
        <f t="shared" si="67"/>
        <v>73050</v>
      </c>
      <c r="Z315" s="41">
        <f>IF(IFERROR(MATCH(E315,CONV_CAISO_Gen_List!C:C,0),FALSE),1,0)</f>
        <v>1</v>
      </c>
      <c r="AA315" s="47">
        <f t="shared" si="68"/>
        <v>2.1</v>
      </c>
      <c r="AB315">
        <f t="shared" si="69"/>
        <v>1</v>
      </c>
      <c r="AC315">
        <f t="shared" si="70"/>
        <v>1</v>
      </c>
      <c r="AD315">
        <f t="shared" si="66"/>
        <v>1</v>
      </c>
      <c r="AE315">
        <f t="shared" si="71"/>
        <v>0</v>
      </c>
      <c r="AF315" t="str">
        <f t="shared" si="72"/>
        <v>KERMAN_6_SOLAR2</v>
      </c>
      <c r="AG315" t="str">
        <f t="shared" si="73"/>
        <v>Fresno Cogeneration - Fresno Solar West</v>
      </c>
      <c r="AH315" s="70">
        <f t="shared" si="74"/>
        <v>1.5</v>
      </c>
      <c r="AI315" t="str">
        <f t="shared" si="75"/>
        <v>Solar</v>
      </c>
      <c r="AJ315" s="44">
        <f>IFERROR(INDEX(MasterGenCapability_201906!$G:$G,MATCH($AF315,MasterGenCapability_201906!$U:$U,0)),"")</f>
        <v>1.5</v>
      </c>
      <c r="AK315" s="44">
        <f>IFERROR(INDEX(NQC2020compliance_20191121!$L:$L,MATCH($AF315,NQC2020compliance_20191121!$A:$A,0)),"")</f>
        <v>0</v>
      </c>
    </row>
    <row r="316" spans="2:37" x14ac:dyDescent="0.25">
      <c r="B316" s="6">
        <v>311</v>
      </c>
      <c r="C316" s="6" t="s">
        <v>968</v>
      </c>
      <c r="D316" s="6" t="s">
        <v>969</v>
      </c>
      <c r="E316" s="6"/>
      <c r="F316" s="6" t="s">
        <v>29</v>
      </c>
      <c r="G316" s="6" t="s">
        <v>30</v>
      </c>
      <c r="H316" s="6" t="s">
        <v>174</v>
      </c>
      <c r="I316" s="6" t="s">
        <v>175</v>
      </c>
      <c r="J316" s="6" t="s">
        <v>614</v>
      </c>
      <c r="K316" s="6" t="s">
        <v>619</v>
      </c>
      <c r="L316" s="6" t="s">
        <v>1</v>
      </c>
      <c r="M316" s="12">
        <v>42299</v>
      </c>
      <c r="N316" s="12">
        <v>49603</v>
      </c>
      <c r="O316" s="6">
        <v>1</v>
      </c>
      <c r="P316" s="13">
        <v>0.999</v>
      </c>
      <c r="Q316" s="13">
        <v>1.3986000000000001</v>
      </c>
      <c r="R316" s="14">
        <v>0.159817352</v>
      </c>
      <c r="S316" s="6" t="s">
        <v>35</v>
      </c>
      <c r="T316" s="6" t="s">
        <v>35</v>
      </c>
      <c r="U316" s="15" t="s">
        <v>35</v>
      </c>
      <c r="V316" s="15" t="s">
        <v>616</v>
      </c>
      <c r="W316" s="15" t="s">
        <v>176</v>
      </c>
      <c r="X316" s="16">
        <v>1</v>
      </c>
      <c r="Y316" s="45">
        <f t="shared" si="67"/>
        <v>73050</v>
      </c>
      <c r="Z316" s="41">
        <f>IF(IFERROR(MATCH(E316,CONV_CAISO_Gen_List!C:C,0),FALSE),1,0)</f>
        <v>0</v>
      </c>
      <c r="AA316" s="47">
        <f t="shared" si="68"/>
        <v>1.3986000000000001</v>
      </c>
      <c r="AB316">
        <f t="shared" si="69"/>
        <v>1</v>
      </c>
      <c r="AC316">
        <f t="shared" si="70"/>
        <v>1</v>
      </c>
      <c r="AD316">
        <f t="shared" si="66"/>
        <v>1</v>
      </c>
      <c r="AE316">
        <f t="shared" si="71"/>
        <v>0</v>
      </c>
      <c r="AF316" t="str">
        <f t="shared" si="72"/>
        <v>PG5190</v>
      </c>
      <c r="AG316" t="str">
        <f t="shared" si="73"/>
        <v>Greenlight - Sirius Solar Project</v>
      </c>
      <c r="AH316" s="70">
        <f t="shared" si="74"/>
        <v>0.999</v>
      </c>
      <c r="AI316" t="str">
        <f t="shared" si="75"/>
        <v>Solar</v>
      </c>
      <c r="AJ316" s="44" t="str">
        <f>IFERROR(INDEX(MasterGenCapability_201906!$G:$G,MATCH($AF316,MasterGenCapability_201906!$U:$U,0)),"")</f>
        <v/>
      </c>
      <c r="AK316" s="44" t="str">
        <f>IFERROR(INDEX(NQC2020compliance_20191121!$L:$L,MATCH($AF316,NQC2020compliance_20191121!$A:$A,0)),"")</f>
        <v/>
      </c>
    </row>
    <row r="317" spans="2:37" x14ac:dyDescent="0.25">
      <c r="B317" s="6">
        <v>312</v>
      </c>
      <c r="C317" s="6" t="s">
        <v>970</v>
      </c>
      <c r="D317" s="6" t="s">
        <v>971</v>
      </c>
      <c r="E317" s="6" t="s">
        <v>972</v>
      </c>
      <c r="F317" s="6" t="s">
        <v>29</v>
      </c>
      <c r="G317" s="6" t="s">
        <v>30</v>
      </c>
      <c r="H317" s="6" t="s">
        <v>79</v>
      </c>
      <c r="I317" s="6" t="s">
        <v>80</v>
      </c>
      <c r="J317" s="6" t="s">
        <v>614</v>
      </c>
      <c r="K317" s="6" t="s">
        <v>619</v>
      </c>
      <c r="L317" s="6" t="s">
        <v>1</v>
      </c>
      <c r="M317" s="12">
        <v>42467</v>
      </c>
      <c r="N317" s="12">
        <v>49771</v>
      </c>
      <c r="O317" s="6">
        <v>1</v>
      </c>
      <c r="P317" s="13">
        <v>1.5</v>
      </c>
      <c r="Q317" s="13">
        <v>2.1</v>
      </c>
      <c r="R317" s="14">
        <v>0.159817352</v>
      </c>
      <c r="S317" s="6" t="s">
        <v>35</v>
      </c>
      <c r="T317" s="6" t="s">
        <v>35</v>
      </c>
      <c r="U317" s="15" t="s">
        <v>35</v>
      </c>
      <c r="V317" s="15" t="s">
        <v>616</v>
      </c>
      <c r="W317" s="15" t="s">
        <v>80</v>
      </c>
      <c r="X317" s="16">
        <v>1</v>
      </c>
      <c r="Y317" s="45">
        <f t="shared" si="67"/>
        <v>73050</v>
      </c>
      <c r="Z317" s="41">
        <f>IF(IFERROR(MATCH(E317,CONV_CAISO_Gen_List!C:C,0),FALSE),1,0)</f>
        <v>1</v>
      </c>
      <c r="AA317" s="47">
        <f t="shared" si="68"/>
        <v>2.1</v>
      </c>
      <c r="AB317">
        <f t="shared" si="69"/>
        <v>1</v>
      </c>
      <c r="AC317">
        <f t="shared" si="70"/>
        <v>1</v>
      </c>
      <c r="AD317">
        <f t="shared" si="66"/>
        <v>1</v>
      </c>
      <c r="AE317">
        <f t="shared" si="71"/>
        <v>0</v>
      </c>
      <c r="AF317" t="str">
        <f t="shared" si="72"/>
        <v>TX-ELK_6_SOLAR1</v>
      </c>
      <c r="AG317" t="str">
        <f t="shared" si="73"/>
        <v>Greenlight - Castor Solar Project</v>
      </c>
      <c r="AH317" s="70">
        <f t="shared" si="74"/>
        <v>1.5</v>
      </c>
      <c r="AI317" t="str">
        <f t="shared" si="75"/>
        <v>Solar</v>
      </c>
      <c r="AJ317" s="44">
        <f>IFERROR(INDEX(MasterGenCapability_201906!$G:$G,MATCH($AF317,MasterGenCapability_201906!$U:$U,0)),"")</f>
        <v>1.5</v>
      </c>
      <c r="AK317" s="44">
        <f>IFERROR(INDEX(NQC2020compliance_20191121!$L:$L,MATCH($AF317,NQC2020compliance_20191121!$A:$A,0)),"")</f>
        <v>0</v>
      </c>
    </row>
    <row r="318" spans="2:37" x14ac:dyDescent="0.25">
      <c r="B318" s="6">
        <v>313</v>
      </c>
      <c r="C318" s="6" t="s">
        <v>973</v>
      </c>
      <c r="D318" s="6" t="s">
        <v>974</v>
      </c>
      <c r="E318" s="6" t="s">
        <v>975</v>
      </c>
      <c r="F318" s="6" t="s">
        <v>29</v>
      </c>
      <c r="G318" s="6" t="s">
        <v>30</v>
      </c>
      <c r="H318" s="6" t="s">
        <v>844</v>
      </c>
      <c r="I318" s="6" t="s">
        <v>845</v>
      </c>
      <c r="J318" s="6" t="s">
        <v>976</v>
      </c>
      <c r="K318" s="6" t="s">
        <v>977</v>
      </c>
      <c r="L318" s="6" t="s">
        <v>1</v>
      </c>
      <c r="M318" s="12">
        <v>41705</v>
      </c>
      <c r="N318" s="12">
        <v>50835</v>
      </c>
      <c r="O318" s="6">
        <v>1</v>
      </c>
      <c r="P318" s="13">
        <v>250</v>
      </c>
      <c r="Q318" s="13">
        <v>524</v>
      </c>
      <c r="R318" s="14">
        <v>0.23926940599999999</v>
      </c>
      <c r="S318" s="6" t="s">
        <v>35</v>
      </c>
      <c r="T318" s="6" t="s">
        <v>35</v>
      </c>
      <c r="U318" s="15" t="s">
        <v>35</v>
      </c>
      <c r="V318" s="15" t="s">
        <v>616</v>
      </c>
      <c r="W318" s="15" t="s">
        <v>846</v>
      </c>
      <c r="X318" s="16">
        <v>1</v>
      </c>
      <c r="Y318" s="45">
        <f t="shared" si="67"/>
        <v>73050</v>
      </c>
      <c r="Z318" s="41">
        <f>IF(IFERROR(MATCH(E318,CONV_CAISO_Gen_List!C:C,0),FALSE),1,0)</f>
        <v>1</v>
      </c>
      <c r="AA318" s="47">
        <f t="shared" si="68"/>
        <v>524</v>
      </c>
      <c r="AB318">
        <f t="shared" si="69"/>
        <v>1</v>
      </c>
      <c r="AC318">
        <f t="shared" si="70"/>
        <v>1</v>
      </c>
      <c r="AD318">
        <f t="shared" si="66"/>
        <v>1</v>
      </c>
      <c r="AE318">
        <f t="shared" si="71"/>
        <v>0</v>
      </c>
      <c r="AF318" t="str">
        <f t="shared" si="72"/>
        <v>GENESI_2_STG</v>
      </c>
      <c r="AG318" t="str">
        <f t="shared" si="73"/>
        <v>Genesis Solar (Station) Energy Project</v>
      </c>
      <c r="AH318" s="70">
        <f t="shared" si="74"/>
        <v>250</v>
      </c>
      <c r="AI318" t="str">
        <f t="shared" si="75"/>
        <v>Solar</v>
      </c>
      <c r="AJ318" s="44">
        <f>IFERROR(INDEX(MasterGenCapability_201906!$G:$G,MATCH($AF318,MasterGenCapability_201906!$U:$U,0)),"")</f>
        <v>250</v>
      </c>
      <c r="AK318" s="44">
        <f>IFERROR(INDEX(NQC2020compliance_20191121!$L:$L,MATCH($AF318,NQC2020compliance_20191121!$A:$A,0)),"")</f>
        <v>35</v>
      </c>
    </row>
    <row r="319" spans="2:37" x14ac:dyDescent="0.25">
      <c r="B319" s="6">
        <v>314</v>
      </c>
      <c r="C319" s="6" t="s">
        <v>978</v>
      </c>
      <c r="D319" s="6" t="s">
        <v>979</v>
      </c>
      <c r="E319" s="6" t="s">
        <v>980</v>
      </c>
      <c r="F319" s="6" t="s">
        <v>29</v>
      </c>
      <c r="G319" s="6" t="s">
        <v>30</v>
      </c>
      <c r="H319" s="6" t="s">
        <v>285</v>
      </c>
      <c r="I319" s="6" t="s">
        <v>981</v>
      </c>
      <c r="J319" s="6" t="s">
        <v>976</v>
      </c>
      <c r="K319" s="6" t="s">
        <v>977</v>
      </c>
      <c r="L319" s="6" t="s">
        <v>1</v>
      </c>
      <c r="M319" s="12">
        <v>41649</v>
      </c>
      <c r="N319" s="12">
        <v>50790</v>
      </c>
      <c r="O319" s="6">
        <v>1</v>
      </c>
      <c r="P319" s="13">
        <v>114.46</v>
      </c>
      <c r="Q319" s="13">
        <v>294.88</v>
      </c>
      <c r="R319" s="14">
        <v>0.294094884</v>
      </c>
      <c r="S319" s="6" t="s">
        <v>35</v>
      </c>
      <c r="T319" s="6" t="s">
        <v>35</v>
      </c>
      <c r="U319" s="15" t="s">
        <v>35</v>
      </c>
      <c r="V319" s="15" t="s">
        <v>616</v>
      </c>
      <c r="W319" s="15" t="s">
        <v>982</v>
      </c>
      <c r="X319" s="16">
        <v>1</v>
      </c>
      <c r="Y319" s="45">
        <f t="shared" si="67"/>
        <v>73050</v>
      </c>
      <c r="Z319" s="41">
        <f>IF(IFERROR(MATCH(E319,CONV_CAISO_Gen_List!C:C,0),FALSE),1,0)</f>
        <v>1</v>
      </c>
      <c r="AA319" s="47">
        <f t="shared" si="68"/>
        <v>294.88</v>
      </c>
      <c r="AB319">
        <f t="shared" si="69"/>
        <v>1</v>
      </c>
      <c r="AC319">
        <f t="shared" si="70"/>
        <v>1</v>
      </c>
      <c r="AD319">
        <f t="shared" si="66"/>
        <v>1</v>
      </c>
      <c r="AE319">
        <f t="shared" si="71"/>
        <v>0</v>
      </c>
      <c r="AF319" t="str">
        <f t="shared" si="72"/>
        <v>IVANPA_1_UNIT1</v>
      </c>
      <c r="AG319" t="str">
        <f t="shared" si="73"/>
        <v>Ivanpah Unit 1</v>
      </c>
      <c r="AH319" s="70">
        <f t="shared" si="74"/>
        <v>114.46</v>
      </c>
      <c r="AI319" t="str">
        <f t="shared" si="75"/>
        <v>Solar</v>
      </c>
      <c r="AJ319" s="44" t="str">
        <f>IFERROR(INDEX(MasterGenCapability_201906!$G:$G,MATCH($AF319,MasterGenCapability_201906!$U:$U,0)),"")</f>
        <v/>
      </c>
      <c r="AK319" s="44">
        <f>IFERROR(INDEX(NQC2020compliance_20191121!$L:$L,MATCH($AF319,NQC2020compliance_20191121!$A:$A,0)),"")</f>
        <v>17.64</v>
      </c>
    </row>
    <row r="320" spans="2:37" x14ac:dyDescent="0.25">
      <c r="B320" s="6">
        <v>315</v>
      </c>
      <c r="C320" s="6" t="s">
        <v>983</v>
      </c>
      <c r="D320" s="6" t="s">
        <v>984</v>
      </c>
      <c r="E320" s="6" t="s">
        <v>985</v>
      </c>
      <c r="F320" s="6" t="s">
        <v>29</v>
      </c>
      <c r="G320" s="6" t="s">
        <v>30</v>
      </c>
      <c r="H320" s="6" t="s">
        <v>285</v>
      </c>
      <c r="I320" s="6" t="s">
        <v>981</v>
      </c>
      <c r="J320" s="6" t="s">
        <v>976</v>
      </c>
      <c r="K320" s="6" t="s">
        <v>977</v>
      </c>
      <c r="L320" s="6" t="s">
        <v>1</v>
      </c>
      <c r="M320" s="12">
        <v>41654</v>
      </c>
      <c r="N320" s="12">
        <v>50796</v>
      </c>
      <c r="O320" s="6">
        <v>1</v>
      </c>
      <c r="P320" s="13">
        <v>126.1</v>
      </c>
      <c r="Q320" s="13">
        <v>325.92</v>
      </c>
      <c r="R320" s="14">
        <v>0.29504741800000001</v>
      </c>
      <c r="S320" s="6" t="s">
        <v>35</v>
      </c>
      <c r="T320" s="6" t="s">
        <v>35</v>
      </c>
      <c r="U320" s="15" t="s">
        <v>35</v>
      </c>
      <c r="V320" s="15" t="s">
        <v>616</v>
      </c>
      <c r="W320" s="15" t="s">
        <v>982</v>
      </c>
      <c r="X320" s="16">
        <v>1</v>
      </c>
      <c r="Y320" s="45">
        <f t="shared" si="67"/>
        <v>73050</v>
      </c>
      <c r="Z320" s="41">
        <f>IF(IFERROR(MATCH(E320,CONV_CAISO_Gen_List!C:C,0),FALSE),1,0)</f>
        <v>1</v>
      </c>
      <c r="AA320" s="47">
        <f t="shared" si="68"/>
        <v>325.92</v>
      </c>
      <c r="AB320">
        <f t="shared" si="69"/>
        <v>1</v>
      </c>
      <c r="AC320">
        <f t="shared" si="70"/>
        <v>1</v>
      </c>
      <c r="AD320">
        <f t="shared" si="66"/>
        <v>1</v>
      </c>
      <c r="AE320">
        <f t="shared" si="71"/>
        <v>0</v>
      </c>
      <c r="AF320" t="str">
        <f t="shared" si="72"/>
        <v>IVANPA_1_UNIT3</v>
      </c>
      <c r="AG320" t="str">
        <f t="shared" si="73"/>
        <v>Ivanpah Unit 3</v>
      </c>
      <c r="AH320" s="70">
        <f t="shared" si="74"/>
        <v>126.1</v>
      </c>
      <c r="AI320" t="str">
        <f t="shared" si="75"/>
        <v>Solar</v>
      </c>
      <c r="AJ320" s="44" t="str">
        <f>IFERROR(INDEX(MasterGenCapability_201906!$G:$G,MATCH($AF320,MasterGenCapability_201906!$U:$U,0)),"")</f>
        <v/>
      </c>
      <c r="AK320" s="44">
        <f>IFERROR(INDEX(NQC2020compliance_20191121!$L:$L,MATCH($AF320,NQC2020compliance_20191121!$A:$A,0)),"")</f>
        <v>18.62</v>
      </c>
    </row>
    <row r="321" spans="2:37" x14ac:dyDescent="0.25">
      <c r="B321" s="6">
        <v>316</v>
      </c>
      <c r="C321" s="6" t="s">
        <v>986</v>
      </c>
      <c r="D321" s="6" t="s">
        <v>987</v>
      </c>
      <c r="E321" s="6" t="s">
        <v>988</v>
      </c>
      <c r="F321" s="6" t="s">
        <v>29</v>
      </c>
      <c r="G321" s="6" t="s">
        <v>30</v>
      </c>
      <c r="H321" s="6" t="s">
        <v>710</v>
      </c>
      <c r="I321" s="6" t="s">
        <v>989</v>
      </c>
      <c r="J321" s="6" t="s">
        <v>976</v>
      </c>
      <c r="K321" s="6" t="s">
        <v>977</v>
      </c>
      <c r="L321" s="6" t="s">
        <v>1</v>
      </c>
      <c r="M321" s="12">
        <v>41977</v>
      </c>
      <c r="N321" s="12">
        <v>51107</v>
      </c>
      <c r="O321" s="6">
        <v>1</v>
      </c>
      <c r="P321" s="13">
        <v>250</v>
      </c>
      <c r="Q321" s="13">
        <v>617.24</v>
      </c>
      <c r="R321" s="14">
        <v>0.28184474900000001</v>
      </c>
      <c r="S321" s="6" t="s">
        <v>35</v>
      </c>
      <c r="T321" s="6" t="s">
        <v>35</v>
      </c>
      <c r="U321" s="15" t="s">
        <v>35</v>
      </c>
      <c r="V321" s="15" t="s">
        <v>616</v>
      </c>
      <c r="W321" s="15" t="s">
        <v>287</v>
      </c>
      <c r="X321" s="16">
        <v>1</v>
      </c>
      <c r="Y321" s="45">
        <f t="shared" si="67"/>
        <v>73050</v>
      </c>
      <c r="Z321" s="41">
        <f>IF(IFERROR(MATCH(E321,CONV_CAISO_Gen_List!C:C,0),FALSE),1,0)</f>
        <v>1</v>
      </c>
      <c r="AA321" s="47">
        <f t="shared" si="68"/>
        <v>617.24</v>
      </c>
      <c r="AB321">
        <f t="shared" si="69"/>
        <v>1</v>
      </c>
      <c r="AC321">
        <f t="shared" si="70"/>
        <v>1</v>
      </c>
      <c r="AD321">
        <f t="shared" si="66"/>
        <v>1</v>
      </c>
      <c r="AE321">
        <f t="shared" si="71"/>
        <v>0</v>
      </c>
      <c r="AF321" t="str">
        <f t="shared" si="72"/>
        <v>SANDLT_2_SUNITS</v>
      </c>
      <c r="AG321" t="str">
        <f t="shared" si="73"/>
        <v>Mojave Solar Project</v>
      </c>
      <c r="AH321" s="70">
        <f t="shared" si="74"/>
        <v>250</v>
      </c>
      <c r="AI321" t="str">
        <f t="shared" si="75"/>
        <v>Solar</v>
      </c>
      <c r="AJ321" s="44">
        <f>IFERROR(INDEX(MasterGenCapability_201906!$G:$G,MATCH($AF321,MasterGenCapability_201906!$U:$U,0)),"")</f>
        <v>137.5</v>
      </c>
      <c r="AK321" s="44">
        <f>IFERROR(INDEX(NQC2020compliance_20191121!$L:$L,MATCH($AF321,NQC2020compliance_20191121!$A:$A,0)),"")</f>
        <v>38.5</v>
      </c>
    </row>
    <row r="322" spans="2:37" x14ac:dyDescent="0.25">
      <c r="B322" s="6">
        <v>317</v>
      </c>
      <c r="C322" s="6" t="s">
        <v>990</v>
      </c>
      <c r="D322" s="6" t="s">
        <v>991</v>
      </c>
      <c r="E322" s="6"/>
      <c r="F322" s="6" t="s">
        <v>29</v>
      </c>
      <c r="G322" s="6" t="s">
        <v>30</v>
      </c>
      <c r="H322" s="6" t="s">
        <v>71</v>
      </c>
      <c r="I322" s="6" t="s">
        <v>58</v>
      </c>
      <c r="J322" s="6" t="s">
        <v>992</v>
      </c>
      <c r="K322" s="6"/>
      <c r="L322" s="6" t="s">
        <v>1</v>
      </c>
      <c r="M322" s="12">
        <v>31153</v>
      </c>
      <c r="N322" s="12">
        <v>42095</v>
      </c>
      <c r="O322" s="6">
        <v>1</v>
      </c>
      <c r="P322" s="13">
        <v>48.9</v>
      </c>
      <c r="Q322" s="13">
        <v>13.071</v>
      </c>
      <c r="R322" s="14">
        <v>3.0513769E-2</v>
      </c>
      <c r="S322" s="6" t="s">
        <v>35</v>
      </c>
      <c r="T322" s="6" t="s">
        <v>35</v>
      </c>
      <c r="U322" s="15" t="s">
        <v>35</v>
      </c>
      <c r="V322" s="15" t="s">
        <v>992</v>
      </c>
      <c r="W322" s="15" t="s">
        <v>58</v>
      </c>
      <c r="X322" s="16">
        <v>1</v>
      </c>
      <c r="Y322" s="45">
        <f t="shared" si="67"/>
        <v>73050</v>
      </c>
      <c r="Z322" s="41">
        <f>IF(IFERROR(MATCH(E322,CONV_CAISO_Gen_List!C:C,0),FALSE),1,0)</f>
        <v>0</v>
      </c>
      <c r="AA322" s="47">
        <f t="shared" si="68"/>
        <v>13.071</v>
      </c>
      <c r="AB322">
        <f t="shared" si="69"/>
        <v>1</v>
      </c>
      <c r="AC322">
        <f t="shared" si="70"/>
        <v>1</v>
      </c>
      <c r="AD322">
        <f t="shared" si="66"/>
        <v>1</v>
      </c>
      <c r="AE322">
        <f t="shared" si="71"/>
        <v>0</v>
      </c>
      <c r="AF322" t="str">
        <f t="shared" si="72"/>
        <v>PG7001</v>
      </c>
      <c r="AG322" t="str">
        <f t="shared" si="73"/>
        <v>Altamont Midway Ltd.</v>
      </c>
      <c r="AH322" s="70">
        <f t="shared" si="74"/>
        <v>48.9</v>
      </c>
      <c r="AI322" t="str">
        <f t="shared" si="75"/>
        <v>Wind</v>
      </c>
      <c r="AJ322" s="44" t="str">
        <f>IFERROR(INDEX(MasterGenCapability_201906!$G:$G,MATCH($AF322,MasterGenCapability_201906!$U:$U,0)),"")</f>
        <v/>
      </c>
      <c r="AK322" s="44" t="str">
        <f>IFERROR(INDEX(NQC2020compliance_20191121!$L:$L,MATCH($AF322,NQC2020compliance_20191121!$A:$A,0)),"")</f>
        <v/>
      </c>
    </row>
    <row r="323" spans="2:37" x14ac:dyDescent="0.25">
      <c r="B323" s="6">
        <v>318</v>
      </c>
      <c r="C323" s="6" t="s">
        <v>993</v>
      </c>
      <c r="D323" s="6" t="s">
        <v>994</v>
      </c>
      <c r="E323" s="6"/>
      <c r="F323" s="6" t="s">
        <v>29</v>
      </c>
      <c r="G323" s="6" t="s">
        <v>30</v>
      </c>
      <c r="H323" s="6" t="s">
        <v>57</v>
      </c>
      <c r="I323" s="6" t="s">
        <v>58</v>
      </c>
      <c r="J323" s="6" t="s">
        <v>992</v>
      </c>
      <c r="K323" s="6"/>
      <c r="L323" s="6" t="s">
        <v>1</v>
      </c>
      <c r="M323" s="12">
        <v>30165</v>
      </c>
      <c r="N323" s="12">
        <v>73050</v>
      </c>
      <c r="O323" s="6">
        <v>1</v>
      </c>
      <c r="P323" s="13">
        <v>0.01</v>
      </c>
      <c r="Q323" s="13">
        <v>8.9999999999999993E-3</v>
      </c>
      <c r="R323" s="14">
        <v>0.102739726</v>
      </c>
      <c r="S323" s="6" t="s">
        <v>35</v>
      </c>
      <c r="T323" s="6" t="s">
        <v>35</v>
      </c>
      <c r="U323" s="15" t="s">
        <v>35</v>
      </c>
      <c r="V323" s="15" t="s">
        <v>992</v>
      </c>
      <c r="W323" s="15" t="s">
        <v>58</v>
      </c>
      <c r="X323" s="16">
        <v>1</v>
      </c>
      <c r="Y323" s="45">
        <f t="shared" si="67"/>
        <v>73050</v>
      </c>
      <c r="Z323" s="41">
        <f>IF(IFERROR(MATCH(E323,CONV_CAISO_Gen_List!C:C,0),FALSE),1,0)</f>
        <v>0</v>
      </c>
      <c r="AA323" s="47">
        <f t="shared" si="68"/>
        <v>8.9999999999999993E-3</v>
      </c>
      <c r="AB323">
        <f t="shared" si="69"/>
        <v>1</v>
      </c>
      <c r="AC323">
        <f t="shared" si="70"/>
        <v>1</v>
      </c>
      <c r="AD323">
        <f t="shared" si="66"/>
        <v>1</v>
      </c>
      <c r="AE323">
        <f t="shared" si="71"/>
        <v>0</v>
      </c>
      <c r="AF323" t="str">
        <f t="shared" si="72"/>
        <v>PG70014</v>
      </c>
      <c r="AG323" t="str">
        <f t="shared" si="73"/>
        <v>Donald R. Chenoweth</v>
      </c>
      <c r="AH323" s="70">
        <f t="shared" si="74"/>
        <v>0.01</v>
      </c>
      <c r="AI323" t="str">
        <f t="shared" si="75"/>
        <v>Wind</v>
      </c>
      <c r="AJ323" s="44" t="str">
        <f>IFERROR(INDEX(MasterGenCapability_201906!$G:$G,MATCH($AF323,MasterGenCapability_201906!$U:$U,0)),"")</f>
        <v/>
      </c>
      <c r="AK323" s="44" t="str">
        <f>IFERROR(INDEX(NQC2020compliance_20191121!$L:$L,MATCH($AF323,NQC2020compliance_20191121!$A:$A,0)),"")</f>
        <v/>
      </c>
    </row>
    <row r="324" spans="2:37" x14ac:dyDescent="0.25">
      <c r="B324" s="6">
        <v>319</v>
      </c>
      <c r="C324" s="6" t="s">
        <v>995</v>
      </c>
      <c r="D324" s="6" t="s">
        <v>996</v>
      </c>
      <c r="E324" s="6"/>
      <c r="F324" s="6" t="s">
        <v>29</v>
      </c>
      <c r="G324" s="6" t="s">
        <v>30</v>
      </c>
      <c r="H324" s="6" t="s">
        <v>57</v>
      </c>
      <c r="I324" s="6" t="s">
        <v>58</v>
      </c>
      <c r="J324" s="6" t="s">
        <v>992</v>
      </c>
      <c r="K324" s="6"/>
      <c r="L324" s="6" t="s">
        <v>1</v>
      </c>
      <c r="M324" s="12">
        <v>31148</v>
      </c>
      <c r="N324" s="12">
        <v>42369</v>
      </c>
      <c r="O324" s="6">
        <v>1</v>
      </c>
      <c r="P324" s="13">
        <v>4.05</v>
      </c>
      <c r="Q324" s="13">
        <v>10.603</v>
      </c>
      <c r="R324" s="14">
        <v>0.29886126600000001</v>
      </c>
      <c r="S324" s="6" t="s">
        <v>35</v>
      </c>
      <c r="T324" s="6" t="s">
        <v>35</v>
      </c>
      <c r="U324" s="15" t="s">
        <v>35</v>
      </c>
      <c r="V324" s="15" t="s">
        <v>992</v>
      </c>
      <c r="W324" s="15" t="s">
        <v>58</v>
      </c>
      <c r="X324" s="16">
        <v>1</v>
      </c>
      <c r="Y324" s="45">
        <f t="shared" si="67"/>
        <v>73050</v>
      </c>
      <c r="Z324" s="41">
        <f>IF(IFERROR(MATCH(E324,CONV_CAISO_Gen_List!C:C,0),FALSE),1,0)</f>
        <v>0</v>
      </c>
      <c r="AA324" s="47">
        <f t="shared" si="68"/>
        <v>10.603</v>
      </c>
      <c r="AB324">
        <f t="shared" si="69"/>
        <v>1</v>
      </c>
      <c r="AC324">
        <f t="shared" si="70"/>
        <v>1</v>
      </c>
      <c r="AD324">
        <f t="shared" si="66"/>
        <v>1</v>
      </c>
      <c r="AE324">
        <f t="shared" si="71"/>
        <v>0</v>
      </c>
      <c r="AF324" t="str">
        <f t="shared" si="72"/>
        <v>PG7002</v>
      </c>
      <c r="AG324" t="str">
        <f t="shared" si="73"/>
        <v>Altamont Power LLC (3-4 )</v>
      </c>
      <c r="AH324" s="70">
        <f t="shared" si="74"/>
        <v>4.05</v>
      </c>
      <c r="AI324" t="str">
        <f t="shared" si="75"/>
        <v>Wind</v>
      </c>
      <c r="AJ324" s="44" t="str">
        <f>IFERROR(INDEX(MasterGenCapability_201906!$G:$G,MATCH($AF324,MasterGenCapability_201906!$U:$U,0)),"")</f>
        <v/>
      </c>
      <c r="AK324" s="44" t="str">
        <f>IFERROR(INDEX(NQC2020compliance_20191121!$L:$L,MATCH($AF324,NQC2020compliance_20191121!$A:$A,0)),"")</f>
        <v/>
      </c>
    </row>
    <row r="325" spans="2:37" x14ac:dyDescent="0.25">
      <c r="B325" s="6">
        <v>320</v>
      </c>
      <c r="C325" s="6" t="s">
        <v>997</v>
      </c>
      <c r="D325" s="6" t="s">
        <v>998</v>
      </c>
      <c r="E325" s="6"/>
      <c r="F325" s="6" t="s">
        <v>29</v>
      </c>
      <c r="G325" s="6" t="s">
        <v>30</v>
      </c>
      <c r="H325" s="6" t="s">
        <v>71</v>
      </c>
      <c r="I325" s="6" t="s">
        <v>58</v>
      </c>
      <c r="J325" s="6" t="s">
        <v>992</v>
      </c>
      <c r="K325" s="6"/>
      <c r="L325" s="6" t="s">
        <v>1</v>
      </c>
      <c r="M325" s="12">
        <v>30338</v>
      </c>
      <c r="N325" s="12">
        <v>42095</v>
      </c>
      <c r="O325" s="6">
        <v>1</v>
      </c>
      <c r="P325" s="13">
        <v>2.1</v>
      </c>
      <c r="Q325" s="13">
        <v>0.53700000000000003</v>
      </c>
      <c r="R325" s="14">
        <v>2.9191129E-2</v>
      </c>
      <c r="S325" s="6" t="s">
        <v>35</v>
      </c>
      <c r="T325" s="6" t="s">
        <v>35</v>
      </c>
      <c r="U325" s="15" t="s">
        <v>35</v>
      </c>
      <c r="V325" s="15" t="s">
        <v>992</v>
      </c>
      <c r="W325" s="15" t="s">
        <v>58</v>
      </c>
      <c r="X325" s="16">
        <v>1</v>
      </c>
      <c r="Y325" s="45">
        <f t="shared" si="67"/>
        <v>73050</v>
      </c>
      <c r="Z325" s="41">
        <f>IF(IFERROR(MATCH(E325,CONV_CAISO_Gen_List!C:C,0),FALSE),1,0)</f>
        <v>0</v>
      </c>
      <c r="AA325" s="47">
        <f t="shared" si="68"/>
        <v>0.53700000000000003</v>
      </c>
      <c r="AB325">
        <f t="shared" si="69"/>
        <v>1</v>
      </c>
      <c r="AC325">
        <f t="shared" si="70"/>
        <v>1</v>
      </c>
      <c r="AD325">
        <f t="shared" si="66"/>
        <v>1</v>
      </c>
      <c r="AE325">
        <f t="shared" si="71"/>
        <v>0</v>
      </c>
      <c r="AF325" t="str">
        <f t="shared" si="72"/>
        <v>PG70026</v>
      </c>
      <c r="AG325" t="str">
        <f t="shared" si="73"/>
        <v>Forebay Wind LLC - Cwes</v>
      </c>
      <c r="AH325" s="70">
        <f t="shared" si="74"/>
        <v>2.1</v>
      </c>
      <c r="AI325" t="str">
        <f t="shared" si="75"/>
        <v>Wind</v>
      </c>
      <c r="AJ325" s="44" t="str">
        <f>IFERROR(INDEX(MasterGenCapability_201906!$G:$G,MATCH($AF325,MasterGenCapability_201906!$U:$U,0)),"")</f>
        <v/>
      </c>
      <c r="AK325" s="44" t="str">
        <f>IFERROR(INDEX(NQC2020compliance_20191121!$L:$L,MATCH($AF325,NQC2020compliance_20191121!$A:$A,0)),"")</f>
        <v/>
      </c>
    </row>
    <row r="326" spans="2:37" x14ac:dyDescent="0.25">
      <c r="B326" s="6">
        <v>321</v>
      </c>
      <c r="C326" s="6" t="s">
        <v>999</v>
      </c>
      <c r="D326" s="6" t="s">
        <v>1000</v>
      </c>
      <c r="E326" s="6"/>
      <c r="F326" s="6" t="s">
        <v>29</v>
      </c>
      <c r="G326" s="6" t="s">
        <v>30</v>
      </c>
      <c r="H326" s="6" t="s">
        <v>57</v>
      </c>
      <c r="I326" s="6" t="s">
        <v>58</v>
      </c>
      <c r="J326" s="6" t="s">
        <v>992</v>
      </c>
      <c r="K326" s="6"/>
      <c r="L326" s="6" t="s">
        <v>1</v>
      </c>
      <c r="M326" s="12">
        <v>31778</v>
      </c>
      <c r="N326" s="12">
        <v>42369</v>
      </c>
      <c r="O326" s="6">
        <v>1</v>
      </c>
      <c r="P326" s="13">
        <v>19</v>
      </c>
      <c r="Q326" s="13">
        <v>31.553999999999998</v>
      </c>
      <c r="R326" s="14">
        <v>0.18958183100000001</v>
      </c>
      <c r="S326" s="6" t="s">
        <v>35</v>
      </c>
      <c r="T326" s="6" t="s">
        <v>35</v>
      </c>
      <c r="U326" s="15" t="s">
        <v>35</v>
      </c>
      <c r="V326" s="15" t="s">
        <v>992</v>
      </c>
      <c r="W326" s="15" t="s">
        <v>58</v>
      </c>
      <c r="X326" s="16">
        <v>1</v>
      </c>
      <c r="Y326" s="45">
        <f t="shared" si="67"/>
        <v>73050</v>
      </c>
      <c r="Z326" s="41">
        <f>IF(IFERROR(MATCH(E326,CONV_CAISO_Gen_List!C:C,0),FALSE),1,0)</f>
        <v>0</v>
      </c>
      <c r="AA326" s="47">
        <f t="shared" si="68"/>
        <v>31.553999999999998</v>
      </c>
      <c r="AB326">
        <f t="shared" si="69"/>
        <v>1</v>
      </c>
      <c r="AC326">
        <f t="shared" si="70"/>
        <v>1</v>
      </c>
      <c r="AD326">
        <f t="shared" ref="AD326:AD389" si="76">IF(AND(AB326,AC326),1,0)</f>
        <v>1</v>
      </c>
      <c r="AE326">
        <f t="shared" si="71"/>
        <v>0</v>
      </c>
      <c r="AF326" t="str">
        <f t="shared" si="72"/>
        <v>PG7003</v>
      </c>
      <c r="AG326" t="str">
        <f t="shared" si="73"/>
        <v>Altamont Power LLC (4-4)</v>
      </c>
      <c r="AH326" s="70">
        <f t="shared" si="74"/>
        <v>19</v>
      </c>
      <c r="AI326" t="str">
        <f t="shared" si="75"/>
        <v>Wind</v>
      </c>
      <c r="AJ326" s="44" t="str">
        <f>IFERROR(INDEX(MasterGenCapability_201906!$G:$G,MATCH($AF326,MasterGenCapability_201906!$U:$U,0)),"")</f>
        <v/>
      </c>
      <c r="AK326" s="44" t="str">
        <f>IFERROR(INDEX(NQC2020compliance_20191121!$L:$L,MATCH($AF326,NQC2020compliance_20191121!$A:$A,0)),"")</f>
        <v/>
      </c>
    </row>
    <row r="327" spans="2:37" x14ac:dyDescent="0.25">
      <c r="B327" s="6">
        <v>322</v>
      </c>
      <c r="C327" s="6" t="s">
        <v>1001</v>
      </c>
      <c r="D327" s="6" t="s">
        <v>1002</v>
      </c>
      <c r="E327" s="6"/>
      <c r="F327" s="6" t="s">
        <v>29</v>
      </c>
      <c r="G327" s="6" t="s">
        <v>30</v>
      </c>
      <c r="H327" s="6" t="s">
        <v>766</v>
      </c>
      <c r="I327" s="6" t="s">
        <v>58</v>
      </c>
      <c r="J327" s="6" t="s">
        <v>992</v>
      </c>
      <c r="K327" s="6"/>
      <c r="L327" s="6" t="s">
        <v>1</v>
      </c>
      <c r="M327" s="12">
        <v>31416</v>
      </c>
      <c r="N327" s="12">
        <v>42004</v>
      </c>
      <c r="O327" s="6">
        <v>1</v>
      </c>
      <c r="P327" s="13">
        <v>28</v>
      </c>
      <c r="Q327" s="13">
        <v>16.759</v>
      </c>
      <c r="R327" s="14">
        <v>6.8325995E-2</v>
      </c>
      <c r="S327" s="6" t="s">
        <v>35</v>
      </c>
      <c r="T327" s="6" t="s">
        <v>35</v>
      </c>
      <c r="U327" s="15" t="s">
        <v>35</v>
      </c>
      <c r="V327" s="15" t="s">
        <v>992</v>
      </c>
      <c r="W327" s="15" t="s">
        <v>58</v>
      </c>
      <c r="X327" s="16">
        <v>1</v>
      </c>
      <c r="Y327" s="45">
        <f t="shared" ref="Y327:Y390" si="77">IF(O327,DATE(2099,12,31),N327)</f>
        <v>73050</v>
      </c>
      <c r="Z327" s="41">
        <f>IF(IFERROR(MATCH(E327,CONV_CAISO_Gen_List!C:C,0),FALSE),1,0)</f>
        <v>0</v>
      </c>
      <c r="AA327" s="47">
        <f t="shared" ref="AA327:AA390" si="78">Q327*X327</f>
        <v>16.759</v>
      </c>
      <c r="AB327">
        <f t="shared" ref="AB327:AB390" si="79">IF(AND(YEAR(M327)&lt;=$AB$5,YEAR(Y327)&gt;=$AB$5),1,0)</f>
        <v>1</v>
      </c>
      <c r="AC327">
        <f t="shared" ref="AC327:AC390" si="80">IF(T327="CAISO",1,0)</f>
        <v>1</v>
      </c>
      <c r="AD327">
        <f t="shared" si="76"/>
        <v>1</v>
      </c>
      <c r="AE327">
        <f t="shared" ref="AE327:AE390" si="81">IF(P327=0,1,0)</f>
        <v>0</v>
      </c>
      <c r="AF327" t="str">
        <f t="shared" si="72"/>
        <v>PG70033</v>
      </c>
      <c r="AG327" t="str">
        <f t="shared" si="73"/>
        <v>Tres Vaqueros Wind Farms, LLC</v>
      </c>
      <c r="AH327" s="70">
        <f t="shared" si="74"/>
        <v>28</v>
      </c>
      <c r="AI327" t="str">
        <f t="shared" si="75"/>
        <v>Wind</v>
      </c>
      <c r="AJ327" s="44" t="str">
        <f>IFERROR(INDEX(MasterGenCapability_201906!$G:$G,MATCH($AF327,MasterGenCapability_201906!$U:$U,0)),"")</f>
        <v/>
      </c>
      <c r="AK327" s="44" t="str">
        <f>IFERROR(INDEX(NQC2020compliance_20191121!$L:$L,MATCH($AF327,NQC2020compliance_20191121!$A:$A,0)),"")</f>
        <v/>
      </c>
    </row>
    <row r="328" spans="2:37" x14ac:dyDescent="0.25">
      <c r="B328" s="6">
        <v>323</v>
      </c>
      <c r="C328" s="6" t="s">
        <v>1003</v>
      </c>
      <c r="D328" s="6" t="s">
        <v>1004</v>
      </c>
      <c r="E328" s="6" t="s">
        <v>1005</v>
      </c>
      <c r="F328" s="6" t="s">
        <v>29</v>
      </c>
      <c r="G328" s="6" t="s">
        <v>30</v>
      </c>
      <c r="H328" s="6" t="s">
        <v>79</v>
      </c>
      <c r="I328" s="6" t="s">
        <v>91</v>
      </c>
      <c r="J328" s="6" t="s">
        <v>992</v>
      </c>
      <c r="K328" s="6"/>
      <c r="L328" s="6" t="s">
        <v>1</v>
      </c>
      <c r="M328" s="12">
        <v>42223</v>
      </c>
      <c r="N328" s="12">
        <v>49527</v>
      </c>
      <c r="O328" s="6">
        <v>1</v>
      </c>
      <c r="P328" s="13">
        <v>19.8</v>
      </c>
      <c r="Q328" s="13">
        <v>68.930000000000007</v>
      </c>
      <c r="R328" s="14">
        <v>0.39741017499999998</v>
      </c>
      <c r="S328" s="6" t="s">
        <v>35</v>
      </c>
      <c r="T328" s="6" t="s">
        <v>35</v>
      </c>
      <c r="U328" s="15" t="s">
        <v>35</v>
      </c>
      <c r="V328" s="15" t="s">
        <v>992</v>
      </c>
      <c r="W328" s="15" t="s">
        <v>91</v>
      </c>
      <c r="X328" s="16">
        <v>1</v>
      </c>
      <c r="Y328" s="45">
        <f t="shared" si="77"/>
        <v>73050</v>
      </c>
      <c r="Z328" s="41">
        <f>IF(IFERROR(MATCH(E328,CONV_CAISO_Gen_List!C:C,0),FALSE),1,0)</f>
        <v>1</v>
      </c>
      <c r="AA328" s="47">
        <f t="shared" si="78"/>
        <v>68.930000000000007</v>
      </c>
      <c r="AB328">
        <f t="shared" si="79"/>
        <v>1</v>
      </c>
      <c r="AC328">
        <f t="shared" si="80"/>
        <v>1</v>
      </c>
      <c r="AD328">
        <f t="shared" si="76"/>
        <v>1</v>
      </c>
      <c r="AE328">
        <f t="shared" si="81"/>
        <v>0</v>
      </c>
      <c r="AF328" t="str">
        <f t="shared" si="72"/>
        <v>RTREE_2_WIND2</v>
      </c>
      <c r="AG328" t="str">
        <f t="shared" si="73"/>
        <v>Rising Tree Wind Farm II LLC - RAM 4</v>
      </c>
      <c r="AH328" s="70">
        <f t="shared" si="74"/>
        <v>19.8</v>
      </c>
      <c r="AI328" t="str">
        <f t="shared" si="75"/>
        <v>Wind</v>
      </c>
      <c r="AJ328" s="44">
        <f>IFERROR(INDEX(MasterGenCapability_201906!$G:$G,MATCH($AF328,MasterGenCapability_201906!$U:$U,0)),"")</f>
        <v>19.8</v>
      </c>
      <c r="AK328" s="44">
        <f>IFERROR(INDEX(NQC2020compliance_20191121!$L:$L,MATCH($AF328,NQC2020compliance_20191121!$A:$A,0)),"")</f>
        <v>2.97</v>
      </c>
    </row>
    <row r="329" spans="2:37" x14ac:dyDescent="0.25">
      <c r="B329" s="6">
        <v>324</v>
      </c>
      <c r="C329" s="6" t="s">
        <v>1006</v>
      </c>
      <c r="D329" s="6" t="s">
        <v>1007</v>
      </c>
      <c r="E329" s="6"/>
      <c r="F329" s="6" t="s">
        <v>29</v>
      </c>
      <c r="G329" s="6" t="s">
        <v>30</v>
      </c>
      <c r="H329" s="6" t="s">
        <v>844</v>
      </c>
      <c r="I329" s="6" t="s">
        <v>845</v>
      </c>
      <c r="J329" s="6" t="s">
        <v>992</v>
      </c>
      <c r="K329" s="6"/>
      <c r="L329" s="6" t="s">
        <v>3</v>
      </c>
      <c r="M329" s="12">
        <v>42675</v>
      </c>
      <c r="N329" s="12">
        <v>49978</v>
      </c>
      <c r="O329" s="6">
        <v>1</v>
      </c>
      <c r="P329" s="13">
        <v>20</v>
      </c>
      <c r="Q329" s="13">
        <v>53.13</v>
      </c>
      <c r="R329" s="14">
        <v>0.30325342500000002</v>
      </c>
      <c r="S329" s="6" t="s">
        <v>35</v>
      </c>
      <c r="T329" s="6" t="s">
        <v>35</v>
      </c>
      <c r="U329" s="15" t="s">
        <v>35</v>
      </c>
      <c r="V329" s="15" t="s">
        <v>992</v>
      </c>
      <c r="W329" s="15" t="s">
        <v>846</v>
      </c>
      <c r="X329" s="16">
        <v>0.84</v>
      </c>
      <c r="Y329" s="45">
        <f t="shared" si="77"/>
        <v>73050</v>
      </c>
      <c r="Z329" s="41">
        <f>IF(IFERROR(MATCH(E329,CONV_CAISO_Gen_List!C:C,0),FALSE),1,0)</f>
        <v>0</v>
      </c>
      <c r="AA329" s="47">
        <f t="shared" si="78"/>
        <v>44.629199999999997</v>
      </c>
      <c r="AB329">
        <f t="shared" si="79"/>
        <v>1</v>
      </c>
      <c r="AC329">
        <f t="shared" si="80"/>
        <v>1</v>
      </c>
      <c r="AD329">
        <f t="shared" si="76"/>
        <v>1</v>
      </c>
      <c r="AE329">
        <f t="shared" si="81"/>
        <v>0</v>
      </c>
      <c r="AF329" t="str">
        <f t="shared" si="72"/>
        <v>PG70039</v>
      </c>
      <c r="AG329" t="str">
        <f t="shared" si="73"/>
        <v>Altech III - RAM 5</v>
      </c>
      <c r="AH329" s="70">
        <f t="shared" si="74"/>
        <v>20</v>
      </c>
      <c r="AI329" t="str">
        <f t="shared" si="75"/>
        <v>Wind</v>
      </c>
      <c r="AJ329" s="44" t="str">
        <f>IFERROR(INDEX(MasterGenCapability_201906!$G:$G,MATCH($AF329,MasterGenCapability_201906!$U:$U,0)),"")</f>
        <v/>
      </c>
      <c r="AK329" s="44" t="str">
        <f>IFERROR(INDEX(NQC2020compliance_20191121!$L:$L,MATCH($AF329,NQC2020compliance_20191121!$A:$A,0)),"")</f>
        <v/>
      </c>
    </row>
    <row r="330" spans="2:37" x14ac:dyDescent="0.25">
      <c r="B330" s="6">
        <v>325</v>
      </c>
      <c r="C330" s="6" t="s">
        <v>1008</v>
      </c>
      <c r="D330" s="6" t="s">
        <v>1009</v>
      </c>
      <c r="E330" s="6"/>
      <c r="F330" s="6" t="s">
        <v>29</v>
      </c>
      <c r="G330" s="6" t="s">
        <v>30</v>
      </c>
      <c r="H330" s="6" t="s">
        <v>57</v>
      </c>
      <c r="I330" s="6" t="s">
        <v>58</v>
      </c>
      <c r="J330" s="6" t="s">
        <v>992</v>
      </c>
      <c r="K330" s="6"/>
      <c r="L330" s="6" t="s">
        <v>1</v>
      </c>
      <c r="M330" s="12">
        <v>31778</v>
      </c>
      <c r="N330" s="12">
        <v>42735</v>
      </c>
      <c r="O330" s="6">
        <v>1</v>
      </c>
      <c r="P330" s="13">
        <v>19</v>
      </c>
      <c r="Q330" s="13">
        <v>28.122</v>
      </c>
      <c r="R330" s="14">
        <v>0.168961788</v>
      </c>
      <c r="S330" s="6" t="s">
        <v>35</v>
      </c>
      <c r="T330" s="6" t="s">
        <v>35</v>
      </c>
      <c r="U330" s="15" t="s">
        <v>35</v>
      </c>
      <c r="V330" s="15" t="s">
        <v>992</v>
      </c>
      <c r="W330" s="15" t="s">
        <v>58</v>
      </c>
      <c r="X330" s="16">
        <v>1</v>
      </c>
      <c r="Y330" s="45">
        <f t="shared" si="77"/>
        <v>73050</v>
      </c>
      <c r="Z330" s="41">
        <f>IF(IFERROR(MATCH(E330,CONV_CAISO_Gen_List!C:C,0),FALSE),1,0)</f>
        <v>0</v>
      </c>
      <c r="AA330" s="47">
        <f t="shared" si="78"/>
        <v>28.122</v>
      </c>
      <c r="AB330">
        <f t="shared" si="79"/>
        <v>1</v>
      </c>
      <c r="AC330">
        <f t="shared" si="80"/>
        <v>1</v>
      </c>
      <c r="AD330">
        <f t="shared" si="76"/>
        <v>1</v>
      </c>
      <c r="AE330">
        <f t="shared" si="81"/>
        <v>0</v>
      </c>
      <c r="AF330" t="str">
        <f t="shared" si="72"/>
        <v>PG7005</v>
      </c>
      <c r="AG330" t="str">
        <f t="shared" si="73"/>
        <v>Altamont Power LLC (6-4)</v>
      </c>
      <c r="AH330" s="70">
        <f t="shared" si="74"/>
        <v>19</v>
      </c>
      <c r="AI330" t="str">
        <f t="shared" si="75"/>
        <v>Wind</v>
      </c>
      <c r="AJ330" s="44" t="str">
        <f>IFERROR(INDEX(MasterGenCapability_201906!$G:$G,MATCH($AF330,MasterGenCapability_201906!$U:$U,0)),"")</f>
        <v/>
      </c>
      <c r="AK330" s="44" t="str">
        <f>IFERROR(INDEX(NQC2020compliance_20191121!$L:$L,MATCH($AF330,NQC2020compliance_20191121!$A:$A,0)),"")</f>
        <v/>
      </c>
    </row>
    <row r="331" spans="2:37" x14ac:dyDescent="0.25">
      <c r="B331" s="6">
        <v>326</v>
      </c>
      <c r="C331" s="6" t="s">
        <v>1010</v>
      </c>
      <c r="D331" s="6" t="s">
        <v>1011</v>
      </c>
      <c r="E331" s="6" t="s">
        <v>1012</v>
      </c>
      <c r="F331" s="6" t="s">
        <v>29</v>
      </c>
      <c r="G331" s="6" t="s">
        <v>30</v>
      </c>
      <c r="H331" s="6" t="s">
        <v>58</v>
      </c>
      <c r="I331" s="6" t="s">
        <v>58</v>
      </c>
      <c r="J331" s="6" t="s">
        <v>992</v>
      </c>
      <c r="K331" s="6"/>
      <c r="L331" s="6" t="s">
        <v>1</v>
      </c>
      <c r="M331" s="12">
        <v>32874</v>
      </c>
      <c r="N331" s="12">
        <v>43100</v>
      </c>
      <c r="O331" s="6">
        <v>1</v>
      </c>
      <c r="P331" s="13">
        <v>10</v>
      </c>
      <c r="Q331" s="13">
        <v>21.831</v>
      </c>
      <c r="R331" s="14">
        <v>0.24921232900000001</v>
      </c>
      <c r="S331" s="6" t="s">
        <v>35</v>
      </c>
      <c r="T331" s="6" t="s">
        <v>35</v>
      </c>
      <c r="U331" s="15" t="s">
        <v>35</v>
      </c>
      <c r="V331" s="15" t="s">
        <v>992</v>
      </c>
      <c r="W331" s="15" t="s">
        <v>58</v>
      </c>
      <c r="X331" s="16">
        <v>1</v>
      </c>
      <c r="Y331" s="45">
        <f t="shared" si="77"/>
        <v>73050</v>
      </c>
      <c r="Z331" s="41">
        <f>IF(IFERROR(MATCH(E331,CONV_CAISO_Gen_List!C:C,0),FALSE),1,0)</f>
        <v>1</v>
      </c>
      <c r="AA331" s="47">
        <f t="shared" si="78"/>
        <v>21.831</v>
      </c>
      <c r="AB331">
        <f t="shared" si="79"/>
        <v>1</v>
      </c>
      <c r="AC331">
        <f t="shared" si="80"/>
        <v>1</v>
      </c>
      <c r="AD331">
        <f t="shared" si="76"/>
        <v>1</v>
      </c>
      <c r="AE331">
        <f t="shared" si="81"/>
        <v>0</v>
      </c>
      <c r="AF331" t="str">
        <f t="shared" si="72"/>
        <v>USWNDR_2_UNITS</v>
      </c>
      <c r="AG331" t="str">
        <f t="shared" si="73"/>
        <v>Edf Renewable Windfarm V, Inc. (10 MW)</v>
      </c>
      <c r="AH331" s="70">
        <f t="shared" si="74"/>
        <v>10</v>
      </c>
      <c r="AI331" t="str">
        <f t="shared" si="75"/>
        <v>Wind</v>
      </c>
      <c r="AJ331" s="44" t="str">
        <f>IFERROR(INDEX(MasterGenCapability_201906!$G:$G,MATCH($AF331,MasterGenCapability_201906!$U:$U,0)),"")</f>
        <v/>
      </c>
      <c r="AK331" s="44" t="str">
        <f>IFERROR(INDEX(NQC2020compliance_20191121!$L:$L,MATCH($AF331,NQC2020compliance_20191121!$A:$A,0)),"")</f>
        <v/>
      </c>
    </row>
    <row r="332" spans="2:37" x14ac:dyDescent="0.25">
      <c r="B332" s="6">
        <v>327</v>
      </c>
      <c r="C332" s="6" t="s">
        <v>1013</v>
      </c>
      <c r="D332" s="6" t="s">
        <v>1014</v>
      </c>
      <c r="E332" s="6"/>
      <c r="F332" s="6" t="s">
        <v>29</v>
      </c>
      <c r="G332" s="6" t="s">
        <v>30</v>
      </c>
      <c r="H332" s="6" t="s">
        <v>71</v>
      </c>
      <c r="I332" s="6" t="s">
        <v>58</v>
      </c>
      <c r="J332" s="6" t="s">
        <v>992</v>
      </c>
      <c r="K332" s="6"/>
      <c r="L332" s="6" t="s">
        <v>1</v>
      </c>
      <c r="M332" s="12">
        <v>32143</v>
      </c>
      <c r="N332" s="12">
        <v>42369</v>
      </c>
      <c r="O332" s="6">
        <v>1</v>
      </c>
      <c r="P332" s="13">
        <v>43.1</v>
      </c>
      <c r="Q332" s="13">
        <v>80.995000000000005</v>
      </c>
      <c r="R332" s="14">
        <v>0.214524468</v>
      </c>
      <c r="S332" s="6" t="s">
        <v>35</v>
      </c>
      <c r="T332" s="6" t="s">
        <v>35</v>
      </c>
      <c r="U332" s="15" t="s">
        <v>35</v>
      </c>
      <c r="V332" s="15" t="s">
        <v>992</v>
      </c>
      <c r="W332" s="15" t="s">
        <v>58</v>
      </c>
      <c r="X332" s="16">
        <v>1</v>
      </c>
      <c r="Y332" s="45">
        <f t="shared" si="77"/>
        <v>73050</v>
      </c>
      <c r="Z332" s="41">
        <f>IF(IFERROR(MATCH(E332,CONV_CAISO_Gen_List!C:C,0),FALSE),1,0)</f>
        <v>0</v>
      </c>
      <c r="AA332" s="47">
        <f t="shared" si="78"/>
        <v>80.995000000000005</v>
      </c>
      <c r="AB332">
        <f t="shared" si="79"/>
        <v>1</v>
      </c>
      <c r="AC332">
        <f t="shared" si="80"/>
        <v>1</v>
      </c>
      <c r="AD332">
        <f t="shared" si="76"/>
        <v>1</v>
      </c>
      <c r="AE332">
        <f t="shared" si="81"/>
        <v>0</v>
      </c>
      <c r="AF332" t="str">
        <f t="shared" si="72"/>
        <v>PG7010</v>
      </c>
      <c r="AG332" t="str">
        <f t="shared" si="73"/>
        <v>Green Ridge Power LLC (100 MW - A)</v>
      </c>
      <c r="AH332" s="70">
        <f t="shared" si="74"/>
        <v>43.1</v>
      </c>
      <c r="AI332" t="str">
        <f t="shared" si="75"/>
        <v>Wind</v>
      </c>
      <c r="AJ332" s="44" t="str">
        <f>IFERROR(INDEX(MasterGenCapability_201906!$G:$G,MATCH($AF332,MasterGenCapability_201906!$U:$U,0)),"")</f>
        <v/>
      </c>
      <c r="AK332" s="44" t="str">
        <f>IFERROR(INDEX(NQC2020compliance_20191121!$L:$L,MATCH($AF332,NQC2020compliance_20191121!$A:$A,0)),"")</f>
        <v/>
      </c>
    </row>
    <row r="333" spans="2:37" x14ac:dyDescent="0.25">
      <c r="B333" s="6">
        <v>328</v>
      </c>
      <c r="C333" s="6" t="s">
        <v>1015</v>
      </c>
      <c r="D333" s="6" t="s">
        <v>1016</v>
      </c>
      <c r="E333" s="6"/>
      <c r="F333" s="6" t="s">
        <v>29</v>
      </c>
      <c r="G333" s="6" t="s">
        <v>30</v>
      </c>
      <c r="H333" s="6" t="s">
        <v>71</v>
      </c>
      <c r="I333" s="6" t="s">
        <v>58</v>
      </c>
      <c r="J333" s="6" t="s">
        <v>992</v>
      </c>
      <c r="K333" s="6"/>
      <c r="L333" s="6" t="s">
        <v>1</v>
      </c>
      <c r="M333" s="12">
        <v>33239</v>
      </c>
      <c r="N333" s="12">
        <v>42308</v>
      </c>
      <c r="O333" s="6">
        <v>1</v>
      </c>
      <c r="P333" s="13">
        <v>15</v>
      </c>
      <c r="Q333" s="13">
        <v>21.327000000000002</v>
      </c>
      <c r="R333" s="14">
        <v>0.16230593600000001</v>
      </c>
      <c r="S333" s="6" t="s">
        <v>35</v>
      </c>
      <c r="T333" s="6" t="s">
        <v>35</v>
      </c>
      <c r="U333" s="15" t="s">
        <v>35</v>
      </c>
      <c r="V333" s="15" t="s">
        <v>992</v>
      </c>
      <c r="W333" s="15" t="s">
        <v>58</v>
      </c>
      <c r="X333" s="16">
        <v>1</v>
      </c>
      <c r="Y333" s="45">
        <f t="shared" si="77"/>
        <v>73050</v>
      </c>
      <c r="Z333" s="41">
        <f>IF(IFERROR(MATCH(E333,CONV_CAISO_Gen_List!C:C,0),FALSE),1,0)</f>
        <v>0</v>
      </c>
      <c r="AA333" s="47">
        <f t="shared" si="78"/>
        <v>21.327000000000002</v>
      </c>
      <c r="AB333">
        <f t="shared" si="79"/>
        <v>1</v>
      </c>
      <c r="AC333">
        <f t="shared" si="80"/>
        <v>1</v>
      </c>
      <c r="AD333">
        <f t="shared" si="76"/>
        <v>1</v>
      </c>
      <c r="AE333">
        <f t="shared" si="81"/>
        <v>0</v>
      </c>
      <c r="AF333" t="str">
        <f t="shared" si="72"/>
        <v>PG7013</v>
      </c>
      <c r="AG333" t="str">
        <f t="shared" si="73"/>
        <v>Green Ridge Power LLC (100 MW - D)</v>
      </c>
      <c r="AH333" s="70">
        <f t="shared" si="74"/>
        <v>15</v>
      </c>
      <c r="AI333" t="str">
        <f t="shared" si="75"/>
        <v>Wind</v>
      </c>
      <c r="AJ333" s="44" t="str">
        <f>IFERROR(INDEX(MasterGenCapability_201906!$G:$G,MATCH($AF333,MasterGenCapability_201906!$U:$U,0)),"")</f>
        <v/>
      </c>
      <c r="AK333" s="44" t="str">
        <f>IFERROR(INDEX(NQC2020compliance_20191121!$L:$L,MATCH($AF333,NQC2020compliance_20191121!$A:$A,0)),"")</f>
        <v/>
      </c>
    </row>
    <row r="334" spans="2:37" x14ac:dyDescent="0.25">
      <c r="B334" s="6">
        <v>329</v>
      </c>
      <c r="C334" s="6" t="s">
        <v>1017</v>
      </c>
      <c r="D334" s="6" t="s">
        <v>1018</v>
      </c>
      <c r="E334" s="6"/>
      <c r="F334" s="6" t="s">
        <v>29</v>
      </c>
      <c r="G334" s="6" t="s">
        <v>30</v>
      </c>
      <c r="H334" s="6" t="s">
        <v>766</v>
      </c>
      <c r="I334" s="6" t="s">
        <v>58</v>
      </c>
      <c r="J334" s="6" t="s">
        <v>992</v>
      </c>
      <c r="K334" s="6"/>
      <c r="L334" s="6" t="s">
        <v>1</v>
      </c>
      <c r="M334" s="12">
        <v>31413</v>
      </c>
      <c r="N334" s="12">
        <v>42308</v>
      </c>
      <c r="O334" s="6">
        <v>1</v>
      </c>
      <c r="P334" s="13">
        <v>144.1</v>
      </c>
      <c r="Q334" s="13">
        <v>194.70400000000001</v>
      </c>
      <c r="R334" s="14">
        <v>0.15424346999999999</v>
      </c>
      <c r="S334" s="6" t="s">
        <v>35</v>
      </c>
      <c r="T334" s="6" t="s">
        <v>35</v>
      </c>
      <c r="U334" s="15" t="s">
        <v>35</v>
      </c>
      <c r="V334" s="15" t="s">
        <v>992</v>
      </c>
      <c r="W334" s="15" t="s">
        <v>58</v>
      </c>
      <c r="X334" s="16">
        <v>1</v>
      </c>
      <c r="Y334" s="45">
        <f t="shared" si="77"/>
        <v>73050</v>
      </c>
      <c r="Z334" s="41">
        <f>IF(IFERROR(MATCH(E334,CONV_CAISO_Gen_List!C:C,0),FALSE),1,0)</f>
        <v>0</v>
      </c>
      <c r="AA334" s="47">
        <f t="shared" si="78"/>
        <v>194.70400000000001</v>
      </c>
      <c r="AB334">
        <f t="shared" si="79"/>
        <v>1</v>
      </c>
      <c r="AC334">
        <f t="shared" si="80"/>
        <v>1</v>
      </c>
      <c r="AD334">
        <f t="shared" si="76"/>
        <v>1</v>
      </c>
      <c r="AE334">
        <f t="shared" si="81"/>
        <v>0</v>
      </c>
      <c r="AF334" t="str">
        <f t="shared" si="72"/>
        <v>PG7014</v>
      </c>
      <c r="AG334" t="str">
        <f t="shared" si="73"/>
        <v>Green Ridge Power LLC (110 MW)</v>
      </c>
      <c r="AH334" s="70">
        <f t="shared" si="74"/>
        <v>144.1</v>
      </c>
      <c r="AI334" t="str">
        <f t="shared" si="75"/>
        <v>Wind</v>
      </c>
      <c r="AJ334" s="44" t="str">
        <f>IFERROR(INDEX(MasterGenCapability_201906!$G:$G,MATCH($AF334,MasterGenCapability_201906!$U:$U,0)),"")</f>
        <v/>
      </c>
      <c r="AK334" s="44" t="str">
        <f>IFERROR(INDEX(NQC2020compliance_20191121!$L:$L,MATCH($AF334,NQC2020compliance_20191121!$A:$A,0)),"")</f>
        <v/>
      </c>
    </row>
    <row r="335" spans="2:37" x14ac:dyDescent="0.25">
      <c r="B335" s="6">
        <v>330</v>
      </c>
      <c r="C335" s="6" t="s">
        <v>1019</v>
      </c>
      <c r="D335" s="6" t="s">
        <v>1020</v>
      </c>
      <c r="E335" s="6"/>
      <c r="F335" s="6" t="s">
        <v>29</v>
      </c>
      <c r="G335" s="6" t="s">
        <v>30</v>
      </c>
      <c r="H335" s="6" t="s">
        <v>57</v>
      </c>
      <c r="I335" s="6" t="s">
        <v>58</v>
      </c>
      <c r="J335" s="6" t="s">
        <v>992</v>
      </c>
      <c r="K335" s="6"/>
      <c r="L335" s="6" t="s">
        <v>1</v>
      </c>
      <c r="M335" s="12">
        <v>31782</v>
      </c>
      <c r="N335" s="12">
        <v>42735</v>
      </c>
      <c r="O335" s="6">
        <v>1</v>
      </c>
      <c r="P335" s="13">
        <v>10.8</v>
      </c>
      <c r="Q335" s="13">
        <v>24.593</v>
      </c>
      <c r="R335" s="14">
        <v>0.25994630499999999</v>
      </c>
      <c r="S335" s="6" t="s">
        <v>35</v>
      </c>
      <c r="T335" s="6" t="s">
        <v>35</v>
      </c>
      <c r="U335" s="15" t="s">
        <v>35</v>
      </c>
      <c r="V335" s="15" t="s">
        <v>992</v>
      </c>
      <c r="W335" s="15" t="s">
        <v>58</v>
      </c>
      <c r="X335" s="16">
        <v>1</v>
      </c>
      <c r="Y335" s="45">
        <f t="shared" si="77"/>
        <v>73050</v>
      </c>
      <c r="Z335" s="41">
        <f>IF(IFERROR(MATCH(E335,CONV_CAISO_Gen_List!C:C,0),FALSE),1,0)</f>
        <v>0</v>
      </c>
      <c r="AA335" s="47">
        <f t="shared" si="78"/>
        <v>24.593</v>
      </c>
      <c r="AB335">
        <f t="shared" si="79"/>
        <v>1</v>
      </c>
      <c r="AC335">
        <f t="shared" si="80"/>
        <v>1</v>
      </c>
      <c r="AD335">
        <f t="shared" si="76"/>
        <v>1</v>
      </c>
      <c r="AE335">
        <f t="shared" si="81"/>
        <v>0</v>
      </c>
      <c r="AF335" t="str">
        <f t="shared" si="72"/>
        <v>PG7015</v>
      </c>
      <c r="AG335" t="str">
        <f t="shared" si="73"/>
        <v>Green Ridge Power LLC (23.8 MW)</v>
      </c>
      <c r="AH335" s="70">
        <f t="shared" si="74"/>
        <v>10.8</v>
      </c>
      <c r="AI335" t="str">
        <f t="shared" si="75"/>
        <v>Wind</v>
      </c>
      <c r="AJ335" s="44" t="str">
        <f>IFERROR(INDEX(MasterGenCapability_201906!$G:$G,MATCH($AF335,MasterGenCapability_201906!$U:$U,0)),"")</f>
        <v/>
      </c>
      <c r="AK335" s="44" t="str">
        <f>IFERROR(INDEX(NQC2020compliance_20191121!$L:$L,MATCH($AF335,NQC2020compliance_20191121!$A:$A,0)),"")</f>
        <v/>
      </c>
    </row>
    <row r="336" spans="2:37" x14ac:dyDescent="0.25">
      <c r="B336" s="6">
        <v>331</v>
      </c>
      <c r="C336" s="6" t="s">
        <v>1021</v>
      </c>
      <c r="D336" s="6" t="s">
        <v>1022</v>
      </c>
      <c r="E336" s="6"/>
      <c r="F336" s="6" t="s">
        <v>29</v>
      </c>
      <c r="G336" s="6" t="s">
        <v>30</v>
      </c>
      <c r="H336" s="6" t="s">
        <v>71</v>
      </c>
      <c r="I336" s="6" t="s">
        <v>58</v>
      </c>
      <c r="J336" s="6" t="s">
        <v>992</v>
      </c>
      <c r="K336" s="6"/>
      <c r="L336" s="6" t="s">
        <v>1</v>
      </c>
      <c r="M336" s="12">
        <v>32204</v>
      </c>
      <c r="N336" s="12">
        <v>43160</v>
      </c>
      <c r="O336" s="6">
        <v>1</v>
      </c>
      <c r="P336" s="13">
        <v>5.9</v>
      </c>
      <c r="Q336" s="13">
        <v>11.209</v>
      </c>
      <c r="R336" s="14">
        <v>0.21687562899999999</v>
      </c>
      <c r="S336" s="6" t="s">
        <v>35</v>
      </c>
      <c r="T336" s="6" t="s">
        <v>35</v>
      </c>
      <c r="U336" s="15" t="s">
        <v>35</v>
      </c>
      <c r="V336" s="15" t="s">
        <v>992</v>
      </c>
      <c r="W336" s="15" t="s">
        <v>58</v>
      </c>
      <c r="X336" s="16">
        <v>1</v>
      </c>
      <c r="Y336" s="45">
        <f t="shared" si="77"/>
        <v>73050</v>
      </c>
      <c r="Z336" s="41">
        <f>IF(IFERROR(MATCH(E336,CONV_CAISO_Gen_List!C:C,0),FALSE),1,0)</f>
        <v>0</v>
      </c>
      <c r="AA336" s="47">
        <f t="shared" si="78"/>
        <v>11.209</v>
      </c>
      <c r="AB336">
        <f t="shared" si="79"/>
        <v>1</v>
      </c>
      <c r="AC336">
        <f t="shared" si="80"/>
        <v>1</v>
      </c>
      <c r="AD336">
        <f t="shared" si="76"/>
        <v>1</v>
      </c>
      <c r="AE336">
        <f t="shared" si="81"/>
        <v>0</v>
      </c>
      <c r="AF336" t="str">
        <f t="shared" si="72"/>
        <v>PG7017</v>
      </c>
      <c r="AG336" t="str">
        <f t="shared" si="73"/>
        <v>Green Ridge Power LLC (5.9 MW)</v>
      </c>
      <c r="AH336" s="70">
        <f t="shared" si="74"/>
        <v>5.9</v>
      </c>
      <c r="AI336" t="str">
        <f t="shared" si="75"/>
        <v>Wind</v>
      </c>
      <c r="AJ336" s="44" t="str">
        <f>IFERROR(INDEX(MasterGenCapability_201906!$G:$G,MATCH($AF336,MasterGenCapability_201906!$U:$U,0)),"")</f>
        <v/>
      </c>
      <c r="AK336" s="44" t="str">
        <f>IFERROR(INDEX(NQC2020compliance_20191121!$L:$L,MATCH($AF336,NQC2020compliance_20191121!$A:$A,0)),"")</f>
        <v/>
      </c>
    </row>
    <row r="337" spans="2:37" x14ac:dyDescent="0.25">
      <c r="B337" s="6">
        <v>332</v>
      </c>
      <c r="C337" s="6" t="s">
        <v>1023</v>
      </c>
      <c r="D337" s="6" t="s">
        <v>1024</v>
      </c>
      <c r="E337" s="6" t="s">
        <v>1012</v>
      </c>
      <c r="F337" s="6" t="s">
        <v>29</v>
      </c>
      <c r="G337" s="6" t="s">
        <v>30</v>
      </c>
      <c r="H337" s="6" t="s">
        <v>58</v>
      </c>
      <c r="I337" s="6" t="s">
        <v>58</v>
      </c>
      <c r="J337" s="6" t="s">
        <v>992</v>
      </c>
      <c r="K337" s="6"/>
      <c r="L337" s="6" t="s">
        <v>1</v>
      </c>
      <c r="M337" s="12">
        <v>32874</v>
      </c>
      <c r="N337" s="12">
        <v>43100</v>
      </c>
      <c r="O337" s="6">
        <v>1</v>
      </c>
      <c r="P337" s="13">
        <v>0.7</v>
      </c>
      <c r="Q337" s="13">
        <v>18.687000000000001</v>
      </c>
      <c r="R337" s="14">
        <v>3.047455969</v>
      </c>
      <c r="S337" s="6" t="s">
        <v>35</v>
      </c>
      <c r="T337" s="6" t="s">
        <v>35</v>
      </c>
      <c r="U337" s="15" t="s">
        <v>35</v>
      </c>
      <c r="V337" s="15" t="s">
        <v>992</v>
      </c>
      <c r="W337" s="15" t="s">
        <v>58</v>
      </c>
      <c r="X337" s="16">
        <v>1</v>
      </c>
      <c r="Y337" s="45">
        <f t="shared" si="77"/>
        <v>73050</v>
      </c>
      <c r="Z337" s="41">
        <f>IF(IFERROR(MATCH(E337,CONV_CAISO_Gen_List!C:C,0),FALSE),1,0)</f>
        <v>1</v>
      </c>
      <c r="AA337" s="47">
        <f t="shared" si="78"/>
        <v>18.687000000000001</v>
      </c>
      <c r="AB337">
        <f t="shared" si="79"/>
        <v>1</v>
      </c>
      <c r="AC337">
        <f t="shared" si="80"/>
        <v>1</v>
      </c>
      <c r="AD337">
        <f t="shared" si="76"/>
        <v>1</v>
      </c>
      <c r="AE337">
        <f t="shared" si="81"/>
        <v>0</v>
      </c>
      <c r="AF337" t="str">
        <f t="shared" si="72"/>
        <v>USWNDR_2_UNITS</v>
      </c>
      <c r="AG337" t="str">
        <f t="shared" si="73"/>
        <v>Edf Renewable Windfarm V, Inc. (70 MW - B)</v>
      </c>
      <c r="AH337" s="70">
        <f t="shared" si="74"/>
        <v>0.7</v>
      </c>
      <c r="AI337" t="str">
        <f t="shared" si="75"/>
        <v>Wind</v>
      </c>
      <c r="AJ337" s="44" t="str">
        <f>IFERROR(INDEX(MasterGenCapability_201906!$G:$G,MATCH($AF337,MasterGenCapability_201906!$U:$U,0)),"")</f>
        <v/>
      </c>
      <c r="AK337" s="44" t="str">
        <f>IFERROR(INDEX(NQC2020compliance_20191121!$L:$L,MATCH($AF337,NQC2020compliance_20191121!$A:$A,0)),"")</f>
        <v/>
      </c>
    </row>
    <row r="338" spans="2:37" x14ac:dyDescent="0.25">
      <c r="B338" s="6">
        <v>333</v>
      </c>
      <c r="C338" s="6" t="s">
        <v>1025</v>
      </c>
      <c r="D338" s="6" t="s">
        <v>1026</v>
      </c>
      <c r="E338" s="6" t="s">
        <v>1012</v>
      </c>
      <c r="F338" s="6" t="s">
        <v>29</v>
      </c>
      <c r="G338" s="6" t="s">
        <v>30</v>
      </c>
      <c r="H338" s="6" t="s">
        <v>58</v>
      </c>
      <c r="I338" s="6" t="s">
        <v>58</v>
      </c>
      <c r="J338" s="6" t="s">
        <v>992</v>
      </c>
      <c r="K338" s="6"/>
      <c r="L338" s="6" t="s">
        <v>1</v>
      </c>
      <c r="M338" s="12">
        <v>33239</v>
      </c>
      <c r="N338" s="12">
        <v>43465</v>
      </c>
      <c r="O338" s="6">
        <v>1</v>
      </c>
      <c r="P338" s="13">
        <v>6.5</v>
      </c>
      <c r="Q338" s="13">
        <v>32.728000000000002</v>
      </c>
      <c r="R338" s="14">
        <v>0.57478047099999996</v>
      </c>
      <c r="S338" s="6" t="s">
        <v>35</v>
      </c>
      <c r="T338" s="6" t="s">
        <v>35</v>
      </c>
      <c r="U338" s="15" t="s">
        <v>35</v>
      </c>
      <c r="V338" s="15" t="s">
        <v>992</v>
      </c>
      <c r="W338" s="15" t="s">
        <v>58</v>
      </c>
      <c r="X338" s="16">
        <v>1</v>
      </c>
      <c r="Y338" s="45">
        <f t="shared" si="77"/>
        <v>73050</v>
      </c>
      <c r="Z338" s="41">
        <f>IF(IFERROR(MATCH(E338,CONV_CAISO_Gen_List!C:C,0),FALSE),1,0)</f>
        <v>1</v>
      </c>
      <c r="AA338" s="47">
        <f t="shared" si="78"/>
        <v>32.728000000000002</v>
      </c>
      <c r="AB338">
        <f t="shared" si="79"/>
        <v>1</v>
      </c>
      <c r="AC338">
        <f t="shared" si="80"/>
        <v>1</v>
      </c>
      <c r="AD338">
        <f t="shared" si="76"/>
        <v>1</v>
      </c>
      <c r="AE338">
        <f t="shared" si="81"/>
        <v>0</v>
      </c>
      <c r="AF338" t="str">
        <f t="shared" si="72"/>
        <v>USWNDR_2_UNITS</v>
      </c>
      <c r="AG338" t="str">
        <f t="shared" si="73"/>
        <v>Edf Renewable Windfarm V, Inc. (70 MW - C)</v>
      </c>
      <c r="AH338" s="70">
        <f t="shared" si="74"/>
        <v>6.5</v>
      </c>
      <c r="AI338" t="str">
        <f t="shared" si="75"/>
        <v>Wind</v>
      </c>
      <c r="AJ338" s="44" t="str">
        <f>IFERROR(INDEX(MasterGenCapability_201906!$G:$G,MATCH($AF338,MasterGenCapability_201906!$U:$U,0)),"")</f>
        <v/>
      </c>
      <c r="AK338" s="44" t="str">
        <f>IFERROR(INDEX(NQC2020compliance_20191121!$L:$L,MATCH($AF338,NQC2020compliance_20191121!$A:$A,0)),"")</f>
        <v/>
      </c>
    </row>
    <row r="339" spans="2:37" x14ac:dyDescent="0.25">
      <c r="B339" s="6">
        <v>334</v>
      </c>
      <c r="C339" s="6" t="s">
        <v>1027</v>
      </c>
      <c r="D339" s="6" t="s">
        <v>1028</v>
      </c>
      <c r="E339" s="6" t="s">
        <v>1012</v>
      </c>
      <c r="F339" s="6" t="s">
        <v>29</v>
      </c>
      <c r="G339" s="6" t="s">
        <v>30</v>
      </c>
      <c r="H339" s="6" t="s">
        <v>58</v>
      </c>
      <c r="I339" s="6" t="s">
        <v>58</v>
      </c>
      <c r="J339" s="6" t="s">
        <v>992</v>
      </c>
      <c r="K339" s="6"/>
      <c r="L339" s="6" t="s">
        <v>1</v>
      </c>
      <c r="M339" s="12">
        <v>33239</v>
      </c>
      <c r="N339" s="12">
        <v>43465</v>
      </c>
      <c r="O339" s="6">
        <v>1</v>
      </c>
      <c r="P339" s="13">
        <v>1.5</v>
      </c>
      <c r="Q339" s="13">
        <v>1.516</v>
      </c>
      <c r="R339" s="14">
        <v>0.115372907</v>
      </c>
      <c r="S339" s="6" t="s">
        <v>35</v>
      </c>
      <c r="T339" s="6" t="s">
        <v>35</v>
      </c>
      <c r="U339" s="15" t="s">
        <v>35</v>
      </c>
      <c r="V339" s="15" t="s">
        <v>992</v>
      </c>
      <c r="W339" s="15" t="s">
        <v>58</v>
      </c>
      <c r="X339" s="16">
        <v>1</v>
      </c>
      <c r="Y339" s="45">
        <f t="shared" si="77"/>
        <v>73050</v>
      </c>
      <c r="Z339" s="41">
        <f>IF(IFERROR(MATCH(E339,CONV_CAISO_Gen_List!C:C,0),FALSE),1,0)</f>
        <v>1</v>
      </c>
      <c r="AA339" s="47">
        <f t="shared" si="78"/>
        <v>1.516</v>
      </c>
      <c r="AB339">
        <f t="shared" si="79"/>
        <v>1</v>
      </c>
      <c r="AC339">
        <f t="shared" si="80"/>
        <v>1</v>
      </c>
      <c r="AD339">
        <f t="shared" si="76"/>
        <v>1</v>
      </c>
      <c r="AE339">
        <f t="shared" si="81"/>
        <v>0</v>
      </c>
      <c r="AF339" t="str">
        <f t="shared" si="72"/>
        <v>USWNDR_2_UNITS</v>
      </c>
      <c r="AG339" t="str">
        <f t="shared" si="73"/>
        <v>Edf Renewable Windfarm V, Inc. (70 MW - D)</v>
      </c>
      <c r="AH339" s="70">
        <f t="shared" si="74"/>
        <v>1.5</v>
      </c>
      <c r="AI339" t="str">
        <f t="shared" si="75"/>
        <v>Wind</v>
      </c>
      <c r="AJ339" s="44" t="str">
        <f>IFERROR(INDEX(MasterGenCapability_201906!$G:$G,MATCH($AF339,MasterGenCapability_201906!$U:$U,0)),"")</f>
        <v/>
      </c>
      <c r="AK339" s="44" t="str">
        <f>IFERROR(INDEX(NQC2020compliance_20191121!$L:$L,MATCH($AF339,NQC2020compliance_20191121!$A:$A,0)),"")</f>
        <v/>
      </c>
    </row>
    <row r="340" spans="2:37" x14ac:dyDescent="0.25">
      <c r="B340" s="6">
        <v>335</v>
      </c>
      <c r="C340" s="6" t="s">
        <v>1029</v>
      </c>
      <c r="D340" s="6" t="s">
        <v>1030</v>
      </c>
      <c r="E340" s="6"/>
      <c r="F340" s="6" t="s">
        <v>29</v>
      </c>
      <c r="G340" s="6" t="s">
        <v>30</v>
      </c>
      <c r="H340" s="6" t="s">
        <v>71</v>
      </c>
      <c r="I340" s="6" t="s">
        <v>58</v>
      </c>
      <c r="J340" s="6" t="s">
        <v>992</v>
      </c>
      <c r="K340" s="6"/>
      <c r="L340" s="6" t="s">
        <v>1</v>
      </c>
      <c r="M340" s="12">
        <v>31868</v>
      </c>
      <c r="N340" s="12">
        <v>42094</v>
      </c>
      <c r="O340" s="6">
        <v>1</v>
      </c>
      <c r="P340" s="13">
        <v>54</v>
      </c>
      <c r="Q340" s="13">
        <v>92.998000000000005</v>
      </c>
      <c r="R340" s="14">
        <v>0.19659648199999999</v>
      </c>
      <c r="S340" s="6" t="s">
        <v>35</v>
      </c>
      <c r="T340" s="6" t="s">
        <v>35</v>
      </c>
      <c r="U340" s="15" t="s">
        <v>35</v>
      </c>
      <c r="V340" s="15" t="s">
        <v>992</v>
      </c>
      <c r="W340" s="15" t="s">
        <v>58</v>
      </c>
      <c r="X340" s="16">
        <v>1</v>
      </c>
      <c r="Y340" s="45">
        <f t="shared" si="77"/>
        <v>73050</v>
      </c>
      <c r="Z340" s="41">
        <f>IF(IFERROR(MATCH(E340,CONV_CAISO_Gen_List!C:C,0),FALSE),1,0)</f>
        <v>0</v>
      </c>
      <c r="AA340" s="47">
        <f t="shared" si="78"/>
        <v>92.998000000000005</v>
      </c>
      <c r="AB340">
        <f t="shared" si="79"/>
        <v>1</v>
      </c>
      <c r="AC340">
        <f t="shared" si="80"/>
        <v>1</v>
      </c>
      <c r="AD340">
        <f t="shared" si="76"/>
        <v>1</v>
      </c>
      <c r="AE340">
        <f t="shared" si="81"/>
        <v>0</v>
      </c>
      <c r="AF340" t="str">
        <f t="shared" si="72"/>
        <v>PG7022</v>
      </c>
      <c r="AG340" t="str">
        <f t="shared" si="73"/>
        <v>Green Ridge Power LLC (70 MW)</v>
      </c>
      <c r="AH340" s="70">
        <f t="shared" si="74"/>
        <v>54</v>
      </c>
      <c r="AI340" t="str">
        <f t="shared" si="75"/>
        <v>Wind</v>
      </c>
      <c r="AJ340" s="44" t="str">
        <f>IFERROR(INDEX(MasterGenCapability_201906!$G:$G,MATCH($AF340,MasterGenCapability_201906!$U:$U,0)),"")</f>
        <v/>
      </c>
      <c r="AK340" s="44" t="str">
        <f>IFERROR(INDEX(NQC2020compliance_20191121!$L:$L,MATCH($AF340,NQC2020compliance_20191121!$A:$A,0)),"")</f>
        <v/>
      </c>
    </row>
    <row r="341" spans="2:37" x14ac:dyDescent="0.25">
      <c r="B341" s="6">
        <v>336</v>
      </c>
      <c r="C341" s="6" t="s">
        <v>1031</v>
      </c>
      <c r="D341" s="6" t="s">
        <v>1032</v>
      </c>
      <c r="E341" s="6" t="s">
        <v>1033</v>
      </c>
      <c r="F341" s="6" t="s">
        <v>29</v>
      </c>
      <c r="G341" s="6" t="s">
        <v>30</v>
      </c>
      <c r="H341" s="6" t="s">
        <v>174</v>
      </c>
      <c r="I341" s="6" t="s">
        <v>53</v>
      </c>
      <c r="J341" s="6" t="s">
        <v>992</v>
      </c>
      <c r="K341" s="6"/>
      <c r="L341" s="6" t="s">
        <v>1</v>
      </c>
      <c r="M341" s="12">
        <v>32308</v>
      </c>
      <c r="N341" s="12">
        <v>43264</v>
      </c>
      <c r="O341" s="6">
        <v>1</v>
      </c>
      <c r="P341" s="13">
        <v>34</v>
      </c>
      <c r="Q341" s="13">
        <v>24.576000000000001</v>
      </c>
      <c r="R341" s="14">
        <v>8.2514102000000006E-2</v>
      </c>
      <c r="S341" s="6" t="s">
        <v>35</v>
      </c>
      <c r="T341" s="6" t="s">
        <v>35</v>
      </c>
      <c r="U341" s="15" t="s">
        <v>35</v>
      </c>
      <c r="V341" s="15" t="s">
        <v>992</v>
      </c>
      <c r="W341" s="15" t="s">
        <v>37</v>
      </c>
      <c r="X341" s="16">
        <v>1</v>
      </c>
      <c r="Y341" s="45">
        <f t="shared" si="77"/>
        <v>73050</v>
      </c>
      <c r="Z341" s="41">
        <f>IF(IFERROR(MATCH(E341,CONV_CAISO_Gen_List!C:C,0),FALSE),1,0)</f>
        <v>1</v>
      </c>
      <c r="AA341" s="47">
        <f t="shared" si="78"/>
        <v>24.576000000000001</v>
      </c>
      <c r="AB341">
        <f t="shared" si="79"/>
        <v>1</v>
      </c>
      <c r="AC341">
        <f t="shared" si="80"/>
        <v>1</v>
      </c>
      <c r="AD341">
        <f t="shared" si="76"/>
        <v>1</v>
      </c>
      <c r="AE341">
        <f t="shared" si="81"/>
        <v>0</v>
      </c>
      <c r="AF341" t="str">
        <f t="shared" si="72"/>
        <v>INTTRB_6_UNIT</v>
      </c>
      <c r="AG341" t="str">
        <f t="shared" si="73"/>
        <v>International Turbine Research</v>
      </c>
      <c r="AH341" s="70">
        <f t="shared" si="74"/>
        <v>34</v>
      </c>
      <c r="AI341" t="str">
        <f t="shared" si="75"/>
        <v>Wind</v>
      </c>
      <c r="AJ341" s="44">
        <f>IFERROR(INDEX(MasterGenCapability_201906!$G:$G,MATCH($AF341,MasterGenCapability_201906!$U:$U,0)),"")</f>
        <v>18.399999999999999</v>
      </c>
      <c r="AK341" s="44">
        <f>IFERROR(INDEX(NQC2020compliance_20191121!$L:$L,MATCH($AF341,NQC2020compliance_20191121!$A:$A,0)),"")</f>
        <v>2.76</v>
      </c>
    </row>
    <row r="342" spans="2:37" x14ac:dyDescent="0.25">
      <c r="B342" s="6">
        <v>337</v>
      </c>
      <c r="C342" s="6" t="s">
        <v>1034</v>
      </c>
      <c r="D342" s="6" t="s">
        <v>1035</v>
      </c>
      <c r="E342" s="6"/>
      <c r="F342" s="6" t="s">
        <v>29</v>
      </c>
      <c r="G342" s="6" t="s">
        <v>30</v>
      </c>
      <c r="H342" s="6" t="s">
        <v>766</v>
      </c>
      <c r="I342" s="6" t="s">
        <v>58</v>
      </c>
      <c r="J342" s="6" t="s">
        <v>992</v>
      </c>
      <c r="K342" s="6"/>
      <c r="L342" s="6" t="s">
        <v>1</v>
      </c>
      <c r="M342" s="12">
        <v>31416</v>
      </c>
      <c r="N342" s="12">
        <v>42004</v>
      </c>
      <c r="O342" s="6">
        <v>1</v>
      </c>
      <c r="P342" s="13">
        <v>27</v>
      </c>
      <c r="Q342" s="13">
        <v>13.464</v>
      </c>
      <c r="R342" s="14">
        <v>5.6925418999999998E-2</v>
      </c>
      <c r="S342" s="6" t="s">
        <v>35</v>
      </c>
      <c r="T342" s="6" t="s">
        <v>35</v>
      </c>
      <c r="U342" s="15" t="s">
        <v>35</v>
      </c>
      <c r="V342" s="15" t="s">
        <v>992</v>
      </c>
      <c r="W342" s="15" t="s">
        <v>58</v>
      </c>
      <c r="X342" s="16">
        <v>1</v>
      </c>
      <c r="Y342" s="45">
        <f t="shared" si="77"/>
        <v>73050</v>
      </c>
      <c r="Z342" s="41">
        <f>IF(IFERROR(MATCH(E342,CONV_CAISO_Gen_List!C:C,0),FALSE),1,0)</f>
        <v>0</v>
      </c>
      <c r="AA342" s="47">
        <f t="shared" si="78"/>
        <v>13.464</v>
      </c>
      <c r="AB342">
        <f t="shared" si="79"/>
        <v>1</v>
      </c>
      <c r="AC342">
        <f t="shared" si="80"/>
        <v>1</v>
      </c>
      <c r="AD342">
        <f t="shared" si="76"/>
        <v>1</v>
      </c>
      <c r="AE342">
        <f t="shared" si="81"/>
        <v>0</v>
      </c>
      <c r="AF342" t="str">
        <f t="shared" si="72"/>
        <v>PG7026</v>
      </c>
      <c r="AG342" t="str">
        <f t="shared" si="73"/>
        <v>Northwind Energy</v>
      </c>
      <c r="AH342" s="70">
        <f t="shared" si="74"/>
        <v>27</v>
      </c>
      <c r="AI342" t="str">
        <f t="shared" si="75"/>
        <v>Wind</v>
      </c>
      <c r="AJ342" s="44" t="str">
        <f>IFERROR(INDEX(MasterGenCapability_201906!$G:$G,MATCH($AF342,MasterGenCapability_201906!$U:$U,0)),"")</f>
        <v/>
      </c>
      <c r="AK342" s="44" t="str">
        <f>IFERROR(INDEX(NQC2020compliance_20191121!$L:$L,MATCH($AF342,NQC2020compliance_20191121!$A:$A,0)),"")</f>
        <v/>
      </c>
    </row>
    <row r="343" spans="2:37" x14ac:dyDescent="0.25">
      <c r="B343" s="6">
        <v>338</v>
      </c>
      <c r="C343" s="6" t="s">
        <v>1036</v>
      </c>
      <c r="D343" s="6" t="s">
        <v>1037</v>
      </c>
      <c r="E343" s="6"/>
      <c r="F343" s="6" t="s">
        <v>29</v>
      </c>
      <c r="G343" s="6" t="s">
        <v>30</v>
      </c>
      <c r="H343" s="6" t="s">
        <v>71</v>
      </c>
      <c r="I343" s="6" t="s">
        <v>58</v>
      </c>
      <c r="J343" s="6" t="s">
        <v>992</v>
      </c>
      <c r="K343" s="6"/>
      <c r="L343" s="6" t="s">
        <v>1</v>
      </c>
      <c r="M343" s="12">
        <v>31139</v>
      </c>
      <c r="N343" s="12">
        <v>42068</v>
      </c>
      <c r="O343" s="6">
        <v>1</v>
      </c>
      <c r="P343" s="13">
        <v>22</v>
      </c>
      <c r="Q343" s="13">
        <v>36.404000000000003</v>
      </c>
      <c r="R343" s="14">
        <v>0.188895807</v>
      </c>
      <c r="S343" s="6" t="s">
        <v>35</v>
      </c>
      <c r="T343" s="6" t="s">
        <v>35</v>
      </c>
      <c r="U343" s="15" t="s">
        <v>35</v>
      </c>
      <c r="V343" s="15" t="s">
        <v>992</v>
      </c>
      <c r="W343" s="15" t="s">
        <v>58</v>
      </c>
      <c r="X343" s="16">
        <v>1</v>
      </c>
      <c r="Y343" s="45">
        <f t="shared" si="77"/>
        <v>73050</v>
      </c>
      <c r="Z343" s="41">
        <f>IF(IFERROR(MATCH(E343,CONV_CAISO_Gen_List!C:C,0),FALSE),1,0)</f>
        <v>0</v>
      </c>
      <c r="AA343" s="47">
        <f t="shared" si="78"/>
        <v>36.404000000000003</v>
      </c>
      <c r="AB343">
        <f t="shared" si="79"/>
        <v>1</v>
      </c>
      <c r="AC343">
        <f t="shared" si="80"/>
        <v>1</v>
      </c>
      <c r="AD343">
        <f t="shared" si="76"/>
        <v>1</v>
      </c>
      <c r="AE343">
        <f t="shared" si="81"/>
        <v>0</v>
      </c>
      <c r="AF343" t="str">
        <f t="shared" si="72"/>
        <v>PG7027</v>
      </c>
      <c r="AG343" t="str">
        <f t="shared" si="73"/>
        <v>Patterson Pass Wind Farm LLC</v>
      </c>
      <c r="AH343" s="70">
        <f t="shared" si="74"/>
        <v>22</v>
      </c>
      <c r="AI343" t="str">
        <f t="shared" si="75"/>
        <v>Wind</v>
      </c>
      <c r="AJ343" s="44" t="str">
        <f>IFERROR(INDEX(MasterGenCapability_201906!$G:$G,MATCH($AF343,MasterGenCapability_201906!$U:$U,0)),"")</f>
        <v/>
      </c>
      <c r="AK343" s="44" t="str">
        <f>IFERROR(INDEX(NQC2020compliance_20191121!$L:$L,MATCH($AF343,NQC2020compliance_20191121!$A:$A,0)),"")</f>
        <v/>
      </c>
    </row>
    <row r="344" spans="2:37" x14ac:dyDescent="0.25">
      <c r="B344" s="6">
        <v>339</v>
      </c>
      <c r="C344" s="6" t="s">
        <v>1038</v>
      </c>
      <c r="D344" s="6" t="s">
        <v>1039</v>
      </c>
      <c r="E344" s="6"/>
      <c r="F344" s="6" t="s">
        <v>29</v>
      </c>
      <c r="G344" s="6" t="s">
        <v>30</v>
      </c>
      <c r="H344" s="6" t="s">
        <v>71</v>
      </c>
      <c r="I344" s="6" t="s">
        <v>58</v>
      </c>
      <c r="J344" s="6" t="s">
        <v>992</v>
      </c>
      <c r="K344" s="6"/>
      <c r="L344" s="6" t="s">
        <v>1</v>
      </c>
      <c r="M344" s="12">
        <v>30338</v>
      </c>
      <c r="N344" s="12">
        <v>42095</v>
      </c>
      <c r="O344" s="6">
        <v>1</v>
      </c>
      <c r="P344" s="13">
        <v>5.76</v>
      </c>
      <c r="Q344" s="13">
        <v>4.1459999999999999</v>
      </c>
      <c r="R344" s="14">
        <v>8.2167998000000006E-2</v>
      </c>
      <c r="S344" s="6" t="s">
        <v>35</v>
      </c>
      <c r="T344" s="6" t="s">
        <v>35</v>
      </c>
      <c r="U344" s="15" t="s">
        <v>35</v>
      </c>
      <c r="V344" s="15" t="s">
        <v>992</v>
      </c>
      <c r="W344" s="15" t="s">
        <v>58</v>
      </c>
      <c r="X344" s="16">
        <v>1</v>
      </c>
      <c r="Y344" s="45">
        <f t="shared" si="77"/>
        <v>73050</v>
      </c>
      <c r="Z344" s="41">
        <f>IF(IFERROR(MATCH(E344,CONV_CAISO_Gen_List!C:C,0),FALSE),1,0)</f>
        <v>0</v>
      </c>
      <c r="AA344" s="47">
        <f t="shared" si="78"/>
        <v>4.1459999999999999</v>
      </c>
      <c r="AB344">
        <f t="shared" si="79"/>
        <v>1</v>
      </c>
      <c r="AC344">
        <f t="shared" si="80"/>
        <v>1</v>
      </c>
      <c r="AD344">
        <f t="shared" si="76"/>
        <v>1</v>
      </c>
      <c r="AE344">
        <f t="shared" si="81"/>
        <v>0</v>
      </c>
      <c r="AF344" t="str">
        <f t="shared" si="72"/>
        <v>PG7028</v>
      </c>
      <c r="AG344" t="str">
        <f t="shared" si="73"/>
        <v>Forebay Wind LLC - Altech</v>
      </c>
      <c r="AH344" s="70">
        <f t="shared" si="74"/>
        <v>5.76</v>
      </c>
      <c r="AI344" t="str">
        <f t="shared" si="75"/>
        <v>Wind</v>
      </c>
      <c r="AJ344" s="44" t="str">
        <f>IFERROR(INDEX(MasterGenCapability_201906!$G:$G,MATCH($AF344,MasterGenCapability_201906!$U:$U,0)),"")</f>
        <v/>
      </c>
      <c r="AK344" s="44" t="str">
        <f>IFERROR(INDEX(NQC2020compliance_20191121!$L:$L,MATCH($AF344,NQC2020compliance_20191121!$A:$A,0)),"")</f>
        <v/>
      </c>
    </row>
    <row r="345" spans="2:37" x14ac:dyDescent="0.25">
      <c r="B345" s="6">
        <v>340</v>
      </c>
      <c r="C345" s="6" t="s">
        <v>1040</v>
      </c>
      <c r="D345" s="6" t="s">
        <v>1041</v>
      </c>
      <c r="E345" s="6"/>
      <c r="F345" s="6" t="s">
        <v>29</v>
      </c>
      <c r="G345" s="6" t="s">
        <v>30</v>
      </c>
      <c r="H345" s="6" t="s">
        <v>71</v>
      </c>
      <c r="I345" s="6" t="s">
        <v>58</v>
      </c>
      <c r="J345" s="6" t="s">
        <v>992</v>
      </c>
      <c r="K345" s="6"/>
      <c r="L345" s="6" t="s">
        <v>1</v>
      </c>
      <c r="M345" s="12">
        <v>30338</v>
      </c>
      <c r="N345" s="12">
        <v>42095</v>
      </c>
      <c r="O345" s="6">
        <v>1</v>
      </c>
      <c r="P345" s="13">
        <v>6.5000000000000002E-2</v>
      </c>
      <c r="Q345" s="13">
        <v>4.5999999999999999E-2</v>
      </c>
      <c r="R345" s="14">
        <v>8.0786792999999996E-2</v>
      </c>
      <c r="S345" s="6" t="s">
        <v>35</v>
      </c>
      <c r="T345" s="6" t="s">
        <v>35</v>
      </c>
      <c r="U345" s="15" t="s">
        <v>35</v>
      </c>
      <c r="V345" s="15" t="s">
        <v>992</v>
      </c>
      <c r="W345" s="15" t="s">
        <v>58</v>
      </c>
      <c r="X345" s="16">
        <v>1</v>
      </c>
      <c r="Y345" s="45">
        <f t="shared" si="77"/>
        <v>73050</v>
      </c>
      <c r="Z345" s="41">
        <f>IF(IFERROR(MATCH(E345,CONV_CAISO_Gen_List!C:C,0),FALSE),1,0)</f>
        <v>0</v>
      </c>
      <c r="AA345" s="47">
        <f t="shared" si="78"/>
        <v>4.5999999999999999E-2</v>
      </c>
      <c r="AB345">
        <f t="shared" si="79"/>
        <v>1</v>
      </c>
      <c r="AC345">
        <f t="shared" si="80"/>
        <v>1</v>
      </c>
      <c r="AD345">
        <f t="shared" si="76"/>
        <v>1</v>
      </c>
      <c r="AE345">
        <f t="shared" si="81"/>
        <v>0</v>
      </c>
      <c r="AF345" t="str">
        <f t="shared" si="72"/>
        <v>PG7030</v>
      </c>
      <c r="AG345" t="str">
        <f t="shared" si="73"/>
        <v>Forebay Wind LLC - Seawest</v>
      </c>
      <c r="AH345" s="70">
        <f t="shared" si="74"/>
        <v>6.5000000000000002E-2</v>
      </c>
      <c r="AI345" t="str">
        <f t="shared" si="75"/>
        <v>Wind</v>
      </c>
      <c r="AJ345" s="44" t="str">
        <f>IFERROR(INDEX(MasterGenCapability_201906!$G:$G,MATCH($AF345,MasterGenCapability_201906!$U:$U,0)),"")</f>
        <v/>
      </c>
      <c r="AK345" s="44" t="str">
        <f>IFERROR(INDEX(NQC2020compliance_20191121!$L:$L,MATCH($AF345,NQC2020compliance_20191121!$A:$A,0)),"")</f>
        <v/>
      </c>
    </row>
    <row r="346" spans="2:37" x14ac:dyDescent="0.25">
      <c r="B346" s="6">
        <v>341</v>
      </c>
      <c r="C346" s="6" t="s">
        <v>1042</v>
      </c>
      <c r="D346" s="6" t="s">
        <v>1043</v>
      </c>
      <c r="E346" s="6"/>
      <c r="F346" s="6" t="s">
        <v>29</v>
      </c>
      <c r="G346" s="6" t="s">
        <v>30</v>
      </c>
      <c r="H346" s="6" t="s">
        <v>71</v>
      </c>
      <c r="I346" s="6" t="s">
        <v>58</v>
      </c>
      <c r="J346" s="6" t="s">
        <v>992</v>
      </c>
      <c r="K346" s="6"/>
      <c r="L346" s="6" t="s">
        <v>1</v>
      </c>
      <c r="M346" s="12">
        <v>30338</v>
      </c>
      <c r="N346" s="12">
        <v>42095</v>
      </c>
      <c r="O346" s="6">
        <v>1</v>
      </c>
      <c r="P346" s="13">
        <v>0.71499999999999997</v>
      </c>
      <c r="Q346" s="13">
        <v>4.0830000000000002</v>
      </c>
      <c r="R346" s="14">
        <v>0.65188236399999999</v>
      </c>
      <c r="S346" s="6" t="s">
        <v>35</v>
      </c>
      <c r="T346" s="6" t="s">
        <v>35</v>
      </c>
      <c r="U346" s="15" t="s">
        <v>35</v>
      </c>
      <c r="V346" s="15" t="s">
        <v>992</v>
      </c>
      <c r="W346" s="15" t="s">
        <v>58</v>
      </c>
      <c r="X346" s="16">
        <v>1</v>
      </c>
      <c r="Y346" s="45">
        <f t="shared" si="77"/>
        <v>73050</v>
      </c>
      <c r="Z346" s="41">
        <f>IF(IFERROR(MATCH(E346,CONV_CAISO_Gen_List!C:C,0),FALSE),1,0)</f>
        <v>0</v>
      </c>
      <c r="AA346" s="47">
        <f t="shared" si="78"/>
        <v>4.0830000000000002</v>
      </c>
      <c r="AB346">
        <f t="shared" si="79"/>
        <v>1</v>
      </c>
      <c r="AC346">
        <f t="shared" si="80"/>
        <v>1</v>
      </c>
      <c r="AD346">
        <f t="shared" si="76"/>
        <v>1</v>
      </c>
      <c r="AE346">
        <f t="shared" si="81"/>
        <v>0</v>
      </c>
      <c r="AF346" t="str">
        <f t="shared" si="72"/>
        <v>PG7031</v>
      </c>
      <c r="AG346" t="str">
        <f t="shared" si="73"/>
        <v>Forebay Wind LLC - Taxvest</v>
      </c>
      <c r="AH346" s="70">
        <f t="shared" si="74"/>
        <v>0.71499999999999997</v>
      </c>
      <c r="AI346" t="str">
        <f t="shared" si="75"/>
        <v>Wind</v>
      </c>
      <c r="AJ346" s="44" t="str">
        <f>IFERROR(INDEX(MasterGenCapability_201906!$G:$G,MATCH($AF346,MasterGenCapability_201906!$U:$U,0)),"")</f>
        <v/>
      </c>
      <c r="AK346" s="44" t="str">
        <f>IFERROR(INDEX(NQC2020compliance_20191121!$L:$L,MATCH($AF346,NQC2020compliance_20191121!$A:$A,0)),"")</f>
        <v/>
      </c>
    </row>
    <row r="347" spans="2:37" x14ac:dyDescent="0.25">
      <c r="B347" s="6">
        <v>342</v>
      </c>
      <c r="C347" s="6" t="s">
        <v>1044</v>
      </c>
      <c r="D347" s="6" t="s">
        <v>1045</v>
      </c>
      <c r="E347" s="6"/>
      <c r="F347" s="6" t="s">
        <v>29</v>
      </c>
      <c r="G347" s="6" t="s">
        <v>30</v>
      </c>
      <c r="H347" s="6" t="s">
        <v>71</v>
      </c>
      <c r="I347" s="6" t="s">
        <v>58</v>
      </c>
      <c r="J347" s="6" t="s">
        <v>992</v>
      </c>
      <c r="K347" s="6"/>
      <c r="L347" s="6" t="s">
        <v>1</v>
      </c>
      <c r="M347" s="12">
        <v>30338</v>
      </c>
      <c r="N347" s="12">
        <v>42095</v>
      </c>
      <c r="O347" s="6">
        <v>1</v>
      </c>
      <c r="P347" s="13">
        <v>1.69</v>
      </c>
      <c r="Q347" s="13">
        <v>1.169</v>
      </c>
      <c r="R347" s="14">
        <v>7.8963011E-2</v>
      </c>
      <c r="S347" s="6" t="s">
        <v>35</v>
      </c>
      <c r="T347" s="6" t="s">
        <v>35</v>
      </c>
      <c r="U347" s="15" t="s">
        <v>35</v>
      </c>
      <c r="V347" s="15" t="s">
        <v>992</v>
      </c>
      <c r="W347" s="15" t="s">
        <v>58</v>
      </c>
      <c r="X347" s="16">
        <v>1</v>
      </c>
      <c r="Y347" s="45">
        <f t="shared" si="77"/>
        <v>73050</v>
      </c>
      <c r="Z347" s="41">
        <f>IF(IFERROR(MATCH(E347,CONV_CAISO_Gen_List!C:C,0),FALSE),1,0)</f>
        <v>0</v>
      </c>
      <c r="AA347" s="47">
        <f t="shared" si="78"/>
        <v>1.169</v>
      </c>
      <c r="AB347">
        <f t="shared" si="79"/>
        <v>1</v>
      </c>
      <c r="AC347">
        <f t="shared" si="80"/>
        <v>1</v>
      </c>
      <c r="AD347">
        <f t="shared" si="76"/>
        <v>1</v>
      </c>
      <c r="AE347">
        <f t="shared" si="81"/>
        <v>0</v>
      </c>
      <c r="AF347" t="str">
        <f t="shared" si="72"/>
        <v>PG7032</v>
      </c>
      <c r="AG347" t="str">
        <f t="shared" si="73"/>
        <v>Forebay Wind LLC - Viking</v>
      </c>
      <c r="AH347" s="70">
        <f t="shared" si="74"/>
        <v>1.69</v>
      </c>
      <c r="AI347" t="str">
        <f t="shared" si="75"/>
        <v>Wind</v>
      </c>
      <c r="AJ347" s="44" t="str">
        <f>IFERROR(INDEX(MasterGenCapability_201906!$G:$G,MATCH($AF347,MasterGenCapability_201906!$U:$U,0)),"")</f>
        <v/>
      </c>
      <c r="AK347" s="44" t="str">
        <f>IFERROR(INDEX(NQC2020compliance_20191121!$L:$L,MATCH($AF347,NQC2020compliance_20191121!$A:$A,0)),"")</f>
        <v/>
      </c>
    </row>
    <row r="348" spans="2:37" x14ac:dyDescent="0.25">
      <c r="B348" s="6">
        <v>343</v>
      </c>
      <c r="C348" s="6" t="s">
        <v>1046</v>
      </c>
      <c r="D348" s="6" t="s">
        <v>1047</v>
      </c>
      <c r="E348" s="6"/>
      <c r="F348" s="6" t="s">
        <v>29</v>
      </c>
      <c r="G348" s="6" t="s">
        <v>30</v>
      </c>
      <c r="H348" s="6" t="s">
        <v>71</v>
      </c>
      <c r="I348" s="6" t="s">
        <v>58</v>
      </c>
      <c r="J348" s="6" t="s">
        <v>992</v>
      </c>
      <c r="K348" s="6"/>
      <c r="L348" s="6" t="s">
        <v>1</v>
      </c>
      <c r="M348" s="12">
        <v>30338</v>
      </c>
      <c r="N348" s="12">
        <v>42095</v>
      </c>
      <c r="O348" s="6">
        <v>1</v>
      </c>
      <c r="P348" s="13">
        <v>2.7</v>
      </c>
      <c r="Q348" s="13">
        <v>1.2989999999999999</v>
      </c>
      <c r="R348" s="14">
        <v>5.4921360000000002E-2</v>
      </c>
      <c r="S348" s="6" t="s">
        <v>35</v>
      </c>
      <c r="T348" s="6" t="s">
        <v>35</v>
      </c>
      <c r="U348" s="15" t="s">
        <v>35</v>
      </c>
      <c r="V348" s="15" t="s">
        <v>992</v>
      </c>
      <c r="W348" s="15" t="s">
        <v>58</v>
      </c>
      <c r="X348" s="16">
        <v>1</v>
      </c>
      <c r="Y348" s="45">
        <f t="shared" si="77"/>
        <v>73050</v>
      </c>
      <c r="Z348" s="41">
        <f>IF(IFERROR(MATCH(E348,CONV_CAISO_Gen_List!C:C,0),FALSE),1,0)</f>
        <v>0</v>
      </c>
      <c r="AA348" s="47">
        <f t="shared" si="78"/>
        <v>1.2989999999999999</v>
      </c>
      <c r="AB348">
        <f t="shared" si="79"/>
        <v>1</v>
      </c>
      <c r="AC348">
        <f t="shared" si="80"/>
        <v>1</v>
      </c>
      <c r="AD348">
        <f t="shared" si="76"/>
        <v>1</v>
      </c>
      <c r="AE348">
        <f t="shared" si="81"/>
        <v>0</v>
      </c>
      <c r="AF348" t="str">
        <f t="shared" si="72"/>
        <v>PG7033</v>
      </c>
      <c r="AG348" t="str">
        <f t="shared" si="73"/>
        <v>Forebay Wind LLC - Western</v>
      </c>
      <c r="AH348" s="70">
        <f t="shared" si="74"/>
        <v>2.7</v>
      </c>
      <c r="AI348" t="str">
        <f t="shared" si="75"/>
        <v>Wind</v>
      </c>
      <c r="AJ348" s="44" t="str">
        <f>IFERROR(INDEX(MasterGenCapability_201906!$G:$G,MATCH($AF348,MasterGenCapability_201906!$U:$U,0)),"")</f>
        <v/>
      </c>
      <c r="AK348" s="44" t="str">
        <f>IFERROR(INDEX(NQC2020compliance_20191121!$L:$L,MATCH($AF348,NQC2020compliance_20191121!$A:$A,0)),"")</f>
        <v/>
      </c>
    </row>
    <row r="349" spans="2:37" x14ac:dyDescent="0.25">
      <c r="B349" s="6">
        <v>344</v>
      </c>
      <c r="C349" s="6" t="s">
        <v>1048</v>
      </c>
      <c r="D349" s="6" t="s">
        <v>1049</v>
      </c>
      <c r="E349" s="6"/>
      <c r="F349" s="6" t="s">
        <v>29</v>
      </c>
      <c r="G349" s="6" t="s">
        <v>1050</v>
      </c>
      <c r="H349" s="6" t="s">
        <v>1051</v>
      </c>
      <c r="I349" s="6" t="s">
        <v>1052</v>
      </c>
      <c r="J349" s="6" t="s">
        <v>992</v>
      </c>
      <c r="K349" s="6"/>
      <c r="L349" s="6" t="s">
        <v>1</v>
      </c>
      <c r="M349" s="12">
        <v>41771</v>
      </c>
      <c r="N349" s="12">
        <v>49075</v>
      </c>
      <c r="O349" s="6">
        <v>1</v>
      </c>
      <c r="P349" s="13">
        <v>150</v>
      </c>
      <c r="Q349" s="13">
        <v>445</v>
      </c>
      <c r="R349" s="14">
        <v>0.33866057799999999</v>
      </c>
      <c r="S349" s="6" t="s">
        <v>1053</v>
      </c>
      <c r="T349" s="6" t="s">
        <v>35</v>
      </c>
      <c r="U349" s="15" t="s">
        <v>1054</v>
      </c>
      <c r="V349" s="15" t="s">
        <v>992</v>
      </c>
      <c r="W349" s="15" t="s">
        <v>165</v>
      </c>
      <c r="X349" s="16">
        <v>1</v>
      </c>
      <c r="Y349" s="45">
        <f t="shared" si="77"/>
        <v>73050</v>
      </c>
      <c r="Z349" s="41">
        <f>IF(IFERROR(MATCH(E349,CONV_CAISO_Gen_List!C:C,0),FALSE),1,0)</f>
        <v>0</v>
      </c>
      <c r="AA349" s="47">
        <f t="shared" si="78"/>
        <v>445</v>
      </c>
      <c r="AB349">
        <f t="shared" si="79"/>
        <v>1</v>
      </c>
      <c r="AC349">
        <f t="shared" si="80"/>
        <v>1</v>
      </c>
      <c r="AD349">
        <f t="shared" si="76"/>
        <v>1</v>
      </c>
      <c r="AE349">
        <f t="shared" si="81"/>
        <v>0</v>
      </c>
      <c r="AF349" t="str">
        <f t="shared" si="72"/>
        <v>PG7036</v>
      </c>
      <c r="AG349" t="str">
        <f t="shared" si="73"/>
        <v>Blackspring Ridge IA</v>
      </c>
      <c r="AH349" s="70">
        <f t="shared" si="74"/>
        <v>150</v>
      </c>
      <c r="AI349" t="str">
        <f t="shared" si="75"/>
        <v>Wind</v>
      </c>
      <c r="AJ349" s="44" t="str">
        <f>IFERROR(INDEX(MasterGenCapability_201906!$G:$G,MATCH($AF349,MasterGenCapability_201906!$U:$U,0)),"")</f>
        <v/>
      </c>
      <c r="AK349" s="44" t="str">
        <f>IFERROR(INDEX(NQC2020compliance_20191121!$L:$L,MATCH($AF349,NQC2020compliance_20191121!$A:$A,0)),"")</f>
        <v/>
      </c>
    </row>
    <row r="350" spans="2:37" x14ac:dyDescent="0.25">
      <c r="B350" s="6">
        <v>345</v>
      </c>
      <c r="C350" s="6" t="s">
        <v>1055</v>
      </c>
      <c r="D350" s="6" t="s">
        <v>1056</v>
      </c>
      <c r="E350" s="6"/>
      <c r="F350" s="6" t="s">
        <v>29</v>
      </c>
      <c r="G350" s="6" t="s">
        <v>1050</v>
      </c>
      <c r="H350" s="6" t="s">
        <v>1051</v>
      </c>
      <c r="I350" s="6" t="s">
        <v>1052</v>
      </c>
      <c r="J350" s="6" t="s">
        <v>992</v>
      </c>
      <c r="K350" s="6"/>
      <c r="L350" s="6" t="s">
        <v>1</v>
      </c>
      <c r="M350" s="12">
        <v>41771</v>
      </c>
      <c r="N350" s="12">
        <v>49075</v>
      </c>
      <c r="O350" s="6">
        <v>1</v>
      </c>
      <c r="P350" s="13">
        <v>150</v>
      </c>
      <c r="Q350" s="13">
        <v>445</v>
      </c>
      <c r="R350" s="14">
        <v>0.33866057799999999</v>
      </c>
      <c r="S350" s="6" t="s">
        <v>1053</v>
      </c>
      <c r="T350" s="6" t="s">
        <v>35</v>
      </c>
      <c r="U350" s="15" t="s">
        <v>1054</v>
      </c>
      <c r="V350" s="15" t="s">
        <v>992</v>
      </c>
      <c r="W350" s="15" t="s">
        <v>165</v>
      </c>
      <c r="X350" s="16">
        <v>1</v>
      </c>
      <c r="Y350" s="45">
        <f t="shared" si="77"/>
        <v>73050</v>
      </c>
      <c r="Z350" s="41">
        <f>IF(IFERROR(MATCH(E350,CONV_CAISO_Gen_List!C:C,0),FALSE),1,0)</f>
        <v>0</v>
      </c>
      <c r="AA350" s="47">
        <f t="shared" si="78"/>
        <v>445</v>
      </c>
      <c r="AB350">
        <f t="shared" si="79"/>
        <v>1</v>
      </c>
      <c r="AC350">
        <f t="shared" si="80"/>
        <v>1</v>
      </c>
      <c r="AD350">
        <f t="shared" si="76"/>
        <v>1</v>
      </c>
      <c r="AE350">
        <f t="shared" si="81"/>
        <v>0</v>
      </c>
      <c r="AF350" t="str">
        <f t="shared" si="72"/>
        <v>PG7037</v>
      </c>
      <c r="AG350" t="str">
        <f t="shared" si="73"/>
        <v>Blackspring Ridge IB</v>
      </c>
      <c r="AH350" s="70">
        <f t="shared" si="74"/>
        <v>150</v>
      </c>
      <c r="AI350" t="str">
        <f t="shared" si="75"/>
        <v>Wind</v>
      </c>
      <c r="AJ350" s="44" t="str">
        <f>IFERROR(INDEX(MasterGenCapability_201906!$G:$G,MATCH($AF350,MasterGenCapability_201906!$U:$U,0)),"")</f>
        <v/>
      </c>
      <c r="AK350" s="44" t="str">
        <f>IFERROR(INDEX(NQC2020compliance_20191121!$L:$L,MATCH($AF350,NQC2020compliance_20191121!$A:$A,0)),"")</f>
        <v/>
      </c>
    </row>
    <row r="351" spans="2:37" x14ac:dyDescent="0.25">
      <c r="B351" s="6">
        <v>346</v>
      </c>
      <c r="C351" s="6" t="s">
        <v>1057</v>
      </c>
      <c r="D351" s="6" t="s">
        <v>1058</v>
      </c>
      <c r="E351" s="6"/>
      <c r="F351" s="6" t="s">
        <v>29</v>
      </c>
      <c r="G351" s="6" t="s">
        <v>1050</v>
      </c>
      <c r="H351" s="6" t="s">
        <v>1059</v>
      </c>
      <c r="I351" s="6" t="s">
        <v>1060</v>
      </c>
      <c r="J351" s="6" t="s">
        <v>992</v>
      </c>
      <c r="K351" s="6"/>
      <c r="L351" s="6" t="s">
        <v>1</v>
      </c>
      <c r="M351" s="12">
        <v>41262</v>
      </c>
      <c r="N351" s="12">
        <v>48566</v>
      </c>
      <c r="O351" s="6">
        <v>1</v>
      </c>
      <c r="P351" s="13">
        <v>150</v>
      </c>
      <c r="Q351" s="13">
        <v>485</v>
      </c>
      <c r="R351" s="14">
        <v>0.36910197900000002</v>
      </c>
      <c r="S351" s="6" t="s">
        <v>1053</v>
      </c>
      <c r="T351" s="6" t="s">
        <v>35</v>
      </c>
      <c r="U351" s="15" t="s">
        <v>1054</v>
      </c>
      <c r="V351" s="15" t="s">
        <v>992</v>
      </c>
      <c r="W351" s="15" t="s">
        <v>165</v>
      </c>
      <c r="X351" s="16">
        <v>1</v>
      </c>
      <c r="Y351" s="45">
        <f t="shared" si="77"/>
        <v>73050</v>
      </c>
      <c r="Z351" s="41">
        <f>IF(IFERROR(MATCH(E351,CONV_CAISO_Gen_List!C:C,0),FALSE),1,0)</f>
        <v>0</v>
      </c>
      <c r="AA351" s="47">
        <f t="shared" si="78"/>
        <v>485</v>
      </c>
      <c r="AB351">
        <f t="shared" si="79"/>
        <v>1</v>
      </c>
      <c r="AC351">
        <f t="shared" si="80"/>
        <v>1</v>
      </c>
      <c r="AD351">
        <f t="shared" si="76"/>
        <v>1</v>
      </c>
      <c r="AE351">
        <f t="shared" si="81"/>
        <v>0</v>
      </c>
      <c r="AF351" t="str">
        <f t="shared" si="72"/>
        <v>PG7038</v>
      </c>
      <c r="AG351" t="str">
        <f t="shared" si="73"/>
        <v>Halkirk I Wind Project</v>
      </c>
      <c r="AH351" s="70">
        <f t="shared" si="74"/>
        <v>150</v>
      </c>
      <c r="AI351" t="str">
        <f t="shared" si="75"/>
        <v>Wind</v>
      </c>
      <c r="AJ351" s="44" t="str">
        <f>IFERROR(INDEX(MasterGenCapability_201906!$G:$G,MATCH($AF351,MasterGenCapability_201906!$U:$U,0)),"")</f>
        <v/>
      </c>
      <c r="AK351" s="44" t="str">
        <f>IFERROR(INDEX(NQC2020compliance_20191121!$L:$L,MATCH($AF351,NQC2020compliance_20191121!$A:$A,0)),"")</f>
        <v/>
      </c>
    </row>
    <row r="352" spans="2:37" x14ac:dyDescent="0.25">
      <c r="B352" s="6">
        <v>347</v>
      </c>
      <c r="C352" s="6" t="s">
        <v>1061</v>
      </c>
      <c r="D352" s="6" t="s">
        <v>1062</v>
      </c>
      <c r="E352" s="6" t="s">
        <v>1063</v>
      </c>
      <c r="F352" s="6" t="s">
        <v>29</v>
      </c>
      <c r="G352" s="6" t="s">
        <v>30</v>
      </c>
      <c r="H352" s="6" t="s">
        <v>58</v>
      </c>
      <c r="I352" s="6" t="s">
        <v>58</v>
      </c>
      <c r="J352" s="6" t="s">
        <v>992</v>
      </c>
      <c r="K352" s="6"/>
      <c r="L352" s="6" t="s">
        <v>1</v>
      </c>
      <c r="M352" s="12">
        <v>40900</v>
      </c>
      <c r="N352" s="12">
        <v>48281</v>
      </c>
      <c r="O352" s="6">
        <v>1</v>
      </c>
      <c r="P352" s="13">
        <v>100</v>
      </c>
      <c r="Q352" s="13">
        <v>341</v>
      </c>
      <c r="R352" s="14">
        <v>0.38926940599999998</v>
      </c>
      <c r="S352" s="6" t="s">
        <v>35</v>
      </c>
      <c r="T352" s="6" t="s">
        <v>35</v>
      </c>
      <c r="U352" s="15" t="s">
        <v>35</v>
      </c>
      <c r="V352" s="15" t="s">
        <v>992</v>
      </c>
      <c r="W352" s="15" t="s">
        <v>58</v>
      </c>
      <c r="X352" s="16">
        <v>1</v>
      </c>
      <c r="Y352" s="45">
        <f t="shared" si="77"/>
        <v>73050</v>
      </c>
      <c r="Z352" s="41">
        <f>IF(IFERROR(MATCH(E352,CONV_CAISO_Gen_List!C:C,0),FALSE),1,0)</f>
        <v>1</v>
      </c>
      <c r="AA352" s="47">
        <f t="shared" si="78"/>
        <v>341</v>
      </c>
      <c r="AB352">
        <f t="shared" si="79"/>
        <v>1</v>
      </c>
      <c r="AC352">
        <f t="shared" si="80"/>
        <v>1</v>
      </c>
      <c r="AD352">
        <f t="shared" si="76"/>
        <v>1</v>
      </c>
      <c r="AE352">
        <f t="shared" si="81"/>
        <v>0</v>
      </c>
      <c r="AF352" t="str">
        <f t="shared" si="72"/>
        <v>BRDSLD_2_SHLO3A</v>
      </c>
      <c r="AG352" t="str">
        <f t="shared" si="73"/>
        <v>Shiloh III Wind Project</v>
      </c>
      <c r="AH352" s="70">
        <f t="shared" si="74"/>
        <v>100</v>
      </c>
      <c r="AI352" t="str">
        <f t="shared" si="75"/>
        <v>Wind</v>
      </c>
      <c r="AJ352" s="44">
        <f>IFERROR(INDEX(MasterGenCapability_201906!$G:$G,MATCH($AF352,MasterGenCapability_201906!$U:$U,0)),"")</f>
        <v>102.5</v>
      </c>
      <c r="AK352" s="44">
        <f>IFERROR(INDEX(NQC2020compliance_20191121!$L:$L,MATCH($AF352,NQC2020compliance_20191121!$A:$A,0)),"")</f>
        <v>15.38</v>
      </c>
    </row>
    <row r="353" spans="2:37" x14ac:dyDescent="0.25">
      <c r="B353" s="6">
        <v>348</v>
      </c>
      <c r="C353" s="6" t="s">
        <v>1064</v>
      </c>
      <c r="D353" s="6" t="s">
        <v>1065</v>
      </c>
      <c r="E353" s="6" t="s">
        <v>1066</v>
      </c>
      <c r="F353" s="6" t="s">
        <v>29</v>
      </c>
      <c r="G353" s="6" t="s">
        <v>30</v>
      </c>
      <c r="H353" s="6" t="s">
        <v>766</v>
      </c>
      <c r="I353" s="6" t="s">
        <v>58</v>
      </c>
      <c r="J353" s="6" t="s">
        <v>992</v>
      </c>
      <c r="K353" s="6"/>
      <c r="L353" s="6" t="s">
        <v>1</v>
      </c>
      <c r="M353" s="12">
        <v>40949</v>
      </c>
      <c r="N353" s="12">
        <v>50111</v>
      </c>
      <c r="O353" s="6">
        <v>1</v>
      </c>
      <c r="P353" s="13">
        <v>78.2</v>
      </c>
      <c r="Q353" s="13">
        <v>211</v>
      </c>
      <c r="R353" s="14">
        <v>0.30801480799999997</v>
      </c>
      <c r="S353" s="6" t="s">
        <v>35</v>
      </c>
      <c r="T353" s="6" t="s">
        <v>35</v>
      </c>
      <c r="U353" s="15" t="s">
        <v>35</v>
      </c>
      <c r="V353" s="15" t="s">
        <v>992</v>
      </c>
      <c r="W353" s="15" t="s">
        <v>58</v>
      </c>
      <c r="X353" s="16">
        <v>1</v>
      </c>
      <c r="Y353" s="45">
        <f t="shared" si="77"/>
        <v>73050</v>
      </c>
      <c r="Z353" s="41">
        <f>IF(IFERROR(MATCH(E353,CONV_CAISO_Gen_List!C:C,0),FALSE),1,0)</f>
        <v>1</v>
      </c>
      <c r="AA353" s="47">
        <f t="shared" si="78"/>
        <v>211</v>
      </c>
      <c r="AB353">
        <f t="shared" si="79"/>
        <v>1</v>
      </c>
      <c r="AC353">
        <f t="shared" si="80"/>
        <v>1</v>
      </c>
      <c r="AD353">
        <f t="shared" si="76"/>
        <v>1</v>
      </c>
      <c r="AE353">
        <f t="shared" si="81"/>
        <v>0</v>
      </c>
      <c r="AF353" t="str">
        <f t="shared" si="72"/>
        <v>USWPJR_2_UNITS</v>
      </c>
      <c r="AG353" t="str">
        <f t="shared" si="73"/>
        <v>Vasco Wind Energy Center</v>
      </c>
      <c r="AH353" s="70">
        <f t="shared" si="74"/>
        <v>78.2</v>
      </c>
      <c r="AI353" t="str">
        <f t="shared" si="75"/>
        <v>Wind</v>
      </c>
      <c r="AJ353" s="44">
        <f>IFERROR(INDEX(MasterGenCapability_201906!$G:$G,MATCH($AF353,MasterGenCapability_201906!$U:$U,0)),"")</f>
        <v>78.2</v>
      </c>
      <c r="AK353" s="44">
        <f>IFERROR(INDEX(NQC2020compliance_20191121!$L:$L,MATCH($AF353,NQC2020compliance_20191121!$A:$A,0)),"")</f>
        <v>11.73</v>
      </c>
    </row>
    <row r="354" spans="2:37" x14ac:dyDescent="0.25">
      <c r="B354" s="6">
        <v>349</v>
      </c>
      <c r="C354" s="6" t="s">
        <v>1067</v>
      </c>
      <c r="D354" s="6" t="s">
        <v>1068</v>
      </c>
      <c r="E354" s="6" t="s">
        <v>1069</v>
      </c>
      <c r="F354" s="6" t="s">
        <v>29</v>
      </c>
      <c r="G354" s="6" t="s">
        <v>30</v>
      </c>
      <c r="H354" s="6" t="s">
        <v>79</v>
      </c>
      <c r="I354" s="6" t="s">
        <v>91</v>
      </c>
      <c r="J354" s="6" t="s">
        <v>992</v>
      </c>
      <c r="K354" s="6"/>
      <c r="L354" s="6" t="s">
        <v>1</v>
      </c>
      <c r="M354" s="12">
        <v>40997</v>
      </c>
      <c r="N354" s="12">
        <v>48370</v>
      </c>
      <c r="O354" s="6">
        <v>1</v>
      </c>
      <c r="P354" s="13">
        <v>102</v>
      </c>
      <c r="Q354" s="13">
        <v>285.94099999999997</v>
      </c>
      <c r="R354" s="14">
        <v>0.32001634000000001</v>
      </c>
      <c r="S354" s="6" t="s">
        <v>35</v>
      </c>
      <c r="T354" s="6" t="s">
        <v>35</v>
      </c>
      <c r="U354" s="15" t="s">
        <v>35</v>
      </c>
      <c r="V354" s="15" t="s">
        <v>992</v>
      </c>
      <c r="W354" s="15" t="s">
        <v>91</v>
      </c>
      <c r="X354" s="16">
        <v>1</v>
      </c>
      <c r="Y354" s="45">
        <f t="shared" si="77"/>
        <v>73050</v>
      </c>
      <c r="Z354" s="41">
        <f>IF(IFERROR(MATCH(E354,CONV_CAISO_Gen_List!C:C,0),FALSE),1,0)</f>
        <v>1</v>
      </c>
      <c r="AA354" s="47">
        <f t="shared" si="78"/>
        <v>285.94099999999997</v>
      </c>
      <c r="AB354">
        <f t="shared" si="79"/>
        <v>1</v>
      </c>
      <c r="AC354">
        <f t="shared" si="80"/>
        <v>1</v>
      </c>
      <c r="AD354">
        <f t="shared" si="76"/>
        <v>1</v>
      </c>
      <c r="AE354">
        <f t="shared" si="81"/>
        <v>0</v>
      </c>
      <c r="AF354" t="str">
        <f t="shared" si="72"/>
        <v>BRODIE_2_WIND</v>
      </c>
      <c r="AG354" t="str">
        <f t="shared" si="73"/>
        <v>Coram Brodie</v>
      </c>
      <c r="AH354" s="70">
        <f t="shared" si="74"/>
        <v>102</v>
      </c>
      <c r="AI354" t="str">
        <f t="shared" si="75"/>
        <v>Wind</v>
      </c>
      <c r="AJ354" s="44">
        <f>IFERROR(INDEX(MasterGenCapability_201906!$G:$G,MATCH($AF354,MasterGenCapability_201906!$U:$U,0)),"")</f>
        <v>24</v>
      </c>
      <c r="AK354" s="44">
        <f>IFERROR(INDEX(NQC2020compliance_20191121!$L:$L,MATCH($AF354,NQC2020compliance_20191121!$A:$A,0)),"")</f>
        <v>15.3</v>
      </c>
    </row>
    <row r="355" spans="2:37" x14ac:dyDescent="0.25">
      <c r="B355" s="6">
        <v>350</v>
      </c>
      <c r="C355" s="6" t="s">
        <v>1070</v>
      </c>
      <c r="D355" s="6" t="s">
        <v>1071</v>
      </c>
      <c r="E355" s="6" t="s">
        <v>1072</v>
      </c>
      <c r="F355" s="6" t="s">
        <v>29</v>
      </c>
      <c r="G355" s="6" t="s">
        <v>30</v>
      </c>
      <c r="H355" s="6" t="s">
        <v>58</v>
      </c>
      <c r="I355" s="6" t="s">
        <v>58</v>
      </c>
      <c r="J355" s="6" t="s">
        <v>992</v>
      </c>
      <c r="K355" s="6"/>
      <c r="L355" s="6" t="s">
        <v>1</v>
      </c>
      <c r="M355" s="12">
        <v>40571</v>
      </c>
      <c r="N355" s="12">
        <v>49701</v>
      </c>
      <c r="O355" s="6">
        <v>1</v>
      </c>
      <c r="P355" s="13">
        <v>36.799999999999997</v>
      </c>
      <c r="Q355" s="13">
        <v>129</v>
      </c>
      <c r="R355" s="14">
        <v>0.40016378800000002</v>
      </c>
      <c r="S355" s="6" t="s">
        <v>35</v>
      </c>
      <c r="T355" s="6" t="s">
        <v>35</v>
      </c>
      <c r="U355" s="15" t="s">
        <v>35</v>
      </c>
      <c r="V355" s="15" t="s">
        <v>992</v>
      </c>
      <c r="W355" s="15" t="s">
        <v>58</v>
      </c>
      <c r="X355" s="16">
        <v>1</v>
      </c>
      <c r="Y355" s="45">
        <f t="shared" si="77"/>
        <v>73050</v>
      </c>
      <c r="Z355" s="41">
        <f>IF(IFERROR(MATCH(E355,CONV_CAISO_Gen_List!C:C,0),FALSE),1,0)</f>
        <v>1</v>
      </c>
      <c r="AA355" s="47">
        <f t="shared" si="78"/>
        <v>129</v>
      </c>
      <c r="AB355">
        <f t="shared" si="79"/>
        <v>1</v>
      </c>
      <c r="AC355">
        <f t="shared" si="80"/>
        <v>1</v>
      </c>
      <c r="AD355">
        <f t="shared" si="76"/>
        <v>1</v>
      </c>
      <c r="AE355">
        <f t="shared" si="81"/>
        <v>0</v>
      </c>
      <c r="AF355" t="str">
        <f t="shared" si="72"/>
        <v>BRDSLD_2_MTZUMA</v>
      </c>
      <c r="AG355" t="str">
        <f t="shared" si="73"/>
        <v>Montezuma Wind Energy Center</v>
      </c>
      <c r="AH355" s="70">
        <f t="shared" si="74"/>
        <v>36.799999999999997</v>
      </c>
      <c r="AI355" t="str">
        <f t="shared" si="75"/>
        <v>Wind</v>
      </c>
      <c r="AJ355" s="44">
        <f>IFERROR(INDEX(MasterGenCapability_201906!$G:$G,MATCH($AF355,MasterGenCapability_201906!$U:$U,0)),"")</f>
        <v>36.799999999999997</v>
      </c>
      <c r="AK355" s="44">
        <f>IFERROR(INDEX(NQC2020compliance_20191121!$L:$L,MATCH($AF355,NQC2020compliance_20191121!$A:$A,0)),"")</f>
        <v>5.52</v>
      </c>
    </row>
    <row r="356" spans="2:37" x14ac:dyDescent="0.25">
      <c r="B356" s="6">
        <v>351</v>
      </c>
      <c r="C356" s="6" t="s">
        <v>1073</v>
      </c>
      <c r="D356" s="6" t="s">
        <v>1074</v>
      </c>
      <c r="E356" s="6"/>
      <c r="F356" s="6" t="s">
        <v>29</v>
      </c>
      <c r="G356" s="6" t="s">
        <v>1075</v>
      </c>
      <c r="H356" s="6" t="s">
        <v>1076</v>
      </c>
      <c r="I356" s="6" t="s">
        <v>1077</v>
      </c>
      <c r="J356" s="6" t="s">
        <v>992</v>
      </c>
      <c r="K356" s="6"/>
      <c r="L356" s="6" t="s">
        <v>1</v>
      </c>
      <c r="M356" s="12">
        <v>40455</v>
      </c>
      <c r="N356" s="12">
        <v>45933</v>
      </c>
      <c r="O356" s="6">
        <v>1</v>
      </c>
      <c r="P356" s="13">
        <v>90</v>
      </c>
      <c r="Q356" s="13">
        <v>277</v>
      </c>
      <c r="R356" s="14">
        <v>0.35134449499999998</v>
      </c>
      <c r="S356" s="6" t="s">
        <v>1078</v>
      </c>
      <c r="T356" s="6" t="s">
        <v>35</v>
      </c>
      <c r="U356" s="15" t="s">
        <v>1079</v>
      </c>
      <c r="V356" s="15" t="s">
        <v>992</v>
      </c>
      <c r="W356" s="15" t="s">
        <v>1080</v>
      </c>
      <c r="X356" s="16">
        <v>1</v>
      </c>
      <c r="Y356" s="45">
        <f t="shared" si="77"/>
        <v>73050</v>
      </c>
      <c r="Z356" s="41">
        <f>IF(IFERROR(MATCH(E356,CONV_CAISO_Gen_List!C:C,0),FALSE),1,0)</f>
        <v>0</v>
      </c>
      <c r="AA356" s="47">
        <f t="shared" si="78"/>
        <v>277</v>
      </c>
      <c r="AB356">
        <f t="shared" si="79"/>
        <v>1</v>
      </c>
      <c r="AC356">
        <f t="shared" si="80"/>
        <v>1</v>
      </c>
      <c r="AD356">
        <f t="shared" si="76"/>
        <v>1</v>
      </c>
      <c r="AE356">
        <f t="shared" si="81"/>
        <v>0</v>
      </c>
      <c r="AF356" t="str">
        <f t="shared" si="72"/>
        <v>PG7043</v>
      </c>
      <c r="AG356" t="str">
        <f t="shared" si="73"/>
        <v>Vantage Wind Energy Center</v>
      </c>
      <c r="AH356" s="70">
        <f t="shared" si="74"/>
        <v>90</v>
      </c>
      <c r="AI356" t="str">
        <f t="shared" si="75"/>
        <v>Wind</v>
      </c>
      <c r="AJ356" s="44" t="str">
        <f>IFERROR(INDEX(MasterGenCapability_201906!$G:$G,MATCH($AF356,MasterGenCapability_201906!$U:$U,0)),"")</f>
        <v/>
      </c>
      <c r="AK356" s="44" t="str">
        <f>IFERROR(INDEX(NQC2020compliance_20191121!$L:$L,MATCH($AF356,NQC2020compliance_20191121!$A:$A,0)),"")</f>
        <v/>
      </c>
    </row>
    <row r="357" spans="2:37" x14ac:dyDescent="0.25">
      <c r="B357" s="6">
        <v>352</v>
      </c>
      <c r="C357" s="6" t="s">
        <v>1081</v>
      </c>
      <c r="D357" s="6" t="s">
        <v>1082</v>
      </c>
      <c r="E357" s="6" t="s">
        <v>1083</v>
      </c>
      <c r="F357" s="6" t="s">
        <v>29</v>
      </c>
      <c r="G357" s="6" t="s">
        <v>30</v>
      </c>
      <c r="H357" s="6" t="s">
        <v>101</v>
      </c>
      <c r="I357" s="6" t="s">
        <v>102</v>
      </c>
      <c r="J357" s="6" t="s">
        <v>992</v>
      </c>
      <c r="K357" s="6"/>
      <c r="L357" s="6" t="s">
        <v>1</v>
      </c>
      <c r="M357" s="12">
        <v>40526</v>
      </c>
      <c r="N357" s="12">
        <v>46004</v>
      </c>
      <c r="O357" s="6">
        <v>1</v>
      </c>
      <c r="P357" s="13">
        <v>103.2</v>
      </c>
      <c r="Q357" s="13">
        <v>303</v>
      </c>
      <c r="R357" s="14">
        <v>0.33516512700000001</v>
      </c>
      <c r="S357" s="6" t="s">
        <v>35</v>
      </c>
      <c r="T357" s="6" t="s">
        <v>35</v>
      </c>
      <c r="U357" s="15" t="s">
        <v>35</v>
      </c>
      <c r="V357" s="15" t="s">
        <v>992</v>
      </c>
      <c r="W357" s="15" t="s">
        <v>47</v>
      </c>
      <c r="X357" s="16">
        <v>1</v>
      </c>
      <c r="Y357" s="45">
        <f t="shared" si="77"/>
        <v>73050</v>
      </c>
      <c r="Z357" s="41">
        <f>IF(IFERROR(MATCH(E357,CONV_CAISO_Gen_List!C:C,0),FALSE),1,0)</f>
        <v>1</v>
      </c>
      <c r="AA357" s="47">
        <f t="shared" si="78"/>
        <v>303</v>
      </c>
      <c r="AB357">
        <f t="shared" si="79"/>
        <v>1</v>
      </c>
      <c r="AC357">
        <f t="shared" si="80"/>
        <v>1</v>
      </c>
      <c r="AD357">
        <f t="shared" si="76"/>
        <v>1</v>
      </c>
      <c r="AE357">
        <f t="shared" si="81"/>
        <v>0</v>
      </c>
      <c r="AF357" t="str">
        <f t="shared" si="72"/>
        <v>HATRDG_2_WIND</v>
      </c>
      <c r="AG357" t="str">
        <f t="shared" si="73"/>
        <v>Hatchet Ridge</v>
      </c>
      <c r="AH357" s="70">
        <f t="shared" si="74"/>
        <v>103.2</v>
      </c>
      <c r="AI357" t="str">
        <f t="shared" si="75"/>
        <v>Wind</v>
      </c>
      <c r="AJ357" s="44">
        <f>IFERROR(INDEX(MasterGenCapability_201906!$G:$G,MATCH($AF357,MasterGenCapability_201906!$U:$U,0)),"")</f>
        <v>102</v>
      </c>
      <c r="AK357" s="44">
        <f>IFERROR(INDEX(NQC2020compliance_20191121!$L:$L,MATCH($AF357,NQC2020compliance_20191121!$A:$A,0)),"")</f>
        <v>15.3</v>
      </c>
    </row>
    <row r="358" spans="2:37" x14ac:dyDescent="0.25">
      <c r="B358" s="6">
        <v>353</v>
      </c>
      <c r="C358" s="6" t="s">
        <v>1084</v>
      </c>
      <c r="D358" s="6" t="s">
        <v>1085</v>
      </c>
      <c r="E358" s="6"/>
      <c r="F358" s="6" t="s">
        <v>29</v>
      </c>
      <c r="G358" s="6" t="s">
        <v>1086</v>
      </c>
      <c r="H358" s="6" t="s">
        <v>1087</v>
      </c>
      <c r="I358" s="6" t="s">
        <v>1077</v>
      </c>
      <c r="J358" s="6" t="s">
        <v>992</v>
      </c>
      <c r="K358" s="6"/>
      <c r="L358" s="6" t="s">
        <v>1</v>
      </c>
      <c r="M358" s="12">
        <v>39801</v>
      </c>
      <c r="N358" s="12">
        <v>43496</v>
      </c>
      <c r="O358" s="6">
        <v>1</v>
      </c>
      <c r="P358" s="13">
        <v>90</v>
      </c>
      <c r="Q358" s="13">
        <v>263.25799999999998</v>
      </c>
      <c r="R358" s="14">
        <v>0.33391425699999999</v>
      </c>
      <c r="S358" s="6" t="s">
        <v>1078</v>
      </c>
      <c r="T358" s="6" t="s">
        <v>35</v>
      </c>
      <c r="U358" s="15" t="s">
        <v>1079</v>
      </c>
      <c r="V358" s="15" t="s">
        <v>992</v>
      </c>
      <c r="W358" s="15" t="s">
        <v>1080</v>
      </c>
      <c r="X358" s="16">
        <v>1</v>
      </c>
      <c r="Y358" s="45">
        <f t="shared" si="77"/>
        <v>73050</v>
      </c>
      <c r="Z358" s="41">
        <f>IF(IFERROR(MATCH(E358,CONV_CAISO_Gen_List!C:C,0),FALSE),1,0)</f>
        <v>0</v>
      </c>
      <c r="AA358" s="47">
        <f t="shared" si="78"/>
        <v>263.25799999999998</v>
      </c>
      <c r="AB358">
        <f t="shared" si="79"/>
        <v>1</v>
      </c>
      <c r="AC358">
        <f t="shared" si="80"/>
        <v>1</v>
      </c>
      <c r="AD358">
        <f t="shared" si="76"/>
        <v>1</v>
      </c>
      <c r="AE358">
        <f t="shared" si="81"/>
        <v>0</v>
      </c>
      <c r="AF358" t="str">
        <f t="shared" si="72"/>
        <v>PG7045</v>
      </c>
      <c r="AG358" t="str">
        <f t="shared" si="73"/>
        <v>Klondike IIIA</v>
      </c>
      <c r="AH358" s="70">
        <f t="shared" si="74"/>
        <v>90</v>
      </c>
      <c r="AI358" t="str">
        <f t="shared" si="75"/>
        <v>Wind</v>
      </c>
      <c r="AJ358" s="44" t="str">
        <f>IFERROR(INDEX(MasterGenCapability_201906!$G:$G,MATCH($AF358,MasterGenCapability_201906!$U:$U,0)),"")</f>
        <v/>
      </c>
      <c r="AK358" s="44" t="str">
        <f>IFERROR(INDEX(NQC2020compliance_20191121!$L:$L,MATCH($AF358,NQC2020compliance_20191121!$A:$A,0)),"")</f>
        <v/>
      </c>
    </row>
    <row r="359" spans="2:37" x14ac:dyDescent="0.25">
      <c r="B359" s="6">
        <v>354</v>
      </c>
      <c r="C359" s="6" t="s">
        <v>1088</v>
      </c>
      <c r="D359" s="6" t="s">
        <v>1089</v>
      </c>
      <c r="E359" s="6"/>
      <c r="F359" s="6" t="s">
        <v>29</v>
      </c>
      <c r="G359" s="6" t="s">
        <v>1086</v>
      </c>
      <c r="H359" s="6" t="s">
        <v>1087</v>
      </c>
      <c r="I359" s="6" t="s">
        <v>1077</v>
      </c>
      <c r="J359" s="6" t="s">
        <v>992</v>
      </c>
      <c r="K359" s="6"/>
      <c r="L359" s="6" t="s">
        <v>1</v>
      </c>
      <c r="M359" s="12">
        <v>39417</v>
      </c>
      <c r="N359" s="12">
        <v>44895</v>
      </c>
      <c r="O359" s="6">
        <v>1</v>
      </c>
      <c r="P359" s="13">
        <v>85</v>
      </c>
      <c r="Q359" s="13">
        <v>265</v>
      </c>
      <c r="R359" s="14">
        <v>0.35589578300000002</v>
      </c>
      <c r="S359" s="6" t="s">
        <v>1078</v>
      </c>
      <c r="T359" s="6" t="s">
        <v>35</v>
      </c>
      <c r="U359" s="15" t="s">
        <v>1079</v>
      </c>
      <c r="V359" s="15" t="s">
        <v>992</v>
      </c>
      <c r="W359" s="15" t="s">
        <v>1080</v>
      </c>
      <c r="X359" s="16">
        <v>1</v>
      </c>
      <c r="Y359" s="45">
        <f t="shared" si="77"/>
        <v>73050</v>
      </c>
      <c r="Z359" s="41">
        <f>IF(IFERROR(MATCH(E359,CONV_CAISO_Gen_List!C:C,0),FALSE),1,0)</f>
        <v>0</v>
      </c>
      <c r="AA359" s="47">
        <f t="shared" si="78"/>
        <v>265</v>
      </c>
      <c r="AB359">
        <f t="shared" si="79"/>
        <v>1</v>
      </c>
      <c r="AC359">
        <f t="shared" si="80"/>
        <v>1</v>
      </c>
      <c r="AD359">
        <f t="shared" si="76"/>
        <v>1</v>
      </c>
      <c r="AE359">
        <f t="shared" si="81"/>
        <v>0</v>
      </c>
      <c r="AF359" t="str">
        <f t="shared" si="72"/>
        <v>PG7051</v>
      </c>
      <c r="AG359" t="str">
        <f t="shared" si="73"/>
        <v>Klondike Wind Power Project III</v>
      </c>
      <c r="AH359" s="70">
        <f t="shared" si="74"/>
        <v>85</v>
      </c>
      <c r="AI359" t="str">
        <f t="shared" si="75"/>
        <v>Wind</v>
      </c>
      <c r="AJ359" s="44" t="str">
        <f>IFERROR(INDEX(MasterGenCapability_201906!$G:$G,MATCH($AF359,MasterGenCapability_201906!$U:$U,0)),"")</f>
        <v/>
      </c>
      <c r="AK359" s="44" t="str">
        <f>IFERROR(INDEX(NQC2020compliance_20191121!$L:$L,MATCH($AF359,NQC2020compliance_20191121!$A:$A,0)),"")</f>
        <v/>
      </c>
    </row>
    <row r="360" spans="2:37" x14ac:dyDescent="0.25">
      <c r="B360" s="6">
        <v>355</v>
      </c>
      <c r="C360" s="6" t="s">
        <v>1090</v>
      </c>
      <c r="D360" s="6" t="s">
        <v>1091</v>
      </c>
      <c r="E360" s="6"/>
      <c r="F360" s="6" t="s">
        <v>29</v>
      </c>
      <c r="G360" s="6" t="s">
        <v>1086</v>
      </c>
      <c r="H360" s="6" t="s">
        <v>1092</v>
      </c>
      <c r="I360" s="6" t="s">
        <v>1077</v>
      </c>
      <c r="J360" s="6" t="s">
        <v>992</v>
      </c>
      <c r="K360" s="6"/>
      <c r="L360" s="6" t="s">
        <v>1</v>
      </c>
      <c r="M360" s="12">
        <v>39808</v>
      </c>
      <c r="N360" s="12">
        <v>45295</v>
      </c>
      <c r="O360" s="6">
        <v>1</v>
      </c>
      <c r="P360" s="13">
        <v>102.9</v>
      </c>
      <c r="Q360" s="13">
        <v>240</v>
      </c>
      <c r="R360" s="14">
        <v>0.26625131499999999</v>
      </c>
      <c r="S360" s="6" t="s">
        <v>1078</v>
      </c>
      <c r="T360" s="6" t="s">
        <v>35</v>
      </c>
      <c r="U360" s="15" t="s">
        <v>1079</v>
      </c>
      <c r="V360" s="15" t="s">
        <v>992</v>
      </c>
      <c r="W360" s="15" t="s">
        <v>1080</v>
      </c>
      <c r="X360" s="16">
        <v>1</v>
      </c>
      <c r="Y360" s="45">
        <f t="shared" si="77"/>
        <v>73050</v>
      </c>
      <c r="Z360" s="41">
        <f>IF(IFERROR(MATCH(E360,CONV_CAISO_Gen_List!C:C,0),FALSE),1,0)</f>
        <v>0</v>
      </c>
      <c r="AA360" s="47">
        <f t="shared" si="78"/>
        <v>240</v>
      </c>
      <c r="AB360">
        <f t="shared" si="79"/>
        <v>1</v>
      </c>
      <c r="AC360">
        <f t="shared" si="80"/>
        <v>1</v>
      </c>
      <c r="AD360">
        <f t="shared" si="76"/>
        <v>1</v>
      </c>
      <c r="AE360">
        <f t="shared" si="81"/>
        <v>0</v>
      </c>
      <c r="AF360" t="str">
        <f t="shared" si="72"/>
        <v>PG7052</v>
      </c>
      <c r="AG360" t="str">
        <f t="shared" si="73"/>
        <v>Rattlesnake Road (Arlington) Wind Power Project</v>
      </c>
      <c r="AH360" s="70">
        <f t="shared" si="74"/>
        <v>102.9</v>
      </c>
      <c r="AI360" t="str">
        <f t="shared" si="75"/>
        <v>Wind</v>
      </c>
      <c r="AJ360" s="44" t="str">
        <f>IFERROR(INDEX(MasterGenCapability_201906!$G:$G,MATCH($AF360,MasterGenCapability_201906!$U:$U,0)),"")</f>
        <v/>
      </c>
      <c r="AK360" s="44" t="str">
        <f>IFERROR(INDEX(NQC2020compliance_20191121!$L:$L,MATCH($AF360,NQC2020compliance_20191121!$A:$A,0)),"")</f>
        <v/>
      </c>
    </row>
    <row r="361" spans="2:37" x14ac:dyDescent="0.25">
      <c r="B361" s="6">
        <v>356</v>
      </c>
      <c r="C361" s="6" t="s">
        <v>1093</v>
      </c>
      <c r="D361" s="6" t="s">
        <v>1094</v>
      </c>
      <c r="E361" s="6" t="s">
        <v>1095</v>
      </c>
      <c r="F361" s="6" t="s">
        <v>29</v>
      </c>
      <c r="G361" s="6" t="s">
        <v>30</v>
      </c>
      <c r="H361" s="6" t="s">
        <v>58</v>
      </c>
      <c r="I361" s="6" t="s">
        <v>58</v>
      </c>
      <c r="J361" s="6" t="s">
        <v>992</v>
      </c>
      <c r="K361" s="6"/>
      <c r="L361" s="6" t="s">
        <v>1</v>
      </c>
      <c r="M361" s="12">
        <v>39845</v>
      </c>
      <c r="N361" s="12">
        <v>47149</v>
      </c>
      <c r="O361" s="6">
        <v>1</v>
      </c>
      <c r="P361" s="13">
        <v>150</v>
      </c>
      <c r="Q361" s="13">
        <v>426.36818499999998</v>
      </c>
      <c r="R361" s="14">
        <v>0.32448111499999999</v>
      </c>
      <c r="S361" s="6" t="s">
        <v>35</v>
      </c>
      <c r="T361" s="6" t="s">
        <v>35</v>
      </c>
      <c r="U361" s="15" t="s">
        <v>35</v>
      </c>
      <c r="V361" s="15" t="s">
        <v>992</v>
      </c>
      <c r="W361" s="15" t="s">
        <v>58</v>
      </c>
      <c r="X361" s="16">
        <v>1</v>
      </c>
      <c r="Y361" s="45">
        <f t="shared" si="77"/>
        <v>73050</v>
      </c>
      <c r="Z361" s="41">
        <f>IF(IFERROR(MATCH(E361,CONV_CAISO_Gen_List!C:C,0),FALSE),1,0)</f>
        <v>1</v>
      </c>
      <c r="AA361" s="47">
        <f t="shared" si="78"/>
        <v>426.36818499999998</v>
      </c>
      <c r="AB361">
        <f t="shared" si="79"/>
        <v>1</v>
      </c>
      <c r="AC361">
        <f t="shared" si="80"/>
        <v>1</v>
      </c>
      <c r="AD361">
        <f t="shared" si="76"/>
        <v>1</v>
      </c>
      <c r="AE361">
        <f t="shared" si="81"/>
        <v>0</v>
      </c>
      <c r="AF361" t="str">
        <f t="shared" si="72"/>
        <v>BRDSLD_2_SHILO2</v>
      </c>
      <c r="AG361" t="str">
        <f t="shared" si="73"/>
        <v>Shiloh II Wind Project</v>
      </c>
      <c r="AH361" s="70">
        <f t="shared" si="74"/>
        <v>150</v>
      </c>
      <c r="AI361" t="str">
        <f t="shared" si="75"/>
        <v>Wind</v>
      </c>
      <c r="AJ361" s="44">
        <f>IFERROR(INDEX(MasterGenCapability_201906!$G:$G,MATCH($AF361,MasterGenCapability_201906!$U:$U,0)),"")</f>
        <v>150</v>
      </c>
      <c r="AK361" s="44">
        <f>IFERROR(INDEX(NQC2020compliance_20191121!$L:$L,MATCH($AF361,NQC2020compliance_20191121!$A:$A,0)),"")</f>
        <v>22.5</v>
      </c>
    </row>
    <row r="362" spans="2:37" x14ac:dyDescent="0.25">
      <c r="B362" s="6">
        <v>357</v>
      </c>
      <c r="C362" s="6" t="s">
        <v>1096</v>
      </c>
      <c r="D362" s="6" t="s">
        <v>1097</v>
      </c>
      <c r="E362" s="6" t="s">
        <v>1098</v>
      </c>
      <c r="F362" s="6" t="s">
        <v>29</v>
      </c>
      <c r="G362" s="6" t="s">
        <v>30</v>
      </c>
      <c r="H362" s="6" t="s">
        <v>766</v>
      </c>
      <c r="I362" s="6" t="s">
        <v>58</v>
      </c>
      <c r="J362" s="6" t="s">
        <v>992</v>
      </c>
      <c r="K362" s="6"/>
      <c r="L362" s="6" t="s">
        <v>1</v>
      </c>
      <c r="M362" s="12">
        <v>39189</v>
      </c>
      <c r="N362" s="12">
        <v>42841</v>
      </c>
      <c r="O362" s="6">
        <v>1</v>
      </c>
      <c r="P362" s="13">
        <v>43</v>
      </c>
      <c r="Q362" s="13">
        <v>108</v>
      </c>
      <c r="R362" s="14">
        <v>0.286715514</v>
      </c>
      <c r="S362" s="6" t="s">
        <v>35</v>
      </c>
      <c r="T362" s="6" t="s">
        <v>35</v>
      </c>
      <c r="U362" s="15" t="s">
        <v>35</v>
      </c>
      <c r="V362" s="15" t="s">
        <v>992</v>
      </c>
      <c r="W362" s="15" t="s">
        <v>58</v>
      </c>
      <c r="X362" s="16">
        <v>1</v>
      </c>
      <c r="Y362" s="45">
        <f t="shared" si="77"/>
        <v>73050</v>
      </c>
      <c r="Z362" s="41">
        <f>IF(IFERROR(MATCH(E362,CONV_CAISO_Gen_List!C:C,0),FALSE),1,0)</f>
        <v>1</v>
      </c>
      <c r="AA362" s="47">
        <f t="shared" si="78"/>
        <v>108</v>
      </c>
      <c r="AB362">
        <f t="shared" si="79"/>
        <v>1</v>
      </c>
      <c r="AC362">
        <f t="shared" si="80"/>
        <v>1</v>
      </c>
      <c r="AD362">
        <f t="shared" si="76"/>
        <v>1</v>
      </c>
      <c r="AE362">
        <f t="shared" si="81"/>
        <v>0</v>
      </c>
      <c r="AF362" t="str">
        <f t="shared" si="72"/>
        <v>WNDMAS_2_UNIT 1</v>
      </c>
      <c r="AG362" t="str">
        <f t="shared" si="73"/>
        <v>Buena Vista</v>
      </c>
      <c r="AH362" s="70">
        <f t="shared" si="74"/>
        <v>43</v>
      </c>
      <c r="AI362" t="str">
        <f t="shared" si="75"/>
        <v>Wind</v>
      </c>
      <c r="AJ362" s="44">
        <f>IFERROR(INDEX(MasterGenCapability_201906!$G:$G,MATCH($AF362,MasterGenCapability_201906!$U:$U,0)),"")</f>
        <v>38</v>
      </c>
      <c r="AK362" s="44">
        <f>IFERROR(INDEX(NQC2020compliance_20191121!$L:$L,MATCH($AF362,NQC2020compliance_20191121!$A:$A,0)),"")</f>
        <v>5.7</v>
      </c>
    </row>
    <row r="363" spans="2:37" x14ac:dyDescent="0.25">
      <c r="B363" s="6">
        <v>358</v>
      </c>
      <c r="C363" s="6" t="s">
        <v>1099</v>
      </c>
      <c r="D363" s="6" t="s">
        <v>1100</v>
      </c>
      <c r="E363" s="6" t="s">
        <v>1101</v>
      </c>
      <c r="F363" s="6" t="s">
        <v>29</v>
      </c>
      <c r="G363" s="6" t="s">
        <v>30</v>
      </c>
      <c r="H363" s="6" t="s">
        <v>58</v>
      </c>
      <c r="I363" s="6" t="s">
        <v>58</v>
      </c>
      <c r="J363" s="6" t="s">
        <v>992</v>
      </c>
      <c r="K363" s="6"/>
      <c r="L363" s="6" t="s">
        <v>1</v>
      </c>
      <c r="M363" s="12">
        <v>38899</v>
      </c>
      <c r="N363" s="12">
        <v>44377</v>
      </c>
      <c r="O363" s="6">
        <v>1</v>
      </c>
      <c r="P363" s="13">
        <v>75</v>
      </c>
      <c r="Q363" s="13">
        <v>225</v>
      </c>
      <c r="R363" s="14">
        <v>0.34246575299999998</v>
      </c>
      <c r="S363" s="6" t="s">
        <v>35</v>
      </c>
      <c r="T363" s="6" t="s">
        <v>35</v>
      </c>
      <c r="U363" s="15" t="s">
        <v>35</v>
      </c>
      <c r="V363" s="15" t="s">
        <v>992</v>
      </c>
      <c r="W363" s="15" t="s">
        <v>58</v>
      </c>
      <c r="X363" s="16">
        <v>1</v>
      </c>
      <c r="Y363" s="45">
        <f t="shared" si="77"/>
        <v>73050</v>
      </c>
      <c r="Z363" s="41">
        <f>IF(IFERROR(MATCH(E363,CONV_CAISO_Gen_List!C:C,0),FALSE),1,0)</f>
        <v>1</v>
      </c>
      <c r="AA363" s="47">
        <f t="shared" si="78"/>
        <v>225</v>
      </c>
      <c r="AB363">
        <f t="shared" si="79"/>
        <v>1</v>
      </c>
      <c r="AC363">
        <f t="shared" si="80"/>
        <v>1</v>
      </c>
      <c r="AD363">
        <f t="shared" si="76"/>
        <v>1</v>
      </c>
      <c r="AE363">
        <f t="shared" si="81"/>
        <v>0</v>
      </c>
      <c r="AF363" t="str">
        <f t="shared" si="72"/>
        <v>BRDSLD_2_SHILO1</v>
      </c>
      <c r="AG363" t="str">
        <f t="shared" si="73"/>
        <v>Shiloh I Wind Project</v>
      </c>
      <c r="AH363" s="70">
        <f t="shared" si="74"/>
        <v>75</v>
      </c>
      <c r="AI363" t="str">
        <f t="shared" si="75"/>
        <v>Wind</v>
      </c>
      <c r="AJ363" s="44">
        <f>IFERROR(INDEX(MasterGenCapability_201906!$G:$G,MATCH($AF363,MasterGenCapability_201906!$U:$U,0)),"")</f>
        <v>150</v>
      </c>
      <c r="AK363" s="44">
        <f>IFERROR(INDEX(NQC2020compliance_20191121!$L:$L,MATCH($AF363,NQC2020compliance_20191121!$A:$A,0)),"")</f>
        <v>22.5</v>
      </c>
    </row>
    <row r="364" spans="2:37" hidden="1" x14ac:dyDescent="0.25">
      <c r="B364" s="6">
        <v>359</v>
      </c>
      <c r="C364" s="6" t="s">
        <v>1102</v>
      </c>
      <c r="D364" s="6" t="s">
        <v>1103</v>
      </c>
      <c r="E364" s="6" t="s">
        <v>1104</v>
      </c>
      <c r="F364" s="6" t="s">
        <v>29</v>
      </c>
      <c r="G364" s="6" t="s">
        <v>30</v>
      </c>
      <c r="H364" s="6" t="s">
        <v>57</v>
      </c>
      <c r="I364" s="6" t="s">
        <v>58</v>
      </c>
      <c r="J364" s="6" t="s">
        <v>992</v>
      </c>
      <c r="K364" s="6"/>
      <c r="L364" s="6" t="s">
        <v>1</v>
      </c>
      <c r="M364" s="12">
        <v>38342</v>
      </c>
      <c r="N364" s="12">
        <v>42551</v>
      </c>
      <c r="O364" s="6">
        <v>0</v>
      </c>
      <c r="P364" s="13">
        <v>18</v>
      </c>
      <c r="Q364" s="13">
        <v>65</v>
      </c>
      <c r="R364" s="14">
        <v>0.41222729600000002</v>
      </c>
      <c r="S364" s="6" t="s">
        <v>35</v>
      </c>
      <c r="T364" s="6" t="s">
        <v>35</v>
      </c>
      <c r="U364" s="15" t="s">
        <v>35</v>
      </c>
      <c r="V364" s="15" t="s">
        <v>992</v>
      </c>
      <c r="W364" s="15" t="s">
        <v>58</v>
      </c>
      <c r="X364" s="16">
        <v>1</v>
      </c>
      <c r="Y364" s="45">
        <f t="shared" si="77"/>
        <v>42551</v>
      </c>
      <c r="Z364" s="41">
        <f>IF(IFERROR(MATCH(E364,CONV_CAISO_Gen_List!C:C,0),FALSE),1,0)</f>
        <v>1</v>
      </c>
      <c r="AA364" s="47">
        <f t="shared" si="78"/>
        <v>65</v>
      </c>
      <c r="AB364">
        <f t="shared" si="79"/>
        <v>0</v>
      </c>
      <c r="AC364">
        <f t="shared" si="80"/>
        <v>1</v>
      </c>
      <c r="AD364">
        <f t="shared" si="76"/>
        <v>0</v>
      </c>
      <c r="AE364">
        <f t="shared" si="81"/>
        <v>0</v>
      </c>
      <c r="AJ364" s="44" t="str">
        <f>IFERROR(INDEX(MasterGenCapability_201906!$G:$G,MATCH($AF364,MasterGenCapability_201906!$U:$U,0)),"")</f>
        <v/>
      </c>
      <c r="AK364" s="44" t="str">
        <f>IFERROR(INDEX(NQC2020compliance_20191121!$L:$L,MATCH($AF364,NQC2020compliance_20191121!$A:$A,0)),"")</f>
        <v/>
      </c>
    </row>
    <row r="365" spans="2:37" x14ac:dyDescent="0.25">
      <c r="B365" s="6">
        <v>360</v>
      </c>
      <c r="C365" s="6" t="s">
        <v>1105</v>
      </c>
      <c r="D365" s="6" t="s">
        <v>1106</v>
      </c>
      <c r="E365" s="6" t="s">
        <v>1107</v>
      </c>
      <c r="F365" s="6" t="s">
        <v>29</v>
      </c>
      <c r="G365" s="6" t="s">
        <v>30</v>
      </c>
      <c r="H365" s="6" t="s">
        <v>58</v>
      </c>
      <c r="I365" s="6" t="s">
        <v>58</v>
      </c>
      <c r="J365" s="6" t="s">
        <v>992</v>
      </c>
      <c r="K365" s="6"/>
      <c r="L365" s="6" t="s">
        <v>1</v>
      </c>
      <c r="M365" s="12">
        <v>40955</v>
      </c>
      <c r="N365" s="12">
        <v>50112</v>
      </c>
      <c r="O365" s="6">
        <v>1</v>
      </c>
      <c r="P365" s="13">
        <v>78.2</v>
      </c>
      <c r="Q365" s="13">
        <v>201</v>
      </c>
      <c r="R365" s="14">
        <v>0.29341695000000001</v>
      </c>
      <c r="S365" s="6" t="s">
        <v>35</v>
      </c>
      <c r="T365" s="6" t="s">
        <v>35</v>
      </c>
      <c r="U365" s="15" t="s">
        <v>35</v>
      </c>
      <c r="V365" s="15" t="s">
        <v>992</v>
      </c>
      <c r="W365" s="15" t="s">
        <v>58</v>
      </c>
      <c r="X365" s="16">
        <v>1</v>
      </c>
      <c r="Y365" s="45">
        <f t="shared" si="77"/>
        <v>73050</v>
      </c>
      <c r="Z365" s="41">
        <f>IF(IFERROR(MATCH(E365,CONV_CAISO_Gen_List!C:C,0),FALSE),1,0)</f>
        <v>1</v>
      </c>
      <c r="AA365" s="47">
        <f t="shared" si="78"/>
        <v>201</v>
      </c>
      <c r="AB365">
        <f t="shared" si="79"/>
        <v>1</v>
      </c>
      <c r="AC365">
        <f t="shared" si="80"/>
        <v>1</v>
      </c>
      <c r="AD365">
        <f t="shared" si="76"/>
        <v>1</v>
      </c>
      <c r="AE365">
        <f t="shared" si="81"/>
        <v>0</v>
      </c>
      <c r="AF365" t="str">
        <f t="shared" ref="AF365:AF385" si="82">IF(ISBLANK(E365),C365,E365)</f>
        <v>BRDSLD_2_MTZUM2</v>
      </c>
      <c r="AG365" t="str">
        <f t="shared" ref="AG365:AG385" si="83">D365</f>
        <v>Montezuma II Wind Energy Center</v>
      </c>
      <c r="AH365" s="70">
        <f t="shared" ref="AH365:AH385" si="84">P365</f>
        <v>78.2</v>
      </c>
      <c r="AI365" t="str">
        <f t="shared" ref="AI365:AI385" si="85">V365</f>
        <v>Wind</v>
      </c>
      <c r="AJ365" s="44">
        <f>IFERROR(INDEX(MasterGenCapability_201906!$G:$G,MATCH($AF365,MasterGenCapability_201906!$U:$U,0)),"")</f>
        <v>78.2</v>
      </c>
      <c r="AK365" s="44">
        <f>IFERROR(INDEX(NQC2020compliance_20191121!$L:$L,MATCH($AF365,NQC2020compliance_20191121!$A:$A,0)),"")</f>
        <v>11.73</v>
      </c>
    </row>
    <row r="366" spans="2:37" x14ac:dyDescent="0.25">
      <c r="B366" s="6">
        <v>361</v>
      </c>
      <c r="C366" s="6" t="s">
        <v>1108</v>
      </c>
      <c r="D366" s="6" t="s">
        <v>1109</v>
      </c>
      <c r="E366" s="6" t="s">
        <v>1110</v>
      </c>
      <c r="F366" s="6" t="s">
        <v>29</v>
      </c>
      <c r="G366" s="6" t="s">
        <v>30</v>
      </c>
      <c r="H366" s="6" t="s">
        <v>79</v>
      </c>
      <c r="I366" s="6" t="s">
        <v>91</v>
      </c>
      <c r="J366" s="6" t="s">
        <v>992</v>
      </c>
      <c r="K366" s="6"/>
      <c r="L366" s="6" t="s">
        <v>1</v>
      </c>
      <c r="M366" s="12">
        <v>41264</v>
      </c>
      <c r="N366" s="12">
        <v>50394</v>
      </c>
      <c r="O366" s="6">
        <v>1</v>
      </c>
      <c r="P366" s="13">
        <v>162</v>
      </c>
      <c r="Q366" s="13">
        <v>419.37422500000002</v>
      </c>
      <c r="R366" s="14">
        <v>0.29551709900000001</v>
      </c>
      <c r="S366" s="6" t="s">
        <v>35</v>
      </c>
      <c r="T366" s="6" t="s">
        <v>35</v>
      </c>
      <c r="U366" s="15" t="s">
        <v>35</v>
      </c>
      <c r="V366" s="15" t="s">
        <v>992</v>
      </c>
      <c r="W366" s="15" t="s">
        <v>91</v>
      </c>
      <c r="X366" s="16">
        <v>1</v>
      </c>
      <c r="Y366" s="45">
        <f t="shared" si="77"/>
        <v>73050</v>
      </c>
      <c r="Z366" s="41">
        <f>IF(IFERROR(MATCH(E366,CONV_CAISO_Gen_List!C:C,0),FALSE),1,0)</f>
        <v>1</v>
      </c>
      <c r="AA366" s="47">
        <f t="shared" si="78"/>
        <v>419.37422500000002</v>
      </c>
      <c r="AB366">
        <f t="shared" si="79"/>
        <v>1</v>
      </c>
      <c r="AC366">
        <f t="shared" si="80"/>
        <v>1</v>
      </c>
      <c r="AD366">
        <f t="shared" si="76"/>
        <v>1</v>
      </c>
      <c r="AE366">
        <f t="shared" si="81"/>
        <v>0</v>
      </c>
      <c r="AF366" t="str">
        <f t="shared" si="82"/>
        <v>JAWBNE_2_NSRWND</v>
      </c>
      <c r="AG366" t="str">
        <f t="shared" si="83"/>
        <v>North Sky River Energy Center</v>
      </c>
      <c r="AH366" s="70">
        <f t="shared" si="84"/>
        <v>162</v>
      </c>
      <c r="AI366" t="str">
        <f t="shared" si="85"/>
        <v>Wind</v>
      </c>
      <c r="AJ366" s="44">
        <f>IFERROR(INDEX(MasterGenCapability_201906!$G:$G,MATCH($AF366,MasterGenCapability_201906!$U:$U,0)),"")</f>
        <v>160</v>
      </c>
      <c r="AK366" s="44">
        <f>IFERROR(INDEX(NQC2020compliance_20191121!$L:$L,MATCH($AF366,NQC2020compliance_20191121!$A:$A,0)),"")</f>
        <v>24</v>
      </c>
    </row>
    <row r="367" spans="2:37" x14ac:dyDescent="0.25">
      <c r="B367" s="6">
        <v>362</v>
      </c>
      <c r="C367" s="6" t="s">
        <v>1111</v>
      </c>
      <c r="D367" s="6" t="s">
        <v>1112</v>
      </c>
      <c r="E367" s="6" t="s">
        <v>1113</v>
      </c>
      <c r="F367" s="6" t="s">
        <v>29</v>
      </c>
      <c r="G367" s="6" t="s">
        <v>30</v>
      </c>
      <c r="H367" s="6" t="s">
        <v>58</v>
      </c>
      <c r="I367" s="6" t="s">
        <v>58</v>
      </c>
      <c r="J367" s="6" t="s">
        <v>992</v>
      </c>
      <c r="K367" s="6"/>
      <c r="L367" s="6" t="s">
        <v>1</v>
      </c>
      <c r="M367" s="12">
        <v>41264</v>
      </c>
      <c r="N367" s="12">
        <v>50432</v>
      </c>
      <c r="O367" s="6">
        <v>1</v>
      </c>
      <c r="P367" s="13">
        <v>100</v>
      </c>
      <c r="Q367" s="13">
        <v>269</v>
      </c>
      <c r="R367" s="14">
        <v>0.30707762599999999</v>
      </c>
      <c r="S367" s="6" t="s">
        <v>35</v>
      </c>
      <c r="T367" s="6" t="s">
        <v>35</v>
      </c>
      <c r="U367" s="15" t="s">
        <v>35</v>
      </c>
      <c r="V367" s="15" t="s">
        <v>992</v>
      </c>
      <c r="W367" s="15" t="s">
        <v>58</v>
      </c>
      <c r="X367" s="16">
        <v>1</v>
      </c>
      <c r="Y367" s="45">
        <f t="shared" si="77"/>
        <v>73050</v>
      </c>
      <c r="Z367" s="41">
        <f>IF(IFERROR(MATCH(E367,CONV_CAISO_Gen_List!C:C,0),FALSE),1,0)</f>
        <v>1</v>
      </c>
      <c r="AA367" s="47">
        <f t="shared" si="78"/>
        <v>269</v>
      </c>
      <c r="AB367">
        <f t="shared" si="79"/>
        <v>1</v>
      </c>
      <c r="AC367">
        <f t="shared" si="80"/>
        <v>1</v>
      </c>
      <c r="AD367">
        <f t="shared" si="76"/>
        <v>1</v>
      </c>
      <c r="AE367">
        <f t="shared" si="81"/>
        <v>0</v>
      </c>
      <c r="AF367" t="str">
        <f t="shared" si="82"/>
        <v>BRDSLD_2_SHLO3B</v>
      </c>
      <c r="AG367" t="str">
        <f t="shared" si="83"/>
        <v>Shiloh IV</v>
      </c>
      <c r="AH367" s="70">
        <f t="shared" si="84"/>
        <v>100</v>
      </c>
      <c r="AI367" t="str">
        <f t="shared" si="85"/>
        <v>Wind</v>
      </c>
      <c r="AJ367" s="44">
        <f>IFERROR(INDEX(MasterGenCapability_201906!$G:$G,MATCH($AF367,MasterGenCapability_201906!$U:$U,0)),"")</f>
        <v>100</v>
      </c>
      <c r="AK367" s="44">
        <f>IFERROR(INDEX(NQC2020compliance_20191121!$L:$L,MATCH($AF367,NQC2020compliance_20191121!$A:$A,0)),"")</f>
        <v>15</v>
      </c>
    </row>
    <row r="368" spans="2:37" x14ac:dyDescent="0.25">
      <c r="B368" s="6">
        <v>363</v>
      </c>
      <c r="C368" s="6" t="s">
        <v>1114</v>
      </c>
      <c r="D368" s="6" t="s">
        <v>1115</v>
      </c>
      <c r="E368" s="6" t="s">
        <v>1104</v>
      </c>
      <c r="F368" s="6" t="s">
        <v>29</v>
      </c>
      <c r="G368" s="6" t="s">
        <v>30</v>
      </c>
      <c r="H368" s="6" t="s">
        <v>57</v>
      </c>
      <c r="I368" s="6" t="s">
        <v>58</v>
      </c>
      <c r="J368" s="6" t="s">
        <v>992</v>
      </c>
      <c r="K368" s="6"/>
      <c r="L368" s="6" t="s">
        <v>1</v>
      </c>
      <c r="M368" s="12">
        <v>42552</v>
      </c>
      <c r="N368" s="12">
        <v>48029</v>
      </c>
      <c r="O368" s="6">
        <v>1</v>
      </c>
      <c r="P368" s="13">
        <v>18</v>
      </c>
      <c r="Q368" s="13">
        <v>62.02</v>
      </c>
      <c r="R368" s="14">
        <v>0.39332825999999999</v>
      </c>
      <c r="S368" s="6" t="s">
        <v>35</v>
      </c>
      <c r="T368" s="6" t="s">
        <v>35</v>
      </c>
      <c r="U368" s="15" t="s">
        <v>35</v>
      </c>
      <c r="V368" s="15" t="s">
        <v>992</v>
      </c>
      <c r="W368" s="15" t="s">
        <v>58</v>
      </c>
      <c r="X368" s="16">
        <v>1</v>
      </c>
      <c r="Y368" s="45">
        <f t="shared" si="77"/>
        <v>73050</v>
      </c>
      <c r="Z368" s="41">
        <f>IF(IFERROR(MATCH(E368,CONV_CAISO_Gen_List!C:C,0),FALSE),1,0)</f>
        <v>1</v>
      </c>
      <c r="AA368" s="47">
        <f t="shared" si="78"/>
        <v>62.02</v>
      </c>
      <c r="AB368">
        <f t="shared" si="79"/>
        <v>1</v>
      </c>
      <c r="AC368">
        <f t="shared" si="80"/>
        <v>1</v>
      </c>
      <c r="AD368">
        <f t="shared" si="76"/>
        <v>1</v>
      </c>
      <c r="AE368">
        <f t="shared" si="81"/>
        <v>0</v>
      </c>
      <c r="AF368" t="str">
        <f t="shared" si="82"/>
        <v>FLOWD2_2_FPLWND</v>
      </c>
      <c r="AG368" t="str">
        <f t="shared" si="83"/>
        <v>Diablo Winds (2)</v>
      </c>
      <c r="AH368" s="70">
        <f t="shared" si="84"/>
        <v>18</v>
      </c>
      <c r="AI368" t="str">
        <f t="shared" si="85"/>
        <v>Wind</v>
      </c>
      <c r="AJ368" s="44">
        <f>IFERROR(INDEX(MasterGenCapability_201906!$G:$G,MATCH($AF368,MasterGenCapability_201906!$U:$U,0)),"")</f>
        <v>18</v>
      </c>
      <c r="AK368" s="44">
        <f>IFERROR(INDEX(NQC2020compliance_20191121!$L:$L,MATCH($AF368,NQC2020compliance_20191121!$A:$A,0)),"")</f>
        <v>2.7</v>
      </c>
    </row>
    <row r="369" spans="2:37" x14ac:dyDescent="0.25">
      <c r="B369" s="6">
        <v>364</v>
      </c>
      <c r="C369" s="6" t="s">
        <v>1116</v>
      </c>
      <c r="D369" s="6" t="s">
        <v>1117</v>
      </c>
      <c r="E369" s="6" t="s">
        <v>1118</v>
      </c>
      <c r="F369" s="6" t="s">
        <v>29</v>
      </c>
      <c r="G369" s="6" t="s">
        <v>30</v>
      </c>
      <c r="H369" s="6" t="s">
        <v>79</v>
      </c>
      <c r="I369" s="6" t="s">
        <v>91</v>
      </c>
      <c r="J369" s="6" t="s">
        <v>992</v>
      </c>
      <c r="K369" s="6"/>
      <c r="L369" s="6" t="s">
        <v>1</v>
      </c>
      <c r="M369" s="12">
        <v>41547</v>
      </c>
      <c r="N369" s="12">
        <v>45199</v>
      </c>
      <c r="O369" s="6">
        <v>1</v>
      </c>
      <c r="P369" s="13">
        <v>19.954999999999998</v>
      </c>
      <c r="Q369" s="13">
        <v>46.41</v>
      </c>
      <c r="R369" s="14">
        <v>0.26549462299999999</v>
      </c>
      <c r="S369" s="6" t="s">
        <v>35</v>
      </c>
      <c r="T369" s="6" t="s">
        <v>35</v>
      </c>
      <c r="U369" s="15" t="s">
        <v>35</v>
      </c>
      <c r="V369" s="15" t="s">
        <v>992</v>
      </c>
      <c r="W369" s="15" t="s">
        <v>91</v>
      </c>
      <c r="X369" s="16">
        <v>1</v>
      </c>
      <c r="Y369" s="45">
        <f t="shared" si="77"/>
        <v>73050</v>
      </c>
      <c r="Z369" s="41">
        <f>IF(IFERROR(MATCH(E369,CONV_CAISO_Gen_List!C:C,0),FALSE),1,0)</f>
        <v>1</v>
      </c>
      <c r="AA369" s="47">
        <f t="shared" si="78"/>
        <v>46.41</v>
      </c>
      <c r="AB369">
        <f t="shared" si="79"/>
        <v>1</v>
      </c>
      <c r="AC369">
        <f t="shared" si="80"/>
        <v>1</v>
      </c>
      <c r="AD369">
        <f t="shared" si="76"/>
        <v>1</v>
      </c>
      <c r="AE369">
        <f t="shared" si="81"/>
        <v>0</v>
      </c>
      <c r="AF369" t="str">
        <f t="shared" si="82"/>
        <v>ARBWD_6_QF</v>
      </c>
      <c r="AG369" t="str">
        <f t="shared" si="83"/>
        <v>Wind Resource II - RAM 2</v>
      </c>
      <c r="AH369" s="70">
        <f t="shared" si="84"/>
        <v>19.954999999999998</v>
      </c>
      <c r="AI369" t="str">
        <f t="shared" si="85"/>
        <v>Wind</v>
      </c>
      <c r="AJ369" s="44" t="str">
        <f>IFERROR(INDEX(MasterGenCapability_201906!$G:$G,MATCH($AF369,MasterGenCapability_201906!$U:$U,0)),"")</f>
        <v/>
      </c>
      <c r="AK369" s="44">
        <f>IFERROR(INDEX(NQC2020compliance_20191121!$L:$L,MATCH($AF369,NQC2020compliance_20191121!$A:$A,0)),"")</f>
        <v>2.99</v>
      </c>
    </row>
    <row r="370" spans="2:37" x14ac:dyDescent="0.25">
      <c r="B370" s="6">
        <v>365</v>
      </c>
      <c r="C370" s="6" t="s">
        <v>1119</v>
      </c>
      <c r="D370" s="6" t="s">
        <v>1120</v>
      </c>
      <c r="E370" s="6"/>
      <c r="F370" s="6" t="s">
        <v>29</v>
      </c>
      <c r="G370" s="6" t="s">
        <v>30</v>
      </c>
      <c r="H370" s="6" t="s">
        <v>71</v>
      </c>
      <c r="I370" s="6" t="s">
        <v>58</v>
      </c>
      <c r="J370" s="6" t="s">
        <v>992</v>
      </c>
      <c r="K370" s="6"/>
      <c r="L370" s="6" t="s">
        <v>3</v>
      </c>
      <c r="M370" s="12">
        <v>42348</v>
      </c>
      <c r="N370" s="12">
        <v>49697</v>
      </c>
      <c r="O370" s="6">
        <v>1</v>
      </c>
      <c r="P370" s="13">
        <v>20</v>
      </c>
      <c r="Q370" s="13">
        <v>43.76</v>
      </c>
      <c r="R370" s="14">
        <v>0.24977168899999999</v>
      </c>
      <c r="S370" s="6" t="s">
        <v>35</v>
      </c>
      <c r="T370" s="6" t="s">
        <v>35</v>
      </c>
      <c r="U370" s="15" t="s">
        <v>35</v>
      </c>
      <c r="V370" s="15" t="s">
        <v>992</v>
      </c>
      <c r="W370" s="15" t="s">
        <v>58</v>
      </c>
      <c r="X370" s="16">
        <v>0.84</v>
      </c>
      <c r="Y370" s="45">
        <f t="shared" si="77"/>
        <v>73050</v>
      </c>
      <c r="Z370" s="41">
        <f>IF(IFERROR(MATCH(E370,CONV_CAISO_Gen_List!C:C,0),FALSE),1,0)</f>
        <v>0</v>
      </c>
      <c r="AA370" s="47">
        <f t="shared" si="78"/>
        <v>36.758399999999995</v>
      </c>
      <c r="AB370">
        <f t="shared" si="79"/>
        <v>1</v>
      </c>
      <c r="AC370">
        <f t="shared" si="80"/>
        <v>1</v>
      </c>
      <c r="AD370">
        <f t="shared" si="76"/>
        <v>1</v>
      </c>
      <c r="AE370">
        <f t="shared" si="81"/>
        <v>0</v>
      </c>
      <c r="AF370" t="str">
        <f t="shared" si="82"/>
        <v>PG7095</v>
      </c>
      <c r="AG370" t="str">
        <f t="shared" si="83"/>
        <v>Sand Hill Wind, LLC - RAM 3</v>
      </c>
      <c r="AH370" s="70">
        <f t="shared" si="84"/>
        <v>20</v>
      </c>
      <c r="AI370" t="str">
        <f t="shared" si="85"/>
        <v>Wind</v>
      </c>
      <c r="AJ370" s="44" t="str">
        <f>IFERROR(INDEX(MasterGenCapability_201906!$G:$G,MATCH($AF370,MasterGenCapability_201906!$U:$U,0)),"")</f>
        <v/>
      </c>
      <c r="AK370" s="44" t="str">
        <f>IFERROR(INDEX(NQC2020compliance_20191121!$L:$L,MATCH($AF370,NQC2020compliance_20191121!$A:$A,0)),"")</f>
        <v/>
      </c>
    </row>
    <row r="371" spans="2:37" x14ac:dyDescent="0.25">
      <c r="B371" s="6">
        <v>366</v>
      </c>
      <c r="C371" s="6" t="s">
        <v>1121</v>
      </c>
      <c r="D371" s="6" t="s">
        <v>1122</v>
      </c>
      <c r="E371" s="6" t="s">
        <v>1123</v>
      </c>
      <c r="F371" s="6" t="s">
        <v>29</v>
      </c>
      <c r="G371" s="6" t="s">
        <v>30</v>
      </c>
      <c r="H371" s="6" t="s">
        <v>79</v>
      </c>
      <c r="I371" s="6" t="s">
        <v>91</v>
      </c>
      <c r="J371" s="6" t="s">
        <v>992</v>
      </c>
      <c r="K371" s="6"/>
      <c r="L371" s="6" t="s">
        <v>1</v>
      </c>
      <c r="M371" s="12">
        <v>41260</v>
      </c>
      <c r="N371" s="12">
        <v>44926</v>
      </c>
      <c r="O371" s="6">
        <v>1</v>
      </c>
      <c r="P371" s="13">
        <v>8.7100000000000009</v>
      </c>
      <c r="Q371" s="13">
        <v>15.41</v>
      </c>
      <c r="R371" s="14">
        <v>0.20196698299999999</v>
      </c>
      <c r="S371" s="6" t="s">
        <v>35</v>
      </c>
      <c r="T371" s="6" t="s">
        <v>35</v>
      </c>
      <c r="U371" s="15" t="s">
        <v>35</v>
      </c>
      <c r="V371" s="15" t="s">
        <v>992</v>
      </c>
      <c r="W371" s="15" t="s">
        <v>91</v>
      </c>
      <c r="X371" s="16">
        <v>1</v>
      </c>
      <c r="Y371" s="45">
        <f t="shared" si="77"/>
        <v>73050</v>
      </c>
      <c r="Z371" s="41">
        <f>IF(IFERROR(MATCH(E371,CONV_CAISO_Gen_List!C:C,0),FALSE),1,0)</f>
        <v>1</v>
      </c>
      <c r="AA371" s="47">
        <f t="shared" si="78"/>
        <v>15.41</v>
      </c>
      <c r="AB371">
        <f t="shared" si="79"/>
        <v>1</v>
      </c>
      <c r="AC371">
        <f t="shared" si="80"/>
        <v>1</v>
      </c>
      <c r="AD371">
        <f t="shared" si="76"/>
        <v>1</v>
      </c>
      <c r="AE371">
        <f t="shared" si="81"/>
        <v>0</v>
      </c>
      <c r="AF371" t="str">
        <f t="shared" si="82"/>
        <v>NZWIND_6_CALWND</v>
      </c>
      <c r="AG371" t="str">
        <f t="shared" si="83"/>
        <v>Wind Resource I - RAM 1</v>
      </c>
      <c r="AH371" s="70">
        <f t="shared" si="84"/>
        <v>8.7100000000000009</v>
      </c>
      <c r="AI371" t="str">
        <f t="shared" si="85"/>
        <v>Wind</v>
      </c>
      <c r="AJ371" s="44">
        <f>IFERROR(INDEX(MasterGenCapability_201906!$G:$G,MATCH($AF371,MasterGenCapability_201906!$U:$U,0)),"")</f>
        <v>9</v>
      </c>
      <c r="AK371" s="44">
        <f>IFERROR(INDEX(NQC2020compliance_20191121!$L:$L,MATCH($AF371,NQC2020compliance_20191121!$A:$A,0)),"")</f>
        <v>1.35</v>
      </c>
    </row>
    <row r="372" spans="2:37" x14ac:dyDescent="0.25">
      <c r="B372" s="6">
        <v>367</v>
      </c>
      <c r="C372" s="6" t="s">
        <v>1124</v>
      </c>
      <c r="D372" s="6" t="s">
        <v>1125</v>
      </c>
      <c r="E372" s="6" t="s">
        <v>1126</v>
      </c>
      <c r="F372" s="6" t="s">
        <v>1127</v>
      </c>
      <c r="G372" s="6" t="s">
        <v>30</v>
      </c>
      <c r="H372" s="6" t="s">
        <v>359</v>
      </c>
      <c r="I372" s="6" t="s">
        <v>80</v>
      </c>
      <c r="J372" s="6" t="s">
        <v>33</v>
      </c>
      <c r="K372" s="6" t="s">
        <v>34</v>
      </c>
      <c r="L372" s="6" t="s">
        <v>1</v>
      </c>
      <c r="M372" s="12">
        <v>30337</v>
      </c>
      <c r="N372" s="12">
        <v>73050</v>
      </c>
      <c r="O372" s="6">
        <v>1</v>
      </c>
      <c r="P372" s="13">
        <v>7.4999999999999997E-2</v>
      </c>
      <c r="Q372" s="13">
        <v>0.11</v>
      </c>
      <c r="R372" s="14">
        <v>0.16742770200000001</v>
      </c>
      <c r="S372" s="6" t="s">
        <v>35</v>
      </c>
      <c r="T372" s="6" t="s">
        <v>35</v>
      </c>
      <c r="U372" s="15" t="s">
        <v>35</v>
      </c>
      <c r="V372" s="15" t="s">
        <v>36</v>
      </c>
      <c r="W372" s="15" t="s">
        <v>80</v>
      </c>
      <c r="X372" s="16">
        <v>1</v>
      </c>
      <c r="Y372" s="45">
        <f t="shared" si="77"/>
        <v>73050</v>
      </c>
      <c r="Z372" s="41">
        <f>IF(IFERROR(MATCH(E372,CONV_CAISO_Gen_List!C:C,0),FALSE),1,0)</f>
        <v>1</v>
      </c>
      <c r="AA372" s="47">
        <f t="shared" si="78"/>
        <v>0.11</v>
      </c>
      <c r="AB372">
        <f t="shared" si="79"/>
        <v>1</v>
      </c>
      <c r="AC372">
        <f t="shared" si="80"/>
        <v>1</v>
      </c>
      <c r="AD372">
        <f t="shared" si="76"/>
        <v>1</v>
      </c>
      <c r="AE372">
        <f t="shared" si="81"/>
        <v>0</v>
      </c>
      <c r="AF372" t="str">
        <f t="shared" si="82"/>
        <v>SPRGVL_2_QF</v>
      </c>
      <c r="AG372" t="str">
        <f t="shared" si="83"/>
        <v>Royal Farms</v>
      </c>
      <c r="AH372" s="70">
        <f t="shared" si="84"/>
        <v>7.4999999999999997E-2</v>
      </c>
      <c r="AI372" t="str">
        <f t="shared" si="85"/>
        <v>Biomass</v>
      </c>
      <c r="AJ372" s="44">
        <f>IFERROR(INDEX(MasterGenCapability_201906!$G:$G,MATCH($AF372,MasterGenCapability_201906!$U:$U,0)),"")</f>
        <v>0.18</v>
      </c>
      <c r="AK372" s="44">
        <f>IFERROR(INDEX(NQC2020compliance_20191121!$L:$L,MATCH($AF372,NQC2020compliance_20191121!$A:$A,0)),"")</f>
        <v>0.17</v>
      </c>
    </row>
    <row r="373" spans="2:37" x14ac:dyDescent="0.25">
      <c r="B373" s="6">
        <v>368</v>
      </c>
      <c r="C373" s="6" t="s">
        <v>1128</v>
      </c>
      <c r="D373" s="6" t="s">
        <v>1129</v>
      </c>
      <c r="E373" s="6" t="s">
        <v>1130</v>
      </c>
      <c r="F373" s="6" t="s">
        <v>1127</v>
      </c>
      <c r="G373" s="6" t="s">
        <v>30</v>
      </c>
      <c r="H373" s="6" t="s">
        <v>90</v>
      </c>
      <c r="I373" s="6" t="s">
        <v>1131</v>
      </c>
      <c r="J373" s="6" t="s">
        <v>33</v>
      </c>
      <c r="K373" s="6" t="s">
        <v>34</v>
      </c>
      <c r="L373" s="6" t="s">
        <v>1</v>
      </c>
      <c r="M373" s="12">
        <v>30642</v>
      </c>
      <c r="N373" s="12">
        <v>73050</v>
      </c>
      <c r="O373" s="6">
        <v>1</v>
      </c>
      <c r="P373" s="13">
        <v>3.9</v>
      </c>
      <c r="Q373" s="13">
        <v>5.84</v>
      </c>
      <c r="R373" s="14">
        <v>0.170940171</v>
      </c>
      <c r="S373" s="6" t="s">
        <v>35</v>
      </c>
      <c r="T373" s="6" t="s">
        <v>35</v>
      </c>
      <c r="U373" s="15" t="s">
        <v>35</v>
      </c>
      <c r="V373" s="15" t="s">
        <v>36</v>
      </c>
      <c r="W373" s="15" t="s">
        <v>37</v>
      </c>
      <c r="X373" s="16">
        <v>1</v>
      </c>
      <c r="Y373" s="45">
        <f t="shared" si="77"/>
        <v>73050</v>
      </c>
      <c r="Z373" s="41">
        <f>IF(IFERROR(MATCH(E373,CONV_CAISO_Gen_List!C:C,0),FALSE),1,0)</f>
        <v>1</v>
      </c>
      <c r="AA373" s="47">
        <f t="shared" si="78"/>
        <v>5.84</v>
      </c>
      <c r="AB373">
        <f t="shared" si="79"/>
        <v>1</v>
      </c>
      <c r="AC373">
        <f t="shared" si="80"/>
        <v>1</v>
      </c>
      <c r="AD373">
        <f t="shared" si="76"/>
        <v>1</v>
      </c>
      <c r="AE373">
        <f t="shared" si="81"/>
        <v>0</v>
      </c>
      <c r="AF373" t="str">
        <f t="shared" si="82"/>
        <v>RHONDO_6_PUENTE</v>
      </c>
      <c r="AG373" t="str">
        <f t="shared" si="83"/>
        <v>L.A. Co. Sanitation Dist CSD 2610</v>
      </c>
      <c r="AH373" s="70">
        <f t="shared" si="84"/>
        <v>3.9</v>
      </c>
      <c r="AI373" t="str">
        <f t="shared" si="85"/>
        <v>Biomass</v>
      </c>
      <c r="AJ373" s="44" t="str">
        <f>IFERROR(INDEX(MasterGenCapability_201906!$G:$G,MATCH($AF373,MasterGenCapability_201906!$U:$U,0)),"")</f>
        <v/>
      </c>
      <c r="AK373" s="44" t="str">
        <f>IFERROR(INDEX(NQC2020compliance_20191121!$L:$L,MATCH($AF373,NQC2020compliance_20191121!$A:$A,0)),"")</f>
        <v/>
      </c>
    </row>
    <row r="374" spans="2:37" x14ac:dyDescent="0.25">
      <c r="B374" s="6">
        <v>369</v>
      </c>
      <c r="C374" s="6" t="s">
        <v>1132</v>
      </c>
      <c r="D374" s="6" t="s">
        <v>1133</v>
      </c>
      <c r="E374" s="6" t="s">
        <v>1134</v>
      </c>
      <c r="F374" s="6" t="s">
        <v>1127</v>
      </c>
      <c r="G374" s="6" t="s">
        <v>30</v>
      </c>
      <c r="H374" s="6" t="s">
        <v>90</v>
      </c>
      <c r="I374" s="6" t="s">
        <v>1131</v>
      </c>
      <c r="J374" s="6" t="s">
        <v>33</v>
      </c>
      <c r="K374" s="6" t="s">
        <v>34</v>
      </c>
      <c r="L374" s="6" t="s">
        <v>1</v>
      </c>
      <c r="M374" s="12">
        <v>32925</v>
      </c>
      <c r="N374" s="12">
        <v>44289</v>
      </c>
      <c r="O374" s="6">
        <v>1</v>
      </c>
      <c r="P374" s="13">
        <v>8</v>
      </c>
      <c r="Q374" s="13">
        <v>42.09</v>
      </c>
      <c r="R374" s="14">
        <v>0.60059931499999997</v>
      </c>
      <c r="S374" s="6" t="s">
        <v>35</v>
      </c>
      <c r="T374" s="6" t="s">
        <v>35</v>
      </c>
      <c r="U374" s="15" t="s">
        <v>35</v>
      </c>
      <c r="V374" s="15" t="s">
        <v>36</v>
      </c>
      <c r="W374" s="15" t="s">
        <v>37</v>
      </c>
      <c r="X374" s="16">
        <v>1</v>
      </c>
      <c r="Y374" s="45">
        <f t="shared" si="77"/>
        <v>73050</v>
      </c>
      <c r="Z374" s="41">
        <f>IF(IFERROR(MATCH(E374,CONV_CAISO_Gen_List!C:C,0),FALSE),1,0)</f>
        <v>1</v>
      </c>
      <c r="AA374" s="47">
        <f t="shared" si="78"/>
        <v>42.09</v>
      </c>
      <c r="AB374">
        <f t="shared" si="79"/>
        <v>1</v>
      </c>
      <c r="AC374">
        <f t="shared" si="80"/>
        <v>1</v>
      </c>
      <c r="AD374">
        <f t="shared" si="76"/>
        <v>1</v>
      </c>
      <c r="AE374">
        <f t="shared" si="81"/>
        <v>0</v>
      </c>
      <c r="AF374" t="str">
        <f t="shared" si="82"/>
        <v>CHINO_2_QF</v>
      </c>
      <c r="AG374" t="str">
        <f t="shared" si="83"/>
        <v>L.A. Co. Sanitation Dist  Spadra</v>
      </c>
      <c r="AH374" s="70">
        <f t="shared" si="84"/>
        <v>8</v>
      </c>
      <c r="AI374" t="str">
        <f t="shared" si="85"/>
        <v>Biomass</v>
      </c>
      <c r="AJ374" s="44">
        <f>IFERROR(INDEX(MasterGenCapability_201906!$G:$G,MATCH($AF374,MasterGenCapability_201906!$U:$U,0)),"")</f>
        <v>0.57999999999999996</v>
      </c>
      <c r="AK374" s="44">
        <f>IFERROR(INDEX(NQC2020compliance_20191121!$L:$L,MATCH($AF374,NQC2020compliance_20191121!$A:$A,0)),"")</f>
        <v>0</v>
      </c>
    </row>
    <row r="375" spans="2:37" x14ac:dyDescent="0.25">
      <c r="B375" s="6">
        <v>370</v>
      </c>
      <c r="C375" s="6" t="s">
        <v>1135</v>
      </c>
      <c r="D375" s="6" t="s">
        <v>1136</v>
      </c>
      <c r="E375" s="6"/>
      <c r="F375" s="6" t="s">
        <v>1127</v>
      </c>
      <c r="G375" s="6" t="s">
        <v>30</v>
      </c>
      <c r="H375" s="6" t="s">
        <v>359</v>
      </c>
      <c r="I375" s="6" t="s">
        <v>80</v>
      </c>
      <c r="J375" s="6" t="s">
        <v>33</v>
      </c>
      <c r="K375" s="6" t="s">
        <v>34</v>
      </c>
      <c r="L375" s="6" t="s">
        <v>1</v>
      </c>
      <c r="M375" s="12">
        <v>31852</v>
      </c>
      <c r="N375" s="12">
        <v>73050</v>
      </c>
      <c r="O375" s="6">
        <v>1</v>
      </c>
      <c r="P375" s="13">
        <v>0.1</v>
      </c>
      <c r="Q375" s="13">
        <v>0.11</v>
      </c>
      <c r="R375" s="14">
        <v>0.125570776</v>
      </c>
      <c r="S375" s="6" t="s">
        <v>35</v>
      </c>
      <c r="T375" s="6" t="s">
        <v>35</v>
      </c>
      <c r="U375" s="15" t="s">
        <v>35</v>
      </c>
      <c r="V375" s="15" t="s">
        <v>36</v>
      </c>
      <c r="W375" s="15" t="s">
        <v>80</v>
      </c>
      <c r="X375" s="16">
        <v>1</v>
      </c>
      <c r="Y375" s="45">
        <f t="shared" si="77"/>
        <v>73050</v>
      </c>
      <c r="Z375" s="41">
        <f>IF(IFERROR(MATCH(E375,CONV_CAISO_Gen_List!C:C,0),FALSE),1,0)</f>
        <v>0</v>
      </c>
      <c r="AA375" s="47">
        <f t="shared" si="78"/>
        <v>0.11</v>
      </c>
      <c r="AB375">
        <f t="shared" si="79"/>
        <v>1</v>
      </c>
      <c r="AC375">
        <f t="shared" si="80"/>
        <v>1</v>
      </c>
      <c r="AD375">
        <f t="shared" si="76"/>
        <v>1</v>
      </c>
      <c r="AE375">
        <f t="shared" si="81"/>
        <v>0</v>
      </c>
      <c r="AF375" t="str">
        <f t="shared" si="82"/>
        <v>SC11087</v>
      </c>
      <c r="AG375" t="str">
        <f t="shared" si="83"/>
        <v>Royal Farms #2</v>
      </c>
      <c r="AH375" s="70">
        <f t="shared" si="84"/>
        <v>0.1</v>
      </c>
      <c r="AI375" t="str">
        <f t="shared" si="85"/>
        <v>Biomass</v>
      </c>
      <c r="AJ375" s="44" t="str">
        <f>IFERROR(INDEX(MasterGenCapability_201906!$G:$G,MATCH($AF375,MasterGenCapability_201906!$U:$U,0)),"")</f>
        <v/>
      </c>
      <c r="AK375" s="44" t="str">
        <f>IFERROR(INDEX(NQC2020compliance_20191121!$L:$L,MATCH($AF375,NQC2020compliance_20191121!$A:$A,0)),"")</f>
        <v/>
      </c>
    </row>
    <row r="376" spans="2:37" x14ac:dyDescent="0.25">
      <c r="B376" s="6">
        <v>371</v>
      </c>
      <c r="C376" s="6" t="s">
        <v>1137</v>
      </c>
      <c r="D376" s="6" t="s">
        <v>1138</v>
      </c>
      <c r="E376" s="6" t="s">
        <v>1139</v>
      </c>
      <c r="F376" s="6" t="s">
        <v>1127</v>
      </c>
      <c r="G376" s="6" t="s">
        <v>30</v>
      </c>
      <c r="H376" s="6" t="s">
        <v>90</v>
      </c>
      <c r="I376" s="6" t="s">
        <v>1131</v>
      </c>
      <c r="J376" s="6" t="s">
        <v>33</v>
      </c>
      <c r="K376" s="6" t="s">
        <v>34</v>
      </c>
      <c r="L376" s="6" t="s">
        <v>1</v>
      </c>
      <c r="M376" s="12">
        <v>31632</v>
      </c>
      <c r="N376" s="12">
        <v>42735</v>
      </c>
      <c r="O376" s="6">
        <v>1</v>
      </c>
      <c r="P376" s="13">
        <v>50</v>
      </c>
      <c r="Q376" s="13">
        <v>378.65</v>
      </c>
      <c r="R376" s="14">
        <v>0.864497717</v>
      </c>
      <c r="S376" s="6" t="s">
        <v>35</v>
      </c>
      <c r="T376" s="6" t="s">
        <v>35</v>
      </c>
      <c r="U376" s="15" t="s">
        <v>35</v>
      </c>
      <c r="V376" s="15" t="s">
        <v>36</v>
      </c>
      <c r="W376" s="15" t="s">
        <v>37</v>
      </c>
      <c r="X376" s="16">
        <v>1</v>
      </c>
      <c r="Y376" s="45">
        <f t="shared" si="77"/>
        <v>73050</v>
      </c>
      <c r="Z376" s="41">
        <f>IF(IFERROR(MATCH(E376,CONV_CAISO_Gen_List!C:C,0),FALSE),1,0)</f>
        <v>1</v>
      </c>
      <c r="AA376" s="47">
        <f t="shared" si="78"/>
        <v>378.65</v>
      </c>
      <c r="AB376">
        <f t="shared" si="79"/>
        <v>1</v>
      </c>
      <c r="AC376">
        <f t="shared" si="80"/>
        <v>1</v>
      </c>
      <c r="AD376">
        <f t="shared" si="76"/>
        <v>1</v>
      </c>
      <c r="AE376">
        <f t="shared" si="81"/>
        <v>0</v>
      </c>
      <c r="AF376" t="str">
        <f t="shared" si="82"/>
        <v>WALNUT_6_HILLGEN</v>
      </c>
      <c r="AG376" t="str">
        <f t="shared" si="83"/>
        <v>L.A. Co. Sanitation Dist (Puente Hills)</v>
      </c>
      <c r="AH376" s="70">
        <f t="shared" si="84"/>
        <v>50</v>
      </c>
      <c r="AI376" t="str">
        <f t="shared" si="85"/>
        <v>Biomass</v>
      </c>
      <c r="AJ376" s="44">
        <f>IFERROR(INDEX(MasterGenCapability_201906!$G:$G,MATCH($AF376,MasterGenCapability_201906!$U:$U,0)),"")</f>
        <v>47</v>
      </c>
      <c r="AK376" s="44">
        <f>IFERROR(INDEX(NQC2020compliance_20191121!$L:$L,MATCH($AF376,NQC2020compliance_20191121!$A:$A,0)),"")</f>
        <v>33.06</v>
      </c>
    </row>
    <row r="377" spans="2:37" x14ac:dyDescent="0.25">
      <c r="B377" s="6">
        <v>372</v>
      </c>
      <c r="C377" s="6" t="s">
        <v>1140</v>
      </c>
      <c r="D377" s="6" t="s">
        <v>1141</v>
      </c>
      <c r="E377" s="6"/>
      <c r="F377" s="6" t="s">
        <v>1127</v>
      </c>
      <c r="G377" s="6" t="s">
        <v>30</v>
      </c>
      <c r="H377" s="6" t="s">
        <v>710</v>
      </c>
      <c r="I377" s="6" t="s">
        <v>286</v>
      </c>
      <c r="J377" s="6" t="s">
        <v>33</v>
      </c>
      <c r="K377" s="6" t="s">
        <v>34</v>
      </c>
      <c r="L377" s="6" t="s">
        <v>1</v>
      </c>
      <c r="M377" s="12">
        <v>33966</v>
      </c>
      <c r="N377" s="12">
        <v>44922</v>
      </c>
      <c r="O377" s="6">
        <v>1</v>
      </c>
      <c r="P377" s="13">
        <v>0.57999999999999996</v>
      </c>
      <c r="Q377" s="13">
        <v>1.1399999999999999</v>
      </c>
      <c r="R377" s="14">
        <v>0.22437411400000001</v>
      </c>
      <c r="S377" s="6" t="s">
        <v>35</v>
      </c>
      <c r="T377" s="6" t="s">
        <v>35</v>
      </c>
      <c r="U377" s="15" t="s">
        <v>35</v>
      </c>
      <c r="V377" s="15" t="s">
        <v>36</v>
      </c>
      <c r="W377" s="15" t="s">
        <v>287</v>
      </c>
      <c r="X377" s="16">
        <v>1</v>
      </c>
      <c r="Y377" s="45">
        <f t="shared" si="77"/>
        <v>73050</v>
      </c>
      <c r="Z377" s="41">
        <f>IF(IFERROR(MATCH(E377,CONV_CAISO_Gen_List!C:C,0),FALSE),1,0)</f>
        <v>0</v>
      </c>
      <c r="AA377" s="47">
        <f t="shared" si="78"/>
        <v>1.1399999999999999</v>
      </c>
      <c r="AB377">
        <f t="shared" si="79"/>
        <v>1</v>
      </c>
      <c r="AC377">
        <f t="shared" si="80"/>
        <v>1</v>
      </c>
      <c r="AD377">
        <f t="shared" si="76"/>
        <v>1</v>
      </c>
      <c r="AE377">
        <f t="shared" si="81"/>
        <v>0</v>
      </c>
      <c r="AF377" t="str">
        <f t="shared" si="82"/>
        <v>SC11099</v>
      </c>
      <c r="AG377" t="str">
        <f t="shared" si="83"/>
        <v>Inland Empire Utilities Agency</v>
      </c>
      <c r="AH377" s="70">
        <f t="shared" si="84"/>
        <v>0.57999999999999996</v>
      </c>
      <c r="AI377" t="str">
        <f t="shared" si="85"/>
        <v>Biomass</v>
      </c>
      <c r="AJ377" s="44" t="str">
        <f>IFERROR(INDEX(MasterGenCapability_201906!$G:$G,MATCH($AF377,MasterGenCapability_201906!$U:$U,0)),"")</f>
        <v/>
      </c>
      <c r="AK377" s="44" t="str">
        <f>IFERROR(INDEX(NQC2020compliance_20191121!$L:$L,MATCH($AF377,NQC2020compliance_20191121!$A:$A,0)),"")</f>
        <v/>
      </c>
    </row>
    <row r="378" spans="2:37" x14ac:dyDescent="0.25">
      <c r="B378" s="6">
        <v>373</v>
      </c>
      <c r="C378" s="6" t="s">
        <v>1142</v>
      </c>
      <c r="D378" s="6" t="s">
        <v>1143</v>
      </c>
      <c r="E378" s="6" t="s">
        <v>1144</v>
      </c>
      <c r="F378" s="6" t="s">
        <v>1127</v>
      </c>
      <c r="G378" s="6" t="s">
        <v>30</v>
      </c>
      <c r="H378" s="6" t="s">
        <v>844</v>
      </c>
      <c r="I378" s="6" t="s">
        <v>1145</v>
      </c>
      <c r="J378" s="6" t="s">
        <v>33</v>
      </c>
      <c r="K378" s="6" t="s">
        <v>34</v>
      </c>
      <c r="L378" s="6" t="s">
        <v>1</v>
      </c>
      <c r="M378" s="12">
        <v>40483</v>
      </c>
      <c r="N378" s="12">
        <v>44135</v>
      </c>
      <c r="O378" s="6">
        <v>1</v>
      </c>
      <c r="P378" s="13">
        <v>3.77</v>
      </c>
      <c r="Q378" s="13">
        <v>17</v>
      </c>
      <c r="R378" s="14">
        <v>0.51475842699999996</v>
      </c>
      <c r="S378" s="6" t="s">
        <v>35</v>
      </c>
      <c r="T378" s="6" t="s">
        <v>35</v>
      </c>
      <c r="U378" s="15" t="s">
        <v>35</v>
      </c>
      <c r="V378" s="15" t="s">
        <v>36</v>
      </c>
      <c r="W378" s="15" t="s">
        <v>37</v>
      </c>
      <c r="X378" s="16">
        <v>1</v>
      </c>
      <c r="Y378" s="45">
        <f t="shared" si="77"/>
        <v>73050</v>
      </c>
      <c r="Z378" s="41">
        <f>IF(IFERROR(MATCH(E378,CONV_CAISO_Gen_List!C:C,0),FALSE),1,0)</f>
        <v>1</v>
      </c>
      <c r="AA378" s="47">
        <f t="shared" si="78"/>
        <v>17</v>
      </c>
      <c r="AB378">
        <f t="shared" si="79"/>
        <v>1</v>
      </c>
      <c r="AC378">
        <f t="shared" si="80"/>
        <v>1</v>
      </c>
      <c r="AD378">
        <f t="shared" si="76"/>
        <v>1</v>
      </c>
      <c r="AE378">
        <f t="shared" si="81"/>
        <v>0</v>
      </c>
      <c r="AF378" t="str">
        <f t="shared" si="82"/>
        <v>VALLEY_7_UNITA1</v>
      </c>
      <c r="AG378" t="str">
        <f t="shared" si="83"/>
        <v>WMES El Sobrante</v>
      </c>
      <c r="AH378" s="70">
        <f t="shared" si="84"/>
        <v>3.77</v>
      </c>
      <c r="AI378" t="str">
        <f t="shared" si="85"/>
        <v>Biomass</v>
      </c>
      <c r="AJ378" s="44" t="str">
        <f>IFERROR(INDEX(MasterGenCapability_201906!$G:$G,MATCH($AF378,MasterGenCapability_201906!$U:$U,0)),"")</f>
        <v/>
      </c>
      <c r="AK378" s="44" t="str">
        <f>IFERROR(INDEX(NQC2020compliance_20191121!$L:$L,MATCH($AF378,NQC2020compliance_20191121!$A:$A,0)),"")</f>
        <v/>
      </c>
    </row>
    <row r="379" spans="2:37" x14ac:dyDescent="0.25">
      <c r="B379" s="6">
        <v>374</v>
      </c>
      <c r="C379" s="6" t="s">
        <v>1146</v>
      </c>
      <c r="D379" s="6" t="s">
        <v>1147</v>
      </c>
      <c r="E379" s="6" t="s">
        <v>1148</v>
      </c>
      <c r="F379" s="6" t="s">
        <v>1127</v>
      </c>
      <c r="G379" s="6" t="s">
        <v>30</v>
      </c>
      <c r="H379" s="6" t="s">
        <v>1149</v>
      </c>
      <c r="I379" s="6" t="s">
        <v>704</v>
      </c>
      <c r="J379" s="6" t="s">
        <v>33</v>
      </c>
      <c r="K379" s="6" t="s">
        <v>34</v>
      </c>
      <c r="L379" s="6" t="s">
        <v>1</v>
      </c>
      <c r="M379" s="12">
        <v>40483</v>
      </c>
      <c r="N379" s="12">
        <v>44135</v>
      </c>
      <c r="O379" s="6">
        <v>1</v>
      </c>
      <c r="P379" s="13">
        <v>2.4900000000000002</v>
      </c>
      <c r="Q379" s="13">
        <v>11</v>
      </c>
      <c r="R379" s="14">
        <v>0.50430030599999998</v>
      </c>
      <c r="S379" s="6" t="s">
        <v>35</v>
      </c>
      <c r="T379" s="6" t="s">
        <v>35</v>
      </c>
      <c r="U379" s="15" t="s">
        <v>35</v>
      </c>
      <c r="V379" s="15" t="s">
        <v>36</v>
      </c>
      <c r="W379" s="15" t="s">
        <v>37</v>
      </c>
      <c r="X379" s="16">
        <v>1</v>
      </c>
      <c r="Y379" s="45">
        <f t="shared" si="77"/>
        <v>73050</v>
      </c>
      <c r="Z379" s="41">
        <f>IF(IFERROR(MATCH(E379,CONV_CAISO_Gen_List!C:C,0),FALSE),1,0)</f>
        <v>1</v>
      </c>
      <c r="AA379" s="47">
        <f t="shared" si="78"/>
        <v>11</v>
      </c>
      <c r="AB379">
        <f t="shared" si="79"/>
        <v>1</v>
      </c>
      <c r="AC379">
        <f t="shared" si="80"/>
        <v>1</v>
      </c>
      <c r="AD379">
        <f t="shared" si="76"/>
        <v>1</v>
      </c>
      <c r="AE379">
        <f t="shared" si="81"/>
        <v>0</v>
      </c>
      <c r="AF379" t="str">
        <f t="shared" si="82"/>
        <v>MOORPK_7_UNITA1</v>
      </c>
      <c r="AG379" t="str">
        <f t="shared" si="83"/>
        <v>WMES Simi Valley</v>
      </c>
      <c r="AH379" s="70">
        <f t="shared" si="84"/>
        <v>2.4900000000000002</v>
      </c>
      <c r="AI379" t="str">
        <f t="shared" si="85"/>
        <v>Biomass</v>
      </c>
      <c r="AJ379" s="44" t="str">
        <f>IFERROR(INDEX(MasterGenCapability_201906!$G:$G,MATCH($AF379,MasterGenCapability_201906!$U:$U,0)),"")</f>
        <v/>
      </c>
      <c r="AK379" s="44" t="str">
        <f>IFERROR(INDEX(NQC2020compliance_20191121!$L:$L,MATCH($AF379,NQC2020compliance_20191121!$A:$A,0)),"")</f>
        <v/>
      </c>
    </row>
    <row r="380" spans="2:37" x14ac:dyDescent="0.25">
      <c r="B380" s="6">
        <v>375</v>
      </c>
      <c r="C380" s="6" t="s">
        <v>1150</v>
      </c>
      <c r="D380" s="6" t="s">
        <v>1151</v>
      </c>
      <c r="E380" s="6" t="s">
        <v>1152</v>
      </c>
      <c r="F380" s="6" t="s">
        <v>1127</v>
      </c>
      <c r="G380" s="6" t="s">
        <v>30</v>
      </c>
      <c r="H380" s="6" t="s">
        <v>75</v>
      </c>
      <c r="I380" s="6" t="s">
        <v>75</v>
      </c>
      <c r="J380" s="6" t="s">
        <v>33</v>
      </c>
      <c r="K380" s="6" t="s">
        <v>34</v>
      </c>
      <c r="L380" s="6" t="s">
        <v>1</v>
      </c>
      <c r="M380" s="12">
        <v>39239</v>
      </c>
      <c r="N380" s="12">
        <v>46568</v>
      </c>
      <c r="O380" s="6">
        <v>1</v>
      </c>
      <c r="P380" s="13">
        <v>2.84</v>
      </c>
      <c r="Q380" s="13">
        <v>19</v>
      </c>
      <c r="R380" s="14">
        <v>0.76371470799999996</v>
      </c>
      <c r="S380" s="6" t="s">
        <v>35</v>
      </c>
      <c r="T380" s="6" t="s">
        <v>35</v>
      </c>
      <c r="U380" s="15" t="s">
        <v>35</v>
      </c>
      <c r="V380" s="15" t="s">
        <v>36</v>
      </c>
      <c r="W380" s="15" t="s">
        <v>64</v>
      </c>
      <c r="X380" s="16">
        <v>1</v>
      </c>
      <c r="Y380" s="45">
        <f t="shared" si="77"/>
        <v>73050</v>
      </c>
      <c r="Z380" s="41">
        <f>IF(IFERROR(MATCH(E380,CONV_CAISO_Gen_List!C:C,0),FALSE),1,0)</f>
        <v>1</v>
      </c>
      <c r="AA380" s="47">
        <f t="shared" si="78"/>
        <v>19</v>
      </c>
      <c r="AB380">
        <f t="shared" si="79"/>
        <v>1</v>
      </c>
      <c r="AC380">
        <f t="shared" si="80"/>
        <v>1</v>
      </c>
      <c r="AD380">
        <f t="shared" si="76"/>
        <v>1</v>
      </c>
      <c r="AE380">
        <f t="shared" si="81"/>
        <v>0</v>
      </c>
      <c r="AF380" t="str">
        <f t="shared" si="82"/>
        <v>GOLETA_6_TAJIGS</v>
      </c>
      <c r="AG380" t="str">
        <f t="shared" si="83"/>
        <v>MM Tajiguas Energy LLC</v>
      </c>
      <c r="AH380" s="70">
        <f t="shared" si="84"/>
        <v>2.84</v>
      </c>
      <c r="AI380" t="str">
        <f t="shared" si="85"/>
        <v>Biomass</v>
      </c>
      <c r="AJ380" s="44">
        <f>IFERROR(INDEX(MasterGenCapability_201906!$G:$G,MATCH($AF380,MasterGenCapability_201906!$U:$U,0)),"")</f>
        <v>2.84</v>
      </c>
      <c r="AK380" s="44">
        <f>IFERROR(INDEX(NQC2020compliance_20191121!$L:$L,MATCH($AF380,NQC2020compliance_20191121!$A:$A,0)),"")</f>
        <v>2.84</v>
      </c>
    </row>
    <row r="381" spans="2:37" x14ac:dyDescent="0.25">
      <c r="B381" s="6">
        <v>376</v>
      </c>
      <c r="C381" s="6" t="s">
        <v>1153</v>
      </c>
      <c r="D381" s="6" t="s">
        <v>1154</v>
      </c>
      <c r="E381" s="6" t="s">
        <v>1155</v>
      </c>
      <c r="F381" s="6" t="s">
        <v>1127</v>
      </c>
      <c r="G381" s="6" t="s">
        <v>30</v>
      </c>
      <c r="H381" s="6" t="s">
        <v>1149</v>
      </c>
      <c r="I381" s="6" t="s">
        <v>75</v>
      </c>
      <c r="J381" s="6" t="s">
        <v>33</v>
      </c>
      <c r="K381" s="6" t="s">
        <v>34</v>
      </c>
      <c r="L381" s="6" t="s">
        <v>1</v>
      </c>
      <c r="M381" s="12">
        <v>40051</v>
      </c>
      <c r="N381" s="12">
        <v>43890</v>
      </c>
      <c r="O381" s="6">
        <v>1</v>
      </c>
      <c r="P381" s="13">
        <v>1.5</v>
      </c>
      <c r="Q381" s="13">
        <v>9.1999999999999993</v>
      </c>
      <c r="R381" s="14">
        <v>0.70015220700000003</v>
      </c>
      <c r="S381" s="6" t="s">
        <v>35</v>
      </c>
      <c r="T381" s="6" t="s">
        <v>35</v>
      </c>
      <c r="U381" s="15" t="s">
        <v>35</v>
      </c>
      <c r="V381" s="15" t="s">
        <v>36</v>
      </c>
      <c r="W381" s="15" t="s">
        <v>64</v>
      </c>
      <c r="X381" s="16">
        <v>1</v>
      </c>
      <c r="Y381" s="45">
        <f t="shared" si="77"/>
        <v>73050</v>
      </c>
      <c r="Z381" s="41">
        <f>IF(IFERROR(MATCH(E381,CONV_CAISO_Gen_List!C:C,0),FALSE),1,0)</f>
        <v>1</v>
      </c>
      <c r="AA381" s="47">
        <f t="shared" si="78"/>
        <v>9.1999999999999993</v>
      </c>
      <c r="AB381">
        <f t="shared" si="79"/>
        <v>1</v>
      </c>
      <c r="AC381">
        <f t="shared" si="80"/>
        <v>1</v>
      </c>
      <c r="AD381">
        <f t="shared" si="76"/>
        <v>1</v>
      </c>
      <c r="AE381">
        <f t="shared" si="81"/>
        <v>0</v>
      </c>
      <c r="AF381" t="str">
        <f t="shared" si="82"/>
        <v>SAUGUS_2_TOLAND</v>
      </c>
      <c r="AG381" t="str">
        <f t="shared" si="83"/>
        <v>Toland Road Landfill</v>
      </c>
      <c r="AH381" s="70">
        <f t="shared" si="84"/>
        <v>1.5</v>
      </c>
      <c r="AI381" t="str">
        <f t="shared" si="85"/>
        <v>Biomass</v>
      </c>
      <c r="AJ381" s="44" t="str">
        <f>IFERROR(INDEX(MasterGenCapability_201906!$G:$G,MATCH($AF381,MasterGenCapability_201906!$U:$U,0)),"")</f>
        <v/>
      </c>
      <c r="AK381" s="44" t="str">
        <f>IFERROR(INDEX(NQC2020compliance_20191121!$L:$L,MATCH($AF381,NQC2020compliance_20191121!$A:$A,0)),"")</f>
        <v/>
      </c>
    </row>
    <row r="382" spans="2:37" x14ac:dyDescent="0.25">
      <c r="B382" s="6">
        <v>377</v>
      </c>
      <c r="C382" s="6" t="s">
        <v>1156</v>
      </c>
      <c r="D382" s="6" t="s">
        <v>1157</v>
      </c>
      <c r="E382" s="6" t="s">
        <v>1158</v>
      </c>
      <c r="F382" s="6" t="s">
        <v>1127</v>
      </c>
      <c r="G382" s="6" t="s">
        <v>30</v>
      </c>
      <c r="H382" s="6" t="s">
        <v>844</v>
      </c>
      <c r="I382" s="6" t="s">
        <v>1145</v>
      </c>
      <c r="J382" s="6" t="s">
        <v>33</v>
      </c>
      <c r="K382" s="6" t="s">
        <v>34</v>
      </c>
      <c r="L382" s="6" t="s">
        <v>1</v>
      </c>
      <c r="M382" s="12">
        <v>39965</v>
      </c>
      <c r="N382" s="12">
        <v>43616</v>
      </c>
      <c r="O382" s="6">
        <v>1</v>
      </c>
      <c r="P382" s="13">
        <v>1.1000000000000001</v>
      </c>
      <c r="Q382" s="13">
        <v>6.57</v>
      </c>
      <c r="R382" s="14">
        <v>0.68181818199999999</v>
      </c>
      <c r="S382" s="6" t="s">
        <v>35</v>
      </c>
      <c r="T382" s="6" t="s">
        <v>35</v>
      </c>
      <c r="U382" s="15" t="s">
        <v>35</v>
      </c>
      <c r="V382" s="15" t="s">
        <v>36</v>
      </c>
      <c r="W382" s="15" t="s">
        <v>37</v>
      </c>
      <c r="X382" s="16">
        <v>1</v>
      </c>
      <c r="Y382" s="45">
        <f t="shared" si="77"/>
        <v>73050</v>
      </c>
      <c r="Z382" s="41">
        <f>IF(IFERROR(MATCH(E382,CONV_CAISO_Gen_List!C:C,0),FALSE),1,0)</f>
        <v>1</v>
      </c>
      <c r="AA382" s="47">
        <f t="shared" si="78"/>
        <v>6.57</v>
      </c>
      <c r="AB382">
        <f t="shared" si="79"/>
        <v>1</v>
      </c>
      <c r="AC382">
        <f t="shared" si="80"/>
        <v>1</v>
      </c>
      <c r="AD382">
        <f t="shared" si="76"/>
        <v>1</v>
      </c>
      <c r="AE382">
        <f t="shared" si="81"/>
        <v>0</v>
      </c>
      <c r="AF382" t="str">
        <f t="shared" si="82"/>
        <v>VALLEY_7_BADLND</v>
      </c>
      <c r="AG382" t="str">
        <f t="shared" si="83"/>
        <v>Badlands Landfill (Riverside County San. District)</v>
      </c>
      <c r="AH382" s="70">
        <f t="shared" si="84"/>
        <v>1.1000000000000001</v>
      </c>
      <c r="AI382" t="str">
        <f t="shared" si="85"/>
        <v>Biomass</v>
      </c>
      <c r="AJ382" s="44" t="str">
        <f>IFERROR(INDEX(MasterGenCapability_201906!$G:$G,MATCH($AF382,MasterGenCapability_201906!$U:$U,0)),"")</f>
        <v/>
      </c>
      <c r="AK382" s="44" t="str">
        <f>IFERROR(INDEX(NQC2020compliance_20191121!$L:$L,MATCH($AF382,NQC2020compliance_20191121!$A:$A,0)),"")</f>
        <v/>
      </c>
    </row>
    <row r="383" spans="2:37" x14ac:dyDescent="0.25">
      <c r="B383" s="6">
        <v>378</v>
      </c>
      <c r="C383" s="6" t="s">
        <v>1159</v>
      </c>
      <c r="D383" s="6" t="s">
        <v>1160</v>
      </c>
      <c r="E383" s="6"/>
      <c r="F383" s="6" t="s">
        <v>1127</v>
      </c>
      <c r="G383" s="6" t="s">
        <v>30</v>
      </c>
      <c r="H383" s="6" t="s">
        <v>1161</v>
      </c>
      <c r="I383" s="6" t="s">
        <v>1162</v>
      </c>
      <c r="J383" s="6" t="s">
        <v>33</v>
      </c>
      <c r="K383" s="6" t="s">
        <v>34</v>
      </c>
      <c r="L383" s="6" t="s">
        <v>1</v>
      </c>
      <c r="M383" s="12">
        <v>38899</v>
      </c>
      <c r="N383" s="12">
        <v>49856</v>
      </c>
      <c r="O383" s="6">
        <v>1</v>
      </c>
      <c r="P383" s="13">
        <v>12</v>
      </c>
      <c r="Q383" s="13">
        <v>0.01</v>
      </c>
      <c r="R383" s="14">
        <v>9.5099999999999994E-5</v>
      </c>
      <c r="S383" s="6" t="s">
        <v>35</v>
      </c>
      <c r="T383" s="6" t="s">
        <v>35</v>
      </c>
      <c r="U383" s="15" t="s">
        <v>35</v>
      </c>
      <c r="V383" s="15" t="s">
        <v>36</v>
      </c>
      <c r="W383" s="15" t="s">
        <v>37</v>
      </c>
      <c r="X383" s="16">
        <v>1</v>
      </c>
      <c r="Y383" s="45">
        <f t="shared" si="77"/>
        <v>73050</v>
      </c>
      <c r="Z383" s="41">
        <f>IF(IFERROR(MATCH(E383,CONV_CAISO_Gen_List!C:C,0),FALSE),1,0)</f>
        <v>0</v>
      </c>
      <c r="AA383" s="47">
        <f t="shared" si="78"/>
        <v>0.01</v>
      </c>
      <c r="AB383">
        <f t="shared" si="79"/>
        <v>1</v>
      </c>
      <c r="AC383">
        <f t="shared" si="80"/>
        <v>1</v>
      </c>
      <c r="AD383">
        <f t="shared" si="76"/>
        <v>1</v>
      </c>
      <c r="AE383">
        <f t="shared" si="81"/>
        <v>0</v>
      </c>
      <c r="AF383" t="str">
        <f t="shared" si="82"/>
        <v>SC12804</v>
      </c>
      <c r="AG383" t="str">
        <f t="shared" si="83"/>
        <v>Orange County Sanitation District (f/k/a 1098)</v>
      </c>
      <c r="AH383" s="70">
        <f t="shared" si="84"/>
        <v>12</v>
      </c>
      <c r="AI383" t="str">
        <f t="shared" si="85"/>
        <v>Biomass</v>
      </c>
      <c r="AJ383" s="44" t="str">
        <f>IFERROR(INDEX(MasterGenCapability_201906!$G:$G,MATCH($AF383,MasterGenCapability_201906!$U:$U,0)),"")</f>
        <v/>
      </c>
      <c r="AK383" s="44" t="str">
        <f>IFERROR(INDEX(NQC2020compliance_20191121!$L:$L,MATCH($AF383,NQC2020compliance_20191121!$A:$A,0)),"")</f>
        <v/>
      </c>
    </row>
    <row r="384" spans="2:37" x14ac:dyDescent="0.25">
      <c r="B384" s="6">
        <v>379</v>
      </c>
      <c r="C384" s="6" t="s">
        <v>1163</v>
      </c>
      <c r="D384" s="6" t="s">
        <v>1164</v>
      </c>
      <c r="E384" s="6" t="s">
        <v>1165</v>
      </c>
      <c r="F384" s="6" t="s">
        <v>1127</v>
      </c>
      <c r="G384" s="6" t="s">
        <v>30</v>
      </c>
      <c r="H384" s="6" t="s">
        <v>844</v>
      </c>
      <c r="I384" s="6" t="s">
        <v>1166</v>
      </c>
      <c r="J384" s="6" t="s">
        <v>36</v>
      </c>
      <c r="K384" s="6" t="s">
        <v>97</v>
      </c>
      <c r="L384" s="6" t="s">
        <v>1</v>
      </c>
      <c r="M384" s="12">
        <v>33592</v>
      </c>
      <c r="N384" s="12">
        <v>48247</v>
      </c>
      <c r="O384" s="6">
        <v>1</v>
      </c>
      <c r="P384" s="13">
        <v>49.9</v>
      </c>
      <c r="Q384" s="13">
        <v>354.05</v>
      </c>
      <c r="R384" s="14">
        <v>0.80995324000000002</v>
      </c>
      <c r="S384" s="6" t="s">
        <v>35</v>
      </c>
      <c r="T384" s="6" t="s">
        <v>35</v>
      </c>
      <c r="U384" s="15" t="s">
        <v>35</v>
      </c>
      <c r="V384" s="15" t="s">
        <v>36</v>
      </c>
      <c r="W384" s="15" t="s">
        <v>846</v>
      </c>
      <c r="X384" s="16">
        <v>1</v>
      </c>
      <c r="Y384" s="45">
        <f t="shared" si="77"/>
        <v>73050</v>
      </c>
      <c r="Z384" s="41">
        <f>IF(IFERROR(MATCH(E384,CONV_CAISO_Gen_List!C:C,0),FALSE),1,0)</f>
        <v>0</v>
      </c>
      <c r="AA384" s="47">
        <f t="shared" si="78"/>
        <v>354.05</v>
      </c>
      <c r="AB384">
        <f t="shared" si="79"/>
        <v>1</v>
      </c>
      <c r="AC384">
        <f t="shared" si="80"/>
        <v>1</v>
      </c>
      <c r="AD384">
        <f t="shared" si="76"/>
        <v>1</v>
      </c>
      <c r="AE384">
        <f t="shared" si="81"/>
        <v>0</v>
      </c>
      <c r="AF384" t="str">
        <f t="shared" si="82"/>
        <v>MIRAGE_2_COCHLA</v>
      </c>
      <c r="AG384" t="str">
        <f t="shared" si="83"/>
        <v>Desert View Power, Inc.</v>
      </c>
      <c r="AH384" s="70">
        <f t="shared" si="84"/>
        <v>49.9</v>
      </c>
      <c r="AI384" t="str">
        <f t="shared" si="85"/>
        <v>Biomass</v>
      </c>
      <c r="AJ384" s="44" t="str">
        <f>IFERROR(INDEX(MasterGenCapability_201906!$G:$G,MATCH($AF384,MasterGenCapability_201906!$U:$U,0)),"")</f>
        <v/>
      </c>
      <c r="AK384" s="44" t="str">
        <f>IFERROR(INDEX(NQC2020compliance_20191121!$L:$L,MATCH($AF384,NQC2020compliance_20191121!$A:$A,0)),"")</f>
        <v/>
      </c>
    </row>
    <row r="385" spans="2:37" x14ac:dyDescent="0.25">
      <c r="B385" s="6">
        <v>380</v>
      </c>
      <c r="C385" s="6" t="s">
        <v>1167</v>
      </c>
      <c r="D385" s="6" t="s">
        <v>1168</v>
      </c>
      <c r="E385" s="6"/>
      <c r="F385" s="6" t="s">
        <v>1127</v>
      </c>
      <c r="G385" s="6" t="s">
        <v>30</v>
      </c>
      <c r="H385" s="6" t="s">
        <v>903</v>
      </c>
      <c r="I385" s="6" t="s">
        <v>1169</v>
      </c>
      <c r="J385" s="6" t="s">
        <v>191</v>
      </c>
      <c r="K385" s="6"/>
      <c r="L385" s="6" t="s">
        <v>1</v>
      </c>
      <c r="M385" s="12">
        <v>31260</v>
      </c>
      <c r="N385" s="12">
        <v>42352</v>
      </c>
      <c r="O385" s="6">
        <v>1</v>
      </c>
      <c r="P385" s="13">
        <v>52</v>
      </c>
      <c r="Q385" s="13">
        <v>297.7</v>
      </c>
      <c r="R385" s="14">
        <v>0.65353881300000005</v>
      </c>
      <c r="S385" s="6" t="s">
        <v>905</v>
      </c>
      <c r="T385" s="6" t="s">
        <v>35</v>
      </c>
      <c r="U385" s="15" t="s">
        <v>905</v>
      </c>
      <c r="V385" s="15" t="s">
        <v>191</v>
      </c>
      <c r="W385" s="15" t="s">
        <v>906</v>
      </c>
      <c r="X385" s="16">
        <v>1</v>
      </c>
      <c r="Y385" s="45">
        <f t="shared" si="77"/>
        <v>73050</v>
      </c>
      <c r="Z385" s="41">
        <f>IF(IFERROR(MATCH(E385,CONV_CAISO_Gen_List!C:C,0),FALSE),1,0)</f>
        <v>0</v>
      </c>
      <c r="AA385" s="47">
        <f t="shared" si="78"/>
        <v>297.7</v>
      </c>
      <c r="AB385">
        <f t="shared" si="79"/>
        <v>1</v>
      </c>
      <c r="AC385">
        <f t="shared" si="80"/>
        <v>1</v>
      </c>
      <c r="AD385">
        <f t="shared" si="76"/>
        <v>1</v>
      </c>
      <c r="AE385">
        <f t="shared" si="81"/>
        <v>0</v>
      </c>
      <c r="AF385" t="str">
        <f t="shared" si="82"/>
        <v>SC33001</v>
      </c>
      <c r="AG385" t="str">
        <f t="shared" si="83"/>
        <v>Heber Geothermal Company</v>
      </c>
      <c r="AH385" s="70">
        <f t="shared" si="84"/>
        <v>52</v>
      </c>
      <c r="AI385" t="str">
        <f t="shared" si="85"/>
        <v>Geothermal</v>
      </c>
      <c r="AJ385" s="44" t="str">
        <f>IFERROR(INDEX(MasterGenCapability_201906!$G:$G,MATCH($AF385,MasterGenCapability_201906!$U:$U,0)),"")</f>
        <v/>
      </c>
      <c r="AK385" s="44" t="str">
        <f>IFERROR(INDEX(NQC2020compliance_20191121!$L:$L,MATCH($AF385,NQC2020compliance_20191121!$A:$A,0)),"")</f>
        <v/>
      </c>
    </row>
    <row r="386" spans="2:37" hidden="1" x14ac:dyDescent="0.25">
      <c r="B386" s="6">
        <v>381</v>
      </c>
      <c r="C386" s="6" t="s">
        <v>1170</v>
      </c>
      <c r="D386" s="6" t="s">
        <v>1171</v>
      </c>
      <c r="E386" s="6" t="s">
        <v>1165</v>
      </c>
      <c r="F386" s="6" t="s">
        <v>1127</v>
      </c>
      <c r="G386" s="6" t="s">
        <v>30</v>
      </c>
      <c r="H386" s="6" t="s">
        <v>903</v>
      </c>
      <c r="I386" s="6" t="s">
        <v>904</v>
      </c>
      <c r="J386" s="6" t="s">
        <v>191</v>
      </c>
      <c r="K386" s="6"/>
      <c r="L386" s="6" t="s">
        <v>1</v>
      </c>
      <c r="M386" s="12">
        <v>32431</v>
      </c>
      <c r="N386" s="12">
        <v>43465</v>
      </c>
      <c r="O386" s="6">
        <v>0</v>
      </c>
      <c r="P386" s="13">
        <v>38</v>
      </c>
      <c r="Q386" s="13">
        <v>308.98</v>
      </c>
      <c r="R386" s="14">
        <v>0.92820235500000003</v>
      </c>
      <c r="S386" s="6" t="s">
        <v>905</v>
      </c>
      <c r="T386" s="6" t="s">
        <v>35</v>
      </c>
      <c r="U386" s="15" t="s">
        <v>905</v>
      </c>
      <c r="V386" s="15" t="s">
        <v>191</v>
      </c>
      <c r="W386" s="15" t="s">
        <v>906</v>
      </c>
      <c r="X386" s="16">
        <v>1</v>
      </c>
      <c r="Y386" s="45">
        <f t="shared" si="77"/>
        <v>43465</v>
      </c>
      <c r="Z386" s="41">
        <f>IF(IFERROR(MATCH(E386,CONV_CAISO_Gen_List!C:C,0),FALSE),1,0)</f>
        <v>0</v>
      </c>
      <c r="AA386" s="47">
        <f t="shared" si="78"/>
        <v>308.98</v>
      </c>
      <c r="AB386">
        <f t="shared" si="79"/>
        <v>0</v>
      </c>
      <c r="AC386">
        <f t="shared" si="80"/>
        <v>1</v>
      </c>
      <c r="AD386">
        <f t="shared" si="76"/>
        <v>0</v>
      </c>
      <c r="AE386">
        <f t="shared" si="81"/>
        <v>0</v>
      </c>
      <c r="AJ386" s="44" t="str">
        <f>IFERROR(INDEX(MasterGenCapability_201906!$G:$G,MATCH($AF386,MasterGenCapability_201906!$U:$U,0)),"")</f>
        <v/>
      </c>
      <c r="AK386" s="44" t="str">
        <f>IFERROR(INDEX(NQC2020compliance_20191121!$L:$L,MATCH($AF386,NQC2020compliance_20191121!$A:$A,0)),"")</f>
        <v/>
      </c>
    </row>
    <row r="387" spans="2:37" hidden="1" x14ac:dyDescent="0.25">
      <c r="B387" s="6">
        <v>382</v>
      </c>
      <c r="C387" s="6" t="s">
        <v>1172</v>
      </c>
      <c r="D387" s="6" t="s">
        <v>1173</v>
      </c>
      <c r="E387" s="6" t="s">
        <v>1165</v>
      </c>
      <c r="F387" s="6" t="s">
        <v>1127</v>
      </c>
      <c r="G387" s="6" t="s">
        <v>30</v>
      </c>
      <c r="H387" s="6" t="s">
        <v>903</v>
      </c>
      <c r="I387" s="6" t="s">
        <v>904</v>
      </c>
      <c r="J387" s="6" t="s">
        <v>191</v>
      </c>
      <c r="K387" s="6"/>
      <c r="L387" s="6" t="s">
        <v>1</v>
      </c>
      <c r="M387" s="12">
        <v>31387</v>
      </c>
      <c r="N387" s="12">
        <v>42409</v>
      </c>
      <c r="O387" s="6">
        <v>0</v>
      </c>
      <c r="P387" s="13">
        <v>34</v>
      </c>
      <c r="Q387" s="13">
        <v>281.18</v>
      </c>
      <c r="R387" s="14">
        <v>0.94406392699999997</v>
      </c>
      <c r="S387" s="6" t="s">
        <v>905</v>
      </c>
      <c r="T387" s="6" t="s">
        <v>35</v>
      </c>
      <c r="U387" s="15" t="s">
        <v>905</v>
      </c>
      <c r="V387" s="15" t="s">
        <v>191</v>
      </c>
      <c r="W387" s="15" t="s">
        <v>906</v>
      </c>
      <c r="X387" s="16">
        <v>1</v>
      </c>
      <c r="Y387" s="45">
        <f t="shared" si="77"/>
        <v>42409</v>
      </c>
      <c r="Z387" s="41">
        <f>IF(IFERROR(MATCH(E387,CONV_CAISO_Gen_List!C:C,0),FALSE),1,0)</f>
        <v>0</v>
      </c>
      <c r="AA387" s="47">
        <f t="shared" si="78"/>
        <v>281.18</v>
      </c>
      <c r="AB387">
        <f t="shared" si="79"/>
        <v>0</v>
      </c>
      <c r="AC387">
        <f t="shared" si="80"/>
        <v>1</v>
      </c>
      <c r="AD387">
        <f t="shared" si="76"/>
        <v>0</v>
      </c>
      <c r="AE387">
        <f t="shared" si="81"/>
        <v>0</v>
      </c>
      <c r="AJ387" s="44" t="str">
        <f>IFERROR(INDEX(MasterGenCapability_201906!$G:$G,MATCH($AF387,MasterGenCapability_201906!$U:$U,0)),"")</f>
        <v/>
      </c>
      <c r="AK387" s="44" t="str">
        <f>IFERROR(INDEX(NQC2020compliance_20191121!$L:$L,MATCH($AF387,NQC2020compliance_20191121!$A:$A,0)),"")</f>
        <v/>
      </c>
    </row>
    <row r="388" spans="2:37" hidden="1" x14ac:dyDescent="0.25">
      <c r="B388" s="6">
        <v>383</v>
      </c>
      <c r="C388" s="6" t="s">
        <v>1174</v>
      </c>
      <c r="D388" s="6" t="s">
        <v>1175</v>
      </c>
      <c r="E388" s="6" t="s">
        <v>1165</v>
      </c>
      <c r="F388" s="6" t="s">
        <v>1127</v>
      </c>
      <c r="G388" s="6" t="s">
        <v>30</v>
      </c>
      <c r="H388" s="6" t="s">
        <v>903</v>
      </c>
      <c r="I388" s="6" t="s">
        <v>904</v>
      </c>
      <c r="J388" s="6" t="s">
        <v>191</v>
      </c>
      <c r="K388" s="6"/>
      <c r="L388" s="6" t="s">
        <v>1</v>
      </c>
      <c r="M388" s="12">
        <v>32482</v>
      </c>
      <c r="N388" s="12">
        <v>43770</v>
      </c>
      <c r="O388" s="6">
        <v>0</v>
      </c>
      <c r="P388" s="13">
        <v>38</v>
      </c>
      <c r="Q388" s="13">
        <v>312.89999999999998</v>
      </c>
      <c r="R388" s="14">
        <v>0.93997837100000003</v>
      </c>
      <c r="S388" s="6" t="s">
        <v>905</v>
      </c>
      <c r="T388" s="6" t="s">
        <v>35</v>
      </c>
      <c r="U388" s="15" t="s">
        <v>905</v>
      </c>
      <c r="V388" s="15" t="s">
        <v>191</v>
      </c>
      <c r="W388" s="15" t="s">
        <v>906</v>
      </c>
      <c r="X388" s="16">
        <v>1</v>
      </c>
      <c r="Y388" s="45">
        <f t="shared" si="77"/>
        <v>43770</v>
      </c>
      <c r="Z388" s="41">
        <f>IF(IFERROR(MATCH(E388,CONV_CAISO_Gen_List!C:C,0),FALSE),1,0)</f>
        <v>0</v>
      </c>
      <c r="AA388" s="47">
        <f t="shared" si="78"/>
        <v>312.89999999999998</v>
      </c>
      <c r="AB388">
        <f t="shared" si="79"/>
        <v>0</v>
      </c>
      <c r="AC388">
        <f t="shared" si="80"/>
        <v>1</v>
      </c>
      <c r="AD388">
        <f t="shared" si="76"/>
        <v>0</v>
      </c>
      <c r="AE388">
        <f t="shared" si="81"/>
        <v>0</v>
      </c>
      <c r="AJ388" s="44" t="str">
        <f>IFERROR(INDEX(MasterGenCapability_201906!$G:$G,MATCH($AF388,MasterGenCapability_201906!$U:$U,0)),"")</f>
        <v/>
      </c>
      <c r="AK388" s="44" t="str">
        <f>IFERROR(INDEX(NQC2020compliance_20191121!$L:$L,MATCH($AF388,NQC2020compliance_20191121!$A:$A,0)),"")</f>
        <v/>
      </c>
    </row>
    <row r="389" spans="2:37" hidden="1" x14ac:dyDescent="0.25">
      <c r="B389" s="6">
        <v>384</v>
      </c>
      <c r="C389" s="6" t="s">
        <v>1176</v>
      </c>
      <c r="D389" s="6" t="s">
        <v>1177</v>
      </c>
      <c r="E389" s="6" t="s">
        <v>1178</v>
      </c>
      <c r="F389" s="6" t="s">
        <v>1127</v>
      </c>
      <c r="G389" s="6" t="s">
        <v>834</v>
      </c>
      <c r="H389" s="6" t="s">
        <v>1179</v>
      </c>
      <c r="I389" s="6" t="s">
        <v>1180</v>
      </c>
      <c r="J389" s="6" t="s">
        <v>191</v>
      </c>
      <c r="K389" s="6"/>
      <c r="L389" s="6" t="s">
        <v>1</v>
      </c>
      <c r="M389" s="12">
        <v>32308</v>
      </c>
      <c r="N389" s="12">
        <v>43285</v>
      </c>
      <c r="O389" s="6">
        <v>0</v>
      </c>
      <c r="P389" s="13">
        <v>56</v>
      </c>
      <c r="Q389" s="13">
        <v>490</v>
      </c>
      <c r="R389" s="14">
        <v>0.99885844700000004</v>
      </c>
      <c r="S389" s="6" t="s">
        <v>35</v>
      </c>
      <c r="T389" s="6" t="s">
        <v>35</v>
      </c>
      <c r="U389" s="15" t="s">
        <v>35</v>
      </c>
      <c r="V389" s="15" t="s">
        <v>191</v>
      </c>
      <c r="W389" s="15" t="s">
        <v>37</v>
      </c>
      <c r="X389" s="16">
        <v>1</v>
      </c>
      <c r="Y389" s="45">
        <f t="shared" si="77"/>
        <v>43285</v>
      </c>
      <c r="Z389" s="41">
        <f>IF(IFERROR(MATCH(E389,CONV_CAISO_Gen_List!C:C,0),FALSE),1,0)</f>
        <v>1</v>
      </c>
      <c r="AA389" s="47">
        <f t="shared" si="78"/>
        <v>490</v>
      </c>
      <c r="AB389">
        <f t="shared" si="79"/>
        <v>0</v>
      </c>
      <c r="AC389">
        <f t="shared" si="80"/>
        <v>1</v>
      </c>
      <c r="AD389">
        <f t="shared" si="76"/>
        <v>0</v>
      </c>
      <c r="AE389">
        <f t="shared" si="81"/>
        <v>0</v>
      </c>
      <c r="AJ389" s="44" t="str">
        <f>IFERROR(INDEX(MasterGenCapability_201906!$G:$G,MATCH($AF389,MasterGenCapability_201906!$U:$U,0)),"")</f>
        <v/>
      </c>
      <c r="AK389" s="44" t="str">
        <f>IFERROR(INDEX(NQC2020compliance_20191121!$L:$L,MATCH($AF389,NQC2020compliance_20191121!$A:$A,0)),"")</f>
        <v/>
      </c>
    </row>
    <row r="390" spans="2:37" x14ac:dyDescent="0.25">
      <c r="B390" s="6">
        <v>385</v>
      </c>
      <c r="C390" s="6" t="s">
        <v>1181</v>
      </c>
      <c r="D390" s="6" t="s">
        <v>1182</v>
      </c>
      <c r="E390" s="6" t="s">
        <v>1165</v>
      </c>
      <c r="F390" s="6" t="s">
        <v>1127</v>
      </c>
      <c r="G390" s="6" t="s">
        <v>30</v>
      </c>
      <c r="H390" s="6" t="s">
        <v>903</v>
      </c>
      <c r="I390" s="6" t="s">
        <v>1169</v>
      </c>
      <c r="J390" s="6" t="s">
        <v>191</v>
      </c>
      <c r="K390" s="6"/>
      <c r="L390" s="6" t="s">
        <v>1</v>
      </c>
      <c r="M390" s="12">
        <v>34141</v>
      </c>
      <c r="N390" s="12">
        <v>45111</v>
      </c>
      <c r="O390" s="6">
        <v>1</v>
      </c>
      <c r="P390" s="13">
        <v>37</v>
      </c>
      <c r="Q390" s="13">
        <v>222.88</v>
      </c>
      <c r="R390" s="14">
        <v>0.68764655100000005</v>
      </c>
      <c r="S390" s="6" t="s">
        <v>905</v>
      </c>
      <c r="T390" s="6" t="s">
        <v>35</v>
      </c>
      <c r="U390" s="15" t="s">
        <v>905</v>
      </c>
      <c r="V390" s="15" t="s">
        <v>191</v>
      </c>
      <c r="W390" s="15" t="s">
        <v>906</v>
      </c>
      <c r="X390" s="16">
        <v>1</v>
      </c>
      <c r="Y390" s="45">
        <f t="shared" si="77"/>
        <v>73050</v>
      </c>
      <c r="Z390" s="41">
        <f>IF(IFERROR(MATCH(E390,CONV_CAISO_Gen_List!C:C,0),FALSE),1,0)</f>
        <v>0</v>
      </c>
      <c r="AA390" s="47">
        <f t="shared" si="78"/>
        <v>222.88</v>
      </c>
      <c r="AB390">
        <f t="shared" si="79"/>
        <v>1</v>
      </c>
      <c r="AC390">
        <f t="shared" si="80"/>
        <v>1</v>
      </c>
      <c r="AD390">
        <f t="shared" ref="AD390:AD453" si="86">IF(AND(AB390,AC390),1,0)</f>
        <v>1</v>
      </c>
      <c r="AE390">
        <f t="shared" si="81"/>
        <v>0</v>
      </c>
      <c r="AF390" t="str">
        <f>IF(ISBLANK(E390),C390,E390)</f>
        <v>MIRAGE_2_COCHLA</v>
      </c>
      <c r="AG390" t="str">
        <f>D390</f>
        <v>Second Imperial Geothermal Co.</v>
      </c>
      <c r="AH390" s="70">
        <f>P390</f>
        <v>37</v>
      </c>
      <c r="AI390" t="str">
        <f>V390</f>
        <v>Geothermal</v>
      </c>
      <c r="AJ390" s="44" t="str">
        <f>IFERROR(INDEX(MasterGenCapability_201906!$G:$G,MATCH($AF390,MasterGenCapability_201906!$U:$U,0)),"")</f>
        <v/>
      </c>
      <c r="AK390" s="44" t="str">
        <f>IFERROR(INDEX(NQC2020compliance_20191121!$L:$L,MATCH($AF390,NQC2020compliance_20191121!$A:$A,0)),"")</f>
        <v/>
      </c>
    </row>
    <row r="391" spans="2:37" hidden="1" x14ac:dyDescent="0.25">
      <c r="B391" s="6">
        <v>386</v>
      </c>
      <c r="C391" s="6" t="s">
        <v>1183</v>
      </c>
      <c r="D391" s="6" t="s">
        <v>1184</v>
      </c>
      <c r="E391" s="6" t="s">
        <v>1165</v>
      </c>
      <c r="F391" s="6" t="s">
        <v>1127</v>
      </c>
      <c r="G391" s="6" t="s">
        <v>30</v>
      </c>
      <c r="H391" s="6" t="s">
        <v>903</v>
      </c>
      <c r="I391" s="6" t="s">
        <v>904</v>
      </c>
      <c r="J391" s="6" t="s">
        <v>191</v>
      </c>
      <c r="K391" s="6"/>
      <c r="L391" s="6" t="s">
        <v>1</v>
      </c>
      <c r="M391" s="12">
        <v>32511</v>
      </c>
      <c r="N391" s="12">
        <v>43509</v>
      </c>
      <c r="O391" s="6">
        <v>0</v>
      </c>
      <c r="P391" s="13">
        <v>49.8</v>
      </c>
      <c r="Q391" s="13">
        <v>322.58</v>
      </c>
      <c r="R391" s="14">
        <v>0.73944178500000002</v>
      </c>
      <c r="S391" s="6" t="s">
        <v>905</v>
      </c>
      <c r="T391" s="6" t="s">
        <v>35</v>
      </c>
      <c r="U391" s="15" t="s">
        <v>905</v>
      </c>
      <c r="V391" s="15" t="s">
        <v>191</v>
      </c>
      <c r="W391" s="15" t="s">
        <v>906</v>
      </c>
      <c r="X391" s="16">
        <v>1</v>
      </c>
      <c r="Y391" s="45">
        <f t="shared" ref="Y391:Y454" si="87">IF(O391,DATE(2099,12,31),N391)</f>
        <v>43509</v>
      </c>
      <c r="Z391" s="41">
        <f>IF(IFERROR(MATCH(E391,CONV_CAISO_Gen_List!C:C,0),FALSE),1,0)</f>
        <v>0</v>
      </c>
      <c r="AA391" s="47">
        <f t="shared" ref="AA391:AA454" si="88">Q391*X391</f>
        <v>322.58</v>
      </c>
      <c r="AB391">
        <f t="shared" ref="AB391:AB454" si="89">IF(AND(YEAR(M391)&lt;=$AB$5,YEAR(Y391)&gt;=$AB$5),1,0)</f>
        <v>0</v>
      </c>
      <c r="AC391">
        <f t="shared" ref="AC391:AC454" si="90">IF(T391="CAISO",1,0)</f>
        <v>1</v>
      </c>
      <c r="AD391">
        <f t="shared" si="86"/>
        <v>0</v>
      </c>
      <c r="AE391">
        <f t="shared" ref="AE391:AE454" si="91">IF(P391=0,1,0)</f>
        <v>0</v>
      </c>
      <c r="AJ391" s="44" t="str">
        <f>IFERROR(INDEX(MasterGenCapability_201906!$G:$G,MATCH($AF391,MasterGenCapability_201906!$U:$U,0)),"")</f>
        <v/>
      </c>
      <c r="AK391" s="44" t="str">
        <f>IFERROR(INDEX(NQC2020compliance_20191121!$L:$L,MATCH($AF391,NQC2020compliance_20191121!$A:$A,0)),"")</f>
        <v/>
      </c>
    </row>
    <row r="392" spans="2:37" hidden="1" x14ac:dyDescent="0.25">
      <c r="B392" s="6">
        <v>387</v>
      </c>
      <c r="C392" s="6" t="s">
        <v>1185</v>
      </c>
      <c r="D392" s="6" t="s">
        <v>1186</v>
      </c>
      <c r="E392" s="6" t="s">
        <v>1165</v>
      </c>
      <c r="F392" s="6" t="s">
        <v>1127</v>
      </c>
      <c r="G392" s="6" t="s">
        <v>30</v>
      </c>
      <c r="H392" s="6" t="s">
        <v>903</v>
      </c>
      <c r="I392" s="6" t="s">
        <v>904</v>
      </c>
      <c r="J392" s="6" t="s">
        <v>191</v>
      </c>
      <c r="K392" s="6"/>
      <c r="L392" s="6" t="s">
        <v>1</v>
      </c>
      <c r="M392" s="12">
        <v>32819</v>
      </c>
      <c r="N392" s="12">
        <v>43831</v>
      </c>
      <c r="O392" s="6">
        <v>0</v>
      </c>
      <c r="P392" s="13">
        <v>38</v>
      </c>
      <c r="Q392" s="13">
        <v>310.48</v>
      </c>
      <c r="R392" s="14">
        <v>0.93270848399999995</v>
      </c>
      <c r="S392" s="6" t="s">
        <v>905</v>
      </c>
      <c r="T392" s="6" t="s">
        <v>35</v>
      </c>
      <c r="U392" s="15" t="s">
        <v>905</v>
      </c>
      <c r="V392" s="15" t="s">
        <v>191</v>
      </c>
      <c r="W392" s="15" t="s">
        <v>906</v>
      </c>
      <c r="X392" s="16">
        <v>1</v>
      </c>
      <c r="Y392" s="45">
        <f t="shared" si="87"/>
        <v>43831</v>
      </c>
      <c r="Z392" s="41">
        <f>IF(IFERROR(MATCH(E392,CONV_CAISO_Gen_List!C:C,0),FALSE),1,0)</f>
        <v>0</v>
      </c>
      <c r="AA392" s="47">
        <f t="shared" si="88"/>
        <v>310.48</v>
      </c>
      <c r="AB392">
        <f t="shared" si="89"/>
        <v>0</v>
      </c>
      <c r="AC392">
        <f t="shared" si="90"/>
        <v>1</v>
      </c>
      <c r="AD392">
        <f t="shared" si="86"/>
        <v>0</v>
      </c>
      <c r="AE392">
        <f t="shared" si="91"/>
        <v>0</v>
      </c>
      <c r="AJ392" s="44" t="str">
        <f>IFERROR(INDEX(MasterGenCapability_201906!$G:$G,MATCH($AF392,MasterGenCapability_201906!$U:$U,0)),"")</f>
        <v/>
      </c>
      <c r="AK392" s="44" t="str">
        <f>IFERROR(INDEX(NQC2020compliance_20191121!$L:$L,MATCH($AF392,NQC2020compliance_20191121!$A:$A,0)),"")</f>
        <v/>
      </c>
    </row>
    <row r="393" spans="2:37" x14ac:dyDescent="0.25">
      <c r="B393" s="6">
        <v>388</v>
      </c>
      <c r="C393" s="6" t="s">
        <v>1187</v>
      </c>
      <c r="D393" s="6" t="s">
        <v>1188</v>
      </c>
      <c r="E393" s="6" t="s">
        <v>1189</v>
      </c>
      <c r="F393" s="6" t="s">
        <v>1127</v>
      </c>
      <c r="G393" s="6" t="s">
        <v>30</v>
      </c>
      <c r="H393" s="6" t="s">
        <v>203</v>
      </c>
      <c r="I393" s="6" t="s">
        <v>204</v>
      </c>
      <c r="J393" s="6" t="s">
        <v>191</v>
      </c>
      <c r="K393" s="6"/>
      <c r="L393" s="6" t="s">
        <v>1</v>
      </c>
      <c r="M393" s="12">
        <v>33214</v>
      </c>
      <c r="N393" s="12">
        <v>44171</v>
      </c>
      <c r="O393" s="6">
        <v>1</v>
      </c>
      <c r="P393" s="13">
        <v>10.5</v>
      </c>
      <c r="Q393" s="13">
        <v>82.88</v>
      </c>
      <c r="R393" s="14">
        <v>0.90106544899999996</v>
      </c>
      <c r="S393" s="6" t="s">
        <v>35</v>
      </c>
      <c r="T393" s="6" t="s">
        <v>35</v>
      </c>
      <c r="U393" s="15" t="s">
        <v>35</v>
      </c>
      <c r="V393" s="15" t="s">
        <v>191</v>
      </c>
      <c r="W393" s="15" t="s">
        <v>37</v>
      </c>
      <c r="X393" s="16">
        <v>1</v>
      </c>
      <c r="Y393" s="45">
        <f t="shared" si="87"/>
        <v>73050</v>
      </c>
      <c r="Z393" s="41">
        <f>IF(IFERROR(MATCH(E393,CONV_CAISO_Gen_List!C:C,0),FALSE),1,0)</f>
        <v>1</v>
      </c>
      <c r="AA393" s="47">
        <f t="shared" si="88"/>
        <v>82.88</v>
      </c>
      <c r="AB393">
        <f t="shared" si="89"/>
        <v>1</v>
      </c>
      <c r="AC393">
        <f t="shared" si="90"/>
        <v>1</v>
      </c>
      <c r="AD393">
        <f t="shared" si="86"/>
        <v>1</v>
      </c>
      <c r="AE393">
        <f t="shared" si="91"/>
        <v>0</v>
      </c>
      <c r="AF393" t="str">
        <f>IF(ISBLANK(E393),C393,E393)</f>
        <v>CONTRL_1_QF</v>
      </c>
      <c r="AG393" t="str">
        <f>D393</f>
        <v>Mammoth Pacific L P II (MP2)</v>
      </c>
      <c r="AH393" s="70">
        <f>P393</f>
        <v>10.5</v>
      </c>
      <c r="AI393" t="str">
        <f>V393</f>
        <v>Geothermal</v>
      </c>
      <c r="AJ393" s="44">
        <f>IFERROR(INDEX(MasterGenCapability_201906!$G:$G,MATCH($AF393,MasterGenCapability_201906!$U:$U,0)),"")</f>
        <v>13.4</v>
      </c>
      <c r="AK393" s="44">
        <f>IFERROR(INDEX(NQC2020compliance_20191121!$L:$L,MATCH($AF393,NQC2020compliance_20191121!$A:$A,0)),"")</f>
        <v>7.84</v>
      </c>
    </row>
    <row r="394" spans="2:37" hidden="1" x14ac:dyDescent="0.25">
      <c r="B394" s="6">
        <v>389</v>
      </c>
      <c r="C394" s="6" t="s">
        <v>1190</v>
      </c>
      <c r="D394" s="6" t="s">
        <v>1191</v>
      </c>
      <c r="E394" s="6" t="s">
        <v>1165</v>
      </c>
      <c r="F394" s="6" t="s">
        <v>1127</v>
      </c>
      <c r="G394" s="6" t="s">
        <v>30</v>
      </c>
      <c r="H394" s="6" t="s">
        <v>903</v>
      </c>
      <c r="I394" s="6" t="s">
        <v>904</v>
      </c>
      <c r="J394" s="6" t="s">
        <v>191</v>
      </c>
      <c r="K394" s="6"/>
      <c r="L394" s="6" t="s">
        <v>1</v>
      </c>
      <c r="M394" s="12">
        <v>32941</v>
      </c>
      <c r="N394" s="12">
        <v>43925</v>
      </c>
      <c r="O394" s="6">
        <v>0</v>
      </c>
      <c r="P394" s="13">
        <v>20</v>
      </c>
      <c r="Q394" s="13">
        <v>108.21</v>
      </c>
      <c r="R394" s="14">
        <v>0.61763698600000005</v>
      </c>
      <c r="S394" s="6" t="s">
        <v>905</v>
      </c>
      <c r="T394" s="6" t="s">
        <v>35</v>
      </c>
      <c r="U394" s="15" t="s">
        <v>905</v>
      </c>
      <c r="V394" s="15" t="s">
        <v>191</v>
      </c>
      <c r="W394" s="15" t="s">
        <v>906</v>
      </c>
      <c r="X394" s="16">
        <v>1</v>
      </c>
      <c r="Y394" s="45">
        <f t="shared" si="87"/>
        <v>43925</v>
      </c>
      <c r="Z394" s="41">
        <f>IF(IFERROR(MATCH(E394,CONV_CAISO_Gen_List!C:C,0),FALSE),1,0)</f>
        <v>0</v>
      </c>
      <c r="AA394" s="47">
        <f t="shared" si="88"/>
        <v>108.21</v>
      </c>
      <c r="AB394">
        <f t="shared" si="89"/>
        <v>0</v>
      </c>
      <c r="AC394">
        <f t="shared" si="90"/>
        <v>1</v>
      </c>
      <c r="AD394">
        <f t="shared" si="86"/>
        <v>0</v>
      </c>
      <c r="AE394">
        <f t="shared" si="91"/>
        <v>0</v>
      </c>
      <c r="AJ394" s="44" t="str">
        <f>IFERROR(INDEX(MasterGenCapability_201906!$G:$G,MATCH($AF394,MasterGenCapability_201906!$U:$U,0)),"")</f>
        <v/>
      </c>
      <c r="AK394" s="44" t="str">
        <f>IFERROR(INDEX(NQC2020compliance_20191121!$L:$L,MATCH($AF394,NQC2020compliance_20191121!$A:$A,0)),"")</f>
        <v/>
      </c>
    </row>
    <row r="395" spans="2:37" x14ac:dyDescent="0.25">
      <c r="B395" s="6">
        <v>390</v>
      </c>
      <c r="C395" s="6" t="s">
        <v>1192</v>
      </c>
      <c r="D395" s="6" t="s">
        <v>1193</v>
      </c>
      <c r="E395" s="6" t="s">
        <v>1194</v>
      </c>
      <c r="F395" s="6" t="s">
        <v>1127</v>
      </c>
      <c r="G395" s="6" t="s">
        <v>30</v>
      </c>
      <c r="H395" s="6" t="s">
        <v>1195</v>
      </c>
      <c r="I395" s="6" t="s">
        <v>1196</v>
      </c>
      <c r="J395" s="6" t="s">
        <v>191</v>
      </c>
      <c r="K395" s="6"/>
      <c r="L395" s="6" t="s">
        <v>1</v>
      </c>
      <c r="M395" s="12">
        <v>32482</v>
      </c>
      <c r="N395" s="12">
        <v>43536</v>
      </c>
      <c r="O395" s="6">
        <v>1</v>
      </c>
      <c r="P395" s="13">
        <v>75</v>
      </c>
      <c r="Q395" s="13">
        <v>373.26</v>
      </c>
      <c r="R395" s="14">
        <v>0.56812785399999999</v>
      </c>
      <c r="S395" s="6" t="s">
        <v>35</v>
      </c>
      <c r="T395" s="6" t="s">
        <v>35</v>
      </c>
      <c r="U395" s="15" t="s">
        <v>35</v>
      </c>
      <c r="V395" s="15" t="s">
        <v>191</v>
      </c>
      <c r="W395" s="15" t="s">
        <v>37</v>
      </c>
      <c r="X395" s="16">
        <v>1</v>
      </c>
      <c r="Y395" s="45">
        <f t="shared" si="87"/>
        <v>73050</v>
      </c>
      <c r="Z395" s="41">
        <f>IF(IFERROR(MATCH(E395,CONV_CAISO_Gen_List!C:C,0),FALSE),1,0)</f>
        <v>1</v>
      </c>
      <c r="AA395" s="47">
        <f t="shared" si="88"/>
        <v>373.26</v>
      </c>
      <c r="AB395">
        <f t="shared" si="89"/>
        <v>1</v>
      </c>
      <c r="AC395">
        <f t="shared" si="90"/>
        <v>1</v>
      </c>
      <c r="AD395">
        <f t="shared" si="86"/>
        <v>1</v>
      </c>
      <c r="AE395">
        <f t="shared" si="91"/>
        <v>0</v>
      </c>
      <c r="AF395" t="str">
        <f>IF(ISBLANK(E395),C395,E395)</f>
        <v>BLM_2_UNITS</v>
      </c>
      <c r="AG395" t="str">
        <f>D395</f>
        <v>Coso Energy Developers (BLM)</v>
      </c>
      <c r="AH395" s="70">
        <f>P395</f>
        <v>75</v>
      </c>
      <c r="AI395" t="str">
        <f>V395</f>
        <v>Geothermal</v>
      </c>
      <c r="AJ395" s="44">
        <f>IFERROR(INDEX(MasterGenCapability_201906!$G:$G,MATCH($AF395,MasterGenCapability_201906!$U:$U,0)),"")</f>
        <v>24</v>
      </c>
      <c r="AK395" s="44">
        <f>IFERROR(INDEX(NQC2020compliance_20191121!$L:$L,MATCH($AF395,NQC2020compliance_20191121!$A:$A,0)),"")</f>
        <v>72</v>
      </c>
    </row>
    <row r="396" spans="2:37" hidden="1" x14ac:dyDescent="0.25">
      <c r="B396" s="6">
        <v>391</v>
      </c>
      <c r="C396" s="6" t="s">
        <v>1197</v>
      </c>
      <c r="D396" s="6" t="s">
        <v>1198</v>
      </c>
      <c r="E396" s="6" t="s">
        <v>1165</v>
      </c>
      <c r="F396" s="6" t="s">
        <v>1127</v>
      </c>
      <c r="G396" s="6" t="s">
        <v>30</v>
      </c>
      <c r="H396" s="6" t="s">
        <v>903</v>
      </c>
      <c r="I396" s="6" t="s">
        <v>904</v>
      </c>
      <c r="J396" s="6" t="s">
        <v>191</v>
      </c>
      <c r="K396" s="6"/>
      <c r="L396" s="6" t="s">
        <v>1</v>
      </c>
      <c r="M396" s="12">
        <v>31959</v>
      </c>
      <c r="N396" s="12">
        <v>42916</v>
      </c>
      <c r="O396" s="6">
        <v>0</v>
      </c>
      <c r="P396" s="13">
        <v>10</v>
      </c>
      <c r="Q396" s="13">
        <v>64.48</v>
      </c>
      <c r="R396" s="14">
        <v>0.73607305899999997</v>
      </c>
      <c r="S396" s="6" t="s">
        <v>905</v>
      </c>
      <c r="T396" s="6" t="s">
        <v>35</v>
      </c>
      <c r="U396" s="15" t="s">
        <v>905</v>
      </c>
      <c r="V396" s="15" t="s">
        <v>191</v>
      </c>
      <c r="W396" s="15" t="s">
        <v>906</v>
      </c>
      <c r="X396" s="16">
        <v>1</v>
      </c>
      <c r="Y396" s="45">
        <f t="shared" si="87"/>
        <v>42916</v>
      </c>
      <c r="Z396" s="41">
        <f>IF(IFERROR(MATCH(E396,CONV_CAISO_Gen_List!C:C,0),FALSE),1,0)</f>
        <v>0</v>
      </c>
      <c r="AA396" s="47">
        <f t="shared" si="88"/>
        <v>64.48</v>
      </c>
      <c r="AB396">
        <f t="shared" si="89"/>
        <v>0</v>
      </c>
      <c r="AC396">
        <f t="shared" si="90"/>
        <v>1</v>
      </c>
      <c r="AD396">
        <f t="shared" si="86"/>
        <v>0</v>
      </c>
      <c r="AE396">
        <f t="shared" si="91"/>
        <v>0</v>
      </c>
      <c r="AJ396" s="44" t="str">
        <f>IFERROR(INDEX(MasterGenCapability_201906!$G:$G,MATCH($AF396,MasterGenCapability_201906!$U:$U,0)),"")</f>
        <v/>
      </c>
      <c r="AK396" s="44" t="str">
        <f>IFERROR(INDEX(NQC2020compliance_20191121!$L:$L,MATCH($AF396,NQC2020compliance_20191121!$A:$A,0)),"")</f>
        <v/>
      </c>
    </row>
    <row r="397" spans="2:37" x14ac:dyDescent="0.25">
      <c r="B397" s="6">
        <v>392</v>
      </c>
      <c r="C397" s="6" t="s">
        <v>1199</v>
      </c>
      <c r="D397" s="6" t="s">
        <v>1200</v>
      </c>
      <c r="E397" s="6" t="s">
        <v>1165</v>
      </c>
      <c r="F397" s="6" t="s">
        <v>1127</v>
      </c>
      <c r="G397" s="6" t="s">
        <v>30</v>
      </c>
      <c r="H397" s="6" t="s">
        <v>903</v>
      </c>
      <c r="I397" s="6" t="s">
        <v>904</v>
      </c>
      <c r="J397" s="6" t="s">
        <v>191</v>
      </c>
      <c r="K397" s="6"/>
      <c r="L397" s="6" t="s">
        <v>1</v>
      </c>
      <c r="M397" s="12">
        <v>35194</v>
      </c>
      <c r="N397" s="12">
        <v>46165</v>
      </c>
      <c r="O397" s="6">
        <v>0</v>
      </c>
      <c r="P397" s="13">
        <v>36</v>
      </c>
      <c r="Q397" s="13">
        <v>261.58083959999999</v>
      </c>
      <c r="R397" s="14">
        <v>0.82946740100000005</v>
      </c>
      <c r="S397" s="6" t="s">
        <v>905</v>
      </c>
      <c r="T397" s="6" t="s">
        <v>35</v>
      </c>
      <c r="U397" s="15" t="s">
        <v>905</v>
      </c>
      <c r="V397" s="15" t="s">
        <v>191</v>
      </c>
      <c r="W397" s="15" t="s">
        <v>906</v>
      </c>
      <c r="X397" s="16">
        <v>1</v>
      </c>
      <c r="Y397" s="45">
        <f t="shared" si="87"/>
        <v>46165</v>
      </c>
      <c r="Z397" s="41">
        <f>IF(IFERROR(MATCH(E397,CONV_CAISO_Gen_List!C:C,0),FALSE),1,0)</f>
        <v>0</v>
      </c>
      <c r="AA397" s="47">
        <f t="shared" si="88"/>
        <v>261.58083959999999</v>
      </c>
      <c r="AB397">
        <f t="shared" si="89"/>
        <v>1</v>
      </c>
      <c r="AC397">
        <f t="shared" si="90"/>
        <v>1</v>
      </c>
      <c r="AD397">
        <f t="shared" si="86"/>
        <v>1</v>
      </c>
      <c r="AE397">
        <f t="shared" si="91"/>
        <v>0</v>
      </c>
      <c r="AF397" t="str">
        <f t="shared" ref="AF397:AF400" si="92">IF(ISBLANK(E397),C397,E397)</f>
        <v>MIRAGE_2_COCHLA</v>
      </c>
      <c r="AG397" t="str">
        <f t="shared" ref="AG397:AG400" si="93">D397</f>
        <v>Salton Sea IV</v>
      </c>
      <c r="AH397" s="70">
        <f t="shared" ref="AH397:AH400" si="94">P397</f>
        <v>36</v>
      </c>
      <c r="AI397" t="str">
        <f t="shared" ref="AI397:AI400" si="95">V397</f>
        <v>Geothermal</v>
      </c>
      <c r="AJ397" s="44" t="str">
        <f>IFERROR(INDEX(MasterGenCapability_201906!$G:$G,MATCH($AF397,MasterGenCapability_201906!$U:$U,0)),"")</f>
        <v/>
      </c>
      <c r="AK397" s="44" t="str">
        <f>IFERROR(INDEX(NQC2020compliance_20191121!$L:$L,MATCH($AF397,NQC2020compliance_20191121!$A:$A,0)),"")</f>
        <v/>
      </c>
    </row>
    <row r="398" spans="2:37" x14ac:dyDescent="0.25">
      <c r="B398" s="6">
        <v>393</v>
      </c>
      <c r="C398" s="6" t="s">
        <v>1201</v>
      </c>
      <c r="D398" s="6" t="s">
        <v>1202</v>
      </c>
      <c r="E398" s="6" t="s">
        <v>1203</v>
      </c>
      <c r="F398" s="6" t="s">
        <v>1127</v>
      </c>
      <c r="G398" s="6" t="s">
        <v>30</v>
      </c>
      <c r="H398" s="6" t="s">
        <v>1195</v>
      </c>
      <c r="I398" s="6" t="s">
        <v>1204</v>
      </c>
      <c r="J398" s="6" t="s">
        <v>191</v>
      </c>
      <c r="K398" s="6"/>
      <c r="L398" s="6" t="s">
        <v>1</v>
      </c>
      <c r="M398" s="12">
        <v>40190</v>
      </c>
      <c r="N398" s="12">
        <v>47514</v>
      </c>
      <c r="O398" s="6">
        <v>1</v>
      </c>
      <c r="P398" s="13">
        <v>204</v>
      </c>
      <c r="Q398" s="13">
        <v>1217.9184749999999</v>
      </c>
      <c r="R398" s="14">
        <v>0.68152837899999996</v>
      </c>
      <c r="S398" s="6" t="s">
        <v>35</v>
      </c>
      <c r="T398" s="6" t="s">
        <v>35</v>
      </c>
      <c r="U398" s="15" t="s">
        <v>35</v>
      </c>
      <c r="V398" s="15" t="s">
        <v>191</v>
      </c>
      <c r="W398" s="15" t="s">
        <v>287</v>
      </c>
      <c r="X398" s="16">
        <v>1</v>
      </c>
      <c r="Y398" s="45">
        <f t="shared" si="87"/>
        <v>73050</v>
      </c>
      <c r="Z398" s="41">
        <f>IF(IFERROR(MATCH(E398,CONV_CAISO_Gen_List!C:C,0),FALSE),1,0)</f>
        <v>1</v>
      </c>
      <c r="AA398" s="47">
        <f t="shared" si="88"/>
        <v>1217.9184749999999</v>
      </c>
      <c r="AB398">
        <f t="shared" si="89"/>
        <v>1</v>
      </c>
      <c r="AC398">
        <f t="shared" si="90"/>
        <v>1</v>
      </c>
      <c r="AD398">
        <f t="shared" si="86"/>
        <v>1</v>
      </c>
      <c r="AE398">
        <f t="shared" si="91"/>
        <v>0</v>
      </c>
      <c r="AF398" t="str">
        <f t="shared" si="92"/>
        <v>CALGEN_1_UNITS</v>
      </c>
      <c r="AG398" t="str">
        <f t="shared" si="93"/>
        <v>Coso Clean Power, LLC (f/k/a 3008,3029,3030)</v>
      </c>
      <c r="AH398" s="70">
        <f t="shared" si="94"/>
        <v>204</v>
      </c>
      <c r="AI398" t="str">
        <f t="shared" si="95"/>
        <v>Geothermal</v>
      </c>
      <c r="AJ398" s="44">
        <f>IFERROR(INDEX(MasterGenCapability_201906!$G:$G,MATCH($AF398,MasterGenCapability_201906!$U:$U,0)),"")</f>
        <v>92.2</v>
      </c>
      <c r="AK398" s="44">
        <f>IFERROR(INDEX(NQC2020compliance_20191121!$L:$L,MATCH($AF398,NQC2020compliance_20191121!$A:$A,0)),"")</f>
        <v>92.2</v>
      </c>
    </row>
    <row r="399" spans="2:37" x14ac:dyDescent="0.25">
      <c r="B399" s="6">
        <v>394</v>
      </c>
      <c r="C399" s="6" t="s">
        <v>1205</v>
      </c>
      <c r="D399" s="6" t="s">
        <v>1206</v>
      </c>
      <c r="E399" s="6" t="s">
        <v>1165</v>
      </c>
      <c r="F399" s="6" t="s">
        <v>1127</v>
      </c>
      <c r="G399" s="6" t="s">
        <v>30</v>
      </c>
      <c r="H399" s="6" t="s">
        <v>903</v>
      </c>
      <c r="I399" s="6" t="s">
        <v>1169</v>
      </c>
      <c r="J399" s="6" t="s">
        <v>191</v>
      </c>
      <c r="K399" s="6"/>
      <c r="L399" s="6" t="s">
        <v>1</v>
      </c>
      <c r="M399" s="12">
        <v>31761</v>
      </c>
      <c r="N399" s="12">
        <v>43068</v>
      </c>
      <c r="O399" s="6">
        <v>1</v>
      </c>
      <c r="P399" s="13">
        <v>63</v>
      </c>
      <c r="Q399" s="13">
        <v>385.76</v>
      </c>
      <c r="R399" s="14">
        <v>0.69899253500000003</v>
      </c>
      <c r="S399" s="6" t="s">
        <v>905</v>
      </c>
      <c r="T399" s="6" t="s">
        <v>35</v>
      </c>
      <c r="U399" s="15" t="s">
        <v>905</v>
      </c>
      <c r="V399" s="15" t="s">
        <v>191</v>
      </c>
      <c r="W399" s="15" t="s">
        <v>906</v>
      </c>
      <c r="X399" s="16">
        <v>1</v>
      </c>
      <c r="Y399" s="45">
        <f t="shared" si="87"/>
        <v>73050</v>
      </c>
      <c r="Z399" s="41">
        <f>IF(IFERROR(MATCH(E399,CONV_CAISO_Gen_List!C:C,0),FALSE),1,0)</f>
        <v>0</v>
      </c>
      <c r="AA399" s="47">
        <f t="shared" si="88"/>
        <v>385.76</v>
      </c>
      <c r="AB399">
        <f t="shared" si="89"/>
        <v>1</v>
      </c>
      <c r="AC399">
        <f t="shared" si="90"/>
        <v>1</v>
      </c>
      <c r="AD399">
        <f t="shared" si="86"/>
        <v>1</v>
      </c>
      <c r="AE399">
        <f t="shared" si="91"/>
        <v>0</v>
      </c>
      <c r="AF399" t="str">
        <f t="shared" si="92"/>
        <v>MIRAGE_2_COCHLA</v>
      </c>
      <c r="AG399" t="str">
        <f t="shared" si="93"/>
        <v>Ormesa Geothermal I, II, GEM</v>
      </c>
      <c r="AH399" s="70">
        <f t="shared" si="94"/>
        <v>63</v>
      </c>
      <c r="AI399" t="str">
        <f t="shared" si="95"/>
        <v>Geothermal</v>
      </c>
      <c r="AJ399" s="44" t="str">
        <f>IFERROR(INDEX(MasterGenCapability_201906!$G:$G,MATCH($AF399,MasterGenCapability_201906!$U:$U,0)),"")</f>
        <v/>
      </c>
      <c r="AK399" s="44" t="str">
        <f>IFERROR(INDEX(NQC2020compliance_20191121!$L:$L,MATCH($AF399,NQC2020compliance_20191121!$A:$A,0)),"")</f>
        <v/>
      </c>
    </row>
    <row r="400" spans="2:37" x14ac:dyDescent="0.25">
      <c r="B400" s="6">
        <v>395</v>
      </c>
      <c r="C400" s="6" t="s">
        <v>1207</v>
      </c>
      <c r="D400" s="6" t="s">
        <v>1208</v>
      </c>
      <c r="E400" s="6" t="s">
        <v>1178</v>
      </c>
      <c r="F400" s="6" t="s">
        <v>1127</v>
      </c>
      <c r="G400" s="6" t="s">
        <v>834</v>
      </c>
      <c r="H400" s="6" t="s">
        <v>1179</v>
      </c>
      <c r="I400" s="6" t="s">
        <v>1180</v>
      </c>
      <c r="J400" s="6" t="s">
        <v>191</v>
      </c>
      <c r="K400" s="6"/>
      <c r="L400" s="6" t="s">
        <v>1</v>
      </c>
      <c r="M400" s="12">
        <v>43286</v>
      </c>
      <c r="N400" s="12">
        <v>50590</v>
      </c>
      <c r="O400" s="6">
        <v>1</v>
      </c>
      <c r="P400" s="13">
        <v>50</v>
      </c>
      <c r="Q400" s="13">
        <v>394.2</v>
      </c>
      <c r="R400" s="14">
        <v>0.9</v>
      </c>
      <c r="S400" s="6" t="s">
        <v>35</v>
      </c>
      <c r="T400" s="6" t="s">
        <v>35</v>
      </c>
      <c r="U400" s="15" t="s">
        <v>35</v>
      </c>
      <c r="V400" s="15" t="s">
        <v>191</v>
      </c>
      <c r="W400" s="15" t="s">
        <v>37</v>
      </c>
      <c r="X400" s="16">
        <v>1</v>
      </c>
      <c r="Y400" s="45">
        <f t="shared" si="87"/>
        <v>73050</v>
      </c>
      <c r="Z400" s="41">
        <f>IF(IFERROR(MATCH(E400,CONV_CAISO_Gen_List!C:C,0),FALSE),1,0)</f>
        <v>1</v>
      </c>
      <c r="AA400" s="47">
        <f t="shared" si="88"/>
        <v>394.2</v>
      </c>
      <c r="AB400">
        <f t="shared" si="89"/>
        <v>1</v>
      </c>
      <c r="AC400">
        <f t="shared" si="90"/>
        <v>1</v>
      </c>
      <c r="AD400">
        <f t="shared" si="86"/>
        <v>1</v>
      </c>
      <c r="AE400">
        <f t="shared" si="91"/>
        <v>0</v>
      </c>
      <c r="AF400" t="str">
        <f t="shared" si="92"/>
        <v>CONTRL_1_OXBOW</v>
      </c>
      <c r="AG400" t="str">
        <f t="shared" si="93"/>
        <v>Terra-Gen Dixie Valley, LLC (f/k/a 3011)</v>
      </c>
      <c r="AH400" s="70">
        <f t="shared" si="94"/>
        <v>50</v>
      </c>
      <c r="AI400" t="str">
        <f t="shared" si="95"/>
        <v>Geothermal</v>
      </c>
      <c r="AJ400" s="44">
        <f>IFERROR(INDEX(MasterGenCapability_201906!$G:$G,MATCH($AF400,MasterGenCapability_201906!$U:$U,0)),"")</f>
        <v>60</v>
      </c>
      <c r="AK400" s="44">
        <f>IFERROR(INDEX(NQC2020compliance_20191121!$L:$L,MATCH($AF400,NQC2020compliance_20191121!$A:$A,0)),"")</f>
        <v>51.24</v>
      </c>
    </row>
    <row r="401" spans="2:37" hidden="1" x14ac:dyDescent="0.25">
      <c r="B401" s="6">
        <v>396</v>
      </c>
      <c r="C401" s="6" t="s">
        <v>1209</v>
      </c>
      <c r="D401" s="6" t="s">
        <v>1210</v>
      </c>
      <c r="E401" s="6" t="s">
        <v>1211</v>
      </c>
      <c r="F401" s="6" t="s">
        <v>1127</v>
      </c>
      <c r="G401" s="6" t="s">
        <v>30</v>
      </c>
      <c r="H401" s="6" t="s">
        <v>1212</v>
      </c>
      <c r="I401" s="6" t="s">
        <v>197</v>
      </c>
      <c r="J401" s="6" t="s">
        <v>191</v>
      </c>
      <c r="K401" s="6"/>
      <c r="L401" s="6" t="s">
        <v>1</v>
      </c>
      <c r="M401" s="12">
        <v>39234</v>
      </c>
      <c r="N401" s="12">
        <v>42886</v>
      </c>
      <c r="O401" s="6">
        <v>0</v>
      </c>
      <c r="P401" s="13">
        <v>225</v>
      </c>
      <c r="Q401" s="13">
        <v>1971</v>
      </c>
      <c r="R401" s="14">
        <v>1</v>
      </c>
      <c r="S401" s="6" t="s">
        <v>35</v>
      </c>
      <c r="T401" s="6" t="s">
        <v>35</v>
      </c>
      <c r="U401" s="15" t="s">
        <v>35</v>
      </c>
      <c r="V401" s="15" t="s">
        <v>191</v>
      </c>
      <c r="W401" s="15" t="s">
        <v>37</v>
      </c>
      <c r="X401" s="16">
        <v>1</v>
      </c>
      <c r="Y401" s="45">
        <f t="shared" si="87"/>
        <v>42886</v>
      </c>
      <c r="Z401" s="41">
        <f>IF(IFERROR(MATCH(E401,CONV_CAISO_Gen_List!C:C,0),FALSE),1,0)</f>
        <v>1</v>
      </c>
      <c r="AA401" s="47">
        <f t="shared" si="88"/>
        <v>1971</v>
      </c>
      <c r="AB401">
        <f t="shared" si="89"/>
        <v>0</v>
      </c>
      <c r="AC401">
        <f t="shared" si="90"/>
        <v>1</v>
      </c>
      <c r="AD401">
        <f t="shared" si="86"/>
        <v>0</v>
      </c>
      <c r="AE401">
        <f t="shared" si="91"/>
        <v>0</v>
      </c>
      <c r="AJ401" s="44" t="str">
        <f>IFERROR(INDEX(MasterGenCapability_201906!$G:$G,MATCH($AF401,MasterGenCapability_201906!$U:$U,0)),"")</f>
        <v/>
      </c>
      <c r="AK401" s="44" t="str">
        <f>IFERROR(INDEX(NQC2020compliance_20191121!$L:$L,MATCH($AF401,NQC2020compliance_20191121!$A:$A,0)),"")</f>
        <v/>
      </c>
    </row>
    <row r="402" spans="2:37" x14ac:dyDescent="0.25">
      <c r="B402" s="6">
        <v>397</v>
      </c>
      <c r="C402" s="6" t="s">
        <v>1213</v>
      </c>
      <c r="D402" s="6" t="s">
        <v>1214</v>
      </c>
      <c r="E402" s="6"/>
      <c r="F402" s="6" t="s">
        <v>1127</v>
      </c>
      <c r="G402" s="6" t="s">
        <v>30</v>
      </c>
      <c r="H402" s="6" t="s">
        <v>903</v>
      </c>
      <c r="I402" s="6" t="s">
        <v>904</v>
      </c>
      <c r="J402" s="6" t="s">
        <v>191</v>
      </c>
      <c r="K402" s="6"/>
      <c r="L402" s="6" t="s">
        <v>1</v>
      </c>
      <c r="M402" s="12">
        <v>40087</v>
      </c>
      <c r="N402" s="12">
        <v>47938</v>
      </c>
      <c r="O402" s="6">
        <v>1</v>
      </c>
      <c r="P402" s="13">
        <v>33.177999999999997</v>
      </c>
      <c r="Q402" s="13">
        <v>95.00418071</v>
      </c>
      <c r="R402" s="14">
        <v>0.32688004399999998</v>
      </c>
      <c r="S402" s="6" t="s">
        <v>905</v>
      </c>
      <c r="T402" s="6" t="s">
        <v>35</v>
      </c>
      <c r="U402" s="15" t="s">
        <v>905</v>
      </c>
      <c r="V402" s="15" t="s">
        <v>191</v>
      </c>
      <c r="W402" s="15" t="s">
        <v>906</v>
      </c>
      <c r="X402" s="16">
        <v>1</v>
      </c>
      <c r="Y402" s="45">
        <f t="shared" si="87"/>
        <v>73050</v>
      </c>
      <c r="Z402" s="41">
        <f>IF(IFERROR(MATCH(E402,CONV_CAISO_Gen_List!C:C,0),FALSE),1,0)</f>
        <v>0</v>
      </c>
      <c r="AA402" s="47">
        <f t="shared" si="88"/>
        <v>95.00418071</v>
      </c>
      <c r="AB402">
        <f t="shared" si="89"/>
        <v>1</v>
      </c>
      <c r="AC402">
        <f t="shared" si="90"/>
        <v>1</v>
      </c>
      <c r="AD402">
        <f t="shared" si="86"/>
        <v>1</v>
      </c>
      <c r="AE402">
        <f t="shared" si="91"/>
        <v>0</v>
      </c>
      <c r="AF402" t="str">
        <f t="shared" ref="AF402:AF433" si="96">IF(ISBLANK(E402),C402,E402)</f>
        <v>SC33108</v>
      </c>
      <c r="AG402" t="str">
        <f t="shared" ref="AG402:AG433" si="97">D402</f>
        <v>ORNI 18, LLC</v>
      </c>
      <c r="AH402" s="70">
        <f t="shared" ref="AH402:AH433" si="98">P402</f>
        <v>33.177999999999997</v>
      </c>
      <c r="AI402" t="str">
        <f t="shared" ref="AI402:AI433" si="99">V402</f>
        <v>Geothermal</v>
      </c>
      <c r="AJ402" s="44" t="str">
        <f>IFERROR(INDEX(MasterGenCapability_201906!$G:$G,MATCH($AF402,MasterGenCapability_201906!$U:$U,0)),"")</f>
        <v/>
      </c>
      <c r="AK402" s="44" t="str">
        <f>IFERROR(INDEX(NQC2020compliance_20191121!$L:$L,MATCH($AF402,NQC2020compliance_20191121!$A:$A,0)),"")</f>
        <v/>
      </c>
    </row>
    <row r="403" spans="2:37" x14ac:dyDescent="0.25">
      <c r="B403" s="6">
        <v>398</v>
      </c>
      <c r="C403" s="6" t="s">
        <v>1215</v>
      </c>
      <c r="D403" s="6" t="s">
        <v>1216</v>
      </c>
      <c r="E403" s="6" t="s">
        <v>1211</v>
      </c>
      <c r="F403" s="6" t="s">
        <v>1127</v>
      </c>
      <c r="G403" s="6" t="s">
        <v>30</v>
      </c>
      <c r="H403" s="6" t="s">
        <v>1212</v>
      </c>
      <c r="I403" s="6" t="s">
        <v>197</v>
      </c>
      <c r="J403" s="6" t="s">
        <v>191</v>
      </c>
      <c r="K403" s="6"/>
      <c r="L403" s="6" t="s">
        <v>1</v>
      </c>
      <c r="M403" s="12">
        <v>42887</v>
      </c>
      <c r="N403" s="12">
        <v>46538</v>
      </c>
      <c r="O403" s="6">
        <v>1</v>
      </c>
      <c r="P403" s="13">
        <v>225</v>
      </c>
      <c r="Q403" s="13">
        <v>1971</v>
      </c>
      <c r="R403" s="14">
        <v>1</v>
      </c>
      <c r="S403" s="6" t="s">
        <v>35</v>
      </c>
      <c r="T403" s="6" t="s">
        <v>35</v>
      </c>
      <c r="U403" s="15" t="s">
        <v>35</v>
      </c>
      <c r="V403" s="15" t="s">
        <v>191</v>
      </c>
      <c r="W403" s="15" t="s">
        <v>37</v>
      </c>
      <c r="X403" s="16">
        <v>1</v>
      </c>
      <c r="Y403" s="45">
        <f t="shared" si="87"/>
        <v>73050</v>
      </c>
      <c r="Z403" s="41">
        <f>IF(IFERROR(MATCH(E403,CONV_CAISO_Gen_List!C:C,0),FALSE),1,0)</f>
        <v>1</v>
      </c>
      <c r="AA403" s="47">
        <f t="shared" si="88"/>
        <v>1971</v>
      </c>
      <c r="AB403">
        <f t="shared" si="89"/>
        <v>1</v>
      </c>
      <c r="AC403">
        <f t="shared" si="90"/>
        <v>1</v>
      </c>
      <c r="AD403">
        <f t="shared" si="86"/>
        <v>1</v>
      </c>
      <c r="AE403">
        <f t="shared" si="91"/>
        <v>0</v>
      </c>
      <c r="AF403" t="str">
        <f t="shared" si="96"/>
        <v>GYS5X6_7_UNITS</v>
      </c>
      <c r="AG403" t="str">
        <f t="shared" si="97"/>
        <v>Geysers Power Company, LLC (f/k/a 3107)</v>
      </c>
      <c r="AH403" s="70">
        <f t="shared" si="98"/>
        <v>225</v>
      </c>
      <c r="AI403" t="str">
        <f t="shared" si="99"/>
        <v>Geothermal</v>
      </c>
      <c r="AJ403" s="44">
        <f>IFERROR(INDEX(MasterGenCapability_201906!$G:$G,MATCH($AF403,MasterGenCapability_201906!$U:$U,0)),"")</f>
        <v>85</v>
      </c>
      <c r="AK403" s="44">
        <f>IFERROR(INDEX(NQC2020compliance_20191121!$L:$L,MATCH($AF403,NQC2020compliance_20191121!$A:$A,0)),"")</f>
        <v>85</v>
      </c>
    </row>
    <row r="404" spans="2:37" x14ac:dyDescent="0.25">
      <c r="B404" s="6">
        <v>399</v>
      </c>
      <c r="C404" s="6" t="s">
        <v>1217</v>
      </c>
      <c r="D404" s="6" t="s">
        <v>1218</v>
      </c>
      <c r="E404" s="6" t="s">
        <v>1219</v>
      </c>
      <c r="F404" s="6" t="s">
        <v>1127</v>
      </c>
      <c r="G404" s="6" t="s">
        <v>30</v>
      </c>
      <c r="H404" s="6" t="s">
        <v>1195</v>
      </c>
      <c r="I404" s="6" t="s">
        <v>1196</v>
      </c>
      <c r="J404" s="6" t="s">
        <v>211</v>
      </c>
      <c r="K404" s="6" t="s">
        <v>212</v>
      </c>
      <c r="L404" s="6" t="s">
        <v>1</v>
      </c>
      <c r="M404" s="12">
        <v>2923</v>
      </c>
      <c r="N404" s="12">
        <v>2922</v>
      </c>
      <c r="O404" s="6">
        <v>1</v>
      </c>
      <c r="P404" s="13">
        <v>0</v>
      </c>
      <c r="Q404" s="13">
        <v>12.38805234</v>
      </c>
      <c r="R404" s="14">
        <v>0</v>
      </c>
      <c r="S404" s="6" t="s">
        <v>35</v>
      </c>
      <c r="T404" s="6" t="s">
        <v>35</v>
      </c>
      <c r="U404" s="15" t="s">
        <v>35</v>
      </c>
      <c r="V404" s="15" t="s">
        <v>213</v>
      </c>
      <c r="W404" s="15" t="s">
        <v>37</v>
      </c>
      <c r="X404" s="16">
        <v>1</v>
      </c>
      <c r="Y404" s="45">
        <f t="shared" si="87"/>
        <v>73050</v>
      </c>
      <c r="Z404" s="41">
        <f>IF(IFERROR(MATCH(E404,CONV_CAISO_Gen_List!C:C,0),FALSE),1,0)</f>
        <v>1</v>
      </c>
      <c r="AA404" s="47">
        <f t="shared" si="88"/>
        <v>12.38805234</v>
      </c>
      <c r="AB404">
        <f t="shared" si="89"/>
        <v>1</v>
      </c>
      <c r="AC404">
        <f t="shared" si="90"/>
        <v>1</v>
      </c>
      <c r="AD404">
        <f t="shared" si="86"/>
        <v>1</v>
      </c>
      <c r="AE404">
        <f t="shared" si="91"/>
        <v>1</v>
      </c>
      <c r="AF404" t="str">
        <f t="shared" si="96"/>
        <v>BISHOP_1_ALAMO</v>
      </c>
      <c r="AG404" t="str">
        <f t="shared" si="97"/>
        <v>Bishop Creek No. 2</v>
      </c>
      <c r="AH404" s="70">
        <f t="shared" si="98"/>
        <v>0</v>
      </c>
      <c r="AI404" t="str">
        <f t="shared" si="99"/>
        <v>Small_Hydro</v>
      </c>
      <c r="AJ404" s="44">
        <f>IFERROR(INDEX(MasterGenCapability_201906!$G:$G,MATCH($AF404,MasterGenCapability_201906!$U:$U,0)),"")</f>
        <v>13.4</v>
      </c>
      <c r="AK404" s="44">
        <f>IFERROR(INDEX(NQC2020compliance_20191121!$L:$L,MATCH($AF404,NQC2020compliance_20191121!$A:$A,0)),"")</f>
        <v>7.56</v>
      </c>
    </row>
    <row r="405" spans="2:37" x14ac:dyDescent="0.25">
      <c r="B405" s="6">
        <v>400</v>
      </c>
      <c r="C405" s="6" t="s">
        <v>1220</v>
      </c>
      <c r="D405" s="6" t="s">
        <v>1221</v>
      </c>
      <c r="E405" s="6" t="s">
        <v>1222</v>
      </c>
      <c r="F405" s="6" t="s">
        <v>1127</v>
      </c>
      <c r="G405" s="6" t="s">
        <v>30</v>
      </c>
      <c r="H405" s="6" t="s">
        <v>1195</v>
      </c>
      <c r="I405" s="6" t="s">
        <v>1196</v>
      </c>
      <c r="J405" s="6" t="s">
        <v>211</v>
      </c>
      <c r="K405" s="6" t="s">
        <v>212</v>
      </c>
      <c r="L405" s="6" t="s">
        <v>1</v>
      </c>
      <c r="M405" s="12">
        <v>4750</v>
      </c>
      <c r="N405" s="12">
        <v>4749</v>
      </c>
      <c r="O405" s="6">
        <v>1</v>
      </c>
      <c r="P405" s="13">
        <v>0</v>
      </c>
      <c r="Q405" s="13">
        <v>18.25398272</v>
      </c>
      <c r="R405" s="14">
        <v>0</v>
      </c>
      <c r="S405" s="6" t="s">
        <v>35</v>
      </c>
      <c r="T405" s="6" t="s">
        <v>35</v>
      </c>
      <c r="U405" s="15" t="s">
        <v>35</v>
      </c>
      <c r="V405" s="15" t="s">
        <v>213</v>
      </c>
      <c r="W405" s="15" t="s">
        <v>37</v>
      </c>
      <c r="X405" s="16">
        <v>1</v>
      </c>
      <c r="Y405" s="45">
        <f t="shared" si="87"/>
        <v>73050</v>
      </c>
      <c r="Z405" s="41">
        <f>IF(IFERROR(MATCH(E405,CONV_CAISO_Gen_List!C:C,0),FALSE),1,0)</f>
        <v>1</v>
      </c>
      <c r="AA405" s="47">
        <f t="shared" si="88"/>
        <v>18.25398272</v>
      </c>
      <c r="AB405">
        <f t="shared" si="89"/>
        <v>1</v>
      </c>
      <c r="AC405">
        <f t="shared" si="90"/>
        <v>1</v>
      </c>
      <c r="AD405">
        <f t="shared" si="86"/>
        <v>1</v>
      </c>
      <c r="AE405">
        <f t="shared" si="91"/>
        <v>1</v>
      </c>
      <c r="AF405" t="str">
        <f t="shared" si="96"/>
        <v>BISHOP_1_UNITS</v>
      </c>
      <c r="AG405" t="str">
        <f t="shared" si="97"/>
        <v>Bishop Creek No. 3</v>
      </c>
      <c r="AH405" s="70">
        <f t="shared" si="98"/>
        <v>0</v>
      </c>
      <c r="AI405" t="str">
        <f t="shared" si="99"/>
        <v>Small_Hydro</v>
      </c>
      <c r="AJ405" s="44">
        <f>IFERROR(INDEX(MasterGenCapability_201906!$G:$G,MATCH($AF405,MasterGenCapability_201906!$U:$U,0)),"")</f>
        <v>15.8</v>
      </c>
      <c r="AK405" s="44">
        <f>IFERROR(INDEX(NQC2020compliance_20191121!$L:$L,MATCH($AF405,NQC2020compliance_20191121!$A:$A,0)),"")</f>
        <v>8.34</v>
      </c>
    </row>
    <row r="406" spans="2:37" x14ac:dyDescent="0.25">
      <c r="B406" s="6">
        <v>401</v>
      </c>
      <c r="C406" s="6" t="s">
        <v>1223</v>
      </c>
      <c r="D406" s="6" t="s">
        <v>1224</v>
      </c>
      <c r="E406" s="6" t="s">
        <v>1222</v>
      </c>
      <c r="F406" s="6" t="s">
        <v>1127</v>
      </c>
      <c r="G406" s="6" t="s">
        <v>30</v>
      </c>
      <c r="H406" s="6" t="s">
        <v>1195</v>
      </c>
      <c r="I406" s="6" t="s">
        <v>1196</v>
      </c>
      <c r="J406" s="6" t="s">
        <v>211</v>
      </c>
      <c r="K406" s="6" t="s">
        <v>212</v>
      </c>
      <c r="L406" s="6" t="s">
        <v>1</v>
      </c>
      <c r="M406" s="12">
        <v>1828</v>
      </c>
      <c r="N406" s="12">
        <v>1827</v>
      </c>
      <c r="O406" s="6">
        <v>1</v>
      </c>
      <c r="P406" s="13">
        <v>0</v>
      </c>
      <c r="Q406" s="13">
        <v>18.51009728</v>
      </c>
      <c r="R406" s="14">
        <v>0</v>
      </c>
      <c r="S406" s="6" t="s">
        <v>35</v>
      </c>
      <c r="T406" s="6" t="s">
        <v>35</v>
      </c>
      <c r="U406" s="15" t="s">
        <v>35</v>
      </c>
      <c r="V406" s="15" t="s">
        <v>213</v>
      </c>
      <c r="W406" s="15" t="s">
        <v>37</v>
      </c>
      <c r="X406" s="16">
        <v>1</v>
      </c>
      <c r="Y406" s="45">
        <f t="shared" si="87"/>
        <v>73050</v>
      </c>
      <c r="Z406" s="41">
        <f>IF(IFERROR(MATCH(E406,CONV_CAISO_Gen_List!C:C,0),FALSE),1,0)</f>
        <v>1</v>
      </c>
      <c r="AA406" s="47">
        <f t="shared" si="88"/>
        <v>18.51009728</v>
      </c>
      <c r="AB406">
        <f t="shared" si="89"/>
        <v>1</v>
      </c>
      <c r="AC406">
        <f t="shared" si="90"/>
        <v>1</v>
      </c>
      <c r="AD406">
        <f t="shared" si="86"/>
        <v>1</v>
      </c>
      <c r="AE406">
        <f t="shared" si="91"/>
        <v>1</v>
      </c>
      <c r="AF406" t="str">
        <f t="shared" si="96"/>
        <v>BISHOP_1_UNITS</v>
      </c>
      <c r="AG406" t="str">
        <f t="shared" si="97"/>
        <v>Bishop Creek No. 4</v>
      </c>
      <c r="AH406" s="70">
        <f t="shared" si="98"/>
        <v>0</v>
      </c>
      <c r="AI406" t="str">
        <f t="shared" si="99"/>
        <v>Small_Hydro</v>
      </c>
      <c r="AJ406" s="44">
        <f>IFERROR(INDEX(MasterGenCapability_201906!$G:$G,MATCH($AF406,MasterGenCapability_201906!$U:$U,0)),"")</f>
        <v>15.8</v>
      </c>
      <c r="AK406" s="44">
        <f>IFERROR(INDEX(NQC2020compliance_20191121!$L:$L,MATCH($AF406,NQC2020compliance_20191121!$A:$A,0)),"")</f>
        <v>8.34</v>
      </c>
    </row>
    <row r="407" spans="2:37" x14ac:dyDescent="0.25">
      <c r="B407" s="6">
        <v>402</v>
      </c>
      <c r="C407" s="6" t="s">
        <v>1225</v>
      </c>
      <c r="D407" s="6" t="s">
        <v>1226</v>
      </c>
      <c r="E407" s="6" t="s">
        <v>1219</v>
      </c>
      <c r="F407" s="6" t="s">
        <v>1127</v>
      </c>
      <c r="G407" s="6" t="s">
        <v>30</v>
      </c>
      <c r="H407" s="6" t="s">
        <v>1195</v>
      </c>
      <c r="I407" s="6" t="s">
        <v>1196</v>
      </c>
      <c r="J407" s="6" t="s">
        <v>211</v>
      </c>
      <c r="K407" s="6" t="s">
        <v>212</v>
      </c>
      <c r="L407" s="6" t="s">
        <v>1</v>
      </c>
      <c r="M407" s="12">
        <v>6941</v>
      </c>
      <c r="N407" s="12">
        <v>6940</v>
      </c>
      <c r="O407" s="6">
        <v>1</v>
      </c>
      <c r="P407" s="13">
        <v>0</v>
      </c>
      <c r="Q407" s="13">
        <v>7.6663766539999996</v>
      </c>
      <c r="R407" s="14">
        <v>0</v>
      </c>
      <c r="S407" s="6" t="s">
        <v>35</v>
      </c>
      <c r="T407" s="6" t="s">
        <v>35</v>
      </c>
      <c r="U407" s="15" t="s">
        <v>35</v>
      </c>
      <c r="V407" s="15" t="s">
        <v>213</v>
      </c>
      <c r="W407" s="15" t="s">
        <v>37</v>
      </c>
      <c r="X407" s="16">
        <v>1</v>
      </c>
      <c r="Y407" s="45">
        <f t="shared" si="87"/>
        <v>73050</v>
      </c>
      <c r="Z407" s="41">
        <f>IF(IFERROR(MATCH(E407,CONV_CAISO_Gen_List!C:C,0),FALSE),1,0)</f>
        <v>1</v>
      </c>
      <c r="AA407" s="47">
        <f t="shared" si="88"/>
        <v>7.6663766539999996</v>
      </c>
      <c r="AB407">
        <f t="shared" si="89"/>
        <v>1</v>
      </c>
      <c r="AC407">
        <f t="shared" si="90"/>
        <v>1</v>
      </c>
      <c r="AD407">
        <f t="shared" si="86"/>
        <v>1</v>
      </c>
      <c r="AE407">
        <f t="shared" si="91"/>
        <v>1</v>
      </c>
      <c r="AF407" t="str">
        <f t="shared" si="96"/>
        <v>BISHOP_1_ALAMO</v>
      </c>
      <c r="AG407" t="str">
        <f t="shared" si="97"/>
        <v>Bishop Creek No. 5</v>
      </c>
      <c r="AH407" s="70">
        <f t="shared" si="98"/>
        <v>0</v>
      </c>
      <c r="AI407" t="str">
        <f t="shared" si="99"/>
        <v>Small_Hydro</v>
      </c>
      <c r="AJ407" s="44">
        <f>IFERROR(INDEX(MasterGenCapability_201906!$G:$G,MATCH($AF407,MasterGenCapability_201906!$U:$U,0)),"")</f>
        <v>13.4</v>
      </c>
      <c r="AK407" s="44">
        <f>IFERROR(INDEX(NQC2020compliance_20191121!$L:$L,MATCH($AF407,NQC2020compliance_20191121!$A:$A,0)),"")</f>
        <v>7.56</v>
      </c>
    </row>
    <row r="408" spans="2:37" x14ac:dyDescent="0.25">
      <c r="B408" s="6">
        <v>403</v>
      </c>
      <c r="C408" s="6" t="s">
        <v>1227</v>
      </c>
      <c r="D408" s="6" t="s">
        <v>1228</v>
      </c>
      <c r="E408" s="6" t="s">
        <v>1219</v>
      </c>
      <c r="F408" s="6" t="s">
        <v>1127</v>
      </c>
      <c r="G408" s="6" t="s">
        <v>30</v>
      </c>
      <c r="H408" s="6" t="s">
        <v>1195</v>
      </c>
      <c r="I408" s="6" t="s">
        <v>1196</v>
      </c>
      <c r="J408" s="6" t="s">
        <v>211</v>
      </c>
      <c r="K408" s="6" t="s">
        <v>212</v>
      </c>
      <c r="L408" s="6" t="s">
        <v>1</v>
      </c>
      <c r="M408" s="12">
        <v>4750</v>
      </c>
      <c r="N408" s="12">
        <v>4749</v>
      </c>
      <c r="O408" s="6">
        <v>1</v>
      </c>
      <c r="P408" s="13">
        <v>0</v>
      </c>
      <c r="Q408" s="13">
        <v>2.707771004</v>
      </c>
      <c r="R408" s="14">
        <v>0</v>
      </c>
      <c r="S408" s="6" t="s">
        <v>35</v>
      </c>
      <c r="T408" s="6" t="s">
        <v>35</v>
      </c>
      <c r="U408" s="15" t="s">
        <v>35</v>
      </c>
      <c r="V408" s="15" t="s">
        <v>213</v>
      </c>
      <c r="W408" s="15" t="s">
        <v>37</v>
      </c>
      <c r="X408" s="16">
        <v>1</v>
      </c>
      <c r="Y408" s="45">
        <f t="shared" si="87"/>
        <v>73050</v>
      </c>
      <c r="Z408" s="41">
        <f>IF(IFERROR(MATCH(E408,CONV_CAISO_Gen_List!C:C,0),FALSE),1,0)</f>
        <v>1</v>
      </c>
      <c r="AA408" s="47">
        <f t="shared" si="88"/>
        <v>2.707771004</v>
      </c>
      <c r="AB408">
        <f t="shared" si="89"/>
        <v>1</v>
      </c>
      <c r="AC408">
        <f t="shared" si="90"/>
        <v>1</v>
      </c>
      <c r="AD408">
        <f t="shared" si="86"/>
        <v>1</v>
      </c>
      <c r="AE408">
        <f t="shared" si="91"/>
        <v>1</v>
      </c>
      <c r="AF408" t="str">
        <f t="shared" si="96"/>
        <v>BISHOP_1_ALAMO</v>
      </c>
      <c r="AG408" t="str">
        <f t="shared" si="97"/>
        <v>Bishop Creek No. 6</v>
      </c>
      <c r="AH408" s="70">
        <f t="shared" si="98"/>
        <v>0</v>
      </c>
      <c r="AI408" t="str">
        <f t="shared" si="99"/>
        <v>Small_Hydro</v>
      </c>
      <c r="AJ408" s="44">
        <f>IFERROR(INDEX(MasterGenCapability_201906!$G:$G,MATCH($AF408,MasterGenCapability_201906!$U:$U,0)),"")</f>
        <v>13.4</v>
      </c>
      <c r="AK408" s="44">
        <f>IFERROR(INDEX(NQC2020compliance_20191121!$L:$L,MATCH($AF408,NQC2020compliance_20191121!$A:$A,0)),"")</f>
        <v>7.56</v>
      </c>
    </row>
    <row r="409" spans="2:37" x14ac:dyDescent="0.25">
      <c r="B409" s="6">
        <v>404</v>
      </c>
      <c r="C409" s="6" t="s">
        <v>1229</v>
      </c>
      <c r="D409" s="6" t="s">
        <v>1230</v>
      </c>
      <c r="E409" s="6" t="s">
        <v>1231</v>
      </c>
      <c r="F409" s="6" t="s">
        <v>1127</v>
      </c>
      <c r="G409" s="6" t="s">
        <v>30</v>
      </c>
      <c r="H409" s="6" t="s">
        <v>79</v>
      </c>
      <c r="I409" s="6" t="s">
        <v>80</v>
      </c>
      <c r="J409" s="6" t="s">
        <v>211</v>
      </c>
      <c r="K409" s="6" t="s">
        <v>212</v>
      </c>
      <c r="L409" s="6" t="s">
        <v>1</v>
      </c>
      <c r="M409" s="12">
        <v>1462</v>
      </c>
      <c r="N409" s="12">
        <v>1461</v>
      </c>
      <c r="O409" s="6">
        <v>1</v>
      </c>
      <c r="P409" s="13">
        <v>0</v>
      </c>
      <c r="Q409" s="13">
        <v>0</v>
      </c>
      <c r="R409" s="14">
        <v>0</v>
      </c>
      <c r="S409" s="6" t="s">
        <v>35</v>
      </c>
      <c r="T409" s="6" t="s">
        <v>35</v>
      </c>
      <c r="U409" s="15" t="s">
        <v>35</v>
      </c>
      <c r="V409" s="15" t="s">
        <v>213</v>
      </c>
      <c r="W409" s="15" t="s">
        <v>80</v>
      </c>
      <c r="X409" s="16">
        <v>1</v>
      </c>
      <c r="Y409" s="45">
        <f t="shared" si="87"/>
        <v>73050</v>
      </c>
      <c r="Z409" s="41">
        <f>IF(IFERROR(MATCH(E409,CONV_CAISO_Gen_List!C:C,0),FALSE),1,0)</f>
        <v>1</v>
      </c>
      <c r="AA409" s="47">
        <f t="shared" si="88"/>
        <v>0</v>
      </c>
      <c r="AB409">
        <f t="shared" si="89"/>
        <v>1</v>
      </c>
      <c r="AC409">
        <f t="shared" si="90"/>
        <v>1</v>
      </c>
      <c r="AD409">
        <f t="shared" si="86"/>
        <v>1</v>
      </c>
      <c r="AE409">
        <f t="shared" si="91"/>
        <v>1</v>
      </c>
      <c r="AF409" t="str">
        <f t="shared" si="96"/>
        <v>MONLTH_6_BOREL</v>
      </c>
      <c r="AG409" t="str">
        <f t="shared" si="97"/>
        <v>Borel</v>
      </c>
      <c r="AH409" s="70">
        <f t="shared" si="98"/>
        <v>0</v>
      </c>
      <c r="AI409" t="str">
        <f t="shared" si="99"/>
        <v>Small_Hydro</v>
      </c>
      <c r="AJ409" s="44">
        <f>IFERROR(INDEX(MasterGenCapability_201906!$G:$G,MATCH($AF409,MasterGenCapability_201906!$U:$U,0)),"")</f>
        <v>11</v>
      </c>
      <c r="AK409" s="44">
        <f>IFERROR(INDEX(NQC2020compliance_20191121!$L:$L,MATCH($AF409,NQC2020compliance_20191121!$A:$A,0)),"")</f>
        <v>0</v>
      </c>
    </row>
    <row r="410" spans="2:37" x14ac:dyDescent="0.25">
      <c r="B410" s="6">
        <v>405</v>
      </c>
      <c r="C410" s="6" t="s">
        <v>1232</v>
      </c>
      <c r="D410" s="6" t="s">
        <v>1233</v>
      </c>
      <c r="E410" s="6" t="s">
        <v>1234</v>
      </c>
      <c r="F410" s="6" t="s">
        <v>1127</v>
      </c>
      <c r="G410" s="6" t="s">
        <v>30</v>
      </c>
      <c r="H410" s="6" t="s">
        <v>710</v>
      </c>
      <c r="I410" s="6" t="s">
        <v>286</v>
      </c>
      <c r="J410" s="6" t="s">
        <v>211</v>
      </c>
      <c r="K410" s="6" t="s">
        <v>212</v>
      </c>
      <c r="L410" s="6" t="s">
        <v>1</v>
      </c>
      <c r="M410" s="12">
        <v>6211</v>
      </c>
      <c r="N410" s="12">
        <v>6210</v>
      </c>
      <c r="O410" s="6">
        <v>1</v>
      </c>
      <c r="P410" s="13">
        <v>0</v>
      </c>
      <c r="Q410" s="13">
        <v>1.968163044</v>
      </c>
      <c r="R410" s="14">
        <v>0</v>
      </c>
      <c r="S410" s="6" t="s">
        <v>35</v>
      </c>
      <c r="T410" s="6" t="s">
        <v>35</v>
      </c>
      <c r="U410" s="15" t="s">
        <v>35</v>
      </c>
      <c r="V410" s="15" t="s">
        <v>213</v>
      </c>
      <c r="W410" s="15" t="s">
        <v>287</v>
      </c>
      <c r="X410" s="16">
        <v>1</v>
      </c>
      <c r="Y410" s="45">
        <f t="shared" si="87"/>
        <v>73050</v>
      </c>
      <c r="Z410" s="41">
        <f>IF(IFERROR(MATCH(E410,CONV_CAISO_Gen_List!C:C,0),FALSE),1,0)</f>
        <v>1</v>
      </c>
      <c r="AA410" s="47">
        <f t="shared" si="88"/>
        <v>1.968163044</v>
      </c>
      <c r="AB410">
        <f t="shared" si="89"/>
        <v>1</v>
      </c>
      <c r="AC410">
        <f t="shared" si="90"/>
        <v>1</v>
      </c>
      <c r="AD410">
        <f t="shared" si="86"/>
        <v>1</v>
      </c>
      <c r="AE410">
        <f t="shared" si="91"/>
        <v>1</v>
      </c>
      <c r="AF410" t="str">
        <f t="shared" si="96"/>
        <v>ETIWND_2_FONTNA</v>
      </c>
      <c r="AG410" t="str">
        <f t="shared" si="97"/>
        <v>Fontana</v>
      </c>
      <c r="AH410" s="70">
        <f t="shared" si="98"/>
        <v>0</v>
      </c>
      <c r="AI410" t="str">
        <f t="shared" si="99"/>
        <v>Small_Hydro</v>
      </c>
      <c r="AJ410" s="44">
        <f>IFERROR(INDEX(MasterGenCapability_201906!$G:$G,MATCH($AF410,MasterGenCapability_201906!$U:$U,0)),"")</f>
        <v>2.56</v>
      </c>
      <c r="AK410" s="44">
        <f>IFERROR(INDEX(NQC2020compliance_20191121!$L:$L,MATCH($AF410,NQC2020compliance_20191121!$A:$A,0)),"")</f>
        <v>0.22</v>
      </c>
    </row>
    <row r="411" spans="2:37" x14ac:dyDescent="0.25">
      <c r="B411" s="6">
        <v>406</v>
      </c>
      <c r="C411" s="6" t="s">
        <v>1235</v>
      </c>
      <c r="D411" s="6" t="s">
        <v>1236</v>
      </c>
      <c r="E411" s="6" t="s">
        <v>1237</v>
      </c>
      <c r="F411" s="6" t="s">
        <v>1127</v>
      </c>
      <c r="G411" s="6" t="s">
        <v>30</v>
      </c>
      <c r="H411" s="6" t="s">
        <v>359</v>
      </c>
      <c r="I411" s="6" t="s">
        <v>80</v>
      </c>
      <c r="J411" s="6" t="s">
        <v>211</v>
      </c>
      <c r="K411" s="6" t="s">
        <v>212</v>
      </c>
      <c r="L411" s="6" t="s">
        <v>1</v>
      </c>
      <c r="M411" s="12">
        <v>10594</v>
      </c>
      <c r="N411" s="12">
        <v>10593</v>
      </c>
      <c r="O411" s="6">
        <v>1</v>
      </c>
      <c r="P411" s="13">
        <v>0</v>
      </c>
      <c r="Q411" s="13">
        <v>8.7025500000000005</v>
      </c>
      <c r="R411" s="14">
        <v>0</v>
      </c>
      <c r="S411" s="6" t="s">
        <v>35</v>
      </c>
      <c r="T411" s="6" t="s">
        <v>35</v>
      </c>
      <c r="U411" s="15" t="s">
        <v>35</v>
      </c>
      <c r="V411" s="15" t="s">
        <v>213</v>
      </c>
      <c r="W411" s="15" t="s">
        <v>80</v>
      </c>
      <c r="X411" s="16">
        <v>1</v>
      </c>
      <c r="Y411" s="45">
        <f t="shared" si="87"/>
        <v>73050</v>
      </c>
      <c r="Z411" s="41">
        <f>IF(IFERROR(MATCH(E411,CONV_CAISO_Gen_List!C:C,0),FALSE),1,0)</f>
        <v>1</v>
      </c>
      <c r="AA411" s="47">
        <f t="shared" si="88"/>
        <v>8.7025500000000005</v>
      </c>
      <c r="AB411">
        <f t="shared" si="89"/>
        <v>1</v>
      </c>
      <c r="AC411">
        <f t="shared" si="90"/>
        <v>1</v>
      </c>
      <c r="AD411">
        <f t="shared" si="86"/>
        <v>1</v>
      </c>
      <c r="AE411">
        <f t="shared" si="91"/>
        <v>1</v>
      </c>
      <c r="AF411" t="str">
        <f t="shared" si="96"/>
        <v>RECTOR_2_KAWH 1</v>
      </c>
      <c r="AG411" t="str">
        <f t="shared" si="97"/>
        <v>Kaweah No. 1</v>
      </c>
      <c r="AH411" s="70">
        <f t="shared" si="98"/>
        <v>0</v>
      </c>
      <c r="AI411" t="str">
        <f t="shared" si="99"/>
        <v>Small_Hydro</v>
      </c>
      <c r="AJ411" s="44">
        <f>IFERROR(INDEX(MasterGenCapability_201906!$G:$G,MATCH($AF411,MasterGenCapability_201906!$U:$U,0)),"")</f>
        <v>2.25</v>
      </c>
      <c r="AK411" s="44">
        <f>IFERROR(INDEX(NQC2020compliance_20191121!$L:$L,MATCH($AF411,NQC2020compliance_20191121!$A:$A,0)),"")</f>
        <v>0.38</v>
      </c>
    </row>
    <row r="412" spans="2:37" x14ac:dyDescent="0.25">
      <c r="B412" s="6">
        <v>407</v>
      </c>
      <c r="C412" s="6" t="s">
        <v>1238</v>
      </c>
      <c r="D412" s="6" t="s">
        <v>1239</v>
      </c>
      <c r="E412" s="6" t="s">
        <v>1240</v>
      </c>
      <c r="F412" s="6" t="s">
        <v>1127</v>
      </c>
      <c r="G412" s="6" t="s">
        <v>30</v>
      </c>
      <c r="H412" s="6" t="s">
        <v>359</v>
      </c>
      <c r="I412" s="6" t="s">
        <v>80</v>
      </c>
      <c r="J412" s="6" t="s">
        <v>211</v>
      </c>
      <c r="K412" s="6" t="s">
        <v>212</v>
      </c>
      <c r="L412" s="6" t="s">
        <v>1</v>
      </c>
      <c r="M412" s="12">
        <v>10594</v>
      </c>
      <c r="N412" s="12">
        <v>10593</v>
      </c>
      <c r="O412" s="6">
        <v>1</v>
      </c>
      <c r="P412" s="13">
        <v>0</v>
      </c>
      <c r="Q412" s="13">
        <v>5.343998182</v>
      </c>
      <c r="R412" s="14">
        <v>0</v>
      </c>
      <c r="S412" s="6" t="s">
        <v>35</v>
      </c>
      <c r="T412" s="6" t="s">
        <v>35</v>
      </c>
      <c r="U412" s="15" t="s">
        <v>35</v>
      </c>
      <c r="V412" s="15" t="s">
        <v>213</v>
      </c>
      <c r="W412" s="15" t="s">
        <v>80</v>
      </c>
      <c r="X412" s="16">
        <v>1</v>
      </c>
      <c r="Y412" s="45">
        <f t="shared" si="87"/>
        <v>73050</v>
      </c>
      <c r="Z412" s="41">
        <f>IF(IFERROR(MATCH(E412,CONV_CAISO_Gen_List!C:C,0),FALSE),1,0)</f>
        <v>0</v>
      </c>
      <c r="AA412" s="47">
        <f t="shared" si="88"/>
        <v>5.343998182</v>
      </c>
      <c r="AB412">
        <f t="shared" si="89"/>
        <v>1</v>
      </c>
      <c r="AC412">
        <f t="shared" si="90"/>
        <v>1</v>
      </c>
      <c r="AD412">
        <f t="shared" si="86"/>
        <v>1</v>
      </c>
      <c r="AE412">
        <f t="shared" si="91"/>
        <v>1</v>
      </c>
      <c r="AF412" t="str">
        <f t="shared" si="96"/>
        <v>RECTOR_2_KAWH 2</v>
      </c>
      <c r="AG412" t="str">
        <f t="shared" si="97"/>
        <v>Kaweah No. 2</v>
      </c>
      <c r="AH412" s="70">
        <f t="shared" si="98"/>
        <v>0</v>
      </c>
      <c r="AI412" t="str">
        <f t="shared" si="99"/>
        <v>Small_Hydro</v>
      </c>
      <c r="AJ412" s="44" t="str">
        <f>IFERROR(INDEX(MasterGenCapability_201906!$G:$G,MATCH($AF412,MasterGenCapability_201906!$U:$U,0)),"")</f>
        <v/>
      </c>
      <c r="AK412" s="44" t="str">
        <f>IFERROR(INDEX(NQC2020compliance_20191121!$L:$L,MATCH($AF412,NQC2020compliance_20191121!$A:$A,0)),"")</f>
        <v/>
      </c>
    </row>
    <row r="413" spans="2:37" x14ac:dyDescent="0.25">
      <c r="B413" s="6">
        <v>408</v>
      </c>
      <c r="C413" s="6" t="s">
        <v>1241</v>
      </c>
      <c r="D413" s="6" t="s">
        <v>1242</v>
      </c>
      <c r="E413" s="6" t="s">
        <v>1243</v>
      </c>
      <c r="F413" s="6" t="s">
        <v>1127</v>
      </c>
      <c r="G413" s="6" t="s">
        <v>30</v>
      </c>
      <c r="H413" s="6" t="s">
        <v>359</v>
      </c>
      <c r="I413" s="6" t="s">
        <v>80</v>
      </c>
      <c r="J413" s="6" t="s">
        <v>211</v>
      </c>
      <c r="K413" s="6" t="s">
        <v>212</v>
      </c>
      <c r="L413" s="6" t="s">
        <v>1</v>
      </c>
      <c r="M413" s="12">
        <v>4750</v>
      </c>
      <c r="N413" s="12">
        <v>4749</v>
      </c>
      <c r="O413" s="6">
        <v>1</v>
      </c>
      <c r="P413" s="13">
        <v>0</v>
      </c>
      <c r="Q413" s="13">
        <v>14.250661819999999</v>
      </c>
      <c r="R413" s="14">
        <v>0</v>
      </c>
      <c r="S413" s="6" t="s">
        <v>35</v>
      </c>
      <c r="T413" s="6" t="s">
        <v>35</v>
      </c>
      <c r="U413" s="15" t="s">
        <v>35</v>
      </c>
      <c r="V413" s="15" t="s">
        <v>213</v>
      </c>
      <c r="W413" s="15" t="s">
        <v>80</v>
      </c>
      <c r="X413" s="16">
        <v>1</v>
      </c>
      <c r="Y413" s="45">
        <f t="shared" si="87"/>
        <v>73050</v>
      </c>
      <c r="Z413" s="41">
        <f>IF(IFERROR(MATCH(E413,CONV_CAISO_Gen_List!C:C,0),FALSE),1,0)</f>
        <v>0</v>
      </c>
      <c r="AA413" s="47">
        <f t="shared" si="88"/>
        <v>14.250661819999999</v>
      </c>
      <c r="AB413">
        <f t="shared" si="89"/>
        <v>1</v>
      </c>
      <c r="AC413">
        <f t="shared" si="90"/>
        <v>1</v>
      </c>
      <c r="AD413">
        <f t="shared" si="86"/>
        <v>1</v>
      </c>
      <c r="AE413">
        <f t="shared" si="91"/>
        <v>1</v>
      </c>
      <c r="AF413" t="str">
        <f t="shared" si="96"/>
        <v>RECTOR_2_KAWH 3</v>
      </c>
      <c r="AG413" t="str">
        <f t="shared" si="97"/>
        <v>Kaweah No. 3</v>
      </c>
      <c r="AH413" s="70">
        <f t="shared" si="98"/>
        <v>0</v>
      </c>
      <c r="AI413" t="str">
        <f t="shared" si="99"/>
        <v>Small_Hydro</v>
      </c>
      <c r="AJ413" s="44" t="str">
        <f>IFERROR(INDEX(MasterGenCapability_201906!$G:$G,MATCH($AF413,MasterGenCapability_201906!$U:$U,0)),"")</f>
        <v/>
      </c>
      <c r="AK413" s="44" t="str">
        <f>IFERROR(INDEX(NQC2020compliance_20191121!$L:$L,MATCH($AF413,NQC2020compliance_20191121!$A:$A,0)),"")</f>
        <v/>
      </c>
    </row>
    <row r="414" spans="2:37" x14ac:dyDescent="0.25">
      <c r="B414" s="6">
        <v>409</v>
      </c>
      <c r="C414" s="6" t="s">
        <v>1244</v>
      </c>
      <c r="D414" s="6" t="s">
        <v>1245</v>
      </c>
      <c r="E414" s="6" t="s">
        <v>1246</v>
      </c>
      <c r="F414" s="6" t="s">
        <v>1127</v>
      </c>
      <c r="G414" s="6" t="s">
        <v>30</v>
      </c>
      <c r="H414" s="6" t="s">
        <v>79</v>
      </c>
      <c r="I414" s="6" t="s">
        <v>80</v>
      </c>
      <c r="J414" s="6" t="s">
        <v>211</v>
      </c>
      <c r="K414" s="6" t="s">
        <v>212</v>
      </c>
      <c r="L414" s="6" t="s">
        <v>1</v>
      </c>
      <c r="M414" s="12">
        <v>2558</v>
      </c>
      <c r="N414" s="12">
        <v>2557</v>
      </c>
      <c r="O414" s="6">
        <v>1</v>
      </c>
      <c r="P414" s="13">
        <v>0</v>
      </c>
      <c r="Q414" s="13">
        <v>109.89789</v>
      </c>
      <c r="R414" s="14">
        <v>0</v>
      </c>
      <c r="S414" s="6" t="s">
        <v>35</v>
      </c>
      <c r="T414" s="6" t="s">
        <v>35</v>
      </c>
      <c r="U414" s="15" t="s">
        <v>35</v>
      </c>
      <c r="V414" s="15" t="s">
        <v>213</v>
      </c>
      <c r="W414" s="15" t="s">
        <v>80</v>
      </c>
      <c r="X414" s="16">
        <v>1</v>
      </c>
      <c r="Y414" s="45">
        <f t="shared" si="87"/>
        <v>73050</v>
      </c>
      <c r="Z414" s="41">
        <f>IF(IFERROR(MATCH(E414,CONV_CAISO_Gen_List!C:C,0),FALSE),1,0)</f>
        <v>1</v>
      </c>
      <c r="AA414" s="47">
        <f t="shared" si="88"/>
        <v>109.89789</v>
      </c>
      <c r="AB414">
        <f t="shared" si="89"/>
        <v>1</v>
      </c>
      <c r="AC414">
        <f t="shared" si="90"/>
        <v>1</v>
      </c>
      <c r="AD414">
        <f t="shared" si="86"/>
        <v>1</v>
      </c>
      <c r="AE414">
        <f t="shared" si="91"/>
        <v>1</v>
      </c>
      <c r="AF414" t="str">
        <f t="shared" si="96"/>
        <v>KERRGN_1_UNIT 1</v>
      </c>
      <c r="AG414" t="str">
        <f t="shared" si="97"/>
        <v>Kern River No. 1</v>
      </c>
      <c r="AH414" s="70">
        <f t="shared" si="98"/>
        <v>0</v>
      </c>
      <c r="AI414" t="str">
        <f t="shared" si="99"/>
        <v>Small_Hydro</v>
      </c>
      <c r="AJ414" s="44">
        <f>IFERROR(INDEX(MasterGenCapability_201906!$G:$G,MATCH($AF414,MasterGenCapability_201906!$U:$U,0)),"")</f>
        <v>25.6</v>
      </c>
      <c r="AK414" s="44">
        <f>IFERROR(INDEX(NQC2020compliance_20191121!$L:$L,MATCH($AF414,NQC2020compliance_20191121!$A:$A,0)),"")</f>
        <v>17.989999999999998</v>
      </c>
    </row>
    <row r="415" spans="2:37" x14ac:dyDescent="0.25">
      <c r="B415" s="6">
        <v>410</v>
      </c>
      <c r="C415" s="6" t="s">
        <v>1247</v>
      </c>
      <c r="D415" s="6" t="s">
        <v>1248</v>
      </c>
      <c r="E415" s="6" t="s">
        <v>1249</v>
      </c>
      <c r="F415" s="6" t="s">
        <v>1127</v>
      </c>
      <c r="G415" s="6" t="s">
        <v>30</v>
      </c>
      <c r="H415" s="6" t="s">
        <v>203</v>
      </c>
      <c r="I415" s="6" t="s">
        <v>204</v>
      </c>
      <c r="J415" s="6" t="s">
        <v>211</v>
      </c>
      <c r="K415" s="6" t="s">
        <v>212</v>
      </c>
      <c r="L415" s="6" t="s">
        <v>1</v>
      </c>
      <c r="M415" s="12">
        <v>4019</v>
      </c>
      <c r="N415" s="12">
        <v>4018</v>
      </c>
      <c r="O415" s="6">
        <v>1</v>
      </c>
      <c r="P415" s="13">
        <v>0</v>
      </c>
      <c r="Q415" s="13">
        <v>2.22418</v>
      </c>
      <c r="R415" s="14">
        <v>0</v>
      </c>
      <c r="S415" s="6" t="s">
        <v>35</v>
      </c>
      <c r="T415" s="6" t="s">
        <v>35</v>
      </c>
      <c r="U415" s="15" t="s">
        <v>35</v>
      </c>
      <c r="V415" s="15" t="s">
        <v>213</v>
      </c>
      <c r="W415" s="15" t="s">
        <v>37</v>
      </c>
      <c r="X415" s="16">
        <v>1</v>
      </c>
      <c r="Y415" s="45">
        <f t="shared" si="87"/>
        <v>73050</v>
      </c>
      <c r="Z415" s="41">
        <f>IF(IFERROR(MATCH(E415,CONV_CAISO_Gen_List!C:C,0),FALSE),1,0)</f>
        <v>1</v>
      </c>
      <c r="AA415" s="47">
        <f t="shared" si="88"/>
        <v>2.22418</v>
      </c>
      <c r="AB415">
        <f t="shared" si="89"/>
        <v>1</v>
      </c>
      <c r="AC415">
        <f t="shared" si="90"/>
        <v>1</v>
      </c>
      <c r="AD415">
        <f t="shared" si="86"/>
        <v>1</v>
      </c>
      <c r="AE415">
        <f t="shared" si="91"/>
        <v>1</v>
      </c>
      <c r="AF415" t="str">
        <f t="shared" si="96"/>
        <v>CONTRL_1_LUNDY</v>
      </c>
      <c r="AG415" t="str">
        <f t="shared" si="97"/>
        <v>Lundy</v>
      </c>
      <c r="AH415" s="70">
        <f t="shared" si="98"/>
        <v>0</v>
      </c>
      <c r="AI415" t="str">
        <f t="shared" si="99"/>
        <v>Small_Hydro</v>
      </c>
      <c r="AJ415" s="44">
        <f>IFERROR(INDEX(MasterGenCapability_201906!$G:$G,MATCH($AF415,MasterGenCapability_201906!$U:$U,0)),"")</f>
        <v>3</v>
      </c>
      <c r="AK415" s="44">
        <f>IFERROR(INDEX(NQC2020compliance_20191121!$L:$L,MATCH($AF415,NQC2020compliance_20191121!$A:$A,0)),"")</f>
        <v>1.28</v>
      </c>
    </row>
    <row r="416" spans="2:37" x14ac:dyDescent="0.25">
      <c r="B416" s="6">
        <v>411</v>
      </c>
      <c r="C416" s="6" t="s">
        <v>1250</v>
      </c>
      <c r="D416" s="6" t="s">
        <v>1251</v>
      </c>
      <c r="E416" s="6" t="s">
        <v>1234</v>
      </c>
      <c r="F416" s="6" t="s">
        <v>1127</v>
      </c>
      <c r="G416" s="6" t="s">
        <v>30</v>
      </c>
      <c r="H416" s="6" t="s">
        <v>710</v>
      </c>
      <c r="I416" s="6" t="s">
        <v>286</v>
      </c>
      <c r="J416" s="6" t="s">
        <v>211</v>
      </c>
      <c r="K416" s="6" t="s">
        <v>212</v>
      </c>
      <c r="L416" s="6" t="s">
        <v>1</v>
      </c>
      <c r="M416" s="12">
        <v>1462</v>
      </c>
      <c r="N416" s="12">
        <v>1461</v>
      </c>
      <c r="O416" s="6">
        <v>1</v>
      </c>
      <c r="P416" s="13">
        <v>0</v>
      </c>
      <c r="Q416" s="13">
        <v>0.33358695700000002</v>
      </c>
      <c r="R416" s="14">
        <v>0</v>
      </c>
      <c r="S416" s="6" t="s">
        <v>35</v>
      </c>
      <c r="T416" s="6" t="s">
        <v>35</v>
      </c>
      <c r="U416" s="15" t="s">
        <v>35</v>
      </c>
      <c r="V416" s="15" t="s">
        <v>213</v>
      </c>
      <c r="W416" s="15" t="s">
        <v>287</v>
      </c>
      <c r="X416" s="16">
        <v>1</v>
      </c>
      <c r="Y416" s="45">
        <f t="shared" si="87"/>
        <v>73050</v>
      </c>
      <c r="Z416" s="41">
        <f>IF(IFERROR(MATCH(E416,CONV_CAISO_Gen_List!C:C,0),FALSE),1,0)</f>
        <v>1</v>
      </c>
      <c r="AA416" s="47">
        <f t="shared" si="88"/>
        <v>0.33358695700000002</v>
      </c>
      <c r="AB416">
        <f t="shared" si="89"/>
        <v>1</v>
      </c>
      <c r="AC416">
        <f t="shared" si="90"/>
        <v>1</v>
      </c>
      <c r="AD416">
        <f t="shared" si="86"/>
        <v>1</v>
      </c>
      <c r="AE416">
        <f t="shared" si="91"/>
        <v>1</v>
      </c>
      <c r="AF416" t="str">
        <f t="shared" si="96"/>
        <v>ETIWND_2_FONTNA</v>
      </c>
      <c r="AG416" t="str">
        <f t="shared" si="97"/>
        <v>Lytle Creek</v>
      </c>
      <c r="AH416" s="70">
        <f t="shared" si="98"/>
        <v>0</v>
      </c>
      <c r="AI416" t="str">
        <f t="shared" si="99"/>
        <v>Small_Hydro</v>
      </c>
      <c r="AJ416" s="44">
        <f>IFERROR(INDEX(MasterGenCapability_201906!$G:$G,MATCH($AF416,MasterGenCapability_201906!$U:$U,0)),"")</f>
        <v>2.56</v>
      </c>
      <c r="AK416" s="44">
        <f>IFERROR(INDEX(NQC2020compliance_20191121!$L:$L,MATCH($AF416,NQC2020compliance_20191121!$A:$A,0)),"")</f>
        <v>0.22</v>
      </c>
    </row>
    <row r="417" spans="2:37" x14ac:dyDescent="0.25">
      <c r="B417" s="6">
        <v>412</v>
      </c>
      <c r="C417" s="6" t="s">
        <v>1252</v>
      </c>
      <c r="D417" s="6" t="s">
        <v>1253</v>
      </c>
      <c r="E417" s="6" t="s">
        <v>1254</v>
      </c>
      <c r="F417" s="6" t="s">
        <v>1127</v>
      </c>
      <c r="G417" s="6" t="s">
        <v>30</v>
      </c>
      <c r="H417" s="6" t="s">
        <v>180</v>
      </c>
      <c r="I417" s="6" t="s">
        <v>80</v>
      </c>
      <c r="J417" s="6" t="s">
        <v>211</v>
      </c>
      <c r="K417" s="6" t="s">
        <v>212</v>
      </c>
      <c r="L417" s="6" t="s">
        <v>1</v>
      </c>
      <c r="M417" s="12">
        <v>21916</v>
      </c>
      <c r="N417" s="12">
        <v>21915</v>
      </c>
      <c r="O417" s="6">
        <v>1</v>
      </c>
      <c r="P417" s="13">
        <v>0</v>
      </c>
      <c r="Q417" s="13">
        <v>0</v>
      </c>
      <c r="R417" s="14">
        <v>0</v>
      </c>
      <c r="S417" s="6" t="s">
        <v>35</v>
      </c>
      <c r="T417" s="6" t="s">
        <v>35</v>
      </c>
      <c r="U417" s="15" t="s">
        <v>35</v>
      </c>
      <c r="V417" s="15" t="s">
        <v>213</v>
      </c>
      <c r="W417" s="15" t="s">
        <v>80</v>
      </c>
      <c r="X417" s="16">
        <v>1</v>
      </c>
      <c r="Y417" s="45">
        <f t="shared" si="87"/>
        <v>73050</v>
      </c>
      <c r="Z417" s="41">
        <f>IF(IFERROR(MATCH(E417,CONV_CAISO_Gen_List!C:C,0),FALSE),1,0)</f>
        <v>1</v>
      </c>
      <c r="AA417" s="47">
        <f t="shared" si="88"/>
        <v>0</v>
      </c>
      <c r="AB417">
        <f t="shared" si="89"/>
        <v>1</v>
      </c>
      <c r="AC417">
        <f t="shared" si="90"/>
        <v>1</v>
      </c>
      <c r="AD417">
        <f t="shared" si="86"/>
        <v>1</v>
      </c>
      <c r="AE417">
        <f t="shared" si="91"/>
        <v>1</v>
      </c>
      <c r="AF417" t="str">
        <f t="shared" si="96"/>
        <v>BIGCRK_7_MAMRES</v>
      </c>
      <c r="AG417" t="str">
        <f t="shared" si="97"/>
        <v>Mammoth Pool Fish Water Generator</v>
      </c>
      <c r="AH417" s="70">
        <f t="shared" si="98"/>
        <v>0</v>
      </c>
      <c r="AI417" t="str">
        <f t="shared" si="99"/>
        <v>Small_Hydro</v>
      </c>
      <c r="AJ417" s="44">
        <f>IFERROR(INDEX(MasterGenCapability_201906!$G:$G,MATCH($AF417,MasterGenCapability_201906!$U:$U,0)),"")</f>
        <v>1.25</v>
      </c>
      <c r="AK417" s="44">
        <f>IFERROR(INDEX(NQC2020compliance_20191121!$L:$L,MATCH($AF417,NQC2020compliance_20191121!$A:$A,0)),"")</f>
        <v>0</v>
      </c>
    </row>
    <row r="418" spans="2:37" x14ac:dyDescent="0.25">
      <c r="B418" s="6">
        <v>413</v>
      </c>
      <c r="C418" s="6" t="s">
        <v>1255</v>
      </c>
      <c r="D418" s="6" t="s">
        <v>1256</v>
      </c>
      <c r="E418" s="6" t="s">
        <v>1257</v>
      </c>
      <c r="F418" s="6" t="s">
        <v>1127</v>
      </c>
      <c r="G418" s="6" t="s">
        <v>30</v>
      </c>
      <c r="H418" s="6" t="s">
        <v>710</v>
      </c>
      <c r="I418" s="6" t="s">
        <v>286</v>
      </c>
      <c r="J418" s="6" t="s">
        <v>211</v>
      </c>
      <c r="K418" s="6" t="s">
        <v>212</v>
      </c>
      <c r="L418" s="6" t="s">
        <v>1</v>
      </c>
      <c r="M418" s="12">
        <v>367</v>
      </c>
      <c r="N418" s="12">
        <v>73050</v>
      </c>
      <c r="O418" s="6">
        <v>1</v>
      </c>
      <c r="P418" s="13">
        <v>0</v>
      </c>
      <c r="Q418" s="13">
        <v>1.4128926319999999</v>
      </c>
      <c r="R418" s="14">
        <v>0</v>
      </c>
      <c r="S418" s="6" t="s">
        <v>35</v>
      </c>
      <c r="T418" s="6" t="s">
        <v>35</v>
      </c>
      <c r="U418" s="15" t="s">
        <v>35</v>
      </c>
      <c r="V418" s="15" t="s">
        <v>213</v>
      </c>
      <c r="W418" s="15" t="s">
        <v>287</v>
      </c>
      <c r="X418" s="16">
        <v>1</v>
      </c>
      <c r="Y418" s="45">
        <f t="shared" si="87"/>
        <v>73050</v>
      </c>
      <c r="Z418" s="41">
        <f>IF(IFERROR(MATCH(E418,CONV_CAISO_Gen_List!C:C,0),FALSE),1,0)</f>
        <v>1</v>
      </c>
      <c r="AA418" s="47">
        <f t="shared" si="88"/>
        <v>1.4128926319999999</v>
      </c>
      <c r="AB418">
        <f t="shared" si="89"/>
        <v>1</v>
      </c>
      <c r="AC418">
        <f t="shared" si="90"/>
        <v>1</v>
      </c>
      <c r="AD418">
        <f t="shared" si="86"/>
        <v>1</v>
      </c>
      <c r="AE418">
        <f t="shared" si="91"/>
        <v>1</v>
      </c>
      <c r="AF418" t="str">
        <f t="shared" si="96"/>
        <v>SBERDO_6_MILLCK</v>
      </c>
      <c r="AG418" t="str">
        <f t="shared" si="97"/>
        <v>Mill Creek No. 1</v>
      </c>
      <c r="AH418" s="70">
        <f t="shared" si="98"/>
        <v>0</v>
      </c>
      <c r="AI418" t="str">
        <f t="shared" si="99"/>
        <v>Small_Hydro</v>
      </c>
      <c r="AJ418" s="44">
        <f>IFERROR(INDEX(MasterGenCapability_201906!$G:$G,MATCH($AF418,MasterGenCapability_201906!$U:$U,0)),"")</f>
        <v>3.93</v>
      </c>
      <c r="AK418" s="44">
        <f>IFERROR(INDEX(NQC2020compliance_20191121!$L:$L,MATCH($AF418,NQC2020compliance_20191121!$A:$A,0)),"")</f>
        <v>1.06</v>
      </c>
    </row>
    <row r="419" spans="2:37" x14ac:dyDescent="0.25">
      <c r="B419" s="6">
        <v>414</v>
      </c>
      <c r="C419" s="6" t="s">
        <v>1258</v>
      </c>
      <c r="D419" s="6" t="s">
        <v>1259</v>
      </c>
      <c r="E419" s="6" t="s">
        <v>1257</v>
      </c>
      <c r="F419" s="6" t="s">
        <v>1127</v>
      </c>
      <c r="G419" s="6" t="s">
        <v>30</v>
      </c>
      <c r="H419" s="6" t="s">
        <v>710</v>
      </c>
      <c r="I419" s="6" t="s">
        <v>286</v>
      </c>
      <c r="J419" s="6" t="s">
        <v>211</v>
      </c>
      <c r="K419" s="6" t="s">
        <v>212</v>
      </c>
      <c r="L419" s="6" t="s">
        <v>1</v>
      </c>
      <c r="M419" s="12">
        <v>1097</v>
      </c>
      <c r="N419" s="12">
        <v>73050</v>
      </c>
      <c r="O419" s="6">
        <v>1</v>
      </c>
      <c r="P419" s="13">
        <v>0</v>
      </c>
      <c r="Q419" s="13">
        <v>5.2983473679999999</v>
      </c>
      <c r="R419" s="14">
        <v>0</v>
      </c>
      <c r="S419" s="6" t="s">
        <v>35</v>
      </c>
      <c r="T419" s="6" t="s">
        <v>35</v>
      </c>
      <c r="U419" s="15" t="s">
        <v>35</v>
      </c>
      <c r="V419" s="15" t="s">
        <v>213</v>
      </c>
      <c r="W419" s="15" t="s">
        <v>287</v>
      </c>
      <c r="X419" s="16">
        <v>1</v>
      </c>
      <c r="Y419" s="45">
        <f t="shared" si="87"/>
        <v>73050</v>
      </c>
      <c r="Z419" s="41">
        <f>IF(IFERROR(MATCH(E419,CONV_CAISO_Gen_List!C:C,0),FALSE),1,0)</f>
        <v>1</v>
      </c>
      <c r="AA419" s="47">
        <f t="shared" si="88"/>
        <v>5.2983473679999999</v>
      </c>
      <c r="AB419">
        <f t="shared" si="89"/>
        <v>1</v>
      </c>
      <c r="AC419">
        <f t="shared" si="90"/>
        <v>1</v>
      </c>
      <c r="AD419">
        <f t="shared" si="86"/>
        <v>1</v>
      </c>
      <c r="AE419">
        <f t="shared" si="91"/>
        <v>1</v>
      </c>
      <c r="AF419" t="str">
        <f t="shared" si="96"/>
        <v>SBERDO_6_MILLCK</v>
      </c>
      <c r="AG419" t="str">
        <f t="shared" si="97"/>
        <v>Mill Creek No. 3</v>
      </c>
      <c r="AH419" s="70">
        <f t="shared" si="98"/>
        <v>0</v>
      </c>
      <c r="AI419" t="str">
        <f t="shared" si="99"/>
        <v>Small_Hydro</v>
      </c>
      <c r="AJ419" s="44">
        <f>IFERROR(INDEX(MasterGenCapability_201906!$G:$G,MATCH($AF419,MasterGenCapability_201906!$U:$U,0)),"")</f>
        <v>3.93</v>
      </c>
      <c r="AK419" s="44">
        <f>IFERROR(INDEX(NQC2020compliance_20191121!$L:$L,MATCH($AF419,NQC2020compliance_20191121!$A:$A,0)),"")</f>
        <v>1.06</v>
      </c>
    </row>
    <row r="420" spans="2:37" x14ac:dyDescent="0.25">
      <c r="B420" s="6">
        <v>415</v>
      </c>
      <c r="C420" s="6" t="s">
        <v>1260</v>
      </c>
      <c r="D420" s="6" t="s">
        <v>1261</v>
      </c>
      <c r="E420" s="6" t="s">
        <v>1262</v>
      </c>
      <c r="F420" s="6" t="s">
        <v>1127</v>
      </c>
      <c r="G420" s="6" t="s">
        <v>30</v>
      </c>
      <c r="H420" s="6" t="s">
        <v>90</v>
      </c>
      <c r="I420" s="6" t="s">
        <v>1131</v>
      </c>
      <c r="J420" s="6" t="s">
        <v>211</v>
      </c>
      <c r="K420" s="6" t="s">
        <v>212</v>
      </c>
      <c r="L420" s="6" t="s">
        <v>1</v>
      </c>
      <c r="M420" s="12">
        <v>732</v>
      </c>
      <c r="N420" s="12">
        <v>73050</v>
      </c>
      <c r="O420" s="6">
        <v>1</v>
      </c>
      <c r="P420" s="13">
        <v>0</v>
      </c>
      <c r="Q420" s="13">
        <v>1.100125714</v>
      </c>
      <c r="R420" s="14">
        <v>0</v>
      </c>
      <c r="S420" s="6" t="s">
        <v>35</v>
      </c>
      <c r="T420" s="6" t="s">
        <v>35</v>
      </c>
      <c r="U420" s="15" t="s">
        <v>35</v>
      </c>
      <c r="V420" s="15" t="s">
        <v>213</v>
      </c>
      <c r="W420" s="15" t="s">
        <v>37</v>
      </c>
      <c r="X420" s="16">
        <v>1</v>
      </c>
      <c r="Y420" s="45">
        <f t="shared" si="87"/>
        <v>73050</v>
      </c>
      <c r="Z420" s="41">
        <f>IF(IFERROR(MATCH(E420,CONV_CAISO_Gen_List!C:C,0),FALSE),1,0)</f>
        <v>1</v>
      </c>
      <c r="AA420" s="47">
        <f t="shared" si="88"/>
        <v>1.100125714</v>
      </c>
      <c r="AB420">
        <f t="shared" si="89"/>
        <v>1</v>
      </c>
      <c r="AC420">
        <f t="shared" si="90"/>
        <v>1</v>
      </c>
      <c r="AD420">
        <f t="shared" si="86"/>
        <v>1</v>
      </c>
      <c r="AE420">
        <f t="shared" si="91"/>
        <v>1</v>
      </c>
      <c r="AF420" t="str">
        <f t="shared" si="96"/>
        <v>PADUA_2_ONTARO</v>
      </c>
      <c r="AG420" t="str">
        <f t="shared" si="97"/>
        <v>Ontario No. 1</v>
      </c>
      <c r="AH420" s="70">
        <f t="shared" si="98"/>
        <v>0</v>
      </c>
      <c r="AI420" t="str">
        <f t="shared" si="99"/>
        <v>Small_Hydro</v>
      </c>
      <c r="AJ420" s="44">
        <f>IFERROR(INDEX(MasterGenCapability_201906!$G:$G,MATCH($AF420,MasterGenCapability_201906!$U:$U,0)),"")</f>
        <v>1.92</v>
      </c>
      <c r="AK420" s="44">
        <f>IFERROR(INDEX(NQC2020compliance_20191121!$L:$L,MATCH($AF420,NQC2020compliance_20191121!$A:$A,0)),"")</f>
        <v>0.32</v>
      </c>
    </row>
    <row r="421" spans="2:37" x14ac:dyDescent="0.25">
      <c r="B421" s="6">
        <v>416</v>
      </c>
      <c r="C421" s="6" t="s">
        <v>1263</v>
      </c>
      <c r="D421" s="6" t="s">
        <v>1264</v>
      </c>
      <c r="E421" s="6" t="s">
        <v>1262</v>
      </c>
      <c r="F421" s="6" t="s">
        <v>1127</v>
      </c>
      <c r="G421" s="6" t="s">
        <v>30</v>
      </c>
      <c r="H421" s="6" t="s">
        <v>90</v>
      </c>
      <c r="I421" s="6" t="s">
        <v>1131</v>
      </c>
      <c r="J421" s="6" t="s">
        <v>211</v>
      </c>
      <c r="K421" s="6" t="s">
        <v>212</v>
      </c>
      <c r="L421" s="6" t="s">
        <v>1</v>
      </c>
      <c r="M421" s="12">
        <v>22647</v>
      </c>
      <c r="N421" s="12">
        <v>73050</v>
      </c>
      <c r="O421" s="6">
        <v>1</v>
      </c>
      <c r="P421" s="13">
        <v>0</v>
      </c>
      <c r="Q421" s="13">
        <v>0.58673371399999996</v>
      </c>
      <c r="R421" s="14">
        <v>0</v>
      </c>
      <c r="S421" s="6" t="s">
        <v>35</v>
      </c>
      <c r="T421" s="6" t="s">
        <v>35</v>
      </c>
      <c r="U421" s="15" t="s">
        <v>35</v>
      </c>
      <c r="V421" s="15" t="s">
        <v>213</v>
      </c>
      <c r="W421" s="15" t="s">
        <v>37</v>
      </c>
      <c r="X421" s="16">
        <v>1</v>
      </c>
      <c r="Y421" s="45">
        <f t="shared" si="87"/>
        <v>73050</v>
      </c>
      <c r="Z421" s="41">
        <f>IF(IFERROR(MATCH(E421,CONV_CAISO_Gen_List!C:C,0),FALSE),1,0)</f>
        <v>1</v>
      </c>
      <c r="AA421" s="47">
        <f t="shared" si="88"/>
        <v>0.58673371399999996</v>
      </c>
      <c r="AB421">
        <f t="shared" si="89"/>
        <v>1</v>
      </c>
      <c r="AC421">
        <f t="shared" si="90"/>
        <v>1</v>
      </c>
      <c r="AD421">
        <f t="shared" si="86"/>
        <v>1</v>
      </c>
      <c r="AE421">
        <f t="shared" si="91"/>
        <v>1</v>
      </c>
      <c r="AF421" t="str">
        <f t="shared" si="96"/>
        <v>PADUA_2_ONTARO</v>
      </c>
      <c r="AG421" t="str">
        <f t="shared" si="97"/>
        <v>Ontario No. 2</v>
      </c>
      <c r="AH421" s="70">
        <f t="shared" si="98"/>
        <v>0</v>
      </c>
      <c r="AI421" t="str">
        <f t="shared" si="99"/>
        <v>Small_Hydro</v>
      </c>
      <c r="AJ421" s="44">
        <f>IFERROR(INDEX(MasterGenCapability_201906!$G:$G,MATCH($AF421,MasterGenCapability_201906!$U:$U,0)),"")</f>
        <v>1.92</v>
      </c>
      <c r="AK421" s="44">
        <f>IFERROR(INDEX(NQC2020compliance_20191121!$L:$L,MATCH($AF421,NQC2020compliance_20191121!$A:$A,0)),"")</f>
        <v>0.32</v>
      </c>
    </row>
    <row r="422" spans="2:37" x14ac:dyDescent="0.25">
      <c r="B422" s="6">
        <v>417</v>
      </c>
      <c r="C422" s="6" t="s">
        <v>1265</v>
      </c>
      <c r="D422" s="6" t="s">
        <v>1266</v>
      </c>
      <c r="E422" s="6" t="s">
        <v>1267</v>
      </c>
      <c r="F422" s="6" t="s">
        <v>1127</v>
      </c>
      <c r="G422" s="6" t="s">
        <v>30</v>
      </c>
      <c r="H422" s="6" t="s">
        <v>203</v>
      </c>
      <c r="I422" s="6" t="s">
        <v>204</v>
      </c>
      <c r="J422" s="6" t="s">
        <v>211</v>
      </c>
      <c r="K422" s="6" t="s">
        <v>212</v>
      </c>
      <c r="L422" s="6" t="s">
        <v>1</v>
      </c>
      <c r="M422" s="12">
        <v>8767</v>
      </c>
      <c r="N422" s="12">
        <v>73050</v>
      </c>
      <c r="O422" s="6">
        <v>1</v>
      </c>
      <c r="P422" s="13">
        <v>0</v>
      </c>
      <c r="Q422" s="13">
        <v>19.249960000000002</v>
      </c>
      <c r="R422" s="14">
        <v>0</v>
      </c>
      <c r="S422" s="6" t="s">
        <v>35</v>
      </c>
      <c r="T422" s="6" t="s">
        <v>35</v>
      </c>
      <c r="U422" s="15" t="s">
        <v>35</v>
      </c>
      <c r="V422" s="15" t="s">
        <v>213</v>
      </c>
      <c r="W422" s="15" t="s">
        <v>37</v>
      </c>
      <c r="X422" s="16">
        <v>1</v>
      </c>
      <c r="Y422" s="45">
        <f t="shared" si="87"/>
        <v>73050</v>
      </c>
      <c r="Z422" s="41">
        <f>IF(IFERROR(MATCH(E422,CONV_CAISO_Gen_List!C:C,0),FALSE),1,0)</f>
        <v>1</v>
      </c>
      <c r="AA422" s="47">
        <f t="shared" si="88"/>
        <v>19.249960000000002</v>
      </c>
      <c r="AB422">
        <f t="shared" si="89"/>
        <v>1</v>
      </c>
      <c r="AC422">
        <f t="shared" si="90"/>
        <v>1</v>
      </c>
      <c r="AD422">
        <f t="shared" si="86"/>
        <v>1</v>
      </c>
      <c r="AE422">
        <f t="shared" si="91"/>
        <v>1</v>
      </c>
      <c r="AF422" t="str">
        <f t="shared" si="96"/>
        <v>CONTRL_1_POOLE</v>
      </c>
      <c r="AG422" t="str">
        <f t="shared" si="97"/>
        <v>Poole Plant</v>
      </c>
      <c r="AH422" s="70">
        <f t="shared" si="98"/>
        <v>0</v>
      </c>
      <c r="AI422" t="str">
        <f t="shared" si="99"/>
        <v>Small_Hydro</v>
      </c>
      <c r="AJ422" s="44">
        <f>IFERROR(INDEX(MasterGenCapability_201906!$G:$G,MATCH($AF422,MasterGenCapability_201906!$U:$U,0)),"")</f>
        <v>10.9</v>
      </c>
      <c r="AK422" s="44">
        <f>IFERROR(INDEX(NQC2020compliance_20191121!$L:$L,MATCH($AF422,NQC2020compliance_20191121!$A:$A,0)),"")</f>
        <v>0.8</v>
      </c>
    </row>
    <row r="423" spans="2:37" x14ac:dyDescent="0.25">
      <c r="B423" s="6">
        <v>418</v>
      </c>
      <c r="C423" s="6" t="s">
        <v>1268</v>
      </c>
      <c r="D423" s="6" t="s">
        <v>1269</v>
      </c>
      <c r="E423" s="6" t="s">
        <v>1270</v>
      </c>
      <c r="F423" s="6" t="s">
        <v>1127</v>
      </c>
      <c r="G423" s="6" t="s">
        <v>30</v>
      </c>
      <c r="H423" s="6" t="s">
        <v>180</v>
      </c>
      <c r="I423" s="6" t="s">
        <v>80</v>
      </c>
      <c r="J423" s="6" t="s">
        <v>211</v>
      </c>
      <c r="K423" s="6" t="s">
        <v>212</v>
      </c>
      <c r="L423" s="6" t="s">
        <v>1</v>
      </c>
      <c r="M423" s="12">
        <v>20455</v>
      </c>
      <c r="N423" s="12">
        <v>73050</v>
      </c>
      <c r="O423" s="6">
        <v>1</v>
      </c>
      <c r="P423" s="13">
        <v>0</v>
      </c>
      <c r="Q423" s="13">
        <v>15.87</v>
      </c>
      <c r="R423" s="14">
        <v>0</v>
      </c>
      <c r="S423" s="6" t="s">
        <v>35</v>
      </c>
      <c r="T423" s="6" t="s">
        <v>35</v>
      </c>
      <c r="U423" s="15" t="s">
        <v>35</v>
      </c>
      <c r="V423" s="15" t="s">
        <v>213</v>
      </c>
      <c r="W423" s="15" t="s">
        <v>80</v>
      </c>
      <c r="X423" s="16">
        <v>1</v>
      </c>
      <c r="Y423" s="45">
        <f t="shared" si="87"/>
        <v>73050</v>
      </c>
      <c r="Z423" s="41">
        <f>IF(IFERROR(MATCH(E423,CONV_CAISO_Gen_List!C:C,0),FALSE),1,0)</f>
        <v>0</v>
      </c>
      <c r="AA423" s="47">
        <f t="shared" si="88"/>
        <v>15.87</v>
      </c>
      <c r="AB423">
        <f t="shared" si="89"/>
        <v>1</v>
      </c>
      <c r="AC423">
        <f t="shared" si="90"/>
        <v>1</v>
      </c>
      <c r="AD423">
        <f t="shared" si="86"/>
        <v>1</v>
      </c>
      <c r="AE423">
        <f t="shared" si="91"/>
        <v>1</v>
      </c>
      <c r="AF423" t="str">
        <f t="shared" si="96"/>
        <v>BGCRK1_7_PORTAL</v>
      </c>
      <c r="AG423" t="str">
        <f t="shared" si="97"/>
        <v>Portal Power Plant</v>
      </c>
      <c r="AH423" s="70">
        <f t="shared" si="98"/>
        <v>0</v>
      </c>
      <c r="AI423" t="str">
        <f t="shared" si="99"/>
        <v>Small_Hydro</v>
      </c>
      <c r="AJ423" s="44" t="str">
        <f>IFERROR(INDEX(MasterGenCapability_201906!$G:$G,MATCH($AF423,MasterGenCapability_201906!$U:$U,0)),"")</f>
        <v/>
      </c>
      <c r="AK423" s="44" t="str">
        <f>IFERROR(INDEX(NQC2020compliance_20191121!$L:$L,MATCH($AF423,NQC2020compliance_20191121!$A:$A,0)),"")</f>
        <v/>
      </c>
    </row>
    <row r="424" spans="2:37" x14ac:dyDescent="0.25">
      <c r="B424" s="6">
        <v>419</v>
      </c>
      <c r="C424" s="6" t="s">
        <v>1271</v>
      </c>
      <c r="D424" s="6" t="s">
        <v>1272</v>
      </c>
      <c r="E424" s="6" t="s">
        <v>1273</v>
      </c>
      <c r="F424" s="6" t="s">
        <v>1127</v>
      </c>
      <c r="G424" s="6" t="s">
        <v>30</v>
      </c>
      <c r="H424" s="6" t="s">
        <v>203</v>
      </c>
      <c r="I424" s="6" t="s">
        <v>204</v>
      </c>
      <c r="J424" s="6" t="s">
        <v>211</v>
      </c>
      <c r="K424" s="6" t="s">
        <v>212</v>
      </c>
      <c r="L424" s="6" t="s">
        <v>1</v>
      </c>
      <c r="M424" s="12">
        <v>5845</v>
      </c>
      <c r="N424" s="12">
        <v>73050</v>
      </c>
      <c r="O424" s="6">
        <v>1</v>
      </c>
      <c r="P424" s="13">
        <v>0</v>
      </c>
      <c r="Q424" s="13">
        <v>21.444590000000002</v>
      </c>
      <c r="R424" s="14">
        <v>0</v>
      </c>
      <c r="S424" s="6" t="s">
        <v>35</v>
      </c>
      <c r="T424" s="6" t="s">
        <v>35</v>
      </c>
      <c r="U424" s="15" t="s">
        <v>35</v>
      </c>
      <c r="V424" s="15" t="s">
        <v>213</v>
      </c>
      <c r="W424" s="15" t="s">
        <v>37</v>
      </c>
      <c r="X424" s="16">
        <v>1</v>
      </c>
      <c r="Y424" s="45">
        <f t="shared" si="87"/>
        <v>73050</v>
      </c>
      <c r="Z424" s="41">
        <f>IF(IFERROR(MATCH(E424,CONV_CAISO_Gen_List!C:C,0),FALSE),1,0)</f>
        <v>1</v>
      </c>
      <c r="AA424" s="47">
        <f t="shared" si="88"/>
        <v>21.444590000000002</v>
      </c>
      <c r="AB424">
        <f t="shared" si="89"/>
        <v>1</v>
      </c>
      <c r="AC424">
        <f t="shared" si="90"/>
        <v>1</v>
      </c>
      <c r="AD424">
        <f t="shared" si="86"/>
        <v>1</v>
      </c>
      <c r="AE424">
        <f t="shared" si="91"/>
        <v>1</v>
      </c>
      <c r="AF424" t="str">
        <f t="shared" si="96"/>
        <v>CONTRL_1_RUSHCK</v>
      </c>
      <c r="AG424" t="str">
        <f t="shared" si="97"/>
        <v>Rush Creek</v>
      </c>
      <c r="AH424" s="70">
        <f t="shared" si="98"/>
        <v>0</v>
      </c>
      <c r="AI424" t="str">
        <f t="shared" si="99"/>
        <v>Small_Hydro</v>
      </c>
      <c r="AJ424" s="44">
        <f>IFERROR(INDEX(MasterGenCapability_201906!$G:$G,MATCH($AF424,MasterGenCapability_201906!$U:$U,0)),"")</f>
        <v>11.94</v>
      </c>
      <c r="AK424" s="44">
        <f>IFERROR(INDEX(NQC2020compliance_20191121!$L:$L,MATCH($AF424,NQC2020compliance_20191121!$A:$A,0)),"")</f>
        <v>3.46</v>
      </c>
    </row>
    <row r="425" spans="2:37" x14ac:dyDescent="0.25">
      <c r="B425" s="6">
        <v>420</v>
      </c>
      <c r="C425" s="6" t="s">
        <v>1274</v>
      </c>
      <c r="D425" s="6" t="s">
        <v>1275</v>
      </c>
      <c r="E425" s="6" t="s">
        <v>1276</v>
      </c>
      <c r="F425" s="6" t="s">
        <v>1127</v>
      </c>
      <c r="G425" s="6" t="s">
        <v>30</v>
      </c>
      <c r="H425" s="6" t="s">
        <v>710</v>
      </c>
      <c r="I425" s="6" t="s">
        <v>286</v>
      </c>
      <c r="J425" s="6" t="s">
        <v>211</v>
      </c>
      <c r="K425" s="6" t="s">
        <v>212</v>
      </c>
      <c r="L425" s="6" t="s">
        <v>1</v>
      </c>
      <c r="M425" s="12">
        <v>367</v>
      </c>
      <c r="N425" s="12">
        <v>73050</v>
      </c>
      <c r="O425" s="6">
        <v>1</v>
      </c>
      <c r="P425" s="13">
        <v>0</v>
      </c>
      <c r="Q425" s="13">
        <v>2.068703492</v>
      </c>
      <c r="R425" s="14">
        <v>0</v>
      </c>
      <c r="S425" s="6" t="s">
        <v>35</v>
      </c>
      <c r="T425" s="6" t="s">
        <v>35</v>
      </c>
      <c r="U425" s="15" t="s">
        <v>35</v>
      </c>
      <c r="V425" s="15" t="s">
        <v>213</v>
      </c>
      <c r="W425" s="15" t="s">
        <v>287</v>
      </c>
      <c r="X425" s="16">
        <v>1</v>
      </c>
      <c r="Y425" s="45">
        <f t="shared" si="87"/>
        <v>73050</v>
      </c>
      <c r="Z425" s="41">
        <f>IF(IFERROR(MATCH(E425,CONV_CAISO_Gen_List!C:C,0),FALSE),1,0)</f>
        <v>1</v>
      </c>
      <c r="AA425" s="47">
        <f t="shared" si="88"/>
        <v>2.068703492</v>
      </c>
      <c r="AB425">
        <f t="shared" si="89"/>
        <v>1</v>
      </c>
      <c r="AC425">
        <f t="shared" si="90"/>
        <v>1</v>
      </c>
      <c r="AD425">
        <f t="shared" si="86"/>
        <v>1</v>
      </c>
      <c r="AE425">
        <f t="shared" si="91"/>
        <v>1</v>
      </c>
      <c r="AF425" t="str">
        <f t="shared" si="96"/>
        <v>SBERDO_2_SNTANA</v>
      </c>
      <c r="AG425" t="str">
        <f t="shared" si="97"/>
        <v>Santa Ana No. 1</v>
      </c>
      <c r="AH425" s="70">
        <f t="shared" si="98"/>
        <v>0</v>
      </c>
      <c r="AI425" t="str">
        <f t="shared" si="99"/>
        <v>Small_Hydro</v>
      </c>
      <c r="AJ425" s="44">
        <f>IFERROR(INDEX(MasterGenCapability_201906!$G:$G,MATCH($AF425,MasterGenCapability_201906!$U:$U,0)),"")</f>
        <v>6.95</v>
      </c>
      <c r="AK425" s="44">
        <f>IFERROR(INDEX(NQC2020compliance_20191121!$L:$L,MATCH($AF425,NQC2020compliance_20191121!$A:$A,0)),"")</f>
        <v>0.3</v>
      </c>
    </row>
    <row r="426" spans="2:37" x14ac:dyDescent="0.25">
      <c r="B426" s="6">
        <v>421</v>
      </c>
      <c r="C426" s="6" t="s">
        <v>1277</v>
      </c>
      <c r="D426" s="6" t="s">
        <v>1278</v>
      </c>
      <c r="E426" s="6" t="s">
        <v>1276</v>
      </c>
      <c r="F426" s="6" t="s">
        <v>1127</v>
      </c>
      <c r="G426" s="6" t="s">
        <v>30</v>
      </c>
      <c r="H426" s="6" t="s">
        <v>710</v>
      </c>
      <c r="I426" s="6" t="s">
        <v>286</v>
      </c>
      <c r="J426" s="6" t="s">
        <v>211</v>
      </c>
      <c r="K426" s="6" t="s">
        <v>212</v>
      </c>
      <c r="L426" s="6" t="s">
        <v>1</v>
      </c>
      <c r="M426" s="12">
        <v>367</v>
      </c>
      <c r="N426" s="12">
        <v>73050</v>
      </c>
      <c r="O426" s="6">
        <v>1</v>
      </c>
      <c r="P426" s="13">
        <v>0</v>
      </c>
      <c r="Q426" s="13">
        <v>2.0040565080000001</v>
      </c>
      <c r="R426" s="14">
        <v>0</v>
      </c>
      <c r="S426" s="6" t="s">
        <v>35</v>
      </c>
      <c r="T426" s="6" t="s">
        <v>35</v>
      </c>
      <c r="U426" s="15" t="s">
        <v>35</v>
      </c>
      <c r="V426" s="15" t="s">
        <v>213</v>
      </c>
      <c r="W426" s="15" t="s">
        <v>287</v>
      </c>
      <c r="X426" s="16">
        <v>1</v>
      </c>
      <c r="Y426" s="45">
        <f t="shared" si="87"/>
        <v>73050</v>
      </c>
      <c r="Z426" s="41">
        <f>IF(IFERROR(MATCH(E426,CONV_CAISO_Gen_List!C:C,0),FALSE),1,0)</f>
        <v>1</v>
      </c>
      <c r="AA426" s="47">
        <f t="shared" si="88"/>
        <v>2.0040565080000001</v>
      </c>
      <c r="AB426">
        <f t="shared" si="89"/>
        <v>1</v>
      </c>
      <c r="AC426">
        <f t="shared" si="90"/>
        <v>1</v>
      </c>
      <c r="AD426">
        <f t="shared" si="86"/>
        <v>1</v>
      </c>
      <c r="AE426">
        <f t="shared" si="91"/>
        <v>1</v>
      </c>
      <c r="AF426" t="str">
        <f t="shared" si="96"/>
        <v>SBERDO_2_SNTANA</v>
      </c>
      <c r="AG426" t="str">
        <f t="shared" si="97"/>
        <v>Santa Ana No. 3</v>
      </c>
      <c r="AH426" s="70">
        <f t="shared" si="98"/>
        <v>0</v>
      </c>
      <c r="AI426" t="str">
        <f t="shared" si="99"/>
        <v>Small_Hydro</v>
      </c>
      <c r="AJ426" s="44">
        <f>IFERROR(INDEX(MasterGenCapability_201906!$G:$G,MATCH($AF426,MasterGenCapability_201906!$U:$U,0)),"")</f>
        <v>6.95</v>
      </c>
      <c r="AK426" s="44">
        <f>IFERROR(INDEX(NQC2020compliance_20191121!$L:$L,MATCH($AF426,NQC2020compliance_20191121!$A:$A,0)),"")</f>
        <v>0.3</v>
      </c>
    </row>
    <row r="427" spans="2:37" x14ac:dyDescent="0.25">
      <c r="B427" s="6">
        <v>422</v>
      </c>
      <c r="C427" s="6" t="s">
        <v>1279</v>
      </c>
      <c r="D427" s="6" t="s">
        <v>224</v>
      </c>
      <c r="E427" s="6" t="s">
        <v>1262</v>
      </c>
      <c r="F427" s="6" t="s">
        <v>1127</v>
      </c>
      <c r="G427" s="6" t="s">
        <v>30</v>
      </c>
      <c r="H427" s="6" t="s">
        <v>90</v>
      </c>
      <c r="I427" s="6" t="s">
        <v>1131</v>
      </c>
      <c r="J427" s="6" t="s">
        <v>211</v>
      </c>
      <c r="K427" s="6" t="s">
        <v>212</v>
      </c>
      <c r="L427" s="6" t="s">
        <v>1</v>
      </c>
      <c r="M427" s="12">
        <v>8037</v>
      </c>
      <c r="N427" s="12">
        <v>73050</v>
      </c>
      <c r="O427" s="6">
        <v>1</v>
      </c>
      <c r="P427" s="13">
        <v>0</v>
      </c>
      <c r="Q427" s="13">
        <v>0.88010057100000005</v>
      </c>
      <c r="R427" s="14">
        <v>0</v>
      </c>
      <c r="S427" s="6" t="s">
        <v>35</v>
      </c>
      <c r="T427" s="6" t="s">
        <v>35</v>
      </c>
      <c r="U427" s="15" t="s">
        <v>35</v>
      </c>
      <c r="V427" s="15" t="s">
        <v>213</v>
      </c>
      <c r="W427" s="15" t="s">
        <v>37</v>
      </c>
      <c r="X427" s="16">
        <v>1</v>
      </c>
      <c r="Y427" s="45">
        <f t="shared" si="87"/>
        <v>73050</v>
      </c>
      <c r="Z427" s="41">
        <f>IF(IFERROR(MATCH(E427,CONV_CAISO_Gen_List!C:C,0),FALSE),1,0)</f>
        <v>1</v>
      </c>
      <c r="AA427" s="47">
        <f t="shared" si="88"/>
        <v>0.88010057100000005</v>
      </c>
      <c r="AB427">
        <f t="shared" si="89"/>
        <v>1</v>
      </c>
      <c r="AC427">
        <f t="shared" si="90"/>
        <v>1</v>
      </c>
      <c r="AD427">
        <f t="shared" si="86"/>
        <v>1</v>
      </c>
      <c r="AE427">
        <f t="shared" si="91"/>
        <v>1</v>
      </c>
      <c r="AF427" t="str">
        <f t="shared" si="96"/>
        <v>PADUA_2_ONTARO</v>
      </c>
      <c r="AG427" t="str">
        <f t="shared" si="97"/>
        <v>Sierra</v>
      </c>
      <c r="AH427" s="70">
        <f t="shared" si="98"/>
        <v>0</v>
      </c>
      <c r="AI427" t="str">
        <f t="shared" si="99"/>
        <v>Small_Hydro</v>
      </c>
      <c r="AJ427" s="44">
        <f>IFERROR(INDEX(MasterGenCapability_201906!$G:$G,MATCH($AF427,MasterGenCapability_201906!$U:$U,0)),"")</f>
        <v>1.92</v>
      </c>
      <c r="AK427" s="44">
        <f>IFERROR(INDEX(NQC2020compliance_20191121!$L:$L,MATCH($AF427,NQC2020compliance_20191121!$A:$A,0)),"")</f>
        <v>0.32</v>
      </c>
    </row>
    <row r="428" spans="2:37" x14ac:dyDescent="0.25">
      <c r="B428" s="6">
        <v>423</v>
      </c>
      <c r="C428" s="6" t="s">
        <v>1280</v>
      </c>
      <c r="D428" s="6" t="s">
        <v>1281</v>
      </c>
      <c r="E428" s="6" t="s">
        <v>1282</v>
      </c>
      <c r="F428" s="6" t="s">
        <v>1127</v>
      </c>
      <c r="G428" s="6" t="s">
        <v>30</v>
      </c>
      <c r="H428" s="6" t="s">
        <v>359</v>
      </c>
      <c r="I428" s="6" t="s">
        <v>80</v>
      </c>
      <c r="J428" s="6" t="s">
        <v>211</v>
      </c>
      <c r="K428" s="6" t="s">
        <v>212</v>
      </c>
      <c r="L428" s="6" t="s">
        <v>1</v>
      </c>
      <c r="M428" s="12">
        <v>3289</v>
      </c>
      <c r="N428" s="12">
        <v>73050</v>
      </c>
      <c r="O428" s="6">
        <v>1</v>
      </c>
      <c r="P428" s="13">
        <v>0</v>
      </c>
      <c r="Q428" s="13">
        <v>7.0944399999999996</v>
      </c>
      <c r="R428" s="14">
        <v>0</v>
      </c>
      <c r="S428" s="6" t="s">
        <v>35</v>
      </c>
      <c r="T428" s="6" t="s">
        <v>35</v>
      </c>
      <c r="U428" s="15" t="s">
        <v>35</v>
      </c>
      <c r="V428" s="15" t="s">
        <v>213</v>
      </c>
      <c r="W428" s="15" t="s">
        <v>80</v>
      </c>
      <c r="X428" s="16">
        <v>1</v>
      </c>
      <c r="Y428" s="45">
        <f t="shared" si="87"/>
        <v>73050</v>
      </c>
      <c r="Z428" s="41">
        <f>IF(IFERROR(MATCH(E428,CONV_CAISO_Gen_List!C:C,0),FALSE),1,0)</f>
        <v>1</v>
      </c>
      <c r="AA428" s="47">
        <f t="shared" si="88"/>
        <v>7.0944399999999996</v>
      </c>
      <c r="AB428">
        <f t="shared" si="89"/>
        <v>1</v>
      </c>
      <c r="AC428">
        <f t="shared" si="90"/>
        <v>1</v>
      </c>
      <c r="AD428">
        <f t="shared" si="86"/>
        <v>1</v>
      </c>
      <c r="AE428">
        <f t="shared" si="91"/>
        <v>1</v>
      </c>
      <c r="AF428" t="str">
        <f t="shared" si="96"/>
        <v>SPRGVL_2_TULESC</v>
      </c>
      <c r="AG428" t="str">
        <f t="shared" si="97"/>
        <v>Tule River</v>
      </c>
      <c r="AH428" s="70">
        <f t="shared" si="98"/>
        <v>0</v>
      </c>
      <c r="AI428" t="str">
        <f t="shared" si="99"/>
        <v>Small_Hydro</v>
      </c>
      <c r="AJ428" s="44">
        <f>IFERROR(INDEX(MasterGenCapability_201906!$G:$G,MATCH($AF428,MasterGenCapability_201906!$U:$U,0)),"")</f>
        <v>2.5</v>
      </c>
      <c r="AK428" s="44">
        <f>IFERROR(INDEX(NQC2020compliance_20191121!$L:$L,MATCH($AF428,NQC2020compliance_20191121!$A:$A,0)),"")</f>
        <v>0</v>
      </c>
    </row>
    <row r="429" spans="2:37" x14ac:dyDescent="0.25">
      <c r="B429" s="6">
        <v>424</v>
      </c>
      <c r="C429" s="6" t="s">
        <v>1283</v>
      </c>
      <c r="D429" s="6" t="s">
        <v>1284</v>
      </c>
      <c r="E429" s="6" t="s">
        <v>1189</v>
      </c>
      <c r="F429" s="6" t="s">
        <v>1127</v>
      </c>
      <c r="G429" s="6" t="s">
        <v>30</v>
      </c>
      <c r="H429" s="6" t="s">
        <v>203</v>
      </c>
      <c r="I429" s="6" t="s">
        <v>204</v>
      </c>
      <c r="J429" s="6" t="s">
        <v>211</v>
      </c>
      <c r="K429" s="6" t="s">
        <v>212</v>
      </c>
      <c r="L429" s="6" t="s">
        <v>1</v>
      </c>
      <c r="M429" s="12">
        <v>30072</v>
      </c>
      <c r="N429" s="12">
        <v>44681</v>
      </c>
      <c r="O429" s="6">
        <v>1</v>
      </c>
      <c r="P429" s="13">
        <v>0.35</v>
      </c>
      <c r="Q429" s="13">
        <v>1.8</v>
      </c>
      <c r="R429" s="14">
        <v>0.58708414900000006</v>
      </c>
      <c r="S429" s="6" t="s">
        <v>35</v>
      </c>
      <c r="T429" s="6" t="s">
        <v>35</v>
      </c>
      <c r="U429" s="15" t="s">
        <v>35</v>
      </c>
      <c r="V429" s="15" t="s">
        <v>213</v>
      </c>
      <c r="W429" s="15" t="s">
        <v>37</v>
      </c>
      <c r="X429" s="16">
        <v>1</v>
      </c>
      <c r="Y429" s="45">
        <f t="shared" si="87"/>
        <v>73050</v>
      </c>
      <c r="Z429" s="41">
        <f>IF(IFERROR(MATCH(E429,CONV_CAISO_Gen_List!C:C,0),FALSE),1,0)</f>
        <v>1</v>
      </c>
      <c r="AA429" s="47">
        <f t="shared" si="88"/>
        <v>1.8</v>
      </c>
      <c r="AB429">
        <f t="shared" si="89"/>
        <v>1</v>
      </c>
      <c r="AC429">
        <f t="shared" si="90"/>
        <v>1</v>
      </c>
      <c r="AD429">
        <f t="shared" si="86"/>
        <v>1</v>
      </c>
      <c r="AE429">
        <f t="shared" si="91"/>
        <v>0</v>
      </c>
      <c r="AF429" t="str">
        <f t="shared" si="96"/>
        <v>CONTRL_1_QF</v>
      </c>
      <c r="AG429" t="str">
        <f t="shared" si="97"/>
        <v>Hi Head Hydro Incorporated</v>
      </c>
      <c r="AH429" s="70">
        <f t="shared" si="98"/>
        <v>0.35</v>
      </c>
      <c r="AI429" t="str">
        <f t="shared" si="99"/>
        <v>Small_Hydro</v>
      </c>
      <c r="AJ429" s="44">
        <f>IFERROR(INDEX(MasterGenCapability_201906!$G:$G,MATCH($AF429,MasterGenCapability_201906!$U:$U,0)),"")</f>
        <v>13.4</v>
      </c>
      <c r="AK429" s="44">
        <f>IFERROR(INDEX(NQC2020compliance_20191121!$L:$L,MATCH($AF429,NQC2020compliance_20191121!$A:$A,0)),"")</f>
        <v>7.84</v>
      </c>
    </row>
    <row r="430" spans="2:37" x14ac:dyDescent="0.25">
      <c r="B430" s="6">
        <v>425</v>
      </c>
      <c r="C430" s="6" t="s">
        <v>1285</v>
      </c>
      <c r="D430" s="6" t="s">
        <v>1286</v>
      </c>
      <c r="E430" s="6" t="s">
        <v>1189</v>
      </c>
      <c r="F430" s="6" t="s">
        <v>1127</v>
      </c>
      <c r="G430" s="6" t="s">
        <v>30</v>
      </c>
      <c r="H430" s="6" t="s">
        <v>203</v>
      </c>
      <c r="I430" s="6" t="s">
        <v>204</v>
      </c>
      <c r="J430" s="6" t="s">
        <v>211</v>
      </c>
      <c r="K430" s="6" t="s">
        <v>212</v>
      </c>
      <c r="L430" s="6" t="s">
        <v>1</v>
      </c>
      <c r="M430" s="12">
        <v>30511</v>
      </c>
      <c r="N430" s="12">
        <v>46947</v>
      </c>
      <c r="O430" s="6">
        <v>1</v>
      </c>
      <c r="P430" s="13">
        <v>0.94799999999999995</v>
      </c>
      <c r="Q430" s="13">
        <v>1.57</v>
      </c>
      <c r="R430" s="14">
        <v>0.189054583</v>
      </c>
      <c r="S430" s="6" t="s">
        <v>35</v>
      </c>
      <c r="T430" s="6" t="s">
        <v>35</v>
      </c>
      <c r="U430" s="15" t="s">
        <v>35</v>
      </c>
      <c r="V430" s="15" t="s">
        <v>213</v>
      </c>
      <c r="W430" s="15" t="s">
        <v>37</v>
      </c>
      <c r="X430" s="16">
        <v>1</v>
      </c>
      <c r="Y430" s="45">
        <f t="shared" si="87"/>
        <v>73050</v>
      </c>
      <c r="Z430" s="41">
        <f>IF(IFERROR(MATCH(E430,CONV_CAISO_Gen_List!C:C,0),FALSE),1,0)</f>
        <v>1</v>
      </c>
      <c r="AA430" s="47">
        <f t="shared" si="88"/>
        <v>1.57</v>
      </c>
      <c r="AB430">
        <f t="shared" si="89"/>
        <v>1</v>
      </c>
      <c r="AC430">
        <f t="shared" si="90"/>
        <v>1</v>
      </c>
      <c r="AD430">
        <f t="shared" si="86"/>
        <v>1</v>
      </c>
      <c r="AE430">
        <f t="shared" si="91"/>
        <v>0</v>
      </c>
      <c r="AF430" t="str">
        <f t="shared" si="96"/>
        <v>CONTRL_1_QF</v>
      </c>
      <c r="AG430" t="str">
        <f t="shared" si="97"/>
        <v>Desert Power Company</v>
      </c>
      <c r="AH430" s="70">
        <f t="shared" si="98"/>
        <v>0.94799999999999995</v>
      </c>
      <c r="AI430" t="str">
        <f t="shared" si="99"/>
        <v>Small_Hydro</v>
      </c>
      <c r="AJ430" s="44">
        <f>IFERROR(INDEX(MasterGenCapability_201906!$G:$G,MATCH($AF430,MasterGenCapability_201906!$U:$U,0)),"")</f>
        <v>13.4</v>
      </c>
      <c r="AK430" s="44">
        <f>IFERROR(INDEX(NQC2020compliance_20191121!$L:$L,MATCH($AF430,NQC2020compliance_20191121!$A:$A,0)),"")</f>
        <v>7.84</v>
      </c>
    </row>
    <row r="431" spans="2:37" x14ac:dyDescent="0.25">
      <c r="B431" s="6">
        <v>426</v>
      </c>
      <c r="C431" s="6" t="s">
        <v>1287</v>
      </c>
      <c r="D431" s="6" t="s">
        <v>1288</v>
      </c>
      <c r="E431" s="6" t="s">
        <v>1289</v>
      </c>
      <c r="F431" s="6" t="s">
        <v>1127</v>
      </c>
      <c r="G431" s="6" t="s">
        <v>30</v>
      </c>
      <c r="H431" s="6" t="s">
        <v>79</v>
      </c>
      <c r="I431" s="6" t="s">
        <v>91</v>
      </c>
      <c r="J431" s="6" t="s">
        <v>211</v>
      </c>
      <c r="K431" s="6" t="s">
        <v>212</v>
      </c>
      <c r="L431" s="6" t="s">
        <v>1</v>
      </c>
      <c r="M431" s="12">
        <v>30590</v>
      </c>
      <c r="N431" s="12">
        <v>73050</v>
      </c>
      <c r="O431" s="6">
        <v>1</v>
      </c>
      <c r="P431" s="13">
        <v>3.5000000000000003E-2</v>
      </c>
      <c r="Q431" s="13">
        <v>0</v>
      </c>
      <c r="R431" s="14">
        <v>0</v>
      </c>
      <c r="S431" s="6" t="s">
        <v>35</v>
      </c>
      <c r="T431" s="6" t="s">
        <v>35</v>
      </c>
      <c r="U431" s="15" t="s">
        <v>35</v>
      </c>
      <c r="V431" s="15" t="s">
        <v>213</v>
      </c>
      <c r="W431" s="15" t="s">
        <v>91</v>
      </c>
      <c r="X431" s="16">
        <v>1</v>
      </c>
      <c r="Y431" s="45">
        <f t="shared" si="87"/>
        <v>73050</v>
      </c>
      <c r="Z431" s="41">
        <f>IF(IFERROR(MATCH(E431,CONV_CAISO_Gen_List!C:C,0),FALSE),1,0)</f>
        <v>1</v>
      </c>
      <c r="AA431" s="47">
        <f t="shared" si="88"/>
        <v>0</v>
      </c>
      <c r="AB431">
        <f t="shared" si="89"/>
        <v>1</v>
      </c>
      <c r="AC431">
        <f t="shared" si="90"/>
        <v>1</v>
      </c>
      <c r="AD431">
        <f t="shared" si="86"/>
        <v>1</v>
      </c>
      <c r="AE431">
        <f t="shared" si="91"/>
        <v>0</v>
      </c>
      <c r="AF431" t="str">
        <f t="shared" si="96"/>
        <v>ANTLPE_2_QF</v>
      </c>
      <c r="AG431" t="str">
        <f t="shared" si="97"/>
        <v>Tehachapi Cummings Co. Water District</v>
      </c>
      <c r="AH431" s="70">
        <f t="shared" si="98"/>
        <v>3.5000000000000003E-2</v>
      </c>
      <c r="AI431" t="str">
        <f t="shared" si="99"/>
        <v>Small_Hydro</v>
      </c>
      <c r="AJ431" s="44">
        <f>IFERROR(INDEX(MasterGenCapability_201906!$G:$G,MATCH($AF431,MasterGenCapability_201906!$U:$U,0)),"")</f>
        <v>26</v>
      </c>
      <c r="AK431" s="44">
        <f>IFERROR(INDEX(NQC2020compliance_20191121!$L:$L,MATCH($AF431,NQC2020compliance_20191121!$A:$A,0)),"")</f>
        <v>0.6</v>
      </c>
    </row>
    <row r="432" spans="2:37" x14ac:dyDescent="0.25">
      <c r="B432" s="6">
        <v>427</v>
      </c>
      <c r="C432" s="6" t="s">
        <v>1290</v>
      </c>
      <c r="D432" s="6" t="s">
        <v>1291</v>
      </c>
      <c r="E432" s="6" t="s">
        <v>1292</v>
      </c>
      <c r="F432" s="6" t="s">
        <v>1127</v>
      </c>
      <c r="G432" s="6" t="s">
        <v>30</v>
      </c>
      <c r="H432" s="6" t="s">
        <v>710</v>
      </c>
      <c r="I432" s="6" t="s">
        <v>286</v>
      </c>
      <c r="J432" s="6" t="s">
        <v>211</v>
      </c>
      <c r="K432" s="6" t="s">
        <v>212</v>
      </c>
      <c r="L432" s="6" t="s">
        <v>1</v>
      </c>
      <c r="M432" s="12">
        <v>30498</v>
      </c>
      <c r="N432" s="12">
        <v>73050</v>
      </c>
      <c r="O432" s="6">
        <v>1</v>
      </c>
      <c r="P432" s="13">
        <v>0.17799999999999999</v>
      </c>
      <c r="Q432" s="13">
        <v>0.4</v>
      </c>
      <c r="R432" s="14">
        <v>0.25652865400000002</v>
      </c>
      <c r="S432" s="6" t="s">
        <v>35</v>
      </c>
      <c r="T432" s="6" t="s">
        <v>35</v>
      </c>
      <c r="U432" s="15" t="s">
        <v>35</v>
      </c>
      <c r="V432" s="15" t="s">
        <v>213</v>
      </c>
      <c r="W432" s="15" t="s">
        <v>287</v>
      </c>
      <c r="X432" s="16">
        <v>1</v>
      </c>
      <c r="Y432" s="45">
        <f t="shared" si="87"/>
        <v>73050</v>
      </c>
      <c r="Z432" s="41">
        <f>IF(IFERROR(MATCH(E432,CONV_CAISO_Gen_List!C:C,0),FALSE),1,0)</f>
        <v>1</v>
      </c>
      <c r="AA432" s="47">
        <f t="shared" si="88"/>
        <v>0.4</v>
      </c>
      <c r="AB432">
        <f t="shared" si="89"/>
        <v>1</v>
      </c>
      <c r="AC432">
        <f t="shared" si="90"/>
        <v>1</v>
      </c>
      <c r="AD432">
        <f t="shared" si="86"/>
        <v>1</v>
      </c>
      <c r="AE432">
        <f t="shared" si="91"/>
        <v>0</v>
      </c>
      <c r="AF432" t="str">
        <f t="shared" si="96"/>
        <v>VISTA_6_QF</v>
      </c>
      <c r="AG432" t="str">
        <f t="shared" si="97"/>
        <v>San Bernardino MWD</v>
      </c>
      <c r="AH432" s="70">
        <f t="shared" si="98"/>
        <v>0.17799999999999999</v>
      </c>
      <c r="AI432" t="str">
        <f t="shared" si="99"/>
        <v>Small_Hydro</v>
      </c>
      <c r="AJ432" s="44">
        <f>IFERROR(INDEX(MasterGenCapability_201906!$G:$G,MATCH($AF432,MasterGenCapability_201906!$U:$U,0)),"")</f>
        <v>0.18</v>
      </c>
      <c r="AK432" s="44">
        <f>IFERROR(INDEX(NQC2020compliance_20191121!$L:$L,MATCH($AF432,NQC2020compliance_20191121!$A:$A,0)),"")</f>
        <v>0.09</v>
      </c>
    </row>
    <row r="433" spans="2:37" x14ac:dyDescent="0.25">
      <c r="B433" s="6">
        <v>428</v>
      </c>
      <c r="C433" s="6" t="s">
        <v>1293</v>
      </c>
      <c r="D433" s="6" t="s">
        <v>1294</v>
      </c>
      <c r="E433" s="6"/>
      <c r="F433" s="6" t="s">
        <v>1127</v>
      </c>
      <c r="G433" s="6" t="s">
        <v>30</v>
      </c>
      <c r="H433" s="6" t="s">
        <v>90</v>
      </c>
      <c r="I433" s="6" t="s">
        <v>1131</v>
      </c>
      <c r="J433" s="6" t="s">
        <v>211</v>
      </c>
      <c r="K433" s="6" t="s">
        <v>212</v>
      </c>
      <c r="L433" s="6" t="s">
        <v>1</v>
      </c>
      <c r="M433" s="12">
        <v>30972</v>
      </c>
      <c r="N433" s="12">
        <v>41928</v>
      </c>
      <c r="O433" s="6">
        <v>1</v>
      </c>
      <c r="P433" s="13">
        <v>0.125</v>
      </c>
      <c r="Q433" s="13">
        <v>0.72</v>
      </c>
      <c r="R433" s="14">
        <v>0.65753424699999996</v>
      </c>
      <c r="S433" s="6" t="s">
        <v>35</v>
      </c>
      <c r="T433" s="6" t="s">
        <v>35</v>
      </c>
      <c r="U433" s="15" t="s">
        <v>35</v>
      </c>
      <c r="V433" s="15" t="s">
        <v>213</v>
      </c>
      <c r="W433" s="15" t="s">
        <v>37</v>
      </c>
      <c r="X433" s="16">
        <v>1</v>
      </c>
      <c r="Y433" s="45">
        <f t="shared" si="87"/>
        <v>73050</v>
      </c>
      <c r="Z433" s="41">
        <f>IF(IFERROR(MATCH(E433,CONV_CAISO_Gen_List!C:C,0),FALSE),1,0)</f>
        <v>0</v>
      </c>
      <c r="AA433" s="47">
        <f t="shared" si="88"/>
        <v>0.72</v>
      </c>
      <c r="AB433">
        <f t="shared" si="89"/>
        <v>1</v>
      </c>
      <c r="AC433">
        <f t="shared" si="90"/>
        <v>1</v>
      </c>
      <c r="AD433">
        <f t="shared" si="86"/>
        <v>1</v>
      </c>
      <c r="AE433">
        <f t="shared" si="91"/>
        <v>0</v>
      </c>
      <c r="AF433" t="str">
        <f t="shared" si="96"/>
        <v>SC44016</v>
      </c>
      <c r="AG433" t="str">
        <f t="shared" si="97"/>
        <v>Walnut Valley Water District</v>
      </c>
      <c r="AH433" s="70">
        <f t="shared" si="98"/>
        <v>0.125</v>
      </c>
      <c r="AI433" t="str">
        <f t="shared" si="99"/>
        <v>Small_Hydro</v>
      </c>
      <c r="AJ433" s="44" t="str">
        <f>IFERROR(INDEX(MasterGenCapability_201906!$G:$G,MATCH($AF433,MasterGenCapability_201906!$U:$U,0)),"")</f>
        <v/>
      </c>
      <c r="AK433" s="44" t="str">
        <f>IFERROR(INDEX(NQC2020compliance_20191121!$L:$L,MATCH($AF433,NQC2020compliance_20191121!$A:$A,0)),"")</f>
        <v/>
      </c>
    </row>
    <row r="434" spans="2:37" hidden="1" x14ac:dyDescent="0.25">
      <c r="B434" s="6">
        <v>429</v>
      </c>
      <c r="C434" s="6" t="s">
        <v>1295</v>
      </c>
      <c r="D434" s="6" t="s">
        <v>1296</v>
      </c>
      <c r="E434" s="6" t="s">
        <v>1297</v>
      </c>
      <c r="F434" s="6" t="s">
        <v>1127</v>
      </c>
      <c r="G434" s="6" t="s">
        <v>30</v>
      </c>
      <c r="H434" s="6" t="s">
        <v>90</v>
      </c>
      <c r="I434" s="6" t="s">
        <v>1131</v>
      </c>
      <c r="J434" s="6" t="s">
        <v>211</v>
      </c>
      <c r="K434" s="6" t="s">
        <v>212</v>
      </c>
      <c r="L434" s="6" t="s">
        <v>1</v>
      </c>
      <c r="M434" s="12">
        <v>30956</v>
      </c>
      <c r="N434" s="12">
        <v>41912</v>
      </c>
      <c r="O434" s="6">
        <v>0</v>
      </c>
      <c r="P434" s="13">
        <v>1.25</v>
      </c>
      <c r="Q434" s="13">
        <v>5.49</v>
      </c>
      <c r="R434" s="14">
        <v>0.50136986299999997</v>
      </c>
      <c r="S434" s="6" t="s">
        <v>35</v>
      </c>
      <c r="T434" s="6" t="s">
        <v>35</v>
      </c>
      <c r="U434" s="15" t="s">
        <v>35</v>
      </c>
      <c r="V434" s="15" t="s">
        <v>213</v>
      </c>
      <c r="W434" s="15" t="s">
        <v>37</v>
      </c>
      <c r="X434" s="16">
        <v>1</v>
      </c>
      <c r="Y434" s="45">
        <f t="shared" si="87"/>
        <v>41912</v>
      </c>
      <c r="Z434" s="41">
        <f>IF(IFERROR(MATCH(E434,CONV_CAISO_Gen_List!C:C,0),FALSE),1,0)</f>
        <v>1</v>
      </c>
      <c r="AA434" s="47">
        <f t="shared" si="88"/>
        <v>5.49</v>
      </c>
      <c r="AB434">
        <f t="shared" si="89"/>
        <v>0</v>
      </c>
      <c r="AC434">
        <f t="shared" si="90"/>
        <v>1</v>
      </c>
      <c r="AD434">
        <f t="shared" si="86"/>
        <v>0</v>
      </c>
      <c r="AE434">
        <f t="shared" si="91"/>
        <v>0</v>
      </c>
      <c r="AJ434" s="44" t="str">
        <f>IFERROR(INDEX(MasterGenCapability_201906!$G:$G,MATCH($AF434,MasterGenCapability_201906!$U:$U,0)),"")</f>
        <v/>
      </c>
      <c r="AK434" s="44" t="str">
        <f>IFERROR(INDEX(NQC2020compliance_20191121!$L:$L,MATCH($AF434,NQC2020compliance_20191121!$A:$A,0)),"")</f>
        <v/>
      </c>
    </row>
    <row r="435" spans="2:37" hidden="1" x14ac:dyDescent="0.25">
      <c r="B435" s="6">
        <v>430</v>
      </c>
      <c r="C435" s="6" t="s">
        <v>1298</v>
      </c>
      <c r="D435" s="6" t="s">
        <v>1299</v>
      </c>
      <c r="E435" s="6" t="s">
        <v>1300</v>
      </c>
      <c r="F435" s="6" t="s">
        <v>1127</v>
      </c>
      <c r="G435" s="6" t="s">
        <v>30</v>
      </c>
      <c r="H435" s="6" t="s">
        <v>844</v>
      </c>
      <c r="I435" s="6" t="s">
        <v>1166</v>
      </c>
      <c r="J435" s="6" t="s">
        <v>211</v>
      </c>
      <c r="K435" s="6" t="s">
        <v>212</v>
      </c>
      <c r="L435" s="6" t="s">
        <v>1</v>
      </c>
      <c r="M435" s="12">
        <v>31513</v>
      </c>
      <c r="N435" s="12">
        <v>42470</v>
      </c>
      <c r="O435" s="6">
        <v>0</v>
      </c>
      <c r="P435" s="13">
        <v>1</v>
      </c>
      <c r="Q435" s="13">
        <v>4.01</v>
      </c>
      <c r="R435" s="14">
        <v>0.45776255700000001</v>
      </c>
      <c r="S435" s="6" t="s">
        <v>35</v>
      </c>
      <c r="T435" s="6" t="s">
        <v>35</v>
      </c>
      <c r="U435" s="15" t="s">
        <v>35</v>
      </c>
      <c r="V435" s="15" t="s">
        <v>213</v>
      </c>
      <c r="W435" s="15" t="s">
        <v>846</v>
      </c>
      <c r="X435" s="16">
        <v>1</v>
      </c>
      <c r="Y435" s="45">
        <f t="shared" si="87"/>
        <v>42470</v>
      </c>
      <c r="Z435" s="41">
        <f>IF(IFERROR(MATCH(E435,CONV_CAISO_Gen_List!C:C,0),FALSE),1,0)</f>
        <v>1</v>
      </c>
      <c r="AA435" s="47">
        <f t="shared" si="88"/>
        <v>4.01</v>
      </c>
      <c r="AB435">
        <f t="shared" si="89"/>
        <v>0</v>
      </c>
      <c r="AC435">
        <f t="shared" si="90"/>
        <v>1</v>
      </c>
      <c r="AD435">
        <f t="shared" si="86"/>
        <v>0</v>
      </c>
      <c r="AE435">
        <f t="shared" si="91"/>
        <v>0</v>
      </c>
      <c r="AJ435" s="44" t="str">
        <f>IFERROR(INDEX(MasterGenCapability_201906!$G:$G,MATCH($AF435,MasterGenCapability_201906!$U:$U,0)),"")</f>
        <v/>
      </c>
      <c r="AK435" s="44" t="str">
        <f>IFERROR(INDEX(NQC2020compliance_20191121!$L:$L,MATCH($AF435,NQC2020compliance_20191121!$A:$A,0)),"")</f>
        <v/>
      </c>
    </row>
    <row r="436" spans="2:37" hidden="1" x14ac:dyDescent="0.25">
      <c r="B436" s="6">
        <v>431</v>
      </c>
      <c r="C436" s="6" t="s">
        <v>1301</v>
      </c>
      <c r="D436" s="6" t="s">
        <v>1302</v>
      </c>
      <c r="E436" s="6"/>
      <c r="F436" s="6" t="s">
        <v>1127</v>
      </c>
      <c r="G436" s="6" t="s">
        <v>30</v>
      </c>
      <c r="H436" s="6" t="s">
        <v>844</v>
      </c>
      <c r="I436" s="6" t="s">
        <v>1166</v>
      </c>
      <c r="J436" s="6" t="s">
        <v>211</v>
      </c>
      <c r="K436" s="6" t="s">
        <v>212</v>
      </c>
      <c r="L436" s="6" t="s">
        <v>1</v>
      </c>
      <c r="M436" s="12">
        <v>32175</v>
      </c>
      <c r="N436" s="12">
        <v>43132</v>
      </c>
      <c r="O436" s="6">
        <v>0</v>
      </c>
      <c r="P436" s="13">
        <v>0.3</v>
      </c>
      <c r="Q436" s="13">
        <v>0.5</v>
      </c>
      <c r="R436" s="14">
        <v>0.190258752</v>
      </c>
      <c r="S436" s="6" t="s">
        <v>35</v>
      </c>
      <c r="T436" s="6" t="s">
        <v>35</v>
      </c>
      <c r="U436" s="15" t="s">
        <v>35</v>
      </c>
      <c r="V436" s="15" t="s">
        <v>213</v>
      </c>
      <c r="W436" s="15" t="s">
        <v>846</v>
      </c>
      <c r="X436" s="16">
        <v>1</v>
      </c>
      <c r="Y436" s="45">
        <f t="shared" si="87"/>
        <v>43132</v>
      </c>
      <c r="Z436" s="41">
        <f>IF(IFERROR(MATCH(E436,CONV_CAISO_Gen_List!C:C,0),FALSE),1,0)</f>
        <v>0</v>
      </c>
      <c r="AA436" s="47">
        <f t="shared" si="88"/>
        <v>0.5</v>
      </c>
      <c r="AB436">
        <f t="shared" si="89"/>
        <v>0</v>
      </c>
      <c r="AC436">
        <f t="shared" si="90"/>
        <v>1</v>
      </c>
      <c r="AD436">
        <f t="shared" si="86"/>
        <v>0</v>
      </c>
      <c r="AE436">
        <f t="shared" si="91"/>
        <v>0</v>
      </c>
      <c r="AJ436" s="44" t="str">
        <f>IFERROR(INDEX(MasterGenCapability_201906!$G:$G,MATCH($AF436,MasterGenCapability_201906!$U:$U,0)),"")</f>
        <v/>
      </c>
      <c r="AK436" s="44" t="str">
        <f>IFERROR(INDEX(NQC2020compliance_20191121!$L:$L,MATCH($AF436,NQC2020compliance_20191121!$A:$A,0)),"")</f>
        <v/>
      </c>
    </row>
    <row r="437" spans="2:37" x14ac:dyDescent="0.25">
      <c r="B437" s="6">
        <v>432</v>
      </c>
      <c r="C437" s="6" t="s">
        <v>1303</v>
      </c>
      <c r="D437" s="6" t="s">
        <v>1304</v>
      </c>
      <c r="E437" s="6" t="s">
        <v>1305</v>
      </c>
      <c r="F437" s="6" t="s">
        <v>1127</v>
      </c>
      <c r="G437" s="6" t="s">
        <v>30</v>
      </c>
      <c r="H437" s="6" t="s">
        <v>90</v>
      </c>
      <c r="I437" s="6" t="s">
        <v>1131</v>
      </c>
      <c r="J437" s="6" t="s">
        <v>211</v>
      </c>
      <c r="K437" s="6" t="s">
        <v>212</v>
      </c>
      <c r="L437" s="6" t="s">
        <v>1</v>
      </c>
      <c r="M437" s="12">
        <v>32067</v>
      </c>
      <c r="N437" s="12">
        <v>43024</v>
      </c>
      <c r="O437" s="6">
        <v>1</v>
      </c>
      <c r="P437" s="13">
        <v>4.9749999999999996</v>
      </c>
      <c r="Q437" s="13">
        <v>16.510000000000002</v>
      </c>
      <c r="R437" s="14">
        <v>0.37883481299999999</v>
      </c>
      <c r="S437" s="6" t="s">
        <v>35</v>
      </c>
      <c r="T437" s="6" t="s">
        <v>35</v>
      </c>
      <c r="U437" s="15" t="s">
        <v>35</v>
      </c>
      <c r="V437" s="15" t="s">
        <v>213</v>
      </c>
      <c r="W437" s="15" t="s">
        <v>37</v>
      </c>
      <c r="X437" s="16">
        <v>1</v>
      </c>
      <c r="Y437" s="45">
        <f t="shared" si="87"/>
        <v>73050</v>
      </c>
      <c r="Z437" s="41">
        <f>IF(IFERROR(MATCH(E437,CONV_CAISO_Gen_List!C:C,0),FALSE),1,0)</f>
        <v>1</v>
      </c>
      <c r="AA437" s="47">
        <f t="shared" si="88"/>
        <v>16.510000000000002</v>
      </c>
      <c r="AB437">
        <f t="shared" si="89"/>
        <v>1</v>
      </c>
      <c r="AC437">
        <f t="shared" si="90"/>
        <v>1</v>
      </c>
      <c r="AD437">
        <f t="shared" si="86"/>
        <v>1</v>
      </c>
      <c r="AE437">
        <f t="shared" si="91"/>
        <v>0</v>
      </c>
      <c r="AF437" t="str">
        <f t="shared" ref="AF437:AF454" si="100">IF(ISBLANK(E437),C437,E437)</f>
        <v>RHONDO_2_QF</v>
      </c>
      <c r="AG437" t="str">
        <f t="shared" ref="AG437:AG454" si="101">D437</f>
        <v>LA CO Flood Control District  **</v>
      </c>
      <c r="AH437" s="70">
        <f t="shared" ref="AH437:AH454" si="102">P437</f>
        <v>4.9749999999999996</v>
      </c>
      <c r="AI437" t="str">
        <f t="shared" ref="AI437:AI454" si="103">V437</f>
        <v>Small_Hydro</v>
      </c>
      <c r="AJ437" s="44" t="str">
        <f>IFERROR(INDEX(MasterGenCapability_201906!$G:$G,MATCH($AF437,MasterGenCapability_201906!$U:$U,0)),"")</f>
        <v/>
      </c>
      <c r="AK437" s="44" t="str">
        <f>IFERROR(INDEX(NQC2020compliance_20191121!$L:$L,MATCH($AF437,NQC2020compliance_20191121!$A:$A,0)),"")</f>
        <v/>
      </c>
    </row>
    <row r="438" spans="2:37" x14ac:dyDescent="0.25">
      <c r="B438" s="6">
        <v>433</v>
      </c>
      <c r="C438" s="6" t="s">
        <v>1306</v>
      </c>
      <c r="D438" s="6" t="s">
        <v>1307</v>
      </c>
      <c r="E438" s="6" t="s">
        <v>1308</v>
      </c>
      <c r="F438" s="6" t="s">
        <v>1127</v>
      </c>
      <c r="G438" s="6" t="s">
        <v>30</v>
      </c>
      <c r="H438" s="6" t="s">
        <v>359</v>
      </c>
      <c r="I438" s="6" t="s">
        <v>80</v>
      </c>
      <c r="J438" s="6" t="s">
        <v>211</v>
      </c>
      <c r="K438" s="6" t="s">
        <v>212</v>
      </c>
      <c r="L438" s="6" t="s">
        <v>1</v>
      </c>
      <c r="M438" s="12">
        <v>32834</v>
      </c>
      <c r="N438" s="12">
        <v>43790</v>
      </c>
      <c r="O438" s="6">
        <v>1</v>
      </c>
      <c r="P438" s="13">
        <v>0.35</v>
      </c>
      <c r="Q438" s="13">
        <v>1.17</v>
      </c>
      <c r="R438" s="14">
        <v>0.38160469699999999</v>
      </c>
      <c r="S438" s="6" t="s">
        <v>35</v>
      </c>
      <c r="T438" s="6" t="s">
        <v>35</v>
      </c>
      <c r="U438" s="15" t="s">
        <v>35</v>
      </c>
      <c r="V438" s="15" t="s">
        <v>213</v>
      </c>
      <c r="W438" s="15" t="s">
        <v>80</v>
      </c>
      <c r="X438" s="16">
        <v>1</v>
      </c>
      <c r="Y438" s="45">
        <f t="shared" si="87"/>
        <v>73050</v>
      </c>
      <c r="Z438" s="41">
        <f>IF(IFERROR(MATCH(E438,CONV_CAISO_Gen_List!C:C,0),FALSE),1,0)</f>
        <v>1</v>
      </c>
      <c r="AA438" s="47">
        <f t="shared" si="88"/>
        <v>1.17</v>
      </c>
      <c r="AB438">
        <f t="shared" si="89"/>
        <v>1</v>
      </c>
      <c r="AC438">
        <f t="shared" si="90"/>
        <v>1</v>
      </c>
      <c r="AD438">
        <f t="shared" si="86"/>
        <v>1</v>
      </c>
      <c r="AE438">
        <f t="shared" si="91"/>
        <v>0</v>
      </c>
      <c r="AF438" t="str">
        <f t="shared" si="100"/>
        <v>VESTAL_6_QF</v>
      </c>
      <c r="AG438" t="str">
        <f t="shared" si="101"/>
        <v>Daniel M. Bates</v>
      </c>
      <c r="AH438" s="70">
        <f t="shared" si="102"/>
        <v>0.35</v>
      </c>
      <c r="AI438" t="str">
        <f t="shared" si="103"/>
        <v>Small_Hydro</v>
      </c>
      <c r="AJ438" s="44">
        <f>IFERROR(INDEX(MasterGenCapability_201906!$G:$G,MATCH($AF438,MasterGenCapability_201906!$U:$U,0)),"")</f>
        <v>12.3</v>
      </c>
      <c r="AK438" s="44">
        <f>IFERROR(INDEX(NQC2020compliance_20191121!$L:$L,MATCH($AF438,NQC2020compliance_20191121!$A:$A,0)),"")</f>
        <v>2.73</v>
      </c>
    </row>
    <row r="439" spans="2:37" x14ac:dyDescent="0.25">
      <c r="B439" s="6">
        <v>434</v>
      </c>
      <c r="C439" s="6" t="s">
        <v>1309</v>
      </c>
      <c r="D439" s="6" t="s">
        <v>1310</v>
      </c>
      <c r="E439" s="6"/>
      <c r="F439" s="6" t="s">
        <v>1127</v>
      </c>
      <c r="G439" s="6" t="s">
        <v>30</v>
      </c>
      <c r="H439" s="6" t="s">
        <v>203</v>
      </c>
      <c r="I439" s="6" t="s">
        <v>204</v>
      </c>
      <c r="J439" s="6" t="s">
        <v>211</v>
      </c>
      <c r="K439" s="6" t="s">
        <v>212</v>
      </c>
      <c r="L439" s="6" t="s">
        <v>1</v>
      </c>
      <c r="M439" s="12">
        <v>31527</v>
      </c>
      <c r="N439" s="12">
        <v>42680</v>
      </c>
      <c r="O439" s="6">
        <v>1</v>
      </c>
      <c r="P439" s="13">
        <v>0.155</v>
      </c>
      <c r="Q439" s="13">
        <v>0.46</v>
      </c>
      <c r="R439" s="14">
        <v>0.338783326</v>
      </c>
      <c r="S439" s="6" t="s">
        <v>35</v>
      </c>
      <c r="T439" s="6" t="s">
        <v>35</v>
      </c>
      <c r="U439" s="15" t="s">
        <v>35</v>
      </c>
      <c r="V439" s="15" t="s">
        <v>213</v>
      </c>
      <c r="W439" s="15" t="s">
        <v>37</v>
      </c>
      <c r="X439" s="16">
        <v>1</v>
      </c>
      <c r="Y439" s="45">
        <f t="shared" si="87"/>
        <v>73050</v>
      </c>
      <c r="Z439" s="41">
        <f>IF(IFERROR(MATCH(E439,CONV_CAISO_Gen_List!C:C,0),FALSE),1,0)</f>
        <v>0</v>
      </c>
      <c r="AA439" s="47">
        <f t="shared" si="88"/>
        <v>0.46</v>
      </c>
      <c r="AB439">
        <f t="shared" si="89"/>
        <v>1</v>
      </c>
      <c r="AC439">
        <f t="shared" si="90"/>
        <v>1</v>
      </c>
      <c r="AD439">
        <f t="shared" si="86"/>
        <v>1</v>
      </c>
      <c r="AE439">
        <f t="shared" si="91"/>
        <v>0</v>
      </c>
      <c r="AF439" t="str">
        <f t="shared" si="100"/>
        <v>SC44031</v>
      </c>
      <c r="AG439" t="str">
        <f t="shared" si="101"/>
        <v>Richard Moss</v>
      </c>
      <c r="AH439" s="70">
        <f t="shared" si="102"/>
        <v>0.155</v>
      </c>
      <c r="AI439" t="str">
        <f t="shared" si="103"/>
        <v>Small_Hydro</v>
      </c>
      <c r="AJ439" s="44" t="str">
        <f>IFERROR(INDEX(MasterGenCapability_201906!$G:$G,MATCH($AF439,MasterGenCapability_201906!$U:$U,0)),"")</f>
        <v/>
      </c>
      <c r="AK439" s="44" t="str">
        <f>IFERROR(INDEX(NQC2020compliance_20191121!$L:$L,MATCH($AF439,NQC2020compliance_20191121!$A:$A,0)),"")</f>
        <v/>
      </c>
    </row>
    <row r="440" spans="2:37" x14ac:dyDescent="0.25">
      <c r="B440" s="6">
        <v>435</v>
      </c>
      <c r="C440" s="6" t="s">
        <v>1311</v>
      </c>
      <c r="D440" s="6" t="s">
        <v>1312</v>
      </c>
      <c r="E440" s="6"/>
      <c r="F440" s="6" t="s">
        <v>1127</v>
      </c>
      <c r="G440" s="6" t="s">
        <v>30</v>
      </c>
      <c r="H440" s="6" t="s">
        <v>90</v>
      </c>
      <c r="I440" s="6" t="s">
        <v>1131</v>
      </c>
      <c r="J440" s="6" t="s">
        <v>211</v>
      </c>
      <c r="K440" s="6" t="s">
        <v>212</v>
      </c>
      <c r="L440" s="6" t="s">
        <v>1</v>
      </c>
      <c r="M440" s="12">
        <v>30972</v>
      </c>
      <c r="N440" s="12">
        <v>42083</v>
      </c>
      <c r="O440" s="6">
        <v>1</v>
      </c>
      <c r="P440" s="13">
        <v>2.5000000000000001E-2</v>
      </c>
      <c r="Q440" s="13">
        <v>0</v>
      </c>
      <c r="R440" s="14">
        <v>0</v>
      </c>
      <c r="S440" s="6" t="s">
        <v>35</v>
      </c>
      <c r="T440" s="6" t="s">
        <v>35</v>
      </c>
      <c r="U440" s="15" t="s">
        <v>35</v>
      </c>
      <c r="V440" s="15" t="s">
        <v>213</v>
      </c>
      <c r="W440" s="15" t="s">
        <v>37</v>
      </c>
      <c r="X440" s="16">
        <v>1</v>
      </c>
      <c r="Y440" s="45">
        <f t="shared" si="87"/>
        <v>73050</v>
      </c>
      <c r="Z440" s="41">
        <f>IF(IFERROR(MATCH(E440,CONV_CAISO_Gen_List!C:C,0),FALSE),1,0)</f>
        <v>0</v>
      </c>
      <c r="AA440" s="47">
        <f t="shared" si="88"/>
        <v>0</v>
      </c>
      <c r="AB440">
        <f t="shared" si="89"/>
        <v>1</v>
      </c>
      <c r="AC440">
        <f t="shared" si="90"/>
        <v>1</v>
      </c>
      <c r="AD440">
        <f t="shared" si="86"/>
        <v>1</v>
      </c>
      <c r="AE440">
        <f t="shared" si="91"/>
        <v>0</v>
      </c>
      <c r="AF440" t="str">
        <f t="shared" si="100"/>
        <v>SC44032</v>
      </c>
      <c r="AG440" t="str">
        <f t="shared" si="101"/>
        <v>Walnut Valley Water District (#2)</v>
      </c>
      <c r="AH440" s="70">
        <f t="shared" si="102"/>
        <v>2.5000000000000001E-2</v>
      </c>
      <c r="AI440" t="str">
        <f t="shared" si="103"/>
        <v>Small_Hydro</v>
      </c>
      <c r="AJ440" s="44" t="str">
        <f>IFERROR(INDEX(MasterGenCapability_201906!$G:$G,MATCH($AF440,MasterGenCapability_201906!$U:$U,0)),"")</f>
        <v/>
      </c>
      <c r="AK440" s="44" t="str">
        <f>IFERROR(INDEX(NQC2020compliance_20191121!$L:$L,MATCH($AF440,NQC2020compliance_20191121!$A:$A,0)),"")</f>
        <v/>
      </c>
    </row>
    <row r="441" spans="2:37" x14ac:dyDescent="0.25">
      <c r="B441" s="6">
        <v>436</v>
      </c>
      <c r="C441" s="6" t="s">
        <v>1313</v>
      </c>
      <c r="D441" s="6" t="s">
        <v>1314</v>
      </c>
      <c r="E441" s="6" t="s">
        <v>1308</v>
      </c>
      <c r="F441" s="6" t="s">
        <v>1127</v>
      </c>
      <c r="G441" s="6" t="s">
        <v>30</v>
      </c>
      <c r="H441" s="6" t="s">
        <v>79</v>
      </c>
      <c r="I441" s="6" t="s">
        <v>80</v>
      </c>
      <c r="J441" s="6" t="s">
        <v>211</v>
      </c>
      <c r="K441" s="6" t="s">
        <v>212</v>
      </c>
      <c r="L441" s="6" t="s">
        <v>1</v>
      </c>
      <c r="M441" s="12">
        <v>33215</v>
      </c>
      <c r="N441" s="12">
        <v>44172</v>
      </c>
      <c r="O441" s="6">
        <v>1</v>
      </c>
      <c r="P441" s="13">
        <v>11.95</v>
      </c>
      <c r="Q441" s="13">
        <v>41.21</v>
      </c>
      <c r="R441" s="14">
        <v>0.39366844299999998</v>
      </c>
      <c r="S441" s="6" t="s">
        <v>35</v>
      </c>
      <c r="T441" s="6" t="s">
        <v>35</v>
      </c>
      <c r="U441" s="15" t="s">
        <v>35</v>
      </c>
      <c r="V441" s="15" t="s">
        <v>213</v>
      </c>
      <c r="W441" s="15" t="s">
        <v>80</v>
      </c>
      <c r="X441" s="16">
        <v>1</v>
      </c>
      <c r="Y441" s="45">
        <f t="shared" si="87"/>
        <v>73050</v>
      </c>
      <c r="Z441" s="41">
        <f>IF(IFERROR(MATCH(E441,CONV_CAISO_Gen_List!C:C,0),FALSE),1,0)</f>
        <v>1</v>
      </c>
      <c r="AA441" s="47">
        <f t="shared" si="88"/>
        <v>41.21</v>
      </c>
      <c r="AB441">
        <f t="shared" si="89"/>
        <v>1</v>
      </c>
      <c r="AC441">
        <f t="shared" si="90"/>
        <v>1</v>
      </c>
      <c r="AD441">
        <f t="shared" si="86"/>
        <v>1</v>
      </c>
      <c r="AE441">
        <f t="shared" si="91"/>
        <v>0</v>
      </c>
      <c r="AF441" t="str">
        <f t="shared" si="100"/>
        <v>VESTAL_6_QF</v>
      </c>
      <c r="AG441" t="str">
        <f t="shared" si="101"/>
        <v>Central Hydroelectric Corp.</v>
      </c>
      <c r="AH441" s="70">
        <f t="shared" si="102"/>
        <v>11.95</v>
      </c>
      <c r="AI441" t="str">
        <f t="shared" si="103"/>
        <v>Small_Hydro</v>
      </c>
      <c r="AJ441" s="44">
        <f>IFERROR(INDEX(MasterGenCapability_201906!$G:$G,MATCH($AF441,MasterGenCapability_201906!$U:$U,0)),"")</f>
        <v>12.3</v>
      </c>
      <c r="AK441" s="44">
        <f>IFERROR(INDEX(NQC2020compliance_20191121!$L:$L,MATCH($AF441,NQC2020compliance_20191121!$A:$A,0)),"")</f>
        <v>2.73</v>
      </c>
    </row>
    <row r="442" spans="2:37" x14ac:dyDescent="0.25">
      <c r="B442" s="6">
        <v>437</v>
      </c>
      <c r="C442" s="6" t="s">
        <v>1315</v>
      </c>
      <c r="D442" s="6" t="s">
        <v>1316</v>
      </c>
      <c r="E442" s="6" t="s">
        <v>1317</v>
      </c>
      <c r="F442" s="6" t="s">
        <v>1127</v>
      </c>
      <c r="G442" s="6" t="s">
        <v>30</v>
      </c>
      <c r="H442" s="6" t="s">
        <v>90</v>
      </c>
      <c r="I442" s="6" t="s">
        <v>1131</v>
      </c>
      <c r="J442" s="6" t="s">
        <v>211</v>
      </c>
      <c r="K442" s="6" t="s">
        <v>212</v>
      </c>
      <c r="L442" s="6" t="s">
        <v>1</v>
      </c>
      <c r="M442" s="12">
        <v>31869</v>
      </c>
      <c r="N442" s="12">
        <v>42826</v>
      </c>
      <c r="O442" s="6">
        <v>1</v>
      </c>
      <c r="P442" s="13">
        <v>0.2</v>
      </c>
      <c r="Q442" s="13">
        <v>1.05</v>
      </c>
      <c r="R442" s="14">
        <v>0.59931506800000001</v>
      </c>
      <c r="S442" s="6" t="s">
        <v>35</v>
      </c>
      <c r="T442" s="6" t="s">
        <v>35</v>
      </c>
      <c r="U442" s="15" t="s">
        <v>35</v>
      </c>
      <c r="V442" s="15" t="s">
        <v>213</v>
      </c>
      <c r="W442" s="15" t="s">
        <v>37</v>
      </c>
      <c r="X442" s="16">
        <v>1</v>
      </c>
      <c r="Y442" s="45">
        <f t="shared" si="87"/>
        <v>73050</v>
      </c>
      <c r="Z442" s="41">
        <f>IF(IFERROR(MATCH(E442,CONV_CAISO_Gen_List!C:C,0),FALSE),1,0)</f>
        <v>1</v>
      </c>
      <c r="AA442" s="47">
        <f t="shared" si="88"/>
        <v>1.05</v>
      </c>
      <c r="AB442">
        <f t="shared" si="89"/>
        <v>1</v>
      </c>
      <c r="AC442">
        <f t="shared" si="90"/>
        <v>1</v>
      </c>
      <c r="AD442">
        <f t="shared" si="86"/>
        <v>1</v>
      </c>
      <c r="AE442">
        <f t="shared" si="91"/>
        <v>0</v>
      </c>
      <c r="AF442" t="str">
        <f t="shared" si="100"/>
        <v>PADUA_6_QF</v>
      </c>
      <c r="AG442" t="str">
        <f t="shared" si="101"/>
        <v>Three Valleys MWD (Fulton Road)</v>
      </c>
      <c r="AH442" s="70">
        <f t="shared" si="102"/>
        <v>0.2</v>
      </c>
      <c r="AI442" t="str">
        <f t="shared" si="103"/>
        <v>Small_Hydro</v>
      </c>
      <c r="AJ442" s="44">
        <f>IFERROR(INDEX(MasterGenCapability_201906!$G:$G,MATCH($AF442,MasterGenCapability_201906!$U:$U,0)),"")</f>
        <v>1.82</v>
      </c>
      <c r="AK442" s="44">
        <f>IFERROR(INDEX(NQC2020compliance_20191121!$L:$L,MATCH($AF442,NQC2020compliance_20191121!$A:$A,0)),"")</f>
        <v>0.38</v>
      </c>
    </row>
    <row r="443" spans="2:37" x14ac:dyDescent="0.25">
      <c r="B443" s="6">
        <v>438</v>
      </c>
      <c r="C443" s="6" t="s">
        <v>1318</v>
      </c>
      <c r="D443" s="6" t="s">
        <v>1319</v>
      </c>
      <c r="E443" s="6"/>
      <c r="F443" s="6" t="s">
        <v>1127</v>
      </c>
      <c r="G443" s="6" t="s">
        <v>30</v>
      </c>
      <c r="H443" s="6" t="s">
        <v>90</v>
      </c>
      <c r="I443" s="6" t="s">
        <v>1131</v>
      </c>
      <c r="J443" s="6" t="s">
        <v>211</v>
      </c>
      <c r="K443" s="6" t="s">
        <v>212</v>
      </c>
      <c r="L443" s="6" t="s">
        <v>1</v>
      </c>
      <c r="M443" s="12">
        <v>31880</v>
      </c>
      <c r="N443" s="12">
        <v>42170</v>
      </c>
      <c r="O443" s="6">
        <v>1</v>
      </c>
      <c r="P443" s="13">
        <v>0.52</v>
      </c>
      <c r="Q443" s="13">
        <v>0.73</v>
      </c>
      <c r="R443" s="14">
        <v>0.16025640999999999</v>
      </c>
      <c r="S443" s="6" t="s">
        <v>35</v>
      </c>
      <c r="T443" s="6" t="s">
        <v>35</v>
      </c>
      <c r="U443" s="15" t="s">
        <v>35</v>
      </c>
      <c r="V443" s="15" t="s">
        <v>213</v>
      </c>
      <c r="W443" s="15" t="s">
        <v>37</v>
      </c>
      <c r="X443" s="16">
        <v>1</v>
      </c>
      <c r="Y443" s="45">
        <f t="shared" si="87"/>
        <v>73050</v>
      </c>
      <c r="Z443" s="41">
        <f>IF(IFERROR(MATCH(E443,CONV_CAISO_Gen_List!C:C,0),FALSE),1,0)</f>
        <v>0</v>
      </c>
      <c r="AA443" s="47">
        <f t="shared" si="88"/>
        <v>0.73</v>
      </c>
      <c r="AB443">
        <f t="shared" si="89"/>
        <v>1</v>
      </c>
      <c r="AC443">
        <f t="shared" si="90"/>
        <v>1</v>
      </c>
      <c r="AD443">
        <f t="shared" si="86"/>
        <v>1</v>
      </c>
      <c r="AE443">
        <f t="shared" si="91"/>
        <v>0</v>
      </c>
      <c r="AF443" t="str">
        <f t="shared" si="100"/>
        <v>SC44036</v>
      </c>
      <c r="AG443" t="str">
        <f t="shared" si="101"/>
        <v>Three Valleys MWD (Miramar)</v>
      </c>
      <c r="AH443" s="70">
        <f t="shared" si="102"/>
        <v>0.52</v>
      </c>
      <c r="AI443" t="str">
        <f t="shared" si="103"/>
        <v>Small_Hydro</v>
      </c>
      <c r="AJ443" s="44" t="str">
        <f>IFERROR(INDEX(MasterGenCapability_201906!$G:$G,MATCH($AF443,MasterGenCapability_201906!$U:$U,0)),"")</f>
        <v/>
      </c>
      <c r="AK443" s="44" t="str">
        <f>IFERROR(INDEX(NQC2020compliance_20191121!$L:$L,MATCH($AF443,NQC2020compliance_20191121!$A:$A,0)),"")</f>
        <v/>
      </c>
    </row>
    <row r="444" spans="2:37" x14ac:dyDescent="0.25">
      <c r="B444" s="6">
        <v>439</v>
      </c>
      <c r="C444" s="6" t="s">
        <v>1320</v>
      </c>
      <c r="D444" s="6" t="s">
        <v>1321</v>
      </c>
      <c r="E444" s="6" t="s">
        <v>1317</v>
      </c>
      <c r="F444" s="6" t="s">
        <v>1127</v>
      </c>
      <c r="G444" s="6" t="s">
        <v>30</v>
      </c>
      <c r="H444" s="6" t="s">
        <v>90</v>
      </c>
      <c r="I444" s="6" t="s">
        <v>1131</v>
      </c>
      <c r="J444" s="6" t="s">
        <v>211</v>
      </c>
      <c r="K444" s="6" t="s">
        <v>212</v>
      </c>
      <c r="L444" s="6" t="s">
        <v>1</v>
      </c>
      <c r="M444" s="12">
        <v>31870</v>
      </c>
      <c r="N444" s="12">
        <v>42907</v>
      </c>
      <c r="O444" s="6">
        <v>1</v>
      </c>
      <c r="P444" s="13">
        <v>0.35</v>
      </c>
      <c r="Q444" s="13">
        <v>1.56</v>
      </c>
      <c r="R444" s="14">
        <v>0.50880626200000001</v>
      </c>
      <c r="S444" s="6" t="s">
        <v>35</v>
      </c>
      <c r="T444" s="6" t="s">
        <v>35</v>
      </c>
      <c r="U444" s="15" t="s">
        <v>35</v>
      </c>
      <c r="V444" s="15" t="s">
        <v>213</v>
      </c>
      <c r="W444" s="15" t="s">
        <v>37</v>
      </c>
      <c r="X444" s="16">
        <v>1</v>
      </c>
      <c r="Y444" s="45">
        <f t="shared" si="87"/>
        <v>73050</v>
      </c>
      <c r="Z444" s="41">
        <f>IF(IFERROR(MATCH(E444,CONV_CAISO_Gen_List!C:C,0),FALSE),1,0)</f>
        <v>1</v>
      </c>
      <c r="AA444" s="47">
        <f t="shared" si="88"/>
        <v>1.56</v>
      </c>
      <c r="AB444">
        <f t="shared" si="89"/>
        <v>1</v>
      </c>
      <c r="AC444">
        <f t="shared" si="90"/>
        <v>1</v>
      </c>
      <c r="AD444">
        <f t="shared" si="86"/>
        <v>1</v>
      </c>
      <c r="AE444">
        <f t="shared" si="91"/>
        <v>0</v>
      </c>
      <c r="AF444" t="str">
        <f t="shared" si="100"/>
        <v>PADUA_6_QF</v>
      </c>
      <c r="AG444" t="str">
        <f t="shared" si="101"/>
        <v>Three Valleys MWD (Williams)</v>
      </c>
      <c r="AH444" s="70">
        <f t="shared" si="102"/>
        <v>0.35</v>
      </c>
      <c r="AI444" t="str">
        <f t="shared" si="103"/>
        <v>Small_Hydro</v>
      </c>
      <c r="AJ444" s="44">
        <f>IFERROR(INDEX(MasterGenCapability_201906!$G:$G,MATCH($AF444,MasterGenCapability_201906!$U:$U,0)),"")</f>
        <v>1.82</v>
      </c>
      <c r="AK444" s="44">
        <f>IFERROR(INDEX(NQC2020compliance_20191121!$L:$L,MATCH($AF444,NQC2020compliance_20191121!$A:$A,0)),"")</f>
        <v>0.38</v>
      </c>
    </row>
    <row r="445" spans="2:37" x14ac:dyDescent="0.25">
      <c r="B445" s="6">
        <v>440</v>
      </c>
      <c r="C445" s="6" t="s">
        <v>1322</v>
      </c>
      <c r="D445" s="6" t="s">
        <v>1323</v>
      </c>
      <c r="E445" s="6" t="s">
        <v>1324</v>
      </c>
      <c r="F445" s="6" t="s">
        <v>1127</v>
      </c>
      <c r="G445" s="6" t="s">
        <v>30</v>
      </c>
      <c r="H445" s="6" t="s">
        <v>359</v>
      </c>
      <c r="I445" s="6" t="s">
        <v>80</v>
      </c>
      <c r="J445" s="6" t="s">
        <v>211</v>
      </c>
      <c r="K445" s="6" t="s">
        <v>212</v>
      </c>
      <c r="L445" s="6" t="s">
        <v>1</v>
      </c>
      <c r="M445" s="12">
        <v>32948</v>
      </c>
      <c r="N445" s="12">
        <v>43905</v>
      </c>
      <c r="O445" s="6">
        <v>1</v>
      </c>
      <c r="P445" s="13">
        <v>17</v>
      </c>
      <c r="Q445" s="13">
        <v>54.7</v>
      </c>
      <c r="R445" s="14">
        <v>0.367311308</v>
      </c>
      <c r="S445" s="6" t="s">
        <v>35</v>
      </c>
      <c r="T445" s="6" t="s">
        <v>35</v>
      </c>
      <c r="U445" s="15" t="s">
        <v>35</v>
      </c>
      <c r="V445" s="15" t="s">
        <v>213</v>
      </c>
      <c r="W445" s="15" t="s">
        <v>80</v>
      </c>
      <c r="X445" s="16">
        <v>1</v>
      </c>
      <c r="Y445" s="45">
        <f t="shared" si="87"/>
        <v>73050</v>
      </c>
      <c r="Z445" s="41">
        <f>IF(IFERROR(MATCH(E445,CONV_CAISO_Gen_List!C:C,0),FALSE),1,0)</f>
        <v>1</v>
      </c>
      <c r="AA445" s="47">
        <f t="shared" si="88"/>
        <v>54.7</v>
      </c>
      <c r="AB445">
        <f t="shared" si="89"/>
        <v>1</v>
      </c>
      <c r="AC445">
        <f t="shared" si="90"/>
        <v>1</v>
      </c>
      <c r="AD445">
        <f t="shared" si="86"/>
        <v>1</v>
      </c>
      <c r="AE445">
        <f t="shared" si="91"/>
        <v>0</v>
      </c>
      <c r="AF445" t="str">
        <f t="shared" si="100"/>
        <v>RECTOR_2_QF</v>
      </c>
      <c r="AG445" t="str">
        <f t="shared" si="101"/>
        <v>Kaweah River Power Authority</v>
      </c>
      <c r="AH445" s="70">
        <f t="shared" si="102"/>
        <v>17</v>
      </c>
      <c r="AI445" t="str">
        <f t="shared" si="103"/>
        <v>Small_Hydro</v>
      </c>
      <c r="AJ445" s="44">
        <f>IFERROR(INDEX(MasterGenCapability_201906!$G:$G,MATCH($AF445,MasterGenCapability_201906!$U:$U,0)),"")</f>
        <v>17</v>
      </c>
      <c r="AK445" s="44">
        <f>IFERROR(INDEX(NQC2020compliance_20191121!$L:$L,MATCH($AF445,NQC2020compliance_20191121!$A:$A,0)),"")</f>
        <v>0</v>
      </c>
    </row>
    <row r="446" spans="2:37" x14ac:dyDescent="0.25">
      <c r="B446" s="6">
        <v>441</v>
      </c>
      <c r="C446" s="6" t="s">
        <v>1325</v>
      </c>
      <c r="D446" s="6" t="s">
        <v>1326</v>
      </c>
      <c r="E446" s="6" t="s">
        <v>1327</v>
      </c>
      <c r="F446" s="6" t="s">
        <v>1127</v>
      </c>
      <c r="G446" s="6" t="s">
        <v>30</v>
      </c>
      <c r="H446" s="6" t="s">
        <v>75</v>
      </c>
      <c r="I446" s="6" t="s">
        <v>75</v>
      </c>
      <c r="J446" s="6" t="s">
        <v>211</v>
      </c>
      <c r="K446" s="6" t="s">
        <v>212</v>
      </c>
      <c r="L446" s="6" t="s">
        <v>1</v>
      </c>
      <c r="M446" s="12">
        <v>32525</v>
      </c>
      <c r="N446" s="12">
        <v>43481</v>
      </c>
      <c r="O446" s="6">
        <v>1</v>
      </c>
      <c r="P446" s="13">
        <v>0.13</v>
      </c>
      <c r="Q446" s="13">
        <v>0.63</v>
      </c>
      <c r="R446" s="14">
        <v>0.553213909</v>
      </c>
      <c r="S446" s="6" t="s">
        <v>35</v>
      </c>
      <c r="T446" s="6" t="s">
        <v>35</v>
      </c>
      <c r="U446" s="15" t="s">
        <v>35</v>
      </c>
      <c r="V446" s="15" t="s">
        <v>213</v>
      </c>
      <c r="W446" s="15" t="s">
        <v>64</v>
      </c>
      <c r="X446" s="16">
        <v>1</v>
      </c>
      <c r="Y446" s="45">
        <f t="shared" si="87"/>
        <v>73050</v>
      </c>
      <c r="Z446" s="41">
        <f>IF(IFERROR(MATCH(E446,CONV_CAISO_Gen_List!C:C,0),FALSE),1,0)</f>
        <v>1</v>
      </c>
      <c r="AA446" s="47">
        <f t="shared" si="88"/>
        <v>0.63</v>
      </c>
      <c r="AB446">
        <f t="shared" si="89"/>
        <v>1</v>
      </c>
      <c r="AC446">
        <f t="shared" si="90"/>
        <v>1</v>
      </c>
      <c r="AD446">
        <f t="shared" si="86"/>
        <v>1</v>
      </c>
      <c r="AE446">
        <f t="shared" si="91"/>
        <v>0</v>
      </c>
      <c r="AF446" t="str">
        <f t="shared" si="100"/>
        <v>GOLETA_2_QF</v>
      </c>
      <c r="AG446" t="str">
        <f t="shared" si="101"/>
        <v>Montecito Water District</v>
      </c>
      <c r="AH446" s="70">
        <f t="shared" si="102"/>
        <v>0.13</v>
      </c>
      <c r="AI446" t="str">
        <f t="shared" si="103"/>
        <v>Small_Hydro</v>
      </c>
      <c r="AJ446" s="44">
        <f>IFERROR(INDEX(MasterGenCapability_201906!$G:$G,MATCH($AF446,MasterGenCapability_201906!$U:$U,0)),"")</f>
        <v>0.4</v>
      </c>
      <c r="AK446" s="44">
        <f>IFERROR(INDEX(NQC2020compliance_20191121!$L:$L,MATCH($AF446,NQC2020compliance_20191121!$A:$A,0)),"")</f>
        <v>0.05</v>
      </c>
    </row>
    <row r="447" spans="2:37" x14ac:dyDescent="0.25">
      <c r="B447" s="6">
        <v>442</v>
      </c>
      <c r="C447" s="6" t="s">
        <v>1328</v>
      </c>
      <c r="D447" s="6" t="s">
        <v>1329</v>
      </c>
      <c r="E447" s="6"/>
      <c r="F447" s="6" t="s">
        <v>1127</v>
      </c>
      <c r="G447" s="6" t="s">
        <v>30</v>
      </c>
      <c r="H447" s="6" t="s">
        <v>1149</v>
      </c>
      <c r="I447" s="6" t="s">
        <v>704</v>
      </c>
      <c r="J447" s="6" t="s">
        <v>211</v>
      </c>
      <c r="K447" s="6" t="s">
        <v>212</v>
      </c>
      <c r="L447" s="6" t="s">
        <v>1</v>
      </c>
      <c r="M447" s="12">
        <v>31594</v>
      </c>
      <c r="N447" s="12">
        <v>42551</v>
      </c>
      <c r="O447" s="6">
        <v>1</v>
      </c>
      <c r="P447" s="13">
        <v>0.25</v>
      </c>
      <c r="Q447" s="13">
        <v>0.44</v>
      </c>
      <c r="R447" s="14">
        <v>0.20091324199999999</v>
      </c>
      <c r="S447" s="6" t="s">
        <v>35</v>
      </c>
      <c r="T447" s="6" t="s">
        <v>35</v>
      </c>
      <c r="U447" s="15" t="s">
        <v>35</v>
      </c>
      <c r="V447" s="15" t="s">
        <v>213</v>
      </c>
      <c r="W447" s="15" t="s">
        <v>37</v>
      </c>
      <c r="X447" s="16">
        <v>1</v>
      </c>
      <c r="Y447" s="45">
        <f t="shared" si="87"/>
        <v>73050</v>
      </c>
      <c r="Z447" s="41">
        <f>IF(IFERROR(MATCH(E447,CONV_CAISO_Gen_List!C:C,0),FALSE),1,0)</f>
        <v>0</v>
      </c>
      <c r="AA447" s="47">
        <f t="shared" si="88"/>
        <v>0.44</v>
      </c>
      <c r="AB447">
        <f t="shared" si="89"/>
        <v>1</v>
      </c>
      <c r="AC447">
        <f t="shared" si="90"/>
        <v>1</v>
      </c>
      <c r="AD447">
        <f t="shared" si="86"/>
        <v>1</v>
      </c>
      <c r="AE447">
        <f t="shared" si="91"/>
        <v>0</v>
      </c>
      <c r="AF447" t="str">
        <f t="shared" si="100"/>
        <v>SC44052</v>
      </c>
      <c r="AG447" t="str">
        <f t="shared" si="101"/>
        <v>Calleguas MWD - Unit 3 (Santa Rosa)</v>
      </c>
      <c r="AH447" s="70">
        <f t="shared" si="102"/>
        <v>0.25</v>
      </c>
      <c r="AI447" t="str">
        <f t="shared" si="103"/>
        <v>Small_Hydro</v>
      </c>
      <c r="AJ447" s="44" t="str">
        <f>IFERROR(INDEX(MasterGenCapability_201906!$G:$G,MATCH($AF447,MasterGenCapability_201906!$U:$U,0)),"")</f>
        <v/>
      </c>
      <c r="AK447" s="44" t="str">
        <f>IFERROR(INDEX(NQC2020compliance_20191121!$L:$L,MATCH($AF447,NQC2020compliance_20191121!$A:$A,0)),"")</f>
        <v/>
      </c>
    </row>
    <row r="448" spans="2:37" x14ac:dyDescent="0.25">
      <c r="B448" s="6">
        <v>443</v>
      </c>
      <c r="C448" s="6" t="s">
        <v>1330</v>
      </c>
      <c r="D448" s="6" t="s">
        <v>1331</v>
      </c>
      <c r="E448" s="6" t="s">
        <v>1332</v>
      </c>
      <c r="F448" s="6" t="s">
        <v>1127</v>
      </c>
      <c r="G448" s="6" t="s">
        <v>30</v>
      </c>
      <c r="H448" s="6" t="s">
        <v>1161</v>
      </c>
      <c r="I448" s="6" t="s">
        <v>1162</v>
      </c>
      <c r="J448" s="6" t="s">
        <v>211</v>
      </c>
      <c r="K448" s="6" t="s">
        <v>212</v>
      </c>
      <c r="L448" s="6" t="s">
        <v>1</v>
      </c>
      <c r="M448" s="12">
        <v>31228</v>
      </c>
      <c r="N448" s="12">
        <v>73050</v>
      </c>
      <c r="O448" s="6">
        <v>1</v>
      </c>
      <c r="P448" s="13">
        <v>0.19500000000000001</v>
      </c>
      <c r="Q448" s="13">
        <v>0.02</v>
      </c>
      <c r="R448" s="14">
        <v>1.1708230999999999E-2</v>
      </c>
      <c r="S448" s="6" t="s">
        <v>35</v>
      </c>
      <c r="T448" s="6" t="s">
        <v>35</v>
      </c>
      <c r="U448" s="15" t="s">
        <v>35</v>
      </c>
      <c r="V448" s="15" t="s">
        <v>213</v>
      </c>
      <c r="W448" s="15" t="s">
        <v>37</v>
      </c>
      <c r="X448" s="16">
        <v>1</v>
      </c>
      <c r="Y448" s="45">
        <f t="shared" si="87"/>
        <v>73050</v>
      </c>
      <c r="Z448" s="41">
        <f>IF(IFERROR(MATCH(E448,CONV_CAISO_Gen_List!C:C,0),FALSE),1,0)</f>
        <v>1</v>
      </c>
      <c r="AA448" s="47">
        <f t="shared" si="88"/>
        <v>0.02</v>
      </c>
      <c r="AB448">
        <f t="shared" si="89"/>
        <v>1</v>
      </c>
      <c r="AC448">
        <f t="shared" si="90"/>
        <v>1</v>
      </c>
      <c r="AD448">
        <f t="shared" si="86"/>
        <v>1</v>
      </c>
      <c r="AE448">
        <f t="shared" si="91"/>
        <v>0</v>
      </c>
      <c r="AF448" t="str">
        <f t="shared" si="100"/>
        <v>BARRE_2_QF</v>
      </c>
      <c r="AG448" t="str">
        <f t="shared" si="101"/>
        <v>City of Santa Ana</v>
      </c>
      <c r="AH448" s="70">
        <f t="shared" si="102"/>
        <v>0.19500000000000001</v>
      </c>
      <c r="AI448" t="str">
        <f t="shared" si="103"/>
        <v>Small_Hydro</v>
      </c>
      <c r="AJ448" s="44">
        <f>IFERROR(INDEX(MasterGenCapability_201906!$G:$G,MATCH($AF448,MasterGenCapability_201906!$U:$U,0)),"")</f>
        <v>0.2</v>
      </c>
      <c r="AK448" s="44">
        <f>IFERROR(INDEX(NQC2020compliance_20191121!$L:$L,MATCH($AF448,NQC2020compliance_20191121!$A:$A,0)),"")</f>
        <v>0</v>
      </c>
    </row>
    <row r="449" spans="2:37" x14ac:dyDescent="0.25">
      <c r="B449" s="6">
        <v>444</v>
      </c>
      <c r="C449" s="6" t="s">
        <v>1333</v>
      </c>
      <c r="D449" s="6" t="s">
        <v>1334</v>
      </c>
      <c r="E449" s="6" t="s">
        <v>1297</v>
      </c>
      <c r="F449" s="6" t="s">
        <v>1127</v>
      </c>
      <c r="G449" s="6" t="s">
        <v>30</v>
      </c>
      <c r="H449" s="6" t="s">
        <v>1149</v>
      </c>
      <c r="I449" s="6" t="s">
        <v>704</v>
      </c>
      <c r="J449" s="6" t="s">
        <v>211</v>
      </c>
      <c r="K449" s="6" t="s">
        <v>212</v>
      </c>
      <c r="L449" s="6" t="s">
        <v>1</v>
      </c>
      <c r="M449" s="12">
        <v>31929</v>
      </c>
      <c r="N449" s="12">
        <v>73050</v>
      </c>
      <c r="O449" s="6">
        <v>1</v>
      </c>
      <c r="P449" s="13">
        <v>0.93500000000000005</v>
      </c>
      <c r="Q449" s="13">
        <v>0</v>
      </c>
      <c r="R449" s="14">
        <v>0</v>
      </c>
      <c r="S449" s="6" t="s">
        <v>35</v>
      </c>
      <c r="T449" s="6" t="s">
        <v>35</v>
      </c>
      <c r="U449" s="15" t="s">
        <v>35</v>
      </c>
      <c r="V449" s="15" t="s">
        <v>213</v>
      </c>
      <c r="W449" s="15" t="s">
        <v>37</v>
      </c>
      <c r="X449" s="16">
        <v>1</v>
      </c>
      <c r="Y449" s="45">
        <f t="shared" si="87"/>
        <v>73050</v>
      </c>
      <c r="Z449" s="41">
        <f>IF(IFERROR(MATCH(E449,CONV_CAISO_Gen_List!C:C,0),FALSE),1,0)</f>
        <v>1</v>
      </c>
      <c r="AA449" s="47">
        <f t="shared" si="88"/>
        <v>0</v>
      </c>
      <c r="AB449">
        <f t="shared" si="89"/>
        <v>1</v>
      </c>
      <c r="AC449">
        <f t="shared" si="90"/>
        <v>1</v>
      </c>
      <c r="AD449">
        <f t="shared" si="86"/>
        <v>1</v>
      </c>
      <c r="AE449">
        <f t="shared" si="91"/>
        <v>0</v>
      </c>
      <c r="AF449" t="str">
        <f t="shared" si="100"/>
        <v>SAUGUS_6_QF</v>
      </c>
      <c r="AG449" t="str">
        <f t="shared" si="101"/>
        <v>United Water Conservation District</v>
      </c>
      <c r="AH449" s="70">
        <f t="shared" si="102"/>
        <v>0.93500000000000005</v>
      </c>
      <c r="AI449" t="str">
        <f t="shared" si="103"/>
        <v>Small_Hydro</v>
      </c>
      <c r="AJ449" s="44">
        <f>IFERROR(INDEX(MasterGenCapability_201906!$G:$G,MATCH($AF449,MasterGenCapability_201906!$U:$U,0)),"")</f>
        <v>2.19</v>
      </c>
      <c r="AK449" s="44">
        <f>IFERROR(INDEX(NQC2020compliance_20191121!$L:$L,MATCH($AF449,NQC2020compliance_20191121!$A:$A,0)),"")</f>
        <v>0.62</v>
      </c>
    </row>
    <row r="450" spans="2:37" x14ac:dyDescent="0.25">
      <c r="B450" s="6">
        <v>445</v>
      </c>
      <c r="C450" s="6" t="s">
        <v>1335</v>
      </c>
      <c r="D450" s="6" t="s">
        <v>1336</v>
      </c>
      <c r="E450" s="6" t="s">
        <v>1189</v>
      </c>
      <c r="F450" s="6" t="s">
        <v>1127</v>
      </c>
      <c r="G450" s="6" t="s">
        <v>30</v>
      </c>
      <c r="H450" s="6" t="s">
        <v>1195</v>
      </c>
      <c r="I450" s="6" t="s">
        <v>1337</v>
      </c>
      <c r="J450" s="6" t="s">
        <v>211</v>
      </c>
      <c r="K450" s="6" t="s">
        <v>212</v>
      </c>
      <c r="L450" s="6" t="s">
        <v>1</v>
      </c>
      <c r="M450" s="12">
        <v>32469</v>
      </c>
      <c r="N450" s="12">
        <v>73050</v>
      </c>
      <c r="O450" s="6">
        <v>1</v>
      </c>
      <c r="P450" s="13">
        <v>0.1</v>
      </c>
      <c r="Q450" s="13">
        <v>0</v>
      </c>
      <c r="R450" s="14">
        <v>0</v>
      </c>
      <c r="S450" s="6" t="s">
        <v>35</v>
      </c>
      <c r="T450" s="6" t="s">
        <v>35</v>
      </c>
      <c r="U450" s="15" t="s">
        <v>35</v>
      </c>
      <c r="V450" s="15" t="s">
        <v>213</v>
      </c>
      <c r="W450" s="15" t="s">
        <v>37</v>
      </c>
      <c r="X450" s="16">
        <v>1</v>
      </c>
      <c r="Y450" s="45">
        <f t="shared" si="87"/>
        <v>73050</v>
      </c>
      <c r="Z450" s="41">
        <f>IF(IFERROR(MATCH(E450,CONV_CAISO_Gen_List!C:C,0),FALSE),1,0)</f>
        <v>1</v>
      </c>
      <c r="AA450" s="47">
        <f t="shared" si="88"/>
        <v>0</v>
      </c>
      <c r="AB450">
        <f t="shared" si="89"/>
        <v>1</v>
      </c>
      <c r="AC450">
        <f t="shared" si="90"/>
        <v>1</v>
      </c>
      <c r="AD450">
        <f t="shared" si="86"/>
        <v>1</v>
      </c>
      <c r="AE450">
        <f t="shared" si="91"/>
        <v>0</v>
      </c>
      <c r="AF450" t="str">
        <f t="shared" si="100"/>
        <v>CONTRL_1_QF</v>
      </c>
      <c r="AG450" t="str">
        <f t="shared" si="101"/>
        <v>Deep Springs College</v>
      </c>
      <c r="AH450" s="70">
        <f t="shared" si="102"/>
        <v>0.1</v>
      </c>
      <c r="AI450" t="str">
        <f t="shared" si="103"/>
        <v>Small_Hydro</v>
      </c>
      <c r="AJ450" s="44">
        <f>IFERROR(INDEX(MasterGenCapability_201906!$G:$G,MATCH($AF450,MasterGenCapability_201906!$U:$U,0)),"")</f>
        <v>13.4</v>
      </c>
      <c r="AK450" s="44">
        <f>IFERROR(INDEX(NQC2020compliance_20191121!$L:$L,MATCH($AF450,NQC2020compliance_20191121!$A:$A,0)),"")</f>
        <v>7.84</v>
      </c>
    </row>
    <row r="451" spans="2:37" x14ac:dyDescent="0.25">
      <c r="B451" s="6">
        <v>446</v>
      </c>
      <c r="C451" s="6" t="s">
        <v>1338</v>
      </c>
      <c r="D451" s="6" t="s">
        <v>1339</v>
      </c>
      <c r="E451" s="6" t="s">
        <v>1340</v>
      </c>
      <c r="F451" s="6" t="s">
        <v>1127</v>
      </c>
      <c r="G451" s="6" t="s">
        <v>30</v>
      </c>
      <c r="H451" s="6" t="s">
        <v>1149</v>
      </c>
      <c r="I451" s="6" t="s">
        <v>704</v>
      </c>
      <c r="J451" s="6" t="s">
        <v>211</v>
      </c>
      <c r="K451" s="6" t="s">
        <v>212</v>
      </c>
      <c r="L451" s="6" t="s">
        <v>1</v>
      </c>
      <c r="M451" s="12">
        <v>31939</v>
      </c>
      <c r="N451" s="12">
        <v>73050</v>
      </c>
      <c r="O451" s="6">
        <v>1</v>
      </c>
      <c r="P451" s="13">
        <v>0.15</v>
      </c>
      <c r="Q451" s="13">
        <v>0</v>
      </c>
      <c r="R451" s="14">
        <v>0</v>
      </c>
      <c r="S451" s="6" t="s">
        <v>35</v>
      </c>
      <c r="T451" s="6" t="s">
        <v>35</v>
      </c>
      <c r="U451" s="15" t="s">
        <v>35</v>
      </c>
      <c r="V451" s="15" t="s">
        <v>213</v>
      </c>
      <c r="W451" s="15" t="s">
        <v>37</v>
      </c>
      <c r="X451" s="16">
        <v>1</v>
      </c>
      <c r="Y451" s="45">
        <f t="shared" si="87"/>
        <v>73050</v>
      </c>
      <c r="Z451" s="41">
        <f>IF(IFERROR(MATCH(E451,CONV_CAISO_Gen_List!C:C,0),FALSE),1,0)</f>
        <v>1</v>
      </c>
      <c r="AA451" s="47">
        <f t="shared" si="88"/>
        <v>0</v>
      </c>
      <c r="AB451">
        <f t="shared" si="89"/>
        <v>1</v>
      </c>
      <c r="AC451">
        <f t="shared" si="90"/>
        <v>1</v>
      </c>
      <c r="AD451">
        <f t="shared" si="86"/>
        <v>1</v>
      </c>
      <c r="AE451">
        <f t="shared" si="91"/>
        <v>0</v>
      </c>
      <c r="AF451" t="str">
        <f t="shared" si="100"/>
        <v>SNCLRA_6_QF</v>
      </c>
      <c r="AG451" t="str">
        <f t="shared" si="101"/>
        <v>Camrosa County Water District</v>
      </c>
      <c r="AH451" s="70">
        <f t="shared" si="102"/>
        <v>0.15</v>
      </c>
      <c r="AI451" t="str">
        <f t="shared" si="103"/>
        <v>Small_Hydro</v>
      </c>
      <c r="AJ451" s="44">
        <f>IFERROR(INDEX(MasterGenCapability_201906!$G:$G,MATCH($AF451,MasterGenCapability_201906!$U:$U,0)),"")</f>
        <v>1.65</v>
      </c>
      <c r="AK451" s="44">
        <f>IFERROR(INDEX(NQC2020compliance_20191121!$L:$L,MATCH($AF451,NQC2020compliance_20191121!$A:$A,0)),"")</f>
        <v>0</v>
      </c>
    </row>
    <row r="452" spans="2:37" x14ac:dyDescent="0.25">
      <c r="B452" s="6">
        <v>447</v>
      </c>
      <c r="C452" s="6" t="s">
        <v>1341</v>
      </c>
      <c r="D452" s="6" t="s">
        <v>1342</v>
      </c>
      <c r="E452" s="6"/>
      <c r="F452" s="6" t="s">
        <v>1127</v>
      </c>
      <c r="G452" s="6" t="s">
        <v>30</v>
      </c>
      <c r="H452" s="6" t="s">
        <v>710</v>
      </c>
      <c r="I452" s="6" t="s">
        <v>286</v>
      </c>
      <c r="J452" s="6" t="s">
        <v>211</v>
      </c>
      <c r="K452" s="6" t="s">
        <v>212</v>
      </c>
      <c r="L452" s="6" t="s">
        <v>1</v>
      </c>
      <c r="M452" s="12">
        <v>32065</v>
      </c>
      <c r="N452" s="12">
        <v>73050</v>
      </c>
      <c r="O452" s="6">
        <v>1</v>
      </c>
      <c r="P452" s="13">
        <v>7.4999999999999997E-2</v>
      </c>
      <c r="Q452" s="13">
        <v>0</v>
      </c>
      <c r="R452" s="14">
        <v>0</v>
      </c>
      <c r="S452" s="6" t="s">
        <v>35</v>
      </c>
      <c r="T452" s="6" t="s">
        <v>35</v>
      </c>
      <c r="U452" s="15" t="s">
        <v>35</v>
      </c>
      <c r="V452" s="15" t="s">
        <v>213</v>
      </c>
      <c r="W452" s="15" t="s">
        <v>287</v>
      </c>
      <c r="X452" s="16">
        <v>1</v>
      </c>
      <c r="Y452" s="45">
        <f t="shared" si="87"/>
        <v>73050</v>
      </c>
      <c r="Z452" s="41">
        <f>IF(IFERROR(MATCH(E452,CONV_CAISO_Gen_List!C:C,0),FALSE),1,0)</f>
        <v>0</v>
      </c>
      <c r="AA452" s="47">
        <f t="shared" si="88"/>
        <v>0</v>
      </c>
      <c r="AB452">
        <f t="shared" si="89"/>
        <v>1</v>
      </c>
      <c r="AC452">
        <f t="shared" si="90"/>
        <v>1</v>
      </c>
      <c r="AD452">
        <f t="shared" si="86"/>
        <v>1</v>
      </c>
      <c r="AE452">
        <f t="shared" si="91"/>
        <v>0</v>
      </c>
      <c r="AF452" t="str">
        <f t="shared" si="100"/>
        <v>SC44100</v>
      </c>
      <c r="AG452" t="str">
        <f t="shared" si="101"/>
        <v>San Bernardino MWD (Unit 3)</v>
      </c>
      <c r="AH452" s="70">
        <f t="shared" si="102"/>
        <v>7.4999999999999997E-2</v>
      </c>
      <c r="AI452" t="str">
        <f t="shared" si="103"/>
        <v>Small_Hydro</v>
      </c>
      <c r="AJ452" s="44" t="str">
        <f>IFERROR(INDEX(MasterGenCapability_201906!$G:$G,MATCH($AF452,MasterGenCapability_201906!$U:$U,0)),"")</f>
        <v/>
      </c>
      <c r="AK452" s="44" t="str">
        <f>IFERROR(INDEX(NQC2020compliance_20191121!$L:$L,MATCH($AF452,NQC2020compliance_20191121!$A:$A,0)),"")</f>
        <v/>
      </c>
    </row>
    <row r="453" spans="2:37" x14ac:dyDescent="0.25">
      <c r="B453" s="6">
        <v>448</v>
      </c>
      <c r="C453" s="6" t="s">
        <v>1343</v>
      </c>
      <c r="D453" s="6" t="s">
        <v>1344</v>
      </c>
      <c r="E453" s="6" t="s">
        <v>1345</v>
      </c>
      <c r="F453" s="6" t="s">
        <v>1127</v>
      </c>
      <c r="G453" s="6" t="s">
        <v>30</v>
      </c>
      <c r="H453" s="6" t="s">
        <v>1161</v>
      </c>
      <c r="I453" s="6" t="s">
        <v>1162</v>
      </c>
      <c r="J453" s="6" t="s">
        <v>211</v>
      </c>
      <c r="K453" s="6" t="s">
        <v>212</v>
      </c>
      <c r="L453" s="6" t="s">
        <v>1</v>
      </c>
      <c r="M453" s="12">
        <v>31766</v>
      </c>
      <c r="N453" s="12">
        <v>42766</v>
      </c>
      <c r="O453" s="6">
        <v>1</v>
      </c>
      <c r="P453" s="13">
        <v>0.4</v>
      </c>
      <c r="Q453" s="13">
        <v>0.78</v>
      </c>
      <c r="R453" s="14">
        <v>0.22260273999999999</v>
      </c>
      <c r="S453" s="6" t="s">
        <v>35</v>
      </c>
      <c r="T453" s="6" t="s">
        <v>35</v>
      </c>
      <c r="U453" s="15" t="s">
        <v>35</v>
      </c>
      <c r="V453" s="15" t="s">
        <v>213</v>
      </c>
      <c r="W453" s="15" t="s">
        <v>37</v>
      </c>
      <c r="X453" s="16">
        <v>1</v>
      </c>
      <c r="Y453" s="45">
        <f t="shared" si="87"/>
        <v>73050</v>
      </c>
      <c r="Z453" s="41">
        <f>IF(IFERROR(MATCH(E453,CONV_CAISO_Gen_List!C:C,0),FALSE),1,0)</f>
        <v>1</v>
      </c>
      <c r="AA453" s="47">
        <f t="shared" si="88"/>
        <v>0.78</v>
      </c>
      <c r="AB453">
        <f t="shared" si="89"/>
        <v>1</v>
      </c>
      <c r="AC453">
        <f t="shared" si="90"/>
        <v>1</v>
      </c>
      <c r="AD453">
        <f t="shared" si="86"/>
        <v>1</v>
      </c>
      <c r="AE453">
        <f t="shared" si="91"/>
        <v>0</v>
      </c>
      <c r="AF453" t="str">
        <f t="shared" si="100"/>
        <v>OLINDA_2_QF</v>
      </c>
      <c r="AG453" t="str">
        <f t="shared" si="101"/>
        <v>American Energy, Inc. (Fullerton Hydro)</v>
      </c>
      <c r="AH453" s="70">
        <f t="shared" si="102"/>
        <v>0.4</v>
      </c>
      <c r="AI453" t="str">
        <f t="shared" si="103"/>
        <v>Small_Hydro</v>
      </c>
      <c r="AJ453" s="44">
        <f>IFERROR(INDEX(MasterGenCapability_201906!$G:$G,MATCH($AF453,MasterGenCapability_201906!$U:$U,0)),"")</f>
        <v>0.4</v>
      </c>
      <c r="AK453" s="44">
        <f>IFERROR(INDEX(NQC2020compliance_20191121!$L:$L,MATCH($AF453,NQC2020compliance_20191121!$A:$A,0)),"")</f>
        <v>0</v>
      </c>
    </row>
    <row r="454" spans="2:37" x14ac:dyDescent="0.25">
      <c r="B454" s="6">
        <v>449</v>
      </c>
      <c r="C454" s="6" t="s">
        <v>1346</v>
      </c>
      <c r="D454" s="6" t="s">
        <v>1347</v>
      </c>
      <c r="E454" s="6"/>
      <c r="F454" s="6" t="s">
        <v>1127</v>
      </c>
      <c r="G454" s="6" t="s">
        <v>30</v>
      </c>
      <c r="H454" s="6" t="s">
        <v>1161</v>
      </c>
      <c r="I454" s="6" t="s">
        <v>1162</v>
      </c>
      <c r="J454" s="6" t="s">
        <v>211</v>
      </c>
      <c r="K454" s="6" t="s">
        <v>212</v>
      </c>
      <c r="L454" s="6" t="s">
        <v>1</v>
      </c>
      <c r="M454" s="12">
        <v>32417</v>
      </c>
      <c r="N454" s="12">
        <v>73050</v>
      </c>
      <c r="O454" s="6">
        <v>1</v>
      </c>
      <c r="P454" s="13">
        <v>0.05</v>
      </c>
      <c r="Q454" s="13">
        <v>0</v>
      </c>
      <c r="R454" s="14">
        <v>0</v>
      </c>
      <c r="S454" s="6" t="s">
        <v>35</v>
      </c>
      <c r="T454" s="6" t="s">
        <v>35</v>
      </c>
      <c r="U454" s="15" t="s">
        <v>35</v>
      </c>
      <c r="V454" s="15" t="s">
        <v>213</v>
      </c>
      <c r="W454" s="15" t="s">
        <v>37</v>
      </c>
      <c r="X454" s="16">
        <v>1</v>
      </c>
      <c r="Y454" s="45">
        <f t="shared" si="87"/>
        <v>73050</v>
      </c>
      <c r="Z454" s="41">
        <f>IF(IFERROR(MATCH(E454,CONV_CAISO_Gen_List!C:C,0),FALSE),1,0)</f>
        <v>0</v>
      </c>
      <c r="AA454" s="47">
        <f t="shared" si="88"/>
        <v>0</v>
      </c>
      <c r="AB454">
        <f t="shared" si="89"/>
        <v>1</v>
      </c>
      <c r="AC454">
        <f t="shared" si="90"/>
        <v>1</v>
      </c>
      <c r="AD454">
        <f t="shared" ref="AD454:AD517" si="104">IF(AND(AB454,AC454),1,0)</f>
        <v>1</v>
      </c>
      <c r="AE454">
        <f t="shared" si="91"/>
        <v>0</v>
      </c>
      <c r="AF454" t="str">
        <f t="shared" si="100"/>
        <v>SC44145</v>
      </c>
      <c r="AG454" t="str">
        <f t="shared" si="101"/>
        <v>Mesa Consolidated Water District</v>
      </c>
      <c r="AH454" s="70">
        <f t="shared" si="102"/>
        <v>0.05</v>
      </c>
      <c r="AI454" t="str">
        <f t="shared" si="103"/>
        <v>Small_Hydro</v>
      </c>
      <c r="AJ454" s="44" t="str">
        <f>IFERROR(INDEX(MasterGenCapability_201906!$G:$G,MATCH($AF454,MasterGenCapability_201906!$U:$U,0)),"")</f>
        <v/>
      </c>
      <c r="AK454" s="44" t="str">
        <f>IFERROR(INDEX(NQC2020compliance_20191121!$L:$L,MATCH($AF454,NQC2020compliance_20191121!$A:$A,0)),"")</f>
        <v/>
      </c>
    </row>
    <row r="455" spans="2:37" hidden="1" x14ac:dyDescent="0.25">
      <c r="B455" s="6">
        <v>450</v>
      </c>
      <c r="C455" s="6" t="s">
        <v>1348</v>
      </c>
      <c r="D455" s="6" t="s">
        <v>1349</v>
      </c>
      <c r="E455" s="6"/>
      <c r="F455" s="6" t="s">
        <v>1127</v>
      </c>
      <c r="G455" s="6" t="s">
        <v>30</v>
      </c>
      <c r="H455" s="6" t="s">
        <v>710</v>
      </c>
      <c r="I455" s="6" t="s">
        <v>286</v>
      </c>
      <c r="J455" s="6" t="s">
        <v>211</v>
      </c>
      <c r="K455" s="6" t="s">
        <v>212</v>
      </c>
      <c r="L455" s="6" t="s">
        <v>1</v>
      </c>
      <c r="M455" s="12">
        <v>33090</v>
      </c>
      <c r="N455" s="12">
        <v>44047</v>
      </c>
      <c r="O455" s="6">
        <v>0</v>
      </c>
      <c r="P455" s="13">
        <v>0.86499999999999999</v>
      </c>
      <c r="Q455" s="13">
        <v>0.27</v>
      </c>
      <c r="R455" s="14">
        <v>3.5632274999999998E-2</v>
      </c>
      <c r="S455" s="6" t="s">
        <v>35</v>
      </c>
      <c r="T455" s="6" t="s">
        <v>35</v>
      </c>
      <c r="U455" s="15" t="s">
        <v>35</v>
      </c>
      <c r="V455" s="15" t="s">
        <v>213</v>
      </c>
      <c r="W455" s="15" t="s">
        <v>287</v>
      </c>
      <c r="X455" s="16">
        <v>1</v>
      </c>
      <c r="Y455" s="45">
        <f t="shared" ref="Y455:Y518" si="105">IF(O455,DATE(2099,12,31),N455)</f>
        <v>44047</v>
      </c>
      <c r="Z455" s="41">
        <f>IF(IFERROR(MATCH(E455,CONV_CAISO_Gen_List!C:C,0),FALSE),1,0)</f>
        <v>0</v>
      </c>
      <c r="AA455" s="47">
        <f t="shared" ref="AA455:AA518" si="106">Q455*X455</f>
        <v>0.27</v>
      </c>
      <c r="AB455">
        <f t="shared" ref="AB455:AB518" si="107">IF(AND(YEAR(M455)&lt;=$AB$5,YEAR(Y455)&gt;=$AB$5),1,0)</f>
        <v>0</v>
      </c>
      <c r="AC455">
        <f t="shared" ref="AC455:AC518" si="108">IF(T455="CAISO",1,0)</f>
        <v>1</v>
      </c>
      <c r="AD455">
        <f t="shared" si="104"/>
        <v>0</v>
      </c>
      <c r="AE455">
        <f t="shared" ref="AE455:AE518" si="109">IF(P455=0,1,0)</f>
        <v>0</v>
      </c>
      <c r="AJ455" s="44" t="str">
        <f>IFERROR(INDEX(MasterGenCapability_201906!$G:$G,MATCH($AF455,MasterGenCapability_201906!$U:$U,0)),"")</f>
        <v/>
      </c>
      <c r="AK455" s="44" t="str">
        <f>IFERROR(INDEX(NQC2020compliance_20191121!$L:$L,MATCH($AF455,NQC2020compliance_20191121!$A:$A,0)),"")</f>
        <v/>
      </c>
    </row>
    <row r="456" spans="2:37" x14ac:dyDescent="0.25">
      <c r="B456" s="6">
        <v>451</v>
      </c>
      <c r="C456" s="6" t="s">
        <v>1350</v>
      </c>
      <c r="D456" s="6" t="s">
        <v>1351</v>
      </c>
      <c r="E456" s="6" t="s">
        <v>1317</v>
      </c>
      <c r="F456" s="6" t="s">
        <v>1127</v>
      </c>
      <c r="G456" s="6" t="s">
        <v>30</v>
      </c>
      <c r="H456" s="6" t="s">
        <v>710</v>
      </c>
      <c r="I456" s="6" t="s">
        <v>286</v>
      </c>
      <c r="J456" s="6" t="s">
        <v>211</v>
      </c>
      <c r="K456" s="6" t="s">
        <v>212</v>
      </c>
      <c r="L456" s="6" t="s">
        <v>1</v>
      </c>
      <c r="M456" s="12">
        <v>34572</v>
      </c>
      <c r="N456" s="12">
        <v>45529</v>
      </c>
      <c r="O456" s="6">
        <v>1</v>
      </c>
      <c r="P456" s="13">
        <v>0.224</v>
      </c>
      <c r="Q456" s="13">
        <v>0.05</v>
      </c>
      <c r="R456" s="14">
        <v>2.5481083000000002E-2</v>
      </c>
      <c r="S456" s="6" t="s">
        <v>35</v>
      </c>
      <c r="T456" s="6" t="s">
        <v>35</v>
      </c>
      <c r="U456" s="15" t="s">
        <v>35</v>
      </c>
      <c r="V456" s="15" t="s">
        <v>213</v>
      </c>
      <c r="W456" s="15" t="s">
        <v>287</v>
      </c>
      <c r="X456" s="16">
        <v>1</v>
      </c>
      <c r="Y456" s="45">
        <f t="shared" si="105"/>
        <v>73050</v>
      </c>
      <c r="Z456" s="41">
        <f>IF(IFERROR(MATCH(E456,CONV_CAISO_Gen_List!C:C,0),FALSE),1,0)</f>
        <v>1</v>
      </c>
      <c r="AA456" s="47">
        <f t="shared" si="106"/>
        <v>0.05</v>
      </c>
      <c r="AB456">
        <f t="shared" si="107"/>
        <v>1</v>
      </c>
      <c r="AC456">
        <f t="shared" si="108"/>
        <v>1</v>
      </c>
      <c r="AD456">
        <f t="shared" si="104"/>
        <v>1</v>
      </c>
      <c r="AE456">
        <f t="shared" si="109"/>
        <v>0</v>
      </c>
      <c r="AF456" t="str">
        <f t="shared" ref="AF456:AF519" si="110">IF(ISBLANK(E456),C456,E456)</f>
        <v>PADUA_6_QF</v>
      </c>
      <c r="AG456" t="str">
        <f t="shared" ref="AG456:AG519" si="111">D456</f>
        <v>Water Facilities Authority</v>
      </c>
      <c r="AH456" s="70">
        <f t="shared" ref="AH456:AH519" si="112">P456</f>
        <v>0.224</v>
      </c>
      <c r="AI456" t="str">
        <f t="shared" ref="AI456:AI519" si="113">V456</f>
        <v>Small_Hydro</v>
      </c>
      <c r="AJ456" s="44">
        <f>IFERROR(INDEX(MasterGenCapability_201906!$G:$G,MATCH($AF456,MasterGenCapability_201906!$U:$U,0)),"")</f>
        <v>1.82</v>
      </c>
      <c r="AK456" s="44">
        <f>IFERROR(INDEX(NQC2020compliance_20191121!$L:$L,MATCH($AF456,NQC2020compliance_20191121!$A:$A,0)),"")</f>
        <v>0.38</v>
      </c>
    </row>
    <row r="457" spans="2:37" x14ac:dyDescent="0.25">
      <c r="B457" s="6">
        <v>452</v>
      </c>
      <c r="C457" s="6" t="s">
        <v>1352</v>
      </c>
      <c r="D457" s="6" t="s">
        <v>1353</v>
      </c>
      <c r="E457" s="6" t="s">
        <v>1340</v>
      </c>
      <c r="F457" s="6" t="s">
        <v>1127</v>
      </c>
      <c r="G457" s="6" t="s">
        <v>30</v>
      </c>
      <c r="H457" s="6" t="s">
        <v>1149</v>
      </c>
      <c r="I457" s="6" t="s">
        <v>704</v>
      </c>
      <c r="J457" s="6" t="s">
        <v>211</v>
      </c>
      <c r="K457" s="6" t="s">
        <v>212</v>
      </c>
      <c r="L457" s="6" t="s">
        <v>1</v>
      </c>
      <c r="M457" s="12">
        <v>34410</v>
      </c>
      <c r="N457" s="12">
        <v>45367</v>
      </c>
      <c r="O457" s="6">
        <v>1</v>
      </c>
      <c r="P457" s="13">
        <v>1</v>
      </c>
      <c r="Q457" s="13">
        <v>1.1399999999999999</v>
      </c>
      <c r="R457" s="14">
        <v>0.13013698600000001</v>
      </c>
      <c r="S457" s="6" t="s">
        <v>35</v>
      </c>
      <c r="T457" s="6" t="s">
        <v>35</v>
      </c>
      <c r="U457" s="15" t="s">
        <v>35</v>
      </c>
      <c r="V457" s="15" t="s">
        <v>213</v>
      </c>
      <c r="W457" s="15" t="s">
        <v>37</v>
      </c>
      <c r="X457" s="16">
        <v>1</v>
      </c>
      <c r="Y457" s="45">
        <f t="shared" si="105"/>
        <v>73050</v>
      </c>
      <c r="Z457" s="41">
        <f>IF(IFERROR(MATCH(E457,CONV_CAISO_Gen_List!C:C,0),FALSE),1,0)</f>
        <v>1</v>
      </c>
      <c r="AA457" s="47">
        <f t="shared" si="106"/>
        <v>1.1399999999999999</v>
      </c>
      <c r="AB457">
        <f t="shared" si="107"/>
        <v>1</v>
      </c>
      <c r="AC457">
        <f t="shared" si="108"/>
        <v>1</v>
      </c>
      <c r="AD457">
        <f t="shared" si="104"/>
        <v>1</v>
      </c>
      <c r="AE457">
        <f t="shared" si="109"/>
        <v>0</v>
      </c>
      <c r="AF457" t="str">
        <f t="shared" si="110"/>
        <v>SNCLRA_6_QF</v>
      </c>
      <c r="AG457" t="str">
        <f t="shared" si="111"/>
        <v>Calleguas MWD (Springville Hydro)</v>
      </c>
      <c r="AH457" s="70">
        <f t="shared" si="112"/>
        <v>1</v>
      </c>
      <c r="AI457" t="str">
        <f t="shared" si="113"/>
        <v>Small_Hydro</v>
      </c>
      <c r="AJ457" s="44">
        <f>IFERROR(INDEX(MasterGenCapability_201906!$G:$G,MATCH($AF457,MasterGenCapability_201906!$U:$U,0)),"")</f>
        <v>1.65</v>
      </c>
      <c r="AK457" s="44">
        <f>IFERROR(INDEX(NQC2020compliance_20191121!$L:$L,MATCH($AF457,NQC2020compliance_20191121!$A:$A,0)),"")</f>
        <v>0</v>
      </c>
    </row>
    <row r="458" spans="2:37" x14ac:dyDescent="0.25">
      <c r="B458" s="6">
        <v>453</v>
      </c>
      <c r="C458" s="6" t="s">
        <v>1354</v>
      </c>
      <c r="D458" s="6" t="s">
        <v>1355</v>
      </c>
      <c r="E458" s="6"/>
      <c r="F458" s="6" t="s">
        <v>1127</v>
      </c>
      <c r="G458" s="6" t="s">
        <v>30</v>
      </c>
      <c r="H458" s="6" t="s">
        <v>1195</v>
      </c>
      <c r="I458" s="6" t="s">
        <v>1204</v>
      </c>
      <c r="J458" s="6" t="s">
        <v>211</v>
      </c>
      <c r="K458" s="6" t="s">
        <v>212</v>
      </c>
      <c r="L458" s="6" t="s">
        <v>1</v>
      </c>
      <c r="M458" s="12">
        <v>41388</v>
      </c>
      <c r="N458" s="12">
        <v>48694</v>
      </c>
      <c r="O458" s="6">
        <v>1</v>
      </c>
      <c r="P458" s="13">
        <v>0.25</v>
      </c>
      <c r="Q458" s="13">
        <v>1.56</v>
      </c>
      <c r="R458" s="14">
        <v>0.71232876700000003</v>
      </c>
      <c r="S458" s="6" t="s">
        <v>35</v>
      </c>
      <c r="T458" s="6" t="s">
        <v>35</v>
      </c>
      <c r="U458" s="15" t="s">
        <v>35</v>
      </c>
      <c r="V458" s="15" t="s">
        <v>213</v>
      </c>
      <c r="W458" s="15" t="s">
        <v>287</v>
      </c>
      <c r="X458" s="16">
        <v>1</v>
      </c>
      <c r="Y458" s="45">
        <f t="shared" si="105"/>
        <v>73050</v>
      </c>
      <c r="Z458" s="41">
        <f>IF(IFERROR(MATCH(E458,CONV_CAISO_Gen_List!C:C,0),FALSE),1,0)</f>
        <v>0</v>
      </c>
      <c r="AA458" s="47">
        <f t="shared" si="106"/>
        <v>1.56</v>
      </c>
      <c r="AB458">
        <f t="shared" si="107"/>
        <v>1</v>
      </c>
      <c r="AC458">
        <f t="shared" si="108"/>
        <v>1</v>
      </c>
      <c r="AD458">
        <f t="shared" si="104"/>
        <v>1</v>
      </c>
      <c r="AE458">
        <f t="shared" si="109"/>
        <v>0</v>
      </c>
      <c r="AF458" t="str">
        <f t="shared" si="110"/>
        <v>SC44202</v>
      </c>
      <c r="AG458" t="str">
        <f t="shared" si="111"/>
        <v>Bishop Tungsten Development, LLC</v>
      </c>
      <c r="AH458" s="70">
        <f t="shared" si="112"/>
        <v>0.25</v>
      </c>
      <c r="AI458" t="str">
        <f t="shared" si="113"/>
        <v>Small_Hydro</v>
      </c>
      <c r="AJ458" s="44" t="str">
        <f>IFERROR(INDEX(MasterGenCapability_201906!$G:$G,MATCH($AF458,MasterGenCapability_201906!$U:$U,0)),"")</f>
        <v/>
      </c>
      <c r="AK458" s="44" t="str">
        <f>IFERROR(INDEX(NQC2020compliance_20191121!$L:$L,MATCH($AF458,NQC2020compliance_20191121!$A:$A,0)),"")</f>
        <v/>
      </c>
    </row>
    <row r="459" spans="2:37" x14ac:dyDescent="0.25">
      <c r="B459" s="6">
        <v>454</v>
      </c>
      <c r="C459" s="6" t="s">
        <v>1356</v>
      </c>
      <c r="D459" s="6" t="s">
        <v>1357</v>
      </c>
      <c r="E459" s="6"/>
      <c r="F459" s="6" t="s">
        <v>1127</v>
      </c>
      <c r="G459" s="6" t="s">
        <v>30</v>
      </c>
      <c r="H459" s="6" t="s">
        <v>90</v>
      </c>
      <c r="I459" s="6" t="s">
        <v>1131</v>
      </c>
      <c r="J459" s="6" t="s">
        <v>211</v>
      </c>
      <c r="K459" s="6" t="s">
        <v>212</v>
      </c>
      <c r="L459" s="6" t="s">
        <v>3</v>
      </c>
      <c r="M459" s="12">
        <v>42349</v>
      </c>
      <c r="N459" s="12">
        <v>49653</v>
      </c>
      <c r="O459" s="6">
        <v>1</v>
      </c>
      <c r="P459" s="13">
        <v>0.32500000000000001</v>
      </c>
      <c r="Q459" s="13">
        <v>1.9</v>
      </c>
      <c r="R459" s="14">
        <v>0.66736916099999999</v>
      </c>
      <c r="S459" s="6" t="s">
        <v>35</v>
      </c>
      <c r="T459" s="6" t="s">
        <v>35</v>
      </c>
      <c r="U459" s="15" t="s">
        <v>35</v>
      </c>
      <c r="V459" s="15" t="s">
        <v>213</v>
      </c>
      <c r="W459" s="15" t="s">
        <v>37</v>
      </c>
      <c r="X459" s="16">
        <v>0.84</v>
      </c>
      <c r="Y459" s="45">
        <f t="shared" si="105"/>
        <v>73050</v>
      </c>
      <c r="Z459" s="41">
        <f>IF(IFERROR(MATCH(E459,CONV_CAISO_Gen_List!C:C,0),FALSE),1,0)</f>
        <v>0</v>
      </c>
      <c r="AA459" s="47">
        <f t="shared" si="106"/>
        <v>1.5959999999999999</v>
      </c>
      <c r="AB459">
        <f t="shared" si="107"/>
        <v>1</v>
      </c>
      <c r="AC459">
        <f t="shared" si="108"/>
        <v>1</v>
      </c>
      <c r="AD459">
        <f t="shared" si="104"/>
        <v>1</v>
      </c>
      <c r="AE459">
        <f t="shared" si="109"/>
        <v>0</v>
      </c>
      <c r="AF459" t="str">
        <f t="shared" si="110"/>
        <v>SC44205</v>
      </c>
      <c r="AG459" t="str">
        <f t="shared" si="111"/>
        <v>California Water Service Company (PV Station 37)</v>
      </c>
      <c r="AH459" s="70">
        <f t="shared" si="112"/>
        <v>0.32500000000000001</v>
      </c>
      <c r="AI459" t="str">
        <f t="shared" si="113"/>
        <v>Small_Hydro</v>
      </c>
      <c r="AJ459" s="44" t="str">
        <f>IFERROR(INDEX(MasterGenCapability_201906!$G:$G,MATCH($AF459,MasterGenCapability_201906!$U:$U,0)),"")</f>
        <v/>
      </c>
      <c r="AK459" s="44" t="str">
        <f>IFERROR(INDEX(NQC2020compliance_20191121!$L:$L,MATCH($AF459,NQC2020compliance_20191121!$A:$A,0)),"")</f>
        <v/>
      </c>
    </row>
    <row r="460" spans="2:37" x14ac:dyDescent="0.25">
      <c r="B460" s="6">
        <v>455</v>
      </c>
      <c r="C460" s="6" t="s">
        <v>1358</v>
      </c>
      <c r="D460" s="6" t="s">
        <v>1359</v>
      </c>
      <c r="E460" s="6"/>
      <c r="F460" s="6" t="s">
        <v>1127</v>
      </c>
      <c r="G460" s="6" t="s">
        <v>30</v>
      </c>
      <c r="H460" s="6" t="s">
        <v>79</v>
      </c>
      <c r="I460" s="6" t="s">
        <v>1204</v>
      </c>
      <c r="J460" s="6" t="s">
        <v>211</v>
      </c>
      <c r="K460" s="6" t="s">
        <v>212</v>
      </c>
      <c r="L460" s="6" t="s">
        <v>1</v>
      </c>
      <c r="M460" s="12">
        <v>41816</v>
      </c>
      <c r="N460" s="12">
        <v>49120</v>
      </c>
      <c r="O460" s="6">
        <v>1</v>
      </c>
      <c r="P460" s="13">
        <v>0.86</v>
      </c>
      <c r="Q460" s="13">
        <v>3.2</v>
      </c>
      <c r="R460" s="14">
        <v>0.42476372499999998</v>
      </c>
      <c r="S460" s="6" t="s">
        <v>35</v>
      </c>
      <c r="T460" s="6" t="s">
        <v>35</v>
      </c>
      <c r="U460" s="15" t="s">
        <v>35</v>
      </c>
      <c r="V460" s="15" t="s">
        <v>213</v>
      </c>
      <c r="W460" s="15" t="s">
        <v>287</v>
      </c>
      <c r="X460" s="16">
        <v>1</v>
      </c>
      <c r="Y460" s="45">
        <f t="shared" si="105"/>
        <v>73050</v>
      </c>
      <c r="Z460" s="41">
        <f>IF(IFERROR(MATCH(E460,CONV_CAISO_Gen_List!C:C,0),FALSE),1,0)</f>
        <v>0</v>
      </c>
      <c r="AA460" s="47">
        <f t="shared" si="106"/>
        <v>3.2</v>
      </c>
      <c r="AB460">
        <f t="shared" si="107"/>
        <v>1</v>
      </c>
      <c r="AC460">
        <f t="shared" si="108"/>
        <v>1</v>
      </c>
      <c r="AD460">
        <f t="shared" si="104"/>
        <v>1</v>
      </c>
      <c r="AE460">
        <f t="shared" si="109"/>
        <v>0</v>
      </c>
      <c r="AF460" t="str">
        <f t="shared" si="110"/>
        <v>SC44206</v>
      </c>
      <c r="AG460" t="str">
        <f t="shared" si="111"/>
        <v>Isabella Fishflow Hydroelectric Project LLC</v>
      </c>
      <c r="AH460" s="70">
        <f t="shared" si="112"/>
        <v>0.86</v>
      </c>
      <c r="AI460" t="str">
        <f t="shared" si="113"/>
        <v>Small_Hydro</v>
      </c>
      <c r="AJ460" s="44" t="str">
        <f>IFERROR(INDEX(MasterGenCapability_201906!$G:$G,MATCH($AF460,MasterGenCapability_201906!$U:$U,0)),"")</f>
        <v/>
      </c>
      <c r="AK460" s="44" t="str">
        <f>IFERROR(INDEX(NQC2020compliance_20191121!$L:$L,MATCH($AF460,NQC2020compliance_20191121!$A:$A,0)),"")</f>
        <v/>
      </c>
    </row>
    <row r="461" spans="2:37" x14ac:dyDescent="0.25">
      <c r="B461" s="6">
        <v>456</v>
      </c>
      <c r="C461" s="6" t="s">
        <v>1360</v>
      </c>
      <c r="D461" s="6" t="s">
        <v>1361</v>
      </c>
      <c r="E461" s="6"/>
      <c r="F461" s="6" t="s">
        <v>1127</v>
      </c>
      <c r="G461" s="6" t="s">
        <v>30</v>
      </c>
      <c r="H461" s="6" t="s">
        <v>710</v>
      </c>
      <c r="I461" s="6" t="s">
        <v>286</v>
      </c>
      <c r="J461" s="6" t="s">
        <v>211</v>
      </c>
      <c r="K461" s="6" t="s">
        <v>212</v>
      </c>
      <c r="L461" s="6" t="s">
        <v>1</v>
      </c>
      <c r="M461" s="12">
        <v>41840</v>
      </c>
      <c r="N461" s="12">
        <v>48214</v>
      </c>
      <c r="O461" s="6">
        <v>1</v>
      </c>
      <c r="P461" s="13">
        <v>0.86499999999999999</v>
      </c>
      <c r="Q461" s="13">
        <v>1.4</v>
      </c>
      <c r="R461" s="14">
        <v>0.18475994400000001</v>
      </c>
      <c r="S461" s="6" t="s">
        <v>35</v>
      </c>
      <c r="T461" s="6" t="s">
        <v>35</v>
      </c>
      <c r="U461" s="15" t="s">
        <v>35</v>
      </c>
      <c r="V461" s="15" t="s">
        <v>213</v>
      </c>
      <c r="W461" s="15" t="s">
        <v>287</v>
      </c>
      <c r="X461" s="16">
        <v>1</v>
      </c>
      <c r="Y461" s="45">
        <f t="shared" si="105"/>
        <v>73050</v>
      </c>
      <c r="Z461" s="41">
        <f>IF(IFERROR(MATCH(E461,CONV_CAISO_Gen_List!C:C,0),FALSE),1,0)</f>
        <v>0</v>
      </c>
      <c r="AA461" s="47">
        <f t="shared" si="106"/>
        <v>1.4</v>
      </c>
      <c r="AB461">
        <f t="shared" si="107"/>
        <v>1</v>
      </c>
      <c r="AC461">
        <f t="shared" si="108"/>
        <v>1</v>
      </c>
      <c r="AD461">
        <f t="shared" si="104"/>
        <v>1</v>
      </c>
      <c r="AE461">
        <f t="shared" si="109"/>
        <v>0</v>
      </c>
      <c r="AF461" t="str">
        <f t="shared" si="110"/>
        <v>SC44207</v>
      </c>
      <c r="AG461" t="str">
        <f t="shared" si="111"/>
        <v>Monte Vista Water District (f/k/a 4147)</v>
      </c>
      <c r="AH461" s="70">
        <f t="shared" si="112"/>
        <v>0.86499999999999999</v>
      </c>
      <c r="AI461" t="str">
        <f t="shared" si="113"/>
        <v>Small_Hydro</v>
      </c>
      <c r="AJ461" s="44" t="str">
        <f>IFERROR(INDEX(MasterGenCapability_201906!$G:$G,MATCH($AF461,MasterGenCapability_201906!$U:$U,0)),"")</f>
        <v/>
      </c>
      <c r="AK461" s="44" t="str">
        <f>IFERROR(INDEX(NQC2020compliance_20191121!$L:$L,MATCH($AF461,NQC2020compliance_20191121!$A:$A,0)),"")</f>
        <v/>
      </c>
    </row>
    <row r="462" spans="2:37" x14ac:dyDescent="0.25">
      <c r="B462" s="6">
        <v>457</v>
      </c>
      <c r="C462" s="6" t="s">
        <v>1362</v>
      </c>
      <c r="D462" s="6" t="s">
        <v>1363</v>
      </c>
      <c r="E462" s="6" t="s">
        <v>1126</v>
      </c>
      <c r="F462" s="6" t="s">
        <v>1127</v>
      </c>
      <c r="G462" s="6" t="s">
        <v>30</v>
      </c>
      <c r="H462" s="6" t="s">
        <v>359</v>
      </c>
      <c r="I462" s="6" t="s">
        <v>80</v>
      </c>
      <c r="J462" s="6" t="s">
        <v>211</v>
      </c>
      <c r="K462" s="6" t="s">
        <v>212</v>
      </c>
      <c r="L462" s="6" t="s">
        <v>1</v>
      </c>
      <c r="M462" s="12">
        <v>41122</v>
      </c>
      <c r="N462" s="12">
        <v>44774</v>
      </c>
      <c r="O462" s="6">
        <v>1</v>
      </c>
      <c r="P462" s="13">
        <v>1.4</v>
      </c>
      <c r="Q462" s="13">
        <v>0.78</v>
      </c>
      <c r="R462" s="14">
        <v>6.3600782999999994E-2</v>
      </c>
      <c r="S462" s="6" t="s">
        <v>35</v>
      </c>
      <c r="T462" s="6" t="s">
        <v>35</v>
      </c>
      <c r="U462" s="15" t="s">
        <v>35</v>
      </c>
      <c r="V462" s="15" t="s">
        <v>213</v>
      </c>
      <c r="W462" s="15" t="s">
        <v>80</v>
      </c>
      <c r="X462" s="16">
        <v>1</v>
      </c>
      <c r="Y462" s="45">
        <f t="shared" si="105"/>
        <v>73050</v>
      </c>
      <c r="Z462" s="41">
        <f>IF(IFERROR(MATCH(E462,CONV_CAISO_Gen_List!C:C,0),FALSE),1,0)</f>
        <v>1</v>
      </c>
      <c r="AA462" s="47">
        <f t="shared" si="106"/>
        <v>0.78</v>
      </c>
      <c r="AB462">
        <f t="shared" si="107"/>
        <v>1</v>
      </c>
      <c r="AC462">
        <f t="shared" si="108"/>
        <v>1</v>
      </c>
      <c r="AD462">
        <f t="shared" si="104"/>
        <v>1</v>
      </c>
      <c r="AE462">
        <f t="shared" si="109"/>
        <v>0</v>
      </c>
      <c r="AF462" t="str">
        <f t="shared" si="110"/>
        <v>SPRGVL_2_QF</v>
      </c>
      <c r="AG462" t="str">
        <f t="shared" si="111"/>
        <v>Lower Tule River Irrigation Dist. (f/k/a 4028)</v>
      </c>
      <c r="AH462" s="70">
        <f t="shared" si="112"/>
        <v>1.4</v>
      </c>
      <c r="AI462" t="str">
        <f t="shared" si="113"/>
        <v>Small_Hydro</v>
      </c>
      <c r="AJ462" s="44">
        <f>IFERROR(INDEX(MasterGenCapability_201906!$G:$G,MATCH($AF462,MasterGenCapability_201906!$U:$U,0)),"")</f>
        <v>0.18</v>
      </c>
      <c r="AK462" s="44">
        <f>IFERROR(INDEX(NQC2020compliance_20191121!$L:$L,MATCH($AF462,NQC2020compliance_20191121!$A:$A,0)),"")</f>
        <v>0.17</v>
      </c>
    </row>
    <row r="463" spans="2:37" x14ac:dyDescent="0.25">
      <c r="B463" s="6">
        <v>458</v>
      </c>
      <c r="C463" s="6" t="s">
        <v>1364</v>
      </c>
      <c r="D463" s="6" t="s">
        <v>1365</v>
      </c>
      <c r="E463" s="6"/>
      <c r="F463" s="6" t="s">
        <v>1127</v>
      </c>
      <c r="G463" s="6" t="s">
        <v>30</v>
      </c>
      <c r="H463" s="6" t="s">
        <v>1195</v>
      </c>
      <c r="I463" s="6" t="s">
        <v>1204</v>
      </c>
      <c r="J463" s="6" t="s">
        <v>211</v>
      </c>
      <c r="K463" s="6" t="s">
        <v>212</v>
      </c>
      <c r="L463" s="6" t="s">
        <v>1</v>
      </c>
      <c r="M463" s="12">
        <v>41122</v>
      </c>
      <c r="N463" s="12">
        <v>48457</v>
      </c>
      <c r="O463" s="6">
        <v>1</v>
      </c>
      <c r="P463" s="13">
        <v>0.28999999999999998</v>
      </c>
      <c r="Q463" s="13">
        <v>0.85</v>
      </c>
      <c r="R463" s="14">
        <v>0.33459297700000001</v>
      </c>
      <c r="S463" s="6" t="s">
        <v>35</v>
      </c>
      <c r="T463" s="6" t="s">
        <v>35</v>
      </c>
      <c r="U463" s="15" t="s">
        <v>35</v>
      </c>
      <c r="V463" s="15" t="s">
        <v>213</v>
      </c>
      <c r="W463" s="15" t="s">
        <v>287</v>
      </c>
      <c r="X463" s="16">
        <v>1</v>
      </c>
      <c r="Y463" s="45">
        <f t="shared" si="105"/>
        <v>73050</v>
      </c>
      <c r="Z463" s="41">
        <f>IF(IFERROR(MATCH(E463,CONV_CAISO_Gen_List!C:C,0),FALSE),1,0)</f>
        <v>0</v>
      </c>
      <c r="AA463" s="47">
        <f t="shared" si="106"/>
        <v>0.85</v>
      </c>
      <c r="AB463">
        <f t="shared" si="107"/>
        <v>1</v>
      </c>
      <c r="AC463">
        <f t="shared" si="108"/>
        <v>1</v>
      </c>
      <c r="AD463">
        <f t="shared" si="104"/>
        <v>1</v>
      </c>
      <c r="AE463">
        <f t="shared" si="109"/>
        <v>0</v>
      </c>
      <c r="AF463" t="str">
        <f t="shared" si="110"/>
        <v>SC44209</v>
      </c>
      <c r="AG463" t="str">
        <f t="shared" si="111"/>
        <v>White Mountain Ranch LLC (f/k/a 4006)</v>
      </c>
      <c r="AH463" s="70">
        <f t="shared" si="112"/>
        <v>0.28999999999999998</v>
      </c>
      <c r="AI463" t="str">
        <f t="shared" si="113"/>
        <v>Small_Hydro</v>
      </c>
      <c r="AJ463" s="44" t="str">
        <f>IFERROR(INDEX(MasterGenCapability_201906!$G:$G,MATCH($AF463,MasterGenCapability_201906!$U:$U,0)),"")</f>
        <v/>
      </c>
      <c r="AK463" s="44" t="str">
        <f>IFERROR(INDEX(NQC2020compliance_20191121!$L:$L,MATCH($AF463,NQC2020compliance_20191121!$A:$A,0)),"")</f>
        <v/>
      </c>
    </row>
    <row r="464" spans="2:37" x14ac:dyDescent="0.25">
      <c r="B464" s="6">
        <v>459</v>
      </c>
      <c r="C464" s="6" t="s">
        <v>1366</v>
      </c>
      <c r="D464" s="6" t="s">
        <v>1367</v>
      </c>
      <c r="E464" s="6" t="s">
        <v>1368</v>
      </c>
      <c r="F464" s="6" t="s">
        <v>1127</v>
      </c>
      <c r="G464" s="6" t="s">
        <v>30</v>
      </c>
      <c r="H464" s="6" t="s">
        <v>1149</v>
      </c>
      <c r="I464" s="6" t="s">
        <v>704</v>
      </c>
      <c r="J464" s="6" t="s">
        <v>211</v>
      </c>
      <c r="K464" s="6" t="s">
        <v>212</v>
      </c>
      <c r="L464" s="6" t="s">
        <v>1</v>
      </c>
      <c r="M464" s="12">
        <v>41183</v>
      </c>
      <c r="N464" s="12">
        <v>48488</v>
      </c>
      <c r="O464" s="6">
        <v>1</v>
      </c>
      <c r="P464" s="13">
        <v>0.71699999999999997</v>
      </c>
      <c r="Q464" s="13">
        <v>0.43</v>
      </c>
      <c r="R464" s="14">
        <v>6.8461307999999998E-2</v>
      </c>
      <c r="S464" s="6" t="s">
        <v>35</v>
      </c>
      <c r="T464" s="6" t="s">
        <v>35</v>
      </c>
      <c r="U464" s="15" t="s">
        <v>35</v>
      </c>
      <c r="V464" s="15" t="s">
        <v>213</v>
      </c>
      <c r="W464" s="15" t="s">
        <v>37</v>
      </c>
      <c r="X464" s="16">
        <v>1</v>
      </c>
      <c r="Y464" s="45">
        <f t="shared" si="105"/>
        <v>73050</v>
      </c>
      <c r="Z464" s="41">
        <f>IF(IFERROR(MATCH(E464,CONV_CAISO_Gen_List!C:C,0),FALSE),1,0)</f>
        <v>1</v>
      </c>
      <c r="AA464" s="47">
        <f t="shared" si="106"/>
        <v>0.43</v>
      </c>
      <c r="AB464">
        <f t="shared" si="107"/>
        <v>1</v>
      </c>
      <c r="AC464">
        <f t="shared" si="108"/>
        <v>1</v>
      </c>
      <c r="AD464">
        <f t="shared" si="104"/>
        <v>1</v>
      </c>
      <c r="AE464">
        <f t="shared" si="109"/>
        <v>0</v>
      </c>
      <c r="AF464" t="str">
        <f t="shared" si="110"/>
        <v>MOORPK_6_QF</v>
      </c>
      <c r="AG464" t="str">
        <f t="shared" si="111"/>
        <v>Calleguas MWD (Conejos, f/k/a 4010)</v>
      </c>
      <c r="AH464" s="70">
        <f t="shared" si="112"/>
        <v>0.71699999999999997</v>
      </c>
      <c r="AI464" t="str">
        <f t="shared" si="113"/>
        <v>Small_Hydro</v>
      </c>
      <c r="AJ464" s="44">
        <f>IFERROR(INDEX(MasterGenCapability_201906!$G:$G,MATCH($AF464,MasterGenCapability_201906!$U:$U,0)),"")</f>
        <v>0.8</v>
      </c>
      <c r="AK464" s="44">
        <f>IFERROR(INDEX(NQC2020compliance_20191121!$L:$L,MATCH($AF464,NQC2020compliance_20191121!$A:$A,0)),"")</f>
        <v>0.8</v>
      </c>
    </row>
    <row r="465" spans="2:37" x14ac:dyDescent="0.25">
      <c r="B465" s="6">
        <v>460</v>
      </c>
      <c r="C465" s="6" t="s">
        <v>1369</v>
      </c>
      <c r="D465" s="6" t="s">
        <v>1370</v>
      </c>
      <c r="E465" s="6"/>
      <c r="F465" s="6" t="s">
        <v>1127</v>
      </c>
      <c r="G465" s="6" t="s">
        <v>30</v>
      </c>
      <c r="H465" s="6" t="s">
        <v>75</v>
      </c>
      <c r="I465" s="6" t="s">
        <v>75</v>
      </c>
      <c r="J465" s="6" t="s">
        <v>211</v>
      </c>
      <c r="K465" s="6" t="s">
        <v>212</v>
      </c>
      <c r="L465" s="6" t="s">
        <v>1</v>
      </c>
      <c r="M465" s="12">
        <v>42047</v>
      </c>
      <c r="N465" s="12">
        <v>48976</v>
      </c>
      <c r="O465" s="6">
        <v>1</v>
      </c>
      <c r="P465" s="13">
        <v>0.75</v>
      </c>
      <c r="Q465" s="13">
        <v>1.87</v>
      </c>
      <c r="R465" s="14">
        <v>0.284627093</v>
      </c>
      <c r="S465" s="6" t="s">
        <v>35</v>
      </c>
      <c r="T465" s="6" t="s">
        <v>35</v>
      </c>
      <c r="U465" s="15" t="s">
        <v>35</v>
      </c>
      <c r="V465" s="15" t="s">
        <v>213</v>
      </c>
      <c r="W465" s="15" t="s">
        <v>64</v>
      </c>
      <c r="X465" s="16">
        <v>1</v>
      </c>
      <c r="Y465" s="45">
        <f t="shared" si="105"/>
        <v>73050</v>
      </c>
      <c r="Z465" s="41">
        <f>IF(IFERROR(MATCH(E465,CONV_CAISO_Gen_List!C:C,0),FALSE),1,0)</f>
        <v>0</v>
      </c>
      <c r="AA465" s="47">
        <f t="shared" si="106"/>
        <v>1.87</v>
      </c>
      <c r="AB465">
        <f t="shared" si="107"/>
        <v>1</v>
      </c>
      <c r="AC465">
        <f t="shared" si="108"/>
        <v>1</v>
      </c>
      <c r="AD465">
        <f t="shared" si="104"/>
        <v>1</v>
      </c>
      <c r="AE465">
        <f t="shared" si="109"/>
        <v>0</v>
      </c>
      <c r="AF465" t="str">
        <f t="shared" si="110"/>
        <v>SC44216</v>
      </c>
      <c r="AG465" t="str">
        <f t="shared" si="111"/>
        <v>Gibralter Conduit Hydroelectric Plant (f/k/a 4012)</v>
      </c>
      <c r="AH465" s="70">
        <f t="shared" si="112"/>
        <v>0.75</v>
      </c>
      <c r="AI465" t="str">
        <f t="shared" si="113"/>
        <v>Small_Hydro</v>
      </c>
      <c r="AJ465" s="44" t="str">
        <f>IFERROR(INDEX(MasterGenCapability_201906!$G:$G,MATCH($AF465,MasterGenCapability_201906!$U:$U,0)),"")</f>
        <v/>
      </c>
      <c r="AK465" s="44" t="str">
        <f>IFERROR(INDEX(NQC2020compliance_20191121!$L:$L,MATCH($AF465,NQC2020compliance_20191121!$A:$A,0)),"")</f>
        <v/>
      </c>
    </row>
    <row r="466" spans="2:37" x14ac:dyDescent="0.25">
      <c r="B466" s="6">
        <v>461</v>
      </c>
      <c r="C466" s="6" t="s">
        <v>1371</v>
      </c>
      <c r="D466" s="6" t="s">
        <v>1372</v>
      </c>
      <c r="E466" s="6"/>
      <c r="F466" s="6" t="s">
        <v>1127</v>
      </c>
      <c r="G466" s="6" t="s">
        <v>30</v>
      </c>
      <c r="H466" s="6" t="s">
        <v>75</v>
      </c>
      <c r="I466" s="6" t="s">
        <v>75</v>
      </c>
      <c r="J466" s="6" t="s">
        <v>211</v>
      </c>
      <c r="K466" s="6" t="s">
        <v>212</v>
      </c>
      <c r="L466" s="6" t="s">
        <v>1</v>
      </c>
      <c r="M466" s="12">
        <v>42053</v>
      </c>
      <c r="N466" s="12">
        <v>49369</v>
      </c>
      <c r="O466" s="6">
        <v>1</v>
      </c>
      <c r="P466" s="13">
        <v>0.25</v>
      </c>
      <c r="Q466" s="13">
        <v>1.2</v>
      </c>
      <c r="R466" s="14">
        <v>0.54794520499999999</v>
      </c>
      <c r="S466" s="6" t="s">
        <v>35</v>
      </c>
      <c r="T466" s="6" t="s">
        <v>35</v>
      </c>
      <c r="U466" s="15" t="s">
        <v>35</v>
      </c>
      <c r="V466" s="15" t="s">
        <v>213</v>
      </c>
      <c r="W466" s="15" t="s">
        <v>64</v>
      </c>
      <c r="X466" s="16">
        <v>1</v>
      </c>
      <c r="Y466" s="45">
        <f t="shared" si="105"/>
        <v>73050</v>
      </c>
      <c r="Z466" s="41">
        <f>IF(IFERROR(MATCH(E466,CONV_CAISO_Gen_List!C:C,0),FALSE),1,0)</f>
        <v>0</v>
      </c>
      <c r="AA466" s="47">
        <f t="shared" si="106"/>
        <v>1.2</v>
      </c>
      <c r="AB466">
        <f t="shared" si="107"/>
        <v>1</v>
      </c>
      <c r="AC466">
        <f t="shared" si="108"/>
        <v>1</v>
      </c>
      <c r="AD466">
        <f t="shared" si="104"/>
        <v>1</v>
      </c>
      <c r="AE466">
        <f t="shared" si="109"/>
        <v>0</v>
      </c>
      <c r="AF466" t="str">
        <f t="shared" si="110"/>
        <v>SC44222</v>
      </c>
      <c r="AG466" t="str">
        <f t="shared" si="111"/>
        <v>Goleta Water District (Van Horne) (f/k/a 4055)</v>
      </c>
      <c r="AH466" s="70">
        <f t="shared" si="112"/>
        <v>0.25</v>
      </c>
      <c r="AI466" t="str">
        <f t="shared" si="113"/>
        <v>Small_Hydro</v>
      </c>
      <c r="AJ466" s="44" t="str">
        <f>IFERROR(INDEX(MasterGenCapability_201906!$G:$G,MATCH($AF466,MasterGenCapability_201906!$U:$U,0)),"")</f>
        <v/>
      </c>
      <c r="AK466" s="44" t="str">
        <f>IFERROR(INDEX(NQC2020compliance_20191121!$L:$L,MATCH($AF466,NQC2020compliance_20191121!$A:$A,0)),"")</f>
        <v/>
      </c>
    </row>
    <row r="467" spans="2:37" x14ac:dyDescent="0.25">
      <c r="B467" s="6">
        <v>462</v>
      </c>
      <c r="C467" s="6" t="s">
        <v>1373</v>
      </c>
      <c r="D467" s="6" t="s">
        <v>1374</v>
      </c>
      <c r="E467" s="6" t="s">
        <v>1300</v>
      </c>
      <c r="F467" s="6" t="s">
        <v>1127</v>
      </c>
      <c r="G467" s="6" t="s">
        <v>30</v>
      </c>
      <c r="H467" s="6" t="s">
        <v>844</v>
      </c>
      <c r="I467" s="6" t="s">
        <v>1166</v>
      </c>
      <c r="J467" s="6" t="s">
        <v>211</v>
      </c>
      <c r="K467" s="6" t="s">
        <v>212</v>
      </c>
      <c r="L467" s="6" t="s">
        <v>1</v>
      </c>
      <c r="M467" s="12">
        <v>42549</v>
      </c>
      <c r="N467" s="12">
        <v>49856</v>
      </c>
      <c r="O467" s="6">
        <v>1</v>
      </c>
      <c r="P467" s="13">
        <v>1</v>
      </c>
      <c r="Q467" s="13">
        <v>7.4</v>
      </c>
      <c r="R467" s="14">
        <v>0.84474885799999999</v>
      </c>
      <c r="S467" s="6" t="s">
        <v>35</v>
      </c>
      <c r="T467" s="6" t="s">
        <v>35</v>
      </c>
      <c r="U467" s="15" t="s">
        <v>35</v>
      </c>
      <c r="V467" s="15" t="s">
        <v>213</v>
      </c>
      <c r="W467" s="15" t="s">
        <v>846</v>
      </c>
      <c r="X467" s="16">
        <v>1</v>
      </c>
      <c r="Y467" s="45">
        <f t="shared" si="105"/>
        <v>73050</v>
      </c>
      <c r="Z467" s="41">
        <f>IF(IFERROR(MATCH(E467,CONV_CAISO_Gen_List!C:C,0),FALSE),1,0)</f>
        <v>1</v>
      </c>
      <c r="AA467" s="47">
        <f t="shared" si="106"/>
        <v>7.4</v>
      </c>
      <c r="AB467">
        <f t="shared" si="107"/>
        <v>1</v>
      </c>
      <c r="AC467">
        <f t="shared" si="108"/>
        <v>1</v>
      </c>
      <c r="AD467">
        <f t="shared" si="104"/>
        <v>1</v>
      </c>
      <c r="AE467">
        <f t="shared" si="109"/>
        <v>0</v>
      </c>
      <c r="AF467" t="str">
        <f t="shared" si="110"/>
        <v>GARNET_2_HYDRO</v>
      </c>
      <c r="AG467" t="str">
        <f t="shared" si="111"/>
        <v>Desert Water Agency (Whitewater) (f/k/a 4025)</v>
      </c>
      <c r="AH467" s="70">
        <f t="shared" si="112"/>
        <v>1</v>
      </c>
      <c r="AI467" t="str">
        <f t="shared" si="113"/>
        <v>Small_Hydro</v>
      </c>
      <c r="AJ467" s="44">
        <f>IFERROR(INDEX(MasterGenCapability_201906!$G:$G,MATCH($AF467,MasterGenCapability_201906!$U:$U,0)),"")</f>
        <v>1</v>
      </c>
      <c r="AK467" s="44">
        <f>IFERROR(INDEX(NQC2020compliance_20191121!$L:$L,MATCH($AF467,NQC2020compliance_20191121!$A:$A,0)),"")</f>
        <v>0.69</v>
      </c>
    </row>
    <row r="468" spans="2:37" x14ac:dyDescent="0.25">
      <c r="B468" s="6">
        <v>463</v>
      </c>
      <c r="C468" s="6" t="s">
        <v>1375</v>
      </c>
      <c r="D468" s="6" t="s">
        <v>1376</v>
      </c>
      <c r="E468" s="6"/>
      <c r="F468" s="6" t="s">
        <v>1127</v>
      </c>
      <c r="G468" s="6" t="s">
        <v>30</v>
      </c>
      <c r="H468" s="6" t="s">
        <v>1149</v>
      </c>
      <c r="I468" s="6" t="s">
        <v>704</v>
      </c>
      <c r="J468" s="6" t="s">
        <v>211</v>
      </c>
      <c r="K468" s="6" t="s">
        <v>212</v>
      </c>
      <c r="L468" s="6" t="s">
        <v>1</v>
      </c>
      <c r="M468" s="12">
        <v>42468</v>
      </c>
      <c r="N468" s="12">
        <v>49739</v>
      </c>
      <c r="O468" s="6">
        <v>1</v>
      </c>
      <c r="P468" s="13">
        <v>1</v>
      </c>
      <c r="Q468" s="13">
        <v>2.25</v>
      </c>
      <c r="R468" s="14">
        <v>0.25684931500000002</v>
      </c>
      <c r="S468" s="6" t="s">
        <v>35</v>
      </c>
      <c r="T468" s="6" t="s">
        <v>35</v>
      </c>
      <c r="U468" s="15" t="s">
        <v>35</v>
      </c>
      <c r="V468" s="15" t="s">
        <v>213</v>
      </c>
      <c r="W468" s="15" t="s">
        <v>37</v>
      </c>
      <c r="X468" s="16">
        <v>1</v>
      </c>
      <c r="Y468" s="45">
        <f t="shared" si="105"/>
        <v>73050</v>
      </c>
      <c r="Z468" s="41">
        <f>IF(IFERROR(MATCH(E468,CONV_CAISO_Gen_List!C:C,0),FALSE),1,0)</f>
        <v>0</v>
      </c>
      <c r="AA468" s="47">
        <f t="shared" si="106"/>
        <v>2.25</v>
      </c>
      <c r="AB468">
        <f t="shared" si="107"/>
        <v>1</v>
      </c>
      <c r="AC468">
        <f t="shared" si="108"/>
        <v>1</v>
      </c>
      <c r="AD468">
        <f t="shared" si="104"/>
        <v>1</v>
      </c>
      <c r="AE468">
        <f t="shared" si="109"/>
        <v>0</v>
      </c>
      <c r="AF468" t="str">
        <f t="shared" si="110"/>
        <v>SC44252</v>
      </c>
      <c r="AG468" t="str">
        <f t="shared" si="111"/>
        <v>Calleguas MWD (Springville Hydro) (f/k/a 4152)</v>
      </c>
      <c r="AH468" s="70">
        <f t="shared" si="112"/>
        <v>1</v>
      </c>
      <c r="AI468" t="str">
        <f t="shared" si="113"/>
        <v>Small_Hydro</v>
      </c>
      <c r="AJ468" s="44" t="str">
        <f>IFERROR(INDEX(MasterGenCapability_201906!$G:$G,MATCH($AF468,MasterGenCapability_201906!$U:$U,0)),"")</f>
        <v/>
      </c>
      <c r="AK468" s="44" t="str">
        <f>IFERROR(INDEX(NQC2020compliance_20191121!$L:$L,MATCH($AF468,NQC2020compliance_20191121!$A:$A,0)),"")</f>
        <v/>
      </c>
    </row>
    <row r="469" spans="2:37" x14ac:dyDescent="0.25">
      <c r="B469" s="6">
        <v>464</v>
      </c>
      <c r="C469" s="6" t="s">
        <v>1377</v>
      </c>
      <c r="D469" s="6" t="s">
        <v>1378</v>
      </c>
      <c r="E469" s="6"/>
      <c r="F469" s="6" t="s">
        <v>1127</v>
      </c>
      <c r="G469" s="6" t="s">
        <v>30</v>
      </c>
      <c r="H469" s="6" t="s">
        <v>90</v>
      </c>
      <c r="I469" s="6" t="s">
        <v>1131</v>
      </c>
      <c r="J469" s="6" t="s">
        <v>211</v>
      </c>
      <c r="K469" s="6" t="s">
        <v>212</v>
      </c>
      <c r="L469" s="6" t="s">
        <v>1</v>
      </c>
      <c r="M469" s="12">
        <v>41913</v>
      </c>
      <c r="N469" s="12">
        <v>49218</v>
      </c>
      <c r="O469" s="6">
        <v>1</v>
      </c>
      <c r="P469" s="13">
        <v>1.25</v>
      </c>
      <c r="Q469" s="13">
        <v>6</v>
      </c>
      <c r="R469" s="14">
        <v>0.54794520499999999</v>
      </c>
      <c r="S469" s="6" t="s">
        <v>35</v>
      </c>
      <c r="T469" s="6" t="s">
        <v>35</v>
      </c>
      <c r="U469" s="15" t="s">
        <v>35</v>
      </c>
      <c r="V469" s="15" t="s">
        <v>213</v>
      </c>
      <c r="W469" s="15" t="s">
        <v>37</v>
      </c>
      <c r="X469" s="16">
        <v>1</v>
      </c>
      <c r="Y469" s="45">
        <f t="shared" si="105"/>
        <v>73050</v>
      </c>
      <c r="Z469" s="41">
        <f>IF(IFERROR(MATCH(E469,CONV_CAISO_Gen_List!C:C,0),FALSE),1,0)</f>
        <v>0</v>
      </c>
      <c r="AA469" s="47">
        <f t="shared" si="106"/>
        <v>6</v>
      </c>
      <c r="AB469">
        <f t="shared" si="107"/>
        <v>1</v>
      </c>
      <c r="AC469">
        <f t="shared" si="108"/>
        <v>1</v>
      </c>
      <c r="AD469">
        <f t="shared" si="104"/>
        <v>1</v>
      </c>
      <c r="AE469">
        <f t="shared" si="109"/>
        <v>0</v>
      </c>
      <c r="AF469" t="str">
        <f t="shared" si="110"/>
        <v>SC44255</v>
      </c>
      <c r="AG469" t="str">
        <f t="shared" si="111"/>
        <v>Calleguas MWD (East Portal Hydroelectric Generating Station, f/k/a 4022)</v>
      </c>
      <c r="AH469" s="70">
        <f t="shared" si="112"/>
        <v>1.25</v>
      </c>
      <c r="AI469" t="str">
        <f t="shared" si="113"/>
        <v>Small_Hydro</v>
      </c>
      <c r="AJ469" s="44" t="str">
        <f>IFERROR(INDEX(MasterGenCapability_201906!$G:$G,MATCH($AF469,MasterGenCapability_201906!$U:$U,0)),"")</f>
        <v/>
      </c>
      <c r="AK469" s="44" t="str">
        <f>IFERROR(INDEX(NQC2020compliance_20191121!$L:$L,MATCH($AF469,NQC2020compliance_20191121!$A:$A,0)),"")</f>
        <v/>
      </c>
    </row>
    <row r="470" spans="2:37" x14ac:dyDescent="0.25">
      <c r="B470" s="6">
        <v>465</v>
      </c>
      <c r="C470" s="6" t="s">
        <v>1379</v>
      </c>
      <c r="D470" s="6" t="s">
        <v>1380</v>
      </c>
      <c r="E470" s="6" t="s">
        <v>1381</v>
      </c>
      <c r="F470" s="6" t="s">
        <v>1127</v>
      </c>
      <c r="G470" s="6" t="s">
        <v>30</v>
      </c>
      <c r="H470" s="6" t="s">
        <v>710</v>
      </c>
      <c r="I470" s="6" t="s">
        <v>286</v>
      </c>
      <c r="J470" s="6" t="s">
        <v>614</v>
      </c>
      <c r="K470" s="6" t="s">
        <v>1382</v>
      </c>
      <c r="L470" s="6" t="s">
        <v>1</v>
      </c>
      <c r="M470" s="12">
        <v>40080</v>
      </c>
      <c r="N470" s="12">
        <v>40079</v>
      </c>
      <c r="O470" s="6">
        <v>1</v>
      </c>
      <c r="P470" s="13">
        <v>0</v>
      </c>
      <c r="Q470" s="13">
        <v>0.14000000000000001</v>
      </c>
      <c r="R470" s="14">
        <v>0</v>
      </c>
      <c r="S470" s="6" t="s">
        <v>35</v>
      </c>
      <c r="T470" s="6" t="s">
        <v>35</v>
      </c>
      <c r="U470" s="15" t="s">
        <v>35</v>
      </c>
      <c r="V470" s="15" t="s">
        <v>616</v>
      </c>
      <c r="W470" s="15" t="s">
        <v>287</v>
      </c>
      <c r="X470" s="16">
        <v>1</v>
      </c>
      <c r="Y470" s="45">
        <f t="shared" si="105"/>
        <v>73050</v>
      </c>
      <c r="Z470" s="41">
        <f>IF(IFERROR(MATCH(E470,CONV_CAISO_Gen_List!C:C,0),FALSE),1,0)</f>
        <v>1</v>
      </c>
      <c r="AA470" s="47">
        <f t="shared" si="106"/>
        <v>0.14000000000000001</v>
      </c>
      <c r="AB470">
        <f t="shared" si="107"/>
        <v>1</v>
      </c>
      <c r="AC470">
        <f t="shared" si="108"/>
        <v>1</v>
      </c>
      <c r="AD470">
        <f t="shared" si="104"/>
        <v>1</v>
      </c>
      <c r="AE470">
        <f t="shared" si="109"/>
        <v>1</v>
      </c>
      <c r="AF470" t="str">
        <f t="shared" si="110"/>
        <v>CHINO_2_SOLAR</v>
      </c>
      <c r="AG470" t="str">
        <f t="shared" si="111"/>
        <v>SPVP002 - Chino</v>
      </c>
      <c r="AH470" s="70">
        <f t="shared" si="112"/>
        <v>0</v>
      </c>
      <c r="AI470" t="str">
        <f t="shared" si="113"/>
        <v>Solar</v>
      </c>
      <c r="AJ470" s="44">
        <f>IFERROR(INDEX(MasterGenCapability_201906!$G:$G,MATCH($AF470,MasterGenCapability_201906!$U:$U,0)),"")</f>
        <v>1</v>
      </c>
      <c r="AK470" s="44">
        <f>IFERROR(INDEX(NQC2020compliance_20191121!$L:$L,MATCH($AF470,NQC2020compliance_20191121!$A:$A,0)),"")</f>
        <v>0.14000000000000001</v>
      </c>
    </row>
    <row r="471" spans="2:37" x14ac:dyDescent="0.25">
      <c r="B471" s="6">
        <v>466</v>
      </c>
      <c r="C471" s="6" t="s">
        <v>1383</v>
      </c>
      <c r="D471" s="6" t="s">
        <v>1384</v>
      </c>
      <c r="E471" s="6" t="s">
        <v>1385</v>
      </c>
      <c r="F471" s="6" t="s">
        <v>1127</v>
      </c>
      <c r="G471" s="6" t="s">
        <v>30</v>
      </c>
      <c r="H471" s="6" t="s">
        <v>710</v>
      </c>
      <c r="I471" s="6" t="s">
        <v>286</v>
      </c>
      <c r="J471" s="6" t="s">
        <v>614</v>
      </c>
      <c r="K471" s="6" t="s">
        <v>1382</v>
      </c>
      <c r="L471" s="6" t="s">
        <v>1</v>
      </c>
      <c r="M471" s="12">
        <v>40378</v>
      </c>
      <c r="N471" s="12">
        <v>40377</v>
      </c>
      <c r="O471" s="6">
        <v>1</v>
      </c>
      <c r="P471" s="13">
        <v>0</v>
      </c>
      <c r="Q471" s="13">
        <v>0.14000000000000001</v>
      </c>
      <c r="R471" s="14">
        <v>0</v>
      </c>
      <c r="S471" s="6" t="s">
        <v>35</v>
      </c>
      <c r="T471" s="6" t="s">
        <v>35</v>
      </c>
      <c r="U471" s="15" t="s">
        <v>35</v>
      </c>
      <c r="V471" s="15" t="s">
        <v>616</v>
      </c>
      <c r="W471" s="15" t="s">
        <v>287</v>
      </c>
      <c r="X471" s="16">
        <v>1</v>
      </c>
      <c r="Y471" s="45">
        <f t="shared" si="105"/>
        <v>73050</v>
      </c>
      <c r="Z471" s="41">
        <f>IF(IFERROR(MATCH(E471,CONV_CAISO_Gen_List!C:C,0),FALSE),1,0)</f>
        <v>1</v>
      </c>
      <c r="AA471" s="47">
        <f t="shared" si="106"/>
        <v>0.14000000000000001</v>
      </c>
      <c r="AB471">
        <f t="shared" si="107"/>
        <v>1</v>
      </c>
      <c r="AC471">
        <f t="shared" si="108"/>
        <v>1</v>
      </c>
      <c r="AD471">
        <f t="shared" si="104"/>
        <v>1</v>
      </c>
      <c r="AE471">
        <f t="shared" si="109"/>
        <v>1</v>
      </c>
      <c r="AF471" t="str">
        <f t="shared" si="110"/>
        <v>VISTA_2_RIALTO</v>
      </c>
      <c r="AG471" t="str">
        <f t="shared" si="111"/>
        <v>SPVP003 - Rialto</v>
      </c>
      <c r="AH471" s="70">
        <f t="shared" si="112"/>
        <v>0</v>
      </c>
      <c r="AI471" t="str">
        <f t="shared" si="113"/>
        <v>Solar</v>
      </c>
      <c r="AJ471" s="44">
        <f>IFERROR(INDEX(MasterGenCapability_201906!$G:$G,MATCH($AF471,MasterGenCapability_201906!$U:$U,0)),"")</f>
        <v>1</v>
      </c>
      <c r="AK471" s="44">
        <f>IFERROR(INDEX(NQC2020compliance_20191121!$L:$L,MATCH($AF471,NQC2020compliance_20191121!$A:$A,0)),"")</f>
        <v>0.14000000000000001</v>
      </c>
    </row>
    <row r="472" spans="2:37" x14ac:dyDescent="0.25">
      <c r="B472" s="6">
        <v>467</v>
      </c>
      <c r="C472" s="6" t="s">
        <v>1386</v>
      </c>
      <c r="D472" s="6" t="s">
        <v>1387</v>
      </c>
      <c r="E472" s="6" t="s">
        <v>1388</v>
      </c>
      <c r="F472" s="6" t="s">
        <v>1127</v>
      </c>
      <c r="G472" s="6" t="s">
        <v>30</v>
      </c>
      <c r="H472" s="6" t="s">
        <v>710</v>
      </c>
      <c r="I472" s="6" t="s">
        <v>286</v>
      </c>
      <c r="J472" s="6" t="s">
        <v>614</v>
      </c>
      <c r="K472" s="6" t="s">
        <v>1382</v>
      </c>
      <c r="L472" s="6" t="s">
        <v>1</v>
      </c>
      <c r="M472" s="12">
        <v>40539</v>
      </c>
      <c r="N472" s="12">
        <v>40538</v>
      </c>
      <c r="O472" s="6">
        <v>1</v>
      </c>
      <c r="P472" s="13">
        <v>0</v>
      </c>
      <c r="Q472" s="13">
        <v>0.4</v>
      </c>
      <c r="R472" s="14">
        <v>0</v>
      </c>
      <c r="S472" s="6" t="s">
        <v>35</v>
      </c>
      <c r="T472" s="6" t="s">
        <v>35</v>
      </c>
      <c r="U472" s="15" t="s">
        <v>35</v>
      </c>
      <c r="V472" s="15" t="s">
        <v>616</v>
      </c>
      <c r="W472" s="15" t="s">
        <v>287</v>
      </c>
      <c r="X472" s="16">
        <v>1</v>
      </c>
      <c r="Y472" s="45">
        <f t="shared" si="105"/>
        <v>73050</v>
      </c>
      <c r="Z472" s="41">
        <f>IF(IFERROR(MATCH(E472,CONV_CAISO_Gen_List!C:C,0),FALSE),1,0)</f>
        <v>1</v>
      </c>
      <c r="AA472" s="47">
        <f t="shared" si="106"/>
        <v>0.4</v>
      </c>
      <c r="AB472">
        <f t="shared" si="107"/>
        <v>1</v>
      </c>
      <c r="AC472">
        <f t="shared" si="108"/>
        <v>1</v>
      </c>
      <c r="AD472">
        <f t="shared" si="104"/>
        <v>1</v>
      </c>
      <c r="AE472">
        <f t="shared" si="109"/>
        <v>1</v>
      </c>
      <c r="AF472" t="str">
        <f t="shared" si="110"/>
        <v>SBERDO_2_RTS005</v>
      </c>
      <c r="AG472" t="str">
        <f t="shared" si="111"/>
        <v>SPVP005 - Redlands</v>
      </c>
      <c r="AH472" s="70">
        <f t="shared" si="112"/>
        <v>0</v>
      </c>
      <c r="AI472" t="str">
        <f t="shared" si="113"/>
        <v>Solar</v>
      </c>
      <c r="AJ472" s="44">
        <f>IFERROR(INDEX(MasterGenCapability_201906!$G:$G,MATCH($AF472,MasterGenCapability_201906!$U:$U,0)),"")</f>
        <v>2.5</v>
      </c>
      <c r="AK472" s="44">
        <f>IFERROR(INDEX(NQC2020compliance_20191121!$L:$L,MATCH($AF472,NQC2020compliance_20191121!$A:$A,0)),"")</f>
        <v>0.35</v>
      </c>
    </row>
    <row r="473" spans="2:37" x14ac:dyDescent="0.25">
      <c r="B473" s="6">
        <v>468</v>
      </c>
      <c r="C473" s="6" t="s">
        <v>1389</v>
      </c>
      <c r="D473" s="6" t="s">
        <v>1390</v>
      </c>
      <c r="E473" s="6" t="s">
        <v>1391</v>
      </c>
      <c r="F473" s="6" t="s">
        <v>1127</v>
      </c>
      <c r="G473" s="6" t="s">
        <v>30</v>
      </c>
      <c r="H473" s="6" t="s">
        <v>710</v>
      </c>
      <c r="I473" s="6" t="s">
        <v>286</v>
      </c>
      <c r="J473" s="6" t="s">
        <v>614</v>
      </c>
      <c r="K473" s="6" t="s">
        <v>1382</v>
      </c>
      <c r="L473" s="6" t="s">
        <v>1</v>
      </c>
      <c r="M473" s="12">
        <v>40553</v>
      </c>
      <c r="N473" s="12">
        <v>40552</v>
      </c>
      <c r="O473" s="6">
        <v>1</v>
      </c>
      <c r="P473" s="13">
        <v>0</v>
      </c>
      <c r="Q473" s="13">
        <v>0.36</v>
      </c>
      <c r="R473" s="14">
        <v>0</v>
      </c>
      <c r="S473" s="6" t="s">
        <v>35</v>
      </c>
      <c r="T473" s="6" t="s">
        <v>35</v>
      </c>
      <c r="U473" s="15" t="s">
        <v>35</v>
      </c>
      <c r="V473" s="15" t="s">
        <v>616</v>
      </c>
      <c r="W473" s="15" t="s">
        <v>287</v>
      </c>
      <c r="X473" s="16">
        <v>1</v>
      </c>
      <c r="Y473" s="45">
        <f t="shared" si="105"/>
        <v>73050</v>
      </c>
      <c r="Z473" s="41">
        <f>IF(IFERROR(MATCH(E473,CONV_CAISO_Gen_List!C:C,0),FALSE),1,0)</f>
        <v>1</v>
      </c>
      <c r="AA473" s="47">
        <f t="shared" si="106"/>
        <v>0.36</v>
      </c>
      <c r="AB473">
        <f t="shared" si="107"/>
        <v>1</v>
      </c>
      <c r="AC473">
        <f t="shared" si="108"/>
        <v>1</v>
      </c>
      <c r="AD473">
        <f t="shared" si="104"/>
        <v>1</v>
      </c>
      <c r="AE473">
        <f t="shared" si="109"/>
        <v>1</v>
      </c>
      <c r="AF473" t="str">
        <f t="shared" si="110"/>
        <v>MIRLOM_2_ONTARO</v>
      </c>
      <c r="AG473" t="str">
        <f t="shared" si="111"/>
        <v>SPVP006 - Ontario</v>
      </c>
      <c r="AH473" s="70">
        <f t="shared" si="112"/>
        <v>0</v>
      </c>
      <c r="AI473" t="str">
        <f t="shared" si="113"/>
        <v>Solar</v>
      </c>
      <c r="AJ473" s="44">
        <f>IFERROR(INDEX(MasterGenCapability_201906!$G:$G,MATCH($AF473,MasterGenCapability_201906!$U:$U,0)),"")</f>
        <v>5.5</v>
      </c>
      <c r="AK473" s="44">
        <f>IFERROR(INDEX(NQC2020compliance_20191121!$L:$L,MATCH($AF473,NQC2020compliance_20191121!$A:$A,0)),"")</f>
        <v>0.77</v>
      </c>
    </row>
    <row r="474" spans="2:37" x14ac:dyDescent="0.25">
      <c r="B474" s="6">
        <v>469</v>
      </c>
      <c r="C474" s="6" t="s">
        <v>1392</v>
      </c>
      <c r="D474" s="6" t="s">
        <v>1393</v>
      </c>
      <c r="E474" s="6" t="s">
        <v>1394</v>
      </c>
      <c r="F474" s="6" t="s">
        <v>1127</v>
      </c>
      <c r="G474" s="6" t="s">
        <v>30</v>
      </c>
      <c r="H474" s="6" t="s">
        <v>710</v>
      </c>
      <c r="I474" s="6" t="s">
        <v>286</v>
      </c>
      <c r="J474" s="6" t="s">
        <v>614</v>
      </c>
      <c r="K474" s="6" t="s">
        <v>1382</v>
      </c>
      <c r="L474" s="6" t="s">
        <v>1</v>
      </c>
      <c r="M474" s="12">
        <v>40541</v>
      </c>
      <c r="N474" s="12">
        <v>40540</v>
      </c>
      <c r="O474" s="6">
        <v>1</v>
      </c>
      <c r="P474" s="13">
        <v>0</v>
      </c>
      <c r="Q474" s="13">
        <v>0.4</v>
      </c>
      <c r="R474" s="14">
        <v>0</v>
      </c>
      <c r="S474" s="6" t="s">
        <v>35</v>
      </c>
      <c r="T474" s="6" t="s">
        <v>35</v>
      </c>
      <c r="U474" s="15" t="s">
        <v>35</v>
      </c>
      <c r="V474" s="15" t="s">
        <v>616</v>
      </c>
      <c r="W474" s="15" t="s">
        <v>287</v>
      </c>
      <c r="X474" s="16">
        <v>1</v>
      </c>
      <c r="Y474" s="45">
        <f t="shared" si="105"/>
        <v>73050</v>
      </c>
      <c r="Z474" s="41">
        <f>IF(IFERROR(MATCH(E474,CONV_CAISO_Gen_List!C:C,0),FALSE),1,0)</f>
        <v>1</v>
      </c>
      <c r="AA474" s="47">
        <f t="shared" si="106"/>
        <v>0.4</v>
      </c>
      <c r="AB474">
        <f t="shared" si="107"/>
        <v>1</v>
      </c>
      <c r="AC474">
        <f t="shared" si="108"/>
        <v>1</v>
      </c>
      <c r="AD474">
        <f t="shared" si="104"/>
        <v>1</v>
      </c>
      <c r="AE474">
        <f t="shared" si="109"/>
        <v>1</v>
      </c>
      <c r="AF474" t="str">
        <f t="shared" si="110"/>
        <v>SBERDO_2_RTS007</v>
      </c>
      <c r="AG474" t="str">
        <f t="shared" si="111"/>
        <v>SPVP007 - Redlands</v>
      </c>
      <c r="AH474" s="70">
        <f t="shared" si="112"/>
        <v>0</v>
      </c>
      <c r="AI474" t="str">
        <f t="shared" si="113"/>
        <v>Solar</v>
      </c>
      <c r="AJ474" s="44">
        <f>IFERROR(INDEX(MasterGenCapability_201906!$G:$G,MATCH($AF474,MasterGenCapability_201906!$U:$U,0)),"")</f>
        <v>2.5</v>
      </c>
      <c r="AK474" s="44">
        <f>IFERROR(INDEX(NQC2020compliance_20191121!$L:$L,MATCH($AF474,NQC2020compliance_20191121!$A:$A,0)),"")</f>
        <v>0.35</v>
      </c>
    </row>
    <row r="475" spans="2:37" x14ac:dyDescent="0.25">
      <c r="B475" s="6">
        <v>470</v>
      </c>
      <c r="C475" s="6" t="s">
        <v>1395</v>
      </c>
      <c r="D475" s="6" t="s">
        <v>1396</v>
      </c>
      <c r="E475" s="6" t="s">
        <v>1397</v>
      </c>
      <c r="F475" s="6" t="s">
        <v>1127</v>
      </c>
      <c r="G475" s="6" t="s">
        <v>30</v>
      </c>
      <c r="H475" s="6" t="s">
        <v>710</v>
      </c>
      <c r="I475" s="6" t="s">
        <v>286</v>
      </c>
      <c r="J475" s="6" t="s">
        <v>614</v>
      </c>
      <c r="K475" s="6" t="s">
        <v>1382</v>
      </c>
      <c r="L475" s="6" t="s">
        <v>1</v>
      </c>
      <c r="M475" s="12">
        <v>40542</v>
      </c>
      <c r="N475" s="12">
        <v>40541</v>
      </c>
      <c r="O475" s="6">
        <v>1</v>
      </c>
      <c r="P475" s="13">
        <v>0</v>
      </c>
      <c r="Q475" s="13">
        <v>0.36</v>
      </c>
      <c r="R475" s="14">
        <v>0</v>
      </c>
      <c r="S475" s="6" t="s">
        <v>35</v>
      </c>
      <c r="T475" s="6" t="s">
        <v>35</v>
      </c>
      <c r="U475" s="15" t="s">
        <v>35</v>
      </c>
      <c r="V475" s="15" t="s">
        <v>616</v>
      </c>
      <c r="W475" s="15" t="s">
        <v>287</v>
      </c>
      <c r="X475" s="16">
        <v>1</v>
      </c>
      <c r="Y475" s="45">
        <f t="shared" si="105"/>
        <v>73050</v>
      </c>
      <c r="Z475" s="41">
        <f>IF(IFERROR(MATCH(E475,CONV_CAISO_Gen_List!C:C,0),FALSE),1,0)</f>
        <v>1</v>
      </c>
      <c r="AA475" s="47">
        <f t="shared" si="106"/>
        <v>0.36</v>
      </c>
      <c r="AB475">
        <f t="shared" si="107"/>
        <v>1</v>
      </c>
      <c r="AC475">
        <f t="shared" si="108"/>
        <v>1</v>
      </c>
      <c r="AD475">
        <f t="shared" si="104"/>
        <v>1</v>
      </c>
      <c r="AE475">
        <f t="shared" si="109"/>
        <v>1</v>
      </c>
      <c r="AF475" t="str">
        <f t="shared" si="110"/>
        <v>DEVERS_1_SOLAR1</v>
      </c>
      <c r="AG475" t="str">
        <f t="shared" si="111"/>
        <v>SPVP008 - Ontario</v>
      </c>
      <c r="AH475" s="70">
        <f t="shared" si="112"/>
        <v>0</v>
      </c>
      <c r="AI475" t="str">
        <f t="shared" si="113"/>
        <v>Solar</v>
      </c>
      <c r="AJ475" s="44">
        <f>IFERROR(INDEX(MasterGenCapability_201906!$G:$G,MATCH($AF475,MasterGenCapability_201906!$U:$U,0)),"")</f>
        <v>12</v>
      </c>
      <c r="AK475" s="44">
        <f>IFERROR(INDEX(NQC2020compliance_20191121!$L:$L,MATCH($AF475,NQC2020compliance_20191121!$A:$A,0)),"")</f>
        <v>0</v>
      </c>
    </row>
    <row r="476" spans="2:37" x14ac:dyDescent="0.25">
      <c r="B476" s="6">
        <v>471</v>
      </c>
      <c r="C476" s="6" t="s">
        <v>1398</v>
      </c>
      <c r="D476" s="6" t="s">
        <v>1399</v>
      </c>
      <c r="E476" s="6" t="s">
        <v>1400</v>
      </c>
      <c r="F476" s="6" t="s">
        <v>1127</v>
      </c>
      <c r="G476" s="6" t="s">
        <v>30</v>
      </c>
      <c r="H476" s="6" t="s">
        <v>710</v>
      </c>
      <c r="I476" s="6" t="s">
        <v>286</v>
      </c>
      <c r="J476" s="6" t="s">
        <v>614</v>
      </c>
      <c r="K476" s="6" t="s">
        <v>1382</v>
      </c>
      <c r="L476" s="6" t="s">
        <v>1</v>
      </c>
      <c r="M476" s="12">
        <v>40553</v>
      </c>
      <c r="N476" s="12">
        <v>40552</v>
      </c>
      <c r="O476" s="6">
        <v>1</v>
      </c>
      <c r="P476" s="13">
        <v>0</v>
      </c>
      <c r="Q476" s="13">
        <v>0.18</v>
      </c>
      <c r="R476" s="14">
        <v>0</v>
      </c>
      <c r="S476" s="6" t="s">
        <v>35</v>
      </c>
      <c r="T476" s="6" t="s">
        <v>35</v>
      </c>
      <c r="U476" s="15" t="s">
        <v>35</v>
      </c>
      <c r="V476" s="15" t="s">
        <v>616</v>
      </c>
      <c r="W476" s="15" t="s">
        <v>287</v>
      </c>
      <c r="X476" s="16">
        <v>1</v>
      </c>
      <c r="Y476" s="45">
        <f t="shared" si="105"/>
        <v>73050</v>
      </c>
      <c r="Z476" s="41">
        <f>IF(IFERROR(MATCH(E476,CONV_CAISO_Gen_List!C:C,0),FALSE),1,0)</f>
        <v>1</v>
      </c>
      <c r="AA476" s="47">
        <f t="shared" si="106"/>
        <v>0.18</v>
      </c>
      <c r="AB476">
        <f t="shared" si="107"/>
        <v>1</v>
      </c>
      <c r="AC476">
        <f t="shared" si="108"/>
        <v>1</v>
      </c>
      <c r="AD476">
        <f t="shared" si="104"/>
        <v>1</v>
      </c>
      <c r="AE476">
        <f t="shared" si="109"/>
        <v>1</v>
      </c>
      <c r="AF476" t="str">
        <f t="shared" si="110"/>
        <v>DEVERS_1_SOLAR2</v>
      </c>
      <c r="AG476" t="str">
        <f t="shared" si="111"/>
        <v>SPVP009 - Ontario</v>
      </c>
      <c r="AH476" s="70">
        <f t="shared" si="112"/>
        <v>0</v>
      </c>
      <c r="AI476" t="str">
        <f t="shared" si="113"/>
        <v>Solar</v>
      </c>
      <c r="AJ476" s="44">
        <f>IFERROR(INDEX(MasterGenCapability_201906!$G:$G,MATCH($AF476,MasterGenCapability_201906!$U:$U,0)),"")</f>
        <v>9</v>
      </c>
      <c r="AK476" s="44">
        <f>IFERROR(INDEX(NQC2020compliance_20191121!$L:$L,MATCH($AF476,NQC2020compliance_20191121!$A:$A,0)),"")</f>
        <v>0</v>
      </c>
    </row>
    <row r="477" spans="2:37" x14ac:dyDescent="0.25">
      <c r="B477" s="6">
        <v>472</v>
      </c>
      <c r="C477" s="6" t="s">
        <v>1401</v>
      </c>
      <c r="D477" s="6" t="s">
        <v>1402</v>
      </c>
      <c r="E477" s="6" t="s">
        <v>1403</v>
      </c>
      <c r="F477" s="6" t="s">
        <v>1127</v>
      </c>
      <c r="G477" s="6" t="s">
        <v>30</v>
      </c>
      <c r="H477" s="6" t="s">
        <v>710</v>
      </c>
      <c r="I477" s="6" t="s">
        <v>286</v>
      </c>
      <c r="J477" s="6" t="s">
        <v>614</v>
      </c>
      <c r="K477" s="6" t="s">
        <v>1382</v>
      </c>
      <c r="L477" s="6" t="s">
        <v>1</v>
      </c>
      <c r="M477" s="12">
        <v>40681</v>
      </c>
      <c r="N477" s="12">
        <v>40680</v>
      </c>
      <c r="O477" s="6">
        <v>1</v>
      </c>
      <c r="P477" s="13">
        <v>0</v>
      </c>
      <c r="Q477" s="13">
        <v>0.27</v>
      </c>
      <c r="R477" s="14">
        <v>0</v>
      </c>
      <c r="S477" s="6" t="s">
        <v>35</v>
      </c>
      <c r="T477" s="6" t="s">
        <v>35</v>
      </c>
      <c r="U477" s="15" t="s">
        <v>35</v>
      </c>
      <c r="V477" s="15" t="s">
        <v>616</v>
      </c>
      <c r="W477" s="15" t="s">
        <v>287</v>
      </c>
      <c r="X477" s="16">
        <v>1</v>
      </c>
      <c r="Y477" s="45">
        <f t="shared" si="105"/>
        <v>73050</v>
      </c>
      <c r="Z477" s="41">
        <f>IF(IFERROR(MATCH(E477,CONV_CAISO_Gen_List!C:C,0),FALSE),1,0)</f>
        <v>1</v>
      </c>
      <c r="AA477" s="47">
        <f t="shared" si="106"/>
        <v>0.27</v>
      </c>
      <c r="AB477">
        <f t="shared" si="107"/>
        <v>1</v>
      </c>
      <c r="AC477">
        <f t="shared" si="108"/>
        <v>1</v>
      </c>
      <c r="AD477">
        <f t="shared" si="104"/>
        <v>1</v>
      </c>
      <c r="AE477">
        <f t="shared" si="109"/>
        <v>1</v>
      </c>
      <c r="AF477" t="str">
        <f t="shared" si="110"/>
        <v>ETIWND_2_RTS010</v>
      </c>
      <c r="AG477" t="str">
        <f t="shared" si="111"/>
        <v>SPVP010 - Fontana</v>
      </c>
      <c r="AH477" s="70">
        <f t="shared" si="112"/>
        <v>0</v>
      </c>
      <c r="AI477" t="str">
        <f t="shared" si="113"/>
        <v>Solar</v>
      </c>
      <c r="AJ477" s="44">
        <f>IFERROR(INDEX(MasterGenCapability_201906!$G:$G,MATCH($AF477,MasterGenCapability_201906!$U:$U,0)),"")</f>
        <v>1.5</v>
      </c>
      <c r="AK477" s="44">
        <f>IFERROR(INDEX(NQC2020compliance_20191121!$L:$L,MATCH($AF477,NQC2020compliance_20191121!$A:$A,0)),"")</f>
        <v>0.21</v>
      </c>
    </row>
    <row r="478" spans="2:37" x14ac:dyDescent="0.25">
      <c r="B478" s="6">
        <v>473</v>
      </c>
      <c r="C478" s="6" t="s">
        <v>1404</v>
      </c>
      <c r="D478" s="6" t="s">
        <v>1405</v>
      </c>
      <c r="E478" s="6" t="s">
        <v>1406</v>
      </c>
      <c r="F478" s="6" t="s">
        <v>1127</v>
      </c>
      <c r="G478" s="6" t="s">
        <v>30</v>
      </c>
      <c r="H478" s="6" t="s">
        <v>710</v>
      </c>
      <c r="I478" s="6" t="s">
        <v>286</v>
      </c>
      <c r="J478" s="6" t="s">
        <v>614</v>
      </c>
      <c r="K478" s="6" t="s">
        <v>1382</v>
      </c>
      <c r="L478" s="6" t="s">
        <v>1</v>
      </c>
      <c r="M478" s="12">
        <v>40857</v>
      </c>
      <c r="N478" s="12">
        <v>40856</v>
      </c>
      <c r="O478" s="6">
        <v>1</v>
      </c>
      <c r="P478" s="13">
        <v>0</v>
      </c>
      <c r="Q478" s="13">
        <v>0.56000000000000005</v>
      </c>
      <c r="R478" s="14">
        <v>0</v>
      </c>
      <c r="S478" s="6" t="s">
        <v>35</v>
      </c>
      <c r="T478" s="6" t="s">
        <v>35</v>
      </c>
      <c r="U478" s="15" t="s">
        <v>35</v>
      </c>
      <c r="V478" s="15" t="s">
        <v>616</v>
      </c>
      <c r="W478" s="15" t="s">
        <v>287</v>
      </c>
      <c r="X478" s="16">
        <v>1</v>
      </c>
      <c r="Y478" s="45">
        <f t="shared" si="105"/>
        <v>73050</v>
      </c>
      <c r="Z478" s="41">
        <f>IF(IFERROR(MATCH(E478,CONV_CAISO_Gen_List!C:C,0),FALSE),1,0)</f>
        <v>1</v>
      </c>
      <c r="AA478" s="47">
        <f t="shared" si="106"/>
        <v>0.56000000000000005</v>
      </c>
      <c r="AB478">
        <f t="shared" si="107"/>
        <v>1</v>
      </c>
      <c r="AC478">
        <f t="shared" si="108"/>
        <v>1</v>
      </c>
      <c r="AD478">
        <f t="shared" si="104"/>
        <v>1</v>
      </c>
      <c r="AE478">
        <f t="shared" si="109"/>
        <v>1</v>
      </c>
      <c r="AF478" t="str">
        <f t="shared" si="110"/>
        <v>SBERDO_2_RTS011</v>
      </c>
      <c r="AG478" t="str">
        <f t="shared" si="111"/>
        <v>SPVP011 - Redlands</v>
      </c>
      <c r="AH478" s="70">
        <f t="shared" si="112"/>
        <v>0</v>
      </c>
      <c r="AI478" t="str">
        <f t="shared" si="113"/>
        <v>Solar</v>
      </c>
      <c r="AJ478" s="44">
        <f>IFERROR(INDEX(MasterGenCapability_201906!$G:$G,MATCH($AF478,MasterGenCapability_201906!$U:$U,0)),"")</f>
        <v>3.5</v>
      </c>
      <c r="AK478" s="44">
        <f>IFERROR(INDEX(NQC2020compliance_20191121!$L:$L,MATCH($AF478,NQC2020compliance_20191121!$A:$A,0)),"")</f>
        <v>0.49</v>
      </c>
    </row>
    <row r="479" spans="2:37" x14ac:dyDescent="0.25">
      <c r="B479" s="6">
        <v>474</v>
      </c>
      <c r="C479" s="6" t="s">
        <v>1407</v>
      </c>
      <c r="D479" s="6" t="s">
        <v>1408</v>
      </c>
      <c r="E479" s="6"/>
      <c r="F479" s="6" t="s">
        <v>1127</v>
      </c>
      <c r="G479" s="6" t="s">
        <v>30</v>
      </c>
      <c r="H479" s="6" t="s">
        <v>710</v>
      </c>
      <c r="I479" s="6" t="s">
        <v>286</v>
      </c>
      <c r="J479" s="6" t="s">
        <v>614</v>
      </c>
      <c r="K479" s="6" t="s">
        <v>1382</v>
      </c>
      <c r="L479" s="6" t="s">
        <v>1</v>
      </c>
      <c r="M479" s="12">
        <v>40541</v>
      </c>
      <c r="N479" s="12">
        <v>40540</v>
      </c>
      <c r="O479" s="6">
        <v>1</v>
      </c>
      <c r="P479" s="13">
        <v>0</v>
      </c>
      <c r="Q479" s="13">
        <v>0.09</v>
      </c>
      <c r="R479" s="14">
        <v>0</v>
      </c>
      <c r="S479" s="6" t="s">
        <v>35</v>
      </c>
      <c r="T479" s="6" t="s">
        <v>35</v>
      </c>
      <c r="U479" s="15" t="s">
        <v>35</v>
      </c>
      <c r="V479" s="15" t="s">
        <v>616</v>
      </c>
      <c r="W479" s="15" t="s">
        <v>287</v>
      </c>
      <c r="X479" s="16">
        <v>1</v>
      </c>
      <c r="Y479" s="45">
        <f t="shared" si="105"/>
        <v>73050</v>
      </c>
      <c r="Z479" s="41">
        <f>IF(IFERROR(MATCH(E479,CONV_CAISO_Gen_List!C:C,0),FALSE),1,0)</f>
        <v>0</v>
      </c>
      <c r="AA479" s="47">
        <f t="shared" si="106"/>
        <v>0.09</v>
      </c>
      <c r="AB479">
        <f t="shared" si="107"/>
        <v>1</v>
      </c>
      <c r="AC479">
        <f t="shared" si="108"/>
        <v>1</v>
      </c>
      <c r="AD479">
        <f t="shared" si="104"/>
        <v>1</v>
      </c>
      <c r="AE479">
        <f t="shared" si="109"/>
        <v>1</v>
      </c>
      <c r="AF479" t="str">
        <f t="shared" si="110"/>
        <v>SC50012</v>
      </c>
      <c r="AG479" t="str">
        <f t="shared" si="111"/>
        <v>SPVP012 - Ontario</v>
      </c>
      <c r="AH479" s="70">
        <f t="shared" si="112"/>
        <v>0</v>
      </c>
      <c r="AI479" t="str">
        <f t="shared" si="113"/>
        <v>Solar</v>
      </c>
      <c r="AJ479" s="44" t="str">
        <f>IFERROR(INDEX(MasterGenCapability_201906!$G:$G,MATCH($AF479,MasterGenCapability_201906!$U:$U,0)),"")</f>
        <v/>
      </c>
      <c r="AK479" s="44" t="str">
        <f>IFERROR(INDEX(NQC2020compliance_20191121!$L:$L,MATCH($AF479,NQC2020compliance_20191121!$A:$A,0)),"")</f>
        <v/>
      </c>
    </row>
    <row r="480" spans="2:37" x14ac:dyDescent="0.25">
      <c r="B480" s="6">
        <v>475</v>
      </c>
      <c r="C480" s="6" t="s">
        <v>1409</v>
      </c>
      <c r="D480" s="6" t="s">
        <v>1410</v>
      </c>
      <c r="E480" s="6" t="s">
        <v>1411</v>
      </c>
      <c r="F480" s="6" t="s">
        <v>1127</v>
      </c>
      <c r="G480" s="6" t="s">
        <v>30</v>
      </c>
      <c r="H480" s="6" t="s">
        <v>710</v>
      </c>
      <c r="I480" s="6" t="s">
        <v>286</v>
      </c>
      <c r="J480" s="6" t="s">
        <v>614</v>
      </c>
      <c r="K480" s="6" t="s">
        <v>1382</v>
      </c>
      <c r="L480" s="6" t="s">
        <v>1</v>
      </c>
      <c r="M480" s="12">
        <v>40801</v>
      </c>
      <c r="N480" s="12">
        <v>40800</v>
      </c>
      <c r="O480" s="6">
        <v>1</v>
      </c>
      <c r="P480" s="13">
        <v>0</v>
      </c>
      <c r="Q480" s="13">
        <v>0.56000000000000005</v>
      </c>
      <c r="R480" s="14">
        <v>0</v>
      </c>
      <c r="S480" s="6" t="s">
        <v>35</v>
      </c>
      <c r="T480" s="6" t="s">
        <v>35</v>
      </c>
      <c r="U480" s="15" t="s">
        <v>35</v>
      </c>
      <c r="V480" s="15" t="s">
        <v>616</v>
      </c>
      <c r="W480" s="15" t="s">
        <v>287</v>
      </c>
      <c r="X480" s="16">
        <v>1</v>
      </c>
      <c r="Y480" s="45">
        <f t="shared" si="105"/>
        <v>73050</v>
      </c>
      <c r="Z480" s="41">
        <f>IF(IFERROR(MATCH(E480,CONV_CAISO_Gen_List!C:C,0),FALSE),1,0)</f>
        <v>1</v>
      </c>
      <c r="AA480" s="47">
        <f t="shared" si="106"/>
        <v>0.56000000000000005</v>
      </c>
      <c r="AB480">
        <f t="shared" si="107"/>
        <v>1</v>
      </c>
      <c r="AC480">
        <f t="shared" si="108"/>
        <v>1</v>
      </c>
      <c r="AD480">
        <f t="shared" si="104"/>
        <v>1</v>
      </c>
      <c r="AE480">
        <f t="shared" si="109"/>
        <v>1</v>
      </c>
      <c r="AF480" t="str">
        <f t="shared" si="110"/>
        <v>SBERDO_2_RTS013</v>
      </c>
      <c r="AG480" t="str">
        <f t="shared" si="111"/>
        <v>SPVP013 - Redlands</v>
      </c>
      <c r="AH480" s="70">
        <f t="shared" si="112"/>
        <v>0</v>
      </c>
      <c r="AI480" t="str">
        <f t="shared" si="113"/>
        <v>Solar</v>
      </c>
      <c r="AJ480" s="44">
        <f>IFERROR(INDEX(MasterGenCapability_201906!$G:$G,MATCH($AF480,MasterGenCapability_201906!$U:$U,0)),"")</f>
        <v>3.5</v>
      </c>
      <c r="AK480" s="44">
        <f>IFERROR(INDEX(NQC2020compliance_20191121!$L:$L,MATCH($AF480,NQC2020compliance_20191121!$A:$A,0)),"")</f>
        <v>0.49</v>
      </c>
    </row>
    <row r="481" spans="2:37" x14ac:dyDescent="0.25">
      <c r="B481" s="6">
        <v>476</v>
      </c>
      <c r="C481" s="6" t="s">
        <v>1412</v>
      </c>
      <c r="D481" s="6" t="s">
        <v>1413</v>
      </c>
      <c r="E481" s="6" t="s">
        <v>1414</v>
      </c>
      <c r="F481" s="6" t="s">
        <v>1127</v>
      </c>
      <c r="G481" s="6" t="s">
        <v>30</v>
      </c>
      <c r="H481" s="6" t="s">
        <v>710</v>
      </c>
      <c r="I481" s="6" t="s">
        <v>286</v>
      </c>
      <c r="J481" s="6" t="s">
        <v>614</v>
      </c>
      <c r="K481" s="6" t="s">
        <v>1382</v>
      </c>
      <c r="L481" s="6" t="s">
        <v>1</v>
      </c>
      <c r="M481" s="12">
        <v>40896</v>
      </c>
      <c r="N481" s="12">
        <v>40895</v>
      </c>
      <c r="O481" s="6">
        <v>1</v>
      </c>
      <c r="P481" s="13">
        <v>0</v>
      </c>
      <c r="Q481" s="13">
        <v>0.53</v>
      </c>
      <c r="R481" s="14">
        <v>0</v>
      </c>
      <c r="S481" s="6" t="s">
        <v>35</v>
      </c>
      <c r="T481" s="6" t="s">
        <v>35</v>
      </c>
      <c r="U481" s="15" t="s">
        <v>35</v>
      </c>
      <c r="V481" s="15" t="s">
        <v>616</v>
      </c>
      <c r="W481" s="15" t="s">
        <v>287</v>
      </c>
      <c r="X481" s="16">
        <v>1</v>
      </c>
      <c r="Y481" s="45">
        <f t="shared" si="105"/>
        <v>73050</v>
      </c>
      <c r="Z481" s="41">
        <f>IF(IFERROR(MATCH(E481,CONV_CAISO_Gen_List!C:C,0),FALSE),1,0)</f>
        <v>1</v>
      </c>
      <c r="AA481" s="47">
        <f t="shared" si="106"/>
        <v>0.53</v>
      </c>
      <c r="AB481">
        <f t="shared" si="107"/>
        <v>1</v>
      </c>
      <c r="AC481">
        <f t="shared" si="108"/>
        <v>1</v>
      </c>
      <c r="AD481">
        <f t="shared" si="104"/>
        <v>1</v>
      </c>
      <c r="AE481">
        <f t="shared" si="109"/>
        <v>1</v>
      </c>
      <c r="AF481" t="str">
        <f t="shared" si="110"/>
        <v>ETIWND_2_RTS015</v>
      </c>
      <c r="AG481" t="str">
        <f t="shared" si="111"/>
        <v>SPVP015 - Fontana</v>
      </c>
      <c r="AH481" s="70">
        <f t="shared" si="112"/>
        <v>0</v>
      </c>
      <c r="AI481" t="str">
        <f t="shared" si="113"/>
        <v>Solar</v>
      </c>
      <c r="AJ481" s="44">
        <f>IFERROR(INDEX(MasterGenCapability_201906!$G:$G,MATCH($AF481,MasterGenCapability_201906!$U:$U,0)),"")</f>
        <v>3</v>
      </c>
      <c r="AK481" s="44">
        <f>IFERROR(INDEX(NQC2020compliance_20191121!$L:$L,MATCH($AF481,NQC2020compliance_20191121!$A:$A,0)),"")</f>
        <v>0.42</v>
      </c>
    </row>
    <row r="482" spans="2:37" x14ac:dyDescent="0.25">
      <c r="B482" s="6">
        <v>477</v>
      </c>
      <c r="C482" s="6" t="s">
        <v>1415</v>
      </c>
      <c r="D482" s="6" t="s">
        <v>1416</v>
      </c>
      <c r="E482" s="6" t="s">
        <v>1417</v>
      </c>
      <c r="F482" s="6" t="s">
        <v>1127</v>
      </c>
      <c r="G482" s="6" t="s">
        <v>30</v>
      </c>
      <c r="H482" s="6" t="s">
        <v>710</v>
      </c>
      <c r="I482" s="6" t="s">
        <v>286</v>
      </c>
      <c r="J482" s="6" t="s">
        <v>614</v>
      </c>
      <c r="K482" s="6" t="s">
        <v>1382</v>
      </c>
      <c r="L482" s="6" t="s">
        <v>1</v>
      </c>
      <c r="M482" s="12">
        <v>40681</v>
      </c>
      <c r="N482" s="12">
        <v>40680</v>
      </c>
      <c r="O482" s="6">
        <v>1</v>
      </c>
      <c r="P482" s="13">
        <v>0</v>
      </c>
      <c r="Q482" s="13">
        <v>0.24</v>
      </c>
      <c r="R482" s="14">
        <v>0</v>
      </c>
      <c r="S482" s="6" t="s">
        <v>35</v>
      </c>
      <c r="T482" s="6" t="s">
        <v>35</v>
      </c>
      <c r="U482" s="15" t="s">
        <v>35</v>
      </c>
      <c r="V482" s="15" t="s">
        <v>616</v>
      </c>
      <c r="W482" s="15" t="s">
        <v>287</v>
      </c>
      <c r="X482" s="16">
        <v>1</v>
      </c>
      <c r="Y482" s="45">
        <f t="shared" si="105"/>
        <v>73050</v>
      </c>
      <c r="Z482" s="41">
        <f>IF(IFERROR(MATCH(E482,CONV_CAISO_Gen_List!C:C,0),FALSE),1,0)</f>
        <v>1</v>
      </c>
      <c r="AA482" s="47">
        <f t="shared" si="106"/>
        <v>0.24</v>
      </c>
      <c r="AB482">
        <f t="shared" si="107"/>
        <v>1</v>
      </c>
      <c r="AC482">
        <f t="shared" si="108"/>
        <v>1</v>
      </c>
      <c r="AD482">
        <f t="shared" si="104"/>
        <v>1</v>
      </c>
      <c r="AE482">
        <f t="shared" si="109"/>
        <v>1</v>
      </c>
      <c r="AF482" t="str">
        <f t="shared" si="110"/>
        <v>SBERDO_2_RTS016</v>
      </c>
      <c r="AG482" t="str">
        <f t="shared" si="111"/>
        <v>SPVP016 - Redlands</v>
      </c>
      <c r="AH482" s="70">
        <f t="shared" si="112"/>
        <v>0</v>
      </c>
      <c r="AI482" t="str">
        <f t="shared" si="113"/>
        <v>Solar</v>
      </c>
      <c r="AJ482" s="44">
        <f>IFERROR(INDEX(MasterGenCapability_201906!$G:$G,MATCH($AF482,MasterGenCapability_201906!$U:$U,0)),"")</f>
        <v>1.5</v>
      </c>
      <c r="AK482" s="44">
        <f>IFERROR(INDEX(NQC2020compliance_20191121!$L:$L,MATCH($AF482,NQC2020compliance_20191121!$A:$A,0)),"")</f>
        <v>0.21</v>
      </c>
    </row>
    <row r="483" spans="2:37" x14ac:dyDescent="0.25">
      <c r="B483" s="6">
        <v>478</v>
      </c>
      <c r="C483" s="6" t="s">
        <v>1418</v>
      </c>
      <c r="D483" s="6" t="s">
        <v>1419</v>
      </c>
      <c r="E483" s="6" t="s">
        <v>1420</v>
      </c>
      <c r="F483" s="6" t="s">
        <v>1127</v>
      </c>
      <c r="G483" s="6" t="s">
        <v>30</v>
      </c>
      <c r="H483" s="6" t="s">
        <v>710</v>
      </c>
      <c r="I483" s="6" t="s">
        <v>286</v>
      </c>
      <c r="J483" s="6" t="s">
        <v>614</v>
      </c>
      <c r="K483" s="6" t="s">
        <v>1382</v>
      </c>
      <c r="L483" s="6" t="s">
        <v>1</v>
      </c>
      <c r="M483" s="12">
        <v>40891</v>
      </c>
      <c r="N483" s="12">
        <v>40890</v>
      </c>
      <c r="O483" s="6">
        <v>1</v>
      </c>
      <c r="P483" s="13">
        <v>0</v>
      </c>
      <c r="Q483" s="13">
        <v>0.56000000000000005</v>
      </c>
      <c r="R483" s="14">
        <v>0</v>
      </c>
      <c r="S483" s="6" t="s">
        <v>35</v>
      </c>
      <c r="T483" s="6" t="s">
        <v>35</v>
      </c>
      <c r="U483" s="15" t="s">
        <v>35</v>
      </c>
      <c r="V483" s="15" t="s">
        <v>616</v>
      </c>
      <c r="W483" s="15" t="s">
        <v>287</v>
      </c>
      <c r="X483" s="16">
        <v>1</v>
      </c>
      <c r="Y483" s="45">
        <f t="shared" si="105"/>
        <v>73050</v>
      </c>
      <c r="Z483" s="41">
        <f>IF(IFERROR(MATCH(E483,CONV_CAISO_Gen_List!C:C,0),FALSE),1,0)</f>
        <v>1</v>
      </c>
      <c r="AA483" s="47">
        <f t="shared" si="106"/>
        <v>0.56000000000000005</v>
      </c>
      <c r="AB483">
        <f t="shared" si="107"/>
        <v>1</v>
      </c>
      <c r="AC483">
        <f t="shared" si="108"/>
        <v>1</v>
      </c>
      <c r="AD483">
        <f t="shared" si="104"/>
        <v>1</v>
      </c>
      <c r="AE483">
        <f t="shared" si="109"/>
        <v>1</v>
      </c>
      <c r="AF483" t="str">
        <f t="shared" si="110"/>
        <v>ETIWND_2_RTS017</v>
      </c>
      <c r="AG483" t="str">
        <f t="shared" si="111"/>
        <v>SPVP017 - Fontana</v>
      </c>
      <c r="AH483" s="70">
        <f t="shared" si="112"/>
        <v>0</v>
      </c>
      <c r="AI483" t="str">
        <f t="shared" si="113"/>
        <v>Solar</v>
      </c>
      <c r="AJ483" s="44">
        <f>IFERROR(INDEX(MasterGenCapability_201906!$G:$G,MATCH($AF483,MasterGenCapability_201906!$U:$U,0)),"")</f>
        <v>3.5</v>
      </c>
      <c r="AK483" s="44">
        <f>IFERROR(INDEX(NQC2020compliance_20191121!$L:$L,MATCH($AF483,NQC2020compliance_20191121!$A:$A,0)),"")</f>
        <v>0.49</v>
      </c>
    </row>
    <row r="484" spans="2:37" x14ac:dyDescent="0.25">
      <c r="B484" s="6">
        <v>479</v>
      </c>
      <c r="C484" s="6" t="s">
        <v>1421</v>
      </c>
      <c r="D484" s="6" t="s">
        <v>1422</v>
      </c>
      <c r="E484" s="6" t="s">
        <v>1423</v>
      </c>
      <c r="F484" s="6" t="s">
        <v>1127</v>
      </c>
      <c r="G484" s="6" t="s">
        <v>30</v>
      </c>
      <c r="H484" s="6" t="s">
        <v>710</v>
      </c>
      <c r="I484" s="6" t="s">
        <v>286</v>
      </c>
      <c r="J484" s="6" t="s">
        <v>614</v>
      </c>
      <c r="K484" s="6" t="s">
        <v>1382</v>
      </c>
      <c r="L484" s="6" t="s">
        <v>1</v>
      </c>
      <c r="M484" s="12">
        <v>40686</v>
      </c>
      <c r="N484" s="12">
        <v>40685</v>
      </c>
      <c r="O484" s="6">
        <v>1</v>
      </c>
      <c r="P484" s="13">
        <v>0</v>
      </c>
      <c r="Q484" s="13">
        <v>0.32</v>
      </c>
      <c r="R484" s="14">
        <v>0</v>
      </c>
      <c r="S484" s="6" t="s">
        <v>35</v>
      </c>
      <c r="T484" s="6" t="s">
        <v>35</v>
      </c>
      <c r="U484" s="15" t="s">
        <v>35</v>
      </c>
      <c r="V484" s="15" t="s">
        <v>616</v>
      </c>
      <c r="W484" s="15" t="s">
        <v>287</v>
      </c>
      <c r="X484" s="16">
        <v>1</v>
      </c>
      <c r="Y484" s="45">
        <f t="shared" si="105"/>
        <v>73050</v>
      </c>
      <c r="Z484" s="41">
        <f>IF(IFERROR(MATCH(E484,CONV_CAISO_Gen_List!C:C,0),FALSE),1,0)</f>
        <v>1</v>
      </c>
      <c r="AA484" s="47">
        <f t="shared" si="106"/>
        <v>0.32</v>
      </c>
      <c r="AB484">
        <f t="shared" si="107"/>
        <v>1</v>
      </c>
      <c r="AC484">
        <f t="shared" si="108"/>
        <v>1</v>
      </c>
      <c r="AD484">
        <f t="shared" si="104"/>
        <v>1</v>
      </c>
      <c r="AE484">
        <f t="shared" si="109"/>
        <v>1</v>
      </c>
      <c r="AF484" t="str">
        <f t="shared" si="110"/>
        <v>ETIWND_2_RTS018</v>
      </c>
      <c r="AG484" t="str">
        <f t="shared" si="111"/>
        <v>SPVP018 - Fontana</v>
      </c>
      <c r="AH484" s="70">
        <f t="shared" si="112"/>
        <v>0</v>
      </c>
      <c r="AI484" t="str">
        <f t="shared" si="113"/>
        <v>Solar</v>
      </c>
      <c r="AJ484" s="44">
        <f>IFERROR(INDEX(MasterGenCapability_201906!$G:$G,MATCH($AF484,MasterGenCapability_201906!$U:$U,0)),"")</f>
        <v>1.5</v>
      </c>
      <c r="AK484" s="44">
        <f>IFERROR(INDEX(NQC2020compliance_20191121!$L:$L,MATCH($AF484,NQC2020compliance_20191121!$A:$A,0)),"")</f>
        <v>0.21</v>
      </c>
    </row>
    <row r="485" spans="2:37" x14ac:dyDescent="0.25">
      <c r="B485" s="6">
        <v>480</v>
      </c>
      <c r="C485" s="6" t="s">
        <v>1424</v>
      </c>
      <c r="D485" s="6" t="s">
        <v>1425</v>
      </c>
      <c r="E485" s="6" t="s">
        <v>1426</v>
      </c>
      <c r="F485" s="6" t="s">
        <v>1127</v>
      </c>
      <c r="G485" s="6" t="s">
        <v>30</v>
      </c>
      <c r="H485" s="6" t="s">
        <v>710</v>
      </c>
      <c r="I485" s="6" t="s">
        <v>286</v>
      </c>
      <c r="J485" s="6" t="s">
        <v>614</v>
      </c>
      <c r="K485" s="6" t="s">
        <v>1382</v>
      </c>
      <c r="L485" s="6" t="s">
        <v>1</v>
      </c>
      <c r="M485" s="12">
        <v>40497</v>
      </c>
      <c r="N485" s="12">
        <v>40496</v>
      </c>
      <c r="O485" s="6">
        <v>1</v>
      </c>
      <c r="P485" s="13">
        <v>0</v>
      </c>
      <c r="Q485" s="13">
        <v>0.36</v>
      </c>
      <c r="R485" s="14">
        <v>0</v>
      </c>
      <c r="S485" s="6" t="s">
        <v>35</v>
      </c>
      <c r="T485" s="6" t="s">
        <v>35</v>
      </c>
      <c r="U485" s="15" t="s">
        <v>35</v>
      </c>
      <c r="V485" s="15" t="s">
        <v>616</v>
      </c>
      <c r="W485" s="15" t="s">
        <v>287</v>
      </c>
      <c r="X485" s="16">
        <v>1</v>
      </c>
      <c r="Y485" s="45">
        <f t="shared" si="105"/>
        <v>73050</v>
      </c>
      <c r="Z485" s="41">
        <f>IF(IFERROR(MATCH(E485,CONV_CAISO_Gen_List!C:C,0),FALSE),1,0)</f>
        <v>1</v>
      </c>
      <c r="AA485" s="47">
        <f t="shared" si="106"/>
        <v>0.36</v>
      </c>
      <c r="AB485">
        <f t="shared" si="107"/>
        <v>1</v>
      </c>
      <c r="AC485">
        <f t="shared" si="108"/>
        <v>1</v>
      </c>
      <c r="AD485">
        <f t="shared" si="104"/>
        <v>1</v>
      </c>
      <c r="AE485">
        <f t="shared" si="109"/>
        <v>1</v>
      </c>
      <c r="AF485" t="str">
        <f t="shared" si="110"/>
        <v>SBERDO_2_REDLND</v>
      </c>
      <c r="AG485" t="str">
        <f t="shared" si="111"/>
        <v>SPVP022 - Redlands</v>
      </c>
      <c r="AH485" s="70">
        <f t="shared" si="112"/>
        <v>0</v>
      </c>
      <c r="AI485" t="str">
        <f t="shared" si="113"/>
        <v>Solar</v>
      </c>
      <c r="AJ485" s="44">
        <f>IFERROR(INDEX(MasterGenCapability_201906!$G:$G,MATCH($AF485,MasterGenCapability_201906!$U:$U,0)),"")</f>
        <v>2</v>
      </c>
      <c r="AK485" s="44">
        <f>IFERROR(INDEX(NQC2020compliance_20191121!$L:$L,MATCH($AF485,NQC2020compliance_20191121!$A:$A,0)),"")</f>
        <v>0.28000000000000003</v>
      </c>
    </row>
    <row r="486" spans="2:37" x14ac:dyDescent="0.25">
      <c r="B486" s="6">
        <v>481</v>
      </c>
      <c r="C486" s="6" t="s">
        <v>1427</v>
      </c>
      <c r="D486" s="6" t="s">
        <v>1428</v>
      </c>
      <c r="E486" s="6" t="s">
        <v>1429</v>
      </c>
      <c r="F486" s="6" t="s">
        <v>1127</v>
      </c>
      <c r="G486" s="6" t="s">
        <v>30</v>
      </c>
      <c r="H486" s="6" t="s">
        <v>710</v>
      </c>
      <c r="I486" s="6" t="s">
        <v>286</v>
      </c>
      <c r="J486" s="6" t="s">
        <v>614</v>
      </c>
      <c r="K486" s="6" t="s">
        <v>1382</v>
      </c>
      <c r="L486" s="6" t="s">
        <v>1</v>
      </c>
      <c r="M486" s="12">
        <v>40675</v>
      </c>
      <c r="N486" s="12">
        <v>73050</v>
      </c>
      <c r="O486" s="6">
        <v>1</v>
      </c>
      <c r="P486" s="13">
        <v>0</v>
      </c>
      <c r="Q486" s="13">
        <v>0.45</v>
      </c>
      <c r="R486" s="14">
        <v>0</v>
      </c>
      <c r="S486" s="6" t="s">
        <v>35</v>
      </c>
      <c r="T486" s="6" t="s">
        <v>35</v>
      </c>
      <c r="U486" s="15" t="s">
        <v>35</v>
      </c>
      <c r="V486" s="15" t="s">
        <v>616</v>
      </c>
      <c r="W486" s="15" t="s">
        <v>287</v>
      </c>
      <c r="X486" s="16">
        <v>1</v>
      </c>
      <c r="Y486" s="45">
        <f t="shared" si="105"/>
        <v>73050</v>
      </c>
      <c r="Z486" s="41">
        <f>IF(IFERROR(MATCH(E486,CONV_CAISO_Gen_List!C:C,0),FALSE),1,0)</f>
        <v>1</v>
      </c>
      <c r="AA486" s="47">
        <f t="shared" si="106"/>
        <v>0.45</v>
      </c>
      <c r="AB486">
        <f t="shared" si="107"/>
        <v>1</v>
      </c>
      <c r="AC486">
        <f t="shared" si="108"/>
        <v>1</v>
      </c>
      <c r="AD486">
        <f t="shared" si="104"/>
        <v>1</v>
      </c>
      <c r="AE486">
        <f t="shared" si="109"/>
        <v>1</v>
      </c>
      <c r="AF486" t="str">
        <f t="shared" si="110"/>
        <v>ETIWND_2_RTS023</v>
      </c>
      <c r="AG486" t="str">
        <f t="shared" si="111"/>
        <v>SPVP023 - Fontana</v>
      </c>
      <c r="AH486" s="70">
        <f t="shared" si="112"/>
        <v>0</v>
      </c>
      <c r="AI486" t="str">
        <f t="shared" si="113"/>
        <v>Solar</v>
      </c>
      <c r="AJ486" s="44">
        <f>IFERROR(INDEX(MasterGenCapability_201906!$G:$G,MATCH($AF486,MasterGenCapability_201906!$U:$U,0)),"")</f>
        <v>2.5</v>
      </c>
      <c r="AK486" s="44">
        <f>IFERROR(INDEX(NQC2020compliance_20191121!$L:$L,MATCH($AF486,NQC2020compliance_20191121!$A:$A,0)),"")</f>
        <v>0.35</v>
      </c>
    </row>
    <row r="487" spans="2:37" x14ac:dyDescent="0.25">
      <c r="B487" s="6">
        <v>482</v>
      </c>
      <c r="C487" s="6" t="s">
        <v>1430</v>
      </c>
      <c r="D487" s="6" t="s">
        <v>1431</v>
      </c>
      <c r="E487" s="6" t="s">
        <v>1432</v>
      </c>
      <c r="F487" s="6" t="s">
        <v>1127</v>
      </c>
      <c r="G487" s="6" t="s">
        <v>30</v>
      </c>
      <c r="H487" s="6" t="s">
        <v>710</v>
      </c>
      <c r="I487" s="6" t="s">
        <v>286</v>
      </c>
      <c r="J487" s="6" t="s">
        <v>614</v>
      </c>
      <c r="K487" s="6" t="s">
        <v>1382</v>
      </c>
      <c r="L487" s="6" t="s">
        <v>1</v>
      </c>
      <c r="M487" s="12">
        <v>40781</v>
      </c>
      <c r="N487" s="12">
        <v>73050</v>
      </c>
      <c r="O487" s="6">
        <v>1</v>
      </c>
      <c r="P487" s="13">
        <v>0</v>
      </c>
      <c r="Q487" s="13">
        <v>0.97</v>
      </c>
      <c r="R487" s="14">
        <v>0</v>
      </c>
      <c r="S487" s="6" t="s">
        <v>35</v>
      </c>
      <c r="T487" s="6" t="s">
        <v>35</v>
      </c>
      <c r="U487" s="15" t="s">
        <v>35</v>
      </c>
      <c r="V487" s="15" t="s">
        <v>616</v>
      </c>
      <c r="W487" s="15" t="s">
        <v>287</v>
      </c>
      <c r="X487" s="16">
        <v>1</v>
      </c>
      <c r="Y487" s="45">
        <f t="shared" si="105"/>
        <v>73050</v>
      </c>
      <c r="Z487" s="41">
        <f>IF(IFERROR(MATCH(E487,CONV_CAISO_Gen_List!C:C,0),FALSE),1,0)</f>
        <v>1</v>
      </c>
      <c r="AA487" s="47">
        <f t="shared" si="106"/>
        <v>0.97</v>
      </c>
      <c r="AB487">
        <f t="shared" si="107"/>
        <v>1</v>
      </c>
      <c r="AC487">
        <f t="shared" si="108"/>
        <v>1</v>
      </c>
      <c r="AD487">
        <f t="shared" si="104"/>
        <v>1</v>
      </c>
      <c r="AE487">
        <f t="shared" si="109"/>
        <v>1</v>
      </c>
      <c r="AF487" t="str">
        <f t="shared" si="110"/>
        <v>ETIWND_2_RTS026</v>
      </c>
      <c r="AG487" t="str">
        <f t="shared" si="111"/>
        <v>SPVP026 - Rialto</v>
      </c>
      <c r="AH487" s="70">
        <f t="shared" si="112"/>
        <v>0</v>
      </c>
      <c r="AI487" t="str">
        <f t="shared" si="113"/>
        <v>Solar</v>
      </c>
      <c r="AJ487" s="44">
        <f>IFERROR(INDEX(MasterGenCapability_201906!$G:$G,MATCH($AF487,MasterGenCapability_201906!$U:$U,0)),"")</f>
        <v>6</v>
      </c>
      <c r="AK487" s="44">
        <f>IFERROR(INDEX(NQC2020compliance_20191121!$L:$L,MATCH($AF487,NQC2020compliance_20191121!$A:$A,0)),"")</f>
        <v>0.84</v>
      </c>
    </row>
    <row r="488" spans="2:37" x14ac:dyDescent="0.25">
      <c r="B488" s="6">
        <v>483</v>
      </c>
      <c r="C488" s="6" t="s">
        <v>1433</v>
      </c>
      <c r="D488" s="6" t="s">
        <v>1434</v>
      </c>
      <c r="E488" s="6" t="s">
        <v>1435</v>
      </c>
      <c r="F488" s="6" t="s">
        <v>1127</v>
      </c>
      <c r="G488" s="6" t="s">
        <v>30</v>
      </c>
      <c r="H488" s="6" t="s">
        <v>710</v>
      </c>
      <c r="I488" s="6" t="s">
        <v>286</v>
      </c>
      <c r="J488" s="6" t="s">
        <v>614</v>
      </c>
      <c r="K488" s="6" t="s">
        <v>1382</v>
      </c>
      <c r="L488" s="6" t="s">
        <v>1</v>
      </c>
      <c r="M488" s="12">
        <v>41229</v>
      </c>
      <c r="N488" s="12">
        <v>73050</v>
      </c>
      <c r="O488" s="6">
        <v>1</v>
      </c>
      <c r="P488" s="13">
        <v>0</v>
      </c>
      <c r="Q488" s="13">
        <v>0.34</v>
      </c>
      <c r="R488" s="14">
        <v>0</v>
      </c>
      <c r="S488" s="6" t="s">
        <v>35</v>
      </c>
      <c r="T488" s="6" t="s">
        <v>35</v>
      </c>
      <c r="U488" s="15" t="s">
        <v>35</v>
      </c>
      <c r="V488" s="15" t="s">
        <v>616</v>
      </c>
      <c r="W488" s="15" t="s">
        <v>287</v>
      </c>
      <c r="X488" s="16">
        <v>1</v>
      </c>
      <c r="Y488" s="45">
        <f t="shared" si="105"/>
        <v>73050</v>
      </c>
      <c r="Z488" s="41">
        <f>IF(IFERROR(MATCH(E488,CONV_CAISO_Gen_List!C:C,0),FALSE),1,0)</f>
        <v>1</v>
      </c>
      <c r="AA488" s="47">
        <f t="shared" si="106"/>
        <v>0.34</v>
      </c>
      <c r="AB488">
        <f t="shared" si="107"/>
        <v>1</v>
      </c>
      <c r="AC488">
        <f t="shared" si="108"/>
        <v>1</v>
      </c>
      <c r="AD488">
        <f t="shared" si="104"/>
        <v>1</v>
      </c>
      <c r="AE488">
        <f t="shared" si="109"/>
        <v>1</v>
      </c>
      <c r="AF488" t="str">
        <f t="shared" si="110"/>
        <v>ETIWND_2_RTS027</v>
      </c>
      <c r="AG488" t="str">
        <f t="shared" si="111"/>
        <v>SPVP027 - Rialto</v>
      </c>
      <c r="AH488" s="70">
        <f t="shared" si="112"/>
        <v>0</v>
      </c>
      <c r="AI488" t="str">
        <f t="shared" si="113"/>
        <v>Solar</v>
      </c>
      <c r="AJ488" s="44">
        <f>IFERROR(INDEX(MasterGenCapability_201906!$G:$G,MATCH($AF488,MasterGenCapability_201906!$U:$U,0)),"")</f>
        <v>2</v>
      </c>
      <c r="AK488" s="44">
        <f>IFERROR(INDEX(NQC2020compliance_20191121!$L:$L,MATCH($AF488,NQC2020compliance_20191121!$A:$A,0)),"")</f>
        <v>0.28000000000000003</v>
      </c>
    </row>
    <row r="489" spans="2:37" x14ac:dyDescent="0.25">
      <c r="B489" s="6">
        <v>484</v>
      </c>
      <c r="C489" s="6" t="s">
        <v>1436</v>
      </c>
      <c r="D489" s="6" t="s">
        <v>1437</v>
      </c>
      <c r="E489" s="6" t="s">
        <v>1438</v>
      </c>
      <c r="F489" s="6" t="s">
        <v>1127</v>
      </c>
      <c r="G489" s="6" t="s">
        <v>30</v>
      </c>
      <c r="H489" s="6" t="s">
        <v>710</v>
      </c>
      <c r="I489" s="6" t="s">
        <v>286</v>
      </c>
      <c r="J489" s="6" t="s">
        <v>614</v>
      </c>
      <c r="K489" s="6" t="s">
        <v>1382</v>
      </c>
      <c r="L489" s="6" t="s">
        <v>1</v>
      </c>
      <c r="M489" s="12">
        <v>40897</v>
      </c>
      <c r="N489" s="12">
        <v>73050</v>
      </c>
      <c r="O489" s="6">
        <v>1</v>
      </c>
      <c r="P489" s="13">
        <v>0</v>
      </c>
      <c r="Q489" s="13">
        <v>0.56000000000000005</v>
      </c>
      <c r="R489" s="14">
        <v>0</v>
      </c>
      <c r="S489" s="6" t="s">
        <v>35</v>
      </c>
      <c r="T489" s="6" t="s">
        <v>35</v>
      </c>
      <c r="U489" s="15" t="s">
        <v>35</v>
      </c>
      <c r="V489" s="15" t="s">
        <v>616</v>
      </c>
      <c r="W489" s="15" t="s">
        <v>287</v>
      </c>
      <c r="X489" s="16">
        <v>1</v>
      </c>
      <c r="Y489" s="45">
        <f t="shared" si="105"/>
        <v>73050</v>
      </c>
      <c r="Z489" s="41">
        <f>IF(IFERROR(MATCH(E489,CONV_CAISO_Gen_List!C:C,0),FALSE),1,0)</f>
        <v>1</v>
      </c>
      <c r="AA489" s="47">
        <f t="shared" si="106"/>
        <v>0.56000000000000005</v>
      </c>
      <c r="AB489">
        <f t="shared" si="107"/>
        <v>1</v>
      </c>
      <c r="AC489">
        <f t="shared" si="108"/>
        <v>1</v>
      </c>
      <c r="AD489">
        <f t="shared" si="104"/>
        <v>1</v>
      </c>
      <c r="AE489">
        <f t="shared" si="109"/>
        <v>1</v>
      </c>
      <c r="AF489" t="str">
        <f t="shared" si="110"/>
        <v>VISTA_2_RTS028</v>
      </c>
      <c r="AG489" t="str">
        <f t="shared" si="111"/>
        <v>SPVP028 - San Bernardino</v>
      </c>
      <c r="AH489" s="70">
        <f t="shared" si="112"/>
        <v>0</v>
      </c>
      <c r="AI489" t="str">
        <f t="shared" si="113"/>
        <v>Solar</v>
      </c>
      <c r="AJ489" s="44">
        <f>IFERROR(INDEX(MasterGenCapability_201906!$G:$G,MATCH($AF489,MasterGenCapability_201906!$U:$U,0)),"")</f>
        <v>3.5</v>
      </c>
      <c r="AK489" s="44">
        <f>IFERROR(INDEX(NQC2020compliance_20191121!$L:$L,MATCH($AF489,NQC2020compliance_20191121!$A:$A,0)),"")</f>
        <v>0.49</v>
      </c>
    </row>
    <row r="490" spans="2:37" x14ac:dyDescent="0.25">
      <c r="B490" s="6">
        <v>485</v>
      </c>
      <c r="C490" s="6" t="s">
        <v>1439</v>
      </c>
      <c r="D490" s="6" t="s">
        <v>1440</v>
      </c>
      <c r="E490" s="6" t="s">
        <v>1441</v>
      </c>
      <c r="F490" s="6" t="s">
        <v>1127</v>
      </c>
      <c r="G490" s="6" t="s">
        <v>30</v>
      </c>
      <c r="H490" s="6" t="s">
        <v>710</v>
      </c>
      <c r="I490" s="6" t="s">
        <v>286</v>
      </c>
      <c r="J490" s="6" t="s">
        <v>614</v>
      </c>
      <c r="K490" s="6" t="s">
        <v>1382</v>
      </c>
      <c r="L490" s="6" t="s">
        <v>1</v>
      </c>
      <c r="M490" s="12">
        <v>40899</v>
      </c>
      <c r="N490" s="12">
        <v>73050</v>
      </c>
      <c r="O490" s="6">
        <v>1</v>
      </c>
      <c r="P490" s="13">
        <v>0</v>
      </c>
      <c r="Q490" s="13">
        <v>0.27</v>
      </c>
      <c r="R490" s="14">
        <v>0</v>
      </c>
      <c r="S490" s="6" t="s">
        <v>35</v>
      </c>
      <c r="T490" s="6" t="s">
        <v>35</v>
      </c>
      <c r="U490" s="15" t="s">
        <v>35</v>
      </c>
      <c r="V490" s="15" t="s">
        <v>616</v>
      </c>
      <c r="W490" s="15" t="s">
        <v>287</v>
      </c>
      <c r="X490" s="16">
        <v>1</v>
      </c>
      <c r="Y490" s="45">
        <f t="shared" si="105"/>
        <v>73050</v>
      </c>
      <c r="Z490" s="41">
        <f>IF(IFERROR(MATCH(E490,CONV_CAISO_Gen_List!C:C,0),FALSE),1,0)</f>
        <v>1</v>
      </c>
      <c r="AA490" s="47">
        <f t="shared" si="106"/>
        <v>0.27</v>
      </c>
      <c r="AB490">
        <f t="shared" si="107"/>
        <v>1</v>
      </c>
      <c r="AC490">
        <f t="shared" si="108"/>
        <v>1</v>
      </c>
      <c r="AD490">
        <f t="shared" si="104"/>
        <v>1</v>
      </c>
      <c r="AE490">
        <f t="shared" si="109"/>
        <v>1</v>
      </c>
      <c r="AF490" t="str">
        <f t="shared" si="110"/>
        <v>MIRLOM_2_RTS032</v>
      </c>
      <c r="AG490" t="str">
        <f t="shared" si="111"/>
        <v>SPVP032 - Ontario</v>
      </c>
      <c r="AH490" s="70">
        <f t="shared" si="112"/>
        <v>0</v>
      </c>
      <c r="AI490" t="str">
        <f t="shared" si="113"/>
        <v>Solar</v>
      </c>
      <c r="AJ490" s="44">
        <f>IFERROR(INDEX(MasterGenCapability_201906!$G:$G,MATCH($AF490,MasterGenCapability_201906!$U:$U,0)),"")</f>
        <v>1.5</v>
      </c>
      <c r="AK490" s="44">
        <f>IFERROR(INDEX(NQC2020compliance_20191121!$L:$L,MATCH($AF490,NQC2020compliance_20191121!$A:$A,0)),"")</f>
        <v>0.21</v>
      </c>
    </row>
    <row r="491" spans="2:37" x14ac:dyDescent="0.25">
      <c r="B491" s="6">
        <v>486</v>
      </c>
      <c r="C491" s="6" t="s">
        <v>1442</v>
      </c>
      <c r="D491" s="6" t="s">
        <v>1443</v>
      </c>
      <c r="E491" s="6" t="s">
        <v>1444</v>
      </c>
      <c r="F491" s="6" t="s">
        <v>1127</v>
      </c>
      <c r="G491" s="6" t="s">
        <v>30</v>
      </c>
      <c r="H491" s="6" t="s">
        <v>710</v>
      </c>
      <c r="I491" s="6" t="s">
        <v>286</v>
      </c>
      <c r="J491" s="6" t="s">
        <v>614</v>
      </c>
      <c r="K491" s="6" t="s">
        <v>615</v>
      </c>
      <c r="L491" s="6" t="s">
        <v>1</v>
      </c>
      <c r="M491" s="12">
        <v>41254</v>
      </c>
      <c r="N491" s="12">
        <v>73050</v>
      </c>
      <c r="O491" s="6">
        <v>1</v>
      </c>
      <c r="P491" s="13">
        <v>0</v>
      </c>
      <c r="Q491" s="13">
        <v>0.18</v>
      </c>
      <c r="R491" s="14">
        <v>0</v>
      </c>
      <c r="S491" s="6" t="s">
        <v>35</v>
      </c>
      <c r="T491" s="6" t="s">
        <v>35</v>
      </c>
      <c r="U491" s="15" t="s">
        <v>35</v>
      </c>
      <c r="V491" s="15" t="s">
        <v>616</v>
      </c>
      <c r="W491" s="15" t="s">
        <v>287</v>
      </c>
      <c r="X491" s="16">
        <v>1</v>
      </c>
      <c r="Y491" s="45">
        <f t="shared" si="105"/>
        <v>73050</v>
      </c>
      <c r="Z491" s="41">
        <f>IF(IFERROR(MATCH(E491,CONV_CAISO_Gen_List!C:C,0),FALSE),1,0)</f>
        <v>1</v>
      </c>
      <c r="AA491" s="47">
        <f t="shared" si="106"/>
        <v>0.18</v>
      </c>
      <c r="AB491">
        <f t="shared" si="107"/>
        <v>1</v>
      </c>
      <c r="AC491">
        <f t="shared" si="108"/>
        <v>1</v>
      </c>
      <c r="AD491">
        <f t="shared" si="104"/>
        <v>1</v>
      </c>
      <c r="AE491">
        <f t="shared" si="109"/>
        <v>1</v>
      </c>
      <c r="AF491" t="str">
        <f t="shared" si="110"/>
        <v>MIRLOM_2_RTS033</v>
      </c>
      <c r="AG491" t="str">
        <f t="shared" si="111"/>
        <v>SPVP033 - Ontario</v>
      </c>
      <c r="AH491" s="70">
        <f t="shared" si="112"/>
        <v>0</v>
      </c>
      <c r="AI491" t="str">
        <f t="shared" si="113"/>
        <v>Solar</v>
      </c>
      <c r="AJ491" s="44">
        <f>IFERROR(INDEX(MasterGenCapability_201906!$G:$G,MATCH($AF491,MasterGenCapability_201906!$U:$U,0)),"")</f>
        <v>1</v>
      </c>
      <c r="AK491" s="44">
        <f>IFERROR(INDEX(NQC2020compliance_20191121!$L:$L,MATCH($AF491,NQC2020compliance_20191121!$A:$A,0)),"")</f>
        <v>0.14000000000000001</v>
      </c>
    </row>
    <row r="492" spans="2:37" x14ac:dyDescent="0.25">
      <c r="B492" s="6">
        <v>487</v>
      </c>
      <c r="C492" s="6" t="s">
        <v>1445</v>
      </c>
      <c r="D492" s="6" t="s">
        <v>1446</v>
      </c>
      <c r="E492" s="6" t="s">
        <v>1447</v>
      </c>
      <c r="F492" s="6" t="s">
        <v>1127</v>
      </c>
      <c r="G492" s="6" t="s">
        <v>30</v>
      </c>
      <c r="H492" s="6" t="s">
        <v>359</v>
      </c>
      <c r="I492" s="6" t="s">
        <v>80</v>
      </c>
      <c r="J492" s="6" t="s">
        <v>614</v>
      </c>
      <c r="K492" s="6" t="s">
        <v>1382</v>
      </c>
      <c r="L492" s="6" t="s">
        <v>1</v>
      </c>
      <c r="M492" s="12">
        <v>40540</v>
      </c>
      <c r="N492" s="12">
        <v>73050</v>
      </c>
      <c r="O492" s="6">
        <v>1</v>
      </c>
      <c r="P492" s="13">
        <v>0</v>
      </c>
      <c r="Q492" s="13">
        <v>0.9</v>
      </c>
      <c r="R492" s="14">
        <v>0</v>
      </c>
      <c r="S492" s="6" t="s">
        <v>35</v>
      </c>
      <c r="T492" s="6" t="s">
        <v>35</v>
      </c>
      <c r="U492" s="15" t="s">
        <v>35</v>
      </c>
      <c r="V492" s="15" t="s">
        <v>616</v>
      </c>
      <c r="W492" s="15" t="s">
        <v>80</v>
      </c>
      <c r="X492" s="16">
        <v>1</v>
      </c>
      <c r="Y492" s="45">
        <f t="shared" si="105"/>
        <v>73050</v>
      </c>
      <c r="Z492" s="41">
        <f>IF(IFERROR(MATCH(E492,CONV_CAISO_Gen_List!C:C,0),FALSE),1,0)</f>
        <v>1</v>
      </c>
      <c r="AA492" s="47">
        <f t="shared" si="106"/>
        <v>0.9</v>
      </c>
      <c r="AB492">
        <f t="shared" si="107"/>
        <v>1</v>
      </c>
      <c r="AC492">
        <f t="shared" si="108"/>
        <v>1</v>
      </c>
      <c r="AD492">
        <f t="shared" si="104"/>
        <v>1</v>
      </c>
      <c r="AE492">
        <f t="shared" si="109"/>
        <v>1</v>
      </c>
      <c r="AF492" t="str">
        <f t="shared" si="110"/>
        <v>VESTAL_2_RTS042</v>
      </c>
      <c r="AG492" t="str">
        <f t="shared" si="111"/>
        <v>SPVP042 - Porterville</v>
      </c>
      <c r="AH492" s="70">
        <f t="shared" si="112"/>
        <v>0</v>
      </c>
      <c r="AI492" t="str">
        <f t="shared" si="113"/>
        <v>Solar</v>
      </c>
      <c r="AJ492" s="44">
        <f>IFERROR(INDEX(MasterGenCapability_201906!$G:$G,MATCH($AF492,MasterGenCapability_201906!$U:$U,0)),"")</f>
        <v>5</v>
      </c>
      <c r="AK492" s="44">
        <f>IFERROR(INDEX(NQC2020compliance_20191121!$L:$L,MATCH($AF492,NQC2020compliance_20191121!$A:$A,0)),"")</f>
        <v>0</v>
      </c>
    </row>
    <row r="493" spans="2:37" x14ac:dyDescent="0.25">
      <c r="B493" s="6">
        <v>488</v>
      </c>
      <c r="C493" s="6" t="s">
        <v>1448</v>
      </c>
      <c r="D493" s="6" t="s">
        <v>1449</v>
      </c>
      <c r="E493" s="6" t="s">
        <v>1450</v>
      </c>
      <c r="F493" s="6" t="s">
        <v>1127</v>
      </c>
      <c r="G493" s="6" t="s">
        <v>30</v>
      </c>
      <c r="H493" s="6" t="s">
        <v>844</v>
      </c>
      <c r="I493" s="6" t="s">
        <v>1145</v>
      </c>
      <c r="J493" s="6" t="s">
        <v>614</v>
      </c>
      <c r="K493" s="6" t="s">
        <v>1382</v>
      </c>
      <c r="L493" s="6" t="s">
        <v>1</v>
      </c>
      <c r="M493" s="12">
        <v>41173</v>
      </c>
      <c r="N493" s="12">
        <v>73050</v>
      </c>
      <c r="O493" s="6">
        <v>1</v>
      </c>
      <c r="P493" s="13">
        <v>0</v>
      </c>
      <c r="Q493" s="13">
        <v>1.27</v>
      </c>
      <c r="R493" s="14">
        <v>0</v>
      </c>
      <c r="S493" s="6" t="s">
        <v>35</v>
      </c>
      <c r="T493" s="6" t="s">
        <v>35</v>
      </c>
      <c r="U493" s="15" t="s">
        <v>35</v>
      </c>
      <c r="V493" s="15" t="s">
        <v>616</v>
      </c>
      <c r="W493" s="15" t="s">
        <v>37</v>
      </c>
      <c r="X493" s="16">
        <v>1</v>
      </c>
      <c r="Y493" s="45">
        <f t="shared" si="105"/>
        <v>73050</v>
      </c>
      <c r="Z493" s="41">
        <f>IF(IFERROR(MATCH(E493,CONV_CAISO_Gen_List!C:C,0),FALSE),1,0)</f>
        <v>1</v>
      </c>
      <c r="AA493" s="47">
        <f t="shared" si="106"/>
        <v>1.27</v>
      </c>
      <c r="AB493">
        <f t="shared" si="107"/>
        <v>1</v>
      </c>
      <c r="AC493">
        <f t="shared" si="108"/>
        <v>1</v>
      </c>
      <c r="AD493">
        <f t="shared" si="104"/>
        <v>1</v>
      </c>
      <c r="AE493">
        <f t="shared" si="109"/>
        <v>1</v>
      </c>
      <c r="AF493" t="str">
        <f t="shared" si="110"/>
        <v>VALLEY_5_RTS044</v>
      </c>
      <c r="AG493" t="str">
        <f t="shared" si="111"/>
        <v>SPVP044 - Perris</v>
      </c>
      <c r="AH493" s="70">
        <f t="shared" si="112"/>
        <v>0</v>
      </c>
      <c r="AI493" t="str">
        <f t="shared" si="113"/>
        <v>Solar</v>
      </c>
      <c r="AJ493" s="44">
        <f>IFERROR(INDEX(MasterGenCapability_201906!$G:$G,MATCH($AF493,MasterGenCapability_201906!$U:$U,0)),"")</f>
        <v>8</v>
      </c>
      <c r="AK493" s="44">
        <f>IFERROR(INDEX(NQC2020compliance_20191121!$L:$L,MATCH($AF493,NQC2020compliance_20191121!$A:$A,0)),"")</f>
        <v>1.1200000000000001</v>
      </c>
    </row>
    <row r="494" spans="2:37" x14ac:dyDescent="0.25">
      <c r="B494" s="6">
        <v>489</v>
      </c>
      <c r="C494" s="6" t="s">
        <v>1451</v>
      </c>
      <c r="D494" s="6" t="s">
        <v>1452</v>
      </c>
      <c r="E494" s="6" t="s">
        <v>1453</v>
      </c>
      <c r="F494" s="6" t="s">
        <v>1127</v>
      </c>
      <c r="G494" s="6" t="s">
        <v>30</v>
      </c>
      <c r="H494" s="6" t="s">
        <v>710</v>
      </c>
      <c r="I494" s="6" t="s">
        <v>286</v>
      </c>
      <c r="J494" s="6" t="s">
        <v>614</v>
      </c>
      <c r="K494" s="6" t="s">
        <v>1382</v>
      </c>
      <c r="L494" s="6" t="s">
        <v>1</v>
      </c>
      <c r="M494" s="12">
        <v>41498</v>
      </c>
      <c r="N494" s="12">
        <v>73050</v>
      </c>
      <c r="O494" s="6">
        <v>1</v>
      </c>
      <c r="P494" s="13">
        <v>0</v>
      </c>
      <c r="Q494" s="13">
        <v>0.74</v>
      </c>
      <c r="R494" s="14">
        <v>0</v>
      </c>
      <c r="S494" s="6" t="s">
        <v>35</v>
      </c>
      <c r="T494" s="6" t="s">
        <v>35</v>
      </c>
      <c r="U494" s="15" t="s">
        <v>35</v>
      </c>
      <c r="V494" s="15" t="s">
        <v>616</v>
      </c>
      <c r="W494" s="15" t="s">
        <v>287</v>
      </c>
      <c r="X494" s="16">
        <v>1</v>
      </c>
      <c r="Y494" s="45">
        <f t="shared" si="105"/>
        <v>73050</v>
      </c>
      <c r="Z494" s="41">
        <f>IF(IFERROR(MATCH(E494,CONV_CAISO_Gen_List!C:C,0),FALSE),1,0)</f>
        <v>1</v>
      </c>
      <c r="AA494" s="47">
        <f t="shared" si="106"/>
        <v>0.74</v>
      </c>
      <c r="AB494">
        <f t="shared" si="107"/>
        <v>1</v>
      </c>
      <c r="AC494">
        <f t="shared" si="108"/>
        <v>1</v>
      </c>
      <c r="AD494">
        <f t="shared" si="104"/>
        <v>1</v>
      </c>
      <c r="AE494">
        <f t="shared" si="109"/>
        <v>1</v>
      </c>
      <c r="AF494" t="str">
        <f t="shared" si="110"/>
        <v>SBERDO_2_RTS048</v>
      </c>
      <c r="AG494" t="str">
        <f t="shared" si="111"/>
        <v>SPVP048 - Redlands</v>
      </c>
      <c r="AH494" s="70">
        <f t="shared" si="112"/>
        <v>0</v>
      </c>
      <c r="AI494" t="str">
        <f t="shared" si="113"/>
        <v>Solar</v>
      </c>
      <c r="AJ494" s="44">
        <f>IFERROR(INDEX(MasterGenCapability_201906!$G:$G,MATCH($AF494,MasterGenCapability_201906!$U:$U,0)),"")</f>
        <v>5</v>
      </c>
      <c r="AK494" s="44">
        <f>IFERROR(INDEX(NQC2020compliance_20191121!$L:$L,MATCH($AF494,NQC2020compliance_20191121!$A:$A,0)),"")</f>
        <v>0</v>
      </c>
    </row>
    <row r="495" spans="2:37" x14ac:dyDescent="0.25">
      <c r="B495" s="6">
        <v>490</v>
      </c>
      <c r="C495" s="6" t="s">
        <v>1454</v>
      </c>
      <c r="D495" s="6" t="s">
        <v>1455</v>
      </c>
      <c r="E495" s="6"/>
      <c r="F495" s="6" t="s">
        <v>1127</v>
      </c>
      <c r="G495" s="6" t="s">
        <v>30</v>
      </c>
      <c r="H495" s="6" t="s">
        <v>710</v>
      </c>
      <c r="I495" s="6" t="s">
        <v>286</v>
      </c>
      <c r="J495" s="6" t="s">
        <v>614</v>
      </c>
      <c r="K495" s="6" t="s">
        <v>1382</v>
      </c>
      <c r="L495" s="6" t="s">
        <v>1</v>
      </c>
      <c r="M495" s="12">
        <v>29587</v>
      </c>
      <c r="N495" s="12">
        <v>73050</v>
      </c>
      <c r="O495" s="6">
        <v>1</v>
      </c>
      <c r="P495" s="13">
        <v>1.2999999999999999E-3</v>
      </c>
      <c r="Q495" s="13">
        <v>0</v>
      </c>
      <c r="R495" s="14">
        <v>0</v>
      </c>
      <c r="S495" s="6" t="s">
        <v>35</v>
      </c>
      <c r="T495" s="6" t="s">
        <v>35</v>
      </c>
      <c r="U495" s="15" t="s">
        <v>35</v>
      </c>
      <c r="V495" s="15" t="s">
        <v>616</v>
      </c>
      <c r="W495" s="15" t="s">
        <v>287</v>
      </c>
      <c r="X495" s="16">
        <v>1</v>
      </c>
      <c r="Y495" s="45">
        <f t="shared" si="105"/>
        <v>73050</v>
      </c>
      <c r="Z495" s="41">
        <f>IF(IFERROR(MATCH(E495,CONV_CAISO_Gen_List!C:C,0),FALSE),1,0)</f>
        <v>0</v>
      </c>
      <c r="AA495" s="47">
        <f t="shared" si="106"/>
        <v>0</v>
      </c>
      <c r="AB495">
        <f t="shared" si="107"/>
        <v>1</v>
      </c>
      <c r="AC495">
        <f t="shared" si="108"/>
        <v>1</v>
      </c>
      <c r="AD495">
        <f t="shared" si="104"/>
        <v>1</v>
      </c>
      <c r="AE495">
        <f t="shared" si="109"/>
        <v>0</v>
      </c>
      <c r="AF495" t="str">
        <f t="shared" si="110"/>
        <v>SC55010</v>
      </c>
      <c r="AG495" t="str">
        <f t="shared" si="111"/>
        <v>Curtis, Edwin</v>
      </c>
      <c r="AH495" s="70">
        <f t="shared" si="112"/>
        <v>1.2999999999999999E-3</v>
      </c>
      <c r="AI495" t="str">
        <f t="shared" si="113"/>
        <v>Solar</v>
      </c>
      <c r="AJ495" s="44" t="str">
        <f>IFERROR(INDEX(MasterGenCapability_201906!$G:$G,MATCH($AF495,MasterGenCapability_201906!$U:$U,0)),"")</f>
        <v/>
      </c>
      <c r="AK495" s="44" t="str">
        <f>IFERROR(INDEX(NQC2020compliance_20191121!$L:$L,MATCH($AF495,NQC2020compliance_20191121!$A:$A,0)),"")</f>
        <v/>
      </c>
    </row>
    <row r="496" spans="2:37" x14ac:dyDescent="0.25">
      <c r="B496" s="6">
        <v>491</v>
      </c>
      <c r="C496" s="6" t="s">
        <v>1456</v>
      </c>
      <c r="D496" s="6" t="s">
        <v>1457</v>
      </c>
      <c r="E496" s="6"/>
      <c r="F496" s="6" t="s">
        <v>1127</v>
      </c>
      <c r="G496" s="6" t="s">
        <v>30</v>
      </c>
      <c r="H496" s="6" t="s">
        <v>90</v>
      </c>
      <c r="I496" s="6" t="s">
        <v>1131</v>
      </c>
      <c r="J496" s="6" t="s">
        <v>614</v>
      </c>
      <c r="K496" s="6" t="s">
        <v>615</v>
      </c>
      <c r="L496" s="6" t="s">
        <v>1</v>
      </c>
      <c r="M496" s="12">
        <v>34334</v>
      </c>
      <c r="N496" s="12">
        <v>45290</v>
      </c>
      <c r="O496" s="6">
        <v>1</v>
      </c>
      <c r="P496" s="13">
        <v>7.2999999999999995E-2</v>
      </c>
      <c r="Q496" s="13">
        <v>0</v>
      </c>
      <c r="R496" s="14">
        <v>0</v>
      </c>
      <c r="S496" s="6" t="s">
        <v>35</v>
      </c>
      <c r="T496" s="6" t="s">
        <v>35</v>
      </c>
      <c r="U496" s="15" t="s">
        <v>35</v>
      </c>
      <c r="V496" s="15" t="s">
        <v>616</v>
      </c>
      <c r="W496" s="15" t="s">
        <v>37</v>
      </c>
      <c r="X496" s="16">
        <v>1</v>
      </c>
      <c r="Y496" s="45">
        <f t="shared" si="105"/>
        <v>73050</v>
      </c>
      <c r="Z496" s="41">
        <f>IF(IFERROR(MATCH(E496,CONV_CAISO_Gen_List!C:C,0),FALSE),1,0)</f>
        <v>0</v>
      </c>
      <c r="AA496" s="47">
        <f t="shared" si="106"/>
        <v>0</v>
      </c>
      <c r="AB496">
        <f t="shared" si="107"/>
        <v>1</v>
      </c>
      <c r="AC496">
        <f t="shared" si="108"/>
        <v>1</v>
      </c>
      <c r="AD496">
        <f t="shared" si="104"/>
        <v>1</v>
      </c>
      <c r="AE496">
        <f t="shared" si="109"/>
        <v>0</v>
      </c>
      <c r="AF496" t="str">
        <f t="shared" si="110"/>
        <v>SC55066</v>
      </c>
      <c r="AG496" t="str">
        <f t="shared" si="111"/>
        <v>SCAQMD Solar Port</v>
      </c>
      <c r="AH496" s="70">
        <f t="shared" si="112"/>
        <v>7.2999999999999995E-2</v>
      </c>
      <c r="AI496" t="str">
        <f t="shared" si="113"/>
        <v>Solar</v>
      </c>
      <c r="AJ496" s="44" t="str">
        <f>IFERROR(INDEX(MasterGenCapability_201906!$G:$G,MATCH($AF496,MasterGenCapability_201906!$U:$U,0)),"")</f>
        <v/>
      </c>
      <c r="AK496" s="44" t="str">
        <f>IFERROR(INDEX(NQC2020compliance_20191121!$L:$L,MATCH($AF496,NQC2020compliance_20191121!$A:$A,0)),"")</f>
        <v/>
      </c>
    </row>
    <row r="497" spans="2:37" x14ac:dyDescent="0.25">
      <c r="B497" s="6">
        <v>492</v>
      </c>
      <c r="C497" s="6" t="s">
        <v>1458</v>
      </c>
      <c r="D497" s="6" t="s">
        <v>1459</v>
      </c>
      <c r="E497" s="6" t="s">
        <v>1460</v>
      </c>
      <c r="F497" s="6" t="s">
        <v>1127</v>
      </c>
      <c r="G497" s="6" t="s">
        <v>30</v>
      </c>
      <c r="H497" s="6" t="s">
        <v>844</v>
      </c>
      <c r="I497" s="6" t="s">
        <v>845</v>
      </c>
      <c r="J497" s="6" t="s">
        <v>614</v>
      </c>
      <c r="K497" s="6" t="s">
        <v>615</v>
      </c>
      <c r="L497" s="6" t="s">
        <v>1</v>
      </c>
      <c r="M497" s="12">
        <v>40165</v>
      </c>
      <c r="N497" s="12">
        <v>47663</v>
      </c>
      <c r="O497" s="6">
        <v>1</v>
      </c>
      <c r="P497" s="13">
        <v>21</v>
      </c>
      <c r="Q497" s="13">
        <v>49.67</v>
      </c>
      <c r="R497" s="14">
        <v>0.27000434899999998</v>
      </c>
      <c r="S497" s="6" t="s">
        <v>35</v>
      </c>
      <c r="T497" s="6" t="s">
        <v>35</v>
      </c>
      <c r="U497" s="15" t="s">
        <v>35</v>
      </c>
      <c r="V497" s="15" t="s">
        <v>616</v>
      </c>
      <c r="W497" s="15" t="s">
        <v>846</v>
      </c>
      <c r="X497" s="16">
        <v>1</v>
      </c>
      <c r="Y497" s="45">
        <f t="shared" si="105"/>
        <v>73050</v>
      </c>
      <c r="Z497" s="41">
        <f>IF(IFERROR(MATCH(E497,CONV_CAISO_Gen_List!C:C,0),FALSE),1,0)</f>
        <v>1</v>
      </c>
      <c r="AA497" s="47">
        <f t="shared" si="106"/>
        <v>49.67</v>
      </c>
      <c r="AB497">
        <f t="shared" si="107"/>
        <v>1</v>
      </c>
      <c r="AC497">
        <f t="shared" si="108"/>
        <v>1</v>
      </c>
      <c r="AD497">
        <f t="shared" si="104"/>
        <v>1</v>
      </c>
      <c r="AE497">
        <f t="shared" si="109"/>
        <v>0</v>
      </c>
      <c r="AF497" t="str">
        <f t="shared" si="110"/>
        <v>BLYTHE_1_SOLAR1</v>
      </c>
      <c r="AG497" t="str">
        <f t="shared" si="111"/>
        <v>NRG Solar Blythe LLC</v>
      </c>
      <c r="AH497" s="70">
        <f t="shared" si="112"/>
        <v>21</v>
      </c>
      <c r="AI497" t="str">
        <f t="shared" si="113"/>
        <v>Solar</v>
      </c>
      <c r="AJ497" s="44" t="str">
        <f>IFERROR(INDEX(MasterGenCapability_201906!$G:$G,MATCH($AF497,MasterGenCapability_201906!$U:$U,0)),"")</f>
        <v/>
      </c>
      <c r="AK497" s="44">
        <f>IFERROR(INDEX(NQC2020compliance_20191121!$L:$L,MATCH($AF497,NQC2020compliance_20191121!$A:$A,0)),"")</f>
        <v>0</v>
      </c>
    </row>
    <row r="498" spans="2:37" x14ac:dyDescent="0.25">
      <c r="B498" s="6">
        <v>493</v>
      </c>
      <c r="C498" s="6" t="s">
        <v>1461</v>
      </c>
      <c r="D498" s="6" t="s">
        <v>1462</v>
      </c>
      <c r="E498" s="6" t="s">
        <v>1463</v>
      </c>
      <c r="F498" s="6" t="s">
        <v>1127</v>
      </c>
      <c r="G498" s="6" t="s">
        <v>30</v>
      </c>
      <c r="H498" s="6" t="s">
        <v>844</v>
      </c>
      <c r="I498" s="6" t="s">
        <v>845</v>
      </c>
      <c r="J498" s="6" t="s">
        <v>614</v>
      </c>
      <c r="K498" s="6" t="s">
        <v>615</v>
      </c>
      <c r="L498" s="6" t="s">
        <v>1</v>
      </c>
      <c r="M498" s="12">
        <v>41990</v>
      </c>
      <c r="N498" s="12">
        <v>49340</v>
      </c>
      <c r="O498" s="6">
        <v>1</v>
      </c>
      <c r="P498" s="13">
        <v>250</v>
      </c>
      <c r="Q498" s="13">
        <v>571</v>
      </c>
      <c r="R498" s="14">
        <v>0.26073059399999998</v>
      </c>
      <c r="S498" s="6" t="s">
        <v>35</v>
      </c>
      <c r="T498" s="6" t="s">
        <v>35</v>
      </c>
      <c r="U498" s="15" t="s">
        <v>35</v>
      </c>
      <c r="V498" s="15" t="s">
        <v>616</v>
      </c>
      <c r="W498" s="15" t="s">
        <v>846</v>
      </c>
      <c r="X498" s="16">
        <v>1</v>
      </c>
      <c r="Y498" s="45">
        <f t="shared" si="105"/>
        <v>73050</v>
      </c>
      <c r="Z498" s="41">
        <f>IF(IFERROR(MATCH(E498,CONV_CAISO_Gen_List!C:C,0),FALSE),1,0)</f>
        <v>1</v>
      </c>
      <c r="AA498" s="47">
        <f t="shared" si="106"/>
        <v>571</v>
      </c>
      <c r="AB498">
        <f t="shared" si="107"/>
        <v>1</v>
      </c>
      <c r="AC498">
        <f t="shared" si="108"/>
        <v>1</v>
      </c>
      <c r="AD498">
        <f t="shared" si="104"/>
        <v>1</v>
      </c>
      <c r="AE498">
        <f t="shared" si="109"/>
        <v>0</v>
      </c>
      <c r="AF498" t="str">
        <f t="shared" si="110"/>
        <v>DSRTSN_2_SOLAR1</v>
      </c>
      <c r="AG498" t="str">
        <f t="shared" si="111"/>
        <v>Desert Sunlight 250, LLC</v>
      </c>
      <c r="AH498" s="70">
        <f t="shared" si="112"/>
        <v>250</v>
      </c>
      <c r="AI498" t="str">
        <f t="shared" si="113"/>
        <v>Solar</v>
      </c>
      <c r="AJ498" s="44">
        <f>IFERROR(INDEX(MasterGenCapability_201906!$G:$G,MATCH($AF498,MasterGenCapability_201906!$U:$U,0)),"")</f>
        <v>156.9</v>
      </c>
      <c r="AK498" s="44">
        <f>IFERROR(INDEX(NQC2020compliance_20191121!$L:$L,MATCH($AF498,NQC2020compliance_20191121!$A:$A,0)),"")</f>
        <v>42</v>
      </c>
    </row>
    <row r="499" spans="2:37" x14ac:dyDescent="0.25">
      <c r="B499" s="6">
        <v>494</v>
      </c>
      <c r="C499" s="6" t="s">
        <v>1464</v>
      </c>
      <c r="D499" s="6" t="s">
        <v>1465</v>
      </c>
      <c r="E499" s="6" t="s">
        <v>1466</v>
      </c>
      <c r="F499" s="6" t="s">
        <v>1127</v>
      </c>
      <c r="G499" s="6" t="s">
        <v>30</v>
      </c>
      <c r="H499" s="6" t="s">
        <v>710</v>
      </c>
      <c r="I499" s="6" t="s">
        <v>981</v>
      </c>
      <c r="J499" s="6" t="s">
        <v>614</v>
      </c>
      <c r="K499" s="6" t="s">
        <v>615</v>
      </c>
      <c r="L499" s="6" t="s">
        <v>1</v>
      </c>
      <c r="M499" s="12">
        <v>42643</v>
      </c>
      <c r="N499" s="12">
        <v>50040</v>
      </c>
      <c r="O499" s="6">
        <v>1</v>
      </c>
      <c r="P499" s="13">
        <v>300</v>
      </c>
      <c r="Q499" s="13">
        <v>673</v>
      </c>
      <c r="R499" s="14">
        <v>0.25608828</v>
      </c>
      <c r="S499" s="6" t="s">
        <v>35</v>
      </c>
      <c r="T499" s="6" t="s">
        <v>35</v>
      </c>
      <c r="U499" s="15" t="s">
        <v>35</v>
      </c>
      <c r="V499" s="15" t="s">
        <v>616</v>
      </c>
      <c r="W499" s="15" t="s">
        <v>982</v>
      </c>
      <c r="X499" s="16">
        <v>1</v>
      </c>
      <c r="Y499" s="45">
        <f t="shared" si="105"/>
        <v>73050</v>
      </c>
      <c r="Z499" s="41">
        <f>IF(IFERROR(MATCH(E499,CONV_CAISO_Gen_List!C:C,0),FALSE),1,0)</f>
        <v>1</v>
      </c>
      <c r="AA499" s="47">
        <f t="shared" si="106"/>
        <v>673</v>
      </c>
      <c r="AB499">
        <f t="shared" si="107"/>
        <v>1</v>
      </c>
      <c r="AC499">
        <f t="shared" si="108"/>
        <v>1</v>
      </c>
      <c r="AD499">
        <f t="shared" si="104"/>
        <v>1</v>
      </c>
      <c r="AE499">
        <f t="shared" si="109"/>
        <v>0</v>
      </c>
      <c r="AF499" t="str">
        <f t="shared" si="110"/>
        <v>DSRTSL_2_SOLAR1</v>
      </c>
      <c r="AG499" t="str">
        <f t="shared" si="111"/>
        <v>Desert Stateline</v>
      </c>
      <c r="AH499" s="70">
        <f t="shared" si="112"/>
        <v>300</v>
      </c>
      <c r="AI499" t="str">
        <f t="shared" si="113"/>
        <v>Solar</v>
      </c>
      <c r="AJ499" s="44">
        <f>IFERROR(INDEX(MasterGenCapability_201906!$G:$G,MATCH($AF499,MasterGenCapability_201906!$U:$U,0)),"")</f>
        <v>148.1</v>
      </c>
      <c r="AK499" s="44">
        <f>IFERROR(INDEX(NQC2020compliance_20191121!$L:$L,MATCH($AF499,NQC2020compliance_20191121!$A:$A,0)),"")</f>
        <v>41.47</v>
      </c>
    </row>
    <row r="500" spans="2:37" x14ac:dyDescent="0.25">
      <c r="B500" s="6">
        <v>495</v>
      </c>
      <c r="C500" s="6" t="s">
        <v>1467</v>
      </c>
      <c r="D500" s="6" t="s">
        <v>1468</v>
      </c>
      <c r="E500" s="6" t="s">
        <v>1469</v>
      </c>
      <c r="F500" s="6" t="s">
        <v>1127</v>
      </c>
      <c r="G500" s="6" t="s">
        <v>30</v>
      </c>
      <c r="H500" s="6" t="s">
        <v>79</v>
      </c>
      <c r="I500" s="6" t="s">
        <v>91</v>
      </c>
      <c r="J500" s="6" t="s">
        <v>614</v>
      </c>
      <c r="K500" s="6" t="s">
        <v>619</v>
      </c>
      <c r="L500" s="6" t="s">
        <v>1</v>
      </c>
      <c r="M500" s="12">
        <v>41570</v>
      </c>
      <c r="N500" s="12">
        <v>48610</v>
      </c>
      <c r="O500" s="6">
        <v>1</v>
      </c>
      <c r="P500" s="13">
        <v>5</v>
      </c>
      <c r="Q500" s="13">
        <v>11.4</v>
      </c>
      <c r="R500" s="14">
        <v>0.26027397299999999</v>
      </c>
      <c r="S500" s="6" t="s">
        <v>35</v>
      </c>
      <c r="T500" s="6" t="s">
        <v>35</v>
      </c>
      <c r="U500" s="15" t="s">
        <v>35</v>
      </c>
      <c r="V500" s="15" t="s">
        <v>616</v>
      </c>
      <c r="W500" s="15" t="s">
        <v>91</v>
      </c>
      <c r="X500" s="16">
        <v>1</v>
      </c>
      <c r="Y500" s="45">
        <f t="shared" si="105"/>
        <v>73050</v>
      </c>
      <c r="Z500" s="41">
        <f>IF(IFERROR(MATCH(E500,CONV_CAISO_Gen_List!C:C,0),FALSE),1,0)</f>
        <v>1</v>
      </c>
      <c r="AA500" s="47">
        <f t="shared" si="106"/>
        <v>11.4</v>
      </c>
      <c r="AB500">
        <f t="shared" si="107"/>
        <v>1</v>
      </c>
      <c r="AC500">
        <f t="shared" si="108"/>
        <v>1</v>
      </c>
      <c r="AD500">
        <f t="shared" si="104"/>
        <v>1</v>
      </c>
      <c r="AE500">
        <f t="shared" si="109"/>
        <v>0</v>
      </c>
      <c r="AF500" t="str">
        <f t="shared" si="110"/>
        <v>GLDTWN_6_SOLAR</v>
      </c>
      <c r="AG500" t="str">
        <f t="shared" si="111"/>
        <v>RE Rio Grande, LLC</v>
      </c>
      <c r="AH500" s="70">
        <f t="shared" si="112"/>
        <v>5</v>
      </c>
      <c r="AI500" t="str">
        <f t="shared" si="113"/>
        <v>Solar</v>
      </c>
      <c r="AJ500" s="44">
        <f>IFERROR(INDEX(MasterGenCapability_201906!$G:$G,MATCH($AF500,MasterGenCapability_201906!$U:$U,0)),"")</f>
        <v>5</v>
      </c>
      <c r="AK500" s="44">
        <f>IFERROR(INDEX(NQC2020compliance_20191121!$L:$L,MATCH($AF500,NQC2020compliance_20191121!$A:$A,0)),"")</f>
        <v>0.7</v>
      </c>
    </row>
    <row r="501" spans="2:37" x14ac:dyDescent="0.25">
      <c r="B501" s="6">
        <v>496</v>
      </c>
      <c r="C501" s="6" t="s">
        <v>1470</v>
      </c>
      <c r="D501" s="6" t="s">
        <v>1471</v>
      </c>
      <c r="E501" s="6" t="s">
        <v>1472</v>
      </c>
      <c r="F501" s="6" t="s">
        <v>1127</v>
      </c>
      <c r="G501" s="6" t="s">
        <v>30</v>
      </c>
      <c r="H501" s="6" t="s">
        <v>79</v>
      </c>
      <c r="I501" s="6" t="s">
        <v>91</v>
      </c>
      <c r="J501" s="6" t="s">
        <v>614</v>
      </c>
      <c r="K501" s="6" t="s">
        <v>619</v>
      </c>
      <c r="L501" s="6" t="s">
        <v>1</v>
      </c>
      <c r="M501" s="12">
        <v>41611</v>
      </c>
      <c r="N501" s="12">
        <v>48638</v>
      </c>
      <c r="O501" s="6">
        <v>1</v>
      </c>
      <c r="P501" s="13">
        <v>20</v>
      </c>
      <c r="Q501" s="13">
        <v>47.3</v>
      </c>
      <c r="R501" s="14">
        <v>0.26997716900000002</v>
      </c>
      <c r="S501" s="6" t="s">
        <v>35</v>
      </c>
      <c r="T501" s="6" t="s">
        <v>35</v>
      </c>
      <c r="U501" s="15" t="s">
        <v>35</v>
      </c>
      <c r="V501" s="15" t="s">
        <v>616</v>
      </c>
      <c r="W501" s="15" t="s">
        <v>91</v>
      </c>
      <c r="X501" s="16">
        <v>1</v>
      </c>
      <c r="Y501" s="45">
        <f t="shared" si="105"/>
        <v>73050</v>
      </c>
      <c r="Z501" s="41">
        <f>IF(IFERROR(MATCH(E501,CONV_CAISO_Gen_List!C:C,0),FALSE),1,0)</f>
        <v>1</v>
      </c>
      <c r="AA501" s="47">
        <f t="shared" si="106"/>
        <v>47.3</v>
      </c>
      <c r="AB501">
        <f t="shared" si="107"/>
        <v>1</v>
      </c>
      <c r="AC501">
        <f t="shared" si="108"/>
        <v>1</v>
      </c>
      <c r="AD501">
        <f t="shared" si="104"/>
        <v>1</v>
      </c>
      <c r="AE501">
        <f t="shared" si="109"/>
        <v>0</v>
      </c>
      <c r="AF501" t="str">
        <f t="shared" si="110"/>
        <v>RSMSLR_6_SOLAR2</v>
      </c>
      <c r="AG501" t="str">
        <f t="shared" si="111"/>
        <v>RE Rosamond Two, LLC</v>
      </c>
      <c r="AH501" s="70">
        <f t="shared" si="112"/>
        <v>20</v>
      </c>
      <c r="AI501" t="str">
        <f t="shared" si="113"/>
        <v>Solar</v>
      </c>
      <c r="AJ501" s="44">
        <f>IFERROR(INDEX(MasterGenCapability_201906!$G:$G,MATCH($AF501,MasterGenCapability_201906!$U:$U,0)),"")</f>
        <v>20</v>
      </c>
      <c r="AK501" s="44">
        <f>IFERROR(INDEX(NQC2020compliance_20191121!$L:$L,MATCH($AF501,NQC2020compliance_20191121!$A:$A,0)),"")</f>
        <v>2.8</v>
      </c>
    </row>
    <row r="502" spans="2:37" x14ac:dyDescent="0.25">
      <c r="B502" s="6">
        <v>497</v>
      </c>
      <c r="C502" s="6" t="s">
        <v>1473</v>
      </c>
      <c r="D502" s="6" t="s">
        <v>1474</v>
      </c>
      <c r="E502" s="6" t="s">
        <v>1475</v>
      </c>
      <c r="F502" s="6" t="s">
        <v>1127</v>
      </c>
      <c r="G502" s="6" t="s">
        <v>30</v>
      </c>
      <c r="H502" s="6" t="s">
        <v>710</v>
      </c>
      <c r="I502" s="6" t="s">
        <v>286</v>
      </c>
      <c r="J502" s="6" t="s">
        <v>614</v>
      </c>
      <c r="K502" s="6" t="s">
        <v>619</v>
      </c>
      <c r="L502" s="6" t="s">
        <v>1</v>
      </c>
      <c r="M502" s="12">
        <v>41578</v>
      </c>
      <c r="N502" s="12">
        <v>48638</v>
      </c>
      <c r="O502" s="6">
        <v>1</v>
      </c>
      <c r="P502" s="13">
        <v>17.5</v>
      </c>
      <c r="Q502" s="13">
        <v>49.1</v>
      </c>
      <c r="R502" s="14">
        <v>0.32028701900000001</v>
      </c>
      <c r="S502" s="6" t="s">
        <v>35</v>
      </c>
      <c r="T502" s="6" t="s">
        <v>35</v>
      </c>
      <c r="U502" s="15" t="s">
        <v>35</v>
      </c>
      <c r="V502" s="15" t="s">
        <v>616</v>
      </c>
      <c r="W502" s="15" t="s">
        <v>287</v>
      </c>
      <c r="X502" s="16">
        <v>1</v>
      </c>
      <c r="Y502" s="45">
        <f t="shared" si="105"/>
        <v>73050</v>
      </c>
      <c r="Z502" s="41">
        <f>IF(IFERROR(MATCH(E502,CONV_CAISO_Gen_List!C:C,0),FALSE),1,0)</f>
        <v>1</v>
      </c>
      <c r="AA502" s="47">
        <f t="shared" si="106"/>
        <v>49.1</v>
      </c>
      <c r="AB502">
        <f t="shared" si="107"/>
        <v>1</v>
      </c>
      <c r="AC502">
        <f t="shared" si="108"/>
        <v>1</v>
      </c>
      <c r="AD502">
        <f t="shared" si="104"/>
        <v>1</v>
      </c>
      <c r="AE502">
        <f t="shared" si="109"/>
        <v>0</v>
      </c>
      <c r="AF502" t="str">
        <f t="shared" si="110"/>
        <v>VICTOR_1_SOLAR1</v>
      </c>
      <c r="AG502" t="str">
        <f t="shared" si="111"/>
        <v>RE Victor Phelan Solar One, LLC</v>
      </c>
      <c r="AH502" s="70">
        <f t="shared" si="112"/>
        <v>17.5</v>
      </c>
      <c r="AI502" t="str">
        <f t="shared" si="113"/>
        <v>Solar</v>
      </c>
      <c r="AJ502" s="44">
        <f>IFERROR(INDEX(MasterGenCapability_201906!$G:$G,MATCH($AF502,MasterGenCapability_201906!$U:$U,0)),"")</f>
        <v>17.5</v>
      </c>
      <c r="AK502" s="44">
        <f>IFERROR(INDEX(NQC2020compliance_20191121!$L:$L,MATCH($AF502,NQC2020compliance_20191121!$A:$A,0)),"")</f>
        <v>0</v>
      </c>
    </row>
    <row r="503" spans="2:37" x14ac:dyDescent="0.25">
      <c r="B503" s="6">
        <v>498</v>
      </c>
      <c r="C503" s="6" t="s">
        <v>1476</v>
      </c>
      <c r="D503" s="6" t="s">
        <v>1477</v>
      </c>
      <c r="E503" s="6" t="s">
        <v>1478</v>
      </c>
      <c r="F503" s="6" t="s">
        <v>1127</v>
      </c>
      <c r="G503" s="6" t="s">
        <v>30</v>
      </c>
      <c r="H503" s="6" t="s">
        <v>90</v>
      </c>
      <c r="I503" s="6" t="s">
        <v>91</v>
      </c>
      <c r="J503" s="6" t="s">
        <v>614</v>
      </c>
      <c r="K503" s="6" t="s">
        <v>619</v>
      </c>
      <c r="L503" s="6" t="s">
        <v>1</v>
      </c>
      <c r="M503" s="12">
        <v>41358</v>
      </c>
      <c r="N503" s="12">
        <v>48670</v>
      </c>
      <c r="O503" s="6">
        <v>1</v>
      </c>
      <c r="P503" s="13">
        <v>20</v>
      </c>
      <c r="Q503" s="13">
        <v>55.56</v>
      </c>
      <c r="R503" s="14">
        <v>0.317123288</v>
      </c>
      <c r="S503" s="6" t="s">
        <v>35</v>
      </c>
      <c r="T503" s="6" t="s">
        <v>35</v>
      </c>
      <c r="U503" s="15" t="s">
        <v>35</v>
      </c>
      <c r="V503" s="15" t="s">
        <v>616</v>
      </c>
      <c r="W503" s="15" t="s">
        <v>91</v>
      </c>
      <c r="X503" s="16">
        <v>1</v>
      </c>
      <c r="Y503" s="45">
        <f t="shared" si="105"/>
        <v>73050</v>
      </c>
      <c r="Z503" s="41">
        <f>IF(IFERROR(MATCH(E503,CONV_CAISO_Gen_List!C:C,0),FALSE),1,0)</f>
        <v>1</v>
      </c>
      <c r="AA503" s="47">
        <f t="shared" si="106"/>
        <v>55.56</v>
      </c>
      <c r="AB503">
        <f t="shared" si="107"/>
        <v>1</v>
      </c>
      <c r="AC503">
        <f t="shared" si="108"/>
        <v>1</v>
      </c>
      <c r="AD503">
        <f t="shared" si="104"/>
        <v>1</v>
      </c>
      <c r="AE503">
        <f t="shared" si="109"/>
        <v>0</v>
      </c>
      <c r="AF503" t="str">
        <f t="shared" si="110"/>
        <v>GLOW_6_SOLAR</v>
      </c>
      <c r="AG503" t="str">
        <f t="shared" si="111"/>
        <v>TA - High Desert LLC (Antelope)</v>
      </c>
      <c r="AH503" s="70">
        <f t="shared" si="112"/>
        <v>20</v>
      </c>
      <c r="AI503" t="str">
        <f t="shared" si="113"/>
        <v>Solar</v>
      </c>
      <c r="AJ503" s="44">
        <f>IFERROR(INDEX(MasterGenCapability_201906!$G:$G,MATCH($AF503,MasterGenCapability_201906!$U:$U,0)),"")</f>
        <v>20</v>
      </c>
      <c r="AK503" s="44">
        <f>IFERROR(INDEX(NQC2020compliance_20191121!$L:$L,MATCH($AF503,NQC2020compliance_20191121!$A:$A,0)),"")</f>
        <v>0</v>
      </c>
    </row>
    <row r="504" spans="2:37" x14ac:dyDescent="0.25">
      <c r="B504" s="6">
        <v>499</v>
      </c>
      <c r="C504" s="6" t="s">
        <v>1479</v>
      </c>
      <c r="D504" s="6" t="s">
        <v>1480</v>
      </c>
      <c r="E504" s="6" t="s">
        <v>1481</v>
      </c>
      <c r="F504" s="6" t="s">
        <v>1127</v>
      </c>
      <c r="G504" s="6" t="s">
        <v>30</v>
      </c>
      <c r="H504" s="6" t="s">
        <v>844</v>
      </c>
      <c r="I504" s="6" t="s">
        <v>1482</v>
      </c>
      <c r="J504" s="6" t="s">
        <v>614</v>
      </c>
      <c r="K504" s="6" t="s">
        <v>1382</v>
      </c>
      <c r="L504" s="6" t="s">
        <v>1</v>
      </c>
      <c r="M504" s="12">
        <v>40753</v>
      </c>
      <c r="N504" s="12">
        <v>48061</v>
      </c>
      <c r="O504" s="6">
        <v>1</v>
      </c>
      <c r="P504" s="13">
        <v>1.4992780000000001</v>
      </c>
      <c r="Q504" s="13">
        <v>1.5</v>
      </c>
      <c r="R504" s="14">
        <v>0.114210224</v>
      </c>
      <c r="S504" s="6" t="s">
        <v>35</v>
      </c>
      <c r="T504" s="6" t="s">
        <v>35</v>
      </c>
      <c r="U504" s="15" t="s">
        <v>35</v>
      </c>
      <c r="V504" s="15" t="s">
        <v>616</v>
      </c>
      <c r="W504" s="15" t="s">
        <v>1483</v>
      </c>
      <c r="X504" s="16">
        <v>1</v>
      </c>
      <c r="Y504" s="45">
        <f t="shared" si="105"/>
        <v>73050</v>
      </c>
      <c r="Z504" s="41">
        <f>IF(IFERROR(MATCH(E504,CONV_CAISO_Gen_List!C:C,0),FALSE),1,0)</f>
        <v>1</v>
      </c>
      <c r="AA504" s="47">
        <f t="shared" si="106"/>
        <v>1.5</v>
      </c>
      <c r="AB504">
        <f t="shared" si="107"/>
        <v>1</v>
      </c>
      <c r="AC504">
        <f t="shared" si="108"/>
        <v>1</v>
      </c>
      <c r="AD504">
        <f t="shared" si="104"/>
        <v>1</v>
      </c>
      <c r="AE504">
        <f t="shared" si="109"/>
        <v>0</v>
      </c>
      <c r="AF504" t="str">
        <f t="shared" si="110"/>
        <v>CORONS_2_SOLAR</v>
      </c>
      <c r="AG504" t="str">
        <f t="shared" si="111"/>
        <v>Temescal Canyon</v>
      </c>
      <c r="AH504" s="70">
        <f t="shared" si="112"/>
        <v>1.4992780000000001</v>
      </c>
      <c r="AI504" t="str">
        <f t="shared" si="113"/>
        <v>Solar</v>
      </c>
      <c r="AJ504" s="44">
        <f>IFERROR(INDEX(MasterGenCapability_201906!$G:$G,MATCH($AF504,MasterGenCapability_201906!$U:$U,0)),"")</f>
        <v>0.99</v>
      </c>
      <c r="AK504" s="44">
        <f>IFERROR(INDEX(NQC2020compliance_20191121!$L:$L,MATCH($AF504,NQC2020compliance_20191121!$A:$A,0)),"")</f>
        <v>0</v>
      </c>
    </row>
    <row r="505" spans="2:37" x14ac:dyDescent="0.25">
      <c r="B505" s="6">
        <v>500</v>
      </c>
      <c r="C505" s="6" t="s">
        <v>1484</v>
      </c>
      <c r="D505" s="6" t="s">
        <v>1485</v>
      </c>
      <c r="E505" s="6" t="s">
        <v>1486</v>
      </c>
      <c r="F505" s="6" t="s">
        <v>1127</v>
      </c>
      <c r="G505" s="6" t="s">
        <v>30</v>
      </c>
      <c r="H505" s="6" t="s">
        <v>623</v>
      </c>
      <c r="I505" s="6" t="s">
        <v>80</v>
      </c>
      <c r="J505" s="6" t="s">
        <v>614</v>
      </c>
      <c r="K505" s="6" t="s">
        <v>619</v>
      </c>
      <c r="L505" s="6" t="s">
        <v>1</v>
      </c>
      <c r="M505" s="12">
        <v>42165</v>
      </c>
      <c r="N505" s="12">
        <v>73050</v>
      </c>
      <c r="O505" s="6">
        <v>1</v>
      </c>
      <c r="P505" s="13">
        <v>19.75</v>
      </c>
      <c r="Q505" s="13">
        <v>39.619999999999997</v>
      </c>
      <c r="R505" s="14">
        <v>0.22900410399999999</v>
      </c>
      <c r="S505" s="6" t="s">
        <v>35</v>
      </c>
      <c r="T505" s="6" t="s">
        <v>35</v>
      </c>
      <c r="U505" s="15" t="s">
        <v>35</v>
      </c>
      <c r="V505" s="15" t="s">
        <v>616</v>
      </c>
      <c r="W505" s="15" t="s">
        <v>80</v>
      </c>
      <c r="X505" s="16">
        <v>1</v>
      </c>
      <c r="Y505" s="45">
        <f t="shared" si="105"/>
        <v>73050</v>
      </c>
      <c r="Z505" s="41">
        <f>IF(IFERROR(MATCH(E505,CONV_CAISO_Gen_List!C:C,0),FALSE),1,0)</f>
        <v>1</v>
      </c>
      <c r="AA505" s="47">
        <f t="shared" si="106"/>
        <v>39.619999999999997</v>
      </c>
      <c r="AB505">
        <f t="shared" si="107"/>
        <v>1</v>
      </c>
      <c r="AC505">
        <f t="shared" si="108"/>
        <v>1</v>
      </c>
      <c r="AD505">
        <f t="shared" si="104"/>
        <v>1</v>
      </c>
      <c r="AE505">
        <f t="shared" si="109"/>
        <v>0</v>
      </c>
      <c r="AF505" t="str">
        <f t="shared" si="110"/>
        <v>WAUKNA_1_SOLAR2</v>
      </c>
      <c r="AG505" t="str">
        <f t="shared" si="111"/>
        <v>CED Corcoran Solar 2, LLC</v>
      </c>
      <c r="AH505" s="70">
        <f t="shared" si="112"/>
        <v>19.75</v>
      </c>
      <c r="AI505" t="str">
        <f t="shared" si="113"/>
        <v>Solar</v>
      </c>
      <c r="AJ505" s="44">
        <f>IFERROR(INDEX(MasterGenCapability_201906!$G:$G,MATCH($AF505,MasterGenCapability_201906!$U:$U,0)),"")</f>
        <v>19.75</v>
      </c>
      <c r="AK505" s="44">
        <f>IFERROR(INDEX(NQC2020compliance_20191121!$L:$L,MATCH($AF505,NQC2020compliance_20191121!$A:$A,0)),"")</f>
        <v>2.77</v>
      </c>
    </row>
    <row r="506" spans="2:37" x14ac:dyDescent="0.25">
      <c r="B506" s="6">
        <v>501</v>
      </c>
      <c r="C506" s="6" t="s">
        <v>1487</v>
      </c>
      <c r="D506" s="6" t="s">
        <v>1488</v>
      </c>
      <c r="E506" s="6" t="s">
        <v>1489</v>
      </c>
      <c r="F506" s="6" t="s">
        <v>1127</v>
      </c>
      <c r="G506" s="6" t="s">
        <v>834</v>
      </c>
      <c r="H506" s="6" t="s">
        <v>835</v>
      </c>
      <c r="I506" s="6" t="s">
        <v>981</v>
      </c>
      <c r="J506" s="6" t="s">
        <v>614</v>
      </c>
      <c r="K506" s="6" t="s">
        <v>619</v>
      </c>
      <c r="L506" s="6" t="s">
        <v>1</v>
      </c>
      <c r="M506" s="12">
        <v>42511</v>
      </c>
      <c r="N506" s="12">
        <v>50740</v>
      </c>
      <c r="O506" s="6">
        <v>1</v>
      </c>
      <c r="P506" s="13">
        <v>250</v>
      </c>
      <c r="Q506" s="13">
        <v>613.20000000000005</v>
      </c>
      <c r="R506" s="14">
        <v>0.28000000000000003</v>
      </c>
      <c r="S506" s="6" t="s">
        <v>35</v>
      </c>
      <c r="T506" s="6" t="s">
        <v>35</v>
      </c>
      <c r="U506" s="15" t="s">
        <v>35</v>
      </c>
      <c r="V506" s="15" t="s">
        <v>616</v>
      </c>
      <c r="W506" s="15" t="s">
        <v>982</v>
      </c>
      <c r="X506" s="16">
        <v>1</v>
      </c>
      <c r="Y506" s="45">
        <f t="shared" si="105"/>
        <v>73050</v>
      </c>
      <c r="Z506" s="41">
        <f>IF(IFERROR(MATCH(E506,CONV_CAISO_Gen_List!C:C,0),FALSE),1,0)</f>
        <v>1</v>
      </c>
      <c r="AA506" s="47">
        <f t="shared" si="106"/>
        <v>613.20000000000005</v>
      </c>
      <c r="AB506">
        <f t="shared" si="107"/>
        <v>1</v>
      </c>
      <c r="AC506">
        <f t="shared" si="108"/>
        <v>1</v>
      </c>
      <c r="AD506">
        <f t="shared" si="104"/>
        <v>1</v>
      </c>
      <c r="AE506">
        <f t="shared" si="109"/>
        <v>0</v>
      </c>
      <c r="AF506" t="str">
        <f t="shared" si="110"/>
        <v>PRIMM_2_SOLAR1</v>
      </c>
      <c r="AG506" t="str">
        <f t="shared" si="111"/>
        <v>Silver State Solar Power, LLC</v>
      </c>
      <c r="AH506" s="70">
        <f t="shared" si="112"/>
        <v>250</v>
      </c>
      <c r="AI506" t="str">
        <f t="shared" si="113"/>
        <v>Solar</v>
      </c>
      <c r="AJ506" s="44">
        <f>IFERROR(INDEX(MasterGenCapability_201906!$G:$G,MATCH($AF506,MasterGenCapability_201906!$U:$U,0)),"")</f>
        <v>250</v>
      </c>
      <c r="AK506" s="44">
        <f>IFERROR(INDEX(NQC2020compliance_20191121!$L:$L,MATCH($AF506,NQC2020compliance_20191121!$A:$A,0)),"")</f>
        <v>35</v>
      </c>
    </row>
    <row r="507" spans="2:37" x14ac:dyDescent="0.25">
      <c r="B507" s="6">
        <v>502</v>
      </c>
      <c r="C507" s="6" t="s">
        <v>1490</v>
      </c>
      <c r="D507" s="6" t="s">
        <v>1491</v>
      </c>
      <c r="E507" s="6" t="s">
        <v>1492</v>
      </c>
      <c r="F507" s="6" t="s">
        <v>1127</v>
      </c>
      <c r="G507" s="6" t="s">
        <v>30</v>
      </c>
      <c r="H507" s="6" t="s">
        <v>79</v>
      </c>
      <c r="I507" s="6" t="s">
        <v>91</v>
      </c>
      <c r="J507" s="6" t="s">
        <v>614</v>
      </c>
      <c r="K507" s="6" t="s">
        <v>619</v>
      </c>
      <c r="L507" s="6" t="s">
        <v>1</v>
      </c>
      <c r="M507" s="12">
        <v>41954</v>
      </c>
      <c r="N507" s="12">
        <v>49309</v>
      </c>
      <c r="O507" s="6">
        <v>1</v>
      </c>
      <c r="P507" s="13">
        <v>60</v>
      </c>
      <c r="Q507" s="13">
        <v>173.4</v>
      </c>
      <c r="R507" s="14">
        <v>0.32990867600000001</v>
      </c>
      <c r="S507" s="6" t="s">
        <v>35</v>
      </c>
      <c r="T507" s="6" t="s">
        <v>35</v>
      </c>
      <c r="U507" s="15" t="s">
        <v>35</v>
      </c>
      <c r="V507" s="15" t="s">
        <v>616</v>
      </c>
      <c r="W507" s="15" t="s">
        <v>91</v>
      </c>
      <c r="X507" s="16">
        <v>1</v>
      </c>
      <c r="Y507" s="45">
        <f t="shared" si="105"/>
        <v>73050</v>
      </c>
      <c r="Z507" s="41">
        <f>IF(IFERROR(MATCH(E507,CONV_CAISO_Gen_List!C:C,0),FALSE),1,0)</f>
        <v>1</v>
      </c>
      <c r="AA507" s="47">
        <f t="shared" si="106"/>
        <v>173.4</v>
      </c>
      <c r="AB507">
        <f t="shared" si="107"/>
        <v>1</v>
      </c>
      <c r="AC507">
        <f t="shared" si="108"/>
        <v>1</v>
      </c>
      <c r="AD507">
        <f t="shared" si="104"/>
        <v>1</v>
      </c>
      <c r="AE507">
        <f t="shared" si="109"/>
        <v>0</v>
      </c>
      <c r="AF507" t="str">
        <f t="shared" si="110"/>
        <v>LAMONT_1_SOLAR1</v>
      </c>
      <c r="AG507" t="str">
        <f t="shared" si="111"/>
        <v>Regulus Solar, LLC</v>
      </c>
      <c r="AH507" s="70">
        <f t="shared" si="112"/>
        <v>60</v>
      </c>
      <c r="AI507" t="str">
        <f t="shared" si="113"/>
        <v>Solar</v>
      </c>
      <c r="AJ507" s="44">
        <f>IFERROR(INDEX(MasterGenCapability_201906!$G:$G,MATCH($AF507,MasterGenCapability_201906!$U:$U,0)),"")</f>
        <v>60</v>
      </c>
      <c r="AK507" s="44">
        <f>IFERROR(INDEX(NQC2020compliance_20191121!$L:$L,MATCH($AF507,NQC2020compliance_20191121!$A:$A,0)),"")</f>
        <v>8.4</v>
      </c>
    </row>
    <row r="508" spans="2:37" x14ac:dyDescent="0.25">
      <c r="B508" s="6">
        <v>503</v>
      </c>
      <c r="C508" s="6" t="s">
        <v>1493</v>
      </c>
      <c r="D508" s="6" t="s">
        <v>1494</v>
      </c>
      <c r="E508" s="6" t="s">
        <v>1495</v>
      </c>
      <c r="F508" s="6" t="s">
        <v>1127</v>
      </c>
      <c r="G508" s="6" t="s">
        <v>30</v>
      </c>
      <c r="H508" s="6" t="s">
        <v>79</v>
      </c>
      <c r="I508" s="6" t="s">
        <v>91</v>
      </c>
      <c r="J508" s="6" t="s">
        <v>614</v>
      </c>
      <c r="K508" s="6" t="s">
        <v>619</v>
      </c>
      <c r="L508" s="6" t="s">
        <v>1</v>
      </c>
      <c r="M508" s="12">
        <v>41780</v>
      </c>
      <c r="N508" s="12">
        <v>49125</v>
      </c>
      <c r="O508" s="6">
        <v>1</v>
      </c>
      <c r="P508" s="13">
        <v>20</v>
      </c>
      <c r="Q508" s="13">
        <v>53.5</v>
      </c>
      <c r="R508" s="14">
        <v>0.30536529699999998</v>
      </c>
      <c r="S508" s="6" t="s">
        <v>35</v>
      </c>
      <c r="T508" s="6" t="s">
        <v>35</v>
      </c>
      <c r="U508" s="15" t="s">
        <v>35</v>
      </c>
      <c r="V508" s="15" t="s">
        <v>616</v>
      </c>
      <c r="W508" s="15" t="s">
        <v>91</v>
      </c>
      <c r="X508" s="16">
        <v>1</v>
      </c>
      <c r="Y508" s="45">
        <f t="shared" si="105"/>
        <v>73050</v>
      </c>
      <c r="Z508" s="41">
        <f>IF(IFERROR(MATCH(E508,CONV_CAISO_Gen_List!C:C,0),FALSE),1,0)</f>
        <v>1</v>
      </c>
      <c r="AA508" s="47">
        <f t="shared" si="106"/>
        <v>53.5</v>
      </c>
      <c r="AB508">
        <f t="shared" si="107"/>
        <v>1</v>
      </c>
      <c r="AC508">
        <f t="shared" si="108"/>
        <v>1</v>
      </c>
      <c r="AD508">
        <f t="shared" si="104"/>
        <v>1</v>
      </c>
      <c r="AE508">
        <f t="shared" si="109"/>
        <v>0</v>
      </c>
      <c r="AF508" t="str">
        <f t="shared" si="110"/>
        <v>ADOBEE_1_SOLAR</v>
      </c>
      <c r="AG508" t="str">
        <f t="shared" si="111"/>
        <v>Adobe Solar, LLC</v>
      </c>
      <c r="AH508" s="70">
        <f t="shared" si="112"/>
        <v>20</v>
      </c>
      <c r="AI508" t="str">
        <f t="shared" si="113"/>
        <v>Solar</v>
      </c>
      <c r="AJ508" s="44">
        <f>IFERROR(INDEX(MasterGenCapability_201906!$G:$G,MATCH($AF508,MasterGenCapability_201906!$U:$U,0)),"")</f>
        <v>20</v>
      </c>
      <c r="AK508" s="44">
        <f>IFERROR(INDEX(NQC2020compliance_20191121!$L:$L,MATCH($AF508,NQC2020compliance_20191121!$A:$A,0)),"")</f>
        <v>2.8</v>
      </c>
    </row>
    <row r="509" spans="2:37" x14ac:dyDescent="0.25">
      <c r="B509" s="6">
        <v>504</v>
      </c>
      <c r="C509" s="6" t="s">
        <v>1496</v>
      </c>
      <c r="D509" s="6" t="s">
        <v>1497</v>
      </c>
      <c r="E509" s="6" t="s">
        <v>1498</v>
      </c>
      <c r="F509" s="6" t="s">
        <v>1127</v>
      </c>
      <c r="G509" s="6" t="s">
        <v>30</v>
      </c>
      <c r="H509" s="6" t="s">
        <v>90</v>
      </c>
      <c r="I509" s="6" t="s">
        <v>1162</v>
      </c>
      <c r="J509" s="6" t="s">
        <v>614</v>
      </c>
      <c r="K509" s="6" t="s">
        <v>1382</v>
      </c>
      <c r="L509" s="6" t="s">
        <v>1</v>
      </c>
      <c r="M509" s="12">
        <v>40949</v>
      </c>
      <c r="N509" s="12">
        <v>48274</v>
      </c>
      <c r="O509" s="6">
        <v>1</v>
      </c>
      <c r="P509" s="13">
        <v>1.1815</v>
      </c>
      <c r="Q509" s="13">
        <v>2.04</v>
      </c>
      <c r="R509" s="14">
        <v>0.19710259199999999</v>
      </c>
      <c r="S509" s="6" t="s">
        <v>35</v>
      </c>
      <c r="T509" s="6" t="s">
        <v>35</v>
      </c>
      <c r="U509" s="15" t="s">
        <v>35</v>
      </c>
      <c r="V509" s="15" t="s">
        <v>616</v>
      </c>
      <c r="W509" s="15" t="s">
        <v>37</v>
      </c>
      <c r="X509" s="16">
        <v>1</v>
      </c>
      <c r="Y509" s="45">
        <f t="shared" si="105"/>
        <v>73050</v>
      </c>
      <c r="Z509" s="41">
        <f>IF(IFERROR(MATCH(E509,CONV_CAISO_Gen_List!C:C,0),FALSE),1,0)</f>
        <v>1</v>
      </c>
      <c r="AA509" s="47">
        <f t="shared" si="106"/>
        <v>2.04</v>
      </c>
      <c r="AB509">
        <f t="shared" si="107"/>
        <v>1</v>
      </c>
      <c r="AC509">
        <f t="shared" si="108"/>
        <v>1</v>
      </c>
      <c r="AD509">
        <f t="shared" si="104"/>
        <v>1</v>
      </c>
      <c r="AE509">
        <f t="shared" si="109"/>
        <v>0</v>
      </c>
      <c r="AF509" t="str">
        <f t="shared" si="110"/>
        <v>DELAMO_2_SOLRC1</v>
      </c>
      <c r="AG509" t="str">
        <f t="shared" si="111"/>
        <v>Golden Springs, LLC, (Building C1)</v>
      </c>
      <c r="AH509" s="70">
        <f t="shared" si="112"/>
        <v>1.1815</v>
      </c>
      <c r="AI509" t="str">
        <f t="shared" si="113"/>
        <v>Solar</v>
      </c>
      <c r="AJ509" s="44">
        <f>IFERROR(INDEX(MasterGenCapability_201906!$G:$G,MATCH($AF509,MasterGenCapability_201906!$U:$U,0)),"")</f>
        <v>1.1599999999999999</v>
      </c>
      <c r="AK509" s="44">
        <f>IFERROR(INDEX(NQC2020compliance_20191121!$L:$L,MATCH($AF509,NQC2020compliance_20191121!$A:$A,0)),"")</f>
        <v>0</v>
      </c>
    </row>
    <row r="510" spans="2:37" x14ac:dyDescent="0.25">
      <c r="B510" s="6">
        <v>505</v>
      </c>
      <c r="C510" s="6" t="s">
        <v>1499</v>
      </c>
      <c r="D510" s="6" t="s">
        <v>1500</v>
      </c>
      <c r="E510" s="6" t="s">
        <v>1501</v>
      </c>
      <c r="F510" s="6" t="s">
        <v>1127</v>
      </c>
      <c r="G510" s="6" t="s">
        <v>30</v>
      </c>
      <c r="H510" s="6" t="s">
        <v>90</v>
      </c>
      <c r="I510" s="6" t="s">
        <v>1162</v>
      </c>
      <c r="J510" s="6" t="s">
        <v>614</v>
      </c>
      <c r="K510" s="6" t="s">
        <v>1382</v>
      </c>
      <c r="L510" s="6" t="s">
        <v>1</v>
      </c>
      <c r="M510" s="12">
        <v>41001</v>
      </c>
      <c r="N510" s="12">
        <v>48335</v>
      </c>
      <c r="O510" s="6">
        <v>1</v>
      </c>
      <c r="P510" s="13">
        <v>1.2599</v>
      </c>
      <c r="Q510" s="13">
        <v>2.19</v>
      </c>
      <c r="R510" s="14">
        <v>0.19842844700000001</v>
      </c>
      <c r="S510" s="6" t="s">
        <v>35</v>
      </c>
      <c r="T510" s="6" t="s">
        <v>35</v>
      </c>
      <c r="U510" s="15" t="s">
        <v>35</v>
      </c>
      <c r="V510" s="15" t="s">
        <v>616</v>
      </c>
      <c r="W510" s="15" t="s">
        <v>37</v>
      </c>
      <c r="X510" s="16">
        <v>1</v>
      </c>
      <c r="Y510" s="45">
        <f t="shared" si="105"/>
        <v>73050</v>
      </c>
      <c r="Z510" s="41">
        <f>IF(IFERROR(MATCH(E510,CONV_CAISO_Gen_List!C:C,0),FALSE),1,0)</f>
        <v>1</v>
      </c>
      <c r="AA510" s="47">
        <f t="shared" si="106"/>
        <v>2.19</v>
      </c>
      <c r="AB510">
        <f t="shared" si="107"/>
        <v>1</v>
      </c>
      <c r="AC510">
        <f t="shared" si="108"/>
        <v>1</v>
      </c>
      <c r="AD510">
        <f t="shared" si="104"/>
        <v>1</v>
      </c>
      <c r="AE510">
        <f t="shared" si="109"/>
        <v>0</v>
      </c>
      <c r="AF510" t="str">
        <f t="shared" si="110"/>
        <v>DELAMO_2_SOLRD</v>
      </c>
      <c r="AG510" t="str">
        <f t="shared" si="111"/>
        <v>Golden Springs, LLC, (Building D)</v>
      </c>
      <c r="AH510" s="70">
        <f t="shared" si="112"/>
        <v>1.2599</v>
      </c>
      <c r="AI510" t="str">
        <f t="shared" si="113"/>
        <v>Solar</v>
      </c>
      <c r="AJ510" s="44">
        <f>IFERROR(INDEX(MasterGenCapability_201906!$G:$G,MATCH($AF510,MasterGenCapability_201906!$U:$U,0)),"")</f>
        <v>1.25</v>
      </c>
      <c r="AK510" s="44">
        <f>IFERROR(INDEX(NQC2020compliance_20191121!$L:$L,MATCH($AF510,NQC2020compliance_20191121!$A:$A,0)),"")</f>
        <v>0</v>
      </c>
    </row>
    <row r="511" spans="2:37" x14ac:dyDescent="0.25">
      <c r="B511" s="6">
        <v>506</v>
      </c>
      <c r="C511" s="6" t="s">
        <v>1502</v>
      </c>
      <c r="D511" s="6" t="s">
        <v>1503</v>
      </c>
      <c r="E511" s="6" t="s">
        <v>1504</v>
      </c>
      <c r="F511" s="6" t="s">
        <v>1127</v>
      </c>
      <c r="G511" s="6" t="s">
        <v>30</v>
      </c>
      <c r="H511" s="6" t="s">
        <v>90</v>
      </c>
      <c r="I511" s="6" t="s">
        <v>1131</v>
      </c>
      <c r="J511" s="6" t="s">
        <v>614</v>
      </c>
      <c r="K511" s="6" t="s">
        <v>1382</v>
      </c>
      <c r="L511" s="6" t="s">
        <v>1</v>
      </c>
      <c r="M511" s="12">
        <v>41002</v>
      </c>
      <c r="N511" s="12">
        <v>48305</v>
      </c>
      <c r="O511" s="6">
        <v>1</v>
      </c>
      <c r="P511" s="13">
        <v>1.5</v>
      </c>
      <c r="Q511" s="13">
        <v>2.85</v>
      </c>
      <c r="R511" s="14">
        <v>0.21689497699999999</v>
      </c>
      <c r="S511" s="6" t="s">
        <v>35</v>
      </c>
      <c r="T511" s="6" t="s">
        <v>35</v>
      </c>
      <c r="U511" s="15" t="s">
        <v>35</v>
      </c>
      <c r="V511" s="15" t="s">
        <v>616</v>
      </c>
      <c r="W511" s="15" t="s">
        <v>37</v>
      </c>
      <c r="X511" s="16">
        <v>1</v>
      </c>
      <c r="Y511" s="45">
        <f t="shared" si="105"/>
        <v>73050</v>
      </c>
      <c r="Z511" s="41">
        <f>IF(IFERROR(MATCH(E511,CONV_CAISO_Gen_List!C:C,0),FALSE),1,0)</f>
        <v>1</v>
      </c>
      <c r="AA511" s="47">
        <f t="shared" si="106"/>
        <v>2.85</v>
      </c>
      <c r="AB511">
        <f t="shared" si="107"/>
        <v>1</v>
      </c>
      <c r="AC511">
        <f t="shared" si="108"/>
        <v>1</v>
      </c>
      <c r="AD511">
        <f t="shared" si="104"/>
        <v>1</v>
      </c>
      <c r="AE511">
        <f t="shared" si="109"/>
        <v>0</v>
      </c>
      <c r="AF511" t="str">
        <f t="shared" si="110"/>
        <v>WALNUT_2_SOLAR</v>
      </c>
      <c r="AG511" t="str">
        <f t="shared" si="111"/>
        <v>Industry Metrolink PV 1</v>
      </c>
      <c r="AH511" s="70">
        <f t="shared" si="112"/>
        <v>1.5</v>
      </c>
      <c r="AI511" t="str">
        <f t="shared" si="113"/>
        <v>Solar</v>
      </c>
      <c r="AJ511" s="44">
        <f>IFERROR(INDEX(MasterGenCapability_201906!$G:$G,MATCH($AF511,MasterGenCapability_201906!$U:$U,0)),"")</f>
        <v>1.5</v>
      </c>
      <c r="AK511" s="44">
        <f>IFERROR(INDEX(NQC2020compliance_20191121!$L:$L,MATCH($AF511,NQC2020compliance_20191121!$A:$A,0)),"")</f>
        <v>0</v>
      </c>
    </row>
    <row r="512" spans="2:37" x14ac:dyDescent="0.25">
      <c r="B512" s="6">
        <v>507</v>
      </c>
      <c r="C512" s="6" t="s">
        <v>1505</v>
      </c>
      <c r="D512" s="6" t="s">
        <v>1506</v>
      </c>
      <c r="E512" s="6" t="s">
        <v>1507</v>
      </c>
      <c r="F512" s="6" t="s">
        <v>1127</v>
      </c>
      <c r="G512" s="6" t="s">
        <v>30</v>
      </c>
      <c r="H512" s="6" t="s">
        <v>710</v>
      </c>
      <c r="I512" s="6" t="s">
        <v>286</v>
      </c>
      <c r="J512" s="6" t="s">
        <v>614</v>
      </c>
      <c r="K512" s="6" t="s">
        <v>1382</v>
      </c>
      <c r="L512" s="6" t="s">
        <v>1</v>
      </c>
      <c r="M512" s="12">
        <v>41033</v>
      </c>
      <c r="N512" s="12">
        <v>48365</v>
      </c>
      <c r="O512" s="6">
        <v>1</v>
      </c>
      <c r="P512" s="13">
        <v>1.5</v>
      </c>
      <c r="Q512" s="13">
        <v>3</v>
      </c>
      <c r="R512" s="14">
        <v>0.228310502</v>
      </c>
      <c r="S512" s="6" t="s">
        <v>35</v>
      </c>
      <c r="T512" s="6" t="s">
        <v>35</v>
      </c>
      <c r="U512" s="15" t="s">
        <v>35</v>
      </c>
      <c r="V512" s="15" t="s">
        <v>616</v>
      </c>
      <c r="W512" s="15" t="s">
        <v>287</v>
      </c>
      <c r="X512" s="16">
        <v>1</v>
      </c>
      <c r="Y512" s="45">
        <f t="shared" si="105"/>
        <v>73050</v>
      </c>
      <c r="Z512" s="41">
        <f>IF(IFERROR(MATCH(E512,CONV_CAISO_Gen_List!C:C,0),FALSE),1,0)</f>
        <v>1</v>
      </c>
      <c r="AA512" s="47">
        <f t="shared" si="106"/>
        <v>3</v>
      </c>
      <c r="AB512">
        <f t="shared" si="107"/>
        <v>1</v>
      </c>
      <c r="AC512">
        <f t="shared" si="108"/>
        <v>1</v>
      </c>
      <c r="AD512">
        <f t="shared" si="104"/>
        <v>1</v>
      </c>
      <c r="AE512">
        <f t="shared" si="109"/>
        <v>0</v>
      </c>
      <c r="AF512" t="str">
        <f t="shared" si="110"/>
        <v>CHINO_2_SASOLR</v>
      </c>
      <c r="AG512" t="str">
        <f t="shared" si="111"/>
        <v>SS San Antonio West LLC (Chino South Building E)</v>
      </c>
      <c r="AH512" s="70">
        <f t="shared" si="112"/>
        <v>1.5</v>
      </c>
      <c r="AI512" t="str">
        <f t="shared" si="113"/>
        <v>Solar</v>
      </c>
      <c r="AJ512" s="44">
        <f>IFERROR(INDEX(MasterGenCapability_201906!$G:$G,MATCH($AF512,MasterGenCapability_201906!$U:$U,0)),"")</f>
        <v>1.5</v>
      </c>
      <c r="AK512" s="44">
        <f>IFERROR(INDEX(NQC2020compliance_20191121!$L:$L,MATCH($AF512,NQC2020compliance_20191121!$A:$A,0)),"")</f>
        <v>0</v>
      </c>
    </row>
    <row r="513" spans="2:37" x14ac:dyDescent="0.25">
      <c r="B513" s="6">
        <v>508</v>
      </c>
      <c r="C513" s="6" t="s">
        <v>1508</v>
      </c>
      <c r="D513" s="6" t="s">
        <v>1509</v>
      </c>
      <c r="E513" s="6" t="s">
        <v>1510</v>
      </c>
      <c r="F513" s="6" t="s">
        <v>1127</v>
      </c>
      <c r="G513" s="6" t="s">
        <v>30</v>
      </c>
      <c r="H513" s="6" t="s">
        <v>90</v>
      </c>
      <c r="I513" s="6" t="s">
        <v>1511</v>
      </c>
      <c r="J513" s="6" t="s">
        <v>614</v>
      </c>
      <c r="K513" s="6" t="s">
        <v>619</v>
      </c>
      <c r="L513" s="6" t="s">
        <v>1</v>
      </c>
      <c r="M513" s="12">
        <v>41033</v>
      </c>
      <c r="N513" s="12">
        <v>48366</v>
      </c>
      <c r="O513" s="6">
        <v>1</v>
      </c>
      <c r="P513" s="13">
        <v>2</v>
      </c>
      <c r="Q513" s="13">
        <v>4.96</v>
      </c>
      <c r="R513" s="14">
        <v>0.28310502300000001</v>
      </c>
      <c r="S513" s="6" t="s">
        <v>35</v>
      </c>
      <c r="T513" s="6" t="s">
        <v>35</v>
      </c>
      <c r="U513" s="15" t="s">
        <v>35</v>
      </c>
      <c r="V513" s="15" t="s">
        <v>616</v>
      </c>
      <c r="W513" s="15" t="s">
        <v>1483</v>
      </c>
      <c r="X513" s="16">
        <v>1</v>
      </c>
      <c r="Y513" s="45">
        <f t="shared" si="105"/>
        <v>73050</v>
      </c>
      <c r="Z513" s="41">
        <f>IF(IFERROR(MATCH(E513,CONV_CAISO_Gen_List!C:C,0),FALSE),1,0)</f>
        <v>1</v>
      </c>
      <c r="AA513" s="47">
        <f t="shared" si="106"/>
        <v>4.96</v>
      </c>
      <c r="AB513">
        <f t="shared" si="107"/>
        <v>1</v>
      </c>
      <c r="AC513">
        <f t="shared" si="108"/>
        <v>1</v>
      </c>
      <c r="AD513">
        <f t="shared" si="104"/>
        <v>1</v>
      </c>
      <c r="AE513">
        <f t="shared" si="109"/>
        <v>0</v>
      </c>
      <c r="AF513" t="str">
        <f t="shared" si="110"/>
        <v>LITLRK_6_SEPV01</v>
      </c>
      <c r="AG513" t="str">
        <f t="shared" si="111"/>
        <v>SEPV1, LLC</v>
      </c>
      <c r="AH513" s="70">
        <f t="shared" si="112"/>
        <v>2</v>
      </c>
      <c r="AI513" t="str">
        <f t="shared" si="113"/>
        <v>Solar</v>
      </c>
      <c r="AJ513" s="44">
        <f>IFERROR(INDEX(MasterGenCapability_201906!$G:$G,MATCH($AF513,MasterGenCapability_201906!$U:$U,0)),"")</f>
        <v>2</v>
      </c>
      <c r="AK513" s="44">
        <f>IFERROR(INDEX(NQC2020compliance_20191121!$L:$L,MATCH($AF513,NQC2020compliance_20191121!$A:$A,0)),"")</f>
        <v>0</v>
      </c>
    </row>
    <row r="514" spans="2:37" x14ac:dyDescent="0.25">
      <c r="B514" s="6">
        <v>509</v>
      </c>
      <c r="C514" s="6" t="s">
        <v>1512</v>
      </c>
      <c r="D514" s="6" t="s">
        <v>1513</v>
      </c>
      <c r="E514" s="6" t="s">
        <v>1514</v>
      </c>
      <c r="F514" s="6" t="s">
        <v>1127</v>
      </c>
      <c r="G514" s="6" t="s">
        <v>30</v>
      </c>
      <c r="H514" s="6" t="s">
        <v>710</v>
      </c>
      <c r="I514" s="6" t="s">
        <v>1482</v>
      </c>
      <c r="J514" s="6" t="s">
        <v>614</v>
      </c>
      <c r="K514" s="6" t="s">
        <v>619</v>
      </c>
      <c r="L514" s="6" t="s">
        <v>1</v>
      </c>
      <c r="M514" s="12">
        <v>41033</v>
      </c>
      <c r="N514" s="12">
        <v>48366</v>
      </c>
      <c r="O514" s="6">
        <v>1</v>
      </c>
      <c r="P514" s="13">
        <v>2</v>
      </c>
      <c r="Q514" s="13">
        <v>4.58</v>
      </c>
      <c r="R514" s="14">
        <v>0.26141552499999998</v>
      </c>
      <c r="S514" s="6" t="s">
        <v>35</v>
      </c>
      <c r="T514" s="6" t="s">
        <v>35</v>
      </c>
      <c r="U514" s="15" t="s">
        <v>35</v>
      </c>
      <c r="V514" s="15" t="s">
        <v>616</v>
      </c>
      <c r="W514" s="15" t="s">
        <v>1483</v>
      </c>
      <c r="X514" s="16">
        <v>1</v>
      </c>
      <c r="Y514" s="45">
        <f t="shared" si="105"/>
        <v>73050</v>
      </c>
      <c r="Z514" s="41">
        <f>IF(IFERROR(MATCH(E514,CONV_CAISO_Gen_List!C:C,0),FALSE),1,0)</f>
        <v>1</v>
      </c>
      <c r="AA514" s="47">
        <f t="shared" si="106"/>
        <v>4.58</v>
      </c>
      <c r="AB514">
        <f t="shared" si="107"/>
        <v>1</v>
      </c>
      <c r="AC514">
        <f t="shared" si="108"/>
        <v>1</v>
      </c>
      <c r="AD514">
        <f t="shared" si="104"/>
        <v>1</v>
      </c>
      <c r="AE514">
        <f t="shared" si="109"/>
        <v>0</v>
      </c>
      <c r="AF514" t="str">
        <f t="shared" si="110"/>
        <v>DEVERS_1_SEPV05</v>
      </c>
      <c r="AG514" t="str">
        <f t="shared" si="111"/>
        <v>SEPV2, LLC</v>
      </c>
      <c r="AH514" s="70">
        <f t="shared" si="112"/>
        <v>2</v>
      </c>
      <c r="AI514" t="str">
        <f t="shared" si="113"/>
        <v>Solar</v>
      </c>
      <c r="AJ514" s="44">
        <f>IFERROR(INDEX(MasterGenCapability_201906!$G:$G,MATCH($AF514,MasterGenCapability_201906!$U:$U,0)),"")</f>
        <v>2</v>
      </c>
      <c r="AK514" s="44">
        <f>IFERROR(INDEX(NQC2020compliance_20191121!$L:$L,MATCH($AF514,NQC2020compliance_20191121!$A:$A,0)),"")</f>
        <v>0</v>
      </c>
    </row>
    <row r="515" spans="2:37" x14ac:dyDescent="0.25">
      <c r="B515" s="6">
        <v>510</v>
      </c>
      <c r="C515" s="6" t="s">
        <v>1515</v>
      </c>
      <c r="D515" s="6" t="s">
        <v>1516</v>
      </c>
      <c r="E515" s="6" t="s">
        <v>1517</v>
      </c>
      <c r="F515" s="6" t="s">
        <v>1127</v>
      </c>
      <c r="G515" s="6" t="s">
        <v>30</v>
      </c>
      <c r="H515" s="6" t="s">
        <v>844</v>
      </c>
      <c r="I515" s="6" t="s">
        <v>1166</v>
      </c>
      <c r="J515" s="6" t="s">
        <v>614</v>
      </c>
      <c r="K515" s="6" t="s">
        <v>619</v>
      </c>
      <c r="L515" s="6" t="s">
        <v>1</v>
      </c>
      <c r="M515" s="12">
        <v>41001</v>
      </c>
      <c r="N515" s="12">
        <v>48306</v>
      </c>
      <c r="O515" s="6">
        <v>1</v>
      </c>
      <c r="P515" s="13">
        <v>2.35215</v>
      </c>
      <c r="Q515" s="13">
        <v>5.29</v>
      </c>
      <c r="R515" s="14">
        <v>0.256735871</v>
      </c>
      <c r="S515" s="6" t="s">
        <v>35</v>
      </c>
      <c r="T515" s="6" t="s">
        <v>35</v>
      </c>
      <c r="U515" s="15" t="s">
        <v>35</v>
      </c>
      <c r="V515" s="15" t="s">
        <v>616</v>
      </c>
      <c r="W515" s="15" t="s">
        <v>846</v>
      </c>
      <c r="X515" s="16">
        <v>1</v>
      </c>
      <c r="Y515" s="45">
        <f t="shared" si="105"/>
        <v>73050</v>
      </c>
      <c r="Z515" s="41">
        <f>IF(IFERROR(MATCH(E515,CONV_CAISO_Gen_List!C:C,0),FALSE),1,0)</f>
        <v>1</v>
      </c>
      <c r="AA515" s="47">
        <f t="shared" si="106"/>
        <v>5.29</v>
      </c>
      <c r="AB515">
        <f t="shared" si="107"/>
        <v>1</v>
      </c>
      <c r="AC515">
        <f t="shared" si="108"/>
        <v>1</v>
      </c>
      <c r="AD515">
        <f t="shared" si="104"/>
        <v>1</v>
      </c>
      <c r="AE515">
        <f t="shared" si="109"/>
        <v>0</v>
      </c>
      <c r="AF515" t="str">
        <f t="shared" si="110"/>
        <v>BUCKWD_1_NPALM1</v>
      </c>
      <c r="AG515" t="str">
        <f t="shared" si="111"/>
        <v>North Palm Springs #1A</v>
      </c>
      <c r="AH515" s="70">
        <f t="shared" si="112"/>
        <v>2.35215</v>
      </c>
      <c r="AI515" t="str">
        <f t="shared" si="113"/>
        <v>Solar</v>
      </c>
      <c r="AJ515" s="44">
        <f>IFERROR(INDEX(MasterGenCapability_201906!$G:$G,MATCH($AF515,MasterGenCapability_201906!$U:$U,0)),"")</f>
        <v>2.4</v>
      </c>
      <c r="AK515" s="44">
        <f>IFERROR(INDEX(NQC2020compliance_20191121!$L:$L,MATCH($AF515,NQC2020compliance_20191121!$A:$A,0)),"")</f>
        <v>0.34</v>
      </c>
    </row>
    <row r="516" spans="2:37" x14ac:dyDescent="0.25">
      <c r="B516" s="6">
        <v>511</v>
      </c>
      <c r="C516" s="6" t="s">
        <v>1518</v>
      </c>
      <c r="D516" s="6" t="s">
        <v>1519</v>
      </c>
      <c r="E516" s="6" t="s">
        <v>1520</v>
      </c>
      <c r="F516" s="6" t="s">
        <v>1127</v>
      </c>
      <c r="G516" s="6" t="s">
        <v>30</v>
      </c>
      <c r="H516" s="6" t="s">
        <v>844</v>
      </c>
      <c r="I516" s="6" t="s">
        <v>1166</v>
      </c>
      <c r="J516" s="6" t="s">
        <v>614</v>
      </c>
      <c r="K516" s="6" t="s">
        <v>619</v>
      </c>
      <c r="L516" s="6" t="s">
        <v>1</v>
      </c>
      <c r="M516" s="12">
        <v>41033</v>
      </c>
      <c r="N516" s="12">
        <v>48338</v>
      </c>
      <c r="O516" s="6">
        <v>1</v>
      </c>
      <c r="P516" s="13">
        <v>4.12</v>
      </c>
      <c r="Q516" s="13">
        <v>9.4</v>
      </c>
      <c r="R516" s="14">
        <v>0.26045130100000002</v>
      </c>
      <c r="S516" s="6" t="s">
        <v>35</v>
      </c>
      <c r="T516" s="6" t="s">
        <v>35</v>
      </c>
      <c r="U516" s="15" t="s">
        <v>35</v>
      </c>
      <c r="V516" s="15" t="s">
        <v>616</v>
      </c>
      <c r="W516" s="15" t="s">
        <v>846</v>
      </c>
      <c r="X516" s="16">
        <v>1</v>
      </c>
      <c r="Y516" s="45">
        <f t="shared" si="105"/>
        <v>73050</v>
      </c>
      <c r="Z516" s="41">
        <f>IF(IFERROR(MATCH(E516,CONV_CAISO_Gen_List!C:C,0),FALSE),1,0)</f>
        <v>1</v>
      </c>
      <c r="AA516" s="47">
        <f t="shared" si="106"/>
        <v>9.4</v>
      </c>
      <c r="AB516">
        <f t="shared" si="107"/>
        <v>1</v>
      </c>
      <c r="AC516">
        <f t="shared" si="108"/>
        <v>1</v>
      </c>
      <c r="AD516">
        <f t="shared" si="104"/>
        <v>1</v>
      </c>
      <c r="AE516">
        <f t="shared" si="109"/>
        <v>0</v>
      </c>
      <c r="AF516" t="str">
        <f t="shared" si="110"/>
        <v>GARNET_1_SOLAR</v>
      </c>
      <c r="AG516" t="str">
        <f t="shared" si="111"/>
        <v>North Palm Springs #4A</v>
      </c>
      <c r="AH516" s="70">
        <f t="shared" si="112"/>
        <v>4.12</v>
      </c>
      <c r="AI516" t="str">
        <f t="shared" si="113"/>
        <v>Solar</v>
      </c>
      <c r="AJ516" s="44">
        <f>IFERROR(INDEX(MasterGenCapability_201906!$G:$G,MATCH($AF516,MasterGenCapability_201906!$U:$U,0)),"")</f>
        <v>4</v>
      </c>
      <c r="AK516" s="44">
        <f>IFERROR(INDEX(NQC2020compliance_20191121!$L:$L,MATCH($AF516,NQC2020compliance_20191121!$A:$A,0)),"")</f>
        <v>0</v>
      </c>
    </row>
    <row r="517" spans="2:37" x14ac:dyDescent="0.25">
      <c r="B517" s="6">
        <v>512</v>
      </c>
      <c r="C517" s="6" t="s">
        <v>1521</v>
      </c>
      <c r="D517" s="6" t="s">
        <v>1522</v>
      </c>
      <c r="E517" s="6" t="s">
        <v>1523</v>
      </c>
      <c r="F517" s="6" t="s">
        <v>1127</v>
      </c>
      <c r="G517" s="6" t="s">
        <v>30</v>
      </c>
      <c r="H517" s="6" t="s">
        <v>79</v>
      </c>
      <c r="I517" s="6" t="s">
        <v>91</v>
      </c>
      <c r="J517" s="6" t="s">
        <v>614</v>
      </c>
      <c r="K517" s="6" t="s">
        <v>619</v>
      </c>
      <c r="L517" s="6" t="s">
        <v>1</v>
      </c>
      <c r="M517" s="12">
        <v>42186</v>
      </c>
      <c r="N517" s="12">
        <v>49552</v>
      </c>
      <c r="O517" s="6">
        <v>1</v>
      </c>
      <c r="P517" s="13">
        <v>310</v>
      </c>
      <c r="Q517" s="13">
        <v>778.24838690000001</v>
      </c>
      <c r="R517" s="14">
        <v>0.28658432299999997</v>
      </c>
      <c r="S517" s="6" t="s">
        <v>35</v>
      </c>
      <c r="T517" s="6" t="s">
        <v>35</v>
      </c>
      <c r="U517" s="15" t="s">
        <v>35</v>
      </c>
      <c r="V517" s="15" t="s">
        <v>616</v>
      </c>
      <c r="W517" s="15" t="s">
        <v>91</v>
      </c>
      <c r="X517" s="16">
        <v>1</v>
      </c>
      <c r="Y517" s="45">
        <f t="shared" si="105"/>
        <v>73050</v>
      </c>
      <c r="Z517" s="41">
        <f>IF(IFERROR(MATCH(E517,CONV_CAISO_Gen_List!C:C,0),FALSE),1,0)</f>
        <v>1</v>
      </c>
      <c r="AA517" s="47">
        <f t="shared" si="106"/>
        <v>778.24838690000001</v>
      </c>
      <c r="AB517">
        <f t="shared" si="107"/>
        <v>1</v>
      </c>
      <c r="AC517">
        <f t="shared" si="108"/>
        <v>1</v>
      </c>
      <c r="AD517">
        <f t="shared" si="104"/>
        <v>1</v>
      </c>
      <c r="AE517">
        <f t="shared" si="109"/>
        <v>0</v>
      </c>
      <c r="AF517" t="str">
        <f t="shared" si="110"/>
        <v>SLSTR1_2_SOLAR1</v>
      </c>
      <c r="AG517" t="str">
        <f t="shared" si="111"/>
        <v>Solar Star California XIX, LLC (AVPV I)</v>
      </c>
      <c r="AH517" s="70">
        <f t="shared" si="112"/>
        <v>310</v>
      </c>
      <c r="AI517" t="str">
        <f t="shared" si="113"/>
        <v>Solar</v>
      </c>
      <c r="AJ517" s="44">
        <f>IFERROR(INDEX(MasterGenCapability_201906!$G:$G,MATCH($AF517,MasterGenCapability_201906!$U:$U,0)),"")</f>
        <v>151.5</v>
      </c>
      <c r="AK517" s="44">
        <f>IFERROR(INDEX(NQC2020compliance_20191121!$L:$L,MATCH($AF517,NQC2020compliance_20191121!$A:$A,0)),"")</f>
        <v>43.4</v>
      </c>
    </row>
    <row r="518" spans="2:37" x14ac:dyDescent="0.25">
      <c r="B518" s="6">
        <v>513</v>
      </c>
      <c r="C518" s="6" t="s">
        <v>1524</v>
      </c>
      <c r="D518" s="6" t="s">
        <v>1525</v>
      </c>
      <c r="E518" s="6" t="s">
        <v>1526</v>
      </c>
      <c r="F518" s="6" t="s">
        <v>1127</v>
      </c>
      <c r="G518" s="6" t="s">
        <v>30</v>
      </c>
      <c r="H518" s="6" t="s">
        <v>79</v>
      </c>
      <c r="I518" s="6" t="s">
        <v>91</v>
      </c>
      <c r="J518" s="6" t="s">
        <v>614</v>
      </c>
      <c r="K518" s="6" t="s">
        <v>619</v>
      </c>
      <c r="L518" s="6" t="s">
        <v>1</v>
      </c>
      <c r="M518" s="12">
        <v>42186</v>
      </c>
      <c r="N518" s="12">
        <v>49552</v>
      </c>
      <c r="O518" s="6">
        <v>1</v>
      </c>
      <c r="P518" s="13">
        <v>276</v>
      </c>
      <c r="Q518" s="13">
        <v>717.99689880000005</v>
      </c>
      <c r="R518" s="14">
        <v>0.29696781300000002</v>
      </c>
      <c r="S518" s="6" t="s">
        <v>35</v>
      </c>
      <c r="T518" s="6" t="s">
        <v>35</v>
      </c>
      <c r="U518" s="15" t="s">
        <v>35</v>
      </c>
      <c r="V518" s="15" t="s">
        <v>616</v>
      </c>
      <c r="W518" s="15" t="s">
        <v>91</v>
      </c>
      <c r="X518" s="16">
        <v>1</v>
      </c>
      <c r="Y518" s="45">
        <f t="shared" si="105"/>
        <v>73050</v>
      </c>
      <c r="Z518" s="41">
        <f>IF(IFERROR(MATCH(E518,CONV_CAISO_Gen_List!C:C,0),FALSE),1,0)</f>
        <v>1</v>
      </c>
      <c r="AA518" s="47">
        <f t="shared" si="106"/>
        <v>717.99689880000005</v>
      </c>
      <c r="AB518">
        <f t="shared" si="107"/>
        <v>1</v>
      </c>
      <c r="AC518">
        <f t="shared" si="108"/>
        <v>1</v>
      </c>
      <c r="AD518">
        <f t="shared" ref="AD518:AD581" si="114">IF(AND(AB518,AC518),1,0)</f>
        <v>1</v>
      </c>
      <c r="AE518">
        <f t="shared" si="109"/>
        <v>0</v>
      </c>
      <c r="AF518" t="str">
        <f t="shared" si="110"/>
        <v>SLSTR2_2_SOLAR2</v>
      </c>
      <c r="AG518" t="str">
        <f t="shared" si="111"/>
        <v>Solar Star California XX, LLC (AVPV II)</v>
      </c>
      <c r="AH518" s="70">
        <f t="shared" si="112"/>
        <v>276</v>
      </c>
      <c r="AI518" t="str">
        <f t="shared" si="113"/>
        <v>Solar</v>
      </c>
      <c r="AJ518" s="44">
        <f>IFERROR(INDEX(MasterGenCapability_201906!$G:$G,MATCH($AF518,MasterGenCapability_201906!$U:$U,0)),"")</f>
        <v>276</v>
      </c>
      <c r="AK518" s="44">
        <f>IFERROR(INDEX(NQC2020compliance_20191121!$L:$L,MATCH($AF518,NQC2020compliance_20191121!$A:$A,0)),"")</f>
        <v>38.64</v>
      </c>
    </row>
    <row r="519" spans="2:37" x14ac:dyDescent="0.25">
      <c r="B519" s="6">
        <v>514</v>
      </c>
      <c r="C519" s="6" t="s">
        <v>1527</v>
      </c>
      <c r="D519" s="6" t="s">
        <v>1528</v>
      </c>
      <c r="E519" s="6" t="s">
        <v>1529</v>
      </c>
      <c r="F519" s="6" t="s">
        <v>1127</v>
      </c>
      <c r="G519" s="6" t="s">
        <v>30</v>
      </c>
      <c r="H519" s="6" t="s">
        <v>174</v>
      </c>
      <c r="I519" s="6" t="s">
        <v>175</v>
      </c>
      <c r="J519" s="6" t="s">
        <v>614</v>
      </c>
      <c r="K519" s="6" t="s">
        <v>619</v>
      </c>
      <c r="L519" s="6" t="s">
        <v>1</v>
      </c>
      <c r="M519" s="12">
        <v>42338</v>
      </c>
      <c r="N519" s="12">
        <v>49644</v>
      </c>
      <c r="O519" s="6">
        <v>1</v>
      </c>
      <c r="P519" s="13">
        <v>108</v>
      </c>
      <c r="Q519" s="13">
        <v>275</v>
      </c>
      <c r="R519" s="14">
        <v>0.29067309299999999</v>
      </c>
      <c r="S519" s="6" t="s">
        <v>35</v>
      </c>
      <c r="T519" s="6" t="s">
        <v>35</v>
      </c>
      <c r="U519" s="15" t="s">
        <v>35</v>
      </c>
      <c r="V519" s="15" t="s">
        <v>616</v>
      </c>
      <c r="W519" s="15" t="s">
        <v>176</v>
      </c>
      <c r="X519" s="16">
        <v>1</v>
      </c>
      <c r="Y519" s="45">
        <f t="shared" ref="Y519:Y582" si="115">IF(O519,DATE(2099,12,31),N519)</f>
        <v>73050</v>
      </c>
      <c r="Z519" s="41">
        <f>IF(IFERROR(MATCH(E519,CONV_CAISO_Gen_List!C:C,0),FALSE),1,0)</f>
        <v>1</v>
      </c>
      <c r="AA519" s="47">
        <f t="shared" ref="AA519:AA582" si="116">Q519*X519</f>
        <v>275</v>
      </c>
      <c r="AB519">
        <f t="shared" ref="AB519:AB582" si="117">IF(AND(YEAR(M519)&lt;=$AB$5,YEAR(Y519)&gt;=$AB$5),1,0)</f>
        <v>1</v>
      </c>
      <c r="AC519">
        <f t="shared" ref="AC519:AC582" si="118">IF(T519="CAISO",1,0)</f>
        <v>1</v>
      </c>
      <c r="AD519">
        <f t="shared" si="114"/>
        <v>1</v>
      </c>
      <c r="AE519">
        <f t="shared" ref="AE519:AE582" si="119">IF(P519=0,1,0)</f>
        <v>0</v>
      </c>
      <c r="AF519" t="str">
        <f t="shared" si="110"/>
        <v>SLST13_2_SOLAR1</v>
      </c>
      <c r="AG519" t="str">
        <f t="shared" si="111"/>
        <v>Solar Star California XIII, LLC (Quinto)</v>
      </c>
      <c r="AH519" s="70">
        <f t="shared" si="112"/>
        <v>108</v>
      </c>
      <c r="AI519" t="str">
        <f t="shared" si="113"/>
        <v>Solar</v>
      </c>
      <c r="AJ519" s="44">
        <f>IFERROR(INDEX(MasterGenCapability_201906!$G:$G,MATCH($AF519,MasterGenCapability_201906!$U:$U,0)),"")</f>
        <v>107.6</v>
      </c>
      <c r="AK519" s="44">
        <f>IFERROR(INDEX(NQC2020compliance_20191121!$L:$L,MATCH($AF519,NQC2020compliance_20191121!$A:$A,0)),"")</f>
        <v>15.06</v>
      </c>
    </row>
    <row r="520" spans="2:37" x14ac:dyDescent="0.25">
      <c r="B520" s="6">
        <v>515</v>
      </c>
      <c r="C520" s="6" t="s">
        <v>1530</v>
      </c>
      <c r="D520" s="6" t="s">
        <v>1531</v>
      </c>
      <c r="E520" s="6"/>
      <c r="F520" s="6" t="s">
        <v>1127</v>
      </c>
      <c r="G520" s="6" t="s">
        <v>30</v>
      </c>
      <c r="H520" s="6" t="s">
        <v>1149</v>
      </c>
      <c r="I520" s="6" t="s">
        <v>704</v>
      </c>
      <c r="J520" s="6" t="s">
        <v>614</v>
      </c>
      <c r="K520" s="6" t="s">
        <v>1382</v>
      </c>
      <c r="L520" s="6" t="s">
        <v>1</v>
      </c>
      <c r="M520" s="12">
        <v>40588</v>
      </c>
      <c r="N520" s="12">
        <v>47893</v>
      </c>
      <c r="O520" s="6">
        <v>1</v>
      </c>
      <c r="P520" s="13">
        <v>0.75</v>
      </c>
      <c r="Q520" s="13">
        <v>1.31</v>
      </c>
      <c r="R520" s="14">
        <v>0.19939117200000001</v>
      </c>
      <c r="S520" s="6" t="s">
        <v>35</v>
      </c>
      <c r="T520" s="6" t="s">
        <v>35</v>
      </c>
      <c r="U520" s="15" t="s">
        <v>35</v>
      </c>
      <c r="V520" s="15" t="s">
        <v>616</v>
      </c>
      <c r="W520" s="15" t="s">
        <v>37</v>
      </c>
      <c r="X520" s="16">
        <v>1</v>
      </c>
      <c r="Y520" s="45">
        <f t="shared" si="115"/>
        <v>73050</v>
      </c>
      <c r="Z520" s="41">
        <f>IF(IFERROR(MATCH(E520,CONV_CAISO_Gen_List!C:C,0),FALSE),1,0)</f>
        <v>0</v>
      </c>
      <c r="AA520" s="47">
        <f t="shared" si="116"/>
        <v>1.31</v>
      </c>
      <c r="AB520">
        <f t="shared" si="117"/>
        <v>1</v>
      </c>
      <c r="AC520">
        <f t="shared" si="118"/>
        <v>1</v>
      </c>
      <c r="AD520">
        <f t="shared" si="114"/>
        <v>1</v>
      </c>
      <c r="AE520">
        <f t="shared" si="119"/>
        <v>0</v>
      </c>
      <c r="AF520" t="str">
        <f t="shared" ref="AF520:AF583" si="120">IF(ISBLANK(E520),C520,E520)</f>
        <v>SC55434</v>
      </c>
      <c r="AG520" t="str">
        <f t="shared" ref="AG520:AG583" si="121">D520</f>
        <v>One Miracle Property, LLC</v>
      </c>
      <c r="AH520" s="70">
        <f t="shared" ref="AH520:AH583" si="122">P520</f>
        <v>0.75</v>
      </c>
      <c r="AI520" t="str">
        <f t="shared" ref="AI520:AI583" si="123">V520</f>
        <v>Solar</v>
      </c>
      <c r="AJ520" s="44" t="str">
        <f>IFERROR(INDEX(MasterGenCapability_201906!$G:$G,MATCH($AF520,MasterGenCapability_201906!$U:$U,0)),"")</f>
        <v/>
      </c>
      <c r="AK520" s="44" t="str">
        <f>IFERROR(INDEX(NQC2020compliance_20191121!$L:$L,MATCH($AF520,NQC2020compliance_20191121!$A:$A,0)),"")</f>
        <v/>
      </c>
    </row>
    <row r="521" spans="2:37" x14ac:dyDescent="0.25">
      <c r="B521" s="6">
        <v>516</v>
      </c>
      <c r="C521" s="6" t="s">
        <v>1532</v>
      </c>
      <c r="D521" s="6" t="s">
        <v>1533</v>
      </c>
      <c r="E521" s="6"/>
      <c r="F521" s="6" t="s">
        <v>1127</v>
      </c>
      <c r="G521" s="6" t="s">
        <v>30</v>
      </c>
      <c r="H521" s="6" t="s">
        <v>710</v>
      </c>
      <c r="I521" s="6" t="s">
        <v>286</v>
      </c>
      <c r="J521" s="6" t="s">
        <v>614</v>
      </c>
      <c r="K521" s="6" t="s">
        <v>619</v>
      </c>
      <c r="L521" s="6" t="s">
        <v>1</v>
      </c>
      <c r="M521" s="12">
        <v>41636</v>
      </c>
      <c r="N521" s="12">
        <v>48941</v>
      </c>
      <c r="O521" s="6">
        <v>1</v>
      </c>
      <c r="P521" s="13">
        <v>1.496</v>
      </c>
      <c r="Q521" s="13">
        <v>4.42</v>
      </c>
      <c r="R521" s="14">
        <v>0.337276878</v>
      </c>
      <c r="S521" s="6" t="s">
        <v>35</v>
      </c>
      <c r="T521" s="6" t="s">
        <v>35</v>
      </c>
      <c r="U521" s="15" t="s">
        <v>35</v>
      </c>
      <c r="V521" s="15" t="s">
        <v>616</v>
      </c>
      <c r="W521" s="15" t="s">
        <v>287</v>
      </c>
      <c r="X521" s="16">
        <v>1</v>
      </c>
      <c r="Y521" s="45">
        <f t="shared" si="115"/>
        <v>73050</v>
      </c>
      <c r="Z521" s="41">
        <f>IF(IFERROR(MATCH(E521,CONV_CAISO_Gen_List!C:C,0),FALSE),1,0)</f>
        <v>0</v>
      </c>
      <c r="AA521" s="47">
        <f t="shared" si="116"/>
        <v>4.42</v>
      </c>
      <c r="AB521">
        <f t="shared" si="117"/>
        <v>1</v>
      </c>
      <c r="AC521">
        <f t="shared" si="118"/>
        <v>1</v>
      </c>
      <c r="AD521">
        <f t="shared" si="114"/>
        <v>1</v>
      </c>
      <c r="AE521">
        <f t="shared" si="119"/>
        <v>0</v>
      </c>
      <c r="AF521" t="str">
        <f t="shared" si="120"/>
        <v>SC55439</v>
      </c>
      <c r="AG521" t="str">
        <f t="shared" si="121"/>
        <v>Powhatan Solar Power Generation Station 1, LLC</v>
      </c>
      <c r="AH521" s="70">
        <f t="shared" si="122"/>
        <v>1.496</v>
      </c>
      <c r="AI521" t="str">
        <f t="shared" si="123"/>
        <v>Solar</v>
      </c>
      <c r="AJ521" s="44" t="str">
        <f>IFERROR(INDEX(MasterGenCapability_201906!$G:$G,MATCH($AF521,MasterGenCapability_201906!$U:$U,0)),"")</f>
        <v/>
      </c>
      <c r="AK521" s="44" t="str">
        <f>IFERROR(INDEX(NQC2020compliance_20191121!$L:$L,MATCH($AF521,NQC2020compliance_20191121!$A:$A,0)),"")</f>
        <v/>
      </c>
    </row>
    <row r="522" spans="2:37" x14ac:dyDescent="0.25">
      <c r="B522" s="6">
        <v>517</v>
      </c>
      <c r="C522" s="6" t="s">
        <v>1534</v>
      </c>
      <c r="D522" s="6" t="s">
        <v>1535</v>
      </c>
      <c r="E522" s="6"/>
      <c r="F522" s="6" t="s">
        <v>1127</v>
      </c>
      <c r="G522" s="6" t="s">
        <v>30</v>
      </c>
      <c r="H522" s="6" t="s">
        <v>710</v>
      </c>
      <c r="I522" s="6" t="s">
        <v>286</v>
      </c>
      <c r="J522" s="6" t="s">
        <v>614</v>
      </c>
      <c r="K522" s="6" t="s">
        <v>615</v>
      </c>
      <c r="L522" s="6" t="s">
        <v>1</v>
      </c>
      <c r="M522" s="12">
        <v>41636</v>
      </c>
      <c r="N522" s="12">
        <v>48941</v>
      </c>
      <c r="O522" s="6">
        <v>1</v>
      </c>
      <c r="P522" s="13">
        <v>1.496</v>
      </c>
      <c r="Q522" s="13">
        <v>3.58</v>
      </c>
      <c r="R522" s="14">
        <v>0.27317901</v>
      </c>
      <c r="S522" s="6" t="s">
        <v>35</v>
      </c>
      <c r="T522" s="6" t="s">
        <v>35</v>
      </c>
      <c r="U522" s="15" t="s">
        <v>35</v>
      </c>
      <c r="V522" s="15" t="s">
        <v>616</v>
      </c>
      <c r="W522" s="15" t="s">
        <v>287</v>
      </c>
      <c r="X522" s="16">
        <v>1</v>
      </c>
      <c r="Y522" s="45">
        <f t="shared" si="115"/>
        <v>73050</v>
      </c>
      <c r="Z522" s="41">
        <f>IF(IFERROR(MATCH(E522,CONV_CAISO_Gen_List!C:C,0),FALSE),1,0)</f>
        <v>0</v>
      </c>
      <c r="AA522" s="47">
        <f t="shared" si="116"/>
        <v>3.58</v>
      </c>
      <c r="AB522">
        <f t="shared" si="117"/>
        <v>1</v>
      </c>
      <c r="AC522">
        <f t="shared" si="118"/>
        <v>1</v>
      </c>
      <c r="AD522">
        <f t="shared" si="114"/>
        <v>1</v>
      </c>
      <c r="AE522">
        <f t="shared" si="119"/>
        <v>0</v>
      </c>
      <c r="AF522" t="str">
        <f t="shared" si="120"/>
        <v>SC55440</v>
      </c>
      <c r="AG522" t="str">
        <f t="shared" si="121"/>
        <v>Otoe Solar Power Generation Station 1, LLC</v>
      </c>
      <c r="AH522" s="70">
        <f t="shared" si="122"/>
        <v>1.496</v>
      </c>
      <c r="AI522" t="str">
        <f t="shared" si="123"/>
        <v>Solar</v>
      </c>
      <c r="AJ522" s="44" t="str">
        <f>IFERROR(INDEX(MasterGenCapability_201906!$G:$G,MATCH($AF522,MasterGenCapability_201906!$U:$U,0)),"")</f>
        <v/>
      </c>
      <c r="AK522" s="44" t="str">
        <f>IFERROR(INDEX(NQC2020compliance_20191121!$L:$L,MATCH($AF522,NQC2020compliance_20191121!$A:$A,0)),"")</f>
        <v/>
      </c>
    </row>
    <row r="523" spans="2:37" x14ac:dyDescent="0.25">
      <c r="B523" s="6">
        <v>518</v>
      </c>
      <c r="C523" s="6" t="s">
        <v>1536</v>
      </c>
      <c r="D523" s="6" t="s">
        <v>1537</v>
      </c>
      <c r="E523" s="6"/>
      <c r="F523" s="6" t="s">
        <v>1127</v>
      </c>
      <c r="G523" s="6" t="s">
        <v>30</v>
      </c>
      <c r="H523" s="6" t="s">
        <v>710</v>
      </c>
      <c r="I523" s="6" t="s">
        <v>286</v>
      </c>
      <c r="J523" s="6" t="s">
        <v>614</v>
      </c>
      <c r="K523" s="6" t="s">
        <v>619</v>
      </c>
      <c r="L523" s="6" t="s">
        <v>1</v>
      </c>
      <c r="M523" s="12">
        <v>41636</v>
      </c>
      <c r="N523" s="12">
        <v>48941</v>
      </c>
      <c r="O523" s="6">
        <v>1</v>
      </c>
      <c r="P523" s="13">
        <v>1.496</v>
      </c>
      <c r="Q523" s="13">
        <v>4.4400000000000004</v>
      </c>
      <c r="R523" s="14">
        <v>0.33880301800000001</v>
      </c>
      <c r="S523" s="6" t="s">
        <v>35</v>
      </c>
      <c r="T523" s="6" t="s">
        <v>35</v>
      </c>
      <c r="U523" s="15" t="s">
        <v>35</v>
      </c>
      <c r="V523" s="15" t="s">
        <v>616</v>
      </c>
      <c r="W523" s="15" t="s">
        <v>287</v>
      </c>
      <c r="X523" s="16">
        <v>1</v>
      </c>
      <c r="Y523" s="45">
        <f t="shared" si="115"/>
        <v>73050</v>
      </c>
      <c r="Z523" s="41">
        <f>IF(IFERROR(MATCH(E523,CONV_CAISO_Gen_List!C:C,0),FALSE),1,0)</f>
        <v>0</v>
      </c>
      <c r="AA523" s="47">
        <f t="shared" si="116"/>
        <v>4.4400000000000004</v>
      </c>
      <c r="AB523">
        <f t="shared" si="117"/>
        <v>1</v>
      </c>
      <c r="AC523">
        <f t="shared" si="118"/>
        <v>1</v>
      </c>
      <c r="AD523">
        <f t="shared" si="114"/>
        <v>1</v>
      </c>
      <c r="AE523">
        <f t="shared" si="119"/>
        <v>0</v>
      </c>
      <c r="AF523" t="str">
        <f t="shared" si="120"/>
        <v>SC55442</v>
      </c>
      <c r="AG523" t="str">
        <f t="shared" si="121"/>
        <v>Navajo Solar Power Generation Station 1, LLC</v>
      </c>
      <c r="AH523" s="70">
        <f t="shared" si="122"/>
        <v>1.496</v>
      </c>
      <c r="AI523" t="str">
        <f t="shared" si="123"/>
        <v>Solar</v>
      </c>
      <c r="AJ523" s="44" t="str">
        <f>IFERROR(INDEX(MasterGenCapability_201906!$G:$G,MATCH($AF523,MasterGenCapability_201906!$U:$U,0)),"")</f>
        <v/>
      </c>
      <c r="AK523" s="44" t="str">
        <f>IFERROR(INDEX(NQC2020compliance_20191121!$L:$L,MATCH($AF523,NQC2020compliance_20191121!$A:$A,0)),"")</f>
        <v/>
      </c>
    </row>
    <row r="524" spans="2:37" x14ac:dyDescent="0.25">
      <c r="B524" s="6">
        <v>519</v>
      </c>
      <c r="C524" s="6" t="s">
        <v>1538</v>
      </c>
      <c r="D524" s="6" t="s">
        <v>1539</v>
      </c>
      <c r="E524" s="6" t="s">
        <v>1540</v>
      </c>
      <c r="F524" s="6" t="s">
        <v>1127</v>
      </c>
      <c r="G524" s="6" t="s">
        <v>30</v>
      </c>
      <c r="H524" s="6" t="s">
        <v>90</v>
      </c>
      <c r="I524" s="6" t="s">
        <v>91</v>
      </c>
      <c r="J524" s="6" t="s">
        <v>614</v>
      </c>
      <c r="K524" s="6" t="s">
        <v>619</v>
      </c>
      <c r="L524" s="6" t="s">
        <v>1</v>
      </c>
      <c r="M524" s="12">
        <v>41991</v>
      </c>
      <c r="N524" s="12">
        <v>49340</v>
      </c>
      <c r="O524" s="6">
        <v>1</v>
      </c>
      <c r="P524" s="13">
        <v>5</v>
      </c>
      <c r="Q524" s="13">
        <v>13</v>
      </c>
      <c r="R524" s="14">
        <v>0.296803653</v>
      </c>
      <c r="S524" s="6" t="s">
        <v>35</v>
      </c>
      <c r="T524" s="6" t="s">
        <v>35</v>
      </c>
      <c r="U524" s="15" t="s">
        <v>35</v>
      </c>
      <c r="V524" s="15" t="s">
        <v>616</v>
      </c>
      <c r="W524" s="15" t="s">
        <v>91</v>
      </c>
      <c r="X524" s="16">
        <v>1</v>
      </c>
      <c r="Y524" s="45">
        <f t="shared" si="115"/>
        <v>73050</v>
      </c>
      <c r="Z524" s="41">
        <f>IF(IFERROR(MATCH(E524,CONV_CAISO_Gen_List!C:C,0),FALSE),1,0)</f>
        <v>1</v>
      </c>
      <c r="AA524" s="47">
        <f t="shared" si="116"/>
        <v>13</v>
      </c>
      <c r="AB524">
        <f t="shared" si="117"/>
        <v>1</v>
      </c>
      <c r="AC524">
        <f t="shared" si="118"/>
        <v>1</v>
      </c>
      <c r="AD524">
        <f t="shared" si="114"/>
        <v>1</v>
      </c>
      <c r="AE524">
        <f t="shared" si="119"/>
        <v>0</v>
      </c>
      <c r="AF524" t="str">
        <f t="shared" si="120"/>
        <v>DELSUR_6_DRYFRB</v>
      </c>
      <c r="AG524" t="str">
        <f t="shared" si="121"/>
        <v>Lancaster Dry Farm Ranch B, LLC</v>
      </c>
      <c r="AH524" s="70">
        <f t="shared" si="122"/>
        <v>5</v>
      </c>
      <c r="AI524" t="str">
        <f t="shared" si="123"/>
        <v>Solar</v>
      </c>
      <c r="AJ524" s="44">
        <f>IFERROR(INDEX(MasterGenCapability_201906!$G:$G,MATCH($AF524,MasterGenCapability_201906!$U:$U,0)),"")</f>
        <v>5</v>
      </c>
      <c r="AK524" s="44">
        <f>IFERROR(INDEX(NQC2020compliance_20191121!$L:$L,MATCH($AF524,NQC2020compliance_20191121!$A:$A,0)),"")</f>
        <v>0.7</v>
      </c>
    </row>
    <row r="525" spans="2:37" x14ac:dyDescent="0.25">
      <c r="B525" s="6">
        <v>520</v>
      </c>
      <c r="C525" s="6" t="s">
        <v>1541</v>
      </c>
      <c r="D525" s="6" t="s">
        <v>1542</v>
      </c>
      <c r="E525" s="6" t="s">
        <v>1543</v>
      </c>
      <c r="F525" s="6" t="s">
        <v>1127</v>
      </c>
      <c r="G525" s="6" t="s">
        <v>30</v>
      </c>
      <c r="H525" s="6" t="s">
        <v>710</v>
      </c>
      <c r="I525" s="6" t="s">
        <v>929</v>
      </c>
      <c r="J525" s="6" t="s">
        <v>614</v>
      </c>
      <c r="K525" s="6" t="s">
        <v>615</v>
      </c>
      <c r="L525" s="6" t="s">
        <v>1</v>
      </c>
      <c r="M525" s="12">
        <v>42167</v>
      </c>
      <c r="N525" s="12">
        <v>49491</v>
      </c>
      <c r="O525" s="6">
        <v>1</v>
      </c>
      <c r="P525" s="13">
        <v>5</v>
      </c>
      <c r="Q525" s="13">
        <v>10.29</v>
      </c>
      <c r="R525" s="14">
        <v>0.23493150700000001</v>
      </c>
      <c r="S525" s="6" t="s">
        <v>35</v>
      </c>
      <c r="T525" s="6" t="s">
        <v>35</v>
      </c>
      <c r="U525" s="15" t="s">
        <v>35</v>
      </c>
      <c r="V525" s="15" t="s">
        <v>616</v>
      </c>
      <c r="W525" s="15" t="s">
        <v>287</v>
      </c>
      <c r="X525" s="16">
        <v>1</v>
      </c>
      <c r="Y525" s="45">
        <f t="shared" si="115"/>
        <v>73050</v>
      </c>
      <c r="Z525" s="41">
        <f>IF(IFERROR(MATCH(E525,CONV_CAISO_Gen_List!C:C,0),FALSE),1,0)</f>
        <v>1</v>
      </c>
      <c r="AA525" s="47">
        <f t="shared" si="116"/>
        <v>10.29</v>
      </c>
      <c r="AB525">
        <f t="shared" si="117"/>
        <v>1</v>
      </c>
      <c r="AC525">
        <f t="shared" si="118"/>
        <v>1</v>
      </c>
      <c r="AD525">
        <f t="shared" si="114"/>
        <v>1</v>
      </c>
      <c r="AE525">
        <f t="shared" si="119"/>
        <v>0</v>
      </c>
      <c r="AF525" t="str">
        <f t="shared" si="120"/>
        <v>VICTOR_1_VDRYFA</v>
      </c>
      <c r="AG525" t="str">
        <f t="shared" si="121"/>
        <v>Victor Dry Farm Ranch A, LLC</v>
      </c>
      <c r="AH525" s="70">
        <f t="shared" si="122"/>
        <v>5</v>
      </c>
      <c r="AI525" t="str">
        <f t="shared" si="123"/>
        <v>Solar</v>
      </c>
      <c r="AJ525" s="44">
        <f>IFERROR(INDEX(MasterGenCapability_201906!$G:$G,MATCH($AF525,MasterGenCapability_201906!$U:$U,0)),"")</f>
        <v>5</v>
      </c>
      <c r="AK525" s="44">
        <f>IFERROR(INDEX(NQC2020compliance_20191121!$L:$L,MATCH($AF525,NQC2020compliance_20191121!$A:$A,0)),"")</f>
        <v>0.7</v>
      </c>
    </row>
    <row r="526" spans="2:37" x14ac:dyDescent="0.25">
      <c r="B526" s="6">
        <v>521</v>
      </c>
      <c r="C526" s="6" t="s">
        <v>1544</v>
      </c>
      <c r="D526" s="6" t="s">
        <v>1545</v>
      </c>
      <c r="E526" s="6" t="s">
        <v>1546</v>
      </c>
      <c r="F526" s="6" t="s">
        <v>1127</v>
      </c>
      <c r="G526" s="6" t="s">
        <v>30</v>
      </c>
      <c r="H526" s="6" t="s">
        <v>710</v>
      </c>
      <c r="I526" s="6" t="s">
        <v>929</v>
      </c>
      <c r="J526" s="6" t="s">
        <v>614</v>
      </c>
      <c r="K526" s="6" t="s">
        <v>615</v>
      </c>
      <c r="L526" s="6" t="s">
        <v>1</v>
      </c>
      <c r="M526" s="12">
        <v>42167</v>
      </c>
      <c r="N526" s="12">
        <v>49491</v>
      </c>
      <c r="O526" s="6">
        <v>1</v>
      </c>
      <c r="P526" s="13">
        <v>5</v>
      </c>
      <c r="Q526" s="13">
        <v>10.29</v>
      </c>
      <c r="R526" s="14">
        <v>0.23493150700000001</v>
      </c>
      <c r="S526" s="6" t="s">
        <v>35</v>
      </c>
      <c r="T526" s="6" t="s">
        <v>35</v>
      </c>
      <c r="U526" s="15" t="s">
        <v>35</v>
      </c>
      <c r="V526" s="15" t="s">
        <v>616</v>
      </c>
      <c r="W526" s="15" t="s">
        <v>287</v>
      </c>
      <c r="X526" s="16">
        <v>1</v>
      </c>
      <c r="Y526" s="45">
        <f t="shared" si="115"/>
        <v>73050</v>
      </c>
      <c r="Z526" s="41">
        <f>IF(IFERROR(MATCH(E526,CONV_CAISO_Gen_List!C:C,0),FALSE),1,0)</f>
        <v>1</v>
      </c>
      <c r="AA526" s="47">
        <f t="shared" si="116"/>
        <v>10.29</v>
      </c>
      <c r="AB526">
        <f t="shared" si="117"/>
        <v>1</v>
      </c>
      <c r="AC526">
        <f t="shared" si="118"/>
        <v>1</v>
      </c>
      <c r="AD526">
        <f t="shared" si="114"/>
        <v>1</v>
      </c>
      <c r="AE526">
        <f t="shared" si="119"/>
        <v>0</v>
      </c>
      <c r="AF526" t="str">
        <f t="shared" si="120"/>
        <v>VICTOR_1_VDRYFB</v>
      </c>
      <c r="AG526" t="str">
        <f t="shared" si="121"/>
        <v>Victor Dry Farm Ranch B, LLC</v>
      </c>
      <c r="AH526" s="70">
        <f t="shared" si="122"/>
        <v>5</v>
      </c>
      <c r="AI526" t="str">
        <f t="shared" si="123"/>
        <v>Solar</v>
      </c>
      <c r="AJ526" s="44">
        <f>IFERROR(INDEX(MasterGenCapability_201906!$G:$G,MATCH($AF526,MasterGenCapability_201906!$U:$U,0)),"")</f>
        <v>5</v>
      </c>
      <c r="AK526" s="44">
        <f>IFERROR(INDEX(NQC2020compliance_20191121!$L:$L,MATCH($AF526,NQC2020compliance_20191121!$A:$A,0)),"")</f>
        <v>0</v>
      </c>
    </row>
    <row r="527" spans="2:37" x14ac:dyDescent="0.25">
      <c r="B527" s="6">
        <v>522</v>
      </c>
      <c r="C527" s="6" t="s">
        <v>1547</v>
      </c>
      <c r="D527" s="6" t="s">
        <v>1548</v>
      </c>
      <c r="E527" s="6" t="s">
        <v>1549</v>
      </c>
      <c r="F527" s="6" t="s">
        <v>1127</v>
      </c>
      <c r="G527" s="6" t="s">
        <v>30</v>
      </c>
      <c r="H527" s="6" t="s">
        <v>90</v>
      </c>
      <c r="I527" s="6" t="s">
        <v>91</v>
      </c>
      <c r="J527" s="6" t="s">
        <v>614</v>
      </c>
      <c r="K527" s="6" t="s">
        <v>615</v>
      </c>
      <c r="L527" s="6" t="s">
        <v>1</v>
      </c>
      <c r="M527" s="12">
        <v>42496</v>
      </c>
      <c r="N527" s="12">
        <v>49857</v>
      </c>
      <c r="O527" s="6">
        <v>1</v>
      </c>
      <c r="P527" s="13">
        <v>20</v>
      </c>
      <c r="Q527" s="13">
        <v>41.23</v>
      </c>
      <c r="R527" s="14">
        <v>0.23533105000000001</v>
      </c>
      <c r="S527" s="6" t="s">
        <v>35</v>
      </c>
      <c r="T527" s="6" t="s">
        <v>35</v>
      </c>
      <c r="U527" s="15" t="s">
        <v>35</v>
      </c>
      <c r="V527" s="15" t="s">
        <v>616</v>
      </c>
      <c r="W527" s="15" t="s">
        <v>91</v>
      </c>
      <c r="X527" s="16">
        <v>1</v>
      </c>
      <c r="Y527" s="45">
        <f t="shared" si="115"/>
        <v>73050</v>
      </c>
      <c r="Z527" s="41">
        <f>IF(IFERROR(MATCH(E527,CONV_CAISO_Gen_List!C:C,0),FALSE),1,0)</f>
        <v>1</v>
      </c>
      <c r="AA527" s="47">
        <f t="shared" si="116"/>
        <v>41.23</v>
      </c>
      <c r="AB527">
        <f t="shared" si="117"/>
        <v>1</v>
      </c>
      <c r="AC527">
        <f t="shared" si="118"/>
        <v>1</v>
      </c>
      <c r="AD527">
        <f t="shared" si="114"/>
        <v>1</v>
      </c>
      <c r="AE527">
        <f t="shared" si="119"/>
        <v>0</v>
      </c>
      <c r="AF527" t="str">
        <f t="shared" si="120"/>
        <v>PLAINV_6_SOLARC</v>
      </c>
      <c r="AG527" t="str">
        <f t="shared" si="121"/>
        <v>Central Antelope Dry Ranch C, LLC (A&amp;R)</v>
      </c>
      <c r="AH527" s="70">
        <f t="shared" si="122"/>
        <v>20</v>
      </c>
      <c r="AI527" t="str">
        <f t="shared" si="123"/>
        <v>Solar</v>
      </c>
      <c r="AJ527" s="44">
        <f>IFERROR(INDEX(MasterGenCapability_201906!$G:$G,MATCH($AF527,MasterGenCapability_201906!$U:$U,0)),"")</f>
        <v>20</v>
      </c>
      <c r="AK527" s="44">
        <f>IFERROR(INDEX(NQC2020compliance_20191121!$L:$L,MATCH($AF527,NQC2020compliance_20191121!$A:$A,0)),"")</f>
        <v>0</v>
      </c>
    </row>
    <row r="528" spans="2:37" x14ac:dyDescent="0.25">
      <c r="B528" s="6">
        <v>523</v>
      </c>
      <c r="C528" s="6" t="s">
        <v>1550</v>
      </c>
      <c r="D528" s="6" t="s">
        <v>1551</v>
      </c>
      <c r="E528" s="6" t="s">
        <v>1552</v>
      </c>
      <c r="F528" s="6" t="s">
        <v>1127</v>
      </c>
      <c r="G528" s="6" t="s">
        <v>30</v>
      </c>
      <c r="H528" s="6" t="s">
        <v>90</v>
      </c>
      <c r="I528" s="6" t="s">
        <v>91</v>
      </c>
      <c r="J528" s="6" t="s">
        <v>614</v>
      </c>
      <c r="K528" s="6" t="s">
        <v>615</v>
      </c>
      <c r="L528" s="6" t="s">
        <v>1</v>
      </c>
      <c r="M528" s="12">
        <v>42735</v>
      </c>
      <c r="N528" s="12">
        <v>50041</v>
      </c>
      <c r="O528" s="6">
        <v>1</v>
      </c>
      <c r="P528" s="13">
        <v>20</v>
      </c>
      <c r="Q528" s="13">
        <v>41.23</v>
      </c>
      <c r="R528" s="14">
        <v>0.23533105000000001</v>
      </c>
      <c r="S528" s="6" t="s">
        <v>35</v>
      </c>
      <c r="T528" s="6" t="s">
        <v>35</v>
      </c>
      <c r="U528" s="15" t="s">
        <v>35</v>
      </c>
      <c r="V528" s="15" t="s">
        <v>616</v>
      </c>
      <c r="W528" s="15" t="s">
        <v>91</v>
      </c>
      <c r="X528" s="16">
        <v>1</v>
      </c>
      <c r="Y528" s="45">
        <f t="shared" si="115"/>
        <v>73050</v>
      </c>
      <c r="Z528" s="41">
        <f>IF(IFERROR(MATCH(E528,CONV_CAISO_Gen_List!C:C,0),FALSE),1,0)</f>
        <v>0</v>
      </c>
      <c r="AA528" s="47">
        <f t="shared" si="116"/>
        <v>41.23</v>
      </c>
      <c r="AB528">
        <f t="shared" si="117"/>
        <v>1</v>
      </c>
      <c r="AC528">
        <f t="shared" si="118"/>
        <v>1</v>
      </c>
      <c r="AD528">
        <f t="shared" si="114"/>
        <v>1</v>
      </c>
      <c r="AE528">
        <f t="shared" si="119"/>
        <v>0</v>
      </c>
      <c r="AF528" t="str">
        <f t="shared" si="120"/>
        <v>PLAINV_6_NLRSR1</v>
      </c>
      <c r="AG528" t="str">
        <f t="shared" si="121"/>
        <v>North Lancaster Ranch, LLC (A&amp;R)</v>
      </c>
      <c r="AH528" s="70">
        <f t="shared" si="122"/>
        <v>20</v>
      </c>
      <c r="AI528" t="str">
        <f t="shared" si="123"/>
        <v>Solar</v>
      </c>
      <c r="AJ528" s="44">
        <f>IFERROR(INDEX(MasterGenCapability_201906!$G:$G,MATCH($AF528,MasterGenCapability_201906!$U:$U,0)),"")</f>
        <v>20</v>
      </c>
      <c r="AK528" s="44">
        <f>IFERROR(INDEX(NQC2020compliance_20191121!$L:$L,MATCH($AF528,NQC2020compliance_20191121!$A:$A,0)),"")</f>
        <v>0</v>
      </c>
    </row>
    <row r="529" spans="2:37" x14ac:dyDescent="0.25">
      <c r="B529" s="6">
        <v>524</v>
      </c>
      <c r="C529" s="6" t="s">
        <v>1553</v>
      </c>
      <c r="D529" s="6" t="s">
        <v>1554</v>
      </c>
      <c r="E529" s="6" t="s">
        <v>1555</v>
      </c>
      <c r="F529" s="6" t="s">
        <v>1127</v>
      </c>
      <c r="G529" s="6" t="s">
        <v>30</v>
      </c>
      <c r="H529" s="6" t="s">
        <v>90</v>
      </c>
      <c r="I529" s="6" t="s">
        <v>91</v>
      </c>
      <c r="J529" s="6" t="s">
        <v>614</v>
      </c>
      <c r="K529" s="6" t="s">
        <v>615</v>
      </c>
      <c r="L529" s="6" t="s">
        <v>1</v>
      </c>
      <c r="M529" s="12">
        <v>42338</v>
      </c>
      <c r="N529" s="12">
        <v>49644</v>
      </c>
      <c r="O529" s="6">
        <v>1</v>
      </c>
      <c r="P529" s="13">
        <v>20</v>
      </c>
      <c r="Q529" s="13">
        <v>41.23</v>
      </c>
      <c r="R529" s="14">
        <v>0.23533105000000001</v>
      </c>
      <c r="S529" s="6" t="s">
        <v>35</v>
      </c>
      <c r="T529" s="6" t="s">
        <v>35</v>
      </c>
      <c r="U529" s="15" t="s">
        <v>35</v>
      </c>
      <c r="V529" s="15" t="s">
        <v>616</v>
      </c>
      <c r="W529" s="15" t="s">
        <v>91</v>
      </c>
      <c r="X529" s="16">
        <v>1</v>
      </c>
      <c r="Y529" s="45">
        <f t="shared" si="115"/>
        <v>73050</v>
      </c>
      <c r="Z529" s="41">
        <f>IF(IFERROR(MATCH(E529,CONV_CAISO_Gen_List!C:C,0),FALSE),1,0)</f>
        <v>1</v>
      </c>
      <c r="AA529" s="47">
        <f t="shared" si="116"/>
        <v>41.23</v>
      </c>
      <c r="AB529">
        <f t="shared" si="117"/>
        <v>1</v>
      </c>
      <c r="AC529">
        <f t="shared" si="118"/>
        <v>1</v>
      </c>
      <c r="AD529">
        <f t="shared" si="114"/>
        <v>1</v>
      </c>
      <c r="AE529">
        <f t="shared" si="119"/>
        <v>0</v>
      </c>
      <c r="AF529" t="str">
        <f t="shared" si="120"/>
        <v>PLAINV_6_SOLAR3</v>
      </c>
      <c r="AG529" t="str">
        <f t="shared" si="121"/>
        <v>Sierra Solar Greenworks, LLC (A&amp;R)</v>
      </c>
      <c r="AH529" s="70">
        <f t="shared" si="122"/>
        <v>20</v>
      </c>
      <c r="AI529" t="str">
        <f t="shared" si="123"/>
        <v>Solar</v>
      </c>
      <c r="AJ529" s="44">
        <f>IFERROR(INDEX(MasterGenCapability_201906!$G:$G,MATCH($AF529,MasterGenCapability_201906!$U:$U,0)),"")</f>
        <v>20</v>
      </c>
      <c r="AK529" s="44">
        <f>IFERROR(INDEX(NQC2020compliance_20191121!$L:$L,MATCH($AF529,NQC2020compliance_20191121!$A:$A,0)),"")</f>
        <v>0</v>
      </c>
    </row>
    <row r="530" spans="2:37" x14ac:dyDescent="0.25">
      <c r="B530" s="6">
        <v>525</v>
      </c>
      <c r="C530" s="6" t="s">
        <v>1556</v>
      </c>
      <c r="D530" s="6" t="s">
        <v>1557</v>
      </c>
      <c r="E530" s="6"/>
      <c r="F530" s="6" t="s">
        <v>1127</v>
      </c>
      <c r="G530" s="6" t="s">
        <v>30</v>
      </c>
      <c r="H530" s="6" t="s">
        <v>90</v>
      </c>
      <c r="I530" s="6" t="s">
        <v>91</v>
      </c>
      <c r="J530" s="6" t="s">
        <v>614</v>
      </c>
      <c r="K530" s="6" t="s">
        <v>619</v>
      </c>
      <c r="L530" s="6" t="s">
        <v>3</v>
      </c>
      <c r="M530" s="12">
        <v>42559</v>
      </c>
      <c r="N530" s="12">
        <v>49918</v>
      </c>
      <c r="O530" s="6">
        <v>1</v>
      </c>
      <c r="P530" s="13">
        <v>6.5</v>
      </c>
      <c r="Q530" s="13">
        <v>30.92</v>
      </c>
      <c r="R530" s="14">
        <v>0.54302774899999995</v>
      </c>
      <c r="S530" s="6" t="s">
        <v>35</v>
      </c>
      <c r="T530" s="6" t="s">
        <v>35</v>
      </c>
      <c r="U530" s="15" t="s">
        <v>35</v>
      </c>
      <c r="V530" s="15" t="s">
        <v>616</v>
      </c>
      <c r="W530" s="15" t="s">
        <v>91</v>
      </c>
      <c r="X530" s="16">
        <v>0.84</v>
      </c>
      <c r="Y530" s="45">
        <f t="shared" si="115"/>
        <v>73050</v>
      </c>
      <c r="Z530" s="41">
        <f>IF(IFERROR(MATCH(E530,CONV_CAISO_Gen_List!C:C,0),FALSE),1,0)</f>
        <v>0</v>
      </c>
      <c r="AA530" s="47">
        <f t="shared" si="116"/>
        <v>25.972799999999999</v>
      </c>
      <c r="AB530">
        <f t="shared" si="117"/>
        <v>1</v>
      </c>
      <c r="AC530">
        <f t="shared" si="118"/>
        <v>1</v>
      </c>
      <c r="AD530">
        <f t="shared" si="114"/>
        <v>1</v>
      </c>
      <c r="AE530">
        <f t="shared" si="119"/>
        <v>0</v>
      </c>
      <c r="AF530" t="str">
        <f t="shared" si="120"/>
        <v>SC55476</v>
      </c>
      <c r="AG530" t="str">
        <f t="shared" si="121"/>
        <v>American Solar Greenworks, LLC (A&amp;R)</v>
      </c>
      <c r="AH530" s="70">
        <f t="shared" si="122"/>
        <v>6.5</v>
      </c>
      <c r="AI530" t="str">
        <f t="shared" si="123"/>
        <v>Solar</v>
      </c>
      <c r="AJ530" s="44" t="str">
        <f>IFERROR(INDEX(MasterGenCapability_201906!$G:$G,MATCH($AF530,MasterGenCapability_201906!$U:$U,0)),"")</f>
        <v/>
      </c>
      <c r="AK530" s="44" t="str">
        <f>IFERROR(INDEX(NQC2020compliance_20191121!$L:$L,MATCH($AF530,NQC2020compliance_20191121!$A:$A,0)),"")</f>
        <v/>
      </c>
    </row>
    <row r="531" spans="2:37" x14ac:dyDescent="0.25">
      <c r="B531" s="6">
        <v>526</v>
      </c>
      <c r="C531" s="6" t="s">
        <v>1558</v>
      </c>
      <c r="D531" s="6" t="s">
        <v>1559</v>
      </c>
      <c r="E531" s="6" t="s">
        <v>1560</v>
      </c>
      <c r="F531" s="6" t="s">
        <v>1127</v>
      </c>
      <c r="G531" s="6" t="s">
        <v>30</v>
      </c>
      <c r="H531" s="6" t="s">
        <v>710</v>
      </c>
      <c r="I531" s="6" t="s">
        <v>929</v>
      </c>
      <c r="J531" s="6" t="s">
        <v>614</v>
      </c>
      <c r="K531" s="6" t="s">
        <v>615</v>
      </c>
      <c r="L531" s="6" t="s">
        <v>1</v>
      </c>
      <c r="M531" s="12">
        <v>41766</v>
      </c>
      <c r="N531" s="12">
        <v>49096</v>
      </c>
      <c r="O531" s="6">
        <v>1</v>
      </c>
      <c r="P531" s="13">
        <v>2</v>
      </c>
      <c r="Q531" s="13">
        <v>5.1100000000000003</v>
      </c>
      <c r="R531" s="14">
        <v>0.29166666699999999</v>
      </c>
      <c r="S531" s="6" t="s">
        <v>35</v>
      </c>
      <c r="T531" s="6" t="s">
        <v>35</v>
      </c>
      <c r="U531" s="15" t="s">
        <v>35</v>
      </c>
      <c r="V531" s="15" t="s">
        <v>616</v>
      </c>
      <c r="W531" s="15" t="s">
        <v>287</v>
      </c>
      <c r="X531" s="16">
        <v>1</v>
      </c>
      <c r="Y531" s="45">
        <f t="shared" si="115"/>
        <v>73050</v>
      </c>
      <c r="Z531" s="41">
        <f>IF(IFERROR(MATCH(E531,CONV_CAISO_Gen_List!C:C,0),FALSE),1,0)</f>
        <v>1</v>
      </c>
      <c r="AA531" s="47">
        <f t="shared" si="116"/>
        <v>5.1100000000000003</v>
      </c>
      <c r="AB531">
        <f t="shared" si="117"/>
        <v>1</v>
      </c>
      <c r="AC531">
        <f t="shared" si="118"/>
        <v>1</v>
      </c>
      <c r="AD531">
        <f t="shared" si="114"/>
        <v>1</v>
      </c>
      <c r="AE531">
        <f t="shared" si="119"/>
        <v>0</v>
      </c>
      <c r="AF531" t="str">
        <f t="shared" si="120"/>
        <v>VICTOR_1_EXSLRA</v>
      </c>
      <c r="AG531" t="str">
        <f t="shared" si="121"/>
        <v>Expressway Solar A</v>
      </c>
      <c r="AH531" s="70">
        <f t="shared" si="122"/>
        <v>2</v>
      </c>
      <c r="AI531" t="str">
        <f t="shared" si="123"/>
        <v>Solar</v>
      </c>
      <c r="AJ531" s="44">
        <f>IFERROR(INDEX(MasterGenCapability_201906!$G:$G,MATCH($AF531,MasterGenCapability_201906!$U:$U,0)),"")</f>
        <v>2</v>
      </c>
      <c r="AK531" s="44">
        <f>IFERROR(INDEX(NQC2020compliance_20191121!$L:$L,MATCH($AF531,NQC2020compliance_20191121!$A:$A,0)),"")</f>
        <v>0.28000000000000003</v>
      </c>
    </row>
    <row r="532" spans="2:37" x14ac:dyDescent="0.25">
      <c r="B532" s="6">
        <v>527</v>
      </c>
      <c r="C532" s="6" t="s">
        <v>1561</v>
      </c>
      <c r="D532" s="6" t="s">
        <v>1562</v>
      </c>
      <c r="E532" s="6" t="s">
        <v>1563</v>
      </c>
      <c r="F532" s="6" t="s">
        <v>1127</v>
      </c>
      <c r="G532" s="6" t="s">
        <v>30</v>
      </c>
      <c r="H532" s="6" t="s">
        <v>710</v>
      </c>
      <c r="I532" s="6" t="s">
        <v>929</v>
      </c>
      <c r="J532" s="6" t="s">
        <v>614</v>
      </c>
      <c r="K532" s="6" t="s">
        <v>615</v>
      </c>
      <c r="L532" s="6" t="s">
        <v>1</v>
      </c>
      <c r="M532" s="12">
        <v>41766</v>
      </c>
      <c r="N532" s="12">
        <v>49096</v>
      </c>
      <c r="O532" s="6">
        <v>1</v>
      </c>
      <c r="P532" s="13">
        <v>2</v>
      </c>
      <c r="Q532" s="13">
        <v>5.1100000000000003</v>
      </c>
      <c r="R532" s="14">
        <v>0.29166666699999999</v>
      </c>
      <c r="S532" s="6" t="s">
        <v>35</v>
      </c>
      <c r="T532" s="6" t="s">
        <v>35</v>
      </c>
      <c r="U532" s="15" t="s">
        <v>35</v>
      </c>
      <c r="V532" s="15" t="s">
        <v>616</v>
      </c>
      <c r="W532" s="15" t="s">
        <v>287</v>
      </c>
      <c r="X532" s="16">
        <v>1</v>
      </c>
      <c r="Y532" s="45">
        <f t="shared" si="115"/>
        <v>73050</v>
      </c>
      <c r="Z532" s="41">
        <f>IF(IFERROR(MATCH(E532,CONV_CAISO_Gen_List!C:C,0),FALSE),1,0)</f>
        <v>1</v>
      </c>
      <c r="AA532" s="47">
        <f t="shared" si="116"/>
        <v>5.1100000000000003</v>
      </c>
      <c r="AB532">
        <f t="shared" si="117"/>
        <v>1</v>
      </c>
      <c r="AC532">
        <f t="shared" si="118"/>
        <v>1</v>
      </c>
      <c r="AD532">
        <f t="shared" si="114"/>
        <v>1</v>
      </c>
      <c r="AE532">
        <f t="shared" si="119"/>
        <v>0</v>
      </c>
      <c r="AF532" t="str">
        <f t="shared" si="120"/>
        <v>VICTOR_1_EXSLRB</v>
      </c>
      <c r="AG532" t="str">
        <f t="shared" si="121"/>
        <v>Expressway Solar B</v>
      </c>
      <c r="AH532" s="70">
        <f t="shared" si="122"/>
        <v>2</v>
      </c>
      <c r="AI532" t="str">
        <f t="shared" si="123"/>
        <v>Solar</v>
      </c>
      <c r="AJ532" s="44">
        <f>IFERROR(INDEX(MasterGenCapability_201906!$G:$G,MATCH($AF532,MasterGenCapability_201906!$U:$U,0)),"")</f>
        <v>2</v>
      </c>
      <c r="AK532" s="44">
        <f>IFERROR(INDEX(NQC2020compliance_20191121!$L:$L,MATCH($AF532,NQC2020compliance_20191121!$A:$A,0)),"")</f>
        <v>0.28000000000000003</v>
      </c>
    </row>
    <row r="533" spans="2:37" x14ac:dyDescent="0.25">
      <c r="B533" s="6">
        <v>528</v>
      </c>
      <c r="C533" s="6" t="s">
        <v>1564</v>
      </c>
      <c r="D533" s="6" t="s">
        <v>1565</v>
      </c>
      <c r="E533" s="6" t="s">
        <v>1566</v>
      </c>
      <c r="F533" s="6" t="s">
        <v>1127</v>
      </c>
      <c r="G533" s="6" t="s">
        <v>30</v>
      </c>
      <c r="H533" s="6" t="s">
        <v>359</v>
      </c>
      <c r="I533" s="6" t="s">
        <v>80</v>
      </c>
      <c r="J533" s="6" t="s">
        <v>614</v>
      </c>
      <c r="K533" s="6" t="s">
        <v>619</v>
      </c>
      <c r="L533" s="6" t="s">
        <v>1</v>
      </c>
      <c r="M533" s="12">
        <v>42628</v>
      </c>
      <c r="N533" s="12">
        <v>48837</v>
      </c>
      <c r="O533" s="6">
        <v>1</v>
      </c>
      <c r="P533" s="13">
        <v>20</v>
      </c>
      <c r="Q533" s="13">
        <v>51.87</v>
      </c>
      <c r="R533" s="14">
        <v>0.29606164400000001</v>
      </c>
      <c r="S533" s="6" t="s">
        <v>35</v>
      </c>
      <c r="T533" s="6" t="s">
        <v>35</v>
      </c>
      <c r="U533" s="15" t="s">
        <v>35</v>
      </c>
      <c r="V533" s="15" t="s">
        <v>616</v>
      </c>
      <c r="W533" s="15" t="s">
        <v>80</v>
      </c>
      <c r="X533" s="16">
        <v>1</v>
      </c>
      <c r="Y533" s="45">
        <f t="shared" si="115"/>
        <v>73050</v>
      </c>
      <c r="Z533" s="41">
        <f>IF(IFERROR(MATCH(E533,CONV_CAISO_Gen_List!C:C,0),FALSE),1,0)</f>
        <v>0</v>
      </c>
      <c r="AA533" s="47">
        <f t="shared" si="116"/>
        <v>51.87</v>
      </c>
      <c r="AB533">
        <f t="shared" si="117"/>
        <v>1</v>
      </c>
      <c r="AC533">
        <f t="shared" si="118"/>
        <v>1</v>
      </c>
      <c r="AD533">
        <f t="shared" si="114"/>
        <v>1</v>
      </c>
      <c r="AE533">
        <f t="shared" si="119"/>
        <v>0</v>
      </c>
      <c r="AF533" t="str">
        <f t="shared" si="120"/>
        <v>VESTAL_2_SOLAR1</v>
      </c>
      <c r="AG533" t="str">
        <f t="shared" si="121"/>
        <v>Nicolis, LLC (Weldon Solar)</v>
      </c>
      <c r="AH533" s="70">
        <f t="shared" si="122"/>
        <v>20</v>
      </c>
      <c r="AI533" t="str">
        <f t="shared" si="123"/>
        <v>Solar</v>
      </c>
      <c r="AJ533" s="44">
        <f>IFERROR(INDEX(MasterGenCapability_201906!$G:$G,MATCH($AF533,MasterGenCapability_201906!$U:$U,0)),"")</f>
        <v>20</v>
      </c>
      <c r="AK533" s="44">
        <f>IFERROR(INDEX(NQC2020compliance_20191121!$L:$L,MATCH($AF533,NQC2020compliance_20191121!$A:$A,0)),"")</f>
        <v>2.8</v>
      </c>
    </row>
    <row r="534" spans="2:37" x14ac:dyDescent="0.25">
      <c r="B534" s="6">
        <v>529</v>
      </c>
      <c r="C534" s="6" t="s">
        <v>1567</v>
      </c>
      <c r="D534" s="6" t="s">
        <v>1568</v>
      </c>
      <c r="E534" s="6" t="s">
        <v>1569</v>
      </c>
      <c r="F534" s="6" t="s">
        <v>1127</v>
      </c>
      <c r="G534" s="6" t="s">
        <v>30</v>
      </c>
      <c r="H534" s="6" t="s">
        <v>844</v>
      </c>
      <c r="I534" s="6" t="s">
        <v>1166</v>
      </c>
      <c r="J534" s="6" t="s">
        <v>614</v>
      </c>
      <c r="K534" s="6" t="s">
        <v>619</v>
      </c>
      <c r="L534" s="6" t="s">
        <v>1</v>
      </c>
      <c r="M534" s="12">
        <v>41996</v>
      </c>
      <c r="N534" s="12">
        <v>48732</v>
      </c>
      <c r="O534" s="6">
        <v>1</v>
      </c>
      <c r="P534" s="13">
        <v>4</v>
      </c>
      <c r="Q534" s="13">
        <v>9.41</v>
      </c>
      <c r="R534" s="14">
        <v>0.268550228</v>
      </c>
      <c r="S534" s="6" t="s">
        <v>35</v>
      </c>
      <c r="T534" s="6" t="s">
        <v>35</v>
      </c>
      <c r="U534" s="15" t="s">
        <v>35</v>
      </c>
      <c r="V534" s="15" t="s">
        <v>616</v>
      </c>
      <c r="W534" s="15" t="s">
        <v>846</v>
      </c>
      <c r="X534" s="16">
        <v>1</v>
      </c>
      <c r="Y534" s="45">
        <f t="shared" si="115"/>
        <v>73050</v>
      </c>
      <c r="Z534" s="41">
        <f>IF(IFERROR(MATCH(E534,CONV_CAISO_Gen_List!C:C,0),FALSE),1,0)</f>
        <v>1</v>
      </c>
      <c r="AA534" s="47">
        <f t="shared" si="116"/>
        <v>9.41</v>
      </c>
      <c r="AB534">
        <f t="shared" si="117"/>
        <v>1</v>
      </c>
      <c r="AC534">
        <f t="shared" si="118"/>
        <v>1</v>
      </c>
      <c r="AD534">
        <f t="shared" si="114"/>
        <v>1</v>
      </c>
      <c r="AE534">
        <f t="shared" si="119"/>
        <v>0</v>
      </c>
      <c r="AF534" t="str">
        <f t="shared" si="120"/>
        <v>GARNET_1_SOLAR2</v>
      </c>
      <c r="AG534" t="str">
        <f t="shared" si="121"/>
        <v>Garnet Solar Power Generation Station, 1 LLC</v>
      </c>
      <c r="AH534" s="70">
        <f t="shared" si="122"/>
        <v>4</v>
      </c>
      <c r="AI534" t="str">
        <f t="shared" si="123"/>
        <v>Solar</v>
      </c>
      <c r="AJ534" s="44">
        <f>IFERROR(INDEX(MasterGenCapability_201906!$G:$G,MATCH($AF534,MasterGenCapability_201906!$U:$U,0)),"")</f>
        <v>4</v>
      </c>
      <c r="AK534" s="44">
        <f>IFERROR(INDEX(NQC2020compliance_20191121!$L:$L,MATCH($AF534,NQC2020compliance_20191121!$A:$A,0)),"")</f>
        <v>0.56000000000000005</v>
      </c>
    </row>
    <row r="535" spans="2:37" x14ac:dyDescent="0.25">
      <c r="B535" s="6">
        <v>530</v>
      </c>
      <c r="C535" s="6" t="s">
        <v>1570</v>
      </c>
      <c r="D535" s="6" t="s">
        <v>1571</v>
      </c>
      <c r="E535" s="6" t="s">
        <v>1572</v>
      </c>
      <c r="F535" s="6" t="s">
        <v>1127</v>
      </c>
      <c r="G535" s="6" t="s">
        <v>30</v>
      </c>
      <c r="H535" s="6" t="s">
        <v>359</v>
      </c>
      <c r="I535" s="6" t="s">
        <v>80</v>
      </c>
      <c r="J535" s="6" t="s">
        <v>614</v>
      </c>
      <c r="K535" s="6" t="s">
        <v>619</v>
      </c>
      <c r="L535" s="6" t="s">
        <v>1</v>
      </c>
      <c r="M535" s="12">
        <v>42627</v>
      </c>
      <c r="N535" s="12">
        <v>48837</v>
      </c>
      <c r="O535" s="6">
        <v>1</v>
      </c>
      <c r="P535" s="13">
        <v>14</v>
      </c>
      <c r="Q535" s="13">
        <v>36.31</v>
      </c>
      <c r="R535" s="14">
        <v>0.296069798</v>
      </c>
      <c r="S535" s="6" t="s">
        <v>35</v>
      </c>
      <c r="T535" s="6" t="s">
        <v>35</v>
      </c>
      <c r="U535" s="15" t="s">
        <v>35</v>
      </c>
      <c r="V535" s="15" t="s">
        <v>616</v>
      </c>
      <c r="W535" s="15" t="s">
        <v>80</v>
      </c>
      <c r="X535" s="16">
        <v>1</v>
      </c>
      <c r="Y535" s="45">
        <f t="shared" si="115"/>
        <v>73050</v>
      </c>
      <c r="Z535" s="41">
        <f>IF(IFERROR(MATCH(E535,CONV_CAISO_Gen_List!C:C,0),FALSE),1,0)</f>
        <v>0</v>
      </c>
      <c r="AA535" s="47">
        <f t="shared" si="116"/>
        <v>36.31</v>
      </c>
      <c r="AB535">
        <f t="shared" si="117"/>
        <v>1</v>
      </c>
      <c r="AC535">
        <f t="shared" si="118"/>
        <v>1</v>
      </c>
      <c r="AD535">
        <f t="shared" si="114"/>
        <v>1</v>
      </c>
      <c r="AE535">
        <f t="shared" si="119"/>
        <v>0</v>
      </c>
      <c r="AF535" t="str">
        <f t="shared" si="120"/>
        <v>VESTAL_2_SOLAR2</v>
      </c>
      <c r="AG535" t="str">
        <f t="shared" si="121"/>
        <v>Tropico, LLC (Great Lakes)</v>
      </c>
      <c r="AH535" s="70">
        <f t="shared" si="122"/>
        <v>14</v>
      </c>
      <c r="AI535" t="str">
        <f t="shared" si="123"/>
        <v>Solar</v>
      </c>
      <c r="AJ535" s="44">
        <f>IFERROR(INDEX(MasterGenCapability_201906!$G:$G,MATCH($AF535,MasterGenCapability_201906!$U:$U,0)),"")</f>
        <v>14</v>
      </c>
      <c r="AK535" s="44">
        <f>IFERROR(INDEX(NQC2020compliance_20191121!$L:$L,MATCH($AF535,NQC2020compliance_20191121!$A:$A,0)),"")</f>
        <v>1.96</v>
      </c>
    </row>
    <row r="536" spans="2:37" x14ac:dyDescent="0.25">
      <c r="B536" s="6">
        <v>531</v>
      </c>
      <c r="C536" s="6" t="s">
        <v>1573</v>
      </c>
      <c r="D536" s="6" t="s">
        <v>1574</v>
      </c>
      <c r="E536" s="6" t="s">
        <v>1575</v>
      </c>
      <c r="F536" s="6" t="s">
        <v>1127</v>
      </c>
      <c r="G536" s="6" t="s">
        <v>30</v>
      </c>
      <c r="H536" s="6" t="s">
        <v>79</v>
      </c>
      <c r="I536" s="6" t="s">
        <v>91</v>
      </c>
      <c r="J536" s="6" t="s">
        <v>614</v>
      </c>
      <c r="K536" s="6" t="s">
        <v>619</v>
      </c>
      <c r="L536" s="6" t="s">
        <v>1</v>
      </c>
      <c r="M536" s="12">
        <v>41640</v>
      </c>
      <c r="N536" s="12">
        <v>48945</v>
      </c>
      <c r="O536" s="6">
        <v>1</v>
      </c>
      <c r="P536" s="13">
        <v>10</v>
      </c>
      <c r="Q536" s="13">
        <v>24.9</v>
      </c>
      <c r="R536" s="14">
        <v>0.284246575</v>
      </c>
      <c r="S536" s="6" t="s">
        <v>35</v>
      </c>
      <c r="T536" s="6" t="s">
        <v>35</v>
      </c>
      <c r="U536" s="15" t="s">
        <v>35</v>
      </c>
      <c r="V536" s="15" t="s">
        <v>616</v>
      </c>
      <c r="W536" s="15" t="s">
        <v>91</v>
      </c>
      <c r="X536" s="16">
        <v>1</v>
      </c>
      <c r="Y536" s="45">
        <f t="shared" si="115"/>
        <v>73050</v>
      </c>
      <c r="Z536" s="41">
        <f>IF(IFERROR(MATCH(E536,CONV_CAISO_Gen_List!C:C,0),FALSE),1,0)</f>
        <v>1</v>
      </c>
      <c r="AA536" s="47">
        <f t="shared" si="116"/>
        <v>24.9</v>
      </c>
      <c r="AB536">
        <f t="shared" si="117"/>
        <v>1</v>
      </c>
      <c r="AC536">
        <f t="shared" si="118"/>
        <v>1</v>
      </c>
      <c r="AD536">
        <f t="shared" si="114"/>
        <v>1</v>
      </c>
      <c r="AE536">
        <f t="shared" si="119"/>
        <v>0</v>
      </c>
      <c r="AF536" t="str">
        <f t="shared" si="120"/>
        <v>GLDTWN_6_COLUM3</v>
      </c>
      <c r="AG536" t="str">
        <f t="shared" si="121"/>
        <v>RE Columbia Three LLC</v>
      </c>
      <c r="AH536" s="70">
        <f t="shared" si="122"/>
        <v>10</v>
      </c>
      <c r="AI536" t="str">
        <f t="shared" si="123"/>
        <v>Solar</v>
      </c>
      <c r="AJ536" s="44">
        <f>IFERROR(INDEX(MasterGenCapability_201906!$G:$G,MATCH($AF536,MasterGenCapability_201906!$U:$U,0)),"")</f>
        <v>10</v>
      </c>
      <c r="AK536" s="44">
        <f>IFERROR(INDEX(NQC2020compliance_20191121!$L:$L,MATCH($AF536,NQC2020compliance_20191121!$A:$A,0)),"")</f>
        <v>1.4</v>
      </c>
    </row>
    <row r="537" spans="2:37" x14ac:dyDescent="0.25">
      <c r="B537" s="6">
        <v>532</v>
      </c>
      <c r="C537" s="6" t="s">
        <v>1576</v>
      </c>
      <c r="D537" s="6" t="s">
        <v>1577</v>
      </c>
      <c r="E537" s="6" t="s">
        <v>1578</v>
      </c>
      <c r="F537" s="6" t="s">
        <v>1127</v>
      </c>
      <c r="G537" s="6" t="s">
        <v>30</v>
      </c>
      <c r="H537" s="6" t="s">
        <v>844</v>
      </c>
      <c r="I537" s="6" t="s">
        <v>845</v>
      </c>
      <c r="J537" s="6" t="s">
        <v>614</v>
      </c>
      <c r="K537" s="6" t="s">
        <v>619</v>
      </c>
      <c r="L537" s="6" t="s">
        <v>1</v>
      </c>
      <c r="M537" s="12">
        <v>42704</v>
      </c>
      <c r="N537" s="12">
        <v>50010</v>
      </c>
      <c r="O537" s="6">
        <v>1</v>
      </c>
      <c r="P537" s="13">
        <v>250</v>
      </c>
      <c r="Q537" s="13">
        <v>680</v>
      </c>
      <c r="R537" s="14">
        <v>0.31050228299999999</v>
      </c>
      <c r="S537" s="6" t="s">
        <v>35</v>
      </c>
      <c r="T537" s="6" t="s">
        <v>35</v>
      </c>
      <c r="U537" s="15" t="s">
        <v>35</v>
      </c>
      <c r="V537" s="15" t="s">
        <v>616</v>
      </c>
      <c r="W537" s="15" t="s">
        <v>846</v>
      </c>
      <c r="X537" s="16">
        <v>1</v>
      </c>
      <c r="Y537" s="45">
        <f t="shared" si="115"/>
        <v>73050</v>
      </c>
      <c r="Z537" s="41">
        <f>IF(IFERROR(MATCH(E537,CONV_CAISO_Gen_List!C:C,0),FALSE),1,0)</f>
        <v>1</v>
      </c>
      <c r="AA537" s="47">
        <f t="shared" si="116"/>
        <v>680</v>
      </c>
      <c r="AB537">
        <f t="shared" si="117"/>
        <v>1</v>
      </c>
      <c r="AC537">
        <f t="shared" si="118"/>
        <v>1</v>
      </c>
      <c r="AD537">
        <f t="shared" si="114"/>
        <v>1</v>
      </c>
      <c r="AE537">
        <f t="shared" si="119"/>
        <v>0</v>
      </c>
      <c r="AF537" t="str">
        <f t="shared" si="120"/>
        <v>BLKCRK_2_SOLAR1</v>
      </c>
      <c r="AG537" t="str">
        <f t="shared" si="121"/>
        <v>McCoy Solar, LLC</v>
      </c>
      <c r="AH537" s="70">
        <f t="shared" si="122"/>
        <v>250</v>
      </c>
      <c r="AI537" t="str">
        <f t="shared" si="123"/>
        <v>Solar</v>
      </c>
      <c r="AJ537" s="44">
        <f>IFERROR(INDEX(MasterGenCapability_201906!$G:$G,MATCH($AF537,MasterGenCapability_201906!$U:$U,0)),"")</f>
        <v>250</v>
      </c>
      <c r="AK537" s="44">
        <f>IFERROR(INDEX(NQC2020compliance_20191121!$L:$L,MATCH($AF537,NQC2020compliance_20191121!$A:$A,0)),"")</f>
        <v>35</v>
      </c>
    </row>
    <row r="538" spans="2:37" x14ac:dyDescent="0.25">
      <c r="B538" s="6">
        <v>533</v>
      </c>
      <c r="C538" s="6" t="s">
        <v>1579</v>
      </c>
      <c r="D538" s="6" t="s">
        <v>1580</v>
      </c>
      <c r="E538" s="6"/>
      <c r="F538" s="6" t="s">
        <v>1127</v>
      </c>
      <c r="G538" s="6" t="s">
        <v>30</v>
      </c>
      <c r="H538" s="6" t="s">
        <v>710</v>
      </c>
      <c r="I538" s="6" t="s">
        <v>286</v>
      </c>
      <c r="J538" s="6" t="s">
        <v>614</v>
      </c>
      <c r="K538" s="6" t="s">
        <v>619</v>
      </c>
      <c r="L538" s="6" t="s">
        <v>1</v>
      </c>
      <c r="M538" s="12">
        <v>41636</v>
      </c>
      <c r="N538" s="12">
        <v>48941</v>
      </c>
      <c r="O538" s="6">
        <v>1</v>
      </c>
      <c r="P538" s="13">
        <v>1.496</v>
      </c>
      <c r="Q538" s="13">
        <v>4.3899999999999997</v>
      </c>
      <c r="R538" s="14">
        <v>0.33498766899999999</v>
      </c>
      <c r="S538" s="6" t="s">
        <v>35</v>
      </c>
      <c r="T538" s="6" t="s">
        <v>35</v>
      </c>
      <c r="U538" s="15" t="s">
        <v>35</v>
      </c>
      <c r="V538" s="15" t="s">
        <v>616</v>
      </c>
      <c r="W538" s="15" t="s">
        <v>287</v>
      </c>
      <c r="X538" s="16">
        <v>1</v>
      </c>
      <c r="Y538" s="45">
        <f t="shared" si="115"/>
        <v>73050</v>
      </c>
      <c r="Z538" s="41">
        <f>IF(IFERROR(MATCH(E538,CONV_CAISO_Gen_List!C:C,0),FALSE),1,0)</f>
        <v>0</v>
      </c>
      <c r="AA538" s="47">
        <f t="shared" si="116"/>
        <v>4.3899999999999997</v>
      </c>
      <c r="AB538">
        <f t="shared" si="117"/>
        <v>1</v>
      </c>
      <c r="AC538">
        <f t="shared" si="118"/>
        <v>1</v>
      </c>
      <c r="AD538">
        <f t="shared" si="114"/>
        <v>1</v>
      </c>
      <c r="AE538">
        <f t="shared" si="119"/>
        <v>0</v>
      </c>
      <c r="AF538" t="str">
        <f t="shared" si="120"/>
        <v>SC55496</v>
      </c>
      <c r="AG538" t="str">
        <f t="shared" si="121"/>
        <v>Industry Solar Power Generation Station 1, LLC</v>
      </c>
      <c r="AH538" s="70">
        <f t="shared" si="122"/>
        <v>1.496</v>
      </c>
      <c r="AI538" t="str">
        <f t="shared" si="123"/>
        <v>Solar</v>
      </c>
      <c r="AJ538" s="44" t="str">
        <f>IFERROR(INDEX(MasterGenCapability_201906!$G:$G,MATCH($AF538,MasterGenCapability_201906!$U:$U,0)),"")</f>
        <v/>
      </c>
      <c r="AK538" s="44" t="str">
        <f>IFERROR(INDEX(NQC2020compliance_20191121!$L:$L,MATCH($AF538,NQC2020compliance_20191121!$A:$A,0)),"")</f>
        <v/>
      </c>
    </row>
    <row r="539" spans="2:37" x14ac:dyDescent="0.25">
      <c r="B539" s="6">
        <v>534</v>
      </c>
      <c r="C539" s="6" t="s">
        <v>1581</v>
      </c>
      <c r="D539" s="6" t="s">
        <v>1582</v>
      </c>
      <c r="E539" s="6"/>
      <c r="F539" s="6" t="s">
        <v>1127</v>
      </c>
      <c r="G539" s="6" t="s">
        <v>30</v>
      </c>
      <c r="H539" s="6" t="s">
        <v>710</v>
      </c>
      <c r="I539" s="6" t="s">
        <v>1583</v>
      </c>
      <c r="J539" s="6" t="s">
        <v>614</v>
      </c>
      <c r="K539" s="6" t="s">
        <v>619</v>
      </c>
      <c r="L539" s="6" t="s">
        <v>1</v>
      </c>
      <c r="M539" s="12">
        <v>41548</v>
      </c>
      <c r="N539" s="12">
        <v>48896</v>
      </c>
      <c r="O539" s="6">
        <v>1</v>
      </c>
      <c r="P539" s="13">
        <v>1.492</v>
      </c>
      <c r="Q539" s="13">
        <v>3.38</v>
      </c>
      <c r="R539" s="14">
        <v>0.25860908100000002</v>
      </c>
      <c r="S539" s="6" t="s">
        <v>35</v>
      </c>
      <c r="T539" s="6" t="s">
        <v>35</v>
      </c>
      <c r="U539" s="15" t="s">
        <v>35</v>
      </c>
      <c r="V539" s="15" t="s">
        <v>616</v>
      </c>
      <c r="W539" s="15" t="s">
        <v>287</v>
      </c>
      <c r="X539" s="16">
        <v>1</v>
      </c>
      <c r="Y539" s="45">
        <f t="shared" si="115"/>
        <v>73050</v>
      </c>
      <c r="Z539" s="41">
        <f>IF(IFERROR(MATCH(E539,CONV_CAISO_Gen_List!C:C,0),FALSE),1,0)</f>
        <v>0</v>
      </c>
      <c r="AA539" s="47">
        <f t="shared" si="116"/>
        <v>3.38</v>
      </c>
      <c r="AB539">
        <f t="shared" si="117"/>
        <v>1</v>
      </c>
      <c r="AC539">
        <f t="shared" si="118"/>
        <v>1</v>
      </c>
      <c r="AD539">
        <f t="shared" si="114"/>
        <v>1</v>
      </c>
      <c r="AE539">
        <f t="shared" si="119"/>
        <v>0</v>
      </c>
      <c r="AF539" t="str">
        <f t="shared" si="120"/>
        <v>SC55509</v>
      </c>
      <c r="AG539" t="str">
        <f t="shared" si="121"/>
        <v>Newberry Solar 1, LLC</v>
      </c>
      <c r="AH539" s="70">
        <f t="shared" si="122"/>
        <v>1.492</v>
      </c>
      <c r="AI539" t="str">
        <f t="shared" si="123"/>
        <v>Solar</v>
      </c>
      <c r="AJ539" s="44" t="str">
        <f>IFERROR(INDEX(MasterGenCapability_201906!$G:$G,MATCH($AF539,MasterGenCapability_201906!$U:$U,0)),"")</f>
        <v/>
      </c>
      <c r="AK539" s="44" t="str">
        <f>IFERROR(INDEX(NQC2020compliance_20191121!$L:$L,MATCH($AF539,NQC2020compliance_20191121!$A:$A,0)),"")</f>
        <v/>
      </c>
    </row>
    <row r="540" spans="2:37" x14ac:dyDescent="0.25">
      <c r="B540" s="6">
        <v>535</v>
      </c>
      <c r="C540" s="6" t="s">
        <v>1584</v>
      </c>
      <c r="D540" s="6" t="s">
        <v>1585</v>
      </c>
      <c r="E540" s="6"/>
      <c r="F540" s="6" t="s">
        <v>1127</v>
      </c>
      <c r="G540" s="6" t="s">
        <v>30</v>
      </c>
      <c r="H540" s="6" t="s">
        <v>90</v>
      </c>
      <c r="I540" s="6" t="s">
        <v>1131</v>
      </c>
      <c r="J540" s="6" t="s">
        <v>614</v>
      </c>
      <c r="K540" s="6" t="s">
        <v>615</v>
      </c>
      <c r="L540" s="6" t="s">
        <v>1</v>
      </c>
      <c r="M540" s="12">
        <v>41113</v>
      </c>
      <c r="N540" s="12">
        <v>44774</v>
      </c>
      <c r="O540" s="6">
        <v>1</v>
      </c>
      <c r="P540" s="13">
        <v>0.25</v>
      </c>
      <c r="Q540" s="13">
        <v>0.2</v>
      </c>
      <c r="R540" s="14">
        <v>9.1324200999999994E-2</v>
      </c>
      <c r="S540" s="6" t="s">
        <v>35</v>
      </c>
      <c r="T540" s="6" t="s">
        <v>35</v>
      </c>
      <c r="U540" s="15" t="s">
        <v>35</v>
      </c>
      <c r="V540" s="15" t="s">
        <v>616</v>
      </c>
      <c r="W540" s="15" t="s">
        <v>37</v>
      </c>
      <c r="X540" s="16">
        <v>1</v>
      </c>
      <c r="Y540" s="45">
        <f t="shared" si="115"/>
        <v>73050</v>
      </c>
      <c r="Z540" s="41">
        <f>IF(IFERROR(MATCH(E540,CONV_CAISO_Gen_List!C:C,0),FALSE),1,0)</f>
        <v>0</v>
      </c>
      <c r="AA540" s="47">
        <f t="shared" si="116"/>
        <v>0.2</v>
      </c>
      <c r="AB540">
        <f t="shared" si="117"/>
        <v>1</v>
      </c>
      <c r="AC540">
        <f t="shared" si="118"/>
        <v>1</v>
      </c>
      <c r="AD540">
        <f t="shared" si="114"/>
        <v>1</v>
      </c>
      <c r="AE540">
        <f t="shared" si="119"/>
        <v>0</v>
      </c>
      <c r="AF540" t="str">
        <f t="shared" si="120"/>
        <v>SC55510</v>
      </c>
      <c r="AG540" t="str">
        <f t="shared" si="121"/>
        <v>USFS San Dimas Technology and Development Center</v>
      </c>
      <c r="AH540" s="70">
        <f t="shared" si="122"/>
        <v>0.25</v>
      </c>
      <c r="AI540" t="str">
        <f t="shared" si="123"/>
        <v>Solar</v>
      </c>
      <c r="AJ540" s="44" t="str">
        <f>IFERROR(INDEX(MasterGenCapability_201906!$G:$G,MATCH($AF540,MasterGenCapability_201906!$U:$U,0)),"")</f>
        <v/>
      </c>
      <c r="AK540" s="44" t="str">
        <f>IFERROR(INDEX(NQC2020compliance_20191121!$L:$L,MATCH($AF540,NQC2020compliance_20191121!$A:$A,0)),"")</f>
        <v/>
      </c>
    </row>
    <row r="541" spans="2:37" x14ac:dyDescent="0.25">
      <c r="B541" s="6">
        <v>536</v>
      </c>
      <c r="C541" s="6" t="s">
        <v>1586</v>
      </c>
      <c r="D541" s="6" t="s">
        <v>1587</v>
      </c>
      <c r="E541" s="6" t="s">
        <v>1588</v>
      </c>
      <c r="F541" s="6" t="s">
        <v>1127</v>
      </c>
      <c r="G541" s="6" t="s">
        <v>30</v>
      </c>
      <c r="H541" s="6" t="s">
        <v>90</v>
      </c>
      <c r="I541" s="6" t="s">
        <v>91</v>
      </c>
      <c r="J541" s="6" t="s">
        <v>614</v>
      </c>
      <c r="K541" s="6" t="s">
        <v>619</v>
      </c>
      <c r="L541" s="6" t="s">
        <v>1</v>
      </c>
      <c r="M541" s="12">
        <v>42367</v>
      </c>
      <c r="N541" s="12">
        <v>49673</v>
      </c>
      <c r="O541" s="6">
        <v>1</v>
      </c>
      <c r="P541" s="13">
        <v>3</v>
      </c>
      <c r="Q541" s="13">
        <v>10.01</v>
      </c>
      <c r="R541" s="14">
        <v>0.38089802099999998</v>
      </c>
      <c r="S541" s="6" t="s">
        <v>35</v>
      </c>
      <c r="T541" s="6" t="s">
        <v>35</v>
      </c>
      <c r="U541" s="15" t="s">
        <v>35</v>
      </c>
      <c r="V541" s="15" t="s">
        <v>616</v>
      </c>
      <c r="W541" s="15" t="s">
        <v>91</v>
      </c>
      <c r="X541" s="16">
        <v>1</v>
      </c>
      <c r="Y541" s="45">
        <f t="shared" si="115"/>
        <v>73050</v>
      </c>
      <c r="Z541" s="41">
        <f>IF(IFERROR(MATCH(E541,CONV_CAISO_Gen_List!C:C,0),FALSE),1,0)</f>
        <v>1</v>
      </c>
      <c r="AA541" s="47">
        <f t="shared" si="116"/>
        <v>10.01</v>
      </c>
      <c r="AB541">
        <f t="shared" si="117"/>
        <v>1</v>
      </c>
      <c r="AC541">
        <f t="shared" si="118"/>
        <v>1</v>
      </c>
      <c r="AD541">
        <f t="shared" si="114"/>
        <v>1</v>
      </c>
      <c r="AE541">
        <f t="shared" si="119"/>
        <v>0</v>
      </c>
      <c r="AF541" t="str">
        <f t="shared" si="120"/>
        <v>LITLRK_6_SOLAR4</v>
      </c>
      <c r="AG541" t="str">
        <f t="shared" si="121"/>
        <v>Little Rock - Pham Solar PV, LLC</v>
      </c>
      <c r="AH541" s="70">
        <f t="shared" si="122"/>
        <v>3</v>
      </c>
      <c r="AI541" t="str">
        <f t="shared" si="123"/>
        <v>Solar</v>
      </c>
      <c r="AJ541" s="44">
        <f>IFERROR(INDEX(MasterGenCapability_201906!$G:$G,MATCH($AF541,MasterGenCapability_201906!$U:$U,0)),"")</f>
        <v>3</v>
      </c>
      <c r="AK541" s="44">
        <f>IFERROR(INDEX(NQC2020compliance_20191121!$L:$L,MATCH($AF541,NQC2020compliance_20191121!$A:$A,0)),"")</f>
        <v>0.42</v>
      </c>
    </row>
    <row r="542" spans="2:37" x14ac:dyDescent="0.25">
      <c r="B542" s="6">
        <v>537</v>
      </c>
      <c r="C542" s="6" t="s">
        <v>1589</v>
      </c>
      <c r="D542" s="6" t="s">
        <v>1590</v>
      </c>
      <c r="E542" s="6"/>
      <c r="F542" s="6" t="s">
        <v>1127</v>
      </c>
      <c r="G542" s="6" t="s">
        <v>30</v>
      </c>
      <c r="H542" s="6" t="s">
        <v>90</v>
      </c>
      <c r="I542" s="6" t="s">
        <v>91</v>
      </c>
      <c r="J542" s="6" t="s">
        <v>614</v>
      </c>
      <c r="K542" s="6" t="s">
        <v>619</v>
      </c>
      <c r="L542" s="6" t="s">
        <v>3</v>
      </c>
      <c r="M542" s="12">
        <v>42461</v>
      </c>
      <c r="N542" s="12">
        <v>49766</v>
      </c>
      <c r="O542" s="6">
        <v>1</v>
      </c>
      <c r="P542" s="13">
        <v>1.5</v>
      </c>
      <c r="Q542" s="13">
        <v>4.83</v>
      </c>
      <c r="R542" s="14">
        <v>0.36757990899999998</v>
      </c>
      <c r="S542" s="6" t="s">
        <v>35</v>
      </c>
      <c r="T542" s="6" t="s">
        <v>35</v>
      </c>
      <c r="U542" s="15" t="s">
        <v>35</v>
      </c>
      <c r="V542" s="15" t="s">
        <v>616</v>
      </c>
      <c r="W542" s="15" t="s">
        <v>91</v>
      </c>
      <c r="X542" s="16">
        <v>0.84</v>
      </c>
      <c r="Y542" s="45">
        <f t="shared" si="115"/>
        <v>73050</v>
      </c>
      <c r="Z542" s="41">
        <f>IF(IFERROR(MATCH(E542,CONV_CAISO_Gen_List!C:C,0),FALSE),1,0)</f>
        <v>0</v>
      </c>
      <c r="AA542" s="47">
        <f t="shared" si="116"/>
        <v>4.0571999999999999</v>
      </c>
      <c r="AB542">
        <f t="shared" si="117"/>
        <v>1</v>
      </c>
      <c r="AC542">
        <f t="shared" si="118"/>
        <v>1</v>
      </c>
      <c r="AD542">
        <f t="shared" si="114"/>
        <v>1</v>
      </c>
      <c r="AE542">
        <f t="shared" si="119"/>
        <v>0</v>
      </c>
      <c r="AF542" t="str">
        <f t="shared" si="120"/>
        <v>SC55514</v>
      </c>
      <c r="AG542" t="str">
        <f t="shared" si="121"/>
        <v>Neenach Solar 1B South, LLC</v>
      </c>
      <c r="AH542" s="70">
        <f t="shared" si="122"/>
        <v>1.5</v>
      </c>
      <c r="AI542" t="str">
        <f t="shared" si="123"/>
        <v>Solar</v>
      </c>
      <c r="AJ542" s="44" t="str">
        <f>IFERROR(INDEX(MasterGenCapability_201906!$G:$G,MATCH($AF542,MasterGenCapability_201906!$U:$U,0)),"")</f>
        <v/>
      </c>
      <c r="AK542" s="44" t="str">
        <f>IFERROR(INDEX(NQC2020compliance_20191121!$L:$L,MATCH($AF542,NQC2020compliance_20191121!$A:$A,0)),"")</f>
        <v/>
      </c>
    </row>
    <row r="543" spans="2:37" x14ac:dyDescent="0.25">
      <c r="B543" s="6">
        <v>538</v>
      </c>
      <c r="C543" s="6" t="s">
        <v>1591</v>
      </c>
      <c r="D543" s="6" t="s">
        <v>1592</v>
      </c>
      <c r="E543" s="6"/>
      <c r="F543" s="6" t="s">
        <v>1127</v>
      </c>
      <c r="G543" s="6" t="s">
        <v>30</v>
      </c>
      <c r="H543" s="6" t="s">
        <v>90</v>
      </c>
      <c r="I543" s="6" t="s">
        <v>91</v>
      </c>
      <c r="J543" s="6" t="s">
        <v>614</v>
      </c>
      <c r="K543" s="6" t="s">
        <v>615</v>
      </c>
      <c r="L543" s="6" t="s">
        <v>1</v>
      </c>
      <c r="M543" s="12">
        <v>41061</v>
      </c>
      <c r="N543" s="12">
        <v>48366</v>
      </c>
      <c r="O543" s="6">
        <v>1</v>
      </c>
      <c r="P543" s="13">
        <v>1.5</v>
      </c>
      <c r="Q543" s="13">
        <v>3.2</v>
      </c>
      <c r="R543" s="14">
        <v>0.243531202</v>
      </c>
      <c r="S543" s="6" t="s">
        <v>35</v>
      </c>
      <c r="T543" s="6" t="s">
        <v>35</v>
      </c>
      <c r="U543" s="15" t="s">
        <v>35</v>
      </c>
      <c r="V543" s="15" t="s">
        <v>616</v>
      </c>
      <c r="W543" s="15" t="s">
        <v>91</v>
      </c>
      <c r="X543" s="16">
        <v>1</v>
      </c>
      <c r="Y543" s="45">
        <f t="shared" si="115"/>
        <v>73050</v>
      </c>
      <c r="Z543" s="41">
        <f>IF(IFERROR(MATCH(E543,CONV_CAISO_Gen_List!C:C,0),FALSE),1,0)</f>
        <v>0</v>
      </c>
      <c r="AA543" s="47">
        <f t="shared" si="116"/>
        <v>3.2</v>
      </c>
      <c r="AB543">
        <f t="shared" si="117"/>
        <v>1</v>
      </c>
      <c r="AC543">
        <f t="shared" si="118"/>
        <v>1</v>
      </c>
      <c r="AD543">
        <f t="shared" si="114"/>
        <v>1</v>
      </c>
      <c r="AE543">
        <f t="shared" si="119"/>
        <v>0</v>
      </c>
      <c r="AF543" t="str">
        <f t="shared" si="120"/>
        <v>SC55517</v>
      </c>
      <c r="AG543" t="str">
        <f t="shared" si="121"/>
        <v>L-8 Solar Project, LLC</v>
      </c>
      <c r="AH543" s="70">
        <f t="shared" si="122"/>
        <v>1.5</v>
      </c>
      <c r="AI543" t="str">
        <f t="shared" si="123"/>
        <v>Solar</v>
      </c>
      <c r="AJ543" s="44" t="str">
        <f>IFERROR(INDEX(MasterGenCapability_201906!$G:$G,MATCH($AF543,MasterGenCapability_201906!$U:$U,0)),"")</f>
        <v/>
      </c>
      <c r="AK543" s="44" t="str">
        <f>IFERROR(INDEX(NQC2020compliance_20191121!$L:$L,MATCH($AF543,NQC2020compliance_20191121!$A:$A,0)),"")</f>
        <v/>
      </c>
    </row>
    <row r="544" spans="2:37" x14ac:dyDescent="0.25">
      <c r="B544" s="6">
        <v>539</v>
      </c>
      <c r="C544" s="6" t="s">
        <v>1593</v>
      </c>
      <c r="D544" s="6" t="s">
        <v>1594</v>
      </c>
      <c r="E544" s="6"/>
      <c r="F544" s="6" t="s">
        <v>1127</v>
      </c>
      <c r="G544" s="6" t="s">
        <v>30</v>
      </c>
      <c r="H544" s="6" t="s">
        <v>90</v>
      </c>
      <c r="I544" s="6" t="s">
        <v>91</v>
      </c>
      <c r="J544" s="6" t="s">
        <v>614</v>
      </c>
      <c r="K544" s="6" t="s">
        <v>615</v>
      </c>
      <c r="L544" s="6" t="s">
        <v>1</v>
      </c>
      <c r="M544" s="12">
        <v>40996</v>
      </c>
      <c r="N544" s="12">
        <v>48300</v>
      </c>
      <c r="O544" s="6">
        <v>1</v>
      </c>
      <c r="P544" s="13">
        <v>1.5</v>
      </c>
      <c r="Q544" s="13">
        <v>3.2</v>
      </c>
      <c r="R544" s="14">
        <v>0.243531202</v>
      </c>
      <c r="S544" s="6" t="s">
        <v>35</v>
      </c>
      <c r="T544" s="6" t="s">
        <v>35</v>
      </c>
      <c r="U544" s="15" t="s">
        <v>35</v>
      </c>
      <c r="V544" s="15" t="s">
        <v>616</v>
      </c>
      <c r="W544" s="15" t="s">
        <v>91</v>
      </c>
      <c r="X544" s="16">
        <v>1</v>
      </c>
      <c r="Y544" s="45">
        <f t="shared" si="115"/>
        <v>73050</v>
      </c>
      <c r="Z544" s="41">
        <f>IF(IFERROR(MATCH(E544,CONV_CAISO_Gen_List!C:C,0),FALSE),1,0)</f>
        <v>0</v>
      </c>
      <c r="AA544" s="47">
        <f t="shared" si="116"/>
        <v>3.2</v>
      </c>
      <c r="AB544">
        <f t="shared" si="117"/>
        <v>1</v>
      </c>
      <c r="AC544">
        <f t="shared" si="118"/>
        <v>1</v>
      </c>
      <c r="AD544">
        <f t="shared" si="114"/>
        <v>1</v>
      </c>
      <c r="AE544">
        <f t="shared" si="119"/>
        <v>0</v>
      </c>
      <c r="AF544" t="str">
        <f t="shared" si="120"/>
        <v>SC55518</v>
      </c>
      <c r="AG544" t="str">
        <f t="shared" si="121"/>
        <v>Heliocentric, LLC</v>
      </c>
      <c r="AH544" s="70">
        <f t="shared" si="122"/>
        <v>1.5</v>
      </c>
      <c r="AI544" t="str">
        <f t="shared" si="123"/>
        <v>Solar</v>
      </c>
      <c r="AJ544" s="44" t="str">
        <f>IFERROR(INDEX(MasterGenCapability_201906!$G:$G,MATCH($AF544,MasterGenCapability_201906!$U:$U,0)),"")</f>
        <v/>
      </c>
      <c r="AK544" s="44" t="str">
        <f>IFERROR(INDEX(NQC2020compliance_20191121!$L:$L,MATCH($AF544,NQC2020compliance_20191121!$A:$A,0)),"")</f>
        <v/>
      </c>
    </row>
    <row r="545" spans="2:37" x14ac:dyDescent="0.25">
      <c r="B545" s="6">
        <v>540</v>
      </c>
      <c r="C545" s="6" t="s">
        <v>1595</v>
      </c>
      <c r="D545" s="6" t="s">
        <v>1596</v>
      </c>
      <c r="E545" s="6"/>
      <c r="F545" s="6" t="s">
        <v>1127</v>
      </c>
      <c r="G545" s="6" t="s">
        <v>30</v>
      </c>
      <c r="H545" s="6" t="s">
        <v>90</v>
      </c>
      <c r="I545" s="6" t="s">
        <v>91</v>
      </c>
      <c r="J545" s="6" t="s">
        <v>614</v>
      </c>
      <c r="K545" s="6" t="s">
        <v>619</v>
      </c>
      <c r="L545" s="6" t="s">
        <v>1</v>
      </c>
      <c r="M545" s="12">
        <v>41514</v>
      </c>
      <c r="N545" s="12">
        <v>48823</v>
      </c>
      <c r="O545" s="6">
        <v>1</v>
      </c>
      <c r="P545" s="13">
        <v>1</v>
      </c>
      <c r="Q545" s="13">
        <v>3.07</v>
      </c>
      <c r="R545" s="14">
        <v>0.35045662100000002</v>
      </c>
      <c r="S545" s="6" t="s">
        <v>35</v>
      </c>
      <c r="T545" s="6" t="s">
        <v>35</v>
      </c>
      <c r="U545" s="15" t="s">
        <v>35</v>
      </c>
      <c r="V545" s="15" t="s">
        <v>616</v>
      </c>
      <c r="W545" s="15" t="s">
        <v>91</v>
      </c>
      <c r="X545" s="16">
        <v>1</v>
      </c>
      <c r="Y545" s="45">
        <f t="shared" si="115"/>
        <v>73050</v>
      </c>
      <c r="Z545" s="41">
        <f>IF(IFERROR(MATCH(E545,CONV_CAISO_Gen_List!C:C,0),FALSE),1,0)</f>
        <v>0</v>
      </c>
      <c r="AA545" s="47">
        <f t="shared" si="116"/>
        <v>3.07</v>
      </c>
      <c r="AB545">
        <f t="shared" si="117"/>
        <v>1</v>
      </c>
      <c r="AC545">
        <f t="shared" si="118"/>
        <v>1</v>
      </c>
      <c r="AD545">
        <f t="shared" si="114"/>
        <v>1</v>
      </c>
      <c r="AE545">
        <f t="shared" si="119"/>
        <v>0</v>
      </c>
      <c r="AF545" t="str">
        <f t="shared" si="120"/>
        <v>SC55520</v>
      </c>
      <c r="AG545" t="str">
        <f t="shared" si="121"/>
        <v>Treen Solar 1, LLC</v>
      </c>
      <c r="AH545" s="70">
        <f t="shared" si="122"/>
        <v>1</v>
      </c>
      <c r="AI545" t="str">
        <f t="shared" si="123"/>
        <v>Solar</v>
      </c>
      <c r="AJ545" s="44" t="str">
        <f>IFERROR(INDEX(MasterGenCapability_201906!$G:$G,MATCH($AF545,MasterGenCapability_201906!$U:$U,0)),"")</f>
        <v/>
      </c>
      <c r="AK545" s="44" t="str">
        <f>IFERROR(INDEX(NQC2020compliance_20191121!$L:$L,MATCH($AF545,NQC2020compliance_20191121!$A:$A,0)),"")</f>
        <v/>
      </c>
    </row>
    <row r="546" spans="2:37" x14ac:dyDescent="0.25">
      <c r="B546" s="6">
        <v>541</v>
      </c>
      <c r="C546" s="6" t="s">
        <v>1597</v>
      </c>
      <c r="D546" s="6" t="s">
        <v>1598</v>
      </c>
      <c r="E546" s="6"/>
      <c r="F546" s="6" t="s">
        <v>1127</v>
      </c>
      <c r="G546" s="6" t="s">
        <v>30</v>
      </c>
      <c r="H546" s="6" t="s">
        <v>90</v>
      </c>
      <c r="I546" s="6" t="s">
        <v>91</v>
      </c>
      <c r="J546" s="6" t="s">
        <v>614</v>
      </c>
      <c r="K546" s="6" t="s">
        <v>619</v>
      </c>
      <c r="L546" s="6" t="s">
        <v>1</v>
      </c>
      <c r="M546" s="12">
        <v>41514</v>
      </c>
      <c r="N546" s="12">
        <v>48823</v>
      </c>
      <c r="O546" s="6">
        <v>1</v>
      </c>
      <c r="P546" s="13">
        <v>1</v>
      </c>
      <c r="Q546" s="13">
        <v>3.07</v>
      </c>
      <c r="R546" s="14">
        <v>0.35045662100000002</v>
      </c>
      <c r="S546" s="6" t="s">
        <v>35</v>
      </c>
      <c r="T546" s="6" t="s">
        <v>35</v>
      </c>
      <c r="U546" s="15" t="s">
        <v>35</v>
      </c>
      <c r="V546" s="15" t="s">
        <v>616</v>
      </c>
      <c r="W546" s="15" t="s">
        <v>91</v>
      </c>
      <c r="X546" s="16">
        <v>1</v>
      </c>
      <c r="Y546" s="45">
        <f t="shared" si="115"/>
        <v>73050</v>
      </c>
      <c r="Z546" s="41">
        <f>IF(IFERROR(MATCH(E546,CONV_CAISO_Gen_List!C:C,0),FALSE),1,0)</f>
        <v>0</v>
      </c>
      <c r="AA546" s="47">
        <f t="shared" si="116"/>
        <v>3.07</v>
      </c>
      <c r="AB546">
        <f t="shared" si="117"/>
        <v>1</v>
      </c>
      <c r="AC546">
        <f t="shared" si="118"/>
        <v>1</v>
      </c>
      <c r="AD546">
        <f t="shared" si="114"/>
        <v>1</v>
      </c>
      <c r="AE546">
        <f t="shared" si="119"/>
        <v>0</v>
      </c>
      <c r="AF546" t="str">
        <f t="shared" si="120"/>
        <v>SC55521</v>
      </c>
      <c r="AG546" t="str">
        <f t="shared" si="121"/>
        <v>Treen Solar 2, LLC</v>
      </c>
      <c r="AH546" s="70">
        <f t="shared" si="122"/>
        <v>1</v>
      </c>
      <c r="AI546" t="str">
        <f t="shared" si="123"/>
        <v>Solar</v>
      </c>
      <c r="AJ546" s="44" t="str">
        <f>IFERROR(INDEX(MasterGenCapability_201906!$G:$G,MATCH($AF546,MasterGenCapability_201906!$U:$U,0)),"")</f>
        <v/>
      </c>
      <c r="AK546" s="44" t="str">
        <f>IFERROR(INDEX(NQC2020compliance_20191121!$L:$L,MATCH($AF546,NQC2020compliance_20191121!$A:$A,0)),"")</f>
        <v/>
      </c>
    </row>
    <row r="547" spans="2:37" x14ac:dyDescent="0.25">
      <c r="B547" s="6">
        <v>542</v>
      </c>
      <c r="C547" s="6" t="s">
        <v>1599</v>
      </c>
      <c r="D547" s="6" t="s">
        <v>1600</v>
      </c>
      <c r="E547" s="6"/>
      <c r="F547" s="6" t="s">
        <v>1127</v>
      </c>
      <c r="G547" s="6" t="s">
        <v>30</v>
      </c>
      <c r="H547" s="6" t="s">
        <v>90</v>
      </c>
      <c r="I547" s="6" t="s">
        <v>91</v>
      </c>
      <c r="J547" s="6" t="s">
        <v>614</v>
      </c>
      <c r="K547" s="6" t="s">
        <v>619</v>
      </c>
      <c r="L547" s="6" t="s">
        <v>1</v>
      </c>
      <c r="M547" s="12">
        <v>41514</v>
      </c>
      <c r="N547" s="12">
        <v>48823</v>
      </c>
      <c r="O547" s="6">
        <v>1</v>
      </c>
      <c r="P547" s="13">
        <v>1.5</v>
      </c>
      <c r="Q547" s="13">
        <v>4.5999999999999996</v>
      </c>
      <c r="R547" s="14">
        <v>0.350076104</v>
      </c>
      <c r="S547" s="6" t="s">
        <v>35</v>
      </c>
      <c r="T547" s="6" t="s">
        <v>35</v>
      </c>
      <c r="U547" s="15" t="s">
        <v>35</v>
      </c>
      <c r="V547" s="15" t="s">
        <v>616</v>
      </c>
      <c r="W547" s="15" t="s">
        <v>91</v>
      </c>
      <c r="X547" s="16">
        <v>1</v>
      </c>
      <c r="Y547" s="45">
        <f t="shared" si="115"/>
        <v>73050</v>
      </c>
      <c r="Z547" s="41">
        <f>IF(IFERROR(MATCH(E547,CONV_CAISO_Gen_List!C:C,0),FALSE),1,0)</f>
        <v>0</v>
      </c>
      <c r="AA547" s="47">
        <f t="shared" si="116"/>
        <v>4.5999999999999996</v>
      </c>
      <c r="AB547">
        <f t="shared" si="117"/>
        <v>1</v>
      </c>
      <c r="AC547">
        <f t="shared" si="118"/>
        <v>1</v>
      </c>
      <c r="AD547">
        <f t="shared" si="114"/>
        <v>1</v>
      </c>
      <c r="AE547">
        <f t="shared" si="119"/>
        <v>0</v>
      </c>
      <c r="AF547" t="str">
        <f t="shared" si="120"/>
        <v>SC55522</v>
      </c>
      <c r="AG547" t="str">
        <f t="shared" si="121"/>
        <v>Annie Power, LLC</v>
      </c>
      <c r="AH547" s="70">
        <f t="shared" si="122"/>
        <v>1.5</v>
      </c>
      <c r="AI547" t="str">
        <f t="shared" si="123"/>
        <v>Solar</v>
      </c>
      <c r="AJ547" s="44" t="str">
        <f>IFERROR(INDEX(MasterGenCapability_201906!$G:$G,MATCH($AF547,MasterGenCapability_201906!$U:$U,0)),"")</f>
        <v/>
      </c>
      <c r="AK547" s="44" t="str">
        <f>IFERROR(INDEX(NQC2020compliance_20191121!$L:$L,MATCH($AF547,NQC2020compliance_20191121!$A:$A,0)),"")</f>
        <v/>
      </c>
    </row>
    <row r="548" spans="2:37" x14ac:dyDescent="0.25">
      <c r="B548" s="6">
        <v>543</v>
      </c>
      <c r="C548" s="6" t="s">
        <v>1601</v>
      </c>
      <c r="D548" s="6" t="s">
        <v>1602</v>
      </c>
      <c r="E548" s="6"/>
      <c r="F548" s="6" t="s">
        <v>1127</v>
      </c>
      <c r="G548" s="6" t="s">
        <v>30</v>
      </c>
      <c r="H548" s="6" t="s">
        <v>90</v>
      </c>
      <c r="I548" s="6" t="s">
        <v>91</v>
      </c>
      <c r="J548" s="6" t="s">
        <v>614</v>
      </c>
      <c r="K548" s="6" t="s">
        <v>619</v>
      </c>
      <c r="L548" s="6" t="s">
        <v>1</v>
      </c>
      <c r="M548" s="12">
        <v>41527</v>
      </c>
      <c r="N548" s="12">
        <v>48853</v>
      </c>
      <c r="O548" s="6">
        <v>1</v>
      </c>
      <c r="P548" s="13">
        <v>1.5</v>
      </c>
      <c r="Q548" s="13">
        <v>4.5999999999999996</v>
      </c>
      <c r="R548" s="14">
        <v>0.350076104</v>
      </c>
      <c r="S548" s="6" t="s">
        <v>35</v>
      </c>
      <c r="T548" s="6" t="s">
        <v>35</v>
      </c>
      <c r="U548" s="15" t="s">
        <v>35</v>
      </c>
      <c r="V548" s="15" t="s">
        <v>616</v>
      </c>
      <c r="W548" s="15" t="s">
        <v>91</v>
      </c>
      <c r="X548" s="16">
        <v>1</v>
      </c>
      <c r="Y548" s="45">
        <f t="shared" si="115"/>
        <v>73050</v>
      </c>
      <c r="Z548" s="41">
        <f>IF(IFERROR(MATCH(E548,CONV_CAISO_Gen_List!C:C,0),FALSE),1,0)</f>
        <v>0</v>
      </c>
      <c r="AA548" s="47">
        <f t="shared" si="116"/>
        <v>4.5999999999999996</v>
      </c>
      <c r="AB548">
        <f t="shared" si="117"/>
        <v>1</v>
      </c>
      <c r="AC548">
        <f t="shared" si="118"/>
        <v>1</v>
      </c>
      <c r="AD548">
        <f t="shared" si="114"/>
        <v>1</v>
      </c>
      <c r="AE548">
        <f t="shared" si="119"/>
        <v>0</v>
      </c>
      <c r="AF548" t="str">
        <f t="shared" si="120"/>
        <v>SC55523</v>
      </c>
      <c r="AG548" t="str">
        <f t="shared" si="121"/>
        <v>JRam Solar 1, LLC</v>
      </c>
      <c r="AH548" s="70">
        <f t="shared" si="122"/>
        <v>1.5</v>
      </c>
      <c r="AI548" t="str">
        <f t="shared" si="123"/>
        <v>Solar</v>
      </c>
      <c r="AJ548" s="44" t="str">
        <f>IFERROR(INDEX(MasterGenCapability_201906!$G:$G,MATCH($AF548,MasterGenCapability_201906!$U:$U,0)),"")</f>
        <v/>
      </c>
      <c r="AK548" s="44" t="str">
        <f>IFERROR(INDEX(NQC2020compliance_20191121!$L:$L,MATCH($AF548,NQC2020compliance_20191121!$A:$A,0)),"")</f>
        <v/>
      </c>
    </row>
    <row r="549" spans="2:37" x14ac:dyDescent="0.25">
      <c r="B549" s="6">
        <v>544</v>
      </c>
      <c r="C549" s="6" t="s">
        <v>1603</v>
      </c>
      <c r="D549" s="6" t="s">
        <v>1604</v>
      </c>
      <c r="E549" s="6"/>
      <c r="F549" s="6" t="s">
        <v>1127</v>
      </c>
      <c r="G549" s="6" t="s">
        <v>30</v>
      </c>
      <c r="H549" s="6" t="s">
        <v>90</v>
      </c>
      <c r="I549" s="6" t="s">
        <v>91</v>
      </c>
      <c r="J549" s="6" t="s">
        <v>614</v>
      </c>
      <c r="K549" s="6" t="s">
        <v>619</v>
      </c>
      <c r="L549" s="6" t="s">
        <v>1</v>
      </c>
      <c r="M549" s="12">
        <v>41527</v>
      </c>
      <c r="N549" s="12">
        <v>48853</v>
      </c>
      <c r="O549" s="6">
        <v>1</v>
      </c>
      <c r="P549" s="13">
        <v>1.5</v>
      </c>
      <c r="Q549" s="13">
        <v>4.5999999999999996</v>
      </c>
      <c r="R549" s="14">
        <v>0.350076104</v>
      </c>
      <c r="S549" s="6" t="s">
        <v>35</v>
      </c>
      <c r="T549" s="6" t="s">
        <v>35</v>
      </c>
      <c r="U549" s="15" t="s">
        <v>35</v>
      </c>
      <c r="V549" s="15" t="s">
        <v>616</v>
      </c>
      <c r="W549" s="15" t="s">
        <v>91</v>
      </c>
      <c r="X549" s="16">
        <v>1</v>
      </c>
      <c r="Y549" s="45">
        <f t="shared" si="115"/>
        <v>73050</v>
      </c>
      <c r="Z549" s="41">
        <f>IF(IFERROR(MATCH(E549,CONV_CAISO_Gen_List!C:C,0),FALSE),1,0)</f>
        <v>0</v>
      </c>
      <c r="AA549" s="47">
        <f t="shared" si="116"/>
        <v>4.5999999999999996</v>
      </c>
      <c r="AB549">
        <f t="shared" si="117"/>
        <v>1</v>
      </c>
      <c r="AC549">
        <f t="shared" si="118"/>
        <v>1</v>
      </c>
      <c r="AD549">
        <f t="shared" si="114"/>
        <v>1</v>
      </c>
      <c r="AE549">
        <f t="shared" si="119"/>
        <v>0</v>
      </c>
      <c r="AF549" t="str">
        <f t="shared" si="120"/>
        <v>SC55524</v>
      </c>
      <c r="AG549" t="str">
        <f t="shared" si="121"/>
        <v>JRam Solar 2, LLC</v>
      </c>
      <c r="AH549" s="70">
        <f t="shared" si="122"/>
        <v>1.5</v>
      </c>
      <c r="AI549" t="str">
        <f t="shared" si="123"/>
        <v>Solar</v>
      </c>
      <c r="AJ549" s="44" t="str">
        <f>IFERROR(INDEX(MasterGenCapability_201906!$G:$G,MATCH($AF549,MasterGenCapability_201906!$U:$U,0)),"")</f>
        <v/>
      </c>
      <c r="AK549" s="44" t="str">
        <f>IFERROR(INDEX(NQC2020compliance_20191121!$L:$L,MATCH($AF549,NQC2020compliance_20191121!$A:$A,0)),"")</f>
        <v/>
      </c>
    </row>
    <row r="550" spans="2:37" x14ac:dyDescent="0.25">
      <c r="B550" s="6">
        <v>545</v>
      </c>
      <c r="C550" s="6" t="s">
        <v>1605</v>
      </c>
      <c r="D550" s="6" t="s">
        <v>1606</v>
      </c>
      <c r="E550" s="6"/>
      <c r="F550" s="6" t="s">
        <v>1127</v>
      </c>
      <c r="G550" s="6" t="s">
        <v>30</v>
      </c>
      <c r="H550" s="6" t="s">
        <v>90</v>
      </c>
      <c r="I550" s="6" t="s">
        <v>91</v>
      </c>
      <c r="J550" s="6" t="s">
        <v>614</v>
      </c>
      <c r="K550" s="6" t="s">
        <v>619</v>
      </c>
      <c r="L550" s="6" t="s">
        <v>1</v>
      </c>
      <c r="M550" s="12">
        <v>41527</v>
      </c>
      <c r="N550" s="12">
        <v>48853</v>
      </c>
      <c r="O550" s="6">
        <v>1</v>
      </c>
      <c r="P550" s="13">
        <v>1</v>
      </c>
      <c r="Q550" s="13">
        <v>3.07</v>
      </c>
      <c r="R550" s="14">
        <v>0.35045662100000002</v>
      </c>
      <c r="S550" s="6" t="s">
        <v>35</v>
      </c>
      <c r="T550" s="6" t="s">
        <v>35</v>
      </c>
      <c r="U550" s="15" t="s">
        <v>35</v>
      </c>
      <c r="V550" s="15" t="s">
        <v>616</v>
      </c>
      <c r="W550" s="15" t="s">
        <v>91</v>
      </c>
      <c r="X550" s="16">
        <v>1</v>
      </c>
      <c r="Y550" s="45">
        <f t="shared" si="115"/>
        <v>73050</v>
      </c>
      <c r="Z550" s="41">
        <f>IF(IFERROR(MATCH(E550,CONV_CAISO_Gen_List!C:C,0),FALSE),1,0)</f>
        <v>0</v>
      </c>
      <c r="AA550" s="47">
        <f t="shared" si="116"/>
        <v>3.07</v>
      </c>
      <c r="AB550">
        <f t="shared" si="117"/>
        <v>1</v>
      </c>
      <c r="AC550">
        <f t="shared" si="118"/>
        <v>1</v>
      </c>
      <c r="AD550">
        <f t="shared" si="114"/>
        <v>1</v>
      </c>
      <c r="AE550">
        <f t="shared" si="119"/>
        <v>0</v>
      </c>
      <c r="AF550" t="str">
        <f t="shared" si="120"/>
        <v>SC55525</v>
      </c>
      <c r="AG550" t="str">
        <f t="shared" si="121"/>
        <v>JRam Solar 3, LLC</v>
      </c>
      <c r="AH550" s="70">
        <f t="shared" si="122"/>
        <v>1</v>
      </c>
      <c r="AI550" t="str">
        <f t="shared" si="123"/>
        <v>Solar</v>
      </c>
      <c r="AJ550" s="44" t="str">
        <f>IFERROR(INDEX(MasterGenCapability_201906!$G:$G,MATCH($AF550,MasterGenCapability_201906!$U:$U,0)),"")</f>
        <v/>
      </c>
      <c r="AK550" s="44" t="str">
        <f>IFERROR(INDEX(NQC2020compliance_20191121!$L:$L,MATCH($AF550,NQC2020compliance_20191121!$A:$A,0)),"")</f>
        <v/>
      </c>
    </row>
    <row r="551" spans="2:37" x14ac:dyDescent="0.25">
      <c r="B551" s="6">
        <v>546</v>
      </c>
      <c r="C551" s="6" t="s">
        <v>1607</v>
      </c>
      <c r="D551" s="6" t="s">
        <v>1608</v>
      </c>
      <c r="E551" s="6"/>
      <c r="F551" s="6" t="s">
        <v>1127</v>
      </c>
      <c r="G551" s="6" t="s">
        <v>30</v>
      </c>
      <c r="H551" s="6" t="s">
        <v>90</v>
      </c>
      <c r="I551" s="6" t="s">
        <v>91</v>
      </c>
      <c r="J551" s="6" t="s">
        <v>614</v>
      </c>
      <c r="K551" s="6" t="s">
        <v>619</v>
      </c>
      <c r="L551" s="6" t="s">
        <v>1</v>
      </c>
      <c r="M551" s="12">
        <v>41548</v>
      </c>
      <c r="N551" s="12">
        <v>48884</v>
      </c>
      <c r="O551" s="6">
        <v>1</v>
      </c>
      <c r="P551" s="13">
        <v>1.5</v>
      </c>
      <c r="Q551" s="13">
        <v>4.5999999999999996</v>
      </c>
      <c r="R551" s="14">
        <v>0.350076104</v>
      </c>
      <c r="S551" s="6" t="s">
        <v>35</v>
      </c>
      <c r="T551" s="6" t="s">
        <v>35</v>
      </c>
      <c r="U551" s="15" t="s">
        <v>35</v>
      </c>
      <c r="V551" s="15" t="s">
        <v>616</v>
      </c>
      <c r="W551" s="15" t="s">
        <v>91</v>
      </c>
      <c r="X551" s="16">
        <v>1</v>
      </c>
      <c r="Y551" s="45">
        <f t="shared" si="115"/>
        <v>73050</v>
      </c>
      <c r="Z551" s="41">
        <f>IF(IFERROR(MATCH(E551,CONV_CAISO_Gen_List!C:C,0),FALSE),1,0)</f>
        <v>0</v>
      </c>
      <c r="AA551" s="47">
        <f t="shared" si="116"/>
        <v>4.5999999999999996</v>
      </c>
      <c r="AB551">
        <f t="shared" si="117"/>
        <v>1</v>
      </c>
      <c r="AC551">
        <f t="shared" si="118"/>
        <v>1</v>
      </c>
      <c r="AD551">
        <f t="shared" si="114"/>
        <v>1</v>
      </c>
      <c r="AE551">
        <f t="shared" si="119"/>
        <v>0</v>
      </c>
      <c r="AF551" t="str">
        <f t="shared" si="120"/>
        <v>SC55536</v>
      </c>
      <c r="AG551" t="str">
        <f t="shared" si="121"/>
        <v>Sandra Energy, LLC</v>
      </c>
      <c r="AH551" s="70">
        <f t="shared" si="122"/>
        <v>1.5</v>
      </c>
      <c r="AI551" t="str">
        <f t="shared" si="123"/>
        <v>Solar</v>
      </c>
      <c r="AJ551" s="44" t="str">
        <f>IFERROR(INDEX(MasterGenCapability_201906!$G:$G,MATCH($AF551,MasterGenCapability_201906!$U:$U,0)),"")</f>
        <v/>
      </c>
      <c r="AK551" s="44" t="str">
        <f>IFERROR(INDEX(NQC2020compliance_20191121!$L:$L,MATCH($AF551,NQC2020compliance_20191121!$A:$A,0)),"")</f>
        <v/>
      </c>
    </row>
    <row r="552" spans="2:37" x14ac:dyDescent="0.25">
      <c r="B552" s="6">
        <v>547</v>
      </c>
      <c r="C552" s="6" t="s">
        <v>1609</v>
      </c>
      <c r="D552" s="6" t="s">
        <v>1610</v>
      </c>
      <c r="E552" s="6"/>
      <c r="F552" s="6" t="s">
        <v>1127</v>
      </c>
      <c r="G552" s="6" t="s">
        <v>30</v>
      </c>
      <c r="H552" s="6" t="s">
        <v>90</v>
      </c>
      <c r="I552" s="6" t="s">
        <v>91</v>
      </c>
      <c r="J552" s="6" t="s">
        <v>614</v>
      </c>
      <c r="K552" s="6" t="s">
        <v>619</v>
      </c>
      <c r="L552" s="6" t="s">
        <v>1</v>
      </c>
      <c r="M552" s="12">
        <v>41548</v>
      </c>
      <c r="N552" s="12">
        <v>48884</v>
      </c>
      <c r="O552" s="6">
        <v>1</v>
      </c>
      <c r="P552" s="13">
        <v>1.5</v>
      </c>
      <c r="Q552" s="13">
        <v>4.5999999999999996</v>
      </c>
      <c r="R552" s="14">
        <v>0.350076104</v>
      </c>
      <c r="S552" s="6" t="s">
        <v>35</v>
      </c>
      <c r="T552" s="6" t="s">
        <v>35</v>
      </c>
      <c r="U552" s="15" t="s">
        <v>35</v>
      </c>
      <c r="V552" s="15" t="s">
        <v>616</v>
      </c>
      <c r="W552" s="15" t="s">
        <v>91</v>
      </c>
      <c r="X552" s="16">
        <v>1</v>
      </c>
      <c r="Y552" s="45">
        <f t="shared" si="115"/>
        <v>73050</v>
      </c>
      <c r="Z552" s="41">
        <f>IF(IFERROR(MATCH(E552,CONV_CAISO_Gen_List!C:C,0),FALSE),1,0)</f>
        <v>0</v>
      </c>
      <c r="AA552" s="47">
        <f t="shared" si="116"/>
        <v>4.5999999999999996</v>
      </c>
      <c r="AB552">
        <f t="shared" si="117"/>
        <v>1</v>
      </c>
      <c r="AC552">
        <f t="shared" si="118"/>
        <v>1</v>
      </c>
      <c r="AD552">
        <f t="shared" si="114"/>
        <v>1</v>
      </c>
      <c r="AE552">
        <f t="shared" si="119"/>
        <v>0</v>
      </c>
      <c r="AF552" t="str">
        <f t="shared" si="120"/>
        <v>SC55539</v>
      </c>
      <c r="AG552" t="str">
        <f t="shared" si="121"/>
        <v>Dreamer Solar, LLC</v>
      </c>
      <c r="AH552" s="70">
        <f t="shared" si="122"/>
        <v>1.5</v>
      </c>
      <c r="AI552" t="str">
        <f t="shared" si="123"/>
        <v>Solar</v>
      </c>
      <c r="AJ552" s="44" t="str">
        <f>IFERROR(INDEX(MasterGenCapability_201906!$G:$G,MATCH($AF552,MasterGenCapability_201906!$U:$U,0)),"")</f>
        <v/>
      </c>
      <c r="AK552" s="44" t="str">
        <f>IFERROR(INDEX(NQC2020compliance_20191121!$L:$L,MATCH($AF552,NQC2020compliance_20191121!$A:$A,0)),"")</f>
        <v/>
      </c>
    </row>
    <row r="553" spans="2:37" x14ac:dyDescent="0.25">
      <c r="B553" s="6">
        <v>548</v>
      </c>
      <c r="C553" s="6" t="s">
        <v>1611</v>
      </c>
      <c r="D553" s="6" t="s">
        <v>1612</v>
      </c>
      <c r="E553" s="6"/>
      <c r="F553" s="6" t="s">
        <v>1127</v>
      </c>
      <c r="G553" s="6" t="s">
        <v>30</v>
      </c>
      <c r="H553" s="6" t="s">
        <v>710</v>
      </c>
      <c r="I553" s="6" t="s">
        <v>286</v>
      </c>
      <c r="J553" s="6" t="s">
        <v>614</v>
      </c>
      <c r="K553" s="6" t="s">
        <v>619</v>
      </c>
      <c r="L553" s="6" t="s">
        <v>1</v>
      </c>
      <c r="M553" s="12">
        <v>41507</v>
      </c>
      <c r="N553" s="12">
        <v>48823</v>
      </c>
      <c r="O553" s="6">
        <v>1</v>
      </c>
      <c r="P553" s="13">
        <v>1</v>
      </c>
      <c r="Q553" s="13">
        <v>3.07</v>
      </c>
      <c r="R553" s="14">
        <v>0.35045662100000002</v>
      </c>
      <c r="S553" s="6" t="s">
        <v>35</v>
      </c>
      <c r="T553" s="6" t="s">
        <v>35</v>
      </c>
      <c r="U553" s="15" t="s">
        <v>35</v>
      </c>
      <c r="V553" s="15" t="s">
        <v>616</v>
      </c>
      <c r="W553" s="15" t="s">
        <v>287</v>
      </c>
      <c r="X553" s="16">
        <v>1</v>
      </c>
      <c r="Y553" s="45">
        <f t="shared" si="115"/>
        <v>73050</v>
      </c>
      <c r="Z553" s="41">
        <f>IF(IFERROR(MATCH(E553,CONV_CAISO_Gen_List!C:C,0),FALSE),1,0)</f>
        <v>0</v>
      </c>
      <c r="AA553" s="47">
        <f t="shared" si="116"/>
        <v>3.07</v>
      </c>
      <c r="AB553">
        <f t="shared" si="117"/>
        <v>1</v>
      </c>
      <c r="AC553">
        <f t="shared" si="118"/>
        <v>1</v>
      </c>
      <c r="AD553">
        <f t="shared" si="114"/>
        <v>1</v>
      </c>
      <c r="AE553">
        <f t="shared" si="119"/>
        <v>0</v>
      </c>
      <c r="AF553" t="str">
        <f t="shared" si="120"/>
        <v>SC55541</v>
      </c>
      <c r="AG553" t="str">
        <f t="shared" si="121"/>
        <v>Drew Energy, LLC</v>
      </c>
      <c r="AH553" s="70">
        <f t="shared" si="122"/>
        <v>1</v>
      </c>
      <c r="AI553" t="str">
        <f t="shared" si="123"/>
        <v>Solar</v>
      </c>
      <c r="AJ553" s="44" t="str">
        <f>IFERROR(INDEX(MasterGenCapability_201906!$G:$G,MATCH($AF553,MasterGenCapability_201906!$U:$U,0)),"")</f>
        <v/>
      </c>
      <c r="AK553" s="44" t="str">
        <f>IFERROR(INDEX(NQC2020compliance_20191121!$L:$L,MATCH($AF553,NQC2020compliance_20191121!$A:$A,0)),"")</f>
        <v/>
      </c>
    </row>
    <row r="554" spans="2:37" x14ac:dyDescent="0.25">
      <c r="B554" s="6">
        <v>549</v>
      </c>
      <c r="C554" s="6" t="s">
        <v>1613</v>
      </c>
      <c r="D554" s="6" t="s">
        <v>1614</v>
      </c>
      <c r="E554" s="6"/>
      <c r="F554" s="6" t="s">
        <v>1127</v>
      </c>
      <c r="G554" s="6" t="s">
        <v>30</v>
      </c>
      <c r="H554" s="6" t="s">
        <v>90</v>
      </c>
      <c r="I554" s="6" t="s">
        <v>91</v>
      </c>
      <c r="J554" s="6" t="s">
        <v>614</v>
      </c>
      <c r="K554" s="6" t="s">
        <v>619</v>
      </c>
      <c r="L554" s="6" t="s">
        <v>1</v>
      </c>
      <c r="M554" s="12">
        <v>41668</v>
      </c>
      <c r="N554" s="12">
        <v>48976</v>
      </c>
      <c r="O554" s="6">
        <v>1</v>
      </c>
      <c r="P554" s="13">
        <v>1.5</v>
      </c>
      <c r="Q554" s="13">
        <v>4.5999999999999996</v>
      </c>
      <c r="R554" s="14">
        <v>0.350076104</v>
      </c>
      <c r="S554" s="6" t="s">
        <v>35</v>
      </c>
      <c r="T554" s="6" t="s">
        <v>35</v>
      </c>
      <c r="U554" s="15" t="s">
        <v>35</v>
      </c>
      <c r="V554" s="15" t="s">
        <v>616</v>
      </c>
      <c r="W554" s="15" t="s">
        <v>91</v>
      </c>
      <c r="X554" s="16">
        <v>1</v>
      </c>
      <c r="Y554" s="45">
        <f t="shared" si="115"/>
        <v>73050</v>
      </c>
      <c r="Z554" s="41">
        <f>IF(IFERROR(MATCH(E554,CONV_CAISO_Gen_List!C:C,0),FALSE),1,0)</f>
        <v>0</v>
      </c>
      <c r="AA554" s="47">
        <f t="shared" si="116"/>
        <v>4.5999999999999996</v>
      </c>
      <c r="AB554">
        <f t="shared" si="117"/>
        <v>1</v>
      </c>
      <c r="AC554">
        <f t="shared" si="118"/>
        <v>1</v>
      </c>
      <c r="AD554">
        <f t="shared" si="114"/>
        <v>1</v>
      </c>
      <c r="AE554">
        <f t="shared" si="119"/>
        <v>0</v>
      </c>
      <c r="AF554" t="str">
        <f t="shared" si="120"/>
        <v>SC55549</v>
      </c>
      <c r="AG554" t="str">
        <f t="shared" si="121"/>
        <v>Voyager Solar 1, LLC</v>
      </c>
      <c r="AH554" s="70">
        <f t="shared" si="122"/>
        <v>1.5</v>
      </c>
      <c r="AI554" t="str">
        <f t="shared" si="123"/>
        <v>Solar</v>
      </c>
      <c r="AJ554" s="44" t="str">
        <f>IFERROR(INDEX(MasterGenCapability_201906!$G:$G,MATCH($AF554,MasterGenCapability_201906!$U:$U,0)),"")</f>
        <v/>
      </c>
      <c r="AK554" s="44" t="str">
        <f>IFERROR(INDEX(NQC2020compliance_20191121!$L:$L,MATCH($AF554,NQC2020compliance_20191121!$A:$A,0)),"")</f>
        <v/>
      </c>
    </row>
    <row r="555" spans="2:37" x14ac:dyDescent="0.25">
      <c r="B555" s="6">
        <v>550</v>
      </c>
      <c r="C555" s="6" t="s">
        <v>1615</v>
      </c>
      <c r="D555" s="6" t="s">
        <v>1616</v>
      </c>
      <c r="E555" s="6"/>
      <c r="F555" s="6" t="s">
        <v>1127</v>
      </c>
      <c r="G555" s="6" t="s">
        <v>30</v>
      </c>
      <c r="H555" s="6" t="s">
        <v>90</v>
      </c>
      <c r="I555" s="6" t="s">
        <v>91</v>
      </c>
      <c r="J555" s="6" t="s">
        <v>614</v>
      </c>
      <c r="K555" s="6" t="s">
        <v>619</v>
      </c>
      <c r="L555" s="6" t="s">
        <v>1</v>
      </c>
      <c r="M555" s="12">
        <v>41668</v>
      </c>
      <c r="N555" s="12">
        <v>48976</v>
      </c>
      <c r="O555" s="6">
        <v>1</v>
      </c>
      <c r="P555" s="13">
        <v>1.5</v>
      </c>
      <c r="Q555" s="13">
        <v>4.5999999999999996</v>
      </c>
      <c r="R555" s="14">
        <v>0.350076104</v>
      </c>
      <c r="S555" s="6" t="s">
        <v>35</v>
      </c>
      <c r="T555" s="6" t="s">
        <v>35</v>
      </c>
      <c r="U555" s="15" t="s">
        <v>35</v>
      </c>
      <c r="V555" s="15" t="s">
        <v>616</v>
      </c>
      <c r="W555" s="15" t="s">
        <v>91</v>
      </c>
      <c r="X555" s="16">
        <v>1</v>
      </c>
      <c r="Y555" s="45">
        <f t="shared" si="115"/>
        <v>73050</v>
      </c>
      <c r="Z555" s="41">
        <f>IF(IFERROR(MATCH(E555,CONV_CAISO_Gen_List!C:C,0),FALSE),1,0)</f>
        <v>0</v>
      </c>
      <c r="AA555" s="47">
        <f t="shared" si="116"/>
        <v>4.5999999999999996</v>
      </c>
      <c r="AB555">
        <f t="shared" si="117"/>
        <v>1</v>
      </c>
      <c r="AC555">
        <f t="shared" si="118"/>
        <v>1</v>
      </c>
      <c r="AD555">
        <f t="shared" si="114"/>
        <v>1</v>
      </c>
      <c r="AE555">
        <f t="shared" si="119"/>
        <v>0</v>
      </c>
      <c r="AF555" t="str">
        <f t="shared" si="120"/>
        <v>SC55550</v>
      </c>
      <c r="AG555" t="str">
        <f t="shared" si="121"/>
        <v>Voyager Solar 2, LLC</v>
      </c>
      <c r="AH555" s="70">
        <f t="shared" si="122"/>
        <v>1.5</v>
      </c>
      <c r="AI555" t="str">
        <f t="shared" si="123"/>
        <v>Solar</v>
      </c>
      <c r="AJ555" s="44" t="str">
        <f>IFERROR(INDEX(MasterGenCapability_201906!$G:$G,MATCH($AF555,MasterGenCapability_201906!$U:$U,0)),"")</f>
        <v/>
      </c>
      <c r="AK555" s="44" t="str">
        <f>IFERROR(INDEX(NQC2020compliance_20191121!$L:$L,MATCH($AF555,NQC2020compliance_20191121!$A:$A,0)),"")</f>
        <v/>
      </c>
    </row>
    <row r="556" spans="2:37" x14ac:dyDescent="0.25">
      <c r="B556" s="6">
        <v>551</v>
      </c>
      <c r="C556" s="6" t="s">
        <v>1617</v>
      </c>
      <c r="D556" s="6" t="s">
        <v>1618</v>
      </c>
      <c r="E556" s="6"/>
      <c r="F556" s="6" t="s">
        <v>1127</v>
      </c>
      <c r="G556" s="6" t="s">
        <v>30</v>
      </c>
      <c r="H556" s="6" t="s">
        <v>90</v>
      </c>
      <c r="I556" s="6" t="s">
        <v>91</v>
      </c>
      <c r="J556" s="6" t="s">
        <v>614</v>
      </c>
      <c r="K556" s="6" t="s">
        <v>619</v>
      </c>
      <c r="L556" s="6" t="s">
        <v>1</v>
      </c>
      <c r="M556" s="12">
        <v>41668</v>
      </c>
      <c r="N556" s="12">
        <v>48976</v>
      </c>
      <c r="O556" s="6">
        <v>1</v>
      </c>
      <c r="P556" s="13">
        <v>1</v>
      </c>
      <c r="Q556" s="13">
        <v>3.07</v>
      </c>
      <c r="R556" s="14">
        <v>0.35045662100000002</v>
      </c>
      <c r="S556" s="6" t="s">
        <v>35</v>
      </c>
      <c r="T556" s="6" t="s">
        <v>35</v>
      </c>
      <c r="U556" s="15" t="s">
        <v>35</v>
      </c>
      <c r="V556" s="15" t="s">
        <v>616</v>
      </c>
      <c r="W556" s="15" t="s">
        <v>91</v>
      </c>
      <c r="X556" s="16">
        <v>1</v>
      </c>
      <c r="Y556" s="45">
        <f t="shared" si="115"/>
        <v>73050</v>
      </c>
      <c r="Z556" s="41">
        <f>IF(IFERROR(MATCH(E556,CONV_CAISO_Gen_List!C:C,0),FALSE),1,0)</f>
        <v>0</v>
      </c>
      <c r="AA556" s="47">
        <f t="shared" si="116"/>
        <v>3.07</v>
      </c>
      <c r="AB556">
        <f t="shared" si="117"/>
        <v>1</v>
      </c>
      <c r="AC556">
        <f t="shared" si="118"/>
        <v>1</v>
      </c>
      <c r="AD556">
        <f t="shared" si="114"/>
        <v>1</v>
      </c>
      <c r="AE556">
        <f t="shared" si="119"/>
        <v>0</v>
      </c>
      <c r="AF556" t="str">
        <f t="shared" si="120"/>
        <v>SC55551</v>
      </c>
      <c r="AG556" t="str">
        <f t="shared" si="121"/>
        <v>Voyager Solar 3, LLC</v>
      </c>
      <c r="AH556" s="70">
        <f t="shared" si="122"/>
        <v>1</v>
      </c>
      <c r="AI556" t="str">
        <f t="shared" si="123"/>
        <v>Solar</v>
      </c>
      <c r="AJ556" s="44" t="str">
        <f>IFERROR(INDEX(MasterGenCapability_201906!$G:$G,MATCH($AF556,MasterGenCapability_201906!$U:$U,0)),"")</f>
        <v/>
      </c>
      <c r="AK556" s="44" t="str">
        <f>IFERROR(INDEX(NQC2020compliance_20191121!$L:$L,MATCH($AF556,NQC2020compliance_20191121!$A:$A,0)),"")</f>
        <v/>
      </c>
    </row>
    <row r="557" spans="2:37" x14ac:dyDescent="0.25">
      <c r="B557" s="6">
        <v>552</v>
      </c>
      <c r="C557" s="6" t="s">
        <v>1619</v>
      </c>
      <c r="D557" s="6" t="s">
        <v>1620</v>
      </c>
      <c r="E557" s="6"/>
      <c r="F557" s="6" t="s">
        <v>1127</v>
      </c>
      <c r="G557" s="6" t="s">
        <v>30</v>
      </c>
      <c r="H557" s="6" t="s">
        <v>90</v>
      </c>
      <c r="I557" s="6" t="s">
        <v>91</v>
      </c>
      <c r="J557" s="6" t="s">
        <v>614</v>
      </c>
      <c r="K557" s="6" t="s">
        <v>619</v>
      </c>
      <c r="L557" s="6" t="s">
        <v>1</v>
      </c>
      <c r="M557" s="12">
        <v>41485</v>
      </c>
      <c r="N557" s="12">
        <v>48792</v>
      </c>
      <c r="O557" s="6">
        <v>1</v>
      </c>
      <c r="P557" s="13">
        <v>1.5</v>
      </c>
      <c r="Q557" s="13">
        <v>4.5999999999999996</v>
      </c>
      <c r="R557" s="14">
        <v>0.350076104</v>
      </c>
      <c r="S557" s="6" t="s">
        <v>35</v>
      </c>
      <c r="T557" s="6" t="s">
        <v>35</v>
      </c>
      <c r="U557" s="15" t="s">
        <v>35</v>
      </c>
      <c r="V557" s="15" t="s">
        <v>616</v>
      </c>
      <c r="W557" s="15" t="s">
        <v>91</v>
      </c>
      <c r="X557" s="16">
        <v>1</v>
      </c>
      <c r="Y557" s="45">
        <f t="shared" si="115"/>
        <v>73050</v>
      </c>
      <c r="Z557" s="41">
        <f>IF(IFERROR(MATCH(E557,CONV_CAISO_Gen_List!C:C,0),FALSE),1,0)</f>
        <v>0</v>
      </c>
      <c r="AA557" s="47">
        <f t="shared" si="116"/>
        <v>4.5999999999999996</v>
      </c>
      <c r="AB557">
        <f t="shared" si="117"/>
        <v>1</v>
      </c>
      <c r="AC557">
        <f t="shared" si="118"/>
        <v>1</v>
      </c>
      <c r="AD557">
        <f t="shared" si="114"/>
        <v>1</v>
      </c>
      <c r="AE557">
        <f t="shared" si="119"/>
        <v>0</v>
      </c>
      <c r="AF557" t="str">
        <f t="shared" si="120"/>
        <v>SC55559</v>
      </c>
      <c r="AG557" t="str">
        <f t="shared" si="121"/>
        <v>Becca Solar, LLC</v>
      </c>
      <c r="AH557" s="70">
        <f t="shared" si="122"/>
        <v>1.5</v>
      </c>
      <c r="AI557" t="str">
        <f t="shared" si="123"/>
        <v>Solar</v>
      </c>
      <c r="AJ557" s="44" t="str">
        <f>IFERROR(INDEX(MasterGenCapability_201906!$G:$G,MATCH($AF557,MasterGenCapability_201906!$U:$U,0)),"")</f>
        <v/>
      </c>
      <c r="AK557" s="44" t="str">
        <f>IFERROR(INDEX(NQC2020compliance_20191121!$L:$L,MATCH($AF557,NQC2020compliance_20191121!$A:$A,0)),"")</f>
        <v/>
      </c>
    </row>
    <row r="558" spans="2:37" x14ac:dyDescent="0.25">
      <c r="B558" s="6">
        <v>553</v>
      </c>
      <c r="C558" s="6" t="s">
        <v>1621</v>
      </c>
      <c r="D558" s="6" t="s">
        <v>1622</v>
      </c>
      <c r="E558" s="6"/>
      <c r="F558" s="6" t="s">
        <v>1127</v>
      </c>
      <c r="G558" s="6" t="s">
        <v>30</v>
      </c>
      <c r="H558" s="6" t="s">
        <v>710</v>
      </c>
      <c r="I558" s="6" t="s">
        <v>929</v>
      </c>
      <c r="J558" s="6" t="s">
        <v>614</v>
      </c>
      <c r="K558" s="6" t="s">
        <v>619</v>
      </c>
      <c r="L558" s="6" t="s">
        <v>1</v>
      </c>
      <c r="M558" s="12">
        <v>41507</v>
      </c>
      <c r="N558" s="12">
        <v>48823</v>
      </c>
      <c r="O558" s="6">
        <v>1</v>
      </c>
      <c r="P558" s="13">
        <v>1.5</v>
      </c>
      <c r="Q558" s="13">
        <v>4.5999999999999996</v>
      </c>
      <c r="R558" s="14">
        <v>0.350076104</v>
      </c>
      <c r="S558" s="6" t="s">
        <v>35</v>
      </c>
      <c r="T558" s="6" t="s">
        <v>35</v>
      </c>
      <c r="U558" s="15" t="s">
        <v>35</v>
      </c>
      <c r="V558" s="15" t="s">
        <v>616</v>
      </c>
      <c r="W558" s="15" t="s">
        <v>287</v>
      </c>
      <c r="X558" s="16">
        <v>1</v>
      </c>
      <c r="Y558" s="45">
        <f t="shared" si="115"/>
        <v>73050</v>
      </c>
      <c r="Z558" s="41">
        <f>IF(IFERROR(MATCH(E558,CONV_CAISO_Gen_List!C:C,0),FALSE),1,0)</f>
        <v>0</v>
      </c>
      <c r="AA558" s="47">
        <f t="shared" si="116"/>
        <v>4.5999999999999996</v>
      </c>
      <c r="AB558">
        <f t="shared" si="117"/>
        <v>1</v>
      </c>
      <c r="AC558">
        <f t="shared" si="118"/>
        <v>1</v>
      </c>
      <c r="AD558">
        <f t="shared" si="114"/>
        <v>1</v>
      </c>
      <c r="AE558">
        <f t="shared" si="119"/>
        <v>0</v>
      </c>
      <c r="AF558" t="str">
        <f t="shared" si="120"/>
        <v>SC55560</v>
      </c>
      <c r="AG558" t="str">
        <f t="shared" si="121"/>
        <v>Toro Power 1, LLC</v>
      </c>
      <c r="AH558" s="70">
        <f t="shared" si="122"/>
        <v>1.5</v>
      </c>
      <c r="AI558" t="str">
        <f t="shared" si="123"/>
        <v>Solar</v>
      </c>
      <c r="AJ558" s="44" t="str">
        <f>IFERROR(INDEX(MasterGenCapability_201906!$G:$G,MATCH($AF558,MasterGenCapability_201906!$U:$U,0)),"")</f>
        <v/>
      </c>
      <c r="AK558" s="44" t="str">
        <f>IFERROR(INDEX(NQC2020compliance_20191121!$L:$L,MATCH($AF558,NQC2020compliance_20191121!$A:$A,0)),"")</f>
        <v/>
      </c>
    </row>
    <row r="559" spans="2:37" x14ac:dyDescent="0.25">
      <c r="B559" s="6">
        <v>554</v>
      </c>
      <c r="C559" s="6" t="s">
        <v>1623</v>
      </c>
      <c r="D559" s="6" t="s">
        <v>1624</v>
      </c>
      <c r="E559" s="6"/>
      <c r="F559" s="6" t="s">
        <v>1127</v>
      </c>
      <c r="G559" s="6" t="s">
        <v>30</v>
      </c>
      <c r="H559" s="6" t="s">
        <v>710</v>
      </c>
      <c r="I559" s="6" t="s">
        <v>929</v>
      </c>
      <c r="J559" s="6" t="s">
        <v>614</v>
      </c>
      <c r="K559" s="6" t="s">
        <v>619</v>
      </c>
      <c r="L559" s="6" t="s">
        <v>1</v>
      </c>
      <c r="M559" s="12">
        <v>41631</v>
      </c>
      <c r="N559" s="12">
        <v>48945</v>
      </c>
      <c r="O559" s="6">
        <v>1</v>
      </c>
      <c r="P559" s="13">
        <v>0.5</v>
      </c>
      <c r="Q559" s="13">
        <v>1.53</v>
      </c>
      <c r="R559" s="14">
        <v>0.34931506800000001</v>
      </c>
      <c r="S559" s="6" t="s">
        <v>35</v>
      </c>
      <c r="T559" s="6" t="s">
        <v>35</v>
      </c>
      <c r="U559" s="15" t="s">
        <v>35</v>
      </c>
      <c r="V559" s="15" t="s">
        <v>616</v>
      </c>
      <c r="W559" s="15" t="s">
        <v>287</v>
      </c>
      <c r="X559" s="16">
        <v>1</v>
      </c>
      <c r="Y559" s="45">
        <f t="shared" si="115"/>
        <v>73050</v>
      </c>
      <c r="Z559" s="41">
        <f>IF(IFERROR(MATCH(E559,CONV_CAISO_Gen_List!C:C,0),FALSE),1,0)</f>
        <v>0</v>
      </c>
      <c r="AA559" s="47">
        <f t="shared" si="116"/>
        <v>1.53</v>
      </c>
      <c r="AB559">
        <f t="shared" si="117"/>
        <v>1</v>
      </c>
      <c r="AC559">
        <f t="shared" si="118"/>
        <v>1</v>
      </c>
      <c r="AD559">
        <f t="shared" si="114"/>
        <v>1</v>
      </c>
      <c r="AE559">
        <f t="shared" si="119"/>
        <v>0</v>
      </c>
      <c r="AF559" t="str">
        <f t="shared" si="120"/>
        <v>SC55561</v>
      </c>
      <c r="AG559" t="str">
        <f t="shared" si="121"/>
        <v>Toro Power 2, LLC</v>
      </c>
      <c r="AH559" s="70">
        <f t="shared" si="122"/>
        <v>0.5</v>
      </c>
      <c r="AI559" t="str">
        <f t="shared" si="123"/>
        <v>Solar</v>
      </c>
      <c r="AJ559" s="44" t="str">
        <f>IFERROR(INDEX(MasterGenCapability_201906!$G:$G,MATCH($AF559,MasterGenCapability_201906!$U:$U,0)),"")</f>
        <v/>
      </c>
      <c r="AK559" s="44" t="str">
        <f>IFERROR(INDEX(NQC2020compliance_20191121!$L:$L,MATCH($AF559,NQC2020compliance_20191121!$A:$A,0)),"")</f>
        <v/>
      </c>
    </row>
    <row r="560" spans="2:37" x14ac:dyDescent="0.25">
      <c r="B560" s="6">
        <v>555</v>
      </c>
      <c r="C560" s="6" t="s">
        <v>1625</v>
      </c>
      <c r="D560" s="6" t="s">
        <v>1626</v>
      </c>
      <c r="E560" s="6"/>
      <c r="F560" s="6" t="s">
        <v>1127</v>
      </c>
      <c r="G560" s="6" t="s">
        <v>30</v>
      </c>
      <c r="H560" s="6" t="s">
        <v>90</v>
      </c>
      <c r="I560" s="6" t="s">
        <v>91</v>
      </c>
      <c r="J560" s="6" t="s">
        <v>614</v>
      </c>
      <c r="K560" s="6" t="s">
        <v>615</v>
      </c>
      <c r="L560" s="6" t="s">
        <v>1</v>
      </c>
      <c r="M560" s="12">
        <v>41471</v>
      </c>
      <c r="N560" s="12">
        <v>48792</v>
      </c>
      <c r="O560" s="6">
        <v>1</v>
      </c>
      <c r="P560" s="13">
        <v>1.5</v>
      </c>
      <c r="Q560" s="13">
        <v>3.86</v>
      </c>
      <c r="R560" s="14">
        <v>0.29375951300000003</v>
      </c>
      <c r="S560" s="6" t="s">
        <v>35</v>
      </c>
      <c r="T560" s="6" t="s">
        <v>35</v>
      </c>
      <c r="U560" s="15" t="s">
        <v>35</v>
      </c>
      <c r="V560" s="15" t="s">
        <v>616</v>
      </c>
      <c r="W560" s="15" t="s">
        <v>91</v>
      </c>
      <c r="X560" s="16">
        <v>1</v>
      </c>
      <c r="Y560" s="45">
        <f t="shared" si="115"/>
        <v>73050</v>
      </c>
      <c r="Z560" s="41">
        <f>IF(IFERROR(MATCH(E560,CONV_CAISO_Gen_List!C:C,0),FALSE),1,0)</f>
        <v>0</v>
      </c>
      <c r="AA560" s="47">
        <f t="shared" si="116"/>
        <v>3.86</v>
      </c>
      <c r="AB560">
        <f t="shared" si="117"/>
        <v>1</v>
      </c>
      <c r="AC560">
        <f t="shared" si="118"/>
        <v>1</v>
      </c>
      <c r="AD560">
        <f t="shared" si="114"/>
        <v>1</v>
      </c>
      <c r="AE560">
        <f t="shared" si="119"/>
        <v>0</v>
      </c>
      <c r="AF560" t="str">
        <f t="shared" si="120"/>
        <v>SC55562</v>
      </c>
      <c r="AG560" t="str">
        <f t="shared" si="121"/>
        <v>Radiance Solar 5 LLC</v>
      </c>
      <c r="AH560" s="70">
        <f t="shared" si="122"/>
        <v>1.5</v>
      </c>
      <c r="AI560" t="str">
        <f t="shared" si="123"/>
        <v>Solar</v>
      </c>
      <c r="AJ560" s="44" t="str">
        <f>IFERROR(INDEX(MasterGenCapability_201906!$G:$G,MATCH($AF560,MasterGenCapability_201906!$U:$U,0)),"")</f>
        <v/>
      </c>
      <c r="AK560" s="44" t="str">
        <f>IFERROR(INDEX(NQC2020compliance_20191121!$L:$L,MATCH($AF560,NQC2020compliance_20191121!$A:$A,0)),"")</f>
        <v/>
      </c>
    </row>
    <row r="561" spans="2:37" x14ac:dyDescent="0.25">
      <c r="B561" s="6">
        <v>556</v>
      </c>
      <c r="C561" s="6" t="s">
        <v>1627</v>
      </c>
      <c r="D561" s="6" t="s">
        <v>1628</v>
      </c>
      <c r="E561" s="6"/>
      <c r="F561" s="6" t="s">
        <v>1127</v>
      </c>
      <c r="G561" s="6" t="s">
        <v>30</v>
      </c>
      <c r="H561" s="6" t="s">
        <v>90</v>
      </c>
      <c r="I561" s="6" t="s">
        <v>91</v>
      </c>
      <c r="J561" s="6" t="s">
        <v>614</v>
      </c>
      <c r="K561" s="6" t="s">
        <v>615</v>
      </c>
      <c r="L561" s="6" t="s">
        <v>1</v>
      </c>
      <c r="M561" s="12">
        <v>41471</v>
      </c>
      <c r="N561" s="12">
        <v>48792</v>
      </c>
      <c r="O561" s="6">
        <v>1</v>
      </c>
      <c r="P561" s="13">
        <v>1.5</v>
      </c>
      <c r="Q561" s="13">
        <v>3.86</v>
      </c>
      <c r="R561" s="14">
        <v>0.29375951300000003</v>
      </c>
      <c r="S561" s="6" t="s">
        <v>35</v>
      </c>
      <c r="T561" s="6" t="s">
        <v>35</v>
      </c>
      <c r="U561" s="15" t="s">
        <v>35</v>
      </c>
      <c r="V561" s="15" t="s">
        <v>616</v>
      </c>
      <c r="W561" s="15" t="s">
        <v>91</v>
      </c>
      <c r="X561" s="16">
        <v>1</v>
      </c>
      <c r="Y561" s="45">
        <f t="shared" si="115"/>
        <v>73050</v>
      </c>
      <c r="Z561" s="41">
        <f>IF(IFERROR(MATCH(E561,CONV_CAISO_Gen_List!C:C,0),FALSE),1,0)</f>
        <v>0</v>
      </c>
      <c r="AA561" s="47">
        <f t="shared" si="116"/>
        <v>3.86</v>
      </c>
      <c r="AB561">
        <f t="shared" si="117"/>
        <v>1</v>
      </c>
      <c r="AC561">
        <f t="shared" si="118"/>
        <v>1</v>
      </c>
      <c r="AD561">
        <f t="shared" si="114"/>
        <v>1</v>
      </c>
      <c r="AE561">
        <f t="shared" si="119"/>
        <v>0</v>
      </c>
      <c r="AF561" t="str">
        <f t="shared" si="120"/>
        <v>SC55563</v>
      </c>
      <c r="AG561" t="str">
        <f t="shared" si="121"/>
        <v>Radiance Solar 4 LLC</v>
      </c>
      <c r="AH561" s="70">
        <f t="shared" si="122"/>
        <v>1.5</v>
      </c>
      <c r="AI561" t="str">
        <f t="shared" si="123"/>
        <v>Solar</v>
      </c>
      <c r="AJ561" s="44" t="str">
        <f>IFERROR(INDEX(MasterGenCapability_201906!$G:$G,MATCH($AF561,MasterGenCapability_201906!$U:$U,0)),"")</f>
        <v/>
      </c>
      <c r="AK561" s="44" t="str">
        <f>IFERROR(INDEX(NQC2020compliance_20191121!$L:$L,MATCH($AF561,NQC2020compliance_20191121!$A:$A,0)),"")</f>
        <v/>
      </c>
    </row>
    <row r="562" spans="2:37" x14ac:dyDescent="0.25">
      <c r="B562" s="6">
        <v>557</v>
      </c>
      <c r="C562" s="6" t="s">
        <v>1629</v>
      </c>
      <c r="D562" s="6" t="s">
        <v>1630</v>
      </c>
      <c r="E562" s="6" t="s">
        <v>1397</v>
      </c>
      <c r="F562" s="6" t="s">
        <v>1127</v>
      </c>
      <c r="G562" s="6" t="s">
        <v>30</v>
      </c>
      <c r="H562" s="6" t="s">
        <v>710</v>
      </c>
      <c r="I562" s="6" t="s">
        <v>286</v>
      </c>
      <c r="J562" s="6" t="s">
        <v>614</v>
      </c>
      <c r="K562" s="6" t="s">
        <v>619</v>
      </c>
      <c r="L562" s="6" t="s">
        <v>1</v>
      </c>
      <c r="M562" s="12">
        <v>41437</v>
      </c>
      <c r="N562" s="12">
        <v>48761</v>
      </c>
      <c r="O562" s="6">
        <v>1</v>
      </c>
      <c r="P562" s="13">
        <v>12</v>
      </c>
      <c r="Q562" s="13">
        <v>33.06</v>
      </c>
      <c r="R562" s="14">
        <v>0.31449771700000001</v>
      </c>
      <c r="S562" s="6" t="s">
        <v>35</v>
      </c>
      <c r="T562" s="6" t="s">
        <v>35</v>
      </c>
      <c r="U562" s="15" t="s">
        <v>35</v>
      </c>
      <c r="V562" s="15" t="s">
        <v>616</v>
      </c>
      <c r="W562" s="15" t="s">
        <v>287</v>
      </c>
      <c r="X562" s="16">
        <v>1</v>
      </c>
      <c r="Y562" s="45">
        <f t="shared" si="115"/>
        <v>73050</v>
      </c>
      <c r="Z562" s="41">
        <f>IF(IFERROR(MATCH(E562,CONV_CAISO_Gen_List!C:C,0),FALSE),1,0)</f>
        <v>1</v>
      </c>
      <c r="AA562" s="47">
        <f t="shared" si="116"/>
        <v>33.06</v>
      </c>
      <c r="AB562">
        <f t="shared" si="117"/>
        <v>1</v>
      </c>
      <c r="AC562">
        <f t="shared" si="118"/>
        <v>1</v>
      </c>
      <c r="AD562">
        <f t="shared" si="114"/>
        <v>1</v>
      </c>
      <c r="AE562">
        <f t="shared" si="119"/>
        <v>0</v>
      </c>
      <c r="AF562" t="str">
        <f t="shared" si="120"/>
        <v>DEVERS_1_SOLAR1</v>
      </c>
      <c r="AG562" t="str">
        <f t="shared" si="121"/>
        <v>Highlander Solar 1 (f/k/a SEPV8)</v>
      </c>
      <c r="AH562" s="70">
        <f t="shared" si="122"/>
        <v>12</v>
      </c>
      <c r="AI562" t="str">
        <f t="shared" si="123"/>
        <v>Solar</v>
      </c>
      <c r="AJ562" s="44">
        <f>IFERROR(INDEX(MasterGenCapability_201906!$G:$G,MATCH($AF562,MasterGenCapability_201906!$U:$U,0)),"")</f>
        <v>12</v>
      </c>
      <c r="AK562" s="44">
        <f>IFERROR(INDEX(NQC2020compliance_20191121!$L:$L,MATCH($AF562,NQC2020compliance_20191121!$A:$A,0)),"")</f>
        <v>0</v>
      </c>
    </row>
    <row r="563" spans="2:37" x14ac:dyDescent="0.25">
      <c r="B563" s="6">
        <v>558</v>
      </c>
      <c r="C563" s="6" t="s">
        <v>1631</v>
      </c>
      <c r="D563" s="6" t="s">
        <v>1632</v>
      </c>
      <c r="E563" s="6" t="s">
        <v>1400</v>
      </c>
      <c r="F563" s="6" t="s">
        <v>1127</v>
      </c>
      <c r="G563" s="6" t="s">
        <v>30</v>
      </c>
      <c r="H563" s="6" t="s">
        <v>710</v>
      </c>
      <c r="I563" s="6" t="s">
        <v>286</v>
      </c>
      <c r="J563" s="6" t="s">
        <v>614</v>
      </c>
      <c r="K563" s="6" t="s">
        <v>619</v>
      </c>
      <c r="L563" s="6" t="s">
        <v>1</v>
      </c>
      <c r="M563" s="12">
        <v>41436</v>
      </c>
      <c r="N563" s="12">
        <v>48761</v>
      </c>
      <c r="O563" s="6">
        <v>1</v>
      </c>
      <c r="P563" s="13">
        <v>9</v>
      </c>
      <c r="Q563" s="13">
        <v>24.82</v>
      </c>
      <c r="R563" s="14">
        <v>0.31481481500000003</v>
      </c>
      <c r="S563" s="6" t="s">
        <v>35</v>
      </c>
      <c r="T563" s="6" t="s">
        <v>35</v>
      </c>
      <c r="U563" s="15" t="s">
        <v>35</v>
      </c>
      <c r="V563" s="15" t="s">
        <v>616</v>
      </c>
      <c r="W563" s="15" t="s">
        <v>287</v>
      </c>
      <c r="X563" s="16">
        <v>1</v>
      </c>
      <c r="Y563" s="45">
        <f t="shared" si="115"/>
        <v>73050</v>
      </c>
      <c r="Z563" s="41">
        <f>IF(IFERROR(MATCH(E563,CONV_CAISO_Gen_List!C:C,0),FALSE),1,0)</f>
        <v>1</v>
      </c>
      <c r="AA563" s="47">
        <f t="shared" si="116"/>
        <v>24.82</v>
      </c>
      <c r="AB563">
        <f t="shared" si="117"/>
        <v>1</v>
      </c>
      <c r="AC563">
        <f t="shared" si="118"/>
        <v>1</v>
      </c>
      <c r="AD563">
        <f t="shared" si="114"/>
        <v>1</v>
      </c>
      <c r="AE563">
        <f t="shared" si="119"/>
        <v>0</v>
      </c>
      <c r="AF563" t="str">
        <f t="shared" si="120"/>
        <v>DEVERS_1_SOLAR2</v>
      </c>
      <c r="AG563" t="str">
        <f t="shared" si="121"/>
        <v>Highlander Solar 2 (f/k/a SEPV9)</v>
      </c>
      <c r="AH563" s="70">
        <f t="shared" si="122"/>
        <v>9</v>
      </c>
      <c r="AI563" t="str">
        <f t="shared" si="123"/>
        <v>Solar</v>
      </c>
      <c r="AJ563" s="44">
        <f>IFERROR(INDEX(MasterGenCapability_201906!$G:$G,MATCH($AF563,MasterGenCapability_201906!$U:$U,0)),"")</f>
        <v>9</v>
      </c>
      <c r="AK563" s="44">
        <f>IFERROR(INDEX(NQC2020compliance_20191121!$L:$L,MATCH($AF563,NQC2020compliance_20191121!$A:$A,0)),"")</f>
        <v>0</v>
      </c>
    </row>
    <row r="564" spans="2:37" x14ac:dyDescent="0.25">
      <c r="B564" s="6">
        <v>559</v>
      </c>
      <c r="C564" s="6" t="s">
        <v>1633</v>
      </c>
      <c r="D564" s="6" t="s">
        <v>1634</v>
      </c>
      <c r="E564" s="6"/>
      <c r="F564" s="6" t="s">
        <v>1127</v>
      </c>
      <c r="G564" s="6" t="s">
        <v>30</v>
      </c>
      <c r="H564" s="6" t="s">
        <v>90</v>
      </c>
      <c r="I564" s="6" t="s">
        <v>91</v>
      </c>
      <c r="J564" s="6" t="s">
        <v>614</v>
      </c>
      <c r="K564" s="6" t="s">
        <v>615</v>
      </c>
      <c r="L564" s="6" t="s">
        <v>1</v>
      </c>
      <c r="M564" s="12">
        <v>41816</v>
      </c>
      <c r="N564" s="12">
        <v>48884</v>
      </c>
      <c r="O564" s="6">
        <v>1</v>
      </c>
      <c r="P564" s="13">
        <v>1.5</v>
      </c>
      <c r="Q564" s="13">
        <v>3.87</v>
      </c>
      <c r="R564" s="14">
        <v>0.29452054799999999</v>
      </c>
      <c r="S564" s="6" t="s">
        <v>35</v>
      </c>
      <c r="T564" s="6" t="s">
        <v>35</v>
      </c>
      <c r="U564" s="15" t="s">
        <v>35</v>
      </c>
      <c r="V564" s="15" t="s">
        <v>616</v>
      </c>
      <c r="W564" s="15" t="s">
        <v>91</v>
      </c>
      <c r="X564" s="16">
        <v>1</v>
      </c>
      <c r="Y564" s="45">
        <f t="shared" si="115"/>
        <v>73050</v>
      </c>
      <c r="Z564" s="41">
        <f>IF(IFERROR(MATCH(E564,CONV_CAISO_Gen_List!C:C,0),FALSE),1,0)</f>
        <v>0</v>
      </c>
      <c r="AA564" s="47">
        <f t="shared" si="116"/>
        <v>3.87</v>
      </c>
      <c r="AB564">
        <f t="shared" si="117"/>
        <v>1</v>
      </c>
      <c r="AC564">
        <f t="shared" si="118"/>
        <v>1</v>
      </c>
      <c r="AD564">
        <f t="shared" si="114"/>
        <v>1</v>
      </c>
      <c r="AE564">
        <f t="shared" si="119"/>
        <v>0</v>
      </c>
      <c r="AF564" t="str">
        <f t="shared" si="120"/>
        <v>SC55570</v>
      </c>
      <c r="AG564" t="str">
        <f t="shared" si="121"/>
        <v>Summer Solar C2, LLC</v>
      </c>
      <c r="AH564" s="70">
        <f t="shared" si="122"/>
        <v>1.5</v>
      </c>
      <c r="AI564" t="str">
        <f t="shared" si="123"/>
        <v>Solar</v>
      </c>
      <c r="AJ564" s="44" t="str">
        <f>IFERROR(INDEX(MasterGenCapability_201906!$G:$G,MATCH($AF564,MasterGenCapability_201906!$U:$U,0)),"")</f>
        <v/>
      </c>
      <c r="AK564" s="44" t="str">
        <f>IFERROR(INDEX(NQC2020compliance_20191121!$L:$L,MATCH($AF564,NQC2020compliance_20191121!$A:$A,0)),"")</f>
        <v/>
      </c>
    </row>
    <row r="565" spans="2:37" x14ac:dyDescent="0.25">
      <c r="B565" s="6">
        <v>560</v>
      </c>
      <c r="C565" s="6" t="s">
        <v>1635</v>
      </c>
      <c r="D565" s="6" t="s">
        <v>1636</v>
      </c>
      <c r="E565" s="6"/>
      <c r="F565" s="6" t="s">
        <v>1127</v>
      </c>
      <c r="G565" s="6" t="s">
        <v>30</v>
      </c>
      <c r="H565" s="6" t="s">
        <v>90</v>
      </c>
      <c r="I565" s="6" t="s">
        <v>91</v>
      </c>
      <c r="J565" s="6" t="s">
        <v>614</v>
      </c>
      <c r="K565" s="6" t="s">
        <v>615</v>
      </c>
      <c r="L565" s="6" t="s">
        <v>1</v>
      </c>
      <c r="M565" s="12">
        <v>41864</v>
      </c>
      <c r="N565" s="12">
        <v>48884</v>
      </c>
      <c r="O565" s="6">
        <v>1</v>
      </c>
      <c r="P565" s="13">
        <v>1</v>
      </c>
      <c r="Q565" s="13">
        <v>2.31</v>
      </c>
      <c r="R565" s="14">
        <v>0.26369862999999999</v>
      </c>
      <c r="S565" s="6" t="s">
        <v>35</v>
      </c>
      <c r="T565" s="6" t="s">
        <v>35</v>
      </c>
      <c r="U565" s="15" t="s">
        <v>35</v>
      </c>
      <c r="V565" s="15" t="s">
        <v>616</v>
      </c>
      <c r="W565" s="15" t="s">
        <v>91</v>
      </c>
      <c r="X565" s="16">
        <v>1</v>
      </c>
      <c r="Y565" s="45">
        <f t="shared" si="115"/>
        <v>73050</v>
      </c>
      <c r="Z565" s="41">
        <f>IF(IFERROR(MATCH(E565,CONV_CAISO_Gen_List!C:C,0),FALSE),1,0)</f>
        <v>0</v>
      </c>
      <c r="AA565" s="47">
        <f t="shared" si="116"/>
        <v>2.31</v>
      </c>
      <c r="AB565">
        <f t="shared" si="117"/>
        <v>1</v>
      </c>
      <c r="AC565">
        <f t="shared" si="118"/>
        <v>1</v>
      </c>
      <c r="AD565">
        <f t="shared" si="114"/>
        <v>1</v>
      </c>
      <c r="AE565">
        <f t="shared" si="119"/>
        <v>0</v>
      </c>
      <c r="AF565" t="str">
        <f t="shared" si="120"/>
        <v>SC55571</v>
      </c>
      <c r="AG565" t="str">
        <f t="shared" si="121"/>
        <v>Summer Solar D2, LLC</v>
      </c>
      <c r="AH565" s="70">
        <f t="shared" si="122"/>
        <v>1</v>
      </c>
      <c r="AI565" t="str">
        <f t="shared" si="123"/>
        <v>Solar</v>
      </c>
      <c r="AJ565" s="44" t="str">
        <f>IFERROR(INDEX(MasterGenCapability_201906!$G:$G,MATCH($AF565,MasterGenCapability_201906!$U:$U,0)),"")</f>
        <v/>
      </c>
      <c r="AK565" s="44" t="str">
        <f>IFERROR(INDEX(NQC2020compliance_20191121!$L:$L,MATCH($AF565,NQC2020compliance_20191121!$A:$A,0)),"")</f>
        <v/>
      </c>
    </row>
    <row r="566" spans="2:37" x14ac:dyDescent="0.25">
      <c r="B566" s="6">
        <v>561</v>
      </c>
      <c r="C566" s="6" t="s">
        <v>1637</v>
      </c>
      <c r="D566" s="6" t="s">
        <v>1638</v>
      </c>
      <c r="E566" s="6"/>
      <c r="F566" s="6" t="s">
        <v>1127</v>
      </c>
      <c r="G566" s="6" t="s">
        <v>30</v>
      </c>
      <c r="H566" s="6" t="s">
        <v>90</v>
      </c>
      <c r="I566" s="6" t="s">
        <v>91</v>
      </c>
      <c r="J566" s="6" t="s">
        <v>614</v>
      </c>
      <c r="K566" s="6" t="s">
        <v>615</v>
      </c>
      <c r="L566" s="6" t="s">
        <v>1</v>
      </c>
      <c r="M566" s="12">
        <v>41816</v>
      </c>
      <c r="N566" s="12">
        <v>48884</v>
      </c>
      <c r="O566" s="6">
        <v>1</v>
      </c>
      <c r="P566" s="13">
        <v>1.5</v>
      </c>
      <c r="Q566" s="13">
        <v>3.87</v>
      </c>
      <c r="R566" s="14">
        <v>0.29452054799999999</v>
      </c>
      <c r="S566" s="6" t="s">
        <v>35</v>
      </c>
      <c r="T566" s="6" t="s">
        <v>35</v>
      </c>
      <c r="U566" s="15" t="s">
        <v>35</v>
      </c>
      <c r="V566" s="15" t="s">
        <v>616</v>
      </c>
      <c r="W566" s="15" t="s">
        <v>91</v>
      </c>
      <c r="X566" s="16">
        <v>1</v>
      </c>
      <c r="Y566" s="45">
        <f t="shared" si="115"/>
        <v>73050</v>
      </c>
      <c r="Z566" s="41">
        <f>IF(IFERROR(MATCH(E566,CONV_CAISO_Gen_List!C:C,0),FALSE),1,0)</f>
        <v>0</v>
      </c>
      <c r="AA566" s="47">
        <f t="shared" si="116"/>
        <v>3.87</v>
      </c>
      <c r="AB566">
        <f t="shared" si="117"/>
        <v>1</v>
      </c>
      <c r="AC566">
        <f t="shared" si="118"/>
        <v>1</v>
      </c>
      <c r="AD566">
        <f t="shared" si="114"/>
        <v>1</v>
      </c>
      <c r="AE566">
        <f t="shared" si="119"/>
        <v>0</v>
      </c>
      <c r="AF566" t="str">
        <f t="shared" si="120"/>
        <v>SC55572</v>
      </c>
      <c r="AG566" t="str">
        <f t="shared" si="121"/>
        <v>Summer Solar A2, LLC</v>
      </c>
      <c r="AH566" s="70">
        <f t="shared" si="122"/>
        <v>1.5</v>
      </c>
      <c r="AI566" t="str">
        <f t="shared" si="123"/>
        <v>Solar</v>
      </c>
      <c r="AJ566" s="44" t="str">
        <f>IFERROR(INDEX(MasterGenCapability_201906!$G:$G,MATCH($AF566,MasterGenCapability_201906!$U:$U,0)),"")</f>
        <v/>
      </c>
      <c r="AK566" s="44" t="str">
        <f>IFERROR(INDEX(NQC2020compliance_20191121!$L:$L,MATCH($AF566,NQC2020compliance_20191121!$A:$A,0)),"")</f>
        <v/>
      </c>
    </row>
    <row r="567" spans="2:37" x14ac:dyDescent="0.25">
      <c r="B567" s="6">
        <v>562</v>
      </c>
      <c r="C567" s="6" t="s">
        <v>1639</v>
      </c>
      <c r="D567" s="6" t="s">
        <v>1640</v>
      </c>
      <c r="E567" s="6"/>
      <c r="F567" s="6" t="s">
        <v>1127</v>
      </c>
      <c r="G567" s="6" t="s">
        <v>30</v>
      </c>
      <c r="H567" s="6" t="s">
        <v>90</v>
      </c>
      <c r="I567" s="6" t="s">
        <v>91</v>
      </c>
      <c r="J567" s="6" t="s">
        <v>614</v>
      </c>
      <c r="K567" s="6" t="s">
        <v>615</v>
      </c>
      <c r="L567" s="6" t="s">
        <v>1</v>
      </c>
      <c r="M567" s="12">
        <v>41816</v>
      </c>
      <c r="N567" s="12">
        <v>48884</v>
      </c>
      <c r="O567" s="6">
        <v>1</v>
      </c>
      <c r="P567" s="13">
        <v>1.5</v>
      </c>
      <c r="Q567" s="13">
        <v>3.87</v>
      </c>
      <c r="R567" s="14">
        <v>0.29452054799999999</v>
      </c>
      <c r="S567" s="6" t="s">
        <v>35</v>
      </c>
      <c r="T567" s="6" t="s">
        <v>35</v>
      </c>
      <c r="U567" s="15" t="s">
        <v>35</v>
      </c>
      <c r="V567" s="15" t="s">
        <v>616</v>
      </c>
      <c r="W567" s="15" t="s">
        <v>91</v>
      </c>
      <c r="X567" s="16">
        <v>1</v>
      </c>
      <c r="Y567" s="45">
        <f t="shared" si="115"/>
        <v>73050</v>
      </c>
      <c r="Z567" s="41">
        <f>IF(IFERROR(MATCH(E567,CONV_CAISO_Gen_List!C:C,0),FALSE),1,0)</f>
        <v>0</v>
      </c>
      <c r="AA567" s="47">
        <f t="shared" si="116"/>
        <v>3.87</v>
      </c>
      <c r="AB567">
        <f t="shared" si="117"/>
        <v>1</v>
      </c>
      <c r="AC567">
        <f t="shared" si="118"/>
        <v>1</v>
      </c>
      <c r="AD567">
        <f t="shared" si="114"/>
        <v>1</v>
      </c>
      <c r="AE567">
        <f t="shared" si="119"/>
        <v>0</v>
      </c>
      <c r="AF567" t="str">
        <f t="shared" si="120"/>
        <v>SC55573</v>
      </c>
      <c r="AG567" t="str">
        <f t="shared" si="121"/>
        <v>Summer Solar B2, LLC</v>
      </c>
      <c r="AH567" s="70">
        <f t="shared" si="122"/>
        <v>1.5</v>
      </c>
      <c r="AI567" t="str">
        <f t="shared" si="123"/>
        <v>Solar</v>
      </c>
      <c r="AJ567" s="44" t="str">
        <f>IFERROR(INDEX(MasterGenCapability_201906!$G:$G,MATCH($AF567,MasterGenCapability_201906!$U:$U,0)),"")</f>
        <v/>
      </c>
      <c r="AK567" s="44" t="str">
        <f>IFERROR(INDEX(NQC2020compliance_20191121!$L:$L,MATCH($AF567,NQC2020compliance_20191121!$A:$A,0)),"")</f>
        <v/>
      </c>
    </row>
    <row r="568" spans="2:37" x14ac:dyDescent="0.25">
      <c r="B568" s="6">
        <v>563</v>
      </c>
      <c r="C568" s="6" t="s">
        <v>1641</v>
      </c>
      <c r="D568" s="6" t="s">
        <v>1642</v>
      </c>
      <c r="E568" s="6"/>
      <c r="F568" s="6" t="s">
        <v>1127</v>
      </c>
      <c r="G568" s="6" t="s">
        <v>30</v>
      </c>
      <c r="H568" s="6" t="s">
        <v>90</v>
      </c>
      <c r="I568" s="6" t="s">
        <v>91</v>
      </c>
      <c r="J568" s="6" t="s">
        <v>614</v>
      </c>
      <c r="K568" s="6" t="s">
        <v>615</v>
      </c>
      <c r="L568" s="6" t="s">
        <v>1</v>
      </c>
      <c r="M568" s="12">
        <v>41796</v>
      </c>
      <c r="N568" s="12">
        <v>48884</v>
      </c>
      <c r="O568" s="6">
        <v>1</v>
      </c>
      <c r="P568" s="13">
        <v>1.5</v>
      </c>
      <c r="Q568" s="13">
        <v>3.97</v>
      </c>
      <c r="R568" s="14">
        <v>0.30213089799999998</v>
      </c>
      <c r="S568" s="6" t="s">
        <v>35</v>
      </c>
      <c r="T568" s="6" t="s">
        <v>35</v>
      </c>
      <c r="U568" s="15" t="s">
        <v>35</v>
      </c>
      <c r="V568" s="15" t="s">
        <v>616</v>
      </c>
      <c r="W568" s="15" t="s">
        <v>91</v>
      </c>
      <c r="X568" s="16">
        <v>1</v>
      </c>
      <c r="Y568" s="45">
        <f t="shared" si="115"/>
        <v>73050</v>
      </c>
      <c r="Z568" s="41">
        <f>IF(IFERROR(MATCH(E568,CONV_CAISO_Gen_List!C:C,0),FALSE),1,0)</f>
        <v>0</v>
      </c>
      <c r="AA568" s="47">
        <f t="shared" si="116"/>
        <v>3.97</v>
      </c>
      <c r="AB568">
        <f t="shared" si="117"/>
        <v>1</v>
      </c>
      <c r="AC568">
        <f t="shared" si="118"/>
        <v>1</v>
      </c>
      <c r="AD568">
        <f t="shared" si="114"/>
        <v>1</v>
      </c>
      <c r="AE568">
        <f t="shared" si="119"/>
        <v>0</v>
      </c>
      <c r="AF568" t="str">
        <f t="shared" si="120"/>
        <v>SC55574</v>
      </c>
      <c r="AG568" t="str">
        <f t="shared" si="121"/>
        <v>Rodeo Solar C2, LLC</v>
      </c>
      <c r="AH568" s="70">
        <f t="shared" si="122"/>
        <v>1.5</v>
      </c>
      <c r="AI568" t="str">
        <f t="shared" si="123"/>
        <v>Solar</v>
      </c>
      <c r="AJ568" s="44" t="str">
        <f>IFERROR(INDEX(MasterGenCapability_201906!$G:$G,MATCH($AF568,MasterGenCapability_201906!$U:$U,0)),"")</f>
        <v/>
      </c>
      <c r="AK568" s="44" t="str">
        <f>IFERROR(INDEX(NQC2020compliance_20191121!$L:$L,MATCH($AF568,NQC2020compliance_20191121!$A:$A,0)),"")</f>
        <v/>
      </c>
    </row>
    <row r="569" spans="2:37" x14ac:dyDescent="0.25">
      <c r="B569" s="6">
        <v>564</v>
      </c>
      <c r="C569" s="6" t="s">
        <v>1643</v>
      </c>
      <c r="D569" s="6" t="s">
        <v>1644</v>
      </c>
      <c r="E569" s="6"/>
      <c r="F569" s="6" t="s">
        <v>1127</v>
      </c>
      <c r="G569" s="6" t="s">
        <v>30</v>
      </c>
      <c r="H569" s="6" t="s">
        <v>90</v>
      </c>
      <c r="I569" s="6" t="s">
        <v>91</v>
      </c>
      <c r="J569" s="6" t="s">
        <v>614</v>
      </c>
      <c r="K569" s="6" t="s">
        <v>615</v>
      </c>
      <c r="L569" s="6" t="s">
        <v>1</v>
      </c>
      <c r="M569" s="12">
        <v>41796</v>
      </c>
      <c r="N569" s="12">
        <v>48884</v>
      </c>
      <c r="O569" s="6">
        <v>1</v>
      </c>
      <c r="P569" s="13">
        <v>1.5</v>
      </c>
      <c r="Q569" s="13">
        <v>3.97</v>
      </c>
      <c r="R569" s="14">
        <v>0.30213089799999998</v>
      </c>
      <c r="S569" s="6" t="s">
        <v>35</v>
      </c>
      <c r="T569" s="6" t="s">
        <v>35</v>
      </c>
      <c r="U569" s="15" t="s">
        <v>35</v>
      </c>
      <c r="V569" s="15" t="s">
        <v>616</v>
      </c>
      <c r="W569" s="15" t="s">
        <v>91</v>
      </c>
      <c r="X569" s="16">
        <v>1</v>
      </c>
      <c r="Y569" s="45">
        <f t="shared" si="115"/>
        <v>73050</v>
      </c>
      <c r="Z569" s="41">
        <f>IF(IFERROR(MATCH(E569,CONV_CAISO_Gen_List!C:C,0),FALSE),1,0)</f>
        <v>0</v>
      </c>
      <c r="AA569" s="47">
        <f t="shared" si="116"/>
        <v>3.97</v>
      </c>
      <c r="AB569">
        <f t="shared" si="117"/>
        <v>1</v>
      </c>
      <c r="AC569">
        <f t="shared" si="118"/>
        <v>1</v>
      </c>
      <c r="AD569">
        <f t="shared" si="114"/>
        <v>1</v>
      </c>
      <c r="AE569">
        <f t="shared" si="119"/>
        <v>0</v>
      </c>
      <c r="AF569" t="str">
        <f t="shared" si="120"/>
        <v>SC55578</v>
      </c>
      <c r="AG569" t="str">
        <f t="shared" si="121"/>
        <v>Rodeo Solar D2, LLC</v>
      </c>
      <c r="AH569" s="70">
        <f t="shared" si="122"/>
        <v>1.5</v>
      </c>
      <c r="AI569" t="str">
        <f t="shared" si="123"/>
        <v>Solar</v>
      </c>
      <c r="AJ569" s="44" t="str">
        <f>IFERROR(INDEX(MasterGenCapability_201906!$G:$G,MATCH($AF569,MasterGenCapability_201906!$U:$U,0)),"")</f>
        <v/>
      </c>
      <c r="AK569" s="44" t="str">
        <f>IFERROR(INDEX(NQC2020compliance_20191121!$L:$L,MATCH($AF569,NQC2020compliance_20191121!$A:$A,0)),"")</f>
        <v/>
      </c>
    </row>
    <row r="570" spans="2:37" x14ac:dyDescent="0.25">
      <c r="B570" s="6">
        <v>565</v>
      </c>
      <c r="C570" s="6" t="s">
        <v>1645</v>
      </c>
      <c r="D570" s="6" t="s">
        <v>1646</v>
      </c>
      <c r="E570" s="6"/>
      <c r="F570" s="6" t="s">
        <v>1127</v>
      </c>
      <c r="G570" s="6" t="s">
        <v>30</v>
      </c>
      <c r="H570" s="6" t="s">
        <v>90</v>
      </c>
      <c r="I570" s="6" t="s">
        <v>929</v>
      </c>
      <c r="J570" s="6" t="s">
        <v>614</v>
      </c>
      <c r="K570" s="6" t="s">
        <v>615</v>
      </c>
      <c r="L570" s="6" t="s">
        <v>1</v>
      </c>
      <c r="M570" s="12">
        <v>41957</v>
      </c>
      <c r="N570" s="12">
        <v>48884</v>
      </c>
      <c r="O570" s="6">
        <v>1</v>
      </c>
      <c r="P570" s="13">
        <v>1.5</v>
      </c>
      <c r="Q570" s="13">
        <v>3.97</v>
      </c>
      <c r="R570" s="14">
        <v>0.30213089799999998</v>
      </c>
      <c r="S570" s="6" t="s">
        <v>35</v>
      </c>
      <c r="T570" s="6" t="s">
        <v>35</v>
      </c>
      <c r="U570" s="15" t="s">
        <v>35</v>
      </c>
      <c r="V570" s="15" t="s">
        <v>616</v>
      </c>
      <c r="W570" s="15" t="s">
        <v>287</v>
      </c>
      <c r="X570" s="16">
        <v>1</v>
      </c>
      <c r="Y570" s="45">
        <f t="shared" si="115"/>
        <v>73050</v>
      </c>
      <c r="Z570" s="41">
        <f>IF(IFERROR(MATCH(E570,CONV_CAISO_Gen_List!C:C,0),FALSE),1,0)</f>
        <v>0</v>
      </c>
      <c r="AA570" s="47">
        <f t="shared" si="116"/>
        <v>3.97</v>
      </c>
      <c r="AB570">
        <f t="shared" si="117"/>
        <v>1</v>
      </c>
      <c r="AC570">
        <f t="shared" si="118"/>
        <v>1</v>
      </c>
      <c r="AD570">
        <f t="shared" si="114"/>
        <v>1</v>
      </c>
      <c r="AE570">
        <f t="shared" si="119"/>
        <v>0</v>
      </c>
      <c r="AF570" t="str">
        <f t="shared" si="120"/>
        <v>SC55585</v>
      </c>
      <c r="AG570" t="str">
        <f t="shared" si="121"/>
        <v>Expressway Solar C2, LLC</v>
      </c>
      <c r="AH570" s="70">
        <f t="shared" si="122"/>
        <v>1.5</v>
      </c>
      <c r="AI570" t="str">
        <f t="shared" si="123"/>
        <v>Solar</v>
      </c>
      <c r="AJ570" s="44" t="str">
        <f>IFERROR(INDEX(MasterGenCapability_201906!$G:$G,MATCH($AF570,MasterGenCapability_201906!$U:$U,0)),"")</f>
        <v/>
      </c>
      <c r="AK570" s="44" t="str">
        <f>IFERROR(INDEX(NQC2020compliance_20191121!$L:$L,MATCH($AF570,NQC2020compliance_20191121!$A:$A,0)),"")</f>
        <v/>
      </c>
    </row>
    <row r="571" spans="2:37" x14ac:dyDescent="0.25">
      <c r="B571" s="6">
        <v>566</v>
      </c>
      <c r="C571" s="6" t="s">
        <v>1647</v>
      </c>
      <c r="D571" s="6" t="s">
        <v>1648</v>
      </c>
      <c r="E571" s="6"/>
      <c r="F571" s="6" t="s">
        <v>1127</v>
      </c>
      <c r="G571" s="6" t="s">
        <v>30</v>
      </c>
      <c r="H571" s="6" t="s">
        <v>359</v>
      </c>
      <c r="I571" s="6" t="s">
        <v>1162</v>
      </c>
      <c r="J571" s="6" t="s">
        <v>614</v>
      </c>
      <c r="K571" s="6" t="s">
        <v>615</v>
      </c>
      <c r="L571" s="6" t="s">
        <v>1</v>
      </c>
      <c r="M571" s="12">
        <v>41663</v>
      </c>
      <c r="N571" s="12">
        <v>49003</v>
      </c>
      <c r="O571" s="6">
        <v>1</v>
      </c>
      <c r="P571" s="13">
        <v>1</v>
      </c>
      <c r="Q571" s="13">
        <v>2.02</v>
      </c>
      <c r="R571" s="14">
        <v>0.23059360700000001</v>
      </c>
      <c r="S571" s="6" t="s">
        <v>35</v>
      </c>
      <c r="T571" s="6" t="s">
        <v>35</v>
      </c>
      <c r="U571" s="15" t="s">
        <v>35</v>
      </c>
      <c r="V571" s="15" t="s">
        <v>616</v>
      </c>
      <c r="W571" s="15" t="s">
        <v>37</v>
      </c>
      <c r="X571" s="16">
        <v>1</v>
      </c>
      <c r="Y571" s="45">
        <f t="shared" si="115"/>
        <v>73050</v>
      </c>
      <c r="Z571" s="41">
        <f>IF(IFERROR(MATCH(E571,CONV_CAISO_Gen_List!C:C,0),FALSE),1,0)</f>
        <v>0</v>
      </c>
      <c r="AA571" s="47">
        <f t="shared" si="116"/>
        <v>2.02</v>
      </c>
      <c r="AB571">
        <f t="shared" si="117"/>
        <v>1</v>
      </c>
      <c r="AC571">
        <f t="shared" si="118"/>
        <v>1</v>
      </c>
      <c r="AD571">
        <f t="shared" si="114"/>
        <v>1</v>
      </c>
      <c r="AE571">
        <f t="shared" si="119"/>
        <v>0</v>
      </c>
      <c r="AF571" t="str">
        <f t="shared" si="120"/>
        <v>SC55587</v>
      </c>
      <c r="AG571" t="str">
        <f t="shared" si="121"/>
        <v>Tulare PV1, LLC (Exeter 1)</v>
      </c>
      <c r="AH571" s="70">
        <f t="shared" si="122"/>
        <v>1</v>
      </c>
      <c r="AI571" t="str">
        <f t="shared" si="123"/>
        <v>Solar</v>
      </c>
      <c r="AJ571" s="44" t="str">
        <f>IFERROR(INDEX(MasterGenCapability_201906!$G:$G,MATCH($AF571,MasterGenCapability_201906!$U:$U,0)),"")</f>
        <v/>
      </c>
      <c r="AK571" s="44" t="str">
        <f>IFERROR(INDEX(NQC2020compliance_20191121!$L:$L,MATCH($AF571,NQC2020compliance_20191121!$A:$A,0)),"")</f>
        <v/>
      </c>
    </row>
    <row r="572" spans="2:37" x14ac:dyDescent="0.25">
      <c r="B572" s="6">
        <v>567</v>
      </c>
      <c r="C572" s="6" t="s">
        <v>1649</v>
      </c>
      <c r="D572" s="6" t="s">
        <v>1650</v>
      </c>
      <c r="E572" s="6"/>
      <c r="F572" s="6" t="s">
        <v>1127</v>
      </c>
      <c r="G572" s="6" t="s">
        <v>30</v>
      </c>
      <c r="H572" s="6" t="s">
        <v>359</v>
      </c>
      <c r="I572" s="6" t="s">
        <v>1162</v>
      </c>
      <c r="J572" s="6" t="s">
        <v>614</v>
      </c>
      <c r="K572" s="6" t="s">
        <v>615</v>
      </c>
      <c r="L572" s="6" t="s">
        <v>1</v>
      </c>
      <c r="M572" s="12">
        <v>41663</v>
      </c>
      <c r="N572" s="12">
        <v>49003</v>
      </c>
      <c r="O572" s="6">
        <v>1</v>
      </c>
      <c r="P572" s="13">
        <v>1</v>
      </c>
      <c r="Q572" s="13">
        <v>2.02</v>
      </c>
      <c r="R572" s="14">
        <v>0.23059360700000001</v>
      </c>
      <c r="S572" s="6" t="s">
        <v>35</v>
      </c>
      <c r="T572" s="6" t="s">
        <v>35</v>
      </c>
      <c r="U572" s="15" t="s">
        <v>35</v>
      </c>
      <c r="V572" s="15" t="s">
        <v>616</v>
      </c>
      <c r="W572" s="15" t="s">
        <v>37</v>
      </c>
      <c r="X572" s="16">
        <v>1</v>
      </c>
      <c r="Y572" s="45">
        <f t="shared" si="115"/>
        <v>73050</v>
      </c>
      <c r="Z572" s="41">
        <f>IF(IFERROR(MATCH(E572,CONV_CAISO_Gen_List!C:C,0),FALSE),1,0)</f>
        <v>0</v>
      </c>
      <c r="AA572" s="47">
        <f t="shared" si="116"/>
        <v>2.02</v>
      </c>
      <c r="AB572">
        <f t="shared" si="117"/>
        <v>1</v>
      </c>
      <c r="AC572">
        <f t="shared" si="118"/>
        <v>1</v>
      </c>
      <c r="AD572">
        <f t="shared" si="114"/>
        <v>1</v>
      </c>
      <c r="AE572">
        <f t="shared" si="119"/>
        <v>0</v>
      </c>
      <c r="AF572" t="str">
        <f t="shared" si="120"/>
        <v>SC55588</v>
      </c>
      <c r="AG572" t="str">
        <f t="shared" si="121"/>
        <v>Tulare PV1, LLC (Exeter 2)</v>
      </c>
      <c r="AH572" s="70">
        <f t="shared" si="122"/>
        <v>1</v>
      </c>
      <c r="AI572" t="str">
        <f t="shared" si="123"/>
        <v>Solar</v>
      </c>
      <c r="AJ572" s="44" t="str">
        <f>IFERROR(INDEX(MasterGenCapability_201906!$G:$G,MATCH($AF572,MasterGenCapability_201906!$U:$U,0)),"")</f>
        <v/>
      </c>
      <c r="AK572" s="44" t="str">
        <f>IFERROR(INDEX(NQC2020compliance_20191121!$L:$L,MATCH($AF572,NQC2020compliance_20191121!$A:$A,0)),"")</f>
        <v/>
      </c>
    </row>
    <row r="573" spans="2:37" x14ac:dyDescent="0.25">
      <c r="B573" s="6">
        <v>568</v>
      </c>
      <c r="C573" s="6" t="s">
        <v>1651</v>
      </c>
      <c r="D573" s="6" t="s">
        <v>1652</v>
      </c>
      <c r="E573" s="6"/>
      <c r="F573" s="6" t="s">
        <v>1127</v>
      </c>
      <c r="G573" s="6" t="s">
        <v>30</v>
      </c>
      <c r="H573" s="6" t="s">
        <v>359</v>
      </c>
      <c r="I573" s="6" t="s">
        <v>1162</v>
      </c>
      <c r="J573" s="6" t="s">
        <v>614</v>
      </c>
      <c r="K573" s="6" t="s">
        <v>615</v>
      </c>
      <c r="L573" s="6" t="s">
        <v>1</v>
      </c>
      <c r="M573" s="12">
        <v>41663</v>
      </c>
      <c r="N573" s="12">
        <v>49003</v>
      </c>
      <c r="O573" s="6">
        <v>1</v>
      </c>
      <c r="P573" s="13">
        <v>1.5</v>
      </c>
      <c r="Q573" s="13">
        <v>3.02</v>
      </c>
      <c r="R573" s="14">
        <v>0.22983257200000001</v>
      </c>
      <c r="S573" s="6" t="s">
        <v>35</v>
      </c>
      <c r="T573" s="6" t="s">
        <v>35</v>
      </c>
      <c r="U573" s="15" t="s">
        <v>35</v>
      </c>
      <c r="V573" s="15" t="s">
        <v>616</v>
      </c>
      <c r="W573" s="15" t="s">
        <v>37</v>
      </c>
      <c r="X573" s="16">
        <v>1</v>
      </c>
      <c r="Y573" s="45">
        <f t="shared" si="115"/>
        <v>73050</v>
      </c>
      <c r="Z573" s="41">
        <f>IF(IFERROR(MATCH(E573,CONV_CAISO_Gen_List!C:C,0),FALSE),1,0)</f>
        <v>0</v>
      </c>
      <c r="AA573" s="47">
        <f t="shared" si="116"/>
        <v>3.02</v>
      </c>
      <c r="AB573">
        <f t="shared" si="117"/>
        <v>1</v>
      </c>
      <c r="AC573">
        <f t="shared" si="118"/>
        <v>1</v>
      </c>
      <c r="AD573">
        <f t="shared" si="114"/>
        <v>1</v>
      </c>
      <c r="AE573">
        <f t="shared" si="119"/>
        <v>0</v>
      </c>
      <c r="AF573" t="str">
        <f t="shared" si="120"/>
        <v>SC55589</v>
      </c>
      <c r="AG573" t="str">
        <f t="shared" si="121"/>
        <v>Tulare PV1, LLC (Exeter 3)</v>
      </c>
      <c r="AH573" s="70">
        <f t="shared" si="122"/>
        <v>1.5</v>
      </c>
      <c r="AI573" t="str">
        <f t="shared" si="123"/>
        <v>Solar</v>
      </c>
      <c r="AJ573" s="44" t="str">
        <f>IFERROR(INDEX(MasterGenCapability_201906!$G:$G,MATCH($AF573,MasterGenCapability_201906!$U:$U,0)),"")</f>
        <v/>
      </c>
      <c r="AK573" s="44" t="str">
        <f>IFERROR(INDEX(NQC2020compliance_20191121!$L:$L,MATCH($AF573,NQC2020compliance_20191121!$A:$A,0)),"")</f>
        <v/>
      </c>
    </row>
    <row r="574" spans="2:37" x14ac:dyDescent="0.25">
      <c r="B574" s="6">
        <v>569</v>
      </c>
      <c r="C574" s="6" t="s">
        <v>1653</v>
      </c>
      <c r="D574" s="6" t="s">
        <v>1654</v>
      </c>
      <c r="E574" s="6"/>
      <c r="F574" s="6" t="s">
        <v>1127</v>
      </c>
      <c r="G574" s="6" t="s">
        <v>30</v>
      </c>
      <c r="H574" s="6" t="s">
        <v>359</v>
      </c>
      <c r="I574" s="6" t="s">
        <v>80</v>
      </c>
      <c r="J574" s="6" t="s">
        <v>614</v>
      </c>
      <c r="K574" s="6" t="s">
        <v>615</v>
      </c>
      <c r="L574" s="6" t="s">
        <v>1</v>
      </c>
      <c r="M574" s="12">
        <v>41656</v>
      </c>
      <c r="N574" s="12">
        <v>48975</v>
      </c>
      <c r="O574" s="6">
        <v>1</v>
      </c>
      <c r="P574" s="13">
        <v>1.5</v>
      </c>
      <c r="Q574" s="13">
        <v>3.02</v>
      </c>
      <c r="R574" s="14">
        <v>0.22983257200000001</v>
      </c>
      <c r="S574" s="6" t="s">
        <v>35</v>
      </c>
      <c r="T574" s="6" t="s">
        <v>35</v>
      </c>
      <c r="U574" s="15" t="s">
        <v>35</v>
      </c>
      <c r="V574" s="15" t="s">
        <v>616</v>
      </c>
      <c r="W574" s="15" t="s">
        <v>80</v>
      </c>
      <c r="X574" s="16">
        <v>1</v>
      </c>
      <c r="Y574" s="45">
        <f t="shared" si="115"/>
        <v>73050</v>
      </c>
      <c r="Z574" s="41">
        <f>IF(IFERROR(MATCH(E574,CONV_CAISO_Gen_List!C:C,0),FALSE),1,0)</f>
        <v>0</v>
      </c>
      <c r="AA574" s="47">
        <f t="shared" si="116"/>
        <v>3.02</v>
      </c>
      <c r="AB574">
        <f t="shared" si="117"/>
        <v>1</v>
      </c>
      <c r="AC574">
        <f t="shared" si="118"/>
        <v>1</v>
      </c>
      <c r="AD574">
        <f t="shared" si="114"/>
        <v>1</v>
      </c>
      <c r="AE574">
        <f t="shared" si="119"/>
        <v>0</v>
      </c>
      <c r="AF574" t="str">
        <f t="shared" si="120"/>
        <v>SC55590</v>
      </c>
      <c r="AG574" t="str">
        <f t="shared" si="121"/>
        <v>Tulare PV1, LLC (Lindsay 1)</v>
      </c>
      <c r="AH574" s="70">
        <f t="shared" si="122"/>
        <v>1.5</v>
      </c>
      <c r="AI574" t="str">
        <f t="shared" si="123"/>
        <v>Solar</v>
      </c>
      <c r="AJ574" s="44" t="str">
        <f>IFERROR(INDEX(MasterGenCapability_201906!$G:$G,MATCH($AF574,MasterGenCapability_201906!$U:$U,0)),"")</f>
        <v/>
      </c>
      <c r="AK574" s="44" t="str">
        <f>IFERROR(INDEX(NQC2020compliance_20191121!$L:$L,MATCH($AF574,NQC2020compliance_20191121!$A:$A,0)),"")</f>
        <v/>
      </c>
    </row>
    <row r="575" spans="2:37" x14ac:dyDescent="0.25">
      <c r="B575" s="6">
        <v>570</v>
      </c>
      <c r="C575" s="6" t="s">
        <v>1655</v>
      </c>
      <c r="D575" s="6" t="s">
        <v>1656</v>
      </c>
      <c r="E575" s="6"/>
      <c r="F575" s="6" t="s">
        <v>1127</v>
      </c>
      <c r="G575" s="6" t="s">
        <v>30</v>
      </c>
      <c r="H575" s="6" t="s">
        <v>359</v>
      </c>
      <c r="I575" s="6" t="s">
        <v>80</v>
      </c>
      <c r="J575" s="6" t="s">
        <v>614</v>
      </c>
      <c r="K575" s="6" t="s">
        <v>615</v>
      </c>
      <c r="L575" s="6" t="s">
        <v>1</v>
      </c>
      <c r="M575" s="12">
        <v>41656</v>
      </c>
      <c r="N575" s="12">
        <v>48975</v>
      </c>
      <c r="O575" s="6">
        <v>1</v>
      </c>
      <c r="P575" s="13">
        <v>1.5</v>
      </c>
      <c r="Q575" s="13">
        <v>3.02</v>
      </c>
      <c r="R575" s="14">
        <v>0.22983257200000001</v>
      </c>
      <c r="S575" s="6" t="s">
        <v>35</v>
      </c>
      <c r="T575" s="6" t="s">
        <v>35</v>
      </c>
      <c r="U575" s="15" t="s">
        <v>35</v>
      </c>
      <c r="V575" s="15" t="s">
        <v>616</v>
      </c>
      <c r="W575" s="15" t="s">
        <v>80</v>
      </c>
      <c r="X575" s="16">
        <v>1</v>
      </c>
      <c r="Y575" s="45">
        <f t="shared" si="115"/>
        <v>73050</v>
      </c>
      <c r="Z575" s="41">
        <f>IF(IFERROR(MATCH(E575,CONV_CAISO_Gen_List!C:C,0),FALSE),1,0)</f>
        <v>0</v>
      </c>
      <c r="AA575" s="47">
        <f t="shared" si="116"/>
        <v>3.02</v>
      </c>
      <c r="AB575">
        <f t="shared" si="117"/>
        <v>1</v>
      </c>
      <c r="AC575">
        <f t="shared" si="118"/>
        <v>1</v>
      </c>
      <c r="AD575">
        <f t="shared" si="114"/>
        <v>1</v>
      </c>
      <c r="AE575">
        <f t="shared" si="119"/>
        <v>0</v>
      </c>
      <c r="AF575" t="str">
        <f t="shared" si="120"/>
        <v>SC55591</v>
      </c>
      <c r="AG575" t="str">
        <f t="shared" si="121"/>
        <v>Tulare PV1, LLC (Lindsay 3)</v>
      </c>
      <c r="AH575" s="70">
        <f t="shared" si="122"/>
        <v>1.5</v>
      </c>
      <c r="AI575" t="str">
        <f t="shared" si="123"/>
        <v>Solar</v>
      </c>
      <c r="AJ575" s="44" t="str">
        <f>IFERROR(INDEX(MasterGenCapability_201906!$G:$G,MATCH($AF575,MasterGenCapability_201906!$U:$U,0)),"")</f>
        <v/>
      </c>
      <c r="AK575" s="44" t="str">
        <f>IFERROR(INDEX(NQC2020compliance_20191121!$L:$L,MATCH($AF575,NQC2020compliance_20191121!$A:$A,0)),"")</f>
        <v/>
      </c>
    </row>
    <row r="576" spans="2:37" x14ac:dyDescent="0.25">
      <c r="B576" s="6">
        <v>571</v>
      </c>
      <c r="C576" s="6" t="s">
        <v>1657</v>
      </c>
      <c r="D576" s="6" t="s">
        <v>1658</v>
      </c>
      <c r="E576" s="6"/>
      <c r="F576" s="6" t="s">
        <v>1127</v>
      </c>
      <c r="G576" s="6" t="s">
        <v>30</v>
      </c>
      <c r="H576" s="6" t="s">
        <v>359</v>
      </c>
      <c r="I576" s="6" t="s">
        <v>80</v>
      </c>
      <c r="J576" s="6" t="s">
        <v>614</v>
      </c>
      <c r="K576" s="6" t="s">
        <v>615</v>
      </c>
      <c r="L576" s="6" t="s">
        <v>1</v>
      </c>
      <c r="M576" s="12">
        <v>41656</v>
      </c>
      <c r="N576" s="12">
        <v>48975</v>
      </c>
      <c r="O576" s="6">
        <v>1</v>
      </c>
      <c r="P576" s="13">
        <v>1</v>
      </c>
      <c r="Q576" s="13">
        <v>2.02</v>
      </c>
      <c r="R576" s="14">
        <v>0.23059360700000001</v>
      </c>
      <c r="S576" s="6" t="s">
        <v>35</v>
      </c>
      <c r="T576" s="6" t="s">
        <v>35</v>
      </c>
      <c r="U576" s="15" t="s">
        <v>35</v>
      </c>
      <c r="V576" s="15" t="s">
        <v>616</v>
      </c>
      <c r="W576" s="15" t="s">
        <v>80</v>
      </c>
      <c r="X576" s="16">
        <v>1</v>
      </c>
      <c r="Y576" s="45">
        <f t="shared" si="115"/>
        <v>73050</v>
      </c>
      <c r="Z576" s="41">
        <f>IF(IFERROR(MATCH(E576,CONV_CAISO_Gen_List!C:C,0),FALSE),1,0)</f>
        <v>0</v>
      </c>
      <c r="AA576" s="47">
        <f t="shared" si="116"/>
        <v>2.02</v>
      </c>
      <c r="AB576">
        <f t="shared" si="117"/>
        <v>1</v>
      </c>
      <c r="AC576">
        <f t="shared" si="118"/>
        <v>1</v>
      </c>
      <c r="AD576">
        <f t="shared" si="114"/>
        <v>1</v>
      </c>
      <c r="AE576">
        <f t="shared" si="119"/>
        <v>0</v>
      </c>
      <c r="AF576" t="str">
        <f t="shared" si="120"/>
        <v>SC55592</v>
      </c>
      <c r="AG576" t="str">
        <f t="shared" si="121"/>
        <v>Tulare PV1, LLC (Lindsay 4)</v>
      </c>
      <c r="AH576" s="70">
        <f t="shared" si="122"/>
        <v>1</v>
      </c>
      <c r="AI576" t="str">
        <f t="shared" si="123"/>
        <v>Solar</v>
      </c>
      <c r="AJ576" s="44" t="str">
        <f>IFERROR(INDEX(MasterGenCapability_201906!$G:$G,MATCH($AF576,MasterGenCapability_201906!$U:$U,0)),"")</f>
        <v/>
      </c>
      <c r="AK576" s="44" t="str">
        <f>IFERROR(INDEX(NQC2020compliance_20191121!$L:$L,MATCH($AF576,NQC2020compliance_20191121!$A:$A,0)),"")</f>
        <v/>
      </c>
    </row>
    <row r="577" spans="2:37" x14ac:dyDescent="0.25">
      <c r="B577" s="6">
        <v>572</v>
      </c>
      <c r="C577" s="6" t="s">
        <v>1659</v>
      </c>
      <c r="D577" s="6" t="s">
        <v>1660</v>
      </c>
      <c r="E577" s="6"/>
      <c r="F577" s="6" t="s">
        <v>1127</v>
      </c>
      <c r="G577" s="6" t="s">
        <v>30</v>
      </c>
      <c r="H577" s="6" t="s">
        <v>359</v>
      </c>
      <c r="I577" s="6" t="s">
        <v>80</v>
      </c>
      <c r="J577" s="6" t="s">
        <v>614</v>
      </c>
      <c r="K577" s="6" t="s">
        <v>615</v>
      </c>
      <c r="L577" s="6" t="s">
        <v>1</v>
      </c>
      <c r="M577" s="12">
        <v>41656</v>
      </c>
      <c r="N577" s="12">
        <v>48975</v>
      </c>
      <c r="O577" s="6">
        <v>1</v>
      </c>
      <c r="P577" s="13">
        <v>1.5</v>
      </c>
      <c r="Q577" s="13">
        <v>3.02</v>
      </c>
      <c r="R577" s="14">
        <v>0.22983257200000001</v>
      </c>
      <c r="S577" s="6" t="s">
        <v>35</v>
      </c>
      <c r="T577" s="6" t="s">
        <v>35</v>
      </c>
      <c r="U577" s="15" t="s">
        <v>35</v>
      </c>
      <c r="V577" s="15" t="s">
        <v>616</v>
      </c>
      <c r="W577" s="15" t="s">
        <v>80</v>
      </c>
      <c r="X577" s="16">
        <v>1</v>
      </c>
      <c r="Y577" s="45">
        <f t="shared" si="115"/>
        <v>73050</v>
      </c>
      <c r="Z577" s="41">
        <f>IF(IFERROR(MATCH(E577,CONV_CAISO_Gen_List!C:C,0),FALSE),1,0)</f>
        <v>0</v>
      </c>
      <c r="AA577" s="47">
        <f t="shared" si="116"/>
        <v>3.02</v>
      </c>
      <c r="AB577">
        <f t="shared" si="117"/>
        <v>1</v>
      </c>
      <c r="AC577">
        <f t="shared" si="118"/>
        <v>1</v>
      </c>
      <c r="AD577">
        <f t="shared" si="114"/>
        <v>1</v>
      </c>
      <c r="AE577">
        <f t="shared" si="119"/>
        <v>0</v>
      </c>
      <c r="AF577" t="str">
        <f t="shared" si="120"/>
        <v>SC55597</v>
      </c>
      <c r="AG577" t="str">
        <f t="shared" si="121"/>
        <v>Tulare PV1, LLC (Ivanhoe 1)</v>
      </c>
      <c r="AH577" s="70">
        <f t="shared" si="122"/>
        <v>1.5</v>
      </c>
      <c r="AI577" t="str">
        <f t="shared" si="123"/>
        <v>Solar</v>
      </c>
      <c r="AJ577" s="44" t="str">
        <f>IFERROR(INDEX(MasterGenCapability_201906!$G:$G,MATCH($AF577,MasterGenCapability_201906!$U:$U,0)),"")</f>
        <v/>
      </c>
      <c r="AK577" s="44" t="str">
        <f>IFERROR(INDEX(NQC2020compliance_20191121!$L:$L,MATCH($AF577,NQC2020compliance_20191121!$A:$A,0)),"")</f>
        <v/>
      </c>
    </row>
    <row r="578" spans="2:37" x14ac:dyDescent="0.25">
      <c r="B578" s="6">
        <v>573</v>
      </c>
      <c r="C578" s="6" t="s">
        <v>1661</v>
      </c>
      <c r="D578" s="6" t="s">
        <v>1662</v>
      </c>
      <c r="E578" s="6"/>
      <c r="F578" s="6" t="s">
        <v>1127</v>
      </c>
      <c r="G578" s="6" t="s">
        <v>30</v>
      </c>
      <c r="H578" s="6" t="s">
        <v>359</v>
      </c>
      <c r="I578" s="6" t="s">
        <v>80</v>
      </c>
      <c r="J578" s="6" t="s">
        <v>614</v>
      </c>
      <c r="K578" s="6" t="s">
        <v>615</v>
      </c>
      <c r="L578" s="6" t="s">
        <v>1</v>
      </c>
      <c r="M578" s="12">
        <v>41656</v>
      </c>
      <c r="N578" s="12">
        <v>48975</v>
      </c>
      <c r="O578" s="6">
        <v>1</v>
      </c>
      <c r="P578" s="13">
        <v>0.5</v>
      </c>
      <c r="Q578" s="13">
        <v>1.01</v>
      </c>
      <c r="R578" s="14">
        <v>0.23059360700000001</v>
      </c>
      <c r="S578" s="6" t="s">
        <v>35</v>
      </c>
      <c r="T578" s="6" t="s">
        <v>35</v>
      </c>
      <c r="U578" s="15" t="s">
        <v>35</v>
      </c>
      <c r="V578" s="15" t="s">
        <v>616</v>
      </c>
      <c r="W578" s="15" t="s">
        <v>80</v>
      </c>
      <c r="X578" s="16">
        <v>1</v>
      </c>
      <c r="Y578" s="45">
        <f t="shared" si="115"/>
        <v>73050</v>
      </c>
      <c r="Z578" s="41">
        <f>IF(IFERROR(MATCH(E578,CONV_CAISO_Gen_List!C:C,0),FALSE),1,0)</f>
        <v>0</v>
      </c>
      <c r="AA578" s="47">
        <f t="shared" si="116"/>
        <v>1.01</v>
      </c>
      <c r="AB578">
        <f t="shared" si="117"/>
        <v>1</v>
      </c>
      <c r="AC578">
        <f t="shared" si="118"/>
        <v>1</v>
      </c>
      <c r="AD578">
        <f t="shared" si="114"/>
        <v>1</v>
      </c>
      <c r="AE578">
        <f t="shared" si="119"/>
        <v>0</v>
      </c>
      <c r="AF578" t="str">
        <f t="shared" si="120"/>
        <v>SC55598</v>
      </c>
      <c r="AG578" t="str">
        <f t="shared" si="121"/>
        <v>Tulare PV1, LLC (Ivanhoe 2)</v>
      </c>
      <c r="AH578" s="70">
        <f t="shared" si="122"/>
        <v>0.5</v>
      </c>
      <c r="AI578" t="str">
        <f t="shared" si="123"/>
        <v>Solar</v>
      </c>
      <c r="AJ578" s="44" t="str">
        <f>IFERROR(INDEX(MasterGenCapability_201906!$G:$G,MATCH($AF578,MasterGenCapability_201906!$U:$U,0)),"")</f>
        <v/>
      </c>
      <c r="AK578" s="44" t="str">
        <f>IFERROR(INDEX(NQC2020compliance_20191121!$L:$L,MATCH($AF578,NQC2020compliance_20191121!$A:$A,0)),"")</f>
        <v/>
      </c>
    </row>
    <row r="579" spans="2:37" x14ac:dyDescent="0.25">
      <c r="B579" s="6">
        <v>574</v>
      </c>
      <c r="C579" s="6" t="s">
        <v>1663</v>
      </c>
      <c r="D579" s="6" t="s">
        <v>1664</v>
      </c>
      <c r="E579" s="6"/>
      <c r="F579" s="6" t="s">
        <v>1127</v>
      </c>
      <c r="G579" s="6" t="s">
        <v>30</v>
      </c>
      <c r="H579" s="6" t="s">
        <v>359</v>
      </c>
      <c r="I579" s="6" t="s">
        <v>929</v>
      </c>
      <c r="J579" s="6" t="s">
        <v>614</v>
      </c>
      <c r="K579" s="6" t="s">
        <v>615</v>
      </c>
      <c r="L579" s="6" t="s">
        <v>1</v>
      </c>
      <c r="M579" s="12">
        <v>41656</v>
      </c>
      <c r="N579" s="12">
        <v>48975</v>
      </c>
      <c r="O579" s="6">
        <v>1</v>
      </c>
      <c r="P579" s="13">
        <v>1.5</v>
      </c>
      <c r="Q579" s="13">
        <v>3.02</v>
      </c>
      <c r="R579" s="14">
        <v>0.22983257200000001</v>
      </c>
      <c r="S579" s="6" t="s">
        <v>35</v>
      </c>
      <c r="T579" s="6" t="s">
        <v>35</v>
      </c>
      <c r="U579" s="15" t="s">
        <v>35</v>
      </c>
      <c r="V579" s="15" t="s">
        <v>616</v>
      </c>
      <c r="W579" s="15" t="s">
        <v>287</v>
      </c>
      <c r="X579" s="16">
        <v>1</v>
      </c>
      <c r="Y579" s="45">
        <f t="shared" si="115"/>
        <v>73050</v>
      </c>
      <c r="Z579" s="41">
        <f>IF(IFERROR(MATCH(E579,CONV_CAISO_Gen_List!C:C,0),FALSE),1,0)</f>
        <v>0</v>
      </c>
      <c r="AA579" s="47">
        <f t="shared" si="116"/>
        <v>3.02</v>
      </c>
      <c r="AB579">
        <f t="shared" si="117"/>
        <v>1</v>
      </c>
      <c r="AC579">
        <f t="shared" si="118"/>
        <v>1</v>
      </c>
      <c r="AD579">
        <f t="shared" si="114"/>
        <v>1</v>
      </c>
      <c r="AE579">
        <f t="shared" si="119"/>
        <v>0</v>
      </c>
      <c r="AF579" t="str">
        <f t="shared" si="120"/>
        <v>SC55599</v>
      </c>
      <c r="AG579" t="str">
        <f t="shared" si="121"/>
        <v>Tulare PV1, LLC (Ivanhoe 3)</v>
      </c>
      <c r="AH579" s="70">
        <f t="shared" si="122"/>
        <v>1.5</v>
      </c>
      <c r="AI579" t="str">
        <f t="shared" si="123"/>
        <v>Solar</v>
      </c>
      <c r="AJ579" s="44" t="str">
        <f>IFERROR(INDEX(MasterGenCapability_201906!$G:$G,MATCH($AF579,MasterGenCapability_201906!$U:$U,0)),"")</f>
        <v/>
      </c>
      <c r="AK579" s="44" t="str">
        <f>IFERROR(INDEX(NQC2020compliance_20191121!$L:$L,MATCH($AF579,NQC2020compliance_20191121!$A:$A,0)),"")</f>
        <v/>
      </c>
    </row>
    <row r="580" spans="2:37" x14ac:dyDescent="0.25">
      <c r="B580" s="6">
        <v>575</v>
      </c>
      <c r="C580" s="6" t="s">
        <v>1665</v>
      </c>
      <c r="D580" s="6" t="s">
        <v>1666</v>
      </c>
      <c r="E580" s="6"/>
      <c r="F580" s="6" t="s">
        <v>1127</v>
      </c>
      <c r="G580" s="6" t="s">
        <v>30</v>
      </c>
      <c r="H580" s="6" t="s">
        <v>359</v>
      </c>
      <c r="I580" s="6" t="s">
        <v>1583</v>
      </c>
      <c r="J580" s="6" t="s">
        <v>614</v>
      </c>
      <c r="K580" s="6" t="s">
        <v>615</v>
      </c>
      <c r="L580" s="6" t="s">
        <v>1</v>
      </c>
      <c r="M580" s="12">
        <v>41656</v>
      </c>
      <c r="N580" s="12">
        <v>48975</v>
      </c>
      <c r="O580" s="6">
        <v>1</v>
      </c>
      <c r="P580" s="13">
        <v>1</v>
      </c>
      <c r="Q580" s="13">
        <v>2.02</v>
      </c>
      <c r="R580" s="14">
        <v>0.23059360700000001</v>
      </c>
      <c r="S580" s="6" t="s">
        <v>35</v>
      </c>
      <c r="T580" s="6" t="s">
        <v>35</v>
      </c>
      <c r="U580" s="15" t="s">
        <v>35</v>
      </c>
      <c r="V580" s="15" t="s">
        <v>616</v>
      </c>
      <c r="W580" s="15" t="s">
        <v>287</v>
      </c>
      <c r="X580" s="16">
        <v>1</v>
      </c>
      <c r="Y580" s="45">
        <f t="shared" si="115"/>
        <v>73050</v>
      </c>
      <c r="Z580" s="41">
        <f>IF(IFERROR(MATCH(E580,CONV_CAISO_Gen_List!C:C,0),FALSE),1,0)</f>
        <v>0</v>
      </c>
      <c r="AA580" s="47">
        <f t="shared" si="116"/>
        <v>2.02</v>
      </c>
      <c r="AB580">
        <f t="shared" si="117"/>
        <v>1</v>
      </c>
      <c r="AC580">
        <f t="shared" si="118"/>
        <v>1</v>
      </c>
      <c r="AD580">
        <f t="shared" si="114"/>
        <v>1</v>
      </c>
      <c r="AE580">
        <f t="shared" si="119"/>
        <v>0</v>
      </c>
      <c r="AF580" t="str">
        <f t="shared" si="120"/>
        <v>SC55600</v>
      </c>
      <c r="AG580" t="str">
        <f t="shared" si="121"/>
        <v>Tulare PV1, LLC (Porterville 1)</v>
      </c>
      <c r="AH580" s="70">
        <f t="shared" si="122"/>
        <v>1</v>
      </c>
      <c r="AI580" t="str">
        <f t="shared" si="123"/>
        <v>Solar</v>
      </c>
      <c r="AJ580" s="44" t="str">
        <f>IFERROR(INDEX(MasterGenCapability_201906!$G:$G,MATCH($AF580,MasterGenCapability_201906!$U:$U,0)),"")</f>
        <v/>
      </c>
      <c r="AK580" s="44" t="str">
        <f>IFERROR(INDEX(NQC2020compliance_20191121!$L:$L,MATCH($AF580,NQC2020compliance_20191121!$A:$A,0)),"")</f>
        <v/>
      </c>
    </row>
    <row r="581" spans="2:37" x14ac:dyDescent="0.25">
      <c r="B581" s="6">
        <v>576</v>
      </c>
      <c r="C581" s="6" t="s">
        <v>1667</v>
      </c>
      <c r="D581" s="6" t="s">
        <v>1668</v>
      </c>
      <c r="E581" s="6"/>
      <c r="F581" s="6" t="s">
        <v>1127</v>
      </c>
      <c r="G581" s="6" t="s">
        <v>30</v>
      </c>
      <c r="H581" s="6" t="s">
        <v>359</v>
      </c>
      <c r="I581" s="6" t="s">
        <v>80</v>
      </c>
      <c r="J581" s="6" t="s">
        <v>614</v>
      </c>
      <c r="K581" s="6" t="s">
        <v>615</v>
      </c>
      <c r="L581" s="6" t="s">
        <v>1</v>
      </c>
      <c r="M581" s="12">
        <v>41656</v>
      </c>
      <c r="N581" s="12">
        <v>48975</v>
      </c>
      <c r="O581" s="6">
        <v>1</v>
      </c>
      <c r="P581" s="13">
        <v>1</v>
      </c>
      <c r="Q581" s="13">
        <v>2.02</v>
      </c>
      <c r="R581" s="14">
        <v>0.23059360700000001</v>
      </c>
      <c r="S581" s="6" t="s">
        <v>35</v>
      </c>
      <c r="T581" s="6" t="s">
        <v>35</v>
      </c>
      <c r="U581" s="15" t="s">
        <v>35</v>
      </c>
      <c r="V581" s="15" t="s">
        <v>616</v>
      </c>
      <c r="W581" s="15" t="s">
        <v>80</v>
      </c>
      <c r="X581" s="16">
        <v>1</v>
      </c>
      <c r="Y581" s="45">
        <f t="shared" si="115"/>
        <v>73050</v>
      </c>
      <c r="Z581" s="41">
        <f>IF(IFERROR(MATCH(E581,CONV_CAISO_Gen_List!C:C,0),FALSE),1,0)</f>
        <v>0</v>
      </c>
      <c r="AA581" s="47">
        <f t="shared" si="116"/>
        <v>2.02</v>
      </c>
      <c r="AB581">
        <f t="shared" si="117"/>
        <v>1</v>
      </c>
      <c r="AC581">
        <f t="shared" si="118"/>
        <v>1</v>
      </c>
      <c r="AD581">
        <f t="shared" si="114"/>
        <v>1</v>
      </c>
      <c r="AE581">
        <f t="shared" si="119"/>
        <v>0</v>
      </c>
      <c r="AF581" t="str">
        <f t="shared" si="120"/>
        <v>SC55601</v>
      </c>
      <c r="AG581" t="str">
        <f t="shared" si="121"/>
        <v>Tulare PV1, LLC (Porterville 2)</v>
      </c>
      <c r="AH581" s="70">
        <f t="shared" si="122"/>
        <v>1</v>
      </c>
      <c r="AI581" t="str">
        <f t="shared" si="123"/>
        <v>Solar</v>
      </c>
      <c r="AJ581" s="44" t="str">
        <f>IFERROR(INDEX(MasterGenCapability_201906!$G:$G,MATCH($AF581,MasterGenCapability_201906!$U:$U,0)),"")</f>
        <v/>
      </c>
      <c r="AK581" s="44" t="str">
        <f>IFERROR(INDEX(NQC2020compliance_20191121!$L:$L,MATCH($AF581,NQC2020compliance_20191121!$A:$A,0)),"")</f>
        <v/>
      </c>
    </row>
    <row r="582" spans="2:37" x14ac:dyDescent="0.25">
      <c r="B582" s="6">
        <v>577</v>
      </c>
      <c r="C582" s="6" t="s">
        <v>1669</v>
      </c>
      <c r="D582" s="6" t="s">
        <v>1670</v>
      </c>
      <c r="E582" s="6"/>
      <c r="F582" s="6" t="s">
        <v>1127</v>
      </c>
      <c r="G582" s="6" t="s">
        <v>30</v>
      </c>
      <c r="H582" s="6" t="s">
        <v>359</v>
      </c>
      <c r="I582" s="6" t="s">
        <v>80</v>
      </c>
      <c r="J582" s="6" t="s">
        <v>614</v>
      </c>
      <c r="K582" s="6" t="s">
        <v>615</v>
      </c>
      <c r="L582" s="6" t="s">
        <v>1</v>
      </c>
      <c r="M582" s="12">
        <v>41656</v>
      </c>
      <c r="N582" s="12">
        <v>48975</v>
      </c>
      <c r="O582" s="6">
        <v>1</v>
      </c>
      <c r="P582" s="13">
        <v>1.5</v>
      </c>
      <c r="Q582" s="13">
        <v>3.02</v>
      </c>
      <c r="R582" s="14">
        <v>0.22983257200000001</v>
      </c>
      <c r="S582" s="6" t="s">
        <v>35</v>
      </c>
      <c r="T582" s="6" t="s">
        <v>35</v>
      </c>
      <c r="U582" s="15" t="s">
        <v>35</v>
      </c>
      <c r="V582" s="15" t="s">
        <v>616</v>
      </c>
      <c r="W582" s="15" t="s">
        <v>80</v>
      </c>
      <c r="X582" s="16">
        <v>1</v>
      </c>
      <c r="Y582" s="45">
        <f t="shared" si="115"/>
        <v>73050</v>
      </c>
      <c r="Z582" s="41">
        <f>IF(IFERROR(MATCH(E582,CONV_CAISO_Gen_List!C:C,0),FALSE),1,0)</f>
        <v>0</v>
      </c>
      <c r="AA582" s="47">
        <f t="shared" si="116"/>
        <v>3.02</v>
      </c>
      <c r="AB582">
        <f t="shared" si="117"/>
        <v>1</v>
      </c>
      <c r="AC582">
        <f t="shared" si="118"/>
        <v>1</v>
      </c>
      <c r="AD582">
        <f t="shared" ref="AD582:AD645" si="124">IF(AND(AB582,AC582),1,0)</f>
        <v>1</v>
      </c>
      <c r="AE582">
        <f t="shared" si="119"/>
        <v>0</v>
      </c>
      <c r="AF582" t="str">
        <f t="shared" si="120"/>
        <v>SC55602</v>
      </c>
      <c r="AG582" t="str">
        <f t="shared" si="121"/>
        <v>Tulare PV1, LLC (Porterville 5)</v>
      </c>
      <c r="AH582" s="70">
        <f t="shared" si="122"/>
        <v>1.5</v>
      </c>
      <c r="AI582" t="str">
        <f t="shared" si="123"/>
        <v>Solar</v>
      </c>
      <c r="AJ582" s="44" t="str">
        <f>IFERROR(INDEX(MasterGenCapability_201906!$G:$G,MATCH($AF582,MasterGenCapability_201906!$U:$U,0)),"")</f>
        <v/>
      </c>
      <c r="AK582" s="44" t="str">
        <f>IFERROR(INDEX(NQC2020compliance_20191121!$L:$L,MATCH($AF582,NQC2020compliance_20191121!$A:$A,0)),"")</f>
        <v/>
      </c>
    </row>
    <row r="583" spans="2:37" x14ac:dyDescent="0.25">
      <c r="B583" s="6">
        <v>578</v>
      </c>
      <c r="C583" s="6" t="s">
        <v>1671</v>
      </c>
      <c r="D583" s="6" t="s">
        <v>1672</v>
      </c>
      <c r="E583" s="6"/>
      <c r="F583" s="6" t="s">
        <v>1127</v>
      </c>
      <c r="G583" s="6" t="s">
        <v>30</v>
      </c>
      <c r="H583" s="6" t="s">
        <v>359</v>
      </c>
      <c r="I583" s="6" t="s">
        <v>80</v>
      </c>
      <c r="J583" s="6" t="s">
        <v>614</v>
      </c>
      <c r="K583" s="6" t="s">
        <v>615</v>
      </c>
      <c r="L583" s="6" t="s">
        <v>1</v>
      </c>
      <c r="M583" s="12">
        <v>41656</v>
      </c>
      <c r="N583" s="12">
        <v>48961</v>
      </c>
      <c r="O583" s="6">
        <v>1</v>
      </c>
      <c r="P583" s="13">
        <v>1.5</v>
      </c>
      <c r="Q583" s="13">
        <v>3.02</v>
      </c>
      <c r="R583" s="14">
        <v>0.22983257200000001</v>
      </c>
      <c r="S583" s="6" t="s">
        <v>35</v>
      </c>
      <c r="T583" s="6" t="s">
        <v>35</v>
      </c>
      <c r="U583" s="15" t="s">
        <v>35</v>
      </c>
      <c r="V583" s="15" t="s">
        <v>616</v>
      </c>
      <c r="W583" s="15" t="s">
        <v>80</v>
      </c>
      <c r="X583" s="16">
        <v>1</v>
      </c>
      <c r="Y583" s="45">
        <f t="shared" ref="Y583:Y646" si="125">IF(O583,DATE(2099,12,31),N583)</f>
        <v>73050</v>
      </c>
      <c r="Z583" s="41">
        <f>IF(IFERROR(MATCH(E583,CONV_CAISO_Gen_List!C:C,0),FALSE),1,0)</f>
        <v>0</v>
      </c>
      <c r="AA583" s="47">
        <f t="shared" ref="AA583:AA646" si="126">Q583*X583</f>
        <v>3.02</v>
      </c>
      <c r="AB583">
        <f t="shared" ref="AB583:AB646" si="127">IF(AND(YEAR(M583)&lt;=$AB$5,YEAR(Y583)&gt;=$AB$5),1,0)</f>
        <v>1</v>
      </c>
      <c r="AC583">
        <f t="shared" ref="AC583:AC646" si="128">IF(T583="CAISO",1,0)</f>
        <v>1</v>
      </c>
      <c r="AD583">
        <f t="shared" si="124"/>
        <v>1</v>
      </c>
      <c r="AE583">
        <f t="shared" ref="AE583:AE646" si="129">IF(P583=0,1,0)</f>
        <v>0</v>
      </c>
      <c r="AF583" t="str">
        <f t="shared" si="120"/>
        <v>SC55603</v>
      </c>
      <c r="AG583" t="str">
        <f t="shared" si="121"/>
        <v>Sequoia PV1, LLC (Tulare 1)</v>
      </c>
      <c r="AH583" s="70">
        <f t="shared" si="122"/>
        <v>1.5</v>
      </c>
      <c r="AI583" t="str">
        <f t="shared" si="123"/>
        <v>Solar</v>
      </c>
      <c r="AJ583" s="44" t="str">
        <f>IFERROR(INDEX(MasterGenCapability_201906!$G:$G,MATCH($AF583,MasterGenCapability_201906!$U:$U,0)),"")</f>
        <v/>
      </c>
      <c r="AK583" s="44" t="str">
        <f>IFERROR(INDEX(NQC2020compliance_20191121!$L:$L,MATCH($AF583,NQC2020compliance_20191121!$A:$A,0)),"")</f>
        <v/>
      </c>
    </row>
    <row r="584" spans="2:37" x14ac:dyDescent="0.25">
      <c r="B584" s="6">
        <v>579</v>
      </c>
      <c r="C584" s="6" t="s">
        <v>1673</v>
      </c>
      <c r="D584" s="6" t="s">
        <v>1674</v>
      </c>
      <c r="E584" s="6"/>
      <c r="F584" s="6" t="s">
        <v>1127</v>
      </c>
      <c r="G584" s="6" t="s">
        <v>30</v>
      </c>
      <c r="H584" s="6" t="s">
        <v>359</v>
      </c>
      <c r="I584" s="6" t="s">
        <v>80</v>
      </c>
      <c r="J584" s="6" t="s">
        <v>614</v>
      </c>
      <c r="K584" s="6" t="s">
        <v>615</v>
      </c>
      <c r="L584" s="6" t="s">
        <v>1</v>
      </c>
      <c r="M584" s="12">
        <v>41656</v>
      </c>
      <c r="N584" s="12">
        <v>48961</v>
      </c>
      <c r="O584" s="6">
        <v>1</v>
      </c>
      <c r="P584" s="13">
        <v>1.5</v>
      </c>
      <c r="Q584" s="13">
        <v>3.02</v>
      </c>
      <c r="R584" s="14">
        <v>0.22983257200000001</v>
      </c>
      <c r="S584" s="6" t="s">
        <v>35</v>
      </c>
      <c r="T584" s="6" t="s">
        <v>35</v>
      </c>
      <c r="U584" s="15" t="s">
        <v>35</v>
      </c>
      <c r="V584" s="15" t="s">
        <v>616</v>
      </c>
      <c r="W584" s="15" t="s">
        <v>80</v>
      </c>
      <c r="X584" s="16">
        <v>1</v>
      </c>
      <c r="Y584" s="45">
        <f t="shared" si="125"/>
        <v>73050</v>
      </c>
      <c r="Z584" s="41">
        <f>IF(IFERROR(MATCH(E584,CONV_CAISO_Gen_List!C:C,0),FALSE),1,0)</f>
        <v>0</v>
      </c>
      <c r="AA584" s="47">
        <f t="shared" si="126"/>
        <v>3.02</v>
      </c>
      <c r="AB584">
        <f t="shared" si="127"/>
        <v>1</v>
      </c>
      <c r="AC584">
        <f t="shared" si="128"/>
        <v>1</v>
      </c>
      <c r="AD584">
        <f t="shared" si="124"/>
        <v>1</v>
      </c>
      <c r="AE584">
        <f t="shared" si="129"/>
        <v>0</v>
      </c>
      <c r="AF584" t="str">
        <f t="shared" ref="AF584:AF647" si="130">IF(ISBLANK(E584),C584,E584)</f>
        <v>SC55604</v>
      </c>
      <c r="AG584" t="str">
        <f t="shared" ref="AG584:AG647" si="131">D584</f>
        <v>Sequoia PV1, LLC (Tulare 2)</v>
      </c>
      <c r="AH584" s="70">
        <f t="shared" ref="AH584:AH647" si="132">P584</f>
        <v>1.5</v>
      </c>
      <c r="AI584" t="str">
        <f t="shared" ref="AI584:AI647" si="133">V584</f>
        <v>Solar</v>
      </c>
      <c r="AJ584" s="44" t="str">
        <f>IFERROR(INDEX(MasterGenCapability_201906!$G:$G,MATCH($AF584,MasterGenCapability_201906!$U:$U,0)),"")</f>
        <v/>
      </c>
      <c r="AK584" s="44" t="str">
        <f>IFERROR(INDEX(NQC2020compliance_20191121!$L:$L,MATCH($AF584,NQC2020compliance_20191121!$A:$A,0)),"")</f>
        <v/>
      </c>
    </row>
    <row r="585" spans="2:37" x14ac:dyDescent="0.25">
      <c r="B585" s="6">
        <v>580</v>
      </c>
      <c r="C585" s="6" t="s">
        <v>1675</v>
      </c>
      <c r="D585" s="6" t="s">
        <v>1676</v>
      </c>
      <c r="E585" s="6"/>
      <c r="F585" s="6" t="s">
        <v>1127</v>
      </c>
      <c r="G585" s="6" t="s">
        <v>30</v>
      </c>
      <c r="H585" s="6" t="s">
        <v>90</v>
      </c>
      <c r="I585" s="6" t="s">
        <v>91</v>
      </c>
      <c r="J585" s="6" t="s">
        <v>614</v>
      </c>
      <c r="K585" s="6" t="s">
        <v>615</v>
      </c>
      <c r="L585" s="6" t="s">
        <v>1</v>
      </c>
      <c r="M585" s="12">
        <v>41837</v>
      </c>
      <c r="N585" s="12">
        <v>49143</v>
      </c>
      <c r="O585" s="6">
        <v>1</v>
      </c>
      <c r="P585" s="13">
        <v>1</v>
      </c>
      <c r="Q585" s="13">
        <v>2</v>
      </c>
      <c r="R585" s="14">
        <v>0.228310502</v>
      </c>
      <c r="S585" s="6" t="s">
        <v>35</v>
      </c>
      <c r="T585" s="6" t="s">
        <v>35</v>
      </c>
      <c r="U585" s="15" t="s">
        <v>35</v>
      </c>
      <c r="V585" s="15" t="s">
        <v>616</v>
      </c>
      <c r="W585" s="15" t="s">
        <v>91</v>
      </c>
      <c r="X585" s="16">
        <v>1</v>
      </c>
      <c r="Y585" s="45">
        <f t="shared" si="125"/>
        <v>73050</v>
      </c>
      <c r="Z585" s="41">
        <f>IF(IFERROR(MATCH(E585,CONV_CAISO_Gen_List!C:C,0),FALSE),1,0)</f>
        <v>0</v>
      </c>
      <c r="AA585" s="47">
        <f t="shared" si="126"/>
        <v>2</v>
      </c>
      <c r="AB585">
        <f t="shared" si="127"/>
        <v>1</v>
      </c>
      <c r="AC585">
        <f t="shared" si="128"/>
        <v>1</v>
      </c>
      <c r="AD585">
        <f t="shared" si="124"/>
        <v>1</v>
      </c>
      <c r="AE585">
        <f t="shared" si="129"/>
        <v>0</v>
      </c>
      <c r="AF585" t="str">
        <f t="shared" si="130"/>
        <v>SC55605</v>
      </c>
      <c r="AG585" t="str">
        <f t="shared" si="131"/>
        <v>Kettering 1 (f/k/a Ever CT Solar Farm, LLC - Site 1A)</v>
      </c>
      <c r="AH585" s="70">
        <f t="shared" si="132"/>
        <v>1</v>
      </c>
      <c r="AI585" t="str">
        <f t="shared" si="133"/>
        <v>Solar</v>
      </c>
      <c r="AJ585" s="44" t="str">
        <f>IFERROR(INDEX(MasterGenCapability_201906!$G:$G,MATCH($AF585,MasterGenCapability_201906!$U:$U,0)),"")</f>
        <v/>
      </c>
      <c r="AK585" s="44" t="str">
        <f>IFERROR(INDEX(NQC2020compliance_20191121!$L:$L,MATCH($AF585,NQC2020compliance_20191121!$A:$A,0)),"")</f>
        <v/>
      </c>
    </row>
    <row r="586" spans="2:37" x14ac:dyDescent="0.25">
      <c r="B586" s="6">
        <v>581</v>
      </c>
      <c r="C586" s="6" t="s">
        <v>1677</v>
      </c>
      <c r="D586" s="6" t="s">
        <v>1678</v>
      </c>
      <c r="E586" s="6"/>
      <c r="F586" s="6" t="s">
        <v>1127</v>
      </c>
      <c r="G586" s="6" t="s">
        <v>30</v>
      </c>
      <c r="H586" s="6" t="s">
        <v>90</v>
      </c>
      <c r="I586" s="6" t="s">
        <v>91</v>
      </c>
      <c r="J586" s="6" t="s">
        <v>614</v>
      </c>
      <c r="K586" s="6" t="s">
        <v>615</v>
      </c>
      <c r="L586" s="6" t="s">
        <v>1</v>
      </c>
      <c r="M586" s="12">
        <v>41837</v>
      </c>
      <c r="N586" s="12">
        <v>49143</v>
      </c>
      <c r="O586" s="6">
        <v>1</v>
      </c>
      <c r="P586" s="13">
        <v>1</v>
      </c>
      <c r="Q586" s="13">
        <v>2</v>
      </c>
      <c r="R586" s="14">
        <v>0.228310502</v>
      </c>
      <c r="S586" s="6" t="s">
        <v>35</v>
      </c>
      <c r="T586" s="6" t="s">
        <v>35</v>
      </c>
      <c r="U586" s="15" t="s">
        <v>35</v>
      </c>
      <c r="V586" s="15" t="s">
        <v>616</v>
      </c>
      <c r="W586" s="15" t="s">
        <v>91</v>
      </c>
      <c r="X586" s="16">
        <v>1</v>
      </c>
      <c r="Y586" s="45">
        <f t="shared" si="125"/>
        <v>73050</v>
      </c>
      <c r="Z586" s="41">
        <f>IF(IFERROR(MATCH(E586,CONV_CAISO_Gen_List!C:C,0),FALSE),1,0)</f>
        <v>0</v>
      </c>
      <c r="AA586" s="47">
        <f t="shared" si="126"/>
        <v>2</v>
      </c>
      <c r="AB586">
        <f t="shared" si="127"/>
        <v>1</v>
      </c>
      <c r="AC586">
        <f t="shared" si="128"/>
        <v>1</v>
      </c>
      <c r="AD586">
        <f t="shared" si="124"/>
        <v>1</v>
      </c>
      <c r="AE586">
        <f t="shared" si="129"/>
        <v>0</v>
      </c>
      <c r="AF586" t="str">
        <f t="shared" si="130"/>
        <v>SC55606</v>
      </c>
      <c r="AG586" t="str">
        <f t="shared" si="131"/>
        <v>Kettering 2 (f/k/a Ever CT Solar Farm, LLC - Site 1B)</v>
      </c>
      <c r="AH586" s="70">
        <f t="shared" si="132"/>
        <v>1</v>
      </c>
      <c r="AI586" t="str">
        <f t="shared" si="133"/>
        <v>Solar</v>
      </c>
      <c r="AJ586" s="44" t="str">
        <f>IFERROR(INDEX(MasterGenCapability_201906!$G:$G,MATCH($AF586,MasterGenCapability_201906!$U:$U,0)),"")</f>
        <v/>
      </c>
      <c r="AK586" s="44" t="str">
        <f>IFERROR(INDEX(NQC2020compliance_20191121!$L:$L,MATCH($AF586,NQC2020compliance_20191121!$A:$A,0)),"")</f>
        <v/>
      </c>
    </row>
    <row r="587" spans="2:37" x14ac:dyDescent="0.25">
      <c r="B587" s="6">
        <v>582</v>
      </c>
      <c r="C587" s="6" t="s">
        <v>1679</v>
      </c>
      <c r="D587" s="6" t="s">
        <v>1680</v>
      </c>
      <c r="E587" s="6"/>
      <c r="F587" s="6" t="s">
        <v>1127</v>
      </c>
      <c r="G587" s="6" t="s">
        <v>30</v>
      </c>
      <c r="H587" s="6" t="s">
        <v>90</v>
      </c>
      <c r="I587" s="6" t="s">
        <v>91</v>
      </c>
      <c r="J587" s="6" t="s">
        <v>614</v>
      </c>
      <c r="K587" s="6" t="s">
        <v>615</v>
      </c>
      <c r="L587" s="6" t="s">
        <v>1</v>
      </c>
      <c r="M587" s="12">
        <v>41814</v>
      </c>
      <c r="N587" s="12">
        <v>49119</v>
      </c>
      <c r="O587" s="6">
        <v>1</v>
      </c>
      <c r="P587" s="13">
        <v>1.5</v>
      </c>
      <c r="Q587" s="13">
        <v>3.06</v>
      </c>
      <c r="R587" s="14">
        <v>0.23287671200000001</v>
      </c>
      <c r="S587" s="6" t="s">
        <v>35</v>
      </c>
      <c r="T587" s="6" t="s">
        <v>35</v>
      </c>
      <c r="U587" s="15" t="s">
        <v>35</v>
      </c>
      <c r="V587" s="15" t="s">
        <v>616</v>
      </c>
      <c r="W587" s="15" t="s">
        <v>91</v>
      </c>
      <c r="X587" s="16">
        <v>1</v>
      </c>
      <c r="Y587" s="45">
        <f t="shared" si="125"/>
        <v>73050</v>
      </c>
      <c r="Z587" s="41">
        <f>IF(IFERROR(MATCH(E587,CONV_CAISO_Gen_List!C:C,0),FALSE),1,0)</f>
        <v>0</v>
      </c>
      <c r="AA587" s="47">
        <f t="shared" si="126"/>
        <v>3.06</v>
      </c>
      <c r="AB587">
        <f t="shared" si="127"/>
        <v>1</v>
      </c>
      <c r="AC587">
        <f t="shared" si="128"/>
        <v>1</v>
      </c>
      <c r="AD587">
        <f t="shared" si="124"/>
        <v>1</v>
      </c>
      <c r="AE587">
        <f t="shared" si="129"/>
        <v>0</v>
      </c>
      <c r="AF587" t="str">
        <f t="shared" si="130"/>
        <v>SC55607</v>
      </c>
      <c r="AG587" t="str">
        <f t="shared" si="131"/>
        <v>Division 1 (f/k/a Ever CT Solar Farm, LLC - Site 2A)</v>
      </c>
      <c r="AH587" s="70">
        <f t="shared" si="132"/>
        <v>1.5</v>
      </c>
      <c r="AI587" t="str">
        <f t="shared" si="133"/>
        <v>Solar</v>
      </c>
      <c r="AJ587" s="44" t="str">
        <f>IFERROR(INDEX(MasterGenCapability_201906!$G:$G,MATCH($AF587,MasterGenCapability_201906!$U:$U,0)),"")</f>
        <v/>
      </c>
      <c r="AK587" s="44" t="str">
        <f>IFERROR(INDEX(NQC2020compliance_20191121!$L:$L,MATCH($AF587,NQC2020compliance_20191121!$A:$A,0)),"")</f>
        <v/>
      </c>
    </row>
    <row r="588" spans="2:37" x14ac:dyDescent="0.25">
      <c r="B588" s="6">
        <v>583</v>
      </c>
      <c r="C588" s="6" t="s">
        <v>1681</v>
      </c>
      <c r="D588" s="6" t="s">
        <v>1682</v>
      </c>
      <c r="E588" s="6"/>
      <c r="F588" s="6" t="s">
        <v>1127</v>
      </c>
      <c r="G588" s="6" t="s">
        <v>30</v>
      </c>
      <c r="H588" s="6" t="s">
        <v>90</v>
      </c>
      <c r="I588" s="6" t="s">
        <v>91</v>
      </c>
      <c r="J588" s="6" t="s">
        <v>614</v>
      </c>
      <c r="K588" s="6" t="s">
        <v>615</v>
      </c>
      <c r="L588" s="6" t="s">
        <v>1</v>
      </c>
      <c r="M588" s="12">
        <v>41814</v>
      </c>
      <c r="N588" s="12">
        <v>49119</v>
      </c>
      <c r="O588" s="6">
        <v>1</v>
      </c>
      <c r="P588" s="13">
        <v>1</v>
      </c>
      <c r="Q588" s="13">
        <v>2.04</v>
      </c>
      <c r="R588" s="14">
        <v>0.23287671200000001</v>
      </c>
      <c r="S588" s="6" t="s">
        <v>35</v>
      </c>
      <c r="T588" s="6" t="s">
        <v>35</v>
      </c>
      <c r="U588" s="15" t="s">
        <v>35</v>
      </c>
      <c r="V588" s="15" t="s">
        <v>616</v>
      </c>
      <c r="W588" s="15" t="s">
        <v>91</v>
      </c>
      <c r="X588" s="16">
        <v>1</v>
      </c>
      <c r="Y588" s="45">
        <f t="shared" si="125"/>
        <v>73050</v>
      </c>
      <c r="Z588" s="41">
        <f>IF(IFERROR(MATCH(E588,CONV_CAISO_Gen_List!C:C,0),FALSE),1,0)</f>
        <v>0</v>
      </c>
      <c r="AA588" s="47">
        <f t="shared" si="126"/>
        <v>2.04</v>
      </c>
      <c r="AB588">
        <f t="shared" si="127"/>
        <v>1</v>
      </c>
      <c r="AC588">
        <f t="shared" si="128"/>
        <v>1</v>
      </c>
      <c r="AD588">
        <f t="shared" si="124"/>
        <v>1</v>
      </c>
      <c r="AE588">
        <f t="shared" si="129"/>
        <v>0</v>
      </c>
      <c r="AF588" t="str">
        <f t="shared" si="130"/>
        <v>SC55609</v>
      </c>
      <c r="AG588" t="str">
        <f t="shared" si="131"/>
        <v>Division 2 (f/k/a Ever CT Solar Farm, LLC - Site 2B)</v>
      </c>
      <c r="AH588" s="70">
        <f t="shared" si="132"/>
        <v>1</v>
      </c>
      <c r="AI588" t="str">
        <f t="shared" si="133"/>
        <v>Solar</v>
      </c>
      <c r="AJ588" s="44" t="str">
        <f>IFERROR(INDEX(MasterGenCapability_201906!$G:$G,MATCH($AF588,MasterGenCapability_201906!$U:$U,0)),"")</f>
        <v/>
      </c>
      <c r="AK588" s="44" t="str">
        <f>IFERROR(INDEX(NQC2020compliance_20191121!$L:$L,MATCH($AF588,NQC2020compliance_20191121!$A:$A,0)),"")</f>
        <v/>
      </c>
    </row>
    <row r="589" spans="2:37" x14ac:dyDescent="0.25">
      <c r="B589" s="6">
        <v>584</v>
      </c>
      <c r="C589" s="6" t="s">
        <v>1683</v>
      </c>
      <c r="D589" s="6" t="s">
        <v>1684</v>
      </c>
      <c r="E589" s="6"/>
      <c r="F589" s="6" t="s">
        <v>1127</v>
      </c>
      <c r="G589" s="6" t="s">
        <v>30</v>
      </c>
      <c r="H589" s="6" t="s">
        <v>90</v>
      </c>
      <c r="I589" s="6" t="s">
        <v>91</v>
      </c>
      <c r="J589" s="6" t="s">
        <v>614</v>
      </c>
      <c r="K589" s="6" t="s">
        <v>615</v>
      </c>
      <c r="L589" s="6" t="s">
        <v>1</v>
      </c>
      <c r="M589" s="12">
        <v>41814</v>
      </c>
      <c r="N589" s="12">
        <v>49119</v>
      </c>
      <c r="O589" s="6">
        <v>1</v>
      </c>
      <c r="P589" s="13">
        <v>1</v>
      </c>
      <c r="Q589" s="13">
        <v>2.04</v>
      </c>
      <c r="R589" s="14">
        <v>0.23287671200000001</v>
      </c>
      <c r="S589" s="6" t="s">
        <v>35</v>
      </c>
      <c r="T589" s="6" t="s">
        <v>35</v>
      </c>
      <c r="U589" s="15" t="s">
        <v>35</v>
      </c>
      <c r="V589" s="15" t="s">
        <v>616</v>
      </c>
      <c r="W589" s="15" t="s">
        <v>91</v>
      </c>
      <c r="X589" s="16">
        <v>1</v>
      </c>
      <c r="Y589" s="45">
        <f t="shared" si="125"/>
        <v>73050</v>
      </c>
      <c r="Z589" s="41">
        <f>IF(IFERROR(MATCH(E589,CONV_CAISO_Gen_List!C:C,0),FALSE),1,0)</f>
        <v>0</v>
      </c>
      <c r="AA589" s="47">
        <f t="shared" si="126"/>
        <v>2.04</v>
      </c>
      <c r="AB589">
        <f t="shared" si="127"/>
        <v>1</v>
      </c>
      <c r="AC589">
        <f t="shared" si="128"/>
        <v>1</v>
      </c>
      <c r="AD589">
        <f t="shared" si="124"/>
        <v>1</v>
      </c>
      <c r="AE589">
        <f t="shared" si="129"/>
        <v>0</v>
      </c>
      <c r="AF589" t="str">
        <f t="shared" si="130"/>
        <v>SC55610</v>
      </c>
      <c r="AG589" t="str">
        <f t="shared" si="131"/>
        <v>Division 3 (f/k/a Ever CT Solar Farm, LLC - Site 2C)</v>
      </c>
      <c r="AH589" s="70">
        <f t="shared" si="132"/>
        <v>1</v>
      </c>
      <c r="AI589" t="str">
        <f t="shared" si="133"/>
        <v>Solar</v>
      </c>
      <c r="AJ589" s="44" t="str">
        <f>IFERROR(INDEX(MasterGenCapability_201906!$G:$G,MATCH($AF589,MasterGenCapability_201906!$U:$U,0)),"")</f>
        <v/>
      </c>
      <c r="AK589" s="44" t="str">
        <f>IFERROR(INDEX(NQC2020compliance_20191121!$L:$L,MATCH($AF589,NQC2020compliance_20191121!$A:$A,0)),"")</f>
        <v/>
      </c>
    </row>
    <row r="590" spans="2:37" x14ac:dyDescent="0.25">
      <c r="B590" s="6">
        <v>585</v>
      </c>
      <c r="C590" s="6" t="s">
        <v>1685</v>
      </c>
      <c r="D590" s="6" t="s">
        <v>1686</v>
      </c>
      <c r="E590" s="6"/>
      <c r="F590" s="6" t="s">
        <v>1127</v>
      </c>
      <c r="G590" s="6" t="s">
        <v>30</v>
      </c>
      <c r="H590" s="6" t="s">
        <v>844</v>
      </c>
      <c r="I590" s="6" t="s">
        <v>286</v>
      </c>
      <c r="J590" s="6" t="s">
        <v>614</v>
      </c>
      <c r="K590" s="6" t="s">
        <v>615</v>
      </c>
      <c r="L590" s="6" t="s">
        <v>1</v>
      </c>
      <c r="M590" s="12">
        <v>42019</v>
      </c>
      <c r="N590" s="12">
        <v>48976</v>
      </c>
      <c r="O590" s="6">
        <v>1</v>
      </c>
      <c r="P590" s="13">
        <v>1.25</v>
      </c>
      <c r="Q590" s="13">
        <v>2.69</v>
      </c>
      <c r="R590" s="14">
        <v>0.24566209999999999</v>
      </c>
      <c r="S590" s="6" t="s">
        <v>35</v>
      </c>
      <c r="T590" s="6" t="s">
        <v>35</v>
      </c>
      <c r="U590" s="15" t="s">
        <v>35</v>
      </c>
      <c r="V590" s="15" t="s">
        <v>616</v>
      </c>
      <c r="W590" s="15" t="s">
        <v>287</v>
      </c>
      <c r="X590" s="16">
        <v>1</v>
      </c>
      <c r="Y590" s="45">
        <f t="shared" si="125"/>
        <v>73050</v>
      </c>
      <c r="Z590" s="41">
        <f>IF(IFERROR(MATCH(E590,CONV_CAISO_Gen_List!C:C,0),FALSE),1,0)</f>
        <v>0</v>
      </c>
      <c r="AA590" s="47">
        <f t="shared" si="126"/>
        <v>2.69</v>
      </c>
      <c r="AB590">
        <f t="shared" si="127"/>
        <v>1</v>
      </c>
      <c r="AC590">
        <f t="shared" si="128"/>
        <v>1</v>
      </c>
      <c r="AD590">
        <f t="shared" si="124"/>
        <v>1</v>
      </c>
      <c r="AE590">
        <f t="shared" si="129"/>
        <v>0</v>
      </c>
      <c r="AF590" t="str">
        <f t="shared" si="130"/>
        <v>SC55617</v>
      </c>
      <c r="AG590" t="str">
        <f t="shared" si="131"/>
        <v>Diamond Valley Solar, LLC</v>
      </c>
      <c r="AH590" s="70">
        <f t="shared" si="132"/>
        <v>1.25</v>
      </c>
      <c r="AI590" t="str">
        <f t="shared" si="133"/>
        <v>Solar</v>
      </c>
      <c r="AJ590" s="44" t="str">
        <f>IFERROR(INDEX(MasterGenCapability_201906!$G:$G,MATCH($AF590,MasterGenCapability_201906!$U:$U,0)),"")</f>
        <v/>
      </c>
      <c r="AK590" s="44" t="str">
        <f>IFERROR(INDEX(NQC2020compliance_20191121!$L:$L,MATCH($AF590,NQC2020compliance_20191121!$A:$A,0)),"")</f>
        <v/>
      </c>
    </row>
    <row r="591" spans="2:37" x14ac:dyDescent="0.25">
      <c r="B591" s="6">
        <v>586</v>
      </c>
      <c r="C591" s="6" t="s">
        <v>1687</v>
      </c>
      <c r="D591" s="6" t="s">
        <v>1688</v>
      </c>
      <c r="E591" s="6"/>
      <c r="F591" s="6" t="s">
        <v>1127</v>
      </c>
      <c r="G591" s="6" t="s">
        <v>30</v>
      </c>
      <c r="H591" s="6" t="s">
        <v>359</v>
      </c>
      <c r="I591" s="6" t="s">
        <v>80</v>
      </c>
      <c r="J591" s="6" t="s">
        <v>614</v>
      </c>
      <c r="K591" s="6" t="s">
        <v>619</v>
      </c>
      <c r="L591" s="6" t="s">
        <v>1</v>
      </c>
      <c r="M591" s="12">
        <v>41416</v>
      </c>
      <c r="N591" s="12">
        <v>48730</v>
      </c>
      <c r="O591" s="6">
        <v>1</v>
      </c>
      <c r="P591" s="13">
        <v>0.28320000000000001</v>
      </c>
      <c r="Q591" s="13">
        <v>0.68</v>
      </c>
      <c r="R591" s="14">
        <v>0.27410159200000001</v>
      </c>
      <c r="S591" s="6" t="s">
        <v>35</v>
      </c>
      <c r="T591" s="6" t="s">
        <v>35</v>
      </c>
      <c r="U591" s="15" t="s">
        <v>35</v>
      </c>
      <c r="V591" s="15" t="s">
        <v>616</v>
      </c>
      <c r="W591" s="15" t="s">
        <v>80</v>
      </c>
      <c r="X591" s="16">
        <v>1</v>
      </c>
      <c r="Y591" s="45">
        <f t="shared" si="125"/>
        <v>73050</v>
      </c>
      <c r="Z591" s="41">
        <f>IF(IFERROR(MATCH(E591,CONV_CAISO_Gen_List!C:C,0),FALSE),1,0)</f>
        <v>0</v>
      </c>
      <c r="AA591" s="47">
        <f t="shared" si="126"/>
        <v>0.68</v>
      </c>
      <c r="AB591">
        <f t="shared" si="127"/>
        <v>1</v>
      </c>
      <c r="AC591">
        <f t="shared" si="128"/>
        <v>1</v>
      </c>
      <c r="AD591">
        <f t="shared" si="124"/>
        <v>1</v>
      </c>
      <c r="AE591">
        <f t="shared" si="129"/>
        <v>0</v>
      </c>
      <c r="AF591" t="str">
        <f t="shared" si="130"/>
        <v>SC55618</v>
      </c>
      <c r="AG591" t="str">
        <f t="shared" si="131"/>
        <v>Marinos Ventures, LLC</v>
      </c>
      <c r="AH591" s="70">
        <f t="shared" si="132"/>
        <v>0.28320000000000001</v>
      </c>
      <c r="AI591" t="str">
        <f t="shared" si="133"/>
        <v>Solar</v>
      </c>
      <c r="AJ591" s="44" t="str">
        <f>IFERROR(INDEX(MasterGenCapability_201906!$G:$G,MATCH($AF591,MasterGenCapability_201906!$U:$U,0)),"")</f>
        <v/>
      </c>
      <c r="AK591" s="44" t="str">
        <f>IFERROR(INDEX(NQC2020compliance_20191121!$L:$L,MATCH($AF591,NQC2020compliance_20191121!$A:$A,0)),"")</f>
        <v/>
      </c>
    </row>
    <row r="592" spans="2:37" x14ac:dyDescent="0.25">
      <c r="B592" s="6">
        <v>587</v>
      </c>
      <c r="C592" s="6" t="s">
        <v>1689</v>
      </c>
      <c r="D592" s="6" t="s">
        <v>1690</v>
      </c>
      <c r="E592" s="6"/>
      <c r="F592" s="6" t="s">
        <v>1127</v>
      </c>
      <c r="G592" s="6" t="s">
        <v>30</v>
      </c>
      <c r="H592" s="6" t="s">
        <v>359</v>
      </c>
      <c r="I592" s="6" t="s">
        <v>80</v>
      </c>
      <c r="J592" s="6" t="s">
        <v>614</v>
      </c>
      <c r="K592" s="6" t="s">
        <v>615</v>
      </c>
      <c r="L592" s="6" t="s">
        <v>1</v>
      </c>
      <c r="M592" s="12">
        <v>41851</v>
      </c>
      <c r="N592" s="12">
        <v>49157</v>
      </c>
      <c r="O592" s="6">
        <v>1</v>
      </c>
      <c r="P592" s="13">
        <v>1.5</v>
      </c>
      <c r="Q592" s="13">
        <v>3.02</v>
      </c>
      <c r="R592" s="14">
        <v>0.22983257200000001</v>
      </c>
      <c r="S592" s="6" t="s">
        <v>35</v>
      </c>
      <c r="T592" s="6" t="s">
        <v>35</v>
      </c>
      <c r="U592" s="15" t="s">
        <v>35</v>
      </c>
      <c r="V592" s="15" t="s">
        <v>616</v>
      </c>
      <c r="W592" s="15" t="s">
        <v>80</v>
      </c>
      <c r="X592" s="16">
        <v>1</v>
      </c>
      <c r="Y592" s="45">
        <f t="shared" si="125"/>
        <v>73050</v>
      </c>
      <c r="Z592" s="41">
        <f>IF(IFERROR(MATCH(E592,CONV_CAISO_Gen_List!C:C,0),FALSE),1,0)</f>
        <v>0</v>
      </c>
      <c r="AA592" s="47">
        <f t="shared" si="126"/>
        <v>3.02</v>
      </c>
      <c r="AB592">
        <f t="shared" si="127"/>
        <v>1</v>
      </c>
      <c r="AC592">
        <f t="shared" si="128"/>
        <v>1</v>
      </c>
      <c r="AD592">
        <f t="shared" si="124"/>
        <v>1</v>
      </c>
      <c r="AE592">
        <f t="shared" si="129"/>
        <v>0</v>
      </c>
      <c r="AF592" t="str">
        <f t="shared" si="130"/>
        <v>SC55619</v>
      </c>
      <c r="AG592" t="str">
        <f t="shared" si="131"/>
        <v>Sequoia PV1, LLC (Farmersville 1)</v>
      </c>
      <c r="AH592" s="70">
        <f t="shared" si="132"/>
        <v>1.5</v>
      </c>
      <c r="AI592" t="str">
        <f t="shared" si="133"/>
        <v>Solar</v>
      </c>
      <c r="AJ592" s="44" t="str">
        <f>IFERROR(INDEX(MasterGenCapability_201906!$G:$G,MATCH($AF592,MasterGenCapability_201906!$U:$U,0)),"")</f>
        <v/>
      </c>
      <c r="AK592" s="44" t="str">
        <f>IFERROR(INDEX(NQC2020compliance_20191121!$L:$L,MATCH($AF592,NQC2020compliance_20191121!$A:$A,0)),"")</f>
        <v/>
      </c>
    </row>
    <row r="593" spans="2:37" x14ac:dyDescent="0.25">
      <c r="B593" s="6">
        <v>588</v>
      </c>
      <c r="C593" s="6" t="s">
        <v>1691</v>
      </c>
      <c r="D593" s="6" t="s">
        <v>1692</v>
      </c>
      <c r="E593" s="6"/>
      <c r="F593" s="6" t="s">
        <v>1127</v>
      </c>
      <c r="G593" s="6" t="s">
        <v>30</v>
      </c>
      <c r="H593" s="6" t="s">
        <v>359</v>
      </c>
      <c r="I593" s="6" t="s">
        <v>80</v>
      </c>
      <c r="J593" s="6" t="s">
        <v>614</v>
      </c>
      <c r="K593" s="6" t="s">
        <v>615</v>
      </c>
      <c r="L593" s="6" t="s">
        <v>1</v>
      </c>
      <c r="M593" s="12">
        <v>41851</v>
      </c>
      <c r="N593" s="12">
        <v>49157</v>
      </c>
      <c r="O593" s="6">
        <v>1</v>
      </c>
      <c r="P593" s="13">
        <v>1.5</v>
      </c>
      <c r="Q593" s="13">
        <v>3.02</v>
      </c>
      <c r="R593" s="14">
        <v>0.22983257200000001</v>
      </c>
      <c r="S593" s="6" t="s">
        <v>35</v>
      </c>
      <c r="T593" s="6" t="s">
        <v>35</v>
      </c>
      <c r="U593" s="15" t="s">
        <v>35</v>
      </c>
      <c r="V593" s="15" t="s">
        <v>616</v>
      </c>
      <c r="W593" s="15" t="s">
        <v>80</v>
      </c>
      <c r="X593" s="16">
        <v>1</v>
      </c>
      <c r="Y593" s="45">
        <f t="shared" si="125"/>
        <v>73050</v>
      </c>
      <c r="Z593" s="41">
        <f>IF(IFERROR(MATCH(E593,CONV_CAISO_Gen_List!C:C,0),FALSE),1,0)</f>
        <v>0</v>
      </c>
      <c r="AA593" s="47">
        <f t="shared" si="126"/>
        <v>3.02</v>
      </c>
      <c r="AB593">
        <f t="shared" si="127"/>
        <v>1</v>
      </c>
      <c r="AC593">
        <f t="shared" si="128"/>
        <v>1</v>
      </c>
      <c r="AD593">
        <f t="shared" si="124"/>
        <v>1</v>
      </c>
      <c r="AE593">
        <f t="shared" si="129"/>
        <v>0</v>
      </c>
      <c r="AF593" t="str">
        <f t="shared" si="130"/>
        <v>SC55620</v>
      </c>
      <c r="AG593" t="str">
        <f t="shared" si="131"/>
        <v>Sequoia PV1, LLC (Farmersville 2)</v>
      </c>
      <c r="AH593" s="70">
        <f t="shared" si="132"/>
        <v>1.5</v>
      </c>
      <c r="AI593" t="str">
        <f t="shared" si="133"/>
        <v>Solar</v>
      </c>
      <c r="AJ593" s="44" t="str">
        <f>IFERROR(INDEX(MasterGenCapability_201906!$G:$G,MATCH($AF593,MasterGenCapability_201906!$U:$U,0)),"")</f>
        <v/>
      </c>
      <c r="AK593" s="44" t="str">
        <f>IFERROR(INDEX(NQC2020compliance_20191121!$L:$L,MATCH($AF593,NQC2020compliance_20191121!$A:$A,0)),"")</f>
        <v/>
      </c>
    </row>
    <row r="594" spans="2:37" x14ac:dyDescent="0.25">
      <c r="B594" s="6">
        <v>589</v>
      </c>
      <c r="C594" s="6" t="s">
        <v>1693</v>
      </c>
      <c r="D594" s="6" t="s">
        <v>1694</v>
      </c>
      <c r="E594" s="6" t="s">
        <v>1695</v>
      </c>
      <c r="F594" s="6" t="s">
        <v>1127</v>
      </c>
      <c r="G594" s="6" t="s">
        <v>30</v>
      </c>
      <c r="H594" s="6" t="s">
        <v>710</v>
      </c>
      <c r="I594" s="6" t="s">
        <v>286</v>
      </c>
      <c r="J594" s="6" t="s">
        <v>614</v>
      </c>
      <c r="K594" s="6" t="s">
        <v>619</v>
      </c>
      <c r="L594" s="6" t="s">
        <v>1</v>
      </c>
      <c r="M594" s="12">
        <v>41969</v>
      </c>
      <c r="N594" s="12">
        <v>49273</v>
      </c>
      <c r="O594" s="6">
        <v>1</v>
      </c>
      <c r="P594" s="13">
        <v>10</v>
      </c>
      <c r="Q594" s="13">
        <v>26.52</v>
      </c>
      <c r="R594" s="14">
        <v>0.30273972599999999</v>
      </c>
      <c r="S594" s="6" t="s">
        <v>35</v>
      </c>
      <c r="T594" s="6" t="s">
        <v>35</v>
      </c>
      <c r="U594" s="15" t="s">
        <v>35</v>
      </c>
      <c r="V594" s="15" t="s">
        <v>616</v>
      </c>
      <c r="W594" s="15" t="s">
        <v>287</v>
      </c>
      <c r="X594" s="16">
        <v>1</v>
      </c>
      <c r="Y594" s="45">
        <f t="shared" si="125"/>
        <v>73050</v>
      </c>
      <c r="Z594" s="41">
        <f>IF(IFERROR(MATCH(E594,CONV_CAISO_Gen_List!C:C,0),FALSE),1,0)</f>
        <v>1</v>
      </c>
      <c r="AA594" s="47">
        <f t="shared" si="126"/>
        <v>26.52</v>
      </c>
      <c r="AB594">
        <f t="shared" si="127"/>
        <v>1</v>
      </c>
      <c r="AC594">
        <f t="shared" si="128"/>
        <v>1</v>
      </c>
      <c r="AD594">
        <f t="shared" si="124"/>
        <v>1</v>
      </c>
      <c r="AE594">
        <f t="shared" si="129"/>
        <v>0</v>
      </c>
      <c r="AF594" t="str">
        <f t="shared" si="130"/>
        <v>VICTOR_1_LVSLR1</v>
      </c>
      <c r="AG594" t="str">
        <f t="shared" si="131"/>
        <v>Lone Valley Solar Park I, LLC (f/k/a Agincourt)</v>
      </c>
      <c r="AH594" s="70">
        <f t="shared" si="132"/>
        <v>10</v>
      </c>
      <c r="AI594" t="str">
        <f t="shared" si="133"/>
        <v>Solar</v>
      </c>
      <c r="AJ594" s="44">
        <f>IFERROR(INDEX(MasterGenCapability_201906!$G:$G,MATCH($AF594,MasterGenCapability_201906!$U:$U,0)),"")</f>
        <v>10</v>
      </c>
      <c r="AK594" s="44">
        <f>IFERROR(INDEX(NQC2020compliance_20191121!$L:$L,MATCH($AF594,NQC2020compliance_20191121!$A:$A,0)),"")</f>
        <v>0</v>
      </c>
    </row>
    <row r="595" spans="2:37" x14ac:dyDescent="0.25">
      <c r="B595" s="6">
        <v>590</v>
      </c>
      <c r="C595" s="6" t="s">
        <v>1696</v>
      </c>
      <c r="D595" s="6" t="s">
        <v>1697</v>
      </c>
      <c r="E595" s="6" t="s">
        <v>1698</v>
      </c>
      <c r="F595" s="6" t="s">
        <v>1127</v>
      </c>
      <c r="G595" s="6" t="s">
        <v>30</v>
      </c>
      <c r="H595" s="6" t="s">
        <v>710</v>
      </c>
      <c r="I595" s="6" t="s">
        <v>286</v>
      </c>
      <c r="J595" s="6" t="s">
        <v>614</v>
      </c>
      <c r="K595" s="6" t="s">
        <v>615</v>
      </c>
      <c r="L595" s="6" t="s">
        <v>1</v>
      </c>
      <c r="M595" s="12">
        <v>41969</v>
      </c>
      <c r="N595" s="12">
        <v>49273</v>
      </c>
      <c r="O595" s="6">
        <v>1</v>
      </c>
      <c r="P595" s="13">
        <v>20</v>
      </c>
      <c r="Q595" s="13">
        <v>53.9</v>
      </c>
      <c r="R595" s="14">
        <v>0.30764840199999999</v>
      </c>
      <c r="S595" s="6" t="s">
        <v>35</v>
      </c>
      <c r="T595" s="6" t="s">
        <v>35</v>
      </c>
      <c r="U595" s="15" t="s">
        <v>35</v>
      </c>
      <c r="V595" s="15" t="s">
        <v>616</v>
      </c>
      <c r="W595" s="15" t="s">
        <v>287</v>
      </c>
      <c r="X595" s="16">
        <v>1</v>
      </c>
      <c r="Y595" s="45">
        <f t="shared" si="125"/>
        <v>73050</v>
      </c>
      <c r="Z595" s="41">
        <f>IF(IFERROR(MATCH(E595,CONV_CAISO_Gen_List!C:C,0),FALSE),1,0)</f>
        <v>1</v>
      </c>
      <c r="AA595" s="47">
        <f t="shared" si="126"/>
        <v>53.9</v>
      </c>
      <c r="AB595">
        <f t="shared" si="127"/>
        <v>1</v>
      </c>
      <c r="AC595">
        <f t="shared" si="128"/>
        <v>1</v>
      </c>
      <c r="AD595">
        <f t="shared" si="124"/>
        <v>1</v>
      </c>
      <c r="AE595">
        <f t="shared" si="129"/>
        <v>0</v>
      </c>
      <c r="AF595" t="str">
        <f t="shared" si="130"/>
        <v>VICTOR_1_LVSLR2</v>
      </c>
      <c r="AG595" t="str">
        <f t="shared" si="131"/>
        <v>Lone Valley Solar Park II, LLC (f/k/a Marathon)</v>
      </c>
      <c r="AH595" s="70">
        <f t="shared" si="132"/>
        <v>20</v>
      </c>
      <c r="AI595" t="str">
        <f t="shared" si="133"/>
        <v>Solar</v>
      </c>
      <c r="AJ595" s="44">
        <f>IFERROR(INDEX(MasterGenCapability_201906!$G:$G,MATCH($AF595,MasterGenCapability_201906!$U:$U,0)),"")</f>
        <v>20</v>
      </c>
      <c r="AK595" s="44">
        <f>IFERROR(INDEX(NQC2020compliance_20191121!$L:$L,MATCH($AF595,NQC2020compliance_20191121!$A:$A,0)),"")</f>
        <v>0</v>
      </c>
    </row>
    <row r="596" spans="2:37" x14ac:dyDescent="0.25">
      <c r="B596" s="6">
        <v>591</v>
      </c>
      <c r="C596" s="6" t="s">
        <v>1699</v>
      </c>
      <c r="D596" s="6" t="s">
        <v>1700</v>
      </c>
      <c r="E596" s="6"/>
      <c r="F596" s="6" t="s">
        <v>1127</v>
      </c>
      <c r="G596" s="6" t="s">
        <v>30</v>
      </c>
      <c r="H596" s="6" t="s">
        <v>90</v>
      </c>
      <c r="I596" s="6" t="s">
        <v>91</v>
      </c>
      <c r="J596" s="6" t="s">
        <v>614</v>
      </c>
      <c r="K596" s="6" t="s">
        <v>615</v>
      </c>
      <c r="L596" s="6" t="s">
        <v>3</v>
      </c>
      <c r="M596" s="12">
        <v>42688</v>
      </c>
      <c r="N596" s="12">
        <v>49992</v>
      </c>
      <c r="O596" s="6">
        <v>1</v>
      </c>
      <c r="P596" s="13">
        <v>3</v>
      </c>
      <c r="Q596" s="13">
        <v>7.07</v>
      </c>
      <c r="R596" s="14">
        <v>0.26902587500000003</v>
      </c>
      <c r="S596" s="6" t="s">
        <v>35</v>
      </c>
      <c r="T596" s="6" t="s">
        <v>35</v>
      </c>
      <c r="U596" s="15" t="s">
        <v>35</v>
      </c>
      <c r="V596" s="15" t="s">
        <v>616</v>
      </c>
      <c r="W596" s="15" t="s">
        <v>91</v>
      </c>
      <c r="X596" s="16">
        <v>0.84</v>
      </c>
      <c r="Y596" s="45">
        <f t="shared" si="125"/>
        <v>73050</v>
      </c>
      <c r="Z596" s="41">
        <f>IF(IFERROR(MATCH(E596,CONV_CAISO_Gen_List!C:C,0),FALSE),1,0)</f>
        <v>0</v>
      </c>
      <c r="AA596" s="47">
        <f t="shared" si="126"/>
        <v>5.9387999999999996</v>
      </c>
      <c r="AB596">
        <f t="shared" si="127"/>
        <v>1</v>
      </c>
      <c r="AC596">
        <f t="shared" si="128"/>
        <v>1</v>
      </c>
      <c r="AD596">
        <f t="shared" si="124"/>
        <v>1</v>
      </c>
      <c r="AE596">
        <f t="shared" si="129"/>
        <v>0</v>
      </c>
      <c r="AF596" t="str">
        <f t="shared" si="130"/>
        <v>SC55625</v>
      </c>
      <c r="AG596" t="str">
        <f t="shared" si="131"/>
        <v>US Topco Energy, Inc. (Soccer Center)</v>
      </c>
      <c r="AH596" s="70">
        <f t="shared" si="132"/>
        <v>3</v>
      </c>
      <c r="AI596" t="str">
        <f t="shared" si="133"/>
        <v>Solar</v>
      </c>
      <c r="AJ596" s="44" t="str">
        <f>IFERROR(INDEX(MasterGenCapability_201906!$G:$G,MATCH($AF596,MasterGenCapability_201906!$U:$U,0)),"")</f>
        <v/>
      </c>
      <c r="AK596" s="44" t="str">
        <f>IFERROR(INDEX(NQC2020compliance_20191121!$L:$L,MATCH($AF596,NQC2020compliance_20191121!$A:$A,0)),"")</f>
        <v/>
      </c>
    </row>
    <row r="597" spans="2:37" x14ac:dyDescent="0.25">
      <c r="B597" s="6">
        <v>592</v>
      </c>
      <c r="C597" s="6" t="s">
        <v>1701</v>
      </c>
      <c r="D597" s="6" t="s">
        <v>1702</v>
      </c>
      <c r="E597" s="6" t="s">
        <v>1703</v>
      </c>
      <c r="F597" s="6" t="s">
        <v>1127</v>
      </c>
      <c r="G597" s="6" t="s">
        <v>30</v>
      </c>
      <c r="H597" s="6" t="s">
        <v>79</v>
      </c>
      <c r="I597" s="6" t="s">
        <v>80</v>
      </c>
      <c r="J597" s="6" t="s">
        <v>614</v>
      </c>
      <c r="K597" s="6" t="s">
        <v>619</v>
      </c>
      <c r="L597" s="6" t="s">
        <v>1</v>
      </c>
      <c r="M597" s="12">
        <v>41816</v>
      </c>
      <c r="N597" s="12">
        <v>49125</v>
      </c>
      <c r="O597" s="6">
        <v>1</v>
      </c>
      <c r="P597" s="13">
        <v>8</v>
      </c>
      <c r="Q597" s="13">
        <v>21.65</v>
      </c>
      <c r="R597" s="14">
        <v>0.30893264799999998</v>
      </c>
      <c r="S597" s="6" t="s">
        <v>35</v>
      </c>
      <c r="T597" s="6" t="s">
        <v>35</v>
      </c>
      <c r="U597" s="15" t="s">
        <v>35</v>
      </c>
      <c r="V597" s="15" t="s">
        <v>616</v>
      </c>
      <c r="W597" s="15" t="s">
        <v>80</v>
      </c>
      <c r="X597" s="16">
        <v>1</v>
      </c>
      <c r="Y597" s="45">
        <f t="shared" si="125"/>
        <v>73050</v>
      </c>
      <c r="Z597" s="41">
        <f>IF(IFERROR(MATCH(E597,CONV_CAISO_Gen_List!C:C,0),FALSE),1,0)</f>
        <v>1</v>
      </c>
      <c r="AA597" s="47">
        <f t="shared" si="126"/>
        <v>21.65</v>
      </c>
      <c r="AB597">
        <f t="shared" si="127"/>
        <v>1</v>
      </c>
      <c r="AC597">
        <f t="shared" si="128"/>
        <v>1</v>
      </c>
      <c r="AD597">
        <f t="shared" si="124"/>
        <v>1</v>
      </c>
      <c r="AE597">
        <f t="shared" si="129"/>
        <v>0</v>
      </c>
      <c r="AF597" t="str">
        <f t="shared" si="130"/>
        <v>ARVINN_6_ORION2</v>
      </c>
      <c r="AG597" t="str">
        <f t="shared" si="131"/>
        <v>Orion Solar II, LLC</v>
      </c>
      <c r="AH597" s="70">
        <f t="shared" si="132"/>
        <v>8</v>
      </c>
      <c r="AI597" t="str">
        <f t="shared" si="133"/>
        <v>Solar</v>
      </c>
      <c r="AJ597" s="44">
        <f>IFERROR(INDEX(MasterGenCapability_201906!$G:$G,MATCH($AF597,MasterGenCapability_201906!$U:$U,0)),"")</f>
        <v>8</v>
      </c>
      <c r="AK597" s="44">
        <f>IFERROR(INDEX(NQC2020compliance_20191121!$L:$L,MATCH($AF597,NQC2020compliance_20191121!$A:$A,0)),"")</f>
        <v>1.1200000000000001</v>
      </c>
    </row>
    <row r="598" spans="2:37" x14ac:dyDescent="0.25">
      <c r="B598" s="6">
        <v>593</v>
      </c>
      <c r="C598" s="6" t="s">
        <v>1704</v>
      </c>
      <c r="D598" s="6" t="s">
        <v>1705</v>
      </c>
      <c r="E598" s="6" t="s">
        <v>1706</v>
      </c>
      <c r="F598" s="6" t="s">
        <v>1127</v>
      </c>
      <c r="G598" s="6" t="s">
        <v>30</v>
      </c>
      <c r="H598" s="6" t="s">
        <v>79</v>
      </c>
      <c r="I598" s="6" t="s">
        <v>80</v>
      </c>
      <c r="J598" s="6" t="s">
        <v>614</v>
      </c>
      <c r="K598" s="6" t="s">
        <v>619</v>
      </c>
      <c r="L598" s="6" t="s">
        <v>1</v>
      </c>
      <c r="M598" s="12">
        <v>42142</v>
      </c>
      <c r="N598" s="12">
        <v>49460</v>
      </c>
      <c r="O598" s="6">
        <v>1</v>
      </c>
      <c r="P598" s="13">
        <v>20</v>
      </c>
      <c r="Q598" s="13">
        <v>52.38</v>
      </c>
      <c r="R598" s="14">
        <v>0.298972603</v>
      </c>
      <c r="S598" s="6" t="s">
        <v>35</v>
      </c>
      <c r="T598" s="6" t="s">
        <v>35</v>
      </c>
      <c r="U598" s="15" t="s">
        <v>35</v>
      </c>
      <c r="V598" s="15" t="s">
        <v>616</v>
      </c>
      <c r="W598" s="15" t="s">
        <v>80</v>
      </c>
      <c r="X598" s="16">
        <v>1</v>
      </c>
      <c r="Y598" s="45">
        <f t="shared" si="125"/>
        <v>73050</v>
      </c>
      <c r="Z598" s="41">
        <f>IF(IFERROR(MATCH(E598,CONV_CAISO_Gen_List!C:C,0),FALSE),1,0)</f>
        <v>1</v>
      </c>
      <c r="AA598" s="47">
        <f t="shared" si="126"/>
        <v>52.38</v>
      </c>
      <c r="AB598">
        <f t="shared" si="127"/>
        <v>1</v>
      </c>
      <c r="AC598">
        <f t="shared" si="128"/>
        <v>1</v>
      </c>
      <c r="AD598">
        <f t="shared" si="124"/>
        <v>1</v>
      </c>
      <c r="AE598">
        <f t="shared" si="129"/>
        <v>0</v>
      </c>
      <c r="AF598" t="str">
        <f t="shared" si="130"/>
        <v>TWISSL_6_SOLAR1</v>
      </c>
      <c r="AG598" t="str">
        <f t="shared" si="131"/>
        <v>Coronal Lost Hills, LLC</v>
      </c>
      <c r="AH598" s="70">
        <f t="shared" si="132"/>
        <v>20</v>
      </c>
      <c r="AI598" t="str">
        <f t="shared" si="133"/>
        <v>Solar</v>
      </c>
      <c r="AJ598" s="44">
        <f>IFERROR(INDEX(MasterGenCapability_201906!$G:$G,MATCH($AF598,MasterGenCapability_201906!$U:$U,0)),"")</f>
        <v>20</v>
      </c>
      <c r="AK598" s="44">
        <f>IFERROR(INDEX(NQC2020compliance_20191121!$L:$L,MATCH($AF598,NQC2020compliance_20191121!$A:$A,0)),"")</f>
        <v>2.8</v>
      </c>
    </row>
    <row r="599" spans="2:37" x14ac:dyDescent="0.25">
      <c r="B599" s="6">
        <v>594</v>
      </c>
      <c r="C599" s="6" t="s">
        <v>1707</v>
      </c>
      <c r="D599" s="6" t="s">
        <v>1708</v>
      </c>
      <c r="E599" s="6" t="s">
        <v>1709</v>
      </c>
      <c r="F599" s="6" t="s">
        <v>1127</v>
      </c>
      <c r="G599" s="6" t="s">
        <v>30</v>
      </c>
      <c r="H599" s="6" t="s">
        <v>174</v>
      </c>
      <c r="I599" s="6" t="s">
        <v>175</v>
      </c>
      <c r="J599" s="6" t="s">
        <v>614</v>
      </c>
      <c r="K599" s="6" t="s">
        <v>619</v>
      </c>
      <c r="L599" s="6" t="s">
        <v>1</v>
      </c>
      <c r="M599" s="12">
        <v>42087</v>
      </c>
      <c r="N599" s="12">
        <v>49399</v>
      </c>
      <c r="O599" s="6">
        <v>1</v>
      </c>
      <c r="P599" s="13">
        <v>20</v>
      </c>
      <c r="Q599" s="13">
        <v>50.25</v>
      </c>
      <c r="R599" s="14">
        <v>0.28681506800000001</v>
      </c>
      <c r="S599" s="6" t="s">
        <v>35</v>
      </c>
      <c r="T599" s="6" t="s">
        <v>35</v>
      </c>
      <c r="U599" s="15" t="s">
        <v>35</v>
      </c>
      <c r="V599" s="15" t="s">
        <v>616</v>
      </c>
      <c r="W599" s="15" t="s">
        <v>176</v>
      </c>
      <c r="X599" s="16">
        <v>1</v>
      </c>
      <c r="Y599" s="45">
        <f t="shared" si="125"/>
        <v>73050</v>
      </c>
      <c r="Z599" s="41">
        <f>IF(IFERROR(MATCH(E599,CONV_CAISO_Gen_List!C:C,0),FALSE),1,0)</f>
        <v>1</v>
      </c>
      <c r="AA599" s="47">
        <f t="shared" si="126"/>
        <v>50.25</v>
      </c>
      <c r="AB599">
        <f t="shared" si="127"/>
        <v>1</v>
      </c>
      <c r="AC599">
        <f t="shared" si="128"/>
        <v>1</v>
      </c>
      <c r="AD599">
        <f t="shared" si="124"/>
        <v>1</v>
      </c>
      <c r="AE599">
        <f t="shared" si="129"/>
        <v>0</v>
      </c>
      <c r="AF599" t="str">
        <f t="shared" si="130"/>
        <v>VEGA_6_SOLAR1</v>
      </c>
      <c r="AG599" t="str">
        <f t="shared" si="131"/>
        <v>Vega Solar, LLC</v>
      </c>
      <c r="AH599" s="70">
        <f t="shared" si="132"/>
        <v>20</v>
      </c>
      <c r="AI599" t="str">
        <f t="shared" si="133"/>
        <v>Solar</v>
      </c>
      <c r="AJ599" s="44">
        <f>IFERROR(INDEX(MasterGenCapability_201906!$G:$G,MATCH($AF599,MasterGenCapability_201906!$U:$U,0)),"")</f>
        <v>20</v>
      </c>
      <c r="AK599" s="44">
        <f>IFERROR(INDEX(NQC2020compliance_20191121!$L:$L,MATCH($AF599,NQC2020compliance_20191121!$A:$A,0)),"")</f>
        <v>0</v>
      </c>
    </row>
    <row r="600" spans="2:37" x14ac:dyDescent="0.25">
      <c r="B600" s="6">
        <v>595</v>
      </c>
      <c r="C600" s="6" t="s">
        <v>1710</v>
      </c>
      <c r="D600" s="6" t="s">
        <v>1711</v>
      </c>
      <c r="E600" s="6" t="s">
        <v>1712</v>
      </c>
      <c r="F600" s="6" t="s">
        <v>1127</v>
      </c>
      <c r="G600" s="6" t="s">
        <v>30</v>
      </c>
      <c r="H600" s="6" t="s">
        <v>90</v>
      </c>
      <c r="I600" s="6" t="s">
        <v>91</v>
      </c>
      <c r="J600" s="6" t="s">
        <v>614</v>
      </c>
      <c r="K600" s="6" t="s">
        <v>619</v>
      </c>
      <c r="L600" s="6" t="s">
        <v>1</v>
      </c>
      <c r="M600" s="12">
        <v>42383</v>
      </c>
      <c r="N600" s="12">
        <v>49687</v>
      </c>
      <c r="O600" s="6">
        <v>1</v>
      </c>
      <c r="P600" s="13">
        <v>2</v>
      </c>
      <c r="Q600" s="13">
        <v>6.4672159999999996</v>
      </c>
      <c r="R600" s="14">
        <v>0.36913333300000001</v>
      </c>
      <c r="S600" s="6" t="s">
        <v>35</v>
      </c>
      <c r="T600" s="6" t="s">
        <v>35</v>
      </c>
      <c r="U600" s="15" t="s">
        <v>35</v>
      </c>
      <c r="V600" s="15" t="s">
        <v>616</v>
      </c>
      <c r="W600" s="15" t="s">
        <v>91</v>
      </c>
      <c r="X600" s="16">
        <v>1</v>
      </c>
      <c r="Y600" s="45">
        <f t="shared" si="125"/>
        <v>73050</v>
      </c>
      <c r="Z600" s="41">
        <f>IF(IFERROR(MATCH(E600,CONV_CAISO_Gen_List!C:C,0),FALSE),1,0)</f>
        <v>1</v>
      </c>
      <c r="AA600" s="47">
        <f t="shared" si="126"/>
        <v>6.4672159999999996</v>
      </c>
      <c r="AB600">
        <f t="shared" si="127"/>
        <v>1</v>
      </c>
      <c r="AC600">
        <f t="shared" si="128"/>
        <v>1</v>
      </c>
      <c r="AD600">
        <f t="shared" si="124"/>
        <v>1</v>
      </c>
      <c r="AE600">
        <f t="shared" si="129"/>
        <v>0</v>
      </c>
      <c r="AF600" t="str">
        <f t="shared" si="130"/>
        <v>LITLRK_6_SOLAR2</v>
      </c>
      <c r="AG600" t="str">
        <f t="shared" si="131"/>
        <v>FTS Master Tenant 2, LLC (SEPV18)</v>
      </c>
      <c r="AH600" s="70">
        <f t="shared" si="132"/>
        <v>2</v>
      </c>
      <c r="AI600" t="str">
        <f t="shared" si="133"/>
        <v>Solar</v>
      </c>
      <c r="AJ600" s="44">
        <f>IFERROR(INDEX(MasterGenCapability_201906!$G:$G,MATCH($AF600,MasterGenCapability_201906!$U:$U,0)),"")</f>
        <v>2</v>
      </c>
      <c r="AK600" s="44">
        <f>IFERROR(INDEX(NQC2020compliance_20191121!$L:$L,MATCH($AF600,NQC2020compliance_20191121!$A:$A,0)),"")</f>
        <v>0.28000000000000003</v>
      </c>
    </row>
    <row r="601" spans="2:37" x14ac:dyDescent="0.25">
      <c r="B601" s="6">
        <v>596</v>
      </c>
      <c r="C601" s="6" t="s">
        <v>1713</v>
      </c>
      <c r="D601" s="6" t="s">
        <v>1714</v>
      </c>
      <c r="E601" s="6" t="s">
        <v>1715</v>
      </c>
      <c r="F601" s="6" t="s">
        <v>1127</v>
      </c>
      <c r="G601" s="6" t="s">
        <v>30</v>
      </c>
      <c r="H601" s="6" t="s">
        <v>130</v>
      </c>
      <c r="I601" s="6" t="s">
        <v>80</v>
      </c>
      <c r="J601" s="6" t="s">
        <v>614</v>
      </c>
      <c r="K601" s="6" t="s">
        <v>615</v>
      </c>
      <c r="L601" s="6" t="s">
        <v>1</v>
      </c>
      <c r="M601" s="12">
        <v>41992</v>
      </c>
      <c r="N601" s="12">
        <v>49296</v>
      </c>
      <c r="O601" s="6">
        <v>1</v>
      </c>
      <c r="P601" s="13">
        <v>19</v>
      </c>
      <c r="Q601" s="13">
        <v>47.39</v>
      </c>
      <c r="R601" s="14">
        <v>0.28472722900000003</v>
      </c>
      <c r="S601" s="6" t="s">
        <v>35</v>
      </c>
      <c r="T601" s="6" t="s">
        <v>35</v>
      </c>
      <c r="U601" s="15" t="s">
        <v>35</v>
      </c>
      <c r="V601" s="15" t="s">
        <v>616</v>
      </c>
      <c r="W601" s="15" t="s">
        <v>80</v>
      </c>
      <c r="X601" s="16">
        <v>1</v>
      </c>
      <c r="Y601" s="45">
        <f t="shared" si="125"/>
        <v>73050</v>
      </c>
      <c r="Z601" s="41">
        <f>IF(IFERROR(MATCH(E601,CONV_CAISO_Gen_List!C:C,0),FALSE),1,0)</f>
        <v>1</v>
      </c>
      <c r="AA601" s="47">
        <f t="shared" si="126"/>
        <v>47.39</v>
      </c>
      <c r="AB601">
        <f t="shared" si="127"/>
        <v>1</v>
      </c>
      <c r="AC601">
        <f t="shared" si="128"/>
        <v>1</v>
      </c>
      <c r="AD601">
        <f t="shared" si="124"/>
        <v>1</v>
      </c>
      <c r="AE601">
        <f t="shared" si="129"/>
        <v>0</v>
      </c>
      <c r="AF601" t="str">
        <f t="shared" si="130"/>
        <v>ADMEST_6_SOLAR</v>
      </c>
      <c r="AG601" t="str">
        <f t="shared" si="131"/>
        <v>RE Adams East</v>
      </c>
      <c r="AH601" s="70">
        <f t="shared" si="132"/>
        <v>19</v>
      </c>
      <c r="AI601" t="str">
        <f t="shared" si="133"/>
        <v>Solar</v>
      </c>
      <c r="AJ601" s="44">
        <f>IFERROR(INDEX(MasterGenCapability_201906!$G:$G,MATCH($AF601,MasterGenCapability_201906!$U:$U,0)),"")</f>
        <v>19</v>
      </c>
      <c r="AK601" s="44">
        <f>IFERROR(INDEX(NQC2020compliance_20191121!$L:$L,MATCH($AF601,NQC2020compliance_20191121!$A:$A,0)),"")</f>
        <v>0</v>
      </c>
    </row>
    <row r="602" spans="2:37" x14ac:dyDescent="0.25">
      <c r="B602" s="6">
        <v>597</v>
      </c>
      <c r="C602" s="6" t="s">
        <v>1716</v>
      </c>
      <c r="D602" s="6" t="s">
        <v>1717</v>
      </c>
      <c r="E602" s="6"/>
      <c r="F602" s="6" t="s">
        <v>1127</v>
      </c>
      <c r="G602" s="6" t="s">
        <v>30</v>
      </c>
      <c r="H602" s="6" t="s">
        <v>359</v>
      </c>
      <c r="I602" s="6" t="s">
        <v>80</v>
      </c>
      <c r="J602" s="6" t="s">
        <v>614</v>
      </c>
      <c r="K602" s="6" t="s">
        <v>615</v>
      </c>
      <c r="L602" s="6" t="s">
        <v>1</v>
      </c>
      <c r="M602" s="12">
        <v>41851</v>
      </c>
      <c r="N602" s="12">
        <v>49157</v>
      </c>
      <c r="O602" s="6">
        <v>1</v>
      </c>
      <c r="P602" s="13">
        <v>1.5</v>
      </c>
      <c r="Q602" s="13">
        <v>3.02</v>
      </c>
      <c r="R602" s="14">
        <v>0.22983257200000001</v>
      </c>
      <c r="S602" s="6" t="s">
        <v>35</v>
      </c>
      <c r="T602" s="6" t="s">
        <v>35</v>
      </c>
      <c r="U602" s="15" t="s">
        <v>35</v>
      </c>
      <c r="V602" s="15" t="s">
        <v>616</v>
      </c>
      <c r="W602" s="15" t="s">
        <v>80</v>
      </c>
      <c r="X602" s="16">
        <v>1</v>
      </c>
      <c r="Y602" s="45">
        <f t="shared" si="125"/>
        <v>73050</v>
      </c>
      <c r="Z602" s="41">
        <f>IF(IFERROR(MATCH(E602,CONV_CAISO_Gen_List!C:C,0),FALSE),1,0)</f>
        <v>0</v>
      </c>
      <c r="AA602" s="47">
        <f t="shared" si="126"/>
        <v>3.02</v>
      </c>
      <c r="AB602">
        <f t="shared" si="127"/>
        <v>1</v>
      </c>
      <c r="AC602">
        <f t="shared" si="128"/>
        <v>1</v>
      </c>
      <c r="AD602">
        <f t="shared" si="124"/>
        <v>1</v>
      </c>
      <c r="AE602">
        <f t="shared" si="129"/>
        <v>0</v>
      </c>
      <c r="AF602" t="str">
        <f t="shared" si="130"/>
        <v>SC55631</v>
      </c>
      <c r="AG602" t="str">
        <f t="shared" si="131"/>
        <v>Sequoia PV1, LLC (Farmersville 3)</v>
      </c>
      <c r="AH602" s="70">
        <f t="shared" si="132"/>
        <v>1.5</v>
      </c>
      <c r="AI602" t="str">
        <f t="shared" si="133"/>
        <v>Solar</v>
      </c>
      <c r="AJ602" s="44" t="str">
        <f>IFERROR(INDEX(MasterGenCapability_201906!$G:$G,MATCH($AF602,MasterGenCapability_201906!$U:$U,0)),"")</f>
        <v/>
      </c>
      <c r="AK602" s="44" t="str">
        <f>IFERROR(INDEX(NQC2020compliance_20191121!$L:$L,MATCH($AF602,NQC2020compliance_20191121!$A:$A,0)),"")</f>
        <v/>
      </c>
    </row>
    <row r="603" spans="2:37" x14ac:dyDescent="0.25">
      <c r="B603" s="6">
        <v>598</v>
      </c>
      <c r="C603" s="6" t="s">
        <v>1718</v>
      </c>
      <c r="D603" s="6" t="s">
        <v>1719</v>
      </c>
      <c r="E603" s="6"/>
      <c r="F603" s="6" t="s">
        <v>1127</v>
      </c>
      <c r="G603" s="6" t="s">
        <v>30</v>
      </c>
      <c r="H603" s="6" t="s">
        <v>359</v>
      </c>
      <c r="I603" s="6" t="s">
        <v>80</v>
      </c>
      <c r="J603" s="6" t="s">
        <v>614</v>
      </c>
      <c r="K603" s="6" t="s">
        <v>615</v>
      </c>
      <c r="L603" s="6" t="s">
        <v>1</v>
      </c>
      <c r="M603" s="12">
        <v>41845</v>
      </c>
      <c r="N603" s="12">
        <v>49157</v>
      </c>
      <c r="O603" s="6">
        <v>1</v>
      </c>
      <c r="P603" s="13">
        <v>1.5</v>
      </c>
      <c r="Q603" s="13">
        <v>3.02</v>
      </c>
      <c r="R603" s="14">
        <v>0.22983257200000001</v>
      </c>
      <c r="S603" s="6" t="s">
        <v>35</v>
      </c>
      <c r="T603" s="6" t="s">
        <v>35</v>
      </c>
      <c r="U603" s="15" t="s">
        <v>35</v>
      </c>
      <c r="V603" s="15" t="s">
        <v>616</v>
      </c>
      <c r="W603" s="15" t="s">
        <v>80</v>
      </c>
      <c r="X603" s="16">
        <v>1</v>
      </c>
      <c r="Y603" s="45">
        <f t="shared" si="125"/>
        <v>73050</v>
      </c>
      <c r="Z603" s="41">
        <f>IF(IFERROR(MATCH(E603,CONV_CAISO_Gen_List!C:C,0),FALSE),1,0)</f>
        <v>0</v>
      </c>
      <c r="AA603" s="47">
        <f t="shared" si="126"/>
        <v>3.02</v>
      </c>
      <c r="AB603">
        <f t="shared" si="127"/>
        <v>1</v>
      </c>
      <c r="AC603">
        <f t="shared" si="128"/>
        <v>1</v>
      </c>
      <c r="AD603">
        <f t="shared" si="124"/>
        <v>1</v>
      </c>
      <c r="AE603">
        <f t="shared" si="129"/>
        <v>0</v>
      </c>
      <c r="AF603" t="str">
        <f t="shared" si="130"/>
        <v>SC55645</v>
      </c>
      <c r="AG603" t="str">
        <f t="shared" si="131"/>
        <v>Sequoia PV3 LLC (Porterville 6)</v>
      </c>
      <c r="AH603" s="70">
        <f t="shared" si="132"/>
        <v>1.5</v>
      </c>
      <c r="AI603" t="str">
        <f t="shared" si="133"/>
        <v>Solar</v>
      </c>
      <c r="AJ603" s="44" t="str">
        <f>IFERROR(INDEX(MasterGenCapability_201906!$G:$G,MATCH($AF603,MasterGenCapability_201906!$U:$U,0)),"")</f>
        <v/>
      </c>
      <c r="AK603" s="44" t="str">
        <f>IFERROR(INDEX(NQC2020compliance_20191121!$L:$L,MATCH($AF603,NQC2020compliance_20191121!$A:$A,0)),"")</f>
        <v/>
      </c>
    </row>
    <row r="604" spans="2:37" x14ac:dyDescent="0.25">
      <c r="B604" s="6">
        <v>599</v>
      </c>
      <c r="C604" s="6" t="s">
        <v>1720</v>
      </c>
      <c r="D604" s="6" t="s">
        <v>1721</v>
      </c>
      <c r="E604" s="6"/>
      <c r="F604" s="6" t="s">
        <v>1127</v>
      </c>
      <c r="G604" s="6" t="s">
        <v>30</v>
      </c>
      <c r="H604" s="6" t="s">
        <v>359</v>
      </c>
      <c r="I604" s="6" t="s">
        <v>80</v>
      </c>
      <c r="J604" s="6" t="s">
        <v>614</v>
      </c>
      <c r="K604" s="6" t="s">
        <v>615</v>
      </c>
      <c r="L604" s="6" t="s">
        <v>1</v>
      </c>
      <c r="M604" s="12">
        <v>41845</v>
      </c>
      <c r="N604" s="12">
        <v>49157</v>
      </c>
      <c r="O604" s="6">
        <v>1</v>
      </c>
      <c r="P604" s="13">
        <v>1.5</v>
      </c>
      <c r="Q604" s="13">
        <v>3.02</v>
      </c>
      <c r="R604" s="14">
        <v>0.22983257200000001</v>
      </c>
      <c r="S604" s="6" t="s">
        <v>35</v>
      </c>
      <c r="T604" s="6" t="s">
        <v>35</v>
      </c>
      <c r="U604" s="15" t="s">
        <v>35</v>
      </c>
      <c r="V604" s="15" t="s">
        <v>616</v>
      </c>
      <c r="W604" s="15" t="s">
        <v>80</v>
      </c>
      <c r="X604" s="16">
        <v>1</v>
      </c>
      <c r="Y604" s="45">
        <f t="shared" si="125"/>
        <v>73050</v>
      </c>
      <c r="Z604" s="41">
        <f>IF(IFERROR(MATCH(E604,CONV_CAISO_Gen_List!C:C,0),FALSE),1,0)</f>
        <v>0</v>
      </c>
      <c r="AA604" s="47">
        <f t="shared" si="126"/>
        <v>3.02</v>
      </c>
      <c r="AB604">
        <f t="shared" si="127"/>
        <v>1</v>
      </c>
      <c r="AC604">
        <f t="shared" si="128"/>
        <v>1</v>
      </c>
      <c r="AD604">
        <f t="shared" si="124"/>
        <v>1</v>
      </c>
      <c r="AE604">
        <f t="shared" si="129"/>
        <v>0</v>
      </c>
      <c r="AF604" t="str">
        <f t="shared" si="130"/>
        <v>SC55646</v>
      </c>
      <c r="AG604" t="str">
        <f t="shared" si="131"/>
        <v>Sequoia PV3 LLC (Porterville 7)</v>
      </c>
      <c r="AH604" s="70">
        <f t="shared" si="132"/>
        <v>1.5</v>
      </c>
      <c r="AI604" t="str">
        <f t="shared" si="133"/>
        <v>Solar</v>
      </c>
      <c r="AJ604" s="44" t="str">
        <f>IFERROR(INDEX(MasterGenCapability_201906!$G:$G,MATCH($AF604,MasterGenCapability_201906!$U:$U,0)),"")</f>
        <v/>
      </c>
      <c r="AK604" s="44" t="str">
        <f>IFERROR(INDEX(NQC2020compliance_20191121!$L:$L,MATCH($AF604,NQC2020compliance_20191121!$A:$A,0)),"")</f>
        <v/>
      </c>
    </row>
    <row r="605" spans="2:37" x14ac:dyDescent="0.25">
      <c r="B605" s="6">
        <v>600</v>
      </c>
      <c r="C605" s="6" t="s">
        <v>1722</v>
      </c>
      <c r="D605" s="6" t="s">
        <v>1723</v>
      </c>
      <c r="E605" s="6"/>
      <c r="F605" s="6" t="s">
        <v>1127</v>
      </c>
      <c r="G605" s="6" t="s">
        <v>30</v>
      </c>
      <c r="H605" s="6" t="s">
        <v>844</v>
      </c>
      <c r="I605" s="6" t="s">
        <v>1145</v>
      </c>
      <c r="J605" s="6" t="s">
        <v>614</v>
      </c>
      <c r="K605" s="6" t="s">
        <v>1382</v>
      </c>
      <c r="L605" s="6" t="s">
        <v>1</v>
      </c>
      <c r="M605" s="12">
        <v>41379</v>
      </c>
      <c r="N605" s="12">
        <v>48699</v>
      </c>
      <c r="O605" s="6">
        <v>1</v>
      </c>
      <c r="P605" s="13">
        <v>0.999</v>
      </c>
      <c r="Q605" s="13">
        <v>1.95</v>
      </c>
      <c r="R605" s="14">
        <v>0.222825565</v>
      </c>
      <c r="S605" s="6" t="s">
        <v>35</v>
      </c>
      <c r="T605" s="6" t="s">
        <v>35</v>
      </c>
      <c r="U605" s="15" t="s">
        <v>35</v>
      </c>
      <c r="V605" s="15" t="s">
        <v>616</v>
      </c>
      <c r="W605" s="15" t="s">
        <v>37</v>
      </c>
      <c r="X605" s="16">
        <v>1</v>
      </c>
      <c r="Y605" s="45">
        <f t="shared" si="125"/>
        <v>73050</v>
      </c>
      <c r="Z605" s="41">
        <f>IF(IFERROR(MATCH(E605,CONV_CAISO_Gen_List!C:C,0),FALSE),1,0)</f>
        <v>0</v>
      </c>
      <c r="AA605" s="47">
        <f t="shared" si="126"/>
        <v>1.95</v>
      </c>
      <c r="AB605">
        <f t="shared" si="127"/>
        <v>1</v>
      </c>
      <c r="AC605">
        <f t="shared" si="128"/>
        <v>1</v>
      </c>
      <c r="AD605">
        <f t="shared" si="124"/>
        <v>1</v>
      </c>
      <c r="AE605">
        <f t="shared" si="129"/>
        <v>0</v>
      </c>
      <c r="AF605" t="str">
        <f t="shared" si="130"/>
        <v>SC55649</v>
      </c>
      <c r="AG605" t="str">
        <f t="shared" si="131"/>
        <v>SunE W12DG-C, LLC</v>
      </c>
      <c r="AH605" s="70">
        <f t="shared" si="132"/>
        <v>0.999</v>
      </c>
      <c r="AI605" t="str">
        <f t="shared" si="133"/>
        <v>Solar</v>
      </c>
      <c r="AJ605" s="44" t="str">
        <f>IFERROR(INDEX(MasterGenCapability_201906!$G:$G,MATCH($AF605,MasterGenCapability_201906!$U:$U,0)),"")</f>
        <v/>
      </c>
      <c r="AK605" s="44" t="str">
        <f>IFERROR(INDEX(NQC2020compliance_20191121!$L:$L,MATCH($AF605,NQC2020compliance_20191121!$A:$A,0)),"")</f>
        <v/>
      </c>
    </row>
    <row r="606" spans="2:37" x14ac:dyDescent="0.25">
      <c r="B606" s="6">
        <v>601</v>
      </c>
      <c r="C606" s="6" t="s">
        <v>1724</v>
      </c>
      <c r="D606" s="6" t="s">
        <v>1725</v>
      </c>
      <c r="E606" s="6" t="s">
        <v>1726</v>
      </c>
      <c r="F606" s="6" t="s">
        <v>1127</v>
      </c>
      <c r="G606" s="6" t="s">
        <v>30</v>
      </c>
      <c r="H606" s="6" t="s">
        <v>710</v>
      </c>
      <c r="I606" s="6" t="s">
        <v>929</v>
      </c>
      <c r="J606" s="6" t="s">
        <v>614</v>
      </c>
      <c r="K606" s="6" t="s">
        <v>1382</v>
      </c>
      <c r="L606" s="6" t="s">
        <v>1</v>
      </c>
      <c r="M606" s="12">
        <v>41857</v>
      </c>
      <c r="N606" s="12">
        <v>49187</v>
      </c>
      <c r="O606" s="6">
        <v>1</v>
      </c>
      <c r="P606" s="13">
        <v>1.5</v>
      </c>
      <c r="Q606" s="13">
        <v>3.3</v>
      </c>
      <c r="R606" s="14">
        <v>0.25114155300000002</v>
      </c>
      <c r="S606" s="6" t="s">
        <v>35</v>
      </c>
      <c r="T606" s="6" t="s">
        <v>35</v>
      </c>
      <c r="U606" s="15" t="s">
        <v>35</v>
      </c>
      <c r="V606" s="15" t="s">
        <v>616</v>
      </c>
      <c r="W606" s="15" t="s">
        <v>287</v>
      </c>
      <c r="X606" s="16">
        <v>1</v>
      </c>
      <c r="Y606" s="45">
        <f t="shared" si="125"/>
        <v>73050</v>
      </c>
      <c r="Z606" s="41">
        <f>IF(IFERROR(MATCH(E606,CONV_CAISO_Gen_List!C:C,0),FALSE),1,0)</f>
        <v>1</v>
      </c>
      <c r="AA606" s="47">
        <f t="shared" si="126"/>
        <v>3.3</v>
      </c>
      <c r="AB606">
        <f t="shared" si="127"/>
        <v>1</v>
      </c>
      <c r="AC606">
        <f t="shared" si="128"/>
        <v>1</v>
      </c>
      <c r="AD606">
        <f t="shared" si="124"/>
        <v>1</v>
      </c>
      <c r="AE606">
        <f t="shared" si="129"/>
        <v>0</v>
      </c>
      <c r="AF606" t="str">
        <f t="shared" si="130"/>
        <v>VICTOR_1_SLRHES</v>
      </c>
      <c r="AG606" t="str">
        <f t="shared" si="131"/>
        <v>DG Solar Lessee, LLC (Hesperia)</v>
      </c>
      <c r="AH606" s="70">
        <f t="shared" si="132"/>
        <v>1.5</v>
      </c>
      <c r="AI606" t="str">
        <f t="shared" si="133"/>
        <v>Solar</v>
      </c>
      <c r="AJ606" s="44">
        <f>IFERROR(INDEX(MasterGenCapability_201906!$G:$G,MATCH($AF606,MasterGenCapability_201906!$U:$U,0)),"")</f>
        <v>1.5</v>
      </c>
      <c r="AK606" s="44">
        <f>IFERROR(INDEX(NQC2020compliance_20191121!$L:$L,MATCH($AF606,NQC2020compliance_20191121!$A:$A,0)),"")</f>
        <v>0</v>
      </c>
    </row>
    <row r="607" spans="2:37" x14ac:dyDescent="0.25">
      <c r="B607" s="6">
        <v>602</v>
      </c>
      <c r="C607" s="6" t="s">
        <v>1727</v>
      </c>
      <c r="D607" s="6" t="s">
        <v>1728</v>
      </c>
      <c r="E607" s="6" t="s">
        <v>1729</v>
      </c>
      <c r="F607" s="6" t="s">
        <v>1127</v>
      </c>
      <c r="G607" s="6" t="s">
        <v>30</v>
      </c>
      <c r="H607" s="6" t="s">
        <v>710</v>
      </c>
      <c r="I607" s="6" t="s">
        <v>286</v>
      </c>
      <c r="J607" s="6" t="s">
        <v>614</v>
      </c>
      <c r="K607" s="6" t="s">
        <v>1382</v>
      </c>
      <c r="L607" s="6" t="s">
        <v>1</v>
      </c>
      <c r="M607" s="12">
        <v>41628</v>
      </c>
      <c r="N607" s="12">
        <v>48932</v>
      </c>
      <c r="O607" s="6">
        <v>1</v>
      </c>
      <c r="P607" s="13">
        <v>1.3</v>
      </c>
      <c r="Q607" s="13">
        <v>2.06</v>
      </c>
      <c r="R607" s="14">
        <v>0.18089216699999999</v>
      </c>
      <c r="S607" s="6" t="s">
        <v>35</v>
      </c>
      <c r="T607" s="6" t="s">
        <v>35</v>
      </c>
      <c r="U607" s="15" t="s">
        <v>35</v>
      </c>
      <c r="V607" s="15" t="s">
        <v>616</v>
      </c>
      <c r="W607" s="15" t="s">
        <v>287</v>
      </c>
      <c r="X607" s="16">
        <v>1</v>
      </c>
      <c r="Y607" s="45">
        <f t="shared" si="125"/>
        <v>73050</v>
      </c>
      <c r="Z607" s="41">
        <f>IF(IFERROR(MATCH(E607,CONV_CAISO_Gen_List!C:C,0),FALSE),1,0)</f>
        <v>1</v>
      </c>
      <c r="AA607" s="47">
        <f t="shared" si="126"/>
        <v>2.06</v>
      </c>
      <c r="AB607">
        <f t="shared" si="127"/>
        <v>1</v>
      </c>
      <c r="AC607">
        <f t="shared" si="128"/>
        <v>1</v>
      </c>
      <c r="AD607">
        <f t="shared" si="124"/>
        <v>1</v>
      </c>
      <c r="AE607">
        <f t="shared" si="129"/>
        <v>0</v>
      </c>
      <c r="AF607" t="str">
        <f t="shared" si="130"/>
        <v>ETIWND_2_CHMPNE</v>
      </c>
      <c r="AG607" t="str">
        <f t="shared" si="131"/>
        <v>California PV Energy, LLC (Champagne Ave)</v>
      </c>
      <c r="AH607" s="70">
        <f t="shared" si="132"/>
        <v>1.3</v>
      </c>
      <c r="AI607" t="str">
        <f t="shared" si="133"/>
        <v>Solar</v>
      </c>
      <c r="AJ607" s="44">
        <f>IFERROR(INDEX(MasterGenCapability_201906!$G:$G,MATCH($AF607,MasterGenCapability_201906!$U:$U,0)),"")</f>
        <v>1</v>
      </c>
      <c r="AK607" s="44">
        <f>IFERROR(INDEX(NQC2020compliance_20191121!$L:$L,MATCH($AF607,NQC2020compliance_20191121!$A:$A,0)),"")</f>
        <v>0</v>
      </c>
    </row>
    <row r="608" spans="2:37" x14ac:dyDescent="0.25">
      <c r="B608" s="6">
        <v>603</v>
      </c>
      <c r="C608" s="6" t="s">
        <v>1730</v>
      </c>
      <c r="D608" s="6" t="s">
        <v>1731</v>
      </c>
      <c r="E608" s="6" t="s">
        <v>1732</v>
      </c>
      <c r="F608" s="6" t="s">
        <v>1127</v>
      </c>
      <c r="G608" s="6" t="s">
        <v>30</v>
      </c>
      <c r="H608" s="6" t="s">
        <v>710</v>
      </c>
      <c r="I608" s="6" t="s">
        <v>286</v>
      </c>
      <c r="J608" s="6" t="s">
        <v>614</v>
      </c>
      <c r="K608" s="6" t="s">
        <v>1382</v>
      </c>
      <c r="L608" s="6" t="s">
        <v>1</v>
      </c>
      <c r="M608" s="12">
        <v>41628</v>
      </c>
      <c r="N608" s="12">
        <v>48932</v>
      </c>
      <c r="O608" s="6">
        <v>1</v>
      </c>
      <c r="P608" s="13">
        <v>2</v>
      </c>
      <c r="Q608" s="13">
        <v>3.13</v>
      </c>
      <c r="R608" s="14">
        <v>0.178652968</v>
      </c>
      <c r="S608" s="6" t="s">
        <v>35</v>
      </c>
      <c r="T608" s="6" t="s">
        <v>35</v>
      </c>
      <c r="U608" s="15" t="s">
        <v>35</v>
      </c>
      <c r="V608" s="15" t="s">
        <v>616</v>
      </c>
      <c r="W608" s="15" t="s">
        <v>287</v>
      </c>
      <c r="X608" s="16">
        <v>1</v>
      </c>
      <c r="Y608" s="45">
        <f t="shared" si="125"/>
        <v>73050</v>
      </c>
      <c r="Z608" s="41">
        <f>IF(IFERROR(MATCH(E608,CONV_CAISO_Gen_List!C:C,0),FALSE),1,0)</f>
        <v>1</v>
      </c>
      <c r="AA608" s="47">
        <f t="shared" si="126"/>
        <v>3.13</v>
      </c>
      <c r="AB608">
        <f t="shared" si="127"/>
        <v>1</v>
      </c>
      <c r="AC608">
        <f t="shared" si="128"/>
        <v>1</v>
      </c>
      <c r="AD608">
        <f t="shared" si="124"/>
        <v>1</v>
      </c>
      <c r="AE608">
        <f t="shared" si="129"/>
        <v>0</v>
      </c>
      <c r="AF608" t="str">
        <f t="shared" si="130"/>
        <v>CHINO_2_JURUPA</v>
      </c>
      <c r="AG608" t="str">
        <f t="shared" si="131"/>
        <v>California PV Energy, LLC (Jurupa Ave)</v>
      </c>
      <c r="AH608" s="70">
        <f t="shared" si="132"/>
        <v>2</v>
      </c>
      <c r="AI608" t="str">
        <f t="shared" si="133"/>
        <v>Solar</v>
      </c>
      <c r="AJ608" s="44">
        <f>IFERROR(INDEX(MasterGenCapability_201906!$G:$G,MATCH($AF608,MasterGenCapability_201906!$U:$U,0)),"")</f>
        <v>1.5</v>
      </c>
      <c r="AK608" s="44">
        <f>IFERROR(INDEX(NQC2020compliance_20191121!$L:$L,MATCH($AF608,NQC2020compliance_20191121!$A:$A,0)),"")</f>
        <v>0</v>
      </c>
    </row>
    <row r="609" spans="2:37" x14ac:dyDescent="0.25">
      <c r="B609" s="6">
        <v>604</v>
      </c>
      <c r="C609" s="6" t="s">
        <v>1733</v>
      </c>
      <c r="D609" s="6" t="s">
        <v>1734</v>
      </c>
      <c r="E609" s="6"/>
      <c r="F609" s="6" t="s">
        <v>1127</v>
      </c>
      <c r="G609" s="6" t="s">
        <v>30</v>
      </c>
      <c r="H609" s="6" t="s">
        <v>710</v>
      </c>
      <c r="I609" s="6" t="s">
        <v>286</v>
      </c>
      <c r="J609" s="6" t="s">
        <v>614</v>
      </c>
      <c r="K609" s="6" t="s">
        <v>619</v>
      </c>
      <c r="L609" s="6" t="s">
        <v>1</v>
      </c>
      <c r="M609" s="12">
        <v>41914</v>
      </c>
      <c r="N609" s="12">
        <v>49248</v>
      </c>
      <c r="O609" s="6">
        <v>1</v>
      </c>
      <c r="P609" s="13">
        <v>1.5</v>
      </c>
      <c r="Q609" s="13">
        <v>4.0599999999999996</v>
      </c>
      <c r="R609" s="14">
        <v>0.308980213</v>
      </c>
      <c r="S609" s="6" t="s">
        <v>35</v>
      </c>
      <c r="T609" s="6" t="s">
        <v>35</v>
      </c>
      <c r="U609" s="15" t="s">
        <v>35</v>
      </c>
      <c r="V609" s="15" t="s">
        <v>616</v>
      </c>
      <c r="W609" s="15" t="s">
        <v>287</v>
      </c>
      <c r="X609" s="16">
        <v>1</v>
      </c>
      <c r="Y609" s="45">
        <f t="shared" si="125"/>
        <v>73050</v>
      </c>
      <c r="Z609" s="41">
        <f>IF(IFERROR(MATCH(E609,CONV_CAISO_Gen_List!C:C,0),FALSE),1,0)</f>
        <v>0</v>
      </c>
      <c r="AA609" s="47">
        <f t="shared" si="126"/>
        <v>4.0599999999999996</v>
      </c>
      <c r="AB609">
        <f t="shared" si="127"/>
        <v>1</v>
      </c>
      <c r="AC609">
        <f t="shared" si="128"/>
        <v>1</v>
      </c>
      <c r="AD609">
        <f t="shared" si="124"/>
        <v>1</v>
      </c>
      <c r="AE609">
        <f t="shared" si="129"/>
        <v>0</v>
      </c>
      <c r="AF609" t="str">
        <f t="shared" si="130"/>
        <v>SC55656</v>
      </c>
      <c r="AG609" t="str">
        <f t="shared" si="131"/>
        <v>DG Solar Lessee, LLC (Snowline-Duncan Road North)</v>
      </c>
      <c r="AH609" s="70">
        <f t="shared" si="132"/>
        <v>1.5</v>
      </c>
      <c r="AI609" t="str">
        <f t="shared" si="133"/>
        <v>Solar</v>
      </c>
      <c r="AJ609" s="44" t="str">
        <f>IFERROR(INDEX(MasterGenCapability_201906!$G:$G,MATCH($AF609,MasterGenCapability_201906!$U:$U,0)),"")</f>
        <v/>
      </c>
      <c r="AK609" s="44" t="str">
        <f>IFERROR(INDEX(NQC2020compliance_20191121!$L:$L,MATCH($AF609,NQC2020compliance_20191121!$A:$A,0)),"")</f>
        <v/>
      </c>
    </row>
    <row r="610" spans="2:37" x14ac:dyDescent="0.25">
      <c r="B610" s="6">
        <v>605</v>
      </c>
      <c r="C610" s="6" t="s">
        <v>1735</v>
      </c>
      <c r="D610" s="6" t="s">
        <v>1736</v>
      </c>
      <c r="E610" s="6"/>
      <c r="F610" s="6" t="s">
        <v>1127</v>
      </c>
      <c r="G610" s="6" t="s">
        <v>30</v>
      </c>
      <c r="H610" s="6" t="s">
        <v>710</v>
      </c>
      <c r="I610" s="6" t="s">
        <v>286</v>
      </c>
      <c r="J610" s="6" t="s">
        <v>614</v>
      </c>
      <c r="K610" s="6" t="s">
        <v>619</v>
      </c>
      <c r="L610" s="6" t="s">
        <v>1</v>
      </c>
      <c r="M610" s="12">
        <v>41914</v>
      </c>
      <c r="N610" s="12">
        <v>49248</v>
      </c>
      <c r="O610" s="6">
        <v>1</v>
      </c>
      <c r="P610" s="13">
        <v>1</v>
      </c>
      <c r="Q610" s="13">
        <v>2.74</v>
      </c>
      <c r="R610" s="14">
        <v>0.312785388</v>
      </c>
      <c r="S610" s="6" t="s">
        <v>35</v>
      </c>
      <c r="T610" s="6" t="s">
        <v>35</v>
      </c>
      <c r="U610" s="15" t="s">
        <v>35</v>
      </c>
      <c r="V610" s="15" t="s">
        <v>616</v>
      </c>
      <c r="W610" s="15" t="s">
        <v>287</v>
      </c>
      <c r="X610" s="16">
        <v>1</v>
      </c>
      <c r="Y610" s="45">
        <f t="shared" si="125"/>
        <v>73050</v>
      </c>
      <c r="Z610" s="41">
        <f>IF(IFERROR(MATCH(E610,CONV_CAISO_Gen_List!C:C,0),FALSE),1,0)</f>
        <v>0</v>
      </c>
      <c r="AA610" s="47">
        <f t="shared" si="126"/>
        <v>2.74</v>
      </c>
      <c r="AB610">
        <f t="shared" si="127"/>
        <v>1</v>
      </c>
      <c r="AC610">
        <f t="shared" si="128"/>
        <v>1</v>
      </c>
      <c r="AD610">
        <f t="shared" si="124"/>
        <v>1</v>
      </c>
      <c r="AE610">
        <f t="shared" si="129"/>
        <v>0</v>
      </c>
      <c r="AF610" t="str">
        <f t="shared" si="130"/>
        <v>SC55657</v>
      </c>
      <c r="AG610" t="str">
        <f t="shared" si="131"/>
        <v>DG Solar Lessee, LLC (Snowline-Duncan Road South)</v>
      </c>
      <c r="AH610" s="70">
        <f t="shared" si="132"/>
        <v>1</v>
      </c>
      <c r="AI610" t="str">
        <f t="shared" si="133"/>
        <v>Solar</v>
      </c>
      <c r="AJ610" s="44" t="str">
        <f>IFERROR(INDEX(MasterGenCapability_201906!$G:$G,MATCH($AF610,MasterGenCapability_201906!$U:$U,0)),"")</f>
        <v/>
      </c>
      <c r="AK610" s="44" t="str">
        <f>IFERROR(INDEX(NQC2020compliance_20191121!$L:$L,MATCH($AF610,NQC2020compliance_20191121!$A:$A,0)),"")</f>
        <v/>
      </c>
    </row>
    <row r="611" spans="2:37" x14ac:dyDescent="0.25">
      <c r="B611" s="6">
        <v>606</v>
      </c>
      <c r="C611" s="6" t="s">
        <v>1737</v>
      </c>
      <c r="D611" s="6" t="s">
        <v>1738</v>
      </c>
      <c r="E611" s="6"/>
      <c r="F611" s="6" t="s">
        <v>1127</v>
      </c>
      <c r="G611" s="6" t="s">
        <v>30</v>
      </c>
      <c r="H611" s="6" t="s">
        <v>710</v>
      </c>
      <c r="I611" s="6" t="s">
        <v>929</v>
      </c>
      <c r="J611" s="6" t="s">
        <v>614</v>
      </c>
      <c r="K611" s="6" t="s">
        <v>615</v>
      </c>
      <c r="L611" s="6" t="s">
        <v>1</v>
      </c>
      <c r="M611" s="12">
        <v>41958</v>
      </c>
      <c r="N611" s="12">
        <v>49035</v>
      </c>
      <c r="O611" s="6">
        <v>1</v>
      </c>
      <c r="P611" s="13">
        <v>1.5</v>
      </c>
      <c r="Q611" s="13">
        <v>3.97</v>
      </c>
      <c r="R611" s="14">
        <v>0.30213089799999998</v>
      </c>
      <c r="S611" s="6" t="s">
        <v>35</v>
      </c>
      <c r="T611" s="6" t="s">
        <v>35</v>
      </c>
      <c r="U611" s="15" t="s">
        <v>35</v>
      </c>
      <c r="V611" s="15" t="s">
        <v>616</v>
      </c>
      <c r="W611" s="15" t="s">
        <v>287</v>
      </c>
      <c r="X611" s="16">
        <v>1</v>
      </c>
      <c r="Y611" s="45">
        <f t="shared" si="125"/>
        <v>73050</v>
      </c>
      <c r="Z611" s="41">
        <f>IF(IFERROR(MATCH(E611,CONV_CAISO_Gen_List!C:C,0),FALSE),1,0)</f>
        <v>0</v>
      </c>
      <c r="AA611" s="47">
        <f t="shared" si="126"/>
        <v>3.97</v>
      </c>
      <c r="AB611">
        <f t="shared" si="127"/>
        <v>1</v>
      </c>
      <c r="AC611">
        <f t="shared" si="128"/>
        <v>1</v>
      </c>
      <c r="AD611">
        <f t="shared" si="124"/>
        <v>1</v>
      </c>
      <c r="AE611">
        <f t="shared" si="129"/>
        <v>0</v>
      </c>
      <c r="AF611" t="str">
        <f t="shared" si="130"/>
        <v>SC55660</v>
      </c>
      <c r="AG611" t="str">
        <f t="shared" si="131"/>
        <v>Victor Mesa Linda C2 LLC</v>
      </c>
      <c r="AH611" s="70">
        <f t="shared" si="132"/>
        <v>1.5</v>
      </c>
      <c r="AI611" t="str">
        <f t="shared" si="133"/>
        <v>Solar</v>
      </c>
      <c r="AJ611" s="44" t="str">
        <f>IFERROR(INDEX(MasterGenCapability_201906!$G:$G,MATCH($AF611,MasterGenCapability_201906!$U:$U,0)),"")</f>
        <v/>
      </c>
      <c r="AK611" s="44" t="str">
        <f>IFERROR(INDEX(NQC2020compliance_20191121!$L:$L,MATCH($AF611,NQC2020compliance_20191121!$A:$A,0)),"")</f>
        <v/>
      </c>
    </row>
    <row r="612" spans="2:37" x14ac:dyDescent="0.25">
      <c r="B612" s="6">
        <v>607</v>
      </c>
      <c r="C612" s="6" t="s">
        <v>1739</v>
      </c>
      <c r="D612" s="6" t="s">
        <v>1740</v>
      </c>
      <c r="E612" s="6"/>
      <c r="F612" s="6" t="s">
        <v>1127</v>
      </c>
      <c r="G612" s="6" t="s">
        <v>30</v>
      </c>
      <c r="H612" s="6" t="s">
        <v>710</v>
      </c>
      <c r="I612" s="6" t="s">
        <v>929</v>
      </c>
      <c r="J612" s="6" t="s">
        <v>614</v>
      </c>
      <c r="K612" s="6" t="s">
        <v>615</v>
      </c>
      <c r="L612" s="6" t="s">
        <v>1</v>
      </c>
      <c r="M612" s="12">
        <v>41958</v>
      </c>
      <c r="N612" s="12">
        <v>49035</v>
      </c>
      <c r="O612" s="6">
        <v>1</v>
      </c>
      <c r="P612" s="13">
        <v>1.5</v>
      </c>
      <c r="Q612" s="13">
        <v>3.97</v>
      </c>
      <c r="R612" s="14">
        <v>0.30213089799999998</v>
      </c>
      <c r="S612" s="6" t="s">
        <v>35</v>
      </c>
      <c r="T612" s="6" t="s">
        <v>35</v>
      </c>
      <c r="U612" s="15" t="s">
        <v>35</v>
      </c>
      <c r="V612" s="15" t="s">
        <v>616</v>
      </c>
      <c r="W612" s="15" t="s">
        <v>287</v>
      </c>
      <c r="X612" s="16">
        <v>1</v>
      </c>
      <c r="Y612" s="45">
        <f t="shared" si="125"/>
        <v>73050</v>
      </c>
      <c r="Z612" s="41">
        <f>IF(IFERROR(MATCH(E612,CONV_CAISO_Gen_List!C:C,0),FALSE),1,0)</f>
        <v>0</v>
      </c>
      <c r="AA612" s="47">
        <f t="shared" si="126"/>
        <v>3.97</v>
      </c>
      <c r="AB612">
        <f t="shared" si="127"/>
        <v>1</v>
      </c>
      <c r="AC612">
        <f t="shared" si="128"/>
        <v>1</v>
      </c>
      <c r="AD612">
        <f t="shared" si="124"/>
        <v>1</v>
      </c>
      <c r="AE612">
        <f t="shared" si="129"/>
        <v>0</v>
      </c>
      <c r="AF612" t="str">
        <f t="shared" si="130"/>
        <v>SC55661</v>
      </c>
      <c r="AG612" t="str">
        <f t="shared" si="131"/>
        <v>Victor Mesa Linda D2 LLC</v>
      </c>
      <c r="AH612" s="70">
        <f t="shared" si="132"/>
        <v>1.5</v>
      </c>
      <c r="AI612" t="str">
        <f t="shared" si="133"/>
        <v>Solar</v>
      </c>
      <c r="AJ612" s="44" t="str">
        <f>IFERROR(INDEX(MasterGenCapability_201906!$G:$G,MATCH($AF612,MasterGenCapability_201906!$U:$U,0)),"")</f>
        <v/>
      </c>
      <c r="AK612" s="44" t="str">
        <f>IFERROR(INDEX(NQC2020compliance_20191121!$L:$L,MATCH($AF612,NQC2020compliance_20191121!$A:$A,0)),"")</f>
        <v/>
      </c>
    </row>
    <row r="613" spans="2:37" x14ac:dyDescent="0.25">
      <c r="B613" s="6">
        <v>608</v>
      </c>
      <c r="C613" s="6" t="s">
        <v>1741</v>
      </c>
      <c r="D613" s="6" t="s">
        <v>1742</v>
      </c>
      <c r="E613" s="6"/>
      <c r="F613" s="6" t="s">
        <v>1127</v>
      </c>
      <c r="G613" s="6" t="s">
        <v>30</v>
      </c>
      <c r="H613" s="6" t="s">
        <v>710</v>
      </c>
      <c r="I613" s="6" t="s">
        <v>929</v>
      </c>
      <c r="J613" s="6" t="s">
        <v>614</v>
      </c>
      <c r="K613" s="6" t="s">
        <v>615</v>
      </c>
      <c r="L613" s="6" t="s">
        <v>1</v>
      </c>
      <c r="M613" s="12">
        <v>41958</v>
      </c>
      <c r="N613" s="12">
        <v>49035</v>
      </c>
      <c r="O613" s="6">
        <v>1</v>
      </c>
      <c r="P613" s="13">
        <v>1.5</v>
      </c>
      <c r="Q613" s="13">
        <v>3.97</v>
      </c>
      <c r="R613" s="14">
        <v>0.30213089799999998</v>
      </c>
      <c r="S613" s="6" t="s">
        <v>35</v>
      </c>
      <c r="T613" s="6" t="s">
        <v>35</v>
      </c>
      <c r="U613" s="15" t="s">
        <v>35</v>
      </c>
      <c r="V613" s="15" t="s">
        <v>616</v>
      </c>
      <c r="W613" s="15" t="s">
        <v>287</v>
      </c>
      <c r="X613" s="16">
        <v>1</v>
      </c>
      <c r="Y613" s="45">
        <f t="shared" si="125"/>
        <v>73050</v>
      </c>
      <c r="Z613" s="41">
        <f>IF(IFERROR(MATCH(E613,CONV_CAISO_Gen_List!C:C,0),FALSE),1,0)</f>
        <v>0</v>
      </c>
      <c r="AA613" s="47">
        <f t="shared" si="126"/>
        <v>3.97</v>
      </c>
      <c r="AB613">
        <f t="shared" si="127"/>
        <v>1</v>
      </c>
      <c r="AC613">
        <f t="shared" si="128"/>
        <v>1</v>
      </c>
      <c r="AD613">
        <f t="shared" si="124"/>
        <v>1</v>
      </c>
      <c r="AE613">
        <f t="shared" si="129"/>
        <v>0</v>
      </c>
      <c r="AF613" t="str">
        <f t="shared" si="130"/>
        <v>SC55662</v>
      </c>
      <c r="AG613" t="str">
        <f t="shared" si="131"/>
        <v>Victor Mesa Linda E2 LLC</v>
      </c>
      <c r="AH613" s="70">
        <f t="shared" si="132"/>
        <v>1.5</v>
      </c>
      <c r="AI613" t="str">
        <f t="shared" si="133"/>
        <v>Solar</v>
      </c>
      <c r="AJ613" s="44" t="str">
        <f>IFERROR(INDEX(MasterGenCapability_201906!$G:$G,MATCH($AF613,MasterGenCapability_201906!$U:$U,0)),"")</f>
        <v/>
      </c>
      <c r="AK613" s="44" t="str">
        <f>IFERROR(INDEX(NQC2020compliance_20191121!$L:$L,MATCH($AF613,NQC2020compliance_20191121!$A:$A,0)),"")</f>
        <v/>
      </c>
    </row>
    <row r="614" spans="2:37" x14ac:dyDescent="0.25">
      <c r="B614" s="6">
        <v>609</v>
      </c>
      <c r="C614" s="6" t="s">
        <v>1743</v>
      </c>
      <c r="D614" s="6" t="s">
        <v>1744</v>
      </c>
      <c r="E614" s="6"/>
      <c r="F614" s="6" t="s">
        <v>1127</v>
      </c>
      <c r="G614" s="6" t="s">
        <v>30</v>
      </c>
      <c r="H614" s="6" t="s">
        <v>623</v>
      </c>
      <c r="I614" s="6" t="s">
        <v>80</v>
      </c>
      <c r="J614" s="6" t="s">
        <v>614</v>
      </c>
      <c r="K614" s="6" t="s">
        <v>615</v>
      </c>
      <c r="L614" s="6" t="s">
        <v>1</v>
      </c>
      <c r="M614" s="12">
        <v>41880</v>
      </c>
      <c r="N614" s="12">
        <v>49188</v>
      </c>
      <c r="O614" s="6">
        <v>1</v>
      </c>
      <c r="P614" s="13">
        <v>1.5</v>
      </c>
      <c r="Q614" s="13">
        <v>3.02</v>
      </c>
      <c r="R614" s="14">
        <v>0.22983257200000001</v>
      </c>
      <c r="S614" s="6" t="s">
        <v>35</v>
      </c>
      <c r="T614" s="6" t="s">
        <v>35</v>
      </c>
      <c r="U614" s="15" t="s">
        <v>35</v>
      </c>
      <c r="V614" s="15" t="s">
        <v>616</v>
      </c>
      <c r="W614" s="15" t="s">
        <v>80</v>
      </c>
      <c r="X614" s="16">
        <v>1</v>
      </c>
      <c r="Y614" s="45">
        <f t="shared" si="125"/>
        <v>73050</v>
      </c>
      <c r="Z614" s="41">
        <f>IF(IFERROR(MATCH(E614,CONV_CAISO_Gen_List!C:C,0),FALSE),1,0)</f>
        <v>0</v>
      </c>
      <c r="AA614" s="47">
        <f t="shared" si="126"/>
        <v>3.02</v>
      </c>
      <c r="AB614">
        <f t="shared" si="127"/>
        <v>1</v>
      </c>
      <c r="AC614">
        <f t="shared" si="128"/>
        <v>1</v>
      </c>
      <c r="AD614">
        <f t="shared" si="124"/>
        <v>1</v>
      </c>
      <c r="AE614">
        <f t="shared" si="129"/>
        <v>0</v>
      </c>
      <c r="AF614" t="str">
        <f t="shared" si="130"/>
        <v>SC55667</v>
      </c>
      <c r="AG614" t="str">
        <f t="shared" si="131"/>
        <v>Sequoia PV2, LLC (Hanford 1)</v>
      </c>
      <c r="AH614" s="70">
        <f t="shared" si="132"/>
        <v>1.5</v>
      </c>
      <c r="AI614" t="str">
        <f t="shared" si="133"/>
        <v>Solar</v>
      </c>
      <c r="AJ614" s="44" t="str">
        <f>IFERROR(INDEX(MasterGenCapability_201906!$G:$G,MATCH($AF614,MasterGenCapability_201906!$U:$U,0)),"")</f>
        <v/>
      </c>
      <c r="AK614" s="44" t="str">
        <f>IFERROR(INDEX(NQC2020compliance_20191121!$L:$L,MATCH($AF614,NQC2020compliance_20191121!$A:$A,0)),"")</f>
        <v/>
      </c>
    </row>
    <row r="615" spans="2:37" x14ac:dyDescent="0.25">
      <c r="B615" s="6">
        <v>610</v>
      </c>
      <c r="C615" s="6" t="s">
        <v>1745</v>
      </c>
      <c r="D615" s="6" t="s">
        <v>1746</v>
      </c>
      <c r="E615" s="6"/>
      <c r="F615" s="6" t="s">
        <v>1127</v>
      </c>
      <c r="G615" s="6" t="s">
        <v>30</v>
      </c>
      <c r="H615" s="6" t="s">
        <v>623</v>
      </c>
      <c r="I615" s="6" t="s">
        <v>80</v>
      </c>
      <c r="J615" s="6" t="s">
        <v>614</v>
      </c>
      <c r="K615" s="6" t="s">
        <v>615</v>
      </c>
      <c r="L615" s="6" t="s">
        <v>1</v>
      </c>
      <c r="M615" s="12">
        <v>41880</v>
      </c>
      <c r="N615" s="12">
        <v>49188</v>
      </c>
      <c r="O615" s="6">
        <v>1</v>
      </c>
      <c r="P615" s="13">
        <v>1.5</v>
      </c>
      <c r="Q615" s="13">
        <v>3.02</v>
      </c>
      <c r="R615" s="14">
        <v>0.22983257200000001</v>
      </c>
      <c r="S615" s="6" t="s">
        <v>35</v>
      </c>
      <c r="T615" s="6" t="s">
        <v>35</v>
      </c>
      <c r="U615" s="15" t="s">
        <v>35</v>
      </c>
      <c r="V615" s="15" t="s">
        <v>616</v>
      </c>
      <c r="W615" s="15" t="s">
        <v>80</v>
      </c>
      <c r="X615" s="16">
        <v>1</v>
      </c>
      <c r="Y615" s="45">
        <f t="shared" si="125"/>
        <v>73050</v>
      </c>
      <c r="Z615" s="41">
        <f>IF(IFERROR(MATCH(E615,CONV_CAISO_Gen_List!C:C,0),FALSE),1,0)</f>
        <v>0</v>
      </c>
      <c r="AA615" s="47">
        <f t="shared" si="126"/>
        <v>3.02</v>
      </c>
      <c r="AB615">
        <f t="shared" si="127"/>
        <v>1</v>
      </c>
      <c r="AC615">
        <f t="shared" si="128"/>
        <v>1</v>
      </c>
      <c r="AD615">
        <f t="shared" si="124"/>
        <v>1</v>
      </c>
      <c r="AE615">
        <f t="shared" si="129"/>
        <v>0</v>
      </c>
      <c r="AF615" t="str">
        <f t="shared" si="130"/>
        <v>SC55668</v>
      </c>
      <c r="AG615" t="str">
        <f t="shared" si="131"/>
        <v>Sequoia PV2, LLC (Hanford 2)</v>
      </c>
      <c r="AH615" s="70">
        <f t="shared" si="132"/>
        <v>1.5</v>
      </c>
      <c r="AI615" t="str">
        <f t="shared" si="133"/>
        <v>Solar</v>
      </c>
      <c r="AJ615" s="44" t="str">
        <f>IFERROR(INDEX(MasterGenCapability_201906!$G:$G,MATCH($AF615,MasterGenCapability_201906!$U:$U,0)),"")</f>
        <v/>
      </c>
      <c r="AK615" s="44" t="str">
        <f>IFERROR(INDEX(NQC2020compliance_20191121!$L:$L,MATCH($AF615,NQC2020compliance_20191121!$A:$A,0)),"")</f>
        <v/>
      </c>
    </row>
    <row r="616" spans="2:37" x14ac:dyDescent="0.25">
      <c r="B616" s="6">
        <v>611</v>
      </c>
      <c r="C616" s="6" t="s">
        <v>1747</v>
      </c>
      <c r="D616" s="6" t="s">
        <v>1748</v>
      </c>
      <c r="E616" s="6"/>
      <c r="F616" s="6" t="s">
        <v>1127</v>
      </c>
      <c r="G616" s="6" t="s">
        <v>30</v>
      </c>
      <c r="H616" s="6" t="s">
        <v>710</v>
      </c>
      <c r="I616" s="6" t="s">
        <v>1482</v>
      </c>
      <c r="J616" s="6" t="s">
        <v>614</v>
      </c>
      <c r="K616" s="6" t="s">
        <v>615</v>
      </c>
      <c r="L616" s="6" t="s">
        <v>3</v>
      </c>
      <c r="M616" s="12">
        <v>41980</v>
      </c>
      <c r="N616" s="12">
        <v>49284</v>
      </c>
      <c r="O616" s="6">
        <v>1</v>
      </c>
      <c r="P616" s="13">
        <v>1.5</v>
      </c>
      <c r="Q616" s="13">
        <v>3.6</v>
      </c>
      <c r="R616" s="14">
        <v>0.27397260299999998</v>
      </c>
      <c r="S616" s="6" t="s">
        <v>35</v>
      </c>
      <c r="T616" s="6" t="s">
        <v>35</v>
      </c>
      <c r="U616" s="15" t="s">
        <v>35</v>
      </c>
      <c r="V616" s="15" t="s">
        <v>616</v>
      </c>
      <c r="W616" s="15" t="s">
        <v>1483</v>
      </c>
      <c r="X616" s="16">
        <v>0.84</v>
      </c>
      <c r="Y616" s="45">
        <f t="shared" si="125"/>
        <v>73050</v>
      </c>
      <c r="Z616" s="41">
        <f>IF(IFERROR(MATCH(E616,CONV_CAISO_Gen_List!C:C,0),FALSE),1,0)</f>
        <v>0</v>
      </c>
      <c r="AA616" s="47">
        <f t="shared" si="126"/>
        <v>3.024</v>
      </c>
      <c r="AB616">
        <f t="shared" si="127"/>
        <v>1</v>
      </c>
      <c r="AC616">
        <f t="shared" si="128"/>
        <v>1</v>
      </c>
      <c r="AD616">
        <f t="shared" si="124"/>
        <v>1</v>
      </c>
      <c r="AE616">
        <f t="shared" si="129"/>
        <v>0</v>
      </c>
      <c r="AF616" t="str">
        <f t="shared" si="130"/>
        <v>SC55674</v>
      </c>
      <c r="AG616" t="str">
        <f t="shared" si="131"/>
        <v>Coronus Joshua Tree East 5 LLC</v>
      </c>
      <c r="AH616" s="70">
        <f t="shared" si="132"/>
        <v>1.5</v>
      </c>
      <c r="AI616" t="str">
        <f t="shared" si="133"/>
        <v>Solar</v>
      </c>
      <c r="AJ616" s="44" t="str">
        <f>IFERROR(INDEX(MasterGenCapability_201906!$G:$G,MATCH($AF616,MasterGenCapability_201906!$U:$U,0)),"")</f>
        <v/>
      </c>
      <c r="AK616" s="44" t="str">
        <f>IFERROR(INDEX(NQC2020compliance_20191121!$L:$L,MATCH($AF616,NQC2020compliance_20191121!$A:$A,0)),"")</f>
        <v/>
      </c>
    </row>
    <row r="617" spans="2:37" x14ac:dyDescent="0.25">
      <c r="B617" s="6">
        <v>612</v>
      </c>
      <c r="C617" s="6" t="s">
        <v>1749</v>
      </c>
      <c r="D617" s="6" t="s">
        <v>1750</v>
      </c>
      <c r="E617" s="6"/>
      <c r="F617" s="6" t="s">
        <v>1127</v>
      </c>
      <c r="G617" s="6" t="s">
        <v>30</v>
      </c>
      <c r="H617" s="6" t="s">
        <v>844</v>
      </c>
      <c r="I617" s="6" t="s">
        <v>1166</v>
      </c>
      <c r="J617" s="6" t="s">
        <v>614</v>
      </c>
      <c r="K617" s="6" t="s">
        <v>619</v>
      </c>
      <c r="L617" s="6" t="s">
        <v>1</v>
      </c>
      <c r="M617" s="12">
        <v>41642</v>
      </c>
      <c r="N617" s="12">
        <v>48792</v>
      </c>
      <c r="O617" s="6">
        <v>1</v>
      </c>
      <c r="P617" s="13">
        <v>1</v>
      </c>
      <c r="Q617" s="13">
        <v>2.57</v>
      </c>
      <c r="R617" s="14">
        <v>0.29337899499999998</v>
      </c>
      <c r="S617" s="6" t="s">
        <v>35</v>
      </c>
      <c r="T617" s="6" t="s">
        <v>35</v>
      </c>
      <c r="U617" s="15" t="s">
        <v>35</v>
      </c>
      <c r="V617" s="15" t="s">
        <v>616</v>
      </c>
      <c r="W617" s="15" t="s">
        <v>846</v>
      </c>
      <c r="X617" s="16">
        <v>1</v>
      </c>
      <c r="Y617" s="45">
        <f t="shared" si="125"/>
        <v>73050</v>
      </c>
      <c r="Z617" s="41">
        <f>IF(IFERROR(MATCH(E617,CONV_CAISO_Gen_List!C:C,0),FALSE),1,0)</f>
        <v>0</v>
      </c>
      <c r="AA617" s="47">
        <f t="shared" si="126"/>
        <v>2.57</v>
      </c>
      <c r="AB617">
        <f t="shared" si="127"/>
        <v>1</v>
      </c>
      <c r="AC617">
        <f t="shared" si="128"/>
        <v>1</v>
      </c>
      <c r="AD617">
        <f t="shared" si="124"/>
        <v>1</v>
      </c>
      <c r="AE617">
        <f t="shared" si="129"/>
        <v>0</v>
      </c>
      <c r="AF617" t="str">
        <f t="shared" si="130"/>
        <v>SC55675</v>
      </c>
      <c r="AG617" t="str">
        <f t="shared" si="131"/>
        <v>Desert Hot Springs 1</v>
      </c>
      <c r="AH617" s="70">
        <f t="shared" si="132"/>
        <v>1</v>
      </c>
      <c r="AI617" t="str">
        <f t="shared" si="133"/>
        <v>Solar</v>
      </c>
      <c r="AJ617" s="44" t="str">
        <f>IFERROR(INDEX(MasterGenCapability_201906!$G:$G,MATCH($AF617,MasterGenCapability_201906!$U:$U,0)),"")</f>
        <v/>
      </c>
      <c r="AK617" s="44" t="str">
        <f>IFERROR(INDEX(NQC2020compliance_20191121!$L:$L,MATCH($AF617,NQC2020compliance_20191121!$A:$A,0)),"")</f>
        <v/>
      </c>
    </row>
    <row r="618" spans="2:37" x14ac:dyDescent="0.25">
      <c r="B618" s="6">
        <v>613</v>
      </c>
      <c r="C618" s="6" t="s">
        <v>1751</v>
      </c>
      <c r="D618" s="6" t="s">
        <v>1752</v>
      </c>
      <c r="E618" s="6"/>
      <c r="F618" s="6" t="s">
        <v>1127</v>
      </c>
      <c r="G618" s="6" t="s">
        <v>30</v>
      </c>
      <c r="H618" s="6" t="s">
        <v>844</v>
      </c>
      <c r="I618" s="6" t="s">
        <v>1166</v>
      </c>
      <c r="J618" s="6" t="s">
        <v>614</v>
      </c>
      <c r="K618" s="6" t="s">
        <v>619</v>
      </c>
      <c r="L618" s="6" t="s">
        <v>1</v>
      </c>
      <c r="M618" s="12">
        <v>41642</v>
      </c>
      <c r="N618" s="12">
        <v>48792</v>
      </c>
      <c r="O618" s="6">
        <v>1</v>
      </c>
      <c r="P618" s="13">
        <v>1.5</v>
      </c>
      <c r="Q618" s="13">
        <v>3.72</v>
      </c>
      <c r="R618" s="14">
        <v>0.28310502300000001</v>
      </c>
      <c r="S618" s="6" t="s">
        <v>35</v>
      </c>
      <c r="T618" s="6" t="s">
        <v>35</v>
      </c>
      <c r="U618" s="15" t="s">
        <v>35</v>
      </c>
      <c r="V618" s="15" t="s">
        <v>616</v>
      </c>
      <c r="W618" s="15" t="s">
        <v>846</v>
      </c>
      <c r="X618" s="16">
        <v>1</v>
      </c>
      <c r="Y618" s="45">
        <f t="shared" si="125"/>
        <v>73050</v>
      </c>
      <c r="Z618" s="41">
        <f>IF(IFERROR(MATCH(E618,CONV_CAISO_Gen_List!C:C,0),FALSE),1,0)</f>
        <v>0</v>
      </c>
      <c r="AA618" s="47">
        <f t="shared" si="126"/>
        <v>3.72</v>
      </c>
      <c r="AB618">
        <f t="shared" si="127"/>
        <v>1</v>
      </c>
      <c r="AC618">
        <f t="shared" si="128"/>
        <v>1</v>
      </c>
      <c r="AD618">
        <f t="shared" si="124"/>
        <v>1</v>
      </c>
      <c r="AE618">
        <f t="shared" si="129"/>
        <v>0</v>
      </c>
      <c r="AF618" t="str">
        <f t="shared" si="130"/>
        <v>SC55676</v>
      </c>
      <c r="AG618" t="str">
        <f t="shared" si="131"/>
        <v>Desert Hot Springs 2</v>
      </c>
      <c r="AH618" s="70">
        <f t="shared" si="132"/>
        <v>1.5</v>
      </c>
      <c r="AI618" t="str">
        <f t="shared" si="133"/>
        <v>Solar</v>
      </c>
      <c r="AJ618" s="44" t="str">
        <f>IFERROR(INDEX(MasterGenCapability_201906!$G:$G,MATCH($AF618,MasterGenCapability_201906!$U:$U,0)),"")</f>
        <v/>
      </c>
      <c r="AK618" s="44" t="str">
        <f>IFERROR(INDEX(NQC2020compliance_20191121!$L:$L,MATCH($AF618,NQC2020compliance_20191121!$A:$A,0)),"")</f>
        <v/>
      </c>
    </row>
    <row r="619" spans="2:37" x14ac:dyDescent="0.25">
      <c r="B619" s="6">
        <v>614</v>
      </c>
      <c r="C619" s="6" t="s">
        <v>1753</v>
      </c>
      <c r="D619" s="6" t="s">
        <v>1754</v>
      </c>
      <c r="E619" s="6"/>
      <c r="F619" s="6" t="s">
        <v>1127</v>
      </c>
      <c r="G619" s="6" t="s">
        <v>30</v>
      </c>
      <c r="H619" s="6" t="s">
        <v>623</v>
      </c>
      <c r="I619" s="6" t="s">
        <v>80</v>
      </c>
      <c r="J619" s="6" t="s">
        <v>614</v>
      </c>
      <c r="K619" s="6" t="s">
        <v>615</v>
      </c>
      <c r="L619" s="6" t="s">
        <v>3</v>
      </c>
      <c r="M619" s="12">
        <v>41988</v>
      </c>
      <c r="N619" s="12">
        <v>48976</v>
      </c>
      <c r="O619" s="6">
        <v>1</v>
      </c>
      <c r="P619" s="13">
        <v>1.5</v>
      </c>
      <c r="Q619" s="13">
        <v>3.24</v>
      </c>
      <c r="R619" s="14">
        <v>0.246575342</v>
      </c>
      <c r="S619" s="6" t="s">
        <v>35</v>
      </c>
      <c r="T619" s="6" t="s">
        <v>35</v>
      </c>
      <c r="U619" s="15" t="s">
        <v>35</v>
      </c>
      <c r="V619" s="15" t="s">
        <v>616</v>
      </c>
      <c r="W619" s="15" t="s">
        <v>80</v>
      </c>
      <c r="X619" s="16">
        <v>0.84</v>
      </c>
      <c r="Y619" s="45">
        <f t="shared" si="125"/>
        <v>73050</v>
      </c>
      <c r="Z619" s="41">
        <f>IF(IFERROR(MATCH(E619,CONV_CAISO_Gen_List!C:C,0),FALSE),1,0)</f>
        <v>0</v>
      </c>
      <c r="AA619" s="47">
        <f t="shared" si="126"/>
        <v>2.7216</v>
      </c>
      <c r="AB619">
        <f t="shared" si="127"/>
        <v>1</v>
      </c>
      <c r="AC619">
        <f t="shared" si="128"/>
        <v>1</v>
      </c>
      <c r="AD619">
        <f t="shared" si="124"/>
        <v>1</v>
      </c>
      <c r="AE619">
        <f t="shared" si="129"/>
        <v>0</v>
      </c>
      <c r="AF619" t="str">
        <f t="shared" si="130"/>
        <v>SC55688</v>
      </c>
      <c r="AG619" t="str">
        <f t="shared" si="131"/>
        <v>Gales A West</v>
      </c>
      <c r="AH619" s="70">
        <f t="shared" si="132"/>
        <v>1.5</v>
      </c>
      <c r="AI619" t="str">
        <f t="shared" si="133"/>
        <v>Solar</v>
      </c>
      <c r="AJ619" s="44" t="str">
        <f>IFERROR(INDEX(MasterGenCapability_201906!$G:$G,MATCH($AF619,MasterGenCapability_201906!$U:$U,0)),"")</f>
        <v/>
      </c>
      <c r="AK619" s="44" t="str">
        <f>IFERROR(INDEX(NQC2020compliance_20191121!$L:$L,MATCH($AF619,NQC2020compliance_20191121!$A:$A,0)),"")</f>
        <v/>
      </c>
    </row>
    <row r="620" spans="2:37" x14ac:dyDescent="0.25">
      <c r="B620" s="6">
        <v>615</v>
      </c>
      <c r="C620" s="6" t="s">
        <v>1755</v>
      </c>
      <c r="D620" s="6" t="s">
        <v>1756</v>
      </c>
      <c r="E620" s="6"/>
      <c r="F620" s="6" t="s">
        <v>1127</v>
      </c>
      <c r="G620" s="6" t="s">
        <v>30</v>
      </c>
      <c r="H620" s="6" t="s">
        <v>623</v>
      </c>
      <c r="I620" s="6" t="s">
        <v>80</v>
      </c>
      <c r="J620" s="6" t="s">
        <v>614</v>
      </c>
      <c r="K620" s="6" t="s">
        <v>615</v>
      </c>
      <c r="L620" s="6" t="s">
        <v>3</v>
      </c>
      <c r="M620" s="12">
        <v>41988</v>
      </c>
      <c r="N620" s="12">
        <v>48976</v>
      </c>
      <c r="O620" s="6">
        <v>1</v>
      </c>
      <c r="P620" s="13">
        <v>1.5</v>
      </c>
      <c r="Q620" s="13">
        <v>3.24</v>
      </c>
      <c r="R620" s="14">
        <v>0.246575342</v>
      </c>
      <c r="S620" s="6" t="s">
        <v>35</v>
      </c>
      <c r="T620" s="6" t="s">
        <v>35</v>
      </c>
      <c r="U620" s="15" t="s">
        <v>35</v>
      </c>
      <c r="V620" s="15" t="s">
        <v>616</v>
      </c>
      <c r="W620" s="15" t="s">
        <v>80</v>
      </c>
      <c r="X620" s="16">
        <v>0.84</v>
      </c>
      <c r="Y620" s="45">
        <f t="shared" si="125"/>
        <v>73050</v>
      </c>
      <c r="Z620" s="41">
        <f>IF(IFERROR(MATCH(E620,CONV_CAISO_Gen_List!C:C,0),FALSE),1,0)</f>
        <v>0</v>
      </c>
      <c r="AA620" s="47">
        <f t="shared" si="126"/>
        <v>2.7216</v>
      </c>
      <c r="AB620">
        <f t="shared" si="127"/>
        <v>1</v>
      </c>
      <c r="AC620">
        <f t="shared" si="128"/>
        <v>1</v>
      </c>
      <c r="AD620">
        <f t="shared" si="124"/>
        <v>1</v>
      </c>
      <c r="AE620">
        <f t="shared" si="129"/>
        <v>0</v>
      </c>
      <c r="AF620" t="str">
        <f t="shared" si="130"/>
        <v>SC55689</v>
      </c>
      <c r="AG620" t="str">
        <f t="shared" si="131"/>
        <v>Gales B East</v>
      </c>
      <c r="AH620" s="70">
        <f t="shared" si="132"/>
        <v>1.5</v>
      </c>
      <c r="AI620" t="str">
        <f t="shared" si="133"/>
        <v>Solar</v>
      </c>
      <c r="AJ620" s="44" t="str">
        <f>IFERROR(INDEX(MasterGenCapability_201906!$G:$G,MATCH($AF620,MasterGenCapability_201906!$U:$U,0)),"")</f>
        <v/>
      </c>
      <c r="AK620" s="44" t="str">
        <f>IFERROR(INDEX(NQC2020compliance_20191121!$L:$L,MATCH($AF620,NQC2020compliance_20191121!$A:$A,0)),"")</f>
        <v/>
      </c>
    </row>
    <row r="621" spans="2:37" x14ac:dyDescent="0.25">
      <c r="B621" s="6">
        <v>616</v>
      </c>
      <c r="C621" s="6" t="s">
        <v>1757</v>
      </c>
      <c r="D621" s="6" t="s">
        <v>1758</v>
      </c>
      <c r="E621" s="6"/>
      <c r="F621" s="6" t="s">
        <v>1127</v>
      </c>
      <c r="G621" s="6" t="s">
        <v>30</v>
      </c>
      <c r="H621" s="6" t="s">
        <v>710</v>
      </c>
      <c r="I621" s="6" t="s">
        <v>286</v>
      </c>
      <c r="J621" s="6" t="s">
        <v>614</v>
      </c>
      <c r="K621" s="6" t="s">
        <v>619</v>
      </c>
      <c r="L621" s="6" t="s">
        <v>1</v>
      </c>
      <c r="M621" s="12">
        <v>41969</v>
      </c>
      <c r="N621" s="12">
        <v>49278</v>
      </c>
      <c r="O621" s="6">
        <v>1</v>
      </c>
      <c r="P621" s="13">
        <v>1.5</v>
      </c>
      <c r="Q621" s="13">
        <v>4.1399999999999997</v>
      </c>
      <c r="R621" s="14">
        <v>0.31506849300000001</v>
      </c>
      <c r="S621" s="6" t="s">
        <v>35</v>
      </c>
      <c r="T621" s="6" t="s">
        <v>35</v>
      </c>
      <c r="U621" s="15" t="s">
        <v>35</v>
      </c>
      <c r="V621" s="15" t="s">
        <v>616</v>
      </c>
      <c r="W621" s="15" t="s">
        <v>287</v>
      </c>
      <c r="X621" s="16">
        <v>1</v>
      </c>
      <c r="Y621" s="45">
        <f t="shared" si="125"/>
        <v>73050</v>
      </c>
      <c r="Z621" s="41">
        <f>IF(IFERROR(MATCH(E621,CONV_CAISO_Gen_List!C:C,0),FALSE),1,0)</f>
        <v>0</v>
      </c>
      <c r="AA621" s="47">
        <f t="shared" si="126"/>
        <v>4.1399999999999997</v>
      </c>
      <c r="AB621">
        <f t="shared" si="127"/>
        <v>1</v>
      </c>
      <c r="AC621">
        <f t="shared" si="128"/>
        <v>1</v>
      </c>
      <c r="AD621">
        <f t="shared" si="124"/>
        <v>1</v>
      </c>
      <c r="AE621">
        <f t="shared" si="129"/>
        <v>0</v>
      </c>
      <c r="AF621" t="str">
        <f t="shared" si="130"/>
        <v>SC55690</v>
      </c>
      <c r="AG621" t="str">
        <f t="shared" si="131"/>
        <v>DG Solar Lessee, LLC (Snowline-White Road North)</v>
      </c>
      <c r="AH621" s="70">
        <f t="shared" si="132"/>
        <v>1.5</v>
      </c>
      <c r="AI621" t="str">
        <f t="shared" si="133"/>
        <v>Solar</v>
      </c>
      <c r="AJ621" s="44" t="str">
        <f>IFERROR(INDEX(MasterGenCapability_201906!$G:$G,MATCH($AF621,MasterGenCapability_201906!$U:$U,0)),"")</f>
        <v/>
      </c>
      <c r="AK621" s="44" t="str">
        <f>IFERROR(INDEX(NQC2020compliance_20191121!$L:$L,MATCH($AF621,NQC2020compliance_20191121!$A:$A,0)),"")</f>
        <v/>
      </c>
    </row>
    <row r="622" spans="2:37" x14ac:dyDescent="0.25">
      <c r="B622" s="6">
        <v>617</v>
      </c>
      <c r="C622" s="6" t="s">
        <v>1759</v>
      </c>
      <c r="D622" s="6" t="s">
        <v>1760</v>
      </c>
      <c r="E622" s="6"/>
      <c r="F622" s="6" t="s">
        <v>1127</v>
      </c>
      <c r="G622" s="6" t="s">
        <v>30</v>
      </c>
      <c r="H622" s="6" t="s">
        <v>710</v>
      </c>
      <c r="I622" s="6" t="s">
        <v>286</v>
      </c>
      <c r="J622" s="6" t="s">
        <v>614</v>
      </c>
      <c r="K622" s="6" t="s">
        <v>619</v>
      </c>
      <c r="L622" s="6" t="s">
        <v>1</v>
      </c>
      <c r="M622" s="12">
        <v>41969</v>
      </c>
      <c r="N622" s="12">
        <v>49278</v>
      </c>
      <c r="O622" s="6">
        <v>1</v>
      </c>
      <c r="P622" s="13">
        <v>1.5</v>
      </c>
      <c r="Q622" s="13">
        <v>4.1399999999999997</v>
      </c>
      <c r="R622" s="14">
        <v>0.31506849300000001</v>
      </c>
      <c r="S622" s="6" t="s">
        <v>35</v>
      </c>
      <c r="T622" s="6" t="s">
        <v>35</v>
      </c>
      <c r="U622" s="15" t="s">
        <v>35</v>
      </c>
      <c r="V622" s="15" t="s">
        <v>616</v>
      </c>
      <c r="W622" s="15" t="s">
        <v>287</v>
      </c>
      <c r="X622" s="16">
        <v>1</v>
      </c>
      <c r="Y622" s="45">
        <f t="shared" si="125"/>
        <v>73050</v>
      </c>
      <c r="Z622" s="41">
        <f>IF(IFERROR(MATCH(E622,CONV_CAISO_Gen_List!C:C,0),FALSE),1,0)</f>
        <v>0</v>
      </c>
      <c r="AA622" s="47">
        <f t="shared" si="126"/>
        <v>4.1399999999999997</v>
      </c>
      <c r="AB622">
        <f t="shared" si="127"/>
        <v>1</v>
      </c>
      <c r="AC622">
        <f t="shared" si="128"/>
        <v>1</v>
      </c>
      <c r="AD622">
        <f t="shared" si="124"/>
        <v>1</v>
      </c>
      <c r="AE622">
        <f t="shared" si="129"/>
        <v>0</v>
      </c>
      <c r="AF622" t="str">
        <f t="shared" si="130"/>
        <v>SC55691</v>
      </c>
      <c r="AG622" t="str">
        <f t="shared" si="131"/>
        <v>DG Solar Lessee, LLC (Snowline-White Road Central)</v>
      </c>
      <c r="AH622" s="70">
        <f t="shared" si="132"/>
        <v>1.5</v>
      </c>
      <c r="AI622" t="str">
        <f t="shared" si="133"/>
        <v>Solar</v>
      </c>
      <c r="AJ622" s="44" t="str">
        <f>IFERROR(INDEX(MasterGenCapability_201906!$G:$G,MATCH($AF622,MasterGenCapability_201906!$U:$U,0)),"")</f>
        <v/>
      </c>
      <c r="AK622" s="44" t="str">
        <f>IFERROR(INDEX(NQC2020compliance_20191121!$L:$L,MATCH($AF622,NQC2020compliance_20191121!$A:$A,0)),"")</f>
        <v/>
      </c>
    </row>
    <row r="623" spans="2:37" x14ac:dyDescent="0.25">
      <c r="B623" s="6">
        <v>618</v>
      </c>
      <c r="C623" s="6" t="s">
        <v>1761</v>
      </c>
      <c r="D623" s="6" t="s">
        <v>1762</v>
      </c>
      <c r="E623" s="6"/>
      <c r="F623" s="6" t="s">
        <v>1127</v>
      </c>
      <c r="G623" s="6" t="s">
        <v>30</v>
      </c>
      <c r="H623" s="6" t="s">
        <v>710</v>
      </c>
      <c r="I623" s="6" t="s">
        <v>929</v>
      </c>
      <c r="J623" s="6" t="s">
        <v>614</v>
      </c>
      <c r="K623" s="6" t="s">
        <v>619</v>
      </c>
      <c r="L623" s="6" t="s">
        <v>1</v>
      </c>
      <c r="M623" s="12">
        <v>41978</v>
      </c>
      <c r="N623" s="12">
        <v>49310</v>
      </c>
      <c r="O623" s="6">
        <v>1</v>
      </c>
      <c r="P623" s="13">
        <v>1.5</v>
      </c>
      <c r="Q623" s="13">
        <v>4.5999999999999996</v>
      </c>
      <c r="R623" s="14">
        <v>0.350076104</v>
      </c>
      <c r="S623" s="6" t="s">
        <v>35</v>
      </c>
      <c r="T623" s="6" t="s">
        <v>35</v>
      </c>
      <c r="U623" s="15" t="s">
        <v>35</v>
      </c>
      <c r="V623" s="15" t="s">
        <v>616</v>
      </c>
      <c r="W623" s="15" t="s">
        <v>287</v>
      </c>
      <c r="X623" s="16">
        <v>1</v>
      </c>
      <c r="Y623" s="45">
        <f t="shared" si="125"/>
        <v>73050</v>
      </c>
      <c r="Z623" s="41">
        <f>IF(IFERROR(MATCH(E623,CONV_CAISO_Gen_List!C:C,0),FALSE),1,0)</f>
        <v>0</v>
      </c>
      <c r="AA623" s="47">
        <f t="shared" si="126"/>
        <v>4.5999999999999996</v>
      </c>
      <c r="AB623">
        <f t="shared" si="127"/>
        <v>1</v>
      </c>
      <c r="AC623">
        <f t="shared" si="128"/>
        <v>1</v>
      </c>
      <c r="AD623">
        <f t="shared" si="124"/>
        <v>1</v>
      </c>
      <c r="AE623">
        <f t="shared" si="129"/>
        <v>0</v>
      </c>
      <c r="AF623" t="str">
        <f t="shared" si="130"/>
        <v>SC55692</v>
      </c>
      <c r="AG623" t="str">
        <f t="shared" si="131"/>
        <v>Mitchell Solar, LLC</v>
      </c>
      <c r="AH623" s="70">
        <f t="shared" si="132"/>
        <v>1.5</v>
      </c>
      <c r="AI623" t="str">
        <f t="shared" si="133"/>
        <v>Solar</v>
      </c>
      <c r="AJ623" s="44" t="str">
        <f>IFERROR(INDEX(MasterGenCapability_201906!$G:$G,MATCH($AF623,MasterGenCapability_201906!$U:$U,0)),"")</f>
        <v/>
      </c>
      <c r="AK623" s="44" t="str">
        <f>IFERROR(INDEX(NQC2020compliance_20191121!$L:$L,MATCH($AF623,NQC2020compliance_20191121!$A:$A,0)),"")</f>
        <v/>
      </c>
    </row>
    <row r="624" spans="2:37" x14ac:dyDescent="0.25">
      <c r="B624" s="6">
        <v>619</v>
      </c>
      <c r="C624" s="6" t="s">
        <v>1763</v>
      </c>
      <c r="D624" s="6" t="s">
        <v>1764</v>
      </c>
      <c r="E624" s="6"/>
      <c r="F624" s="6" t="s">
        <v>1127</v>
      </c>
      <c r="G624" s="6" t="s">
        <v>30</v>
      </c>
      <c r="H624" s="6" t="s">
        <v>710</v>
      </c>
      <c r="I624" s="6" t="s">
        <v>929</v>
      </c>
      <c r="J624" s="6" t="s">
        <v>614</v>
      </c>
      <c r="K624" s="6" t="s">
        <v>619</v>
      </c>
      <c r="L624" s="6" t="s">
        <v>1</v>
      </c>
      <c r="M624" s="12">
        <v>41978</v>
      </c>
      <c r="N624" s="12">
        <v>49310</v>
      </c>
      <c r="O624" s="6">
        <v>1</v>
      </c>
      <c r="P624" s="13">
        <v>1.5</v>
      </c>
      <c r="Q624" s="13">
        <v>4.5999999999999996</v>
      </c>
      <c r="R624" s="14">
        <v>0.350076104</v>
      </c>
      <c r="S624" s="6" t="s">
        <v>35</v>
      </c>
      <c r="T624" s="6" t="s">
        <v>35</v>
      </c>
      <c r="U624" s="15" t="s">
        <v>35</v>
      </c>
      <c r="V624" s="15" t="s">
        <v>616</v>
      </c>
      <c r="W624" s="15" t="s">
        <v>287</v>
      </c>
      <c r="X624" s="16">
        <v>1</v>
      </c>
      <c r="Y624" s="45">
        <f t="shared" si="125"/>
        <v>73050</v>
      </c>
      <c r="Z624" s="41">
        <f>IF(IFERROR(MATCH(E624,CONV_CAISO_Gen_List!C:C,0),FALSE),1,0)</f>
        <v>0</v>
      </c>
      <c r="AA624" s="47">
        <f t="shared" si="126"/>
        <v>4.5999999999999996</v>
      </c>
      <c r="AB624">
        <f t="shared" si="127"/>
        <v>1</v>
      </c>
      <c r="AC624">
        <f t="shared" si="128"/>
        <v>1</v>
      </c>
      <c r="AD624">
        <f t="shared" si="124"/>
        <v>1</v>
      </c>
      <c r="AE624">
        <f t="shared" si="129"/>
        <v>0</v>
      </c>
      <c r="AF624" t="str">
        <f t="shared" si="130"/>
        <v>SC55693</v>
      </c>
      <c r="AG624" t="str">
        <f t="shared" si="131"/>
        <v>Rudy Solar, LLC</v>
      </c>
      <c r="AH624" s="70">
        <f t="shared" si="132"/>
        <v>1.5</v>
      </c>
      <c r="AI624" t="str">
        <f t="shared" si="133"/>
        <v>Solar</v>
      </c>
      <c r="AJ624" s="44" t="str">
        <f>IFERROR(INDEX(MasterGenCapability_201906!$G:$G,MATCH($AF624,MasterGenCapability_201906!$U:$U,0)),"")</f>
        <v/>
      </c>
      <c r="AK624" s="44" t="str">
        <f>IFERROR(INDEX(NQC2020compliance_20191121!$L:$L,MATCH($AF624,NQC2020compliance_20191121!$A:$A,0)),"")</f>
        <v/>
      </c>
    </row>
    <row r="625" spans="2:37" x14ac:dyDescent="0.25">
      <c r="B625" s="6">
        <v>620</v>
      </c>
      <c r="C625" s="6" t="s">
        <v>1765</v>
      </c>
      <c r="D625" s="6" t="s">
        <v>1766</v>
      </c>
      <c r="E625" s="6"/>
      <c r="F625" s="6" t="s">
        <v>1127</v>
      </c>
      <c r="G625" s="6" t="s">
        <v>30</v>
      </c>
      <c r="H625" s="6" t="s">
        <v>710</v>
      </c>
      <c r="I625" s="6" t="s">
        <v>929</v>
      </c>
      <c r="J625" s="6" t="s">
        <v>614</v>
      </c>
      <c r="K625" s="6" t="s">
        <v>619</v>
      </c>
      <c r="L625" s="6" t="s">
        <v>1</v>
      </c>
      <c r="M625" s="12">
        <v>41978</v>
      </c>
      <c r="N625" s="12">
        <v>49310</v>
      </c>
      <c r="O625" s="6">
        <v>1</v>
      </c>
      <c r="P625" s="13">
        <v>1.5</v>
      </c>
      <c r="Q625" s="13">
        <v>4.5999999999999996</v>
      </c>
      <c r="R625" s="14">
        <v>0.350076104</v>
      </c>
      <c r="S625" s="6" t="s">
        <v>35</v>
      </c>
      <c r="T625" s="6" t="s">
        <v>35</v>
      </c>
      <c r="U625" s="15" t="s">
        <v>35</v>
      </c>
      <c r="V625" s="15" t="s">
        <v>616</v>
      </c>
      <c r="W625" s="15" t="s">
        <v>287</v>
      </c>
      <c r="X625" s="16">
        <v>1</v>
      </c>
      <c r="Y625" s="45">
        <f t="shared" si="125"/>
        <v>73050</v>
      </c>
      <c r="Z625" s="41">
        <f>IF(IFERROR(MATCH(E625,CONV_CAISO_Gen_List!C:C,0),FALSE),1,0)</f>
        <v>0</v>
      </c>
      <c r="AA625" s="47">
        <f t="shared" si="126"/>
        <v>4.5999999999999996</v>
      </c>
      <c r="AB625">
        <f t="shared" si="127"/>
        <v>1</v>
      </c>
      <c r="AC625">
        <f t="shared" si="128"/>
        <v>1</v>
      </c>
      <c r="AD625">
        <f t="shared" si="124"/>
        <v>1</v>
      </c>
      <c r="AE625">
        <f t="shared" si="129"/>
        <v>0</v>
      </c>
      <c r="AF625" t="str">
        <f t="shared" si="130"/>
        <v>SC55694</v>
      </c>
      <c r="AG625" t="str">
        <f t="shared" si="131"/>
        <v>Madelyn Solar, LLC</v>
      </c>
      <c r="AH625" s="70">
        <f t="shared" si="132"/>
        <v>1.5</v>
      </c>
      <c r="AI625" t="str">
        <f t="shared" si="133"/>
        <v>Solar</v>
      </c>
      <c r="AJ625" s="44" t="str">
        <f>IFERROR(INDEX(MasterGenCapability_201906!$G:$G,MATCH($AF625,MasterGenCapability_201906!$U:$U,0)),"")</f>
        <v/>
      </c>
      <c r="AK625" s="44" t="str">
        <f>IFERROR(INDEX(NQC2020compliance_20191121!$L:$L,MATCH($AF625,NQC2020compliance_20191121!$A:$A,0)),"")</f>
        <v/>
      </c>
    </row>
    <row r="626" spans="2:37" x14ac:dyDescent="0.25">
      <c r="B626" s="6">
        <v>621</v>
      </c>
      <c r="C626" s="6" t="s">
        <v>1767</v>
      </c>
      <c r="D626" s="6" t="s">
        <v>1768</v>
      </c>
      <c r="E626" s="6"/>
      <c r="F626" s="6" t="s">
        <v>1127</v>
      </c>
      <c r="G626" s="6" t="s">
        <v>30</v>
      </c>
      <c r="H626" s="6" t="s">
        <v>710</v>
      </c>
      <c r="I626" s="6" t="s">
        <v>286</v>
      </c>
      <c r="J626" s="6" t="s">
        <v>614</v>
      </c>
      <c r="K626" s="6" t="s">
        <v>619</v>
      </c>
      <c r="L626" s="6" t="s">
        <v>1</v>
      </c>
      <c r="M626" s="12">
        <v>41969</v>
      </c>
      <c r="N626" s="12">
        <v>49278</v>
      </c>
      <c r="O626" s="6">
        <v>1</v>
      </c>
      <c r="P626" s="13">
        <v>1.5</v>
      </c>
      <c r="Q626" s="13">
        <v>4.1399999999999997</v>
      </c>
      <c r="R626" s="14">
        <v>0.31506849300000001</v>
      </c>
      <c r="S626" s="6" t="s">
        <v>35</v>
      </c>
      <c r="T626" s="6" t="s">
        <v>35</v>
      </c>
      <c r="U626" s="15" t="s">
        <v>35</v>
      </c>
      <c r="V626" s="15" t="s">
        <v>616</v>
      </c>
      <c r="W626" s="15" t="s">
        <v>287</v>
      </c>
      <c r="X626" s="16">
        <v>1</v>
      </c>
      <c r="Y626" s="45">
        <f t="shared" si="125"/>
        <v>73050</v>
      </c>
      <c r="Z626" s="41">
        <f>IF(IFERROR(MATCH(E626,CONV_CAISO_Gen_List!C:C,0),FALSE),1,0)</f>
        <v>0</v>
      </c>
      <c r="AA626" s="47">
        <f t="shared" si="126"/>
        <v>4.1399999999999997</v>
      </c>
      <c r="AB626">
        <f t="shared" si="127"/>
        <v>1</v>
      </c>
      <c r="AC626">
        <f t="shared" si="128"/>
        <v>1</v>
      </c>
      <c r="AD626">
        <f t="shared" si="124"/>
        <v>1</v>
      </c>
      <c r="AE626">
        <f t="shared" si="129"/>
        <v>0</v>
      </c>
      <c r="AF626" t="str">
        <f t="shared" si="130"/>
        <v>SC55695</v>
      </c>
      <c r="AG626" t="str">
        <f t="shared" si="131"/>
        <v>DG Solar Lessee, LLC (Snowline-White Road South)</v>
      </c>
      <c r="AH626" s="70">
        <f t="shared" si="132"/>
        <v>1.5</v>
      </c>
      <c r="AI626" t="str">
        <f t="shared" si="133"/>
        <v>Solar</v>
      </c>
      <c r="AJ626" s="44" t="str">
        <f>IFERROR(INDEX(MasterGenCapability_201906!$G:$G,MATCH($AF626,MasterGenCapability_201906!$U:$U,0)),"")</f>
        <v/>
      </c>
      <c r="AK626" s="44" t="str">
        <f>IFERROR(INDEX(NQC2020compliance_20191121!$L:$L,MATCH($AF626,NQC2020compliance_20191121!$A:$A,0)),"")</f>
        <v/>
      </c>
    </row>
    <row r="627" spans="2:37" x14ac:dyDescent="0.25">
      <c r="B627" s="6">
        <v>622</v>
      </c>
      <c r="C627" s="6" t="s">
        <v>1769</v>
      </c>
      <c r="D627" s="6" t="s">
        <v>1770</v>
      </c>
      <c r="E627" s="6"/>
      <c r="F627" s="6" t="s">
        <v>1127</v>
      </c>
      <c r="G627" s="6" t="s">
        <v>30</v>
      </c>
      <c r="H627" s="6" t="s">
        <v>710</v>
      </c>
      <c r="I627" s="6" t="s">
        <v>929</v>
      </c>
      <c r="J627" s="6" t="s">
        <v>614</v>
      </c>
      <c r="K627" s="6" t="s">
        <v>615</v>
      </c>
      <c r="L627" s="6" t="s">
        <v>1</v>
      </c>
      <c r="M627" s="12">
        <v>42026</v>
      </c>
      <c r="N627" s="12">
        <v>49340</v>
      </c>
      <c r="O627" s="6">
        <v>1</v>
      </c>
      <c r="P627" s="13">
        <v>1.5</v>
      </c>
      <c r="Q627" s="13">
        <v>3.6</v>
      </c>
      <c r="R627" s="14">
        <v>0.27397260299999998</v>
      </c>
      <c r="S627" s="6" t="s">
        <v>35</v>
      </c>
      <c r="T627" s="6" t="s">
        <v>35</v>
      </c>
      <c r="U627" s="15" t="s">
        <v>35</v>
      </c>
      <c r="V627" s="15" t="s">
        <v>616</v>
      </c>
      <c r="W627" s="15" t="s">
        <v>287</v>
      </c>
      <c r="X627" s="16">
        <v>1</v>
      </c>
      <c r="Y627" s="45">
        <f t="shared" si="125"/>
        <v>73050</v>
      </c>
      <c r="Z627" s="41">
        <f>IF(IFERROR(MATCH(E627,CONV_CAISO_Gen_List!C:C,0),FALSE),1,0)</f>
        <v>0</v>
      </c>
      <c r="AA627" s="47">
        <f t="shared" si="126"/>
        <v>3.6</v>
      </c>
      <c r="AB627">
        <f t="shared" si="127"/>
        <v>1</v>
      </c>
      <c r="AC627">
        <f t="shared" si="128"/>
        <v>1</v>
      </c>
      <c r="AD627">
        <f t="shared" si="124"/>
        <v>1</v>
      </c>
      <c r="AE627">
        <f t="shared" si="129"/>
        <v>0</v>
      </c>
      <c r="AF627" t="str">
        <f t="shared" si="130"/>
        <v>SC55700</v>
      </c>
      <c r="AG627" t="str">
        <f t="shared" si="131"/>
        <v>Adelanto West 1</v>
      </c>
      <c r="AH627" s="70">
        <f t="shared" si="132"/>
        <v>1.5</v>
      </c>
      <c r="AI627" t="str">
        <f t="shared" si="133"/>
        <v>Solar</v>
      </c>
      <c r="AJ627" s="44" t="str">
        <f>IFERROR(INDEX(MasterGenCapability_201906!$G:$G,MATCH($AF627,MasterGenCapability_201906!$U:$U,0)),"")</f>
        <v/>
      </c>
      <c r="AK627" s="44" t="str">
        <f>IFERROR(INDEX(NQC2020compliance_20191121!$L:$L,MATCH($AF627,NQC2020compliance_20191121!$A:$A,0)),"")</f>
        <v/>
      </c>
    </row>
    <row r="628" spans="2:37" x14ac:dyDescent="0.25">
      <c r="B628" s="6">
        <v>623</v>
      </c>
      <c r="C628" s="6" t="s">
        <v>1771</v>
      </c>
      <c r="D628" s="6" t="s">
        <v>1772</v>
      </c>
      <c r="E628" s="6"/>
      <c r="F628" s="6" t="s">
        <v>1127</v>
      </c>
      <c r="G628" s="6" t="s">
        <v>30</v>
      </c>
      <c r="H628" s="6" t="s">
        <v>710</v>
      </c>
      <c r="I628" s="6" t="s">
        <v>929</v>
      </c>
      <c r="J628" s="6" t="s">
        <v>614</v>
      </c>
      <c r="K628" s="6" t="s">
        <v>615</v>
      </c>
      <c r="L628" s="6" t="s">
        <v>1</v>
      </c>
      <c r="M628" s="12">
        <v>42026</v>
      </c>
      <c r="N628" s="12">
        <v>49340</v>
      </c>
      <c r="O628" s="6">
        <v>1</v>
      </c>
      <c r="P628" s="13">
        <v>1.5</v>
      </c>
      <c r="Q628" s="13">
        <v>3.6</v>
      </c>
      <c r="R628" s="14">
        <v>0.27397260299999998</v>
      </c>
      <c r="S628" s="6" t="s">
        <v>35</v>
      </c>
      <c r="T628" s="6" t="s">
        <v>35</v>
      </c>
      <c r="U628" s="15" t="s">
        <v>35</v>
      </c>
      <c r="V628" s="15" t="s">
        <v>616</v>
      </c>
      <c r="W628" s="15" t="s">
        <v>287</v>
      </c>
      <c r="X628" s="16">
        <v>1</v>
      </c>
      <c r="Y628" s="45">
        <f t="shared" si="125"/>
        <v>73050</v>
      </c>
      <c r="Z628" s="41">
        <f>IF(IFERROR(MATCH(E628,CONV_CAISO_Gen_List!C:C,0),FALSE),1,0)</f>
        <v>0</v>
      </c>
      <c r="AA628" s="47">
        <f t="shared" si="126"/>
        <v>3.6</v>
      </c>
      <c r="AB628">
        <f t="shared" si="127"/>
        <v>1</v>
      </c>
      <c r="AC628">
        <f t="shared" si="128"/>
        <v>1</v>
      </c>
      <c r="AD628">
        <f t="shared" si="124"/>
        <v>1</v>
      </c>
      <c r="AE628">
        <f t="shared" si="129"/>
        <v>0</v>
      </c>
      <c r="AF628" t="str">
        <f t="shared" si="130"/>
        <v>SC55701</v>
      </c>
      <c r="AG628" t="str">
        <f t="shared" si="131"/>
        <v>Adelanto West 2</v>
      </c>
      <c r="AH628" s="70">
        <f t="shared" si="132"/>
        <v>1.5</v>
      </c>
      <c r="AI628" t="str">
        <f t="shared" si="133"/>
        <v>Solar</v>
      </c>
      <c r="AJ628" s="44" t="str">
        <f>IFERROR(INDEX(MasterGenCapability_201906!$G:$G,MATCH($AF628,MasterGenCapability_201906!$U:$U,0)),"")</f>
        <v/>
      </c>
      <c r="AK628" s="44" t="str">
        <f>IFERROR(INDEX(NQC2020compliance_20191121!$L:$L,MATCH($AF628,NQC2020compliance_20191121!$A:$A,0)),"")</f>
        <v/>
      </c>
    </row>
    <row r="629" spans="2:37" x14ac:dyDescent="0.25">
      <c r="B629" s="6">
        <v>624</v>
      </c>
      <c r="C629" s="6" t="s">
        <v>1773</v>
      </c>
      <c r="D629" s="6" t="s">
        <v>1774</v>
      </c>
      <c r="E629" s="6"/>
      <c r="F629" s="6" t="s">
        <v>1127</v>
      </c>
      <c r="G629" s="6" t="s">
        <v>30</v>
      </c>
      <c r="H629" s="6" t="s">
        <v>844</v>
      </c>
      <c r="I629" s="6" t="s">
        <v>845</v>
      </c>
      <c r="J629" s="6" t="s">
        <v>614</v>
      </c>
      <c r="K629" s="6" t="s">
        <v>615</v>
      </c>
      <c r="L629" s="6" t="s">
        <v>3</v>
      </c>
      <c r="M629" s="12">
        <v>42107</v>
      </c>
      <c r="N629" s="12">
        <v>48891</v>
      </c>
      <c r="O629" s="6">
        <v>1</v>
      </c>
      <c r="P629" s="13">
        <v>1.5</v>
      </c>
      <c r="Q629" s="13">
        <v>3.41</v>
      </c>
      <c r="R629" s="14">
        <v>0.25951293800000003</v>
      </c>
      <c r="S629" s="6" t="s">
        <v>35</v>
      </c>
      <c r="T629" s="6" t="s">
        <v>35</v>
      </c>
      <c r="U629" s="15" t="s">
        <v>35</v>
      </c>
      <c r="V629" s="15" t="s">
        <v>616</v>
      </c>
      <c r="W629" s="15" t="s">
        <v>846</v>
      </c>
      <c r="X629" s="16">
        <v>0.84</v>
      </c>
      <c r="Y629" s="45">
        <f t="shared" si="125"/>
        <v>73050</v>
      </c>
      <c r="Z629" s="41">
        <f>IF(IFERROR(MATCH(E629,CONV_CAISO_Gen_List!C:C,0),FALSE),1,0)</f>
        <v>0</v>
      </c>
      <c r="AA629" s="47">
        <f t="shared" si="126"/>
        <v>2.8643999999999998</v>
      </c>
      <c r="AB629">
        <f t="shared" si="127"/>
        <v>1</v>
      </c>
      <c r="AC629">
        <f t="shared" si="128"/>
        <v>1</v>
      </c>
      <c r="AD629">
        <f t="shared" si="124"/>
        <v>1</v>
      </c>
      <c r="AE629">
        <f t="shared" si="129"/>
        <v>0</v>
      </c>
      <c r="AF629" t="str">
        <f t="shared" si="130"/>
        <v>SC55702</v>
      </c>
      <c r="AG629" t="str">
        <f t="shared" si="131"/>
        <v>Venable #1 North</v>
      </c>
      <c r="AH629" s="70">
        <f t="shared" si="132"/>
        <v>1.5</v>
      </c>
      <c r="AI629" t="str">
        <f t="shared" si="133"/>
        <v>Solar</v>
      </c>
      <c r="AJ629" s="44" t="str">
        <f>IFERROR(INDEX(MasterGenCapability_201906!$G:$G,MATCH($AF629,MasterGenCapability_201906!$U:$U,0)),"")</f>
        <v/>
      </c>
      <c r="AK629" s="44" t="str">
        <f>IFERROR(INDEX(NQC2020compliance_20191121!$L:$L,MATCH($AF629,NQC2020compliance_20191121!$A:$A,0)),"")</f>
        <v/>
      </c>
    </row>
    <row r="630" spans="2:37" x14ac:dyDescent="0.25">
      <c r="B630" s="6">
        <v>625</v>
      </c>
      <c r="C630" s="6" t="s">
        <v>1775</v>
      </c>
      <c r="D630" s="6" t="s">
        <v>1776</v>
      </c>
      <c r="E630" s="6"/>
      <c r="F630" s="6" t="s">
        <v>1127</v>
      </c>
      <c r="G630" s="6" t="s">
        <v>30</v>
      </c>
      <c r="H630" s="6" t="s">
        <v>844</v>
      </c>
      <c r="I630" s="6" t="s">
        <v>845</v>
      </c>
      <c r="J630" s="6" t="s">
        <v>614</v>
      </c>
      <c r="K630" s="6" t="s">
        <v>615</v>
      </c>
      <c r="L630" s="6" t="s">
        <v>3</v>
      </c>
      <c r="M630" s="12">
        <v>42108</v>
      </c>
      <c r="N630" s="12">
        <v>48891</v>
      </c>
      <c r="O630" s="6">
        <v>1</v>
      </c>
      <c r="P630" s="13">
        <v>1.5</v>
      </c>
      <c r="Q630" s="13">
        <v>3.41</v>
      </c>
      <c r="R630" s="14">
        <v>0.25951293800000003</v>
      </c>
      <c r="S630" s="6" t="s">
        <v>35</v>
      </c>
      <c r="T630" s="6" t="s">
        <v>35</v>
      </c>
      <c r="U630" s="15" t="s">
        <v>35</v>
      </c>
      <c r="V630" s="15" t="s">
        <v>616</v>
      </c>
      <c r="W630" s="15" t="s">
        <v>846</v>
      </c>
      <c r="X630" s="16">
        <v>0.84</v>
      </c>
      <c r="Y630" s="45">
        <f t="shared" si="125"/>
        <v>73050</v>
      </c>
      <c r="Z630" s="41">
        <f>IF(IFERROR(MATCH(E630,CONV_CAISO_Gen_List!C:C,0),FALSE),1,0)</f>
        <v>0</v>
      </c>
      <c r="AA630" s="47">
        <f t="shared" si="126"/>
        <v>2.8643999999999998</v>
      </c>
      <c r="AB630">
        <f t="shared" si="127"/>
        <v>1</v>
      </c>
      <c r="AC630">
        <f t="shared" si="128"/>
        <v>1</v>
      </c>
      <c r="AD630">
        <f t="shared" si="124"/>
        <v>1</v>
      </c>
      <c r="AE630">
        <f t="shared" si="129"/>
        <v>0</v>
      </c>
      <c r="AF630" t="str">
        <f t="shared" si="130"/>
        <v>SC55703</v>
      </c>
      <c r="AG630" t="str">
        <f t="shared" si="131"/>
        <v>Venable #2 South</v>
      </c>
      <c r="AH630" s="70">
        <f t="shared" si="132"/>
        <v>1.5</v>
      </c>
      <c r="AI630" t="str">
        <f t="shared" si="133"/>
        <v>Solar</v>
      </c>
      <c r="AJ630" s="44" t="str">
        <f>IFERROR(INDEX(MasterGenCapability_201906!$G:$G,MATCH($AF630,MasterGenCapability_201906!$U:$U,0)),"")</f>
        <v/>
      </c>
      <c r="AK630" s="44" t="str">
        <f>IFERROR(INDEX(NQC2020compliance_20191121!$L:$L,MATCH($AF630,NQC2020compliance_20191121!$A:$A,0)),"")</f>
        <v/>
      </c>
    </row>
    <row r="631" spans="2:37" x14ac:dyDescent="0.25">
      <c r="B631" s="6">
        <v>626</v>
      </c>
      <c r="C631" s="6" t="s">
        <v>1777</v>
      </c>
      <c r="D631" s="6" t="s">
        <v>1778</v>
      </c>
      <c r="E631" s="6"/>
      <c r="F631" s="6" t="s">
        <v>1127</v>
      </c>
      <c r="G631" s="6" t="s">
        <v>30</v>
      </c>
      <c r="H631" s="6" t="s">
        <v>90</v>
      </c>
      <c r="I631" s="6" t="s">
        <v>91</v>
      </c>
      <c r="J631" s="6" t="s">
        <v>614</v>
      </c>
      <c r="K631" s="6" t="s">
        <v>619</v>
      </c>
      <c r="L631" s="6" t="s">
        <v>1</v>
      </c>
      <c r="M631" s="12">
        <v>41985</v>
      </c>
      <c r="N631" s="12">
        <v>49417</v>
      </c>
      <c r="O631" s="6">
        <v>1</v>
      </c>
      <c r="P631" s="13">
        <v>1.5</v>
      </c>
      <c r="Q631" s="13">
        <v>4.7300000000000004</v>
      </c>
      <c r="R631" s="14">
        <v>0.35996955899999999</v>
      </c>
      <c r="S631" s="6" t="s">
        <v>35</v>
      </c>
      <c r="T631" s="6" t="s">
        <v>35</v>
      </c>
      <c r="U631" s="15" t="s">
        <v>35</v>
      </c>
      <c r="V631" s="15" t="s">
        <v>616</v>
      </c>
      <c r="W631" s="15" t="s">
        <v>91</v>
      </c>
      <c r="X631" s="16">
        <v>1</v>
      </c>
      <c r="Y631" s="45">
        <f t="shared" si="125"/>
        <v>73050</v>
      </c>
      <c r="Z631" s="41">
        <f>IF(IFERROR(MATCH(E631,CONV_CAISO_Gen_List!C:C,0),FALSE),1,0)</f>
        <v>0</v>
      </c>
      <c r="AA631" s="47">
        <f t="shared" si="126"/>
        <v>4.7300000000000004</v>
      </c>
      <c r="AB631">
        <f t="shared" si="127"/>
        <v>1</v>
      </c>
      <c r="AC631">
        <f t="shared" si="128"/>
        <v>1</v>
      </c>
      <c r="AD631">
        <f t="shared" si="124"/>
        <v>1</v>
      </c>
      <c r="AE631">
        <f t="shared" si="129"/>
        <v>0</v>
      </c>
      <c r="AF631" t="str">
        <f t="shared" si="130"/>
        <v>SC55715</v>
      </c>
      <c r="AG631" t="str">
        <f t="shared" si="131"/>
        <v>Lancaster Solar 1</v>
      </c>
      <c r="AH631" s="70">
        <f t="shared" si="132"/>
        <v>1.5</v>
      </c>
      <c r="AI631" t="str">
        <f t="shared" si="133"/>
        <v>Solar</v>
      </c>
      <c r="AJ631" s="44" t="str">
        <f>IFERROR(INDEX(MasterGenCapability_201906!$G:$G,MATCH($AF631,MasterGenCapability_201906!$U:$U,0)),"")</f>
        <v/>
      </c>
      <c r="AK631" s="44" t="str">
        <f>IFERROR(INDEX(NQC2020compliance_20191121!$L:$L,MATCH($AF631,NQC2020compliance_20191121!$A:$A,0)),"")</f>
        <v/>
      </c>
    </row>
    <row r="632" spans="2:37" x14ac:dyDescent="0.25">
      <c r="B632" s="6">
        <v>627</v>
      </c>
      <c r="C632" s="6" t="s">
        <v>1779</v>
      </c>
      <c r="D632" s="6" t="s">
        <v>1780</v>
      </c>
      <c r="E632" s="6"/>
      <c r="F632" s="6" t="s">
        <v>1127</v>
      </c>
      <c r="G632" s="6" t="s">
        <v>30</v>
      </c>
      <c r="H632" s="6" t="s">
        <v>90</v>
      </c>
      <c r="I632" s="6" t="s">
        <v>91</v>
      </c>
      <c r="J632" s="6" t="s">
        <v>614</v>
      </c>
      <c r="K632" s="6" t="s">
        <v>619</v>
      </c>
      <c r="L632" s="6" t="s">
        <v>1</v>
      </c>
      <c r="M632" s="12">
        <v>41985</v>
      </c>
      <c r="N632" s="12">
        <v>49417</v>
      </c>
      <c r="O632" s="6">
        <v>1</v>
      </c>
      <c r="P632" s="13">
        <v>1.5</v>
      </c>
      <c r="Q632" s="13">
        <v>4.7300000000000004</v>
      </c>
      <c r="R632" s="14">
        <v>0.35996955899999999</v>
      </c>
      <c r="S632" s="6" t="s">
        <v>35</v>
      </c>
      <c r="T632" s="6" t="s">
        <v>35</v>
      </c>
      <c r="U632" s="15" t="s">
        <v>35</v>
      </c>
      <c r="V632" s="15" t="s">
        <v>616</v>
      </c>
      <c r="W632" s="15" t="s">
        <v>91</v>
      </c>
      <c r="X632" s="16">
        <v>1</v>
      </c>
      <c r="Y632" s="45">
        <f t="shared" si="125"/>
        <v>73050</v>
      </c>
      <c r="Z632" s="41">
        <f>IF(IFERROR(MATCH(E632,CONV_CAISO_Gen_List!C:C,0),FALSE),1,0)</f>
        <v>0</v>
      </c>
      <c r="AA632" s="47">
        <f t="shared" si="126"/>
        <v>4.7300000000000004</v>
      </c>
      <c r="AB632">
        <f t="shared" si="127"/>
        <v>1</v>
      </c>
      <c r="AC632">
        <f t="shared" si="128"/>
        <v>1</v>
      </c>
      <c r="AD632">
        <f t="shared" si="124"/>
        <v>1</v>
      </c>
      <c r="AE632">
        <f t="shared" si="129"/>
        <v>0</v>
      </c>
      <c r="AF632" t="str">
        <f t="shared" si="130"/>
        <v>SC55716</v>
      </c>
      <c r="AG632" t="str">
        <f t="shared" si="131"/>
        <v>Lancaster Solar 2</v>
      </c>
      <c r="AH632" s="70">
        <f t="shared" si="132"/>
        <v>1.5</v>
      </c>
      <c r="AI632" t="str">
        <f t="shared" si="133"/>
        <v>Solar</v>
      </c>
      <c r="AJ632" s="44" t="str">
        <f>IFERROR(INDEX(MasterGenCapability_201906!$G:$G,MATCH($AF632,MasterGenCapability_201906!$U:$U,0)),"")</f>
        <v/>
      </c>
      <c r="AK632" s="44" t="str">
        <f>IFERROR(INDEX(NQC2020compliance_20191121!$L:$L,MATCH($AF632,NQC2020compliance_20191121!$A:$A,0)),"")</f>
        <v/>
      </c>
    </row>
    <row r="633" spans="2:37" x14ac:dyDescent="0.25">
      <c r="B633" s="6">
        <v>628</v>
      </c>
      <c r="C633" s="6" t="s">
        <v>1781</v>
      </c>
      <c r="D633" s="6" t="s">
        <v>1782</v>
      </c>
      <c r="E633" s="6" t="s">
        <v>1783</v>
      </c>
      <c r="F633" s="6" t="s">
        <v>1127</v>
      </c>
      <c r="G633" s="6" t="s">
        <v>30</v>
      </c>
      <c r="H633" s="6" t="s">
        <v>90</v>
      </c>
      <c r="I633" s="6" t="s">
        <v>91</v>
      </c>
      <c r="J633" s="6" t="s">
        <v>614</v>
      </c>
      <c r="K633" s="6" t="s">
        <v>619</v>
      </c>
      <c r="L633" s="6" t="s">
        <v>1</v>
      </c>
      <c r="M633" s="12">
        <v>42277</v>
      </c>
      <c r="N633" s="12">
        <v>49583</v>
      </c>
      <c r="O633" s="6">
        <v>1</v>
      </c>
      <c r="P633" s="13">
        <v>1.5</v>
      </c>
      <c r="Q633" s="13">
        <v>4.7300000000000004</v>
      </c>
      <c r="R633" s="14">
        <v>0.35996955899999999</v>
      </c>
      <c r="S633" s="6" t="s">
        <v>35</v>
      </c>
      <c r="T633" s="6" t="s">
        <v>35</v>
      </c>
      <c r="U633" s="15" t="s">
        <v>35</v>
      </c>
      <c r="V633" s="15" t="s">
        <v>616</v>
      </c>
      <c r="W633" s="15" t="s">
        <v>91</v>
      </c>
      <c r="X633" s="16">
        <v>1</v>
      </c>
      <c r="Y633" s="45">
        <f t="shared" si="125"/>
        <v>73050</v>
      </c>
      <c r="Z633" s="41">
        <f>IF(IFERROR(MATCH(E633,CONV_CAISO_Gen_List!C:C,0),FALSE),1,0)</f>
        <v>1</v>
      </c>
      <c r="AA633" s="47">
        <f t="shared" si="126"/>
        <v>4.7300000000000004</v>
      </c>
      <c r="AB633">
        <f t="shared" si="127"/>
        <v>1</v>
      </c>
      <c r="AC633">
        <f t="shared" si="128"/>
        <v>1</v>
      </c>
      <c r="AD633">
        <f t="shared" si="124"/>
        <v>1</v>
      </c>
      <c r="AE633">
        <f t="shared" si="129"/>
        <v>0</v>
      </c>
      <c r="AF633" t="str">
        <f t="shared" si="130"/>
        <v>OASIS_6_SOLAR1</v>
      </c>
      <c r="AG633" t="str">
        <f t="shared" si="131"/>
        <v>Morgan Lancaster I, LLC</v>
      </c>
      <c r="AH633" s="70">
        <f t="shared" si="132"/>
        <v>1.5</v>
      </c>
      <c r="AI633" t="str">
        <f t="shared" si="133"/>
        <v>Solar</v>
      </c>
      <c r="AJ633" s="44">
        <f>IFERROR(INDEX(MasterGenCapability_201906!$G:$G,MATCH($AF633,MasterGenCapability_201906!$U:$U,0)),"")</f>
        <v>1.5</v>
      </c>
      <c r="AK633" s="44">
        <f>IFERROR(INDEX(NQC2020compliance_20191121!$L:$L,MATCH($AF633,NQC2020compliance_20191121!$A:$A,0)),"")</f>
        <v>0</v>
      </c>
    </row>
    <row r="634" spans="2:37" x14ac:dyDescent="0.25">
      <c r="B634" s="6">
        <v>629</v>
      </c>
      <c r="C634" s="6" t="s">
        <v>1784</v>
      </c>
      <c r="D634" s="6" t="s">
        <v>1785</v>
      </c>
      <c r="E634" s="6"/>
      <c r="F634" s="6" t="s">
        <v>1127</v>
      </c>
      <c r="G634" s="6" t="s">
        <v>30</v>
      </c>
      <c r="H634" s="6" t="s">
        <v>710</v>
      </c>
      <c r="I634" s="6" t="s">
        <v>286</v>
      </c>
      <c r="J634" s="6" t="s">
        <v>614</v>
      </c>
      <c r="K634" s="6" t="s">
        <v>615</v>
      </c>
      <c r="L634" s="6" t="s">
        <v>3</v>
      </c>
      <c r="M634" s="12">
        <v>42544</v>
      </c>
      <c r="N634" s="12">
        <v>49848</v>
      </c>
      <c r="O634" s="6">
        <v>1</v>
      </c>
      <c r="P634" s="13">
        <v>3</v>
      </c>
      <c r="Q634" s="13">
        <v>6</v>
      </c>
      <c r="R634" s="14">
        <v>0.228310502</v>
      </c>
      <c r="S634" s="6" t="s">
        <v>35</v>
      </c>
      <c r="T634" s="6" t="s">
        <v>35</v>
      </c>
      <c r="U634" s="15" t="s">
        <v>35</v>
      </c>
      <c r="V634" s="15" t="s">
        <v>616</v>
      </c>
      <c r="W634" s="15" t="s">
        <v>287</v>
      </c>
      <c r="X634" s="16">
        <v>0.84</v>
      </c>
      <c r="Y634" s="45">
        <f t="shared" si="125"/>
        <v>73050</v>
      </c>
      <c r="Z634" s="41">
        <f>IF(IFERROR(MATCH(E634,CONV_CAISO_Gen_List!C:C,0),FALSE),1,0)</f>
        <v>0</v>
      </c>
      <c r="AA634" s="47">
        <f t="shared" si="126"/>
        <v>5.04</v>
      </c>
      <c r="AB634">
        <f t="shared" si="127"/>
        <v>1</v>
      </c>
      <c r="AC634">
        <f t="shared" si="128"/>
        <v>1</v>
      </c>
      <c r="AD634">
        <f t="shared" si="124"/>
        <v>1</v>
      </c>
      <c r="AE634">
        <f t="shared" si="129"/>
        <v>0</v>
      </c>
      <c r="AF634" t="str">
        <f t="shared" si="130"/>
        <v>SC55744</v>
      </c>
      <c r="AG634" t="str">
        <f t="shared" si="131"/>
        <v>PVNavitator, LLC</v>
      </c>
      <c r="AH634" s="70">
        <f t="shared" si="132"/>
        <v>3</v>
      </c>
      <c r="AI634" t="str">
        <f t="shared" si="133"/>
        <v>Solar</v>
      </c>
      <c r="AJ634" s="44" t="str">
        <f>IFERROR(INDEX(MasterGenCapability_201906!$G:$G,MATCH($AF634,MasterGenCapability_201906!$U:$U,0)),"")</f>
        <v/>
      </c>
      <c r="AK634" s="44" t="str">
        <f>IFERROR(INDEX(NQC2020compliance_20191121!$L:$L,MATCH($AF634,NQC2020compliance_20191121!$A:$A,0)),"")</f>
        <v/>
      </c>
    </row>
    <row r="635" spans="2:37" x14ac:dyDescent="0.25">
      <c r="B635" s="6">
        <v>630</v>
      </c>
      <c r="C635" s="6" t="s">
        <v>1786</v>
      </c>
      <c r="D635" s="6" t="s">
        <v>1787</v>
      </c>
      <c r="E635" s="6" t="s">
        <v>1788</v>
      </c>
      <c r="F635" s="6" t="s">
        <v>1127</v>
      </c>
      <c r="G635" s="6" t="s">
        <v>30</v>
      </c>
      <c r="H635" s="6" t="s">
        <v>90</v>
      </c>
      <c r="I635" s="6" t="s">
        <v>91</v>
      </c>
      <c r="J635" s="6" t="s">
        <v>614</v>
      </c>
      <c r="K635" s="6" t="s">
        <v>619</v>
      </c>
      <c r="L635" s="6" t="s">
        <v>1</v>
      </c>
      <c r="M635" s="12">
        <v>42216</v>
      </c>
      <c r="N635" s="12">
        <v>49520</v>
      </c>
      <c r="O635" s="6">
        <v>1</v>
      </c>
      <c r="P635" s="13">
        <v>10</v>
      </c>
      <c r="Q635" s="13">
        <v>27</v>
      </c>
      <c r="R635" s="14">
        <v>0.30821917799999998</v>
      </c>
      <c r="S635" s="6" t="s">
        <v>35</v>
      </c>
      <c r="T635" s="6" t="s">
        <v>35</v>
      </c>
      <c r="U635" s="15" t="s">
        <v>35</v>
      </c>
      <c r="V635" s="15" t="s">
        <v>616</v>
      </c>
      <c r="W635" s="15" t="s">
        <v>91</v>
      </c>
      <c r="X635" s="16">
        <v>1</v>
      </c>
      <c r="Y635" s="45">
        <f t="shared" si="125"/>
        <v>73050</v>
      </c>
      <c r="Z635" s="41">
        <f>IF(IFERROR(MATCH(E635,CONV_CAISO_Gen_List!C:C,0),FALSE),1,0)</f>
        <v>1</v>
      </c>
      <c r="AA635" s="47">
        <f t="shared" si="126"/>
        <v>27</v>
      </c>
      <c r="AB635">
        <f t="shared" si="127"/>
        <v>1</v>
      </c>
      <c r="AC635">
        <f t="shared" si="128"/>
        <v>1</v>
      </c>
      <c r="AD635">
        <f t="shared" si="124"/>
        <v>1</v>
      </c>
      <c r="AE635">
        <f t="shared" si="129"/>
        <v>0</v>
      </c>
      <c r="AF635" t="str">
        <f t="shared" si="130"/>
        <v>PMDLET_6_SOLAR1</v>
      </c>
      <c r="AG635" t="str">
        <f t="shared" si="131"/>
        <v>SEPV Palmdale East, LLC</v>
      </c>
      <c r="AH635" s="70">
        <f t="shared" si="132"/>
        <v>10</v>
      </c>
      <c r="AI635" t="str">
        <f t="shared" si="133"/>
        <v>Solar</v>
      </c>
      <c r="AJ635" s="44">
        <f>IFERROR(INDEX(MasterGenCapability_201906!$G:$G,MATCH($AF635,MasterGenCapability_201906!$U:$U,0)),"")</f>
        <v>10</v>
      </c>
      <c r="AK635" s="44">
        <f>IFERROR(INDEX(NQC2020compliance_20191121!$L:$L,MATCH($AF635,NQC2020compliance_20191121!$A:$A,0)),"")</f>
        <v>1.4</v>
      </c>
    </row>
    <row r="636" spans="2:37" x14ac:dyDescent="0.25">
      <c r="B636" s="6">
        <v>631</v>
      </c>
      <c r="C636" s="6" t="s">
        <v>1789</v>
      </c>
      <c r="D636" s="6" t="s">
        <v>1790</v>
      </c>
      <c r="E636" s="6" t="s">
        <v>1791</v>
      </c>
      <c r="F636" s="6" t="s">
        <v>1127</v>
      </c>
      <c r="G636" s="6" t="s">
        <v>30</v>
      </c>
      <c r="H636" s="6" t="s">
        <v>90</v>
      </c>
      <c r="I636" s="6" t="s">
        <v>91</v>
      </c>
      <c r="J636" s="6" t="s">
        <v>614</v>
      </c>
      <c r="K636" s="6" t="s">
        <v>615</v>
      </c>
      <c r="L636" s="6" t="s">
        <v>1</v>
      </c>
      <c r="M636" s="12">
        <v>42761</v>
      </c>
      <c r="N636" s="12">
        <v>50072</v>
      </c>
      <c r="O636" s="6">
        <v>1</v>
      </c>
      <c r="P636" s="13">
        <v>3</v>
      </c>
      <c r="Q636" s="13">
        <v>8.98</v>
      </c>
      <c r="R636" s="14">
        <v>0.34170471800000002</v>
      </c>
      <c r="S636" s="6" t="s">
        <v>35</v>
      </c>
      <c r="T636" s="6" t="s">
        <v>35</v>
      </c>
      <c r="U636" s="15" t="s">
        <v>35</v>
      </c>
      <c r="V636" s="15" t="s">
        <v>616</v>
      </c>
      <c r="W636" s="15" t="s">
        <v>91</v>
      </c>
      <c r="X636" s="16">
        <v>1</v>
      </c>
      <c r="Y636" s="45">
        <f t="shared" si="125"/>
        <v>73050</v>
      </c>
      <c r="Z636" s="41">
        <f>IF(IFERROR(MATCH(E636,CONV_CAISO_Gen_List!C:C,0),FALSE),1,0)</f>
        <v>0</v>
      </c>
      <c r="AA636" s="47">
        <f t="shared" si="126"/>
        <v>8.98</v>
      </c>
      <c r="AB636">
        <f t="shared" si="127"/>
        <v>1</v>
      </c>
      <c r="AC636">
        <f t="shared" si="128"/>
        <v>1</v>
      </c>
      <c r="AD636">
        <f t="shared" si="124"/>
        <v>1</v>
      </c>
      <c r="AE636">
        <f t="shared" si="129"/>
        <v>0</v>
      </c>
      <c r="AF636" t="str">
        <f t="shared" si="130"/>
        <v>ROSMND_6_SOLAR</v>
      </c>
      <c r="AG636" t="str">
        <f t="shared" si="131"/>
        <v>Lancaster WAD B, LLC</v>
      </c>
      <c r="AH636" s="70">
        <f t="shared" si="132"/>
        <v>3</v>
      </c>
      <c r="AI636" t="str">
        <f t="shared" si="133"/>
        <v>Solar</v>
      </c>
      <c r="AJ636" s="44">
        <f>IFERROR(INDEX(MasterGenCapability_201906!$G:$G,MATCH($AF636,MasterGenCapability_201906!$U:$U,0)),"")</f>
        <v>3</v>
      </c>
      <c r="AK636" s="44">
        <f>IFERROR(INDEX(NQC2020compliance_20191121!$L:$L,MATCH($AF636,NQC2020compliance_20191121!$A:$A,0)),"")</f>
        <v>0.42</v>
      </c>
    </row>
    <row r="637" spans="2:37" x14ac:dyDescent="0.25">
      <c r="B637" s="6">
        <v>632</v>
      </c>
      <c r="C637" s="6" t="s">
        <v>1792</v>
      </c>
      <c r="D637" s="6" t="s">
        <v>1793</v>
      </c>
      <c r="E637" s="6" t="s">
        <v>1794</v>
      </c>
      <c r="F637" s="6" t="s">
        <v>1127</v>
      </c>
      <c r="G637" s="6" t="s">
        <v>30</v>
      </c>
      <c r="H637" s="6" t="s">
        <v>79</v>
      </c>
      <c r="I637" s="6" t="s">
        <v>91</v>
      </c>
      <c r="J637" s="6" t="s">
        <v>614</v>
      </c>
      <c r="K637" s="6" t="s">
        <v>619</v>
      </c>
      <c r="L637" s="6" t="s">
        <v>1</v>
      </c>
      <c r="M637" s="12">
        <v>42033</v>
      </c>
      <c r="N637" s="12">
        <v>49369</v>
      </c>
      <c r="O637" s="6">
        <v>1</v>
      </c>
      <c r="P637" s="13">
        <v>20</v>
      </c>
      <c r="Q637" s="13">
        <v>54.43</v>
      </c>
      <c r="R637" s="14">
        <v>0.31067351599999998</v>
      </c>
      <c r="S637" s="6" t="s">
        <v>35</v>
      </c>
      <c r="T637" s="6" t="s">
        <v>35</v>
      </c>
      <c r="U637" s="15" t="s">
        <v>35</v>
      </c>
      <c r="V637" s="15" t="s">
        <v>616</v>
      </c>
      <c r="W637" s="15" t="s">
        <v>91</v>
      </c>
      <c r="X637" s="16">
        <v>1</v>
      </c>
      <c r="Y637" s="45">
        <f t="shared" si="125"/>
        <v>73050</v>
      </c>
      <c r="Z637" s="41">
        <f>IF(IFERROR(MATCH(E637,CONV_CAISO_Gen_List!C:C,0),FALSE),1,0)</f>
        <v>1</v>
      </c>
      <c r="AA637" s="47">
        <f t="shared" si="126"/>
        <v>54.43</v>
      </c>
      <c r="AB637">
        <f t="shared" si="127"/>
        <v>1</v>
      </c>
      <c r="AC637">
        <f t="shared" si="128"/>
        <v>1</v>
      </c>
      <c r="AD637">
        <f t="shared" si="124"/>
        <v>1</v>
      </c>
      <c r="AE637">
        <f t="shared" si="129"/>
        <v>0</v>
      </c>
      <c r="AF637" t="str">
        <f t="shared" si="130"/>
        <v>PMPJCK_1_SOLAR1</v>
      </c>
      <c r="AG637" t="str">
        <f t="shared" si="131"/>
        <v>Pumpjack Solar I, LLC</v>
      </c>
      <c r="AH637" s="70">
        <f t="shared" si="132"/>
        <v>20</v>
      </c>
      <c r="AI637" t="str">
        <f t="shared" si="133"/>
        <v>Solar</v>
      </c>
      <c r="AJ637" s="44">
        <f>IFERROR(INDEX(MasterGenCapability_201906!$G:$G,MATCH($AF637,MasterGenCapability_201906!$U:$U,0)),"")</f>
        <v>20</v>
      </c>
      <c r="AK637" s="44">
        <f>IFERROR(INDEX(NQC2020compliance_20191121!$L:$L,MATCH($AF637,NQC2020compliance_20191121!$A:$A,0)),"")</f>
        <v>2.8</v>
      </c>
    </row>
    <row r="638" spans="2:37" x14ac:dyDescent="0.25">
      <c r="B638" s="6">
        <v>633</v>
      </c>
      <c r="C638" s="6" t="s">
        <v>1795</v>
      </c>
      <c r="D638" s="6" t="s">
        <v>1796</v>
      </c>
      <c r="E638" s="6" t="s">
        <v>1797</v>
      </c>
      <c r="F638" s="6" t="s">
        <v>1127</v>
      </c>
      <c r="G638" s="6" t="s">
        <v>30</v>
      </c>
      <c r="H638" s="6" t="s">
        <v>79</v>
      </c>
      <c r="I638" s="6" t="s">
        <v>91</v>
      </c>
      <c r="J638" s="6" t="s">
        <v>614</v>
      </c>
      <c r="K638" s="6" t="s">
        <v>619</v>
      </c>
      <c r="L638" s="6" t="s">
        <v>1</v>
      </c>
      <c r="M638" s="12">
        <v>42207</v>
      </c>
      <c r="N638" s="12">
        <v>49521</v>
      </c>
      <c r="O638" s="6">
        <v>1</v>
      </c>
      <c r="P638" s="13">
        <v>17.986000000000001</v>
      </c>
      <c r="Q638" s="13">
        <v>55.69</v>
      </c>
      <c r="R638" s="14">
        <v>0.353458575</v>
      </c>
      <c r="S638" s="6" t="s">
        <v>35</v>
      </c>
      <c r="T638" s="6" t="s">
        <v>35</v>
      </c>
      <c r="U638" s="15" t="s">
        <v>35</v>
      </c>
      <c r="V638" s="15" t="s">
        <v>616</v>
      </c>
      <c r="W638" s="15" t="s">
        <v>91</v>
      </c>
      <c r="X638" s="16">
        <v>1</v>
      </c>
      <c r="Y638" s="45">
        <f t="shared" si="125"/>
        <v>73050</v>
      </c>
      <c r="Z638" s="41">
        <f>IF(IFERROR(MATCH(E638,CONV_CAISO_Gen_List!C:C,0),FALSE),1,0)</f>
        <v>1</v>
      </c>
      <c r="AA638" s="47">
        <f t="shared" si="126"/>
        <v>55.69</v>
      </c>
      <c r="AB638">
        <f t="shared" si="127"/>
        <v>1</v>
      </c>
      <c r="AC638">
        <f t="shared" si="128"/>
        <v>1</v>
      </c>
      <c r="AD638">
        <f t="shared" si="124"/>
        <v>1</v>
      </c>
      <c r="AE638">
        <f t="shared" si="129"/>
        <v>0</v>
      </c>
      <c r="AF638" t="str">
        <f t="shared" si="130"/>
        <v>CATLNA_2_SOLAR2</v>
      </c>
      <c r="AG638" t="str">
        <f t="shared" si="131"/>
        <v>Catalina Solar 2, LLC</v>
      </c>
      <c r="AH638" s="70">
        <f t="shared" si="132"/>
        <v>17.986000000000001</v>
      </c>
      <c r="AI638" t="str">
        <f t="shared" si="133"/>
        <v>Solar</v>
      </c>
      <c r="AJ638" s="44">
        <f>IFERROR(INDEX(MasterGenCapability_201906!$G:$G,MATCH($AF638,MasterGenCapability_201906!$U:$U,0)),"")</f>
        <v>18</v>
      </c>
      <c r="AK638" s="44">
        <f>IFERROR(INDEX(NQC2020compliance_20191121!$L:$L,MATCH($AF638,NQC2020compliance_20191121!$A:$A,0)),"")</f>
        <v>2.52</v>
      </c>
    </row>
    <row r="639" spans="2:37" x14ac:dyDescent="0.25">
      <c r="B639" s="6">
        <v>634</v>
      </c>
      <c r="C639" s="6" t="s">
        <v>1798</v>
      </c>
      <c r="D639" s="6" t="s">
        <v>1799</v>
      </c>
      <c r="E639" s="6" t="s">
        <v>1800</v>
      </c>
      <c r="F639" s="6" t="s">
        <v>1127</v>
      </c>
      <c r="G639" s="6" t="s">
        <v>30</v>
      </c>
      <c r="H639" s="6" t="s">
        <v>130</v>
      </c>
      <c r="I639" s="6" t="s">
        <v>80</v>
      </c>
      <c r="J639" s="6" t="s">
        <v>614</v>
      </c>
      <c r="K639" s="6" t="s">
        <v>615</v>
      </c>
      <c r="L639" s="6" t="s">
        <v>1</v>
      </c>
      <c r="M639" s="12">
        <v>42349</v>
      </c>
      <c r="N639" s="12">
        <v>49675</v>
      </c>
      <c r="O639" s="6">
        <v>1</v>
      </c>
      <c r="P639" s="13">
        <v>5</v>
      </c>
      <c r="Q639" s="13">
        <v>11</v>
      </c>
      <c r="R639" s="14">
        <v>0.25114155300000002</v>
      </c>
      <c r="S639" s="6" t="s">
        <v>35</v>
      </c>
      <c r="T639" s="6" t="s">
        <v>35</v>
      </c>
      <c r="U639" s="15" t="s">
        <v>35</v>
      </c>
      <c r="V639" s="15" t="s">
        <v>616</v>
      </c>
      <c r="W639" s="15" t="s">
        <v>80</v>
      </c>
      <c r="X639" s="16">
        <v>1</v>
      </c>
      <c r="Y639" s="45">
        <f t="shared" si="125"/>
        <v>73050</v>
      </c>
      <c r="Z639" s="41">
        <f>IF(IFERROR(MATCH(E639,CONV_CAISO_Gen_List!C:C,0),FALSE),1,0)</f>
        <v>1</v>
      </c>
      <c r="AA639" s="47">
        <f t="shared" si="126"/>
        <v>11</v>
      </c>
      <c r="AB639">
        <f t="shared" si="127"/>
        <v>1</v>
      </c>
      <c r="AC639">
        <f t="shared" si="128"/>
        <v>1</v>
      </c>
      <c r="AD639">
        <f t="shared" si="124"/>
        <v>1</v>
      </c>
      <c r="AE639">
        <f t="shared" si="129"/>
        <v>0</v>
      </c>
      <c r="AF639" t="str">
        <f t="shared" si="130"/>
        <v>MNDOTA_1_SOLAR2</v>
      </c>
      <c r="AG639" t="str">
        <f t="shared" si="131"/>
        <v>Citizen Solar B, LLC</v>
      </c>
      <c r="AH639" s="70">
        <f t="shared" si="132"/>
        <v>5</v>
      </c>
      <c r="AI639" t="str">
        <f t="shared" si="133"/>
        <v>Solar</v>
      </c>
      <c r="AJ639" s="44">
        <f>IFERROR(INDEX(MasterGenCapability_201906!$G:$G,MATCH($AF639,MasterGenCapability_201906!$U:$U,0)),"")</f>
        <v>5</v>
      </c>
      <c r="AK639" s="44">
        <f>IFERROR(INDEX(NQC2020compliance_20191121!$L:$L,MATCH($AF639,NQC2020compliance_20191121!$A:$A,0)),"")</f>
        <v>0</v>
      </c>
    </row>
    <row r="640" spans="2:37" x14ac:dyDescent="0.25">
      <c r="B640" s="6">
        <v>635</v>
      </c>
      <c r="C640" s="6" t="s">
        <v>1801</v>
      </c>
      <c r="D640" s="6" t="s">
        <v>1802</v>
      </c>
      <c r="E640" s="6" t="s">
        <v>1803</v>
      </c>
      <c r="F640" s="6" t="s">
        <v>1127</v>
      </c>
      <c r="G640" s="6" t="s">
        <v>30</v>
      </c>
      <c r="H640" s="6" t="s">
        <v>79</v>
      </c>
      <c r="I640" s="6" t="s">
        <v>91</v>
      </c>
      <c r="J640" s="6" t="s">
        <v>614</v>
      </c>
      <c r="K640" s="6" t="s">
        <v>619</v>
      </c>
      <c r="L640" s="6" t="s">
        <v>1</v>
      </c>
      <c r="M640" s="12">
        <v>42053</v>
      </c>
      <c r="N640" s="12">
        <v>49369</v>
      </c>
      <c r="O640" s="6">
        <v>1</v>
      </c>
      <c r="P640" s="13">
        <v>20</v>
      </c>
      <c r="Q640" s="13">
        <v>54.17</v>
      </c>
      <c r="R640" s="14">
        <v>0.30918949800000001</v>
      </c>
      <c r="S640" s="6" t="s">
        <v>35</v>
      </c>
      <c r="T640" s="6" t="s">
        <v>35</v>
      </c>
      <c r="U640" s="15" t="s">
        <v>35</v>
      </c>
      <c r="V640" s="15" t="s">
        <v>616</v>
      </c>
      <c r="W640" s="15" t="s">
        <v>91</v>
      </c>
      <c r="X640" s="16">
        <v>1</v>
      </c>
      <c r="Y640" s="45">
        <f t="shared" si="125"/>
        <v>73050</v>
      </c>
      <c r="Z640" s="41">
        <f>IF(IFERROR(MATCH(E640,CONV_CAISO_Gen_List!C:C,0),FALSE),1,0)</f>
        <v>1</v>
      </c>
      <c r="AA640" s="47">
        <f t="shared" si="126"/>
        <v>54.17</v>
      </c>
      <c r="AB640">
        <f t="shared" si="127"/>
        <v>1</v>
      </c>
      <c r="AC640">
        <f t="shared" si="128"/>
        <v>1</v>
      </c>
      <c r="AD640">
        <f t="shared" si="124"/>
        <v>1</v>
      </c>
      <c r="AE640">
        <f t="shared" si="129"/>
        <v>0</v>
      </c>
      <c r="AF640" t="str">
        <f t="shared" si="130"/>
        <v>WLDWD_1_SOLAR1</v>
      </c>
      <c r="AG640" t="str">
        <f t="shared" si="131"/>
        <v>Wildwood Solar I, LLC</v>
      </c>
      <c r="AH640" s="70">
        <f t="shared" si="132"/>
        <v>20</v>
      </c>
      <c r="AI640" t="str">
        <f t="shared" si="133"/>
        <v>Solar</v>
      </c>
      <c r="AJ640" s="44">
        <f>IFERROR(INDEX(MasterGenCapability_201906!$G:$G,MATCH($AF640,MasterGenCapability_201906!$U:$U,0)),"")</f>
        <v>20</v>
      </c>
      <c r="AK640" s="44">
        <f>IFERROR(INDEX(NQC2020compliance_20191121!$L:$L,MATCH($AF640,NQC2020compliance_20191121!$A:$A,0)),"")</f>
        <v>2.8</v>
      </c>
    </row>
    <row r="641" spans="2:37" x14ac:dyDescent="0.25">
      <c r="B641" s="6">
        <v>636</v>
      </c>
      <c r="C641" s="6" t="s">
        <v>1804</v>
      </c>
      <c r="D641" s="6" t="s">
        <v>1805</v>
      </c>
      <c r="E641" s="6" t="s">
        <v>1806</v>
      </c>
      <c r="F641" s="6" t="s">
        <v>1127</v>
      </c>
      <c r="G641" s="6" t="s">
        <v>30</v>
      </c>
      <c r="H641" s="6" t="s">
        <v>710</v>
      </c>
      <c r="I641" s="6" t="s">
        <v>929</v>
      </c>
      <c r="J641" s="6" t="s">
        <v>614</v>
      </c>
      <c r="K641" s="6" t="s">
        <v>619</v>
      </c>
      <c r="L641" s="6" t="s">
        <v>1</v>
      </c>
      <c r="M641" s="12">
        <v>42268</v>
      </c>
      <c r="N641" s="12">
        <v>49572</v>
      </c>
      <c r="O641" s="6">
        <v>1</v>
      </c>
      <c r="P641" s="13">
        <v>20</v>
      </c>
      <c r="Q641" s="13">
        <v>61.84</v>
      </c>
      <c r="R641" s="14">
        <v>0.35296803700000001</v>
      </c>
      <c r="S641" s="6" t="s">
        <v>35</v>
      </c>
      <c r="T641" s="6" t="s">
        <v>35</v>
      </c>
      <c r="U641" s="15" t="s">
        <v>35</v>
      </c>
      <c r="V641" s="15" t="s">
        <v>616</v>
      </c>
      <c r="W641" s="15" t="s">
        <v>287</v>
      </c>
      <c r="X641" s="16">
        <v>1</v>
      </c>
      <c r="Y641" s="45">
        <f t="shared" si="125"/>
        <v>73050</v>
      </c>
      <c r="Z641" s="41">
        <f>IF(IFERROR(MATCH(E641,CONV_CAISO_Gen_List!C:C,0),FALSE),1,0)</f>
        <v>1</v>
      </c>
      <c r="AA641" s="47">
        <f t="shared" si="126"/>
        <v>61.84</v>
      </c>
      <c r="AB641">
        <f t="shared" si="127"/>
        <v>1</v>
      </c>
      <c r="AC641">
        <f t="shared" si="128"/>
        <v>1</v>
      </c>
      <c r="AD641">
        <f t="shared" si="124"/>
        <v>1</v>
      </c>
      <c r="AE641">
        <f t="shared" si="129"/>
        <v>0</v>
      </c>
      <c r="AF641" t="str">
        <f t="shared" si="130"/>
        <v>VICTOR_1_SOLAR4</v>
      </c>
      <c r="AG641" t="str">
        <f t="shared" si="131"/>
        <v>Adelanto Solar, LLC</v>
      </c>
      <c r="AH641" s="70">
        <f t="shared" si="132"/>
        <v>20</v>
      </c>
      <c r="AI641" t="str">
        <f t="shared" si="133"/>
        <v>Solar</v>
      </c>
      <c r="AJ641" s="44">
        <f>IFERROR(INDEX(MasterGenCapability_201906!$G:$G,MATCH($AF641,MasterGenCapability_201906!$U:$U,0)),"")</f>
        <v>20</v>
      </c>
      <c r="AK641" s="44">
        <f>IFERROR(INDEX(NQC2020compliance_20191121!$L:$L,MATCH($AF641,NQC2020compliance_20191121!$A:$A,0)),"")</f>
        <v>0</v>
      </c>
    </row>
    <row r="642" spans="2:37" x14ac:dyDescent="0.25">
      <c r="B642" s="6">
        <v>637</v>
      </c>
      <c r="C642" s="6" t="s">
        <v>1807</v>
      </c>
      <c r="D642" s="6" t="s">
        <v>1808</v>
      </c>
      <c r="E642" s="6" t="s">
        <v>1809</v>
      </c>
      <c r="F642" s="6" t="s">
        <v>1127</v>
      </c>
      <c r="G642" s="6" t="s">
        <v>30</v>
      </c>
      <c r="H642" s="6" t="s">
        <v>79</v>
      </c>
      <c r="I642" s="6" t="s">
        <v>286</v>
      </c>
      <c r="J642" s="6" t="s">
        <v>614</v>
      </c>
      <c r="K642" s="6" t="s">
        <v>615</v>
      </c>
      <c r="L642" s="6" t="s">
        <v>1</v>
      </c>
      <c r="M642" s="12">
        <v>42307</v>
      </c>
      <c r="N642" s="12">
        <v>49461</v>
      </c>
      <c r="O642" s="6">
        <v>1</v>
      </c>
      <c r="P642" s="13">
        <v>16.66</v>
      </c>
      <c r="Q642" s="13">
        <v>47.89</v>
      </c>
      <c r="R642" s="14">
        <v>0.32814495700000001</v>
      </c>
      <c r="S642" s="6" t="s">
        <v>35</v>
      </c>
      <c r="T642" s="6" t="s">
        <v>35</v>
      </c>
      <c r="U642" s="15" t="s">
        <v>35</v>
      </c>
      <c r="V642" s="15" t="s">
        <v>616</v>
      </c>
      <c r="W642" s="15" t="s">
        <v>287</v>
      </c>
      <c r="X642" s="16">
        <v>1</v>
      </c>
      <c r="Y642" s="45">
        <f t="shared" si="125"/>
        <v>73050</v>
      </c>
      <c r="Z642" s="41">
        <f>IF(IFERROR(MATCH(E642,CONV_CAISO_Gen_List!C:C,0),FALSE),1,0)</f>
        <v>1</v>
      </c>
      <c r="AA642" s="47">
        <f t="shared" si="126"/>
        <v>47.89</v>
      </c>
      <c r="AB642">
        <f t="shared" si="127"/>
        <v>1</v>
      </c>
      <c r="AC642">
        <f t="shared" si="128"/>
        <v>1</v>
      </c>
      <c r="AD642">
        <f t="shared" si="124"/>
        <v>1</v>
      </c>
      <c r="AE642">
        <f t="shared" si="129"/>
        <v>0</v>
      </c>
      <c r="AF642" t="str">
        <f t="shared" si="130"/>
        <v>LAMONT_1_SOLAR5</v>
      </c>
      <c r="AG642" t="str">
        <f t="shared" si="131"/>
        <v>67RK 8ME, LLC</v>
      </c>
      <c r="AH642" s="70">
        <f t="shared" si="132"/>
        <v>16.66</v>
      </c>
      <c r="AI642" t="str">
        <f t="shared" si="133"/>
        <v>Solar</v>
      </c>
      <c r="AJ642" s="44">
        <f>IFERROR(INDEX(MasterGenCapability_201906!$G:$G,MATCH($AF642,MasterGenCapability_201906!$U:$U,0)),"")</f>
        <v>16.66</v>
      </c>
      <c r="AK642" s="44">
        <f>IFERROR(INDEX(NQC2020compliance_20191121!$L:$L,MATCH($AF642,NQC2020compliance_20191121!$A:$A,0)),"")</f>
        <v>2.33</v>
      </c>
    </row>
    <row r="643" spans="2:37" x14ac:dyDescent="0.25">
      <c r="B643" s="6">
        <v>638</v>
      </c>
      <c r="C643" s="6" t="s">
        <v>1810</v>
      </c>
      <c r="D643" s="6" t="s">
        <v>1811</v>
      </c>
      <c r="E643" s="6" t="s">
        <v>1812</v>
      </c>
      <c r="F643" s="6" t="s">
        <v>1127</v>
      </c>
      <c r="G643" s="6" t="s">
        <v>30</v>
      </c>
      <c r="H643" s="6" t="s">
        <v>90</v>
      </c>
      <c r="I643" s="6" t="s">
        <v>91</v>
      </c>
      <c r="J643" s="6" t="s">
        <v>614</v>
      </c>
      <c r="K643" s="6" t="s">
        <v>615</v>
      </c>
      <c r="L643" s="6" t="s">
        <v>1</v>
      </c>
      <c r="M643" s="12">
        <v>42020</v>
      </c>
      <c r="N643" s="12">
        <v>49341</v>
      </c>
      <c r="O643" s="6">
        <v>1</v>
      </c>
      <c r="P643" s="13">
        <v>5</v>
      </c>
      <c r="Q643" s="13">
        <v>11</v>
      </c>
      <c r="R643" s="14">
        <v>0.25114155300000002</v>
      </c>
      <c r="S643" s="6" t="s">
        <v>35</v>
      </c>
      <c r="T643" s="6" t="s">
        <v>35</v>
      </c>
      <c r="U643" s="15" t="s">
        <v>35</v>
      </c>
      <c r="V643" s="15" t="s">
        <v>616</v>
      </c>
      <c r="W643" s="15" t="s">
        <v>91</v>
      </c>
      <c r="X643" s="16">
        <v>1</v>
      </c>
      <c r="Y643" s="45">
        <f t="shared" si="125"/>
        <v>73050</v>
      </c>
      <c r="Z643" s="41">
        <f>IF(IFERROR(MATCH(E643,CONV_CAISO_Gen_List!C:C,0),FALSE),1,0)</f>
        <v>1</v>
      </c>
      <c r="AA643" s="47">
        <f t="shared" si="126"/>
        <v>11</v>
      </c>
      <c r="AB643">
        <f t="shared" si="127"/>
        <v>1</v>
      </c>
      <c r="AC643">
        <f t="shared" si="128"/>
        <v>1</v>
      </c>
      <c r="AD643">
        <f t="shared" si="124"/>
        <v>1</v>
      </c>
      <c r="AE643">
        <f t="shared" si="129"/>
        <v>0</v>
      </c>
      <c r="AF643" t="str">
        <f t="shared" si="130"/>
        <v>LITLRK_6_SOLAR1</v>
      </c>
      <c r="AG643" t="str">
        <f t="shared" si="131"/>
        <v>Lancaster Little Rock C LLC</v>
      </c>
      <c r="AH643" s="70">
        <f t="shared" si="132"/>
        <v>5</v>
      </c>
      <c r="AI643" t="str">
        <f t="shared" si="133"/>
        <v>Solar</v>
      </c>
      <c r="AJ643" s="44">
        <f>IFERROR(INDEX(MasterGenCapability_201906!$G:$G,MATCH($AF643,MasterGenCapability_201906!$U:$U,0)),"")</f>
        <v>5</v>
      </c>
      <c r="AK643" s="44">
        <f>IFERROR(INDEX(NQC2020compliance_20191121!$L:$L,MATCH($AF643,NQC2020compliance_20191121!$A:$A,0)),"")</f>
        <v>0.7</v>
      </c>
    </row>
    <row r="644" spans="2:37" x14ac:dyDescent="0.25">
      <c r="B644" s="6">
        <v>639</v>
      </c>
      <c r="C644" s="6" t="s">
        <v>1813</v>
      </c>
      <c r="D644" s="6" t="s">
        <v>1814</v>
      </c>
      <c r="E644" s="6"/>
      <c r="F644" s="6" t="s">
        <v>1127</v>
      </c>
      <c r="G644" s="6" t="s">
        <v>30</v>
      </c>
      <c r="H644" s="6" t="s">
        <v>79</v>
      </c>
      <c r="I644" s="6" t="s">
        <v>80</v>
      </c>
      <c r="J644" s="6" t="s">
        <v>614</v>
      </c>
      <c r="K644" s="6" t="s">
        <v>619</v>
      </c>
      <c r="L644" s="6" t="s">
        <v>3</v>
      </c>
      <c r="M644" s="12">
        <v>42536</v>
      </c>
      <c r="N644" s="12">
        <v>46187</v>
      </c>
      <c r="O644" s="6">
        <v>1</v>
      </c>
      <c r="P644" s="13">
        <v>18</v>
      </c>
      <c r="Q644" s="13">
        <v>46.76</v>
      </c>
      <c r="R644" s="14">
        <v>0.29654997500000002</v>
      </c>
      <c r="S644" s="6" t="s">
        <v>35</v>
      </c>
      <c r="T644" s="6" t="s">
        <v>35</v>
      </c>
      <c r="U644" s="15" t="s">
        <v>35</v>
      </c>
      <c r="V644" s="15" t="s">
        <v>616</v>
      </c>
      <c r="W644" s="15" t="s">
        <v>80</v>
      </c>
      <c r="X644" s="16">
        <v>0.84</v>
      </c>
      <c r="Y644" s="45">
        <f t="shared" si="125"/>
        <v>73050</v>
      </c>
      <c r="Z644" s="41">
        <f>IF(IFERROR(MATCH(E644,CONV_CAISO_Gen_List!C:C,0),FALSE),1,0)</f>
        <v>0</v>
      </c>
      <c r="AA644" s="47">
        <f t="shared" si="126"/>
        <v>39.278399999999998</v>
      </c>
      <c r="AB644">
        <f t="shared" si="127"/>
        <v>1</v>
      </c>
      <c r="AC644">
        <f t="shared" si="128"/>
        <v>1</v>
      </c>
      <c r="AD644">
        <f t="shared" si="124"/>
        <v>1</v>
      </c>
      <c r="AE644">
        <f t="shared" si="129"/>
        <v>0</v>
      </c>
      <c r="AF644" t="str">
        <f t="shared" si="130"/>
        <v>SC55772</v>
      </c>
      <c r="AG644" t="str">
        <f t="shared" si="131"/>
        <v>Maricopa East Solar PV2, LLC</v>
      </c>
      <c r="AH644" s="70">
        <f t="shared" si="132"/>
        <v>18</v>
      </c>
      <c r="AI644" t="str">
        <f t="shared" si="133"/>
        <v>Solar</v>
      </c>
      <c r="AJ644" s="44" t="str">
        <f>IFERROR(INDEX(MasterGenCapability_201906!$G:$G,MATCH($AF644,MasterGenCapability_201906!$U:$U,0)),"")</f>
        <v/>
      </c>
      <c r="AK644" s="44" t="str">
        <f>IFERROR(INDEX(NQC2020compliance_20191121!$L:$L,MATCH($AF644,NQC2020compliance_20191121!$A:$A,0)),"")</f>
        <v/>
      </c>
    </row>
    <row r="645" spans="2:37" x14ac:dyDescent="0.25">
      <c r="B645" s="6">
        <v>640</v>
      </c>
      <c r="C645" s="6" t="s">
        <v>1815</v>
      </c>
      <c r="D645" s="6" t="s">
        <v>1816</v>
      </c>
      <c r="E645" s="6" t="s">
        <v>1817</v>
      </c>
      <c r="F645" s="6" t="s">
        <v>1127</v>
      </c>
      <c r="G645" s="6" t="s">
        <v>30</v>
      </c>
      <c r="H645" s="6" t="s">
        <v>90</v>
      </c>
      <c r="I645" s="6" t="s">
        <v>91</v>
      </c>
      <c r="J645" s="6" t="s">
        <v>614</v>
      </c>
      <c r="K645" s="6" t="s">
        <v>619</v>
      </c>
      <c r="L645" s="6" t="s">
        <v>1</v>
      </c>
      <c r="M645" s="12">
        <v>42388</v>
      </c>
      <c r="N645" s="12">
        <v>49692</v>
      </c>
      <c r="O645" s="6">
        <v>1</v>
      </c>
      <c r="P645" s="13">
        <v>20</v>
      </c>
      <c r="Q645" s="13">
        <v>63.41</v>
      </c>
      <c r="R645" s="14">
        <v>0.36192922399999999</v>
      </c>
      <c r="S645" s="6" t="s">
        <v>35</v>
      </c>
      <c r="T645" s="6" t="s">
        <v>35</v>
      </c>
      <c r="U645" s="15" t="s">
        <v>35</v>
      </c>
      <c r="V645" s="15" t="s">
        <v>616</v>
      </c>
      <c r="W645" s="15" t="s">
        <v>91</v>
      </c>
      <c r="X645" s="16">
        <v>1</v>
      </c>
      <c r="Y645" s="45">
        <f t="shared" si="125"/>
        <v>73050</v>
      </c>
      <c r="Z645" s="41">
        <f>IF(IFERROR(MATCH(E645,CONV_CAISO_Gen_List!C:C,0),FALSE),1,0)</f>
        <v>1</v>
      </c>
      <c r="AA645" s="47">
        <f t="shared" si="126"/>
        <v>63.41</v>
      </c>
      <c r="AB645">
        <f t="shared" si="127"/>
        <v>1</v>
      </c>
      <c r="AC645">
        <f t="shared" si="128"/>
        <v>1</v>
      </c>
      <c r="AD645">
        <f t="shared" si="124"/>
        <v>1</v>
      </c>
      <c r="AE645">
        <f t="shared" si="129"/>
        <v>0</v>
      </c>
      <c r="AF645" t="str">
        <f t="shared" si="130"/>
        <v>OASIS_6_SOLAR2</v>
      </c>
      <c r="AG645" t="str">
        <f t="shared" si="131"/>
        <v>NRG Solar Oasis LLC</v>
      </c>
      <c r="AH645" s="70">
        <f t="shared" si="132"/>
        <v>20</v>
      </c>
      <c r="AI645" t="str">
        <f t="shared" si="133"/>
        <v>Solar</v>
      </c>
      <c r="AJ645" s="44" t="str">
        <f>IFERROR(INDEX(MasterGenCapability_201906!$G:$G,MATCH($AF645,MasterGenCapability_201906!$U:$U,0)),"")</f>
        <v/>
      </c>
      <c r="AK645" s="44">
        <f>IFERROR(INDEX(NQC2020compliance_20191121!$L:$L,MATCH($AF645,NQC2020compliance_20191121!$A:$A,0)),"")</f>
        <v>2.8</v>
      </c>
    </row>
    <row r="646" spans="2:37" x14ac:dyDescent="0.25">
      <c r="B646" s="6">
        <v>641</v>
      </c>
      <c r="C646" s="6" t="s">
        <v>1818</v>
      </c>
      <c r="D646" s="6" t="s">
        <v>1819</v>
      </c>
      <c r="E646" s="6" t="s">
        <v>1820</v>
      </c>
      <c r="F646" s="6" t="s">
        <v>1127</v>
      </c>
      <c r="G646" s="6" t="s">
        <v>30</v>
      </c>
      <c r="H646" s="6" t="s">
        <v>359</v>
      </c>
      <c r="I646" s="6" t="s">
        <v>80</v>
      </c>
      <c r="J646" s="6" t="s">
        <v>614</v>
      </c>
      <c r="K646" s="6" t="s">
        <v>619</v>
      </c>
      <c r="L646" s="6" t="s">
        <v>1</v>
      </c>
      <c r="M646" s="12">
        <v>42180</v>
      </c>
      <c r="N646" s="12">
        <v>49670</v>
      </c>
      <c r="O646" s="6">
        <v>1</v>
      </c>
      <c r="P646" s="13">
        <v>20</v>
      </c>
      <c r="Q646" s="13">
        <v>49.4</v>
      </c>
      <c r="R646" s="14">
        <v>0.28196346999999999</v>
      </c>
      <c r="S646" s="6" t="s">
        <v>35</v>
      </c>
      <c r="T646" s="6" t="s">
        <v>35</v>
      </c>
      <c r="U646" s="15" t="s">
        <v>35</v>
      </c>
      <c r="V646" s="15" t="s">
        <v>616</v>
      </c>
      <c r="W646" s="15" t="s">
        <v>80</v>
      </c>
      <c r="X646" s="16">
        <v>1</v>
      </c>
      <c r="Y646" s="45">
        <f t="shared" si="125"/>
        <v>73050</v>
      </c>
      <c r="Z646" s="41">
        <f>IF(IFERROR(MATCH(E646,CONV_CAISO_Gen_List!C:C,0),FALSE),1,0)</f>
        <v>1</v>
      </c>
      <c r="AA646" s="47">
        <f t="shared" si="126"/>
        <v>49.4</v>
      </c>
      <c r="AB646">
        <f t="shared" si="127"/>
        <v>1</v>
      </c>
      <c r="AC646">
        <f t="shared" si="128"/>
        <v>1</v>
      </c>
      <c r="AD646">
        <f t="shared" ref="AD646:AD709" si="134">IF(AND(AB646,AC646),1,0)</f>
        <v>1</v>
      </c>
      <c r="AE646">
        <f t="shared" si="129"/>
        <v>0</v>
      </c>
      <c r="AF646" t="str">
        <f t="shared" si="130"/>
        <v>ATWEL2_1_SOLAR1</v>
      </c>
      <c r="AG646" t="str">
        <f t="shared" si="131"/>
        <v>CED Atwell Island West, LLC</v>
      </c>
      <c r="AH646" s="70">
        <f t="shared" si="132"/>
        <v>20</v>
      </c>
      <c r="AI646" t="str">
        <f t="shared" si="133"/>
        <v>Solar</v>
      </c>
      <c r="AJ646" s="44">
        <f>IFERROR(INDEX(MasterGenCapability_201906!$G:$G,MATCH($AF646,MasterGenCapability_201906!$U:$U,0)),"")</f>
        <v>20</v>
      </c>
      <c r="AK646" s="44">
        <f>IFERROR(INDEX(NQC2020compliance_20191121!$L:$L,MATCH($AF646,NQC2020compliance_20191121!$A:$A,0)),"")</f>
        <v>2.8</v>
      </c>
    </row>
    <row r="647" spans="2:37" x14ac:dyDescent="0.25">
      <c r="B647" s="6">
        <v>642</v>
      </c>
      <c r="C647" s="6" t="s">
        <v>1821</v>
      </c>
      <c r="D647" s="6" t="s">
        <v>1822</v>
      </c>
      <c r="E647" s="6" t="s">
        <v>1823</v>
      </c>
      <c r="F647" s="6" t="s">
        <v>1127</v>
      </c>
      <c r="G647" s="6" t="s">
        <v>30</v>
      </c>
      <c r="H647" s="6" t="s">
        <v>844</v>
      </c>
      <c r="I647" s="6" t="s">
        <v>91</v>
      </c>
      <c r="J647" s="6" t="s">
        <v>614</v>
      </c>
      <c r="K647" s="6" t="s">
        <v>619</v>
      </c>
      <c r="L647" s="6" t="s">
        <v>1</v>
      </c>
      <c r="M647" s="12">
        <v>42536</v>
      </c>
      <c r="N647" s="12">
        <v>49857</v>
      </c>
      <c r="O647" s="6">
        <v>1</v>
      </c>
      <c r="P647" s="13">
        <v>20</v>
      </c>
      <c r="Q647" s="13">
        <v>59.25</v>
      </c>
      <c r="R647" s="14">
        <v>0.33818493199999999</v>
      </c>
      <c r="S647" s="6" t="s">
        <v>35</v>
      </c>
      <c r="T647" s="6" t="s">
        <v>35</v>
      </c>
      <c r="U647" s="15" t="s">
        <v>35</v>
      </c>
      <c r="V647" s="15" t="s">
        <v>616</v>
      </c>
      <c r="W647" s="15" t="s">
        <v>91</v>
      </c>
      <c r="X647" s="16">
        <v>1</v>
      </c>
      <c r="Y647" s="45">
        <f t="shared" ref="Y647:Y710" si="135">IF(O647,DATE(2099,12,31),N647)</f>
        <v>73050</v>
      </c>
      <c r="Z647" s="41">
        <f>IF(IFERROR(MATCH(E647,CONV_CAISO_Gen_List!C:C,0),FALSE),1,0)</f>
        <v>1</v>
      </c>
      <c r="AA647" s="47">
        <f t="shared" ref="AA647:AA710" si="136">Q647*X647</f>
        <v>59.25</v>
      </c>
      <c r="AB647">
        <f t="shared" ref="AB647:AB710" si="137">IF(AND(YEAR(M647)&lt;=$AB$5,YEAR(Y647)&gt;=$AB$5),1,0)</f>
        <v>1</v>
      </c>
      <c r="AC647">
        <f t="shared" ref="AC647:AC710" si="138">IF(T647="CAISO",1,0)</f>
        <v>1</v>
      </c>
      <c r="AD647">
        <f t="shared" si="134"/>
        <v>1</v>
      </c>
      <c r="AE647">
        <f t="shared" ref="AE647:AE710" si="139">IF(P647=0,1,0)</f>
        <v>0</v>
      </c>
      <c r="AF647" t="str">
        <f t="shared" si="130"/>
        <v>MOJAVW_2_SOLAR</v>
      </c>
      <c r="AG647" t="str">
        <f t="shared" si="131"/>
        <v>SEPV Mojave West, LLC</v>
      </c>
      <c r="AH647" s="70">
        <f t="shared" si="132"/>
        <v>20</v>
      </c>
      <c r="AI647" t="str">
        <f t="shared" si="133"/>
        <v>Solar</v>
      </c>
      <c r="AJ647" s="44">
        <f>IFERROR(INDEX(MasterGenCapability_201906!$G:$G,MATCH($AF647,MasterGenCapability_201906!$U:$U,0)),"")</f>
        <v>20</v>
      </c>
      <c r="AK647" s="44">
        <f>IFERROR(INDEX(NQC2020compliance_20191121!$L:$L,MATCH($AF647,NQC2020compliance_20191121!$A:$A,0)),"")</f>
        <v>2.8</v>
      </c>
    </row>
    <row r="648" spans="2:37" x14ac:dyDescent="0.25">
      <c r="B648" s="6">
        <v>643</v>
      </c>
      <c r="C648" s="6" t="s">
        <v>1824</v>
      </c>
      <c r="D648" s="6" t="s">
        <v>1825</v>
      </c>
      <c r="E648" s="6" t="s">
        <v>1826</v>
      </c>
      <c r="F648" s="6" t="s">
        <v>1127</v>
      </c>
      <c r="G648" s="6" t="s">
        <v>30</v>
      </c>
      <c r="H648" s="6" t="s">
        <v>180</v>
      </c>
      <c r="I648" s="6" t="s">
        <v>80</v>
      </c>
      <c r="J648" s="6" t="s">
        <v>614</v>
      </c>
      <c r="K648" s="6" t="s">
        <v>615</v>
      </c>
      <c r="L648" s="6" t="s">
        <v>1</v>
      </c>
      <c r="M648" s="12">
        <v>42366</v>
      </c>
      <c r="N648" s="12">
        <v>49675</v>
      </c>
      <c r="O648" s="6">
        <v>1</v>
      </c>
      <c r="P648" s="13">
        <v>20</v>
      </c>
      <c r="Q648" s="13">
        <v>43.99</v>
      </c>
      <c r="R648" s="14">
        <v>0.25108447499999997</v>
      </c>
      <c r="S648" s="6" t="s">
        <v>35</v>
      </c>
      <c r="T648" s="6" t="s">
        <v>35</v>
      </c>
      <c r="U648" s="15" t="s">
        <v>35</v>
      </c>
      <c r="V648" s="15" t="s">
        <v>616</v>
      </c>
      <c r="W648" s="15" t="s">
        <v>80</v>
      </c>
      <c r="X648" s="16">
        <v>1</v>
      </c>
      <c r="Y648" s="45">
        <f t="shared" si="135"/>
        <v>73050</v>
      </c>
      <c r="Z648" s="41">
        <f>IF(IFERROR(MATCH(E648,CONV_CAISO_Gen_List!C:C,0),FALSE),1,0)</f>
        <v>1</v>
      </c>
      <c r="AA648" s="47">
        <f t="shared" si="136"/>
        <v>43.99</v>
      </c>
      <c r="AB648">
        <f t="shared" si="137"/>
        <v>1</v>
      </c>
      <c r="AC648">
        <f t="shared" si="138"/>
        <v>1</v>
      </c>
      <c r="AD648">
        <f t="shared" si="134"/>
        <v>1</v>
      </c>
      <c r="AE648">
        <f t="shared" si="139"/>
        <v>0</v>
      </c>
      <c r="AF648" t="str">
        <f t="shared" ref="AF648:AF706" si="140">IF(ISBLANK(E648),C648,E648)</f>
        <v>ADERA_1_SOLAR1</v>
      </c>
      <c r="AG648" t="str">
        <f t="shared" ref="AG648:AG706" si="141">D648</f>
        <v>Adera Solar</v>
      </c>
      <c r="AH648" s="70">
        <f t="shared" ref="AH648:AH706" si="142">P648</f>
        <v>20</v>
      </c>
      <c r="AI648" t="str">
        <f t="shared" ref="AI648:AI706" si="143">V648</f>
        <v>Solar</v>
      </c>
      <c r="AJ648" s="44">
        <f>IFERROR(INDEX(MasterGenCapability_201906!$G:$G,MATCH($AF648,MasterGenCapability_201906!$U:$U,0)),"")</f>
        <v>20</v>
      </c>
      <c r="AK648" s="44">
        <f>IFERROR(INDEX(NQC2020compliance_20191121!$L:$L,MATCH($AF648,NQC2020compliance_20191121!$A:$A,0)),"")</f>
        <v>0</v>
      </c>
    </row>
    <row r="649" spans="2:37" x14ac:dyDescent="0.25">
      <c r="B649" s="6">
        <v>644</v>
      </c>
      <c r="C649" s="6" t="s">
        <v>1827</v>
      </c>
      <c r="D649" s="6" t="s">
        <v>1828</v>
      </c>
      <c r="E649" s="6"/>
      <c r="F649" s="6" t="s">
        <v>1127</v>
      </c>
      <c r="G649" s="6" t="s">
        <v>30</v>
      </c>
      <c r="H649" s="6" t="s">
        <v>844</v>
      </c>
      <c r="I649" s="6" t="s">
        <v>1145</v>
      </c>
      <c r="J649" s="6" t="s">
        <v>614</v>
      </c>
      <c r="K649" s="6" t="s">
        <v>1382</v>
      </c>
      <c r="L649" s="6" t="s">
        <v>1</v>
      </c>
      <c r="M649" s="12">
        <v>42089</v>
      </c>
      <c r="N649" s="12">
        <v>49399</v>
      </c>
      <c r="O649" s="6">
        <v>1</v>
      </c>
      <c r="P649" s="13">
        <v>1.49</v>
      </c>
      <c r="Q649" s="13">
        <v>3.05</v>
      </c>
      <c r="R649" s="14">
        <v>0.23367350100000001</v>
      </c>
      <c r="S649" s="6" t="s">
        <v>35</v>
      </c>
      <c r="T649" s="6" t="s">
        <v>35</v>
      </c>
      <c r="U649" s="15" t="s">
        <v>35</v>
      </c>
      <c r="V649" s="15" t="s">
        <v>616</v>
      </c>
      <c r="W649" s="15" t="s">
        <v>37</v>
      </c>
      <c r="X649" s="16">
        <v>1</v>
      </c>
      <c r="Y649" s="45">
        <f t="shared" si="135"/>
        <v>73050</v>
      </c>
      <c r="Z649" s="41">
        <f>IF(IFERROR(MATCH(E649,CONV_CAISO_Gen_List!C:C,0),FALSE),1,0)</f>
        <v>0</v>
      </c>
      <c r="AA649" s="47">
        <f t="shared" si="136"/>
        <v>3.05</v>
      </c>
      <c r="AB649">
        <f t="shared" si="137"/>
        <v>1</v>
      </c>
      <c r="AC649">
        <f t="shared" si="138"/>
        <v>1</v>
      </c>
      <c r="AD649">
        <f t="shared" si="134"/>
        <v>1</v>
      </c>
      <c r="AE649">
        <f t="shared" si="139"/>
        <v>0</v>
      </c>
      <c r="AF649" t="str">
        <f t="shared" si="140"/>
        <v>SC55785</v>
      </c>
      <c r="AG649" t="str">
        <f t="shared" si="141"/>
        <v>Park Meridian 1</v>
      </c>
      <c r="AH649" s="70">
        <f t="shared" si="142"/>
        <v>1.49</v>
      </c>
      <c r="AI649" t="str">
        <f t="shared" si="143"/>
        <v>Solar</v>
      </c>
      <c r="AJ649" s="44" t="str">
        <f>IFERROR(INDEX(MasterGenCapability_201906!$G:$G,MATCH($AF649,MasterGenCapability_201906!$U:$U,0)),"")</f>
        <v/>
      </c>
      <c r="AK649" s="44" t="str">
        <f>IFERROR(INDEX(NQC2020compliance_20191121!$L:$L,MATCH($AF649,NQC2020compliance_20191121!$A:$A,0)),"")</f>
        <v/>
      </c>
    </row>
    <row r="650" spans="2:37" x14ac:dyDescent="0.25">
      <c r="B650" s="6">
        <v>645</v>
      </c>
      <c r="C650" s="6" t="s">
        <v>1829</v>
      </c>
      <c r="D650" s="6" t="s">
        <v>1830</v>
      </c>
      <c r="E650" s="6"/>
      <c r="F650" s="6" t="s">
        <v>1127</v>
      </c>
      <c r="G650" s="6" t="s">
        <v>30</v>
      </c>
      <c r="H650" s="6" t="s">
        <v>710</v>
      </c>
      <c r="I650" s="6" t="s">
        <v>286</v>
      </c>
      <c r="J650" s="6" t="s">
        <v>614</v>
      </c>
      <c r="K650" s="6" t="s">
        <v>1382</v>
      </c>
      <c r="L650" s="6" t="s">
        <v>1</v>
      </c>
      <c r="M650" s="12">
        <v>42089</v>
      </c>
      <c r="N650" s="12">
        <v>49399</v>
      </c>
      <c r="O650" s="6">
        <v>1</v>
      </c>
      <c r="P650" s="13">
        <v>1.49</v>
      </c>
      <c r="Q650" s="13">
        <v>2.99</v>
      </c>
      <c r="R650" s="14">
        <v>0.229076645</v>
      </c>
      <c r="S650" s="6" t="s">
        <v>35</v>
      </c>
      <c r="T650" s="6" t="s">
        <v>35</v>
      </c>
      <c r="U650" s="15" t="s">
        <v>35</v>
      </c>
      <c r="V650" s="15" t="s">
        <v>616</v>
      </c>
      <c r="W650" s="15" t="s">
        <v>287</v>
      </c>
      <c r="X650" s="16">
        <v>1</v>
      </c>
      <c r="Y650" s="45">
        <f t="shared" si="135"/>
        <v>73050</v>
      </c>
      <c r="Z650" s="41">
        <f>IF(IFERROR(MATCH(E650,CONV_CAISO_Gen_List!C:C,0),FALSE),1,0)</f>
        <v>0</v>
      </c>
      <c r="AA650" s="47">
        <f t="shared" si="136"/>
        <v>2.99</v>
      </c>
      <c r="AB650">
        <f t="shared" si="137"/>
        <v>1</v>
      </c>
      <c r="AC650">
        <f t="shared" si="138"/>
        <v>1</v>
      </c>
      <c r="AD650">
        <f t="shared" si="134"/>
        <v>1</v>
      </c>
      <c r="AE650">
        <f t="shared" si="139"/>
        <v>0</v>
      </c>
      <c r="AF650" t="str">
        <f t="shared" si="140"/>
        <v>SC55786</v>
      </c>
      <c r="AG650" t="str">
        <f t="shared" si="141"/>
        <v>Terra Francesco 1</v>
      </c>
      <c r="AH650" s="70">
        <f t="shared" si="142"/>
        <v>1.49</v>
      </c>
      <c r="AI650" t="str">
        <f t="shared" si="143"/>
        <v>Solar</v>
      </c>
      <c r="AJ650" s="44" t="str">
        <f>IFERROR(INDEX(MasterGenCapability_201906!$G:$G,MATCH($AF650,MasterGenCapability_201906!$U:$U,0)),"")</f>
        <v/>
      </c>
      <c r="AK650" s="44" t="str">
        <f>IFERROR(INDEX(NQC2020compliance_20191121!$L:$L,MATCH($AF650,NQC2020compliance_20191121!$A:$A,0)),"")</f>
        <v/>
      </c>
    </row>
    <row r="651" spans="2:37" x14ac:dyDescent="0.25">
      <c r="B651" s="6">
        <v>646</v>
      </c>
      <c r="C651" s="6" t="s">
        <v>1831</v>
      </c>
      <c r="D651" s="6" t="s">
        <v>1832</v>
      </c>
      <c r="E651" s="6" t="s">
        <v>1833</v>
      </c>
      <c r="F651" s="6" t="s">
        <v>1127</v>
      </c>
      <c r="G651" s="6" t="s">
        <v>30</v>
      </c>
      <c r="H651" s="6" t="s">
        <v>710</v>
      </c>
      <c r="I651" s="6" t="s">
        <v>286</v>
      </c>
      <c r="J651" s="6" t="s">
        <v>614</v>
      </c>
      <c r="K651" s="6" t="s">
        <v>1382</v>
      </c>
      <c r="L651" s="6" t="s">
        <v>1</v>
      </c>
      <c r="M651" s="12">
        <v>42108</v>
      </c>
      <c r="N651" s="12">
        <v>49429</v>
      </c>
      <c r="O651" s="6">
        <v>1</v>
      </c>
      <c r="P651" s="13">
        <v>1.75</v>
      </c>
      <c r="Q651" s="13">
        <v>3.44</v>
      </c>
      <c r="R651" s="14">
        <v>0.224396608</v>
      </c>
      <c r="S651" s="6" t="s">
        <v>35</v>
      </c>
      <c r="T651" s="6" t="s">
        <v>35</v>
      </c>
      <c r="U651" s="15" t="s">
        <v>35</v>
      </c>
      <c r="V651" s="15" t="s">
        <v>616</v>
      </c>
      <c r="W651" s="15" t="s">
        <v>287</v>
      </c>
      <c r="X651" s="16">
        <v>1</v>
      </c>
      <c r="Y651" s="45">
        <f t="shared" si="135"/>
        <v>73050</v>
      </c>
      <c r="Z651" s="41">
        <f>IF(IFERROR(MATCH(E651,CONV_CAISO_Gen_List!C:C,0),FALSE),1,0)</f>
        <v>1</v>
      </c>
      <c r="AA651" s="47">
        <f t="shared" si="136"/>
        <v>3.44</v>
      </c>
      <c r="AB651">
        <f t="shared" si="137"/>
        <v>1</v>
      </c>
      <c r="AC651">
        <f t="shared" si="138"/>
        <v>1</v>
      </c>
      <c r="AD651">
        <f t="shared" si="134"/>
        <v>1</v>
      </c>
      <c r="AE651">
        <f t="shared" si="139"/>
        <v>0</v>
      </c>
      <c r="AF651" t="str">
        <f t="shared" si="140"/>
        <v>PADUA_2_SOLAR1</v>
      </c>
      <c r="AG651" t="str">
        <f t="shared" si="141"/>
        <v>Rancho Cucamonga Distribution Center 1</v>
      </c>
      <c r="AH651" s="70">
        <f t="shared" si="142"/>
        <v>1.75</v>
      </c>
      <c r="AI651" t="str">
        <f t="shared" si="143"/>
        <v>Solar</v>
      </c>
      <c r="AJ651" s="44">
        <f>IFERROR(INDEX(MasterGenCapability_201906!$G:$G,MATCH($AF651,MasterGenCapability_201906!$U:$U,0)),"")</f>
        <v>1.75</v>
      </c>
      <c r="AK651" s="44">
        <f>IFERROR(INDEX(NQC2020compliance_20191121!$L:$L,MATCH($AF651,NQC2020compliance_20191121!$A:$A,0)),"")</f>
        <v>0</v>
      </c>
    </row>
    <row r="652" spans="2:37" x14ac:dyDescent="0.25">
      <c r="B652" s="6">
        <v>647</v>
      </c>
      <c r="C652" s="6" t="s">
        <v>1834</v>
      </c>
      <c r="D652" s="6" t="s">
        <v>1778</v>
      </c>
      <c r="E652" s="6"/>
      <c r="F652" s="6" t="s">
        <v>1127</v>
      </c>
      <c r="G652" s="6" t="s">
        <v>30</v>
      </c>
      <c r="H652" s="6" t="s">
        <v>90</v>
      </c>
      <c r="I652" s="6" t="s">
        <v>91</v>
      </c>
      <c r="J652" s="6" t="s">
        <v>614</v>
      </c>
      <c r="K652" s="6" t="s">
        <v>615</v>
      </c>
      <c r="L652" s="6" t="s">
        <v>3</v>
      </c>
      <c r="M652" s="12">
        <v>42688</v>
      </c>
      <c r="N652" s="12">
        <v>50000</v>
      </c>
      <c r="O652" s="6">
        <v>1</v>
      </c>
      <c r="P652" s="13">
        <v>3.75</v>
      </c>
      <c r="Q652" s="13">
        <v>10.41</v>
      </c>
      <c r="R652" s="14">
        <v>0.31689497700000002</v>
      </c>
      <c r="S652" s="6" t="s">
        <v>35</v>
      </c>
      <c r="T652" s="6" t="s">
        <v>35</v>
      </c>
      <c r="U652" s="15" t="s">
        <v>35</v>
      </c>
      <c r="V652" s="15" t="s">
        <v>616</v>
      </c>
      <c r="W652" s="15" t="s">
        <v>91</v>
      </c>
      <c r="X652" s="16">
        <v>0.84</v>
      </c>
      <c r="Y652" s="45">
        <f t="shared" si="135"/>
        <v>73050</v>
      </c>
      <c r="Z652" s="41">
        <f>IF(IFERROR(MATCH(E652,CONV_CAISO_Gen_List!C:C,0),FALSE),1,0)</f>
        <v>0</v>
      </c>
      <c r="AA652" s="47">
        <f t="shared" si="136"/>
        <v>8.7444000000000006</v>
      </c>
      <c r="AB652">
        <f t="shared" si="137"/>
        <v>1</v>
      </c>
      <c r="AC652">
        <f t="shared" si="138"/>
        <v>1</v>
      </c>
      <c r="AD652">
        <f t="shared" si="134"/>
        <v>1</v>
      </c>
      <c r="AE652">
        <f t="shared" si="139"/>
        <v>0</v>
      </c>
      <c r="AF652" t="str">
        <f t="shared" si="140"/>
        <v>SC55788</v>
      </c>
      <c r="AG652" t="str">
        <f t="shared" si="141"/>
        <v>Lancaster Solar 1</v>
      </c>
      <c r="AH652" s="70">
        <f t="shared" si="142"/>
        <v>3.75</v>
      </c>
      <c r="AI652" t="str">
        <f t="shared" si="143"/>
        <v>Solar</v>
      </c>
      <c r="AJ652" s="44" t="str">
        <f>IFERROR(INDEX(MasterGenCapability_201906!$G:$G,MATCH($AF652,MasterGenCapability_201906!$U:$U,0)),"")</f>
        <v/>
      </c>
      <c r="AK652" s="44" t="str">
        <f>IFERROR(INDEX(NQC2020compliance_20191121!$L:$L,MATCH($AF652,NQC2020compliance_20191121!$A:$A,0)),"")</f>
        <v/>
      </c>
    </row>
    <row r="653" spans="2:37" x14ac:dyDescent="0.25">
      <c r="B653" s="6">
        <v>648</v>
      </c>
      <c r="C653" s="6" t="s">
        <v>1835</v>
      </c>
      <c r="D653" s="6" t="s">
        <v>1836</v>
      </c>
      <c r="E653" s="6"/>
      <c r="F653" s="6" t="s">
        <v>1127</v>
      </c>
      <c r="G653" s="6" t="s">
        <v>30</v>
      </c>
      <c r="H653" s="6" t="s">
        <v>844</v>
      </c>
      <c r="I653" s="6" t="s">
        <v>1145</v>
      </c>
      <c r="J653" s="6" t="s">
        <v>614</v>
      </c>
      <c r="K653" s="6" t="s">
        <v>1382</v>
      </c>
      <c r="L653" s="6" t="s">
        <v>3</v>
      </c>
      <c r="M653" s="12">
        <v>42460</v>
      </c>
      <c r="N653" s="12">
        <v>49765</v>
      </c>
      <c r="O653" s="6">
        <v>1</v>
      </c>
      <c r="P653" s="13">
        <v>0.5</v>
      </c>
      <c r="Q653" s="13">
        <v>1.1000000000000001</v>
      </c>
      <c r="R653" s="14">
        <v>0.25114155300000002</v>
      </c>
      <c r="S653" s="6" t="s">
        <v>35</v>
      </c>
      <c r="T653" s="6" t="s">
        <v>35</v>
      </c>
      <c r="U653" s="15" t="s">
        <v>35</v>
      </c>
      <c r="V653" s="15" t="s">
        <v>616</v>
      </c>
      <c r="W653" s="15" t="s">
        <v>37</v>
      </c>
      <c r="X653" s="16">
        <v>0.84</v>
      </c>
      <c r="Y653" s="45">
        <f t="shared" si="135"/>
        <v>73050</v>
      </c>
      <c r="Z653" s="41">
        <f>IF(IFERROR(MATCH(E653,CONV_CAISO_Gen_List!C:C,0),FALSE),1,0)</f>
        <v>0</v>
      </c>
      <c r="AA653" s="47">
        <f t="shared" si="136"/>
        <v>0.92400000000000004</v>
      </c>
      <c r="AB653">
        <f t="shared" si="137"/>
        <v>1</v>
      </c>
      <c r="AC653">
        <f t="shared" si="138"/>
        <v>1</v>
      </c>
      <c r="AD653">
        <f t="shared" si="134"/>
        <v>1</v>
      </c>
      <c r="AE653">
        <f t="shared" si="139"/>
        <v>0</v>
      </c>
      <c r="AF653" t="str">
        <f t="shared" si="140"/>
        <v>SC55789</v>
      </c>
      <c r="AG653" t="str">
        <f t="shared" si="141"/>
        <v>SunE - Mira Loma</v>
      </c>
      <c r="AH653" s="70">
        <f t="shared" si="142"/>
        <v>0.5</v>
      </c>
      <c r="AI653" t="str">
        <f t="shared" si="143"/>
        <v>Solar</v>
      </c>
      <c r="AJ653" s="44" t="str">
        <f>IFERROR(INDEX(MasterGenCapability_201906!$G:$G,MATCH($AF653,MasterGenCapability_201906!$U:$U,0)),"")</f>
        <v/>
      </c>
      <c r="AK653" s="44" t="str">
        <f>IFERROR(INDEX(NQC2020compliance_20191121!$L:$L,MATCH($AF653,NQC2020compliance_20191121!$A:$A,0)),"")</f>
        <v/>
      </c>
    </row>
    <row r="654" spans="2:37" x14ac:dyDescent="0.25">
      <c r="B654" s="6">
        <v>649</v>
      </c>
      <c r="C654" s="6" t="s">
        <v>1837</v>
      </c>
      <c r="D654" s="6" t="s">
        <v>1838</v>
      </c>
      <c r="E654" s="6"/>
      <c r="F654" s="6" t="s">
        <v>1127</v>
      </c>
      <c r="G654" s="6" t="s">
        <v>30</v>
      </c>
      <c r="H654" s="6" t="s">
        <v>710</v>
      </c>
      <c r="I654" s="6" t="s">
        <v>286</v>
      </c>
      <c r="J654" s="6" t="s">
        <v>614</v>
      </c>
      <c r="K654" s="6" t="s">
        <v>1382</v>
      </c>
      <c r="L654" s="6" t="s">
        <v>3</v>
      </c>
      <c r="M654" s="12">
        <v>42478</v>
      </c>
      <c r="N654" s="12">
        <v>49795</v>
      </c>
      <c r="O654" s="6">
        <v>1</v>
      </c>
      <c r="P654" s="13">
        <v>0.5</v>
      </c>
      <c r="Q654" s="13">
        <v>1.0900000000000001</v>
      </c>
      <c r="R654" s="14">
        <v>0.24885844700000001</v>
      </c>
      <c r="S654" s="6" t="s">
        <v>35</v>
      </c>
      <c r="T654" s="6" t="s">
        <v>35</v>
      </c>
      <c r="U654" s="15" t="s">
        <v>35</v>
      </c>
      <c r="V654" s="15" t="s">
        <v>616</v>
      </c>
      <c r="W654" s="15" t="s">
        <v>287</v>
      </c>
      <c r="X654" s="16">
        <v>0.84</v>
      </c>
      <c r="Y654" s="45">
        <f t="shared" si="135"/>
        <v>73050</v>
      </c>
      <c r="Z654" s="41">
        <f>IF(IFERROR(MATCH(E654,CONV_CAISO_Gen_List!C:C,0),FALSE),1,0)</f>
        <v>0</v>
      </c>
      <c r="AA654" s="47">
        <f t="shared" si="136"/>
        <v>0.91560000000000008</v>
      </c>
      <c r="AB654">
        <f t="shared" si="137"/>
        <v>1</v>
      </c>
      <c r="AC654">
        <f t="shared" si="138"/>
        <v>1</v>
      </c>
      <c r="AD654">
        <f t="shared" si="134"/>
        <v>1</v>
      </c>
      <c r="AE654">
        <f t="shared" si="139"/>
        <v>0</v>
      </c>
      <c r="AF654" t="str">
        <f t="shared" si="140"/>
        <v>SC55790</v>
      </c>
      <c r="AG654" t="str">
        <f t="shared" si="141"/>
        <v>SunE - Dupont Ontario</v>
      </c>
      <c r="AH654" s="70">
        <f t="shared" si="142"/>
        <v>0.5</v>
      </c>
      <c r="AI654" t="str">
        <f t="shared" si="143"/>
        <v>Solar</v>
      </c>
      <c r="AJ654" s="44" t="str">
        <f>IFERROR(INDEX(MasterGenCapability_201906!$G:$G,MATCH($AF654,MasterGenCapability_201906!$U:$U,0)),"")</f>
        <v/>
      </c>
      <c r="AK654" s="44" t="str">
        <f>IFERROR(INDEX(NQC2020compliance_20191121!$L:$L,MATCH($AF654,NQC2020compliance_20191121!$A:$A,0)),"")</f>
        <v/>
      </c>
    </row>
    <row r="655" spans="2:37" x14ac:dyDescent="0.25">
      <c r="B655" s="6">
        <v>650</v>
      </c>
      <c r="C655" s="6" t="s">
        <v>1839</v>
      </c>
      <c r="D655" s="6" t="s">
        <v>1840</v>
      </c>
      <c r="E655" s="6" t="s">
        <v>1841</v>
      </c>
      <c r="F655" s="6" t="s">
        <v>1127</v>
      </c>
      <c r="G655" s="6" t="s">
        <v>30</v>
      </c>
      <c r="H655" s="6" t="s">
        <v>710</v>
      </c>
      <c r="I655" s="6" t="s">
        <v>286</v>
      </c>
      <c r="J655" s="6" t="s">
        <v>614</v>
      </c>
      <c r="K655" s="6" t="s">
        <v>1382</v>
      </c>
      <c r="L655" s="6" t="s">
        <v>1</v>
      </c>
      <c r="M655" s="12">
        <v>42512</v>
      </c>
      <c r="N655" s="12">
        <v>49826</v>
      </c>
      <c r="O655" s="6">
        <v>1</v>
      </c>
      <c r="P655" s="13">
        <v>1</v>
      </c>
      <c r="Q655" s="13">
        <v>1.93</v>
      </c>
      <c r="R655" s="14">
        <v>0.22031963500000001</v>
      </c>
      <c r="S655" s="6" t="s">
        <v>35</v>
      </c>
      <c r="T655" s="6" t="s">
        <v>35</v>
      </c>
      <c r="U655" s="15" t="s">
        <v>35</v>
      </c>
      <c r="V655" s="15" t="s">
        <v>616</v>
      </c>
      <c r="W655" s="15" t="s">
        <v>287</v>
      </c>
      <c r="X655" s="16">
        <v>1</v>
      </c>
      <c r="Y655" s="45">
        <f t="shared" si="135"/>
        <v>73050</v>
      </c>
      <c r="Z655" s="41">
        <f>IF(IFERROR(MATCH(E655,CONV_CAISO_Gen_List!C:C,0),FALSE),1,0)</f>
        <v>0</v>
      </c>
      <c r="AA655" s="47">
        <f t="shared" si="136"/>
        <v>1.93</v>
      </c>
      <c r="AB655">
        <f t="shared" si="137"/>
        <v>1</v>
      </c>
      <c r="AC655">
        <f t="shared" si="138"/>
        <v>1</v>
      </c>
      <c r="AD655">
        <f t="shared" si="134"/>
        <v>1</v>
      </c>
      <c r="AE655">
        <f t="shared" si="139"/>
        <v>0</v>
      </c>
      <c r="AF655" t="str">
        <f t="shared" si="140"/>
        <v>ETIWND_2_SOLAR2</v>
      </c>
      <c r="AG655" t="str">
        <f t="shared" si="141"/>
        <v>SunE - Rochester</v>
      </c>
      <c r="AH655" s="70">
        <f t="shared" si="142"/>
        <v>1</v>
      </c>
      <c r="AI655" t="str">
        <f t="shared" si="143"/>
        <v>Solar</v>
      </c>
      <c r="AJ655" s="44">
        <f>IFERROR(INDEX(MasterGenCapability_201906!$G:$G,MATCH($AF655,MasterGenCapability_201906!$U:$U,0)),"")</f>
        <v>1</v>
      </c>
      <c r="AK655" s="44">
        <f>IFERROR(INDEX(NQC2020compliance_20191121!$L:$L,MATCH($AF655,NQC2020compliance_20191121!$A:$A,0)),"")</f>
        <v>0</v>
      </c>
    </row>
    <row r="656" spans="2:37" x14ac:dyDescent="0.25">
      <c r="B656" s="6">
        <v>651</v>
      </c>
      <c r="C656" s="6" t="s">
        <v>1842</v>
      </c>
      <c r="D656" s="6" t="s">
        <v>1843</v>
      </c>
      <c r="E656" s="6"/>
      <c r="F656" s="6" t="s">
        <v>1127</v>
      </c>
      <c r="G656" s="6" t="s">
        <v>30</v>
      </c>
      <c r="H656" s="6" t="s">
        <v>710</v>
      </c>
      <c r="I656" s="6" t="s">
        <v>286</v>
      </c>
      <c r="J656" s="6" t="s">
        <v>614</v>
      </c>
      <c r="K656" s="6" t="s">
        <v>1382</v>
      </c>
      <c r="L656" s="6" t="s">
        <v>3</v>
      </c>
      <c r="M656" s="12">
        <v>42478</v>
      </c>
      <c r="N656" s="12">
        <v>49795</v>
      </c>
      <c r="O656" s="6">
        <v>1</v>
      </c>
      <c r="P656" s="13">
        <v>1.5</v>
      </c>
      <c r="Q656" s="13">
        <v>3.11</v>
      </c>
      <c r="R656" s="14">
        <v>0.23668188700000001</v>
      </c>
      <c r="S656" s="6" t="s">
        <v>35</v>
      </c>
      <c r="T656" s="6" t="s">
        <v>35</v>
      </c>
      <c r="U656" s="15" t="s">
        <v>35</v>
      </c>
      <c r="V656" s="15" t="s">
        <v>616</v>
      </c>
      <c r="W656" s="15" t="s">
        <v>287</v>
      </c>
      <c r="X656" s="16">
        <v>0.84</v>
      </c>
      <c r="Y656" s="45">
        <f t="shared" si="135"/>
        <v>73050</v>
      </c>
      <c r="Z656" s="41">
        <f>IF(IFERROR(MATCH(E656,CONV_CAISO_Gen_List!C:C,0),FALSE),1,0)</f>
        <v>0</v>
      </c>
      <c r="AA656" s="47">
        <f t="shared" si="136"/>
        <v>2.6123999999999996</v>
      </c>
      <c r="AB656">
        <f t="shared" si="137"/>
        <v>1</v>
      </c>
      <c r="AC656">
        <f t="shared" si="138"/>
        <v>1</v>
      </c>
      <c r="AD656">
        <f t="shared" si="134"/>
        <v>1</v>
      </c>
      <c r="AE656">
        <f t="shared" si="139"/>
        <v>0</v>
      </c>
      <c r="AF656" t="str">
        <f t="shared" si="140"/>
        <v>SC55794</v>
      </c>
      <c r="AG656" t="str">
        <f t="shared" si="141"/>
        <v>SunE - Redlands</v>
      </c>
      <c r="AH656" s="70">
        <f t="shared" si="142"/>
        <v>1.5</v>
      </c>
      <c r="AI656" t="str">
        <f t="shared" si="143"/>
        <v>Solar</v>
      </c>
      <c r="AJ656" s="44" t="str">
        <f>IFERROR(INDEX(MasterGenCapability_201906!$G:$G,MATCH($AF656,MasterGenCapability_201906!$U:$U,0)),"")</f>
        <v/>
      </c>
      <c r="AK656" s="44" t="str">
        <f>IFERROR(INDEX(NQC2020compliance_20191121!$L:$L,MATCH($AF656,NQC2020compliance_20191121!$A:$A,0)),"")</f>
        <v/>
      </c>
    </row>
    <row r="657" spans="2:37" x14ac:dyDescent="0.25">
      <c r="B657" s="6">
        <v>652</v>
      </c>
      <c r="C657" s="6" t="s">
        <v>1844</v>
      </c>
      <c r="D657" s="6" t="s">
        <v>1845</v>
      </c>
      <c r="E657" s="6"/>
      <c r="F657" s="6" t="s">
        <v>1127</v>
      </c>
      <c r="G657" s="6" t="s">
        <v>30</v>
      </c>
      <c r="H657" s="6" t="s">
        <v>710</v>
      </c>
      <c r="I657" s="6" t="s">
        <v>286</v>
      </c>
      <c r="J657" s="6" t="s">
        <v>614</v>
      </c>
      <c r="K657" s="6" t="s">
        <v>1382</v>
      </c>
      <c r="L657" s="6" t="s">
        <v>3</v>
      </c>
      <c r="M657" s="12">
        <v>42430</v>
      </c>
      <c r="N657" s="12">
        <v>49734</v>
      </c>
      <c r="O657" s="6">
        <v>1</v>
      </c>
      <c r="P657" s="13">
        <v>1</v>
      </c>
      <c r="Q657" s="13">
        <v>2.09</v>
      </c>
      <c r="R657" s="14">
        <v>0.23858447499999999</v>
      </c>
      <c r="S657" s="6" t="s">
        <v>35</v>
      </c>
      <c r="T657" s="6" t="s">
        <v>35</v>
      </c>
      <c r="U657" s="15" t="s">
        <v>35</v>
      </c>
      <c r="V657" s="15" t="s">
        <v>616</v>
      </c>
      <c r="W657" s="15" t="s">
        <v>287</v>
      </c>
      <c r="X657" s="16">
        <v>0.84</v>
      </c>
      <c r="Y657" s="45">
        <f t="shared" si="135"/>
        <v>73050</v>
      </c>
      <c r="Z657" s="41">
        <f>IF(IFERROR(MATCH(E657,CONV_CAISO_Gen_List!C:C,0),FALSE),1,0)</f>
        <v>0</v>
      </c>
      <c r="AA657" s="47">
        <f t="shared" si="136"/>
        <v>1.7555999999999998</v>
      </c>
      <c r="AB657">
        <f t="shared" si="137"/>
        <v>1</v>
      </c>
      <c r="AC657">
        <f t="shared" si="138"/>
        <v>1</v>
      </c>
      <c r="AD657">
        <f t="shared" si="134"/>
        <v>1</v>
      </c>
      <c r="AE657">
        <f t="shared" si="139"/>
        <v>0</v>
      </c>
      <c r="AF657" t="str">
        <f t="shared" si="140"/>
        <v>SC55795</v>
      </c>
      <c r="AG657" t="str">
        <f t="shared" si="141"/>
        <v>SunE - E Philadelphia Ontario</v>
      </c>
      <c r="AH657" s="70">
        <f t="shared" si="142"/>
        <v>1</v>
      </c>
      <c r="AI657" t="str">
        <f t="shared" si="143"/>
        <v>Solar</v>
      </c>
      <c r="AJ657" s="44" t="str">
        <f>IFERROR(INDEX(MasterGenCapability_201906!$G:$G,MATCH($AF657,MasterGenCapability_201906!$U:$U,0)),"")</f>
        <v/>
      </c>
      <c r="AK657" s="44" t="str">
        <f>IFERROR(INDEX(NQC2020compliance_20191121!$L:$L,MATCH($AF657,NQC2020compliance_20191121!$A:$A,0)),"")</f>
        <v/>
      </c>
    </row>
    <row r="658" spans="2:37" x14ac:dyDescent="0.25">
      <c r="B658" s="6">
        <v>653</v>
      </c>
      <c r="C658" s="6" t="s">
        <v>1846</v>
      </c>
      <c r="D658" s="6" t="s">
        <v>1847</v>
      </c>
      <c r="E658" s="6" t="s">
        <v>1848</v>
      </c>
      <c r="F658" s="6" t="s">
        <v>1127</v>
      </c>
      <c r="G658" s="6" t="s">
        <v>30</v>
      </c>
      <c r="H658" s="6" t="s">
        <v>90</v>
      </c>
      <c r="I658" s="6" t="s">
        <v>1131</v>
      </c>
      <c r="J658" s="6" t="s">
        <v>614</v>
      </c>
      <c r="K658" s="6" t="s">
        <v>1382</v>
      </c>
      <c r="L658" s="6" t="s">
        <v>1</v>
      </c>
      <c r="M658" s="12">
        <v>42310</v>
      </c>
      <c r="N658" s="12">
        <v>49643</v>
      </c>
      <c r="O658" s="6">
        <v>1</v>
      </c>
      <c r="P658" s="13">
        <v>0.9</v>
      </c>
      <c r="Q658" s="13">
        <v>1.82</v>
      </c>
      <c r="R658" s="14">
        <v>0.23084728600000001</v>
      </c>
      <c r="S658" s="6" t="s">
        <v>35</v>
      </c>
      <c r="T658" s="6" t="s">
        <v>35</v>
      </c>
      <c r="U658" s="15" t="s">
        <v>35</v>
      </c>
      <c r="V658" s="15" t="s">
        <v>616</v>
      </c>
      <c r="W658" s="15" t="s">
        <v>37</v>
      </c>
      <c r="X658" s="16">
        <v>1</v>
      </c>
      <c r="Y658" s="45">
        <f t="shared" si="135"/>
        <v>73050</v>
      </c>
      <c r="Z658" s="41">
        <f>IF(IFERROR(MATCH(E658,CONV_CAISO_Gen_List!C:C,0),FALSE),1,0)</f>
        <v>1</v>
      </c>
      <c r="AA658" s="47">
        <f t="shared" si="136"/>
        <v>1.82</v>
      </c>
      <c r="AB658">
        <f t="shared" si="137"/>
        <v>1</v>
      </c>
      <c r="AC658">
        <f t="shared" si="138"/>
        <v>1</v>
      </c>
      <c r="AD658">
        <f t="shared" si="134"/>
        <v>1</v>
      </c>
      <c r="AE658">
        <f t="shared" si="139"/>
        <v>0</v>
      </c>
      <c r="AF658" t="str">
        <f t="shared" si="140"/>
        <v>CENTER_2_SOLAR1</v>
      </c>
      <c r="AG658" t="str">
        <f t="shared" si="141"/>
        <v>SunE - Pico Rivera</v>
      </c>
      <c r="AH658" s="70">
        <f t="shared" si="142"/>
        <v>0.9</v>
      </c>
      <c r="AI658" t="str">
        <f t="shared" si="143"/>
        <v>Solar</v>
      </c>
      <c r="AJ658" s="44">
        <f>IFERROR(INDEX(MasterGenCapability_201906!$G:$G,MATCH($AF658,MasterGenCapability_201906!$U:$U,0)),"")</f>
        <v>0.9</v>
      </c>
      <c r="AK658" s="44">
        <f>IFERROR(INDEX(NQC2020compliance_20191121!$L:$L,MATCH($AF658,NQC2020compliance_20191121!$A:$A,0)),"")</f>
        <v>0</v>
      </c>
    </row>
    <row r="659" spans="2:37" x14ac:dyDescent="0.25">
      <c r="B659" s="6">
        <v>654</v>
      </c>
      <c r="C659" s="6" t="s">
        <v>1849</v>
      </c>
      <c r="D659" s="6" t="s">
        <v>1850</v>
      </c>
      <c r="E659" s="6" t="s">
        <v>1851</v>
      </c>
      <c r="F659" s="6" t="s">
        <v>1127</v>
      </c>
      <c r="G659" s="6" t="s">
        <v>30</v>
      </c>
      <c r="H659" s="6" t="s">
        <v>90</v>
      </c>
      <c r="I659" s="6" t="s">
        <v>1131</v>
      </c>
      <c r="J659" s="6" t="s">
        <v>614</v>
      </c>
      <c r="K659" s="6" t="s">
        <v>1382</v>
      </c>
      <c r="L659" s="6" t="s">
        <v>1</v>
      </c>
      <c r="M659" s="12">
        <v>42089</v>
      </c>
      <c r="N659" s="12">
        <v>49393</v>
      </c>
      <c r="O659" s="6">
        <v>1</v>
      </c>
      <c r="P659" s="13">
        <v>1.5</v>
      </c>
      <c r="Q659" s="13">
        <v>2.81</v>
      </c>
      <c r="R659" s="14">
        <v>0.21385083699999999</v>
      </c>
      <c r="S659" s="6" t="s">
        <v>35</v>
      </c>
      <c r="T659" s="6" t="s">
        <v>35</v>
      </c>
      <c r="U659" s="15" t="s">
        <v>35</v>
      </c>
      <c r="V659" s="15" t="s">
        <v>616</v>
      </c>
      <c r="W659" s="15" t="s">
        <v>37</v>
      </c>
      <c r="X659" s="16">
        <v>1</v>
      </c>
      <c r="Y659" s="45">
        <f t="shared" si="135"/>
        <v>73050</v>
      </c>
      <c r="Z659" s="41">
        <f>IF(IFERROR(MATCH(E659,CONV_CAISO_Gen_List!C:C,0),FALSE),1,0)</f>
        <v>1</v>
      </c>
      <c r="AA659" s="47">
        <f t="shared" si="136"/>
        <v>2.81</v>
      </c>
      <c r="AB659">
        <f t="shared" si="137"/>
        <v>1</v>
      </c>
      <c r="AC659">
        <f t="shared" si="138"/>
        <v>1</v>
      </c>
      <c r="AD659">
        <f t="shared" si="134"/>
        <v>1</v>
      </c>
      <c r="AE659">
        <f t="shared" si="139"/>
        <v>0</v>
      </c>
      <c r="AF659" t="str">
        <f t="shared" si="140"/>
        <v>DELAMO_2_SOLAR1</v>
      </c>
      <c r="AG659" t="str">
        <f t="shared" si="141"/>
        <v>Golden Springs Bldg H</v>
      </c>
      <c r="AH659" s="70">
        <f t="shared" si="142"/>
        <v>1.5</v>
      </c>
      <c r="AI659" t="str">
        <f t="shared" si="143"/>
        <v>Solar</v>
      </c>
      <c r="AJ659" s="44">
        <f>IFERROR(INDEX(MasterGenCapability_201906!$G:$G,MATCH($AF659,MasterGenCapability_201906!$U:$U,0)),"")</f>
        <v>1.5</v>
      </c>
      <c r="AK659" s="44">
        <f>IFERROR(INDEX(NQC2020compliance_20191121!$L:$L,MATCH($AF659,NQC2020compliance_20191121!$A:$A,0)),"")</f>
        <v>0.21</v>
      </c>
    </row>
    <row r="660" spans="2:37" x14ac:dyDescent="0.25">
      <c r="B660" s="6">
        <v>655</v>
      </c>
      <c r="C660" s="6" t="s">
        <v>1852</v>
      </c>
      <c r="D660" s="6" t="s">
        <v>1853</v>
      </c>
      <c r="E660" s="6" t="s">
        <v>1854</v>
      </c>
      <c r="F660" s="6" t="s">
        <v>1127</v>
      </c>
      <c r="G660" s="6" t="s">
        <v>30</v>
      </c>
      <c r="H660" s="6" t="s">
        <v>90</v>
      </c>
      <c r="I660" s="6" t="s">
        <v>1131</v>
      </c>
      <c r="J660" s="6" t="s">
        <v>614</v>
      </c>
      <c r="K660" s="6" t="s">
        <v>1382</v>
      </c>
      <c r="L660" s="6" t="s">
        <v>1</v>
      </c>
      <c r="M660" s="12">
        <v>42089</v>
      </c>
      <c r="N660" s="12">
        <v>49393</v>
      </c>
      <c r="O660" s="6">
        <v>1</v>
      </c>
      <c r="P660" s="13">
        <v>1.75</v>
      </c>
      <c r="Q660" s="13">
        <v>3.38</v>
      </c>
      <c r="R660" s="14">
        <v>0.220482714</v>
      </c>
      <c r="S660" s="6" t="s">
        <v>35</v>
      </c>
      <c r="T660" s="6" t="s">
        <v>35</v>
      </c>
      <c r="U660" s="15" t="s">
        <v>35</v>
      </c>
      <c r="V660" s="15" t="s">
        <v>616</v>
      </c>
      <c r="W660" s="15" t="s">
        <v>37</v>
      </c>
      <c r="X660" s="16">
        <v>1</v>
      </c>
      <c r="Y660" s="45">
        <f t="shared" si="135"/>
        <v>73050</v>
      </c>
      <c r="Z660" s="41">
        <f>IF(IFERROR(MATCH(E660,CONV_CAISO_Gen_List!C:C,0),FALSE),1,0)</f>
        <v>1</v>
      </c>
      <c r="AA660" s="47">
        <f t="shared" si="136"/>
        <v>3.38</v>
      </c>
      <c r="AB660">
        <f t="shared" si="137"/>
        <v>1</v>
      </c>
      <c r="AC660">
        <f t="shared" si="138"/>
        <v>1</v>
      </c>
      <c r="AD660">
        <f t="shared" si="134"/>
        <v>1</v>
      </c>
      <c r="AE660">
        <f t="shared" si="139"/>
        <v>0</v>
      </c>
      <c r="AF660" t="str">
        <f t="shared" si="140"/>
        <v>DELAMO_2_SOLAR2</v>
      </c>
      <c r="AG660" t="str">
        <f t="shared" si="141"/>
        <v>Golden Springs Bldg M</v>
      </c>
      <c r="AH660" s="70">
        <f t="shared" si="142"/>
        <v>1.75</v>
      </c>
      <c r="AI660" t="str">
        <f t="shared" si="143"/>
        <v>Solar</v>
      </c>
      <c r="AJ660" s="44">
        <f>IFERROR(INDEX(MasterGenCapability_201906!$G:$G,MATCH($AF660,MasterGenCapability_201906!$U:$U,0)),"")</f>
        <v>1.75</v>
      </c>
      <c r="AK660" s="44">
        <f>IFERROR(INDEX(NQC2020compliance_20191121!$L:$L,MATCH($AF660,NQC2020compliance_20191121!$A:$A,0)),"")</f>
        <v>0.25</v>
      </c>
    </row>
    <row r="661" spans="2:37" x14ac:dyDescent="0.25">
      <c r="B661" s="6">
        <v>656</v>
      </c>
      <c r="C661" s="6" t="s">
        <v>1855</v>
      </c>
      <c r="D661" s="6" t="s">
        <v>1856</v>
      </c>
      <c r="E661" s="6" t="s">
        <v>1857</v>
      </c>
      <c r="F661" s="6" t="s">
        <v>1127</v>
      </c>
      <c r="G661" s="6" t="s">
        <v>30</v>
      </c>
      <c r="H661" s="6" t="s">
        <v>710</v>
      </c>
      <c r="I661" s="6" t="s">
        <v>929</v>
      </c>
      <c r="J661" s="6" t="s">
        <v>614</v>
      </c>
      <c r="K661" s="6" t="s">
        <v>619</v>
      </c>
      <c r="L661" s="6" t="s">
        <v>1</v>
      </c>
      <c r="M661" s="12">
        <v>42200</v>
      </c>
      <c r="N661" s="12">
        <v>49504</v>
      </c>
      <c r="O661" s="6">
        <v>1</v>
      </c>
      <c r="P661" s="13">
        <v>7</v>
      </c>
      <c r="Q661" s="13">
        <v>19.86</v>
      </c>
      <c r="R661" s="14">
        <v>0.32387475500000001</v>
      </c>
      <c r="S661" s="6" t="s">
        <v>35</v>
      </c>
      <c r="T661" s="6" t="s">
        <v>35</v>
      </c>
      <c r="U661" s="15" t="s">
        <v>35</v>
      </c>
      <c r="V661" s="15" t="s">
        <v>616</v>
      </c>
      <c r="W661" s="15" t="s">
        <v>287</v>
      </c>
      <c r="X661" s="16">
        <v>1</v>
      </c>
      <c r="Y661" s="45">
        <f t="shared" si="135"/>
        <v>73050</v>
      </c>
      <c r="Z661" s="41">
        <f>IF(IFERROR(MATCH(E661,CONV_CAISO_Gen_List!C:C,0),FALSE),1,0)</f>
        <v>1</v>
      </c>
      <c r="AA661" s="47">
        <f t="shared" si="136"/>
        <v>19.86</v>
      </c>
      <c r="AB661">
        <f t="shared" si="137"/>
        <v>1</v>
      </c>
      <c r="AC661">
        <f t="shared" si="138"/>
        <v>1</v>
      </c>
      <c r="AD661">
        <f t="shared" si="134"/>
        <v>1</v>
      </c>
      <c r="AE661">
        <f t="shared" si="139"/>
        <v>0</v>
      </c>
      <c r="AF661" t="str">
        <f t="shared" si="140"/>
        <v>VICTOR_1_SOLAR3</v>
      </c>
      <c r="AG661" t="str">
        <f t="shared" si="141"/>
        <v>Adelanto Solar 2</v>
      </c>
      <c r="AH661" s="70">
        <f t="shared" si="142"/>
        <v>7</v>
      </c>
      <c r="AI661" t="str">
        <f t="shared" si="143"/>
        <v>Solar</v>
      </c>
      <c r="AJ661" s="44">
        <f>IFERROR(INDEX(MasterGenCapability_201906!$G:$G,MATCH($AF661,MasterGenCapability_201906!$U:$U,0)),"")</f>
        <v>7</v>
      </c>
      <c r="AK661" s="44">
        <f>IFERROR(INDEX(NQC2020compliance_20191121!$L:$L,MATCH($AF661,NQC2020compliance_20191121!$A:$A,0)),"")</f>
        <v>0.98</v>
      </c>
    </row>
    <row r="662" spans="2:37" x14ac:dyDescent="0.25">
      <c r="B662" s="6">
        <v>657</v>
      </c>
      <c r="C662" s="6" t="s">
        <v>1858</v>
      </c>
      <c r="D662" s="6" t="s">
        <v>1859</v>
      </c>
      <c r="E662" s="6" t="s">
        <v>1860</v>
      </c>
      <c r="F662" s="6" t="s">
        <v>1127</v>
      </c>
      <c r="G662" s="6" t="s">
        <v>834</v>
      </c>
      <c r="H662" s="6" t="s">
        <v>835</v>
      </c>
      <c r="I662" s="6" t="s">
        <v>836</v>
      </c>
      <c r="J662" s="6" t="s">
        <v>614</v>
      </c>
      <c r="K662" s="6" t="s">
        <v>619</v>
      </c>
      <c r="L662" s="6" t="s">
        <v>1</v>
      </c>
      <c r="M662" s="12">
        <v>43831</v>
      </c>
      <c r="N662" s="12">
        <v>51135</v>
      </c>
      <c r="O662" s="6">
        <v>1</v>
      </c>
      <c r="P662" s="13">
        <v>93.6</v>
      </c>
      <c r="Q662" s="13">
        <v>258</v>
      </c>
      <c r="R662" s="14">
        <v>0.31465870499999998</v>
      </c>
      <c r="S662" s="6" t="s">
        <v>35</v>
      </c>
      <c r="T662" s="6" t="s">
        <v>35</v>
      </c>
      <c r="U662" s="15" t="s">
        <v>35</v>
      </c>
      <c r="V662" s="15" t="s">
        <v>616</v>
      </c>
      <c r="W662" s="15" t="s">
        <v>837</v>
      </c>
      <c r="X662" s="16">
        <v>1</v>
      </c>
      <c r="Y662" s="45">
        <f t="shared" si="135"/>
        <v>73050</v>
      </c>
      <c r="Z662" s="41">
        <f>IF(IFERROR(MATCH(E662,CONV_CAISO_Gen_List!C:C,0),FALSE),1,0)</f>
        <v>0</v>
      </c>
      <c r="AA662" s="47">
        <f t="shared" si="136"/>
        <v>258</v>
      </c>
      <c r="AB662">
        <f t="shared" si="137"/>
        <v>1</v>
      </c>
      <c r="AC662">
        <f t="shared" si="138"/>
        <v>1</v>
      </c>
      <c r="AD662">
        <f t="shared" si="134"/>
        <v>1</v>
      </c>
      <c r="AE662">
        <f t="shared" si="139"/>
        <v>0</v>
      </c>
      <c r="AF662" t="str">
        <f t="shared" si="140"/>
        <v>COPMT4_2_SOLAR4</v>
      </c>
      <c r="AG662" t="str">
        <f t="shared" si="141"/>
        <v>Copper Mountain Solar 4, LLC</v>
      </c>
      <c r="AH662" s="70">
        <f t="shared" si="142"/>
        <v>93.6</v>
      </c>
      <c r="AI662" t="str">
        <f t="shared" si="143"/>
        <v>Solar</v>
      </c>
      <c r="AJ662" s="44">
        <f>IFERROR(INDEX(MasterGenCapability_201906!$G:$G,MATCH($AF662,MasterGenCapability_201906!$U:$U,0)),"")</f>
        <v>92</v>
      </c>
      <c r="AK662" s="44">
        <f>IFERROR(INDEX(NQC2020compliance_20191121!$L:$L,MATCH($AF662,NQC2020compliance_20191121!$A:$A,0)),"")</f>
        <v>12.88</v>
      </c>
    </row>
    <row r="663" spans="2:37" x14ac:dyDescent="0.25">
      <c r="B663" s="6">
        <v>658</v>
      </c>
      <c r="C663" s="6" t="s">
        <v>1861</v>
      </c>
      <c r="D663" s="6" t="s">
        <v>1862</v>
      </c>
      <c r="E663" s="6"/>
      <c r="F663" s="6" t="s">
        <v>1127</v>
      </c>
      <c r="G663" s="6" t="s">
        <v>30</v>
      </c>
      <c r="H663" s="6" t="s">
        <v>903</v>
      </c>
      <c r="I663" s="6" t="s">
        <v>1169</v>
      </c>
      <c r="J663" s="6" t="s">
        <v>614</v>
      </c>
      <c r="K663" s="6" t="s">
        <v>619</v>
      </c>
      <c r="L663" s="6" t="s">
        <v>3</v>
      </c>
      <c r="M663" s="12">
        <v>42643</v>
      </c>
      <c r="N663" s="12">
        <v>51288</v>
      </c>
      <c r="O663" s="6">
        <v>1</v>
      </c>
      <c r="P663" s="13">
        <v>153.52000000000001</v>
      </c>
      <c r="Q663" s="13">
        <v>421.19819999999999</v>
      </c>
      <c r="R663" s="14">
        <v>0.31319688800000001</v>
      </c>
      <c r="S663" s="6" t="s">
        <v>35</v>
      </c>
      <c r="T663" s="6" t="s">
        <v>35</v>
      </c>
      <c r="U663" s="15" t="s">
        <v>35</v>
      </c>
      <c r="V663" s="15" t="s">
        <v>616</v>
      </c>
      <c r="W663" s="15" t="s">
        <v>906</v>
      </c>
      <c r="X663" s="16">
        <v>0.84</v>
      </c>
      <c r="Y663" s="45">
        <f t="shared" si="135"/>
        <v>73050</v>
      </c>
      <c r="Z663" s="41">
        <f>IF(IFERROR(MATCH(E663,CONV_CAISO_Gen_List!C:C,0),FALSE),1,0)</f>
        <v>0</v>
      </c>
      <c r="AA663" s="47">
        <f t="shared" si="136"/>
        <v>353.806488</v>
      </c>
      <c r="AB663">
        <f t="shared" si="137"/>
        <v>1</v>
      </c>
      <c r="AC663">
        <f t="shared" si="138"/>
        <v>1</v>
      </c>
      <c r="AD663">
        <f t="shared" si="134"/>
        <v>1</v>
      </c>
      <c r="AE663">
        <f t="shared" si="139"/>
        <v>0</v>
      </c>
      <c r="AF663" t="str">
        <f t="shared" si="140"/>
        <v>SC55805</v>
      </c>
      <c r="AG663" t="str">
        <f t="shared" si="141"/>
        <v>88FT 8ME LLC (Mount Signal II)</v>
      </c>
      <c r="AH663" s="70">
        <f t="shared" si="142"/>
        <v>153.52000000000001</v>
      </c>
      <c r="AI663" t="str">
        <f t="shared" si="143"/>
        <v>Solar</v>
      </c>
      <c r="AJ663" s="44" t="str">
        <f>IFERROR(INDEX(MasterGenCapability_201906!$G:$G,MATCH($AF663,MasterGenCapability_201906!$U:$U,0)),"")</f>
        <v/>
      </c>
      <c r="AK663" s="44" t="str">
        <f>IFERROR(INDEX(NQC2020compliance_20191121!$L:$L,MATCH($AF663,NQC2020compliance_20191121!$A:$A,0)),"")</f>
        <v/>
      </c>
    </row>
    <row r="664" spans="2:37" x14ac:dyDescent="0.25">
      <c r="B664" s="6">
        <v>659</v>
      </c>
      <c r="C664" s="6" t="s">
        <v>1863</v>
      </c>
      <c r="D664" s="6" t="s">
        <v>1864</v>
      </c>
      <c r="E664" s="6"/>
      <c r="F664" s="6" t="s">
        <v>1127</v>
      </c>
      <c r="G664" s="6" t="s">
        <v>30</v>
      </c>
      <c r="H664" s="6" t="s">
        <v>903</v>
      </c>
      <c r="I664" s="6" t="s">
        <v>1169</v>
      </c>
      <c r="J664" s="6" t="s">
        <v>614</v>
      </c>
      <c r="K664" s="6" t="s">
        <v>619</v>
      </c>
      <c r="L664" s="6" t="s">
        <v>3</v>
      </c>
      <c r="M664" s="12">
        <v>42643</v>
      </c>
      <c r="N664" s="12">
        <v>50802</v>
      </c>
      <c r="O664" s="6">
        <v>1</v>
      </c>
      <c r="P664" s="13">
        <v>252.32</v>
      </c>
      <c r="Q664" s="13">
        <v>691.596856</v>
      </c>
      <c r="R664" s="14">
        <v>0.31289399499999998</v>
      </c>
      <c r="S664" s="6" t="s">
        <v>35</v>
      </c>
      <c r="T664" s="6" t="s">
        <v>35</v>
      </c>
      <c r="U664" s="15" t="s">
        <v>35</v>
      </c>
      <c r="V664" s="15" t="s">
        <v>616</v>
      </c>
      <c r="W664" s="15" t="s">
        <v>906</v>
      </c>
      <c r="X664" s="16">
        <v>0.84</v>
      </c>
      <c r="Y664" s="45">
        <f t="shared" si="135"/>
        <v>73050</v>
      </c>
      <c r="Z664" s="41">
        <f>IF(IFERROR(MATCH(E664,CONV_CAISO_Gen_List!C:C,0),FALSE),1,0)</f>
        <v>0</v>
      </c>
      <c r="AA664" s="47">
        <f t="shared" si="136"/>
        <v>580.94135903999995</v>
      </c>
      <c r="AB664">
        <f t="shared" si="137"/>
        <v>1</v>
      </c>
      <c r="AC664">
        <f t="shared" si="138"/>
        <v>1</v>
      </c>
      <c r="AD664">
        <f t="shared" si="134"/>
        <v>1</v>
      </c>
      <c r="AE664">
        <f t="shared" si="139"/>
        <v>0</v>
      </c>
      <c r="AF664" t="str">
        <f t="shared" si="140"/>
        <v>SC55808</v>
      </c>
      <c r="AG664" t="str">
        <f t="shared" si="141"/>
        <v>93LF 8ME LLC (Mount Signal V)</v>
      </c>
      <c r="AH664" s="70">
        <f t="shared" si="142"/>
        <v>252.32</v>
      </c>
      <c r="AI664" t="str">
        <f t="shared" si="143"/>
        <v>Solar</v>
      </c>
      <c r="AJ664" s="44" t="str">
        <f>IFERROR(INDEX(MasterGenCapability_201906!$G:$G,MATCH($AF664,MasterGenCapability_201906!$U:$U,0)),"")</f>
        <v/>
      </c>
      <c r="AK664" s="44" t="str">
        <f>IFERROR(INDEX(NQC2020compliance_20191121!$L:$L,MATCH($AF664,NQC2020compliance_20191121!$A:$A,0)),"")</f>
        <v/>
      </c>
    </row>
    <row r="665" spans="2:37" x14ac:dyDescent="0.25">
      <c r="B665" s="6">
        <v>660</v>
      </c>
      <c r="C665" s="6" t="s">
        <v>1865</v>
      </c>
      <c r="D665" s="6" t="s">
        <v>1866</v>
      </c>
      <c r="E665" s="6"/>
      <c r="F665" s="6" t="s">
        <v>1127</v>
      </c>
      <c r="G665" s="6" t="s">
        <v>30</v>
      </c>
      <c r="H665" s="6" t="s">
        <v>180</v>
      </c>
      <c r="I665" s="6" t="s">
        <v>80</v>
      </c>
      <c r="J665" s="6" t="s">
        <v>614</v>
      </c>
      <c r="K665" s="6" t="s">
        <v>619</v>
      </c>
      <c r="L665" s="6" t="s">
        <v>3</v>
      </c>
      <c r="M665" s="12">
        <v>43983</v>
      </c>
      <c r="N665" s="12">
        <v>51287</v>
      </c>
      <c r="O665" s="6">
        <v>1</v>
      </c>
      <c r="P665" s="13">
        <v>51.3</v>
      </c>
      <c r="Q665" s="13">
        <v>130.69911999999999</v>
      </c>
      <c r="R665" s="14">
        <v>0.290838029</v>
      </c>
      <c r="S665" s="6" t="s">
        <v>35</v>
      </c>
      <c r="T665" s="6" t="s">
        <v>35</v>
      </c>
      <c r="U665" s="15" t="s">
        <v>35</v>
      </c>
      <c r="V665" s="15" t="s">
        <v>616</v>
      </c>
      <c r="W665" s="15" t="s">
        <v>80</v>
      </c>
      <c r="X665" s="16">
        <v>0.84</v>
      </c>
      <c r="Y665" s="45">
        <f t="shared" si="135"/>
        <v>73050</v>
      </c>
      <c r="Z665" s="41">
        <f>IF(IFERROR(MATCH(E665,CONV_CAISO_Gen_List!C:C,0),FALSE),1,0)</f>
        <v>0</v>
      </c>
      <c r="AA665" s="47">
        <f t="shared" si="136"/>
        <v>109.78726079999998</v>
      </c>
      <c r="AB665">
        <f t="shared" si="137"/>
        <v>1</v>
      </c>
      <c r="AC665">
        <f t="shared" si="138"/>
        <v>1</v>
      </c>
      <c r="AD665">
        <f t="shared" si="134"/>
        <v>1</v>
      </c>
      <c r="AE665">
        <f t="shared" si="139"/>
        <v>0</v>
      </c>
      <c r="AF665" t="str">
        <f t="shared" si="140"/>
        <v>SC55810</v>
      </c>
      <c r="AG665" t="str">
        <f t="shared" si="141"/>
        <v>41MB 8ME LLC</v>
      </c>
      <c r="AH665" s="70">
        <f t="shared" si="142"/>
        <v>51.3</v>
      </c>
      <c r="AI665" t="str">
        <f t="shared" si="143"/>
        <v>Solar</v>
      </c>
      <c r="AJ665" s="44" t="str">
        <f>IFERROR(INDEX(MasterGenCapability_201906!$G:$G,MATCH($AF665,MasterGenCapability_201906!$U:$U,0)),"")</f>
        <v/>
      </c>
      <c r="AK665" s="44" t="str">
        <f>IFERROR(INDEX(NQC2020compliance_20191121!$L:$L,MATCH($AF665,NQC2020compliance_20191121!$A:$A,0)),"")</f>
        <v/>
      </c>
    </row>
    <row r="666" spans="2:37" x14ac:dyDescent="0.25">
      <c r="B666" s="6">
        <v>661</v>
      </c>
      <c r="C666" s="6" t="s">
        <v>1867</v>
      </c>
      <c r="D666" s="6" t="s">
        <v>1868</v>
      </c>
      <c r="E666" s="6"/>
      <c r="F666" s="6" t="s">
        <v>1127</v>
      </c>
      <c r="G666" s="6" t="s">
        <v>30</v>
      </c>
      <c r="H666" s="6" t="s">
        <v>710</v>
      </c>
      <c r="I666" s="6" t="s">
        <v>1869</v>
      </c>
      <c r="J666" s="6" t="s">
        <v>614</v>
      </c>
      <c r="K666" s="6" t="s">
        <v>619</v>
      </c>
      <c r="L666" s="6" t="s">
        <v>3</v>
      </c>
      <c r="M666" s="12">
        <v>43800</v>
      </c>
      <c r="N666" s="12">
        <v>51104</v>
      </c>
      <c r="O666" s="6">
        <v>1</v>
      </c>
      <c r="P666" s="13">
        <v>328</v>
      </c>
      <c r="Q666" s="13">
        <v>898.38008000000002</v>
      </c>
      <c r="R666" s="14">
        <v>0.31266708399999998</v>
      </c>
      <c r="S666" s="6" t="s">
        <v>35</v>
      </c>
      <c r="T666" s="6" t="s">
        <v>35</v>
      </c>
      <c r="U666" s="15" t="s">
        <v>35</v>
      </c>
      <c r="V666" s="15" t="s">
        <v>616</v>
      </c>
      <c r="W666" s="15" t="s">
        <v>1483</v>
      </c>
      <c r="X666" s="16">
        <v>0.84</v>
      </c>
      <c r="Y666" s="45">
        <f t="shared" si="135"/>
        <v>73050</v>
      </c>
      <c r="Z666" s="41">
        <f>IF(IFERROR(MATCH(E666,CONV_CAISO_Gen_List!C:C,0),FALSE),1,0)</f>
        <v>0</v>
      </c>
      <c r="AA666" s="47">
        <f t="shared" si="136"/>
        <v>754.63926719999995</v>
      </c>
      <c r="AB666">
        <f t="shared" si="137"/>
        <v>1</v>
      </c>
      <c r="AC666">
        <f t="shared" si="138"/>
        <v>1</v>
      </c>
      <c r="AD666">
        <f t="shared" si="134"/>
        <v>1</v>
      </c>
      <c r="AE666">
        <f t="shared" si="139"/>
        <v>0</v>
      </c>
      <c r="AF666" t="str">
        <f t="shared" si="140"/>
        <v>SC55813</v>
      </c>
      <c r="AG666" t="str">
        <f t="shared" si="141"/>
        <v>Tribal Solar, LLC</v>
      </c>
      <c r="AH666" s="70">
        <f t="shared" si="142"/>
        <v>328</v>
      </c>
      <c r="AI666" t="str">
        <f t="shared" si="143"/>
        <v>Solar</v>
      </c>
      <c r="AJ666" s="44" t="str">
        <f>IFERROR(INDEX(MasterGenCapability_201906!$G:$G,MATCH($AF666,MasterGenCapability_201906!$U:$U,0)),"")</f>
        <v/>
      </c>
      <c r="AK666" s="44" t="str">
        <f>IFERROR(INDEX(NQC2020compliance_20191121!$L:$L,MATCH($AF666,NQC2020compliance_20191121!$A:$A,0)),"")</f>
        <v/>
      </c>
    </row>
    <row r="667" spans="2:37" x14ac:dyDescent="0.25">
      <c r="B667" s="6">
        <v>662</v>
      </c>
      <c r="C667" s="6" t="s">
        <v>1870</v>
      </c>
      <c r="D667" s="6" t="s">
        <v>1871</v>
      </c>
      <c r="E667" s="6"/>
      <c r="F667" s="6" t="s">
        <v>1127</v>
      </c>
      <c r="G667" s="6" t="s">
        <v>30</v>
      </c>
      <c r="H667" s="6" t="s">
        <v>808</v>
      </c>
      <c r="I667" s="6" t="s">
        <v>809</v>
      </c>
      <c r="J667" s="6" t="s">
        <v>614</v>
      </c>
      <c r="K667" s="6" t="s">
        <v>619</v>
      </c>
      <c r="L667" s="6" t="s">
        <v>3</v>
      </c>
      <c r="M667" s="12">
        <v>43466</v>
      </c>
      <c r="N667" s="12">
        <v>50801</v>
      </c>
      <c r="O667" s="6">
        <v>1</v>
      </c>
      <c r="P667" s="13">
        <v>246.71299999999999</v>
      </c>
      <c r="Q667" s="13">
        <v>698.07503999999994</v>
      </c>
      <c r="R667" s="14">
        <v>0.32300256399999999</v>
      </c>
      <c r="S667" s="6" t="s">
        <v>35</v>
      </c>
      <c r="T667" s="6" t="s">
        <v>35</v>
      </c>
      <c r="U667" s="15" t="s">
        <v>35</v>
      </c>
      <c r="V667" s="15" t="s">
        <v>616</v>
      </c>
      <c r="W667" s="15" t="s">
        <v>37</v>
      </c>
      <c r="X667" s="16">
        <v>0.84</v>
      </c>
      <c r="Y667" s="45">
        <f t="shared" si="135"/>
        <v>73050</v>
      </c>
      <c r="Z667" s="41">
        <f>IF(IFERROR(MATCH(E667,CONV_CAISO_Gen_List!C:C,0),FALSE),1,0)</f>
        <v>0</v>
      </c>
      <c r="AA667" s="47">
        <f t="shared" si="136"/>
        <v>586.38303359999998</v>
      </c>
      <c r="AB667">
        <f t="shared" si="137"/>
        <v>1</v>
      </c>
      <c r="AC667">
        <f t="shared" si="138"/>
        <v>1</v>
      </c>
      <c r="AD667">
        <f t="shared" si="134"/>
        <v>1</v>
      </c>
      <c r="AE667">
        <f t="shared" si="139"/>
        <v>0</v>
      </c>
      <c r="AF667" t="str">
        <f t="shared" si="140"/>
        <v>SC55816</v>
      </c>
      <c r="AG667" t="str">
        <f t="shared" si="141"/>
        <v>Panoche Valley Solar, LLC</v>
      </c>
      <c r="AH667" s="70">
        <f t="shared" si="142"/>
        <v>246.71299999999999</v>
      </c>
      <c r="AI667" t="str">
        <f t="shared" si="143"/>
        <v>Solar</v>
      </c>
      <c r="AJ667" s="44" t="str">
        <f>IFERROR(INDEX(MasterGenCapability_201906!$G:$G,MATCH($AF667,MasterGenCapability_201906!$U:$U,0)),"")</f>
        <v/>
      </c>
      <c r="AK667" s="44" t="str">
        <f>IFERROR(INDEX(NQC2020compliance_20191121!$L:$L,MATCH($AF667,NQC2020compliance_20191121!$A:$A,0)),"")</f>
        <v/>
      </c>
    </row>
    <row r="668" spans="2:37" x14ac:dyDescent="0.25">
      <c r="B668" s="6">
        <v>663</v>
      </c>
      <c r="C668" s="6" t="s">
        <v>1872</v>
      </c>
      <c r="D668" s="6" t="s">
        <v>1873</v>
      </c>
      <c r="E668" s="6" t="s">
        <v>1874</v>
      </c>
      <c r="F668" s="6" t="s">
        <v>1127</v>
      </c>
      <c r="G668" s="6" t="s">
        <v>30</v>
      </c>
      <c r="H668" s="6" t="s">
        <v>710</v>
      </c>
      <c r="I668" s="6" t="s">
        <v>1583</v>
      </c>
      <c r="J668" s="6" t="s">
        <v>614</v>
      </c>
      <c r="K668" s="6" t="s">
        <v>619</v>
      </c>
      <c r="L668" s="6" t="s">
        <v>1</v>
      </c>
      <c r="M668" s="12">
        <v>42675</v>
      </c>
      <c r="N668" s="12">
        <v>50010</v>
      </c>
      <c r="O668" s="6">
        <v>1</v>
      </c>
      <c r="P668" s="13">
        <v>20</v>
      </c>
      <c r="Q668" s="13">
        <v>64.231999999999999</v>
      </c>
      <c r="R668" s="14">
        <v>0.366621005</v>
      </c>
      <c r="S668" s="6" t="s">
        <v>35</v>
      </c>
      <c r="T668" s="6" t="s">
        <v>35</v>
      </c>
      <c r="U668" s="15" t="s">
        <v>35</v>
      </c>
      <c r="V668" s="15" t="s">
        <v>616</v>
      </c>
      <c r="W668" s="15" t="s">
        <v>287</v>
      </c>
      <c r="X668" s="16">
        <v>1</v>
      </c>
      <c r="Y668" s="45">
        <f t="shared" si="135"/>
        <v>73050</v>
      </c>
      <c r="Z668" s="41">
        <f>IF(IFERROR(MATCH(E668,CONV_CAISO_Gen_List!C:C,0),FALSE),1,0)</f>
        <v>0</v>
      </c>
      <c r="AA668" s="47">
        <f t="shared" si="136"/>
        <v>64.231999999999999</v>
      </c>
      <c r="AB668">
        <f t="shared" si="137"/>
        <v>1</v>
      </c>
      <c r="AC668">
        <f t="shared" si="138"/>
        <v>1</v>
      </c>
      <c r="AD668">
        <f t="shared" si="134"/>
        <v>1</v>
      </c>
      <c r="AE668">
        <f t="shared" si="139"/>
        <v>0</v>
      </c>
      <c r="AF668" t="str">
        <f t="shared" si="140"/>
        <v>TORTLA_1_SOLAR</v>
      </c>
      <c r="AG668" t="str">
        <f t="shared" si="141"/>
        <v>Longboat Solar, LLC</v>
      </c>
      <c r="AH668" s="70">
        <f t="shared" si="142"/>
        <v>20</v>
      </c>
      <c r="AI668" t="str">
        <f t="shared" si="143"/>
        <v>Solar</v>
      </c>
      <c r="AJ668" s="44">
        <f>IFERROR(INDEX(MasterGenCapability_201906!$G:$G,MATCH($AF668,MasterGenCapability_201906!$U:$U,0)),"")</f>
        <v>20</v>
      </c>
      <c r="AK668" s="44">
        <f>IFERROR(INDEX(NQC2020compliance_20191121!$L:$L,MATCH($AF668,NQC2020compliance_20191121!$A:$A,0)),"")</f>
        <v>2.8</v>
      </c>
    </row>
    <row r="669" spans="2:37" x14ac:dyDescent="0.25">
      <c r="B669" s="6">
        <v>664</v>
      </c>
      <c r="C669" s="6" t="s">
        <v>1875</v>
      </c>
      <c r="D669" s="6" t="s">
        <v>1876</v>
      </c>
      <c r="E669" s="6" t="s">
        <v>1877</v>
      </c>
      <c r="F669" s="6" t="s">
        <v>1127</v>
      </c>
      <c r="G669" s="6" t="s">
        <v>30</v>
      </c>
      <c r="H669" s="6" t="s">
        <v>79</v>
      </c>
      <c r="I669" s="6" t="s">
        <v>80</v>
      </c>
      <c r="J669" s="6" t="s">
        <v>614</v>
      </c>
      <c r="K669" s="6" t="s">
        <v>619</v>
      </c>
      <c r="L669" s="6" t="s">
        <v>1</v>
      </c>
      <c r="M669" s="12">
        <v>42628</v>
      </c>
      <c r="N669" s="12">
        <v>49932</v>
      </c>
      <c r="O669" s="6">
        <v>1</v>
      </c>
      <c r="P669" s="13">
        <v>10</v>
      </c>
      <c r="Q669" s="13">
        <v>25.9735072</v>
      </c>
      <c r="R669" s="14">
        <v>0.29650122400000001</v>
      </c>
      <c r="S669" s="6" t="s">
        <v>35</v>
      </c>
      <c r="T669" s="6" t="s">
        <v>35</v>
      </c>
      <c r="U669" s="15" t="s">
        <v>35</v>
      </c>
      <c r="V669" s="15" t="s">
        <v>616</v>
      </c>
      <c r="W669" s="15" t="s">
        <v>80</v>
      </c>
      <c r="X669" s="16">
        <v>1</v>
      </c>
      <c r="Y669" s="45">
        <f t="shared" si="135"/>
        <v>73050</v>
      </c>
      <c r="Z669" s="41">
        <f>IF(IFERROR(MATCH(E669,CONV_CAISO_Gen_List!C:C,0),FALSE),1,0)</f>
        <v>0</v>
      </c>
      <c r="AA669" s="47">
        <f t="shared" si="136"/>
        <v>25.9735072</v>
      </c>
      <c r="AB669">
        <f t="shared" si="137"/>
        <v>1</v>
      </c>
      <c r="AC669">
        <f t="shared" si="138"/>
        <v>1</v>
      </c>
      <c r="AD669">
        <f t="shared" si="134"/>
        <v>1</v>
      </c>
      <c r="AE669">
        <f t="shared" si="139"/>
        <v>0</v>
      </c>
      <c r="AF669" t="str">
        <f t="shared" si="140"/>
        <v>SKERN_6_SOLAR2</v>
      </c>
      <c r="AG669" t="str">
        <f t="shared" si="141"/>
        <v>Algonquin SKIC 10 Solar, LLC</v>
      </c>
      <c r="AH669" s="70">
        <f t="shared" si="142"/>
        <v>10</v>
      </c>
      <c r="AI669" t="str">
        <f t="shared" si="143"/>
        <v>Solar</v>
      </c>
      <c r="AJ669" s="44">
        <f>IFERROR(INDEX(MasterGenCapability_201906!$G:$G,MATCH($AF669,MasterGenCapability_201906!$U:$U,0)),"")</f>
        <v>10</v>
      </c>
      <c r="AK669" s="44">
        <f>IFERROR(INDEX(NQC2020compliance_20191121!$L:$L,MATCH($AF669,NQC2020compliance_20191121!$A:$A,0)),"")</f>
        <v>1.4</v>
      </c>
    </row>
    <row r="670" spans="2:37" x14ac:dyDescent="0.25">
      <c r="B670" s="6">
        <v>665</v>
      </c>
      <c r="C670" s="6" t="s">
        <v>1878</v>
      </c>
      <c r="D670" s="6" t="s">
        <v>1879</v>
      </c>
      <c r="E670" s="6" t="s">
        <v>1880</v>
      </c>
      <c r="F670" s="6" t="s">
        <v>1127</v>
      </c>
      <c r="G670" s="6" t="s">
        <v>30</v>
      </c>
      <c r="H670" s="6" t="s">
        <v>90</v>
      </c>
      <c r="I670" s="6" t="s">
        <v>91</v>
      </c>
      <c r="J670" s="6" t="s">
        <v>614</v>
      </c>
      <c r="K670" s="6" t="s">
        <v>619</v>
      </c>
      <c r="L670" s="6" t="s">
        <v>1</v>
      </c>
      <c r="M670" s="12">
        <v>42674</v>
      </c>
      <c r="N670" s="12">
        <v>49978</v>
      </c>
      <c r="O670" s="6">
        <v>1</v>
      </c>
      <c r="P670" s="13">
        <v>20</v>
      </c>
      <c r="Q670" s="13">
        <v>47.62</v>
      </c>
      <c r="R670" s="14">
        <v>0.27180365299999998</v>
      </c>
      <c r="S670" s="6" t="s">
        <v>35</v>
      </c>
      <c r="T670" s="6" t="s">
        <v>35</v>
      </c>
      <c r="U670" s="15" t="s">
        <v>35</v>
      </c>
      <c r="V670" s="15" t="s">
        <v>616</v>
      </c>
      <c r="W670" s="15" t="s">
        <v>91</v>
      </c>
      <c r="X670" s="16">
        <v>1</v>
      </c>
      <c r="Y670" s="45">
        <f t="shared" si="135"/>
        <v>73050</v>
      </c>
      <c r="Z670" s="41">
        <f>IF(IFERROR(MATCH(E670,CONV_CAISO_Gen_List!C:C,0),FALSE),1,0)</f>
        <v>0</v>
      </c>
      <c r="AA670" s="47">
        <f t="shared" si="136"/>
        <v>47.62</v>
      </c>
      <c r="AB670">
        <f t="shared" si="137"/>
        <v>1</v>
      </c>
      <c r="AC670">
        <f t="shared" si="138"/>
        <v>1</v>
      </c>
      <c r="AD670">
        <f t="shared" si="134"/>
        <v>1</v>
      </c>
      <c r="AE670">
        <f t="shared" si="139"/>
        <v>0</v>
      </c>
      <c r="AF670" t="str">
        <f t="shared" si="140"/>
        <v>GLDFGR_6_SOLAR1</v>
      </c>
      <c r="AG670" t="str">
        <f t="shared" si="141"/>
        <v>Portal Ridge Solar B, LLC</v>
      </c>
      <c r="AH670" s="70">
        <f t="shared" si="142"/>
        <v>20</v>
      </c>
      <c r="AI670" t="str">
        <f t="shared" si="143"/>
        <v>Solar</v>
      </c>
      <c r="AJ670" s="44">
        <f>IFERROR(INDEX(MasterGenCapability_201906!$G:$G,MATCH($AF670,MasterGenCapability_201906!$U:$U,0)),"")</f>
        <v>20</v>
      </c>
      <c r="AK670" s="44">
        <f>IFERROR(INDEX(NQC2020compliance_20191121!$L:$L,MATCH($AF670,NQC2020compliance_20191121!$A:$A,0)),"")</f>
        <v>2.8</v>
      </c>
    </row>
    <row r="671" spans="2:37" x14ac:dyDescent="0.25">
      <c r="B671" s="6">
        <v>666</v>
      </c>
      <c r="C671" s="6" t="s">
        <v>1881</v>
      </c>
      <c r="D671" s="6" t="s">
        <v>1882</v>
      </c>
      <c r="E671" s="6" t="s">
        <v>1883</v>
      </c>
      <c r="F671" s="6" t="s">
        <v>1127</v>
      </c>
      <c r="G671" s="6" t="s">
        <v>30</v>
      </c>
      <c r="H671" s="6" t="s">
        <v>79</v>
      </c>
      <c r="I671" s="6" t="s">
        <v>80</v>
      </c>
      <c r="J671" s="6" t="s">
        <v>614</v>
      </c>
      <c r="K671" s="6" t="s">
        <v>619</v>
      </c>
      <c r="L671" s="6" t="s">
        <v>1</v>
      </c>
      <c r="M671" s="12">
        <v>42719</v>
      </c>
      <c r="N671" s="12">
        <v>50023</v>
      </c>
      <c r="O671" s="6">
        <v>1</v>
      </c>
      <c r="P671" s="13">
        <v>20</v>
      </c>
      <c r="Q671" s="13">
        <v>55.787608800000001</v>
      </c>
      <c r="R671" s="14">
        <v>0.31842242500000001</v>
      </c>
      <c r="S671" s="6" t="s">
        <v>35</v>
      </c>
      <c r="T671" s="6" t="s">
        <v>35</v>
      </c>
      <c r="U671" s="15" t="s">
        <v>35</v>
      </c>
      <c r="V671" s="15" t="s">
        <v>616</v>
      </c>
      <c r="W671" s="15" t="s">
        <v>80</v>
      </c>
      <c r="X671" s="16">
        <v>1</v>
      </c>
      <c r="Y671" s="45">
        <f t="shared" si="135"/>
        <v>73050</v>
      </c>
      <c r="Z671" s="41">
        <f>IF(IFERROR(MATCH(E671,CONV_CAISO_Gen_List!C:C,0),FALSE),1,0)</f>
        <v>0</v>
      </c>
      <c r="AA671" s="47">
        <f t="shared" si="136"/>
        <v>55.787608800000001</v>
      </c>
      <c r="AB671">
        <f t="shared" si="137"/>
        <v>1</v>
      </c>
      <c r="AC671">
        <f t="shared" si="138"/>
        <v>1</v>
      </c>
      <c r="AD671">
        <f t="shared" si="134"/>
        <v>1</v>
      </c>
      <c r="AE671">
        <f t="shared" si="139"/>
        <v>0</v>
      </c>
      <c r="AF671" t="str">
        <f t="shared" si="140"/>
        <v>PMPJCK_1_SOLAR2</v>
      </c>
      <c r="AG671" t="str">
        <f t="shared" si="141"/>
        <v>Rio Bravo Solar I, LLC</v>
      </c>
      <c r="AH671" s="70">
        <f t="shared" si="142"/>
        <v>20</v>
      </c>
      <c r="AI671" t="str">
        <f t="shared" si="143"/>
        <v>Solar</v>
      </c>
      <c r="AJ671" s="44">
        <f>IFERROR(INDEX(MasterGenCapability_201906!$G:$G,MATCH($AF671,MasterGenCapability_201906!$U:$U,0)),"")</f>
        <v>20</v>
      </c>
      <c r="AK671" s="44">
        <f>IFERROR(INDEX(NQC2020compliance_20191121!$L:$L,MATCH($AF671,NQC2020compliance_20191121!$A:$A,0)),"")</f>
        <v>2.8</v>
      </c>
    </row>
    <row r="672" spans="2:37" x14ac:dyDescent="0.25">
      <c r="B672" s="6">
        <v>667</v>
      </c>
      <c r="C672" s="6" t="s">
        <v>1884</v>
      </c>
      <c r="D672" s="6" t="s">
        <v>1885</v>
      </c>
      <c r="E672" s="6" t="s">
        <v>1886</v>
      </c>
      <c r="F672" s="6" t="s">
        <v>1127</v>
      </c>
      <c r="G672" s="6" t="s">
        <v>30</v>
      </c>
      <c r="H672" s="6" t="s">
        <v>79</v>
      </c>
      <c r="I672" s="6" t="s">
        <v>80</v>
      </c>
      <c r="J672" s="6" t="s">
        <v>614</v>
      </c>
      <c r="K672" s="6" t="s">
        <v>619</v>
      </c>
      <c r="L672" s="6" t="s">
        <v>1</v>
      </c>
      <c r="M672" s="12">
        <v>42719</v>
      </c>
      <c r="N672" s="12">
        <v>50023</v>
      </c>
      <c r="O672" s="6">
        <v>1</v>
      </c>
      <c r="P672" s="13">
        <v>20</v>
      </c>
      <c r="Q672" s="13">
        <v>55.787608800000001</v>
      </c>
      <c r="R672" s="14">
        <v>0.31842242500000001</v>
      </c>
      <c r="S672" s="6" t="s">
        <v>35</v>
      </c>
      <c r="T672" s="6" t="s">
        <v>35</v>
      </c>
      <c r="U672" s="15" t="s">
        <v>35</v>
      </c>
      <c r="V672" s="15" t="s">
        <v>616</v>
      </c>
      <c r="W672" s="15" t="s">
        <v>80</v>
      </c>
      <c r="X672" s="16">
        <v>1</v>
      </c>
      <c r="Y672" s="45">
        <f t="shared" si="135"/>
        <v>73050</v>
      </c>
      <c r="Z672" s="41">
        <f>IF(IFERROR(MATCH(E672,CONV_CAISO_Gen_List!C:C,0),FALSE),1,0)</f>
        <v>0</v>
      </c>
      <c r="AA672" s="47">
        <f t="shared" si="136"/>
        <v>55.787608800000001</v>
      </c>
      <c r="AB672">
        <f t="shared" si="137"/>
        <v>1</v>
      </c>
      <c r="AC672">
        <f t="shared" si="138"/>
        <v>1</v>
      </c>
      <c r="AD672">
        <f t="shared" si="134"/>
        <v>1</v>
      </c>
      <c r="AE672">
        <f t="shared" si="139"/>
        <v>0</v>
      </c>
      <c r="AF672" t="str">
        <f t="shared" si="140"/>
        <v>PMPJCK_1_RB2SLR</v>
      </c>
      <c r="AG672" t="str">
        <f t="shared" si="141"/>
        <v>Rio Bravo Solar II, LLC</v>
      </c>
      <c r="AH672" s="70">
        <f t="shared" si="142"/>
        <v>20</v>
      </c>
      <c r="AI672" t="str">
        <f t="shared" si="143"/>
        <v>Solar</v>
      </c>
      <c r="AJ672" s="44">
        <f>IFERROR(INDEX(MasterGenCapability_201906!$G:$G,MATCH($AF672,MasterGenCapability_201906!$U:$U,0)),"")</f>
        <v>20</v>
      </c>
      <c r="AK672" s="44">
        <f>IFERROR(INDEX(NQC2020compliance_20191121!$L:$L,MATCH($AF672,NQC2020compliance_20191121!$A:$A,0)),"")</f>
        <v>2.8</v>
      </c>
    </row>
    <row r="673" spans="2:37" x14ac:dyDescent="0.25">
      <c r="B673" s="6">
        <v>668</v>
      </c>
      <c r="C673" s="6" t="s">
        <v>1887</v>
      </c>
      <c r="D673" s="6" t="s">
        <v>1888</v>
      </c>
      <c r="E673" s="6" t="s">
        <v>1889</v>
      </c>
      <c r="F673" s="6" t="s">
        <v>1127</v>
      </c>
      <c r="G673" s="6" t="s">
        <v>30</v>
      </c>
      <c r="H673" s="6" t="s">
        <v>79</v>
      </c>
      <c r="I673" s="6" t="s">
        <v>80</v>
      </c>
      <c r="J673" s="6" t="s">
        <v>614</v>
      </c>
      <c r="K673" s="6" t="s">
        <v>619</v>
      </c>
      <c r="L673" s="6" t="s">
        <v>1</v>
      </c>
      <c r="M673" s="12">
        <v>42719</v>
      </c>
      <c r="N673" s="12">
        <v>50023</v>
      </c>
      <c r="O673" s="6">
        <v>1</v>
      </c>
      <c r="P673" s="13">
        <v>15</v>
      </c>
      <c r="Q673" s="13">
        <v>44.265689999999999</v>
      </c>
      <c r="R673" s="14">
        <v>0.33687739700000002</v>
      </c>
      <c r="S673" s="6" t="s">
        <v>35</v>
      </c>
      <c r="T673" s="6" t="s">
        <v>35</v>
      </c>
      <c r="U673" s="15" t="s">
        <v>35</v>
      </c>
      <c r="V673" s="15" t="s">
        <v>616</v>
      </c>
      <c r="W673" s="15" t="s">
        <v>80</v>
      </c>
      <c r="X673" s="16">
        <v>1</v>
      </c>
      <c r="Y673" s="45">
        <f t="shared" si="135"/>
        <v>73050</v>
      </c>
      <c r="Z673" s="41">
        <f>IF(IFERROR(MATCH(E673,CONV_CAISO_Gen_List!C:C,0),FALSE),1,0)</f>
        <v>0</v>
      </c>
      <c r="AA673" s="47">
        <f t="shared" si="136"/>
        <v>44.265689999999999</v>
      </c>
      <c r="AB673">
        <f t="shared" si="137"/>
        <v>1</v>
      </c>
      <c r="AC673">
        <f t="shared" si="138"/>
        <v>1</v>
      </c>
      <c r="AD673">
        <f t="shared" si="134"/>
        <v>1</v>
      </c>
      <c r="AE673">
        <f t="shared" si="139"/>
        <v>0</v>
      </c>
      <c r="AF673" t="str">
        <f t="shared" si="140"/>
        <v>WLDWD_1_SOLAR2</v>
      </c>
      <c r="AG673" t="str">
        <f t="shared" si="141"/>
        <v>Wildwood Solar II, LLC</v>
      </c>
      <c r="AH673" s="70">
        <f t="shared" si="142"/>
        <v>15</v>
      </c>
      <c r="AI673" t="str">
        <f t="shared" si="143"/>
        <v>Solar</v>
      </c>
      <c r="AJ673" s="44">
        <f>IFERROR(INDEX(MasterGenCapability_201906!$G:$G,MATCH($AF673,MasterGenCapability_201906!$U:$U,0)),"")</f>
        <v>15</v>
      </c>
      <c r="AK673" s="44">
        <f>IFERROR(INDEX(NQC2020compliance_20191121!$L:$L,MATCH($AF673,NQC2020compliance_20191121!$A:$A,0)),"")</f>
        <v>2.1</v>
      </c>
    </row>
    <row r="674" spans="2:37" x14ac:dyDescent="0.25">
      <c r="B674" s="6">
        <v>669</v>
      </c>
      <c r="C674" s="6" t="s">
        <v>1890</v>
      </c>
      <c r="D674" s="6" t="s">
        <v>1891</v>
      </c>
      <c r="E674" s="6"/>
      <c r="F674" s="6" t="s">
        <v>1127</v>
      </c>
      <c r="G674" s="6" t="s">
        <v>30</v>
      </c>
      <c r="H674" s="6" t="s">
        <v>844</v>
      </c>
      <c r="I674" s="6" t="s">
        <v>1145</v>
      </c>
      <c r="J674" s="6" t="s">
        <v>614</v>
      </c>
      <c r="K674" s="6" t="s">
        <v>615</v>
      </c>
      <c r="L674" s="6" t="s">
        <v>3</v>
      </c>
      <c r="M674" s="12">
        <v>42705</v>
      </c>
      <c r="N674" s="12">
        <v>50009</v>
      </c>
      <c r="O674" s="6">
        <v>1</v>
      </c>
      <c r="P674" s="13">
        <v>14.5</v>
      </c>
      <c r="Q674" s="13">
        <v>36.159999999999997</v>
      </c>
      <c r="R674" s="14">
        <v>0.28467957799999999</v>
      </c>
      <c r="S674" s="6" t="s">
        <v>35</v>
      </c>
      <c r="T674" s="6" t="s">
        <v>35</v>
      </c>
      <c r="U674" s="15" t="s">
        <v>35</v>
      </c>
      <c r="V674" s="15" t="s">
        <v>616</v>
      </c>
      <c r="W674" s="15" t="s">
        <v>37</v>
      </c>
      <c r="X674" s="16">
        <v>0.84</v>
      </c>
      <c r="Y674" s="45">
        <f t="shared" si="135"/>
        <v>73050</v>
      </c>
      <c r="Z674" s="41">
        <f>IF(IFERROR(MATCH(E674,CONV_CAISO_Gen_List!C:C,0),FALSE),1,0)</f>
        <v>0</v>
      </c>
      <c r="AA674" s="47">
        <f t="shared" si="136"/>
        <v>30.374399999999994</v>
      </c>
      <c r="AB674">
        <f t="shared" si="137"/>
        <v>1</v>
      </c>
      <c r="AC674">
        <f t="shared" si="138"/>
        <v>1</v>
      </c>
      <c r="AD674">
        <f t="shared" si="134"/>
        <v>1</v>
      </c>
      <c r="AE674">
        <f t="shared" si="139"/>
        <v>0</v>
      </c>
      <c r="AF674" t="str">
        <f t="shared" si="140"/>
        <v>SC55831</v>
      </c>
      <c r="AG674" t="str">
        <f t="shared" si="141"/>
        <v>San Jacinto Solar 14.5, LLC</v>
      </c>
      <c r="AH674" s="70">
        <f t="shared" si="142"/>
        <v>14.5</v>
      </c>
      <c r="AI674" t="str">
        <f t="shared" si="143"/>
        <v>Solar</v>
      </c>
      <c r="AJ674" s="44" t="str">
        <f>IFERROR(INDEX(MasterGenCapability_201906!$G:$G,MATCH($AF674,MasterGenCapability_201906!$U:$U,0)),"")</f>
        <v/>
      </c>
      <c r="AK674" s="44" t="str">
        <f>IFERROR(INDEX(NQC2020compliance_20191121!$L:$L,MATCH($AF674,NQC2020compliance_20191121!$A:$A,0)),"")</f>
        <v/>
      </c>
    </row>
    <row r="675" spans="2:37" x14ac:dyDescent="0.25">
      <c r="B675" s="6">
        <v>670</v>
      </c>
      <c r="C675" s="6" t="s">
        <v>1892</v>
      </c>
      <c r="D675" s="6" t="s">
        <v>1893</v>
      </c>
      <c r="E675" s="6"/>
      <c r="F675" s="6" t="s">
        <v>1127</v>
      </c>
      <c r="G675" s="6" t="s">
        <v>30</v>
      </c>
      <c r="H675" s="6" t="s">
        <v>844</v>
      </c>
      <c r="I675" s="6" t="s">
        <v>1145</v>
      </c>
      <c r="J675" s="6" t="s">
        <v>614</v>
      </c>
      <c r="K675" s="6" t="s">
        <v>615</v>
      </c>
      <c r="L675" s="6" t="s">
        <v>3</v>
      </c>
      <c r="M675" s="12">
        <v>42705</v>
      </c>
      <c r="N675" s="12">
        <v>50009</v>
      </c>
      <c r="O675" s="6">
        <v>1</v>
      </c>
      <c r="P675" s="13">
        <v>5.5</v>
      </c>
      <c r="Q675" s="13">
        <v>13.72</v>
      </c>
      <c r="R675" s="14">
        <v>0.284765463</v>
      </c>
      <c r="S675" s="6" t="s">
        <v>35</v>
      </c>
      <c r="T675" s="6" t="s">
        <v>35</v>
      </c>
      <c r="U675" s="15" t="s">
        <v>35</v>
      </c>
      <c r="V675" s="15" t="s">
        <v>616</v>
      </c>
      <c r="W675" s="15" t="s">
        <v>37</v>
      </c>
      <c r="X675" s="16">
        <v>0.84</v>
      </c>
      <c r="Y675" s="45">
        <f t="shared" si="135"/>
        <v>73050</v>
      </c>
      <c r="Z675" s="41">
        <f>IF(IFERROR(MATCH(E675,CONV_CAISO_Gen_List!C:C,0),FALSE),1,0)</f>
        <v>0</v>
      </c>
      <c r="AA675" s="47">
        <f t="shared" si="136"/>
        <v>11.524800000000001</v>
      </c>
      <c r="AB675">
        <f t="shared" si="137"/>
        <v>1</v>
      </c>
      <c r="AC675">
        <f t="shared" si="138"/>
        <v>1</v>
      </c>
      <c r="AD675">
        <f t="shared" si="134"/>
        <v>1</v>
      </c>
      <c r="AE675">
        <f t="shared" si="139"/>
        <v>0</v>
      </c>
      <c r="AF675" t="str">
        <f t="shared" si="140"/>
        <v>SC55832</v>
      </c>
      <c r="AG675" t="str">
        <f t="shared" si="141"/>
        <v>San Jacinto Solar 5.5, LLC</v>
      </c>
      <c r="AH675" s="70">
        <f t="shared" si="142"/>
        <v>5.5</v>
      </c>
      <c r="AI675" t="str">
        <f t="shared" si="143"/>
        <v>Solar</v>
      </c>
      <c r="AJ675" s="44" t="str">
        <f>IFERROR(INDEX(MasterGenCapability_201906!$G:$G,MATCH($AF675,MasterGenCapability_201906!$U:$U,0)),"")</f>
        <v/>
      </c>
      <c r="AK675" s="44" t="str">
        <f>IFERROR(INDEX(NQC2020compliance_20191121!$L:$L,MATCH($AF675,NQC2020compliance_20191121!$A:$A,0)),"")</f>
        <v/>
      </c>
    </row>
    <row r="676" spans="2:37" x14ac:dyDescent="0.25">
      <c r="B676" s="6">
        <v>671</v>
      </c>
      <c r="C676" s="6" t="s">
        <v>1894</v>
      </c>
      <c r="D676" s="6" t="s">
        <v>1895</v>
      </c>
      <c r="E676" s="6"/>
      <c r="F676" s="6" t="s">
        <v>1127</v>
      </c>
      <c r="G676" s="6" t="s">
        <v>30</v>
      </c>
      <c r="H676" s="6" t="s">
        <v>1896</v>
      </c>
      <c r="I676" s="6" t="s">
        <v>1897</v>
      </c>
      <c r="J676" s="6" t="s">
        <v>614</v>
      </c>
      <c r="K676" s="6" t="s">
        <v>615</v>
      </c>
      <c r="L676" s="6" t="s">
        <v>3</v>
      </c>
      <c r="M676" s="12">
        <v>42705</v>
      </c>
      <c r="N676" s="12">
        <v>50009</v>
      </c>
      <c r="O676" s="6">
        <v>1</v>
      </c>
      <c r="P676" s="13">
        <v>20</v>
      </c>
      <c r="Q676" s="13">
        <v>51.01</v>
      </c>
      <c r="R676" s="14">
        <v>0.29115296800000001</v>
      </c>
      <c r="S676" s="6" t="s">
        <v>35</v>
      </c>
      <c r="T676" s="6" t="s">
        <v>35</v>
      </c>
      <c r="U676" s="15" t="s">
        <v>35</v>
      </c>
      <c r="V676" s="15" t="s">
        <v>616</v>
      </c>
      <c r="W676" s="15" t="s">
        <v>906</v>
      </c>
      <c r="X676" s="16">
        <v>0.84</v>
      </c>
      <c r="Y676" s="45">
        <f t="shared" si="135"/>
        <v>73050</v>
      </c>
      <c r="Z676" s="41">
        <f>IF(IFERROR(MATCH(E676,CONV_CAISO_Gen_List!C:C,0),FALSE),1,0)</f>
        <v>0</v>
      </c>
      <c r="AA676" s="47">
        <f t="shared" si="136"/>
        <v>42.848399999999998</v>
      </c>
      <c r="AB676">
        <f t="shared" si="137"/>
        <v>1</v>
      </c>
      <c r="AC676">
        <f t="shared" si="138"/>
        <v>1</v>
      </c>
      <c r="AD676">
        <f t="shared" si="134"/>
        <v>1</v>
      </c>
      <c r="AE676">
        <f t="shared" si="139"/>
        <v>0</v>
      </c>
      <c r="AF676" t="str">
        <f t="shared" si="140"/>
        <v>SC55833</v>
      </c>
      <c r="AG676" t="str">
        <f t="shared" si="141"/>
        <v>Jacumba Solar, LLC</v>
      </c>
      <c r="AH676" s="70">
        <f t="shared" si="142"/>
        <v>20</v>
      </c>
      <c r="AI676" t="str">
        <f t="shared" si="143"/>
        <v>Solar</v>
      </c>
      <c r="AJ676" s="44" t="str">
        <f>IFERROR(INDEX(MasterGenCapability_201906!$G:$G,MATCH($AF676,MasterGenCapability_201906!$U:$U,0)),"")</f>
        <v/>
      </c>
      <c r="AK676" s="44" t="str">
        <f>IFERROR(INDEX(NQC2020compliance_20191121!$L:$L,MATCH($AF676,NQC2020compliance_20191121!$A:$A,0)),"")</f>
        <v/>
      </c>
    </row>
    <row r="677" spans="2:37" x14ac:dyDescent="0.25">
      <c r="B677" s="6">
        <v>672</v>
      </c>
      <c r="C677" s="6" t="s">
        <v>1898</v>
      </c>
      <c r="D677" s="6" t="s">
        <v>1899</v>
      </c>
      <c r="E677" s="6" t="s">
        <v>1900</v>
      </c>
      <c r="F677" s="6" t="s">
        <v>1127</v>
      </c>
      <c r="G677" s="6" t="s">
        <v>30</v>
      </c>
      <c r="H677" s="6" t="s">
        <v>79</v>
      </c>
      <c r="I677" s="6" t="s">
        <v>91</v>
      </c>
      <c r="J677" s="6" t="s">
        <v>614</v>
      </c>
      <c r="K677" s="6" t="s">
        <v>619</v>
      </c>
      <c r="L677" s="6" t="s">
        <v>1</v>
      </c>
      <c r="M677" s="12">
        <v>42628</v>
      </c>
      <c r="N677" s="12">
        <v>49932</v>
      </c>
      <c r="O677" s="6">
        <v>1</v>
      </c>
      <c r="P677" s="13">
        <v>20</v>
      </c>
      <c r="Q677" s="13">
        <v>61.71</v>
      </c>
      <c r="R677" s="14">
        <v>0.352226027</v>
      </c>
      <c r="S677" s="6" t="s">
        <v>35</v>
      </c>
      <c r="T677" s="6" t="s">
        <v>35</v>
      </c>
      <c r="U677" s="15" t="s">
        <v>35</v>
      </c>
      <c r="V677" s="15" t="s">
        <v>616</v>
      </c>
      <c r="W677" s="15" t="s">
        <v>91</v>
      </c>
      <c r="X677" s="16">
        <v>1</v>
      </c>
      <c r="Y677" s="45">
        <f t="shared" si="135"/>
        <v>73050</v>
      </c>
      <c r="Z677" s="41">
        <f>IF(IFERROR(MATCH(E677,CONV_CAISO_Gen_List!C:C,0),FALSE),1,0)</f>
        <v>1</v>
      </c>
      <c r="AA677" s="47">
        <f t="shared" si="136"/>
        <v>61.71</v>
      </c>
      <c r="AB677">
        <f t="shared" si="137"/>
        <v>1</v>
      </c>
      <c r="AC677">
        <f t="shared" si="138"/>
        <v>1</v>
      </c>
      <c r="AD677">
        <f t="shared" si="134"/>
        <v>1</v>
      </c>
      <c r="AE677">
        <f t="shared" si="139"/>
        <v>0</v>
      </c>
      <c r="AF677" t="str">
        <f t="shared" si="140"/>
        <v>GARLND_2_GASLRA</v>
      </c>
      <c r="AG677" t="str">
        <f t="shared" si="141"/>
        <v>RE Garland A, LLC</v>
      </c>
      <c r="AH677" s="70">
        <f t="shared" si="142"/>
        <v>20</v>
      </c>
      <c r="AI677" t="str">
        <f t="shared" si="143"/>
        <v>Solar</v>
      </c>
      <c r="AJ677" s="44">
        <f>IFERROR(INDEX(MasterGenCapability_201906!$G:$G,MATCH($AF677,MasterGenCapability_201906!$U:$U,0)),"")</f>
        <v>20</v>
      </c>
      <c r="AK677" s="44">
        <f>IFERROR(INDEX(NQC2020compliance_20191121!$L:$L,MATCH($AF677,NQC2020compliance_20191121!$A:$A,0)),"")</f>
        <v>2.8</v>
      </c>
    </row>
    <row r="678" spans="2:37" x14ac:dyDescent="0.25">
      <c r="B678" s="6">
        <v>673</v>
      </c>
      <c r="C678" s="6" t="s">
        <v>1901</v>
      </c>
      <c r="D678" s="6" t="s">
        <v>1902</v>
      </c>
      <c r="E678" s="6" t="s">
        <v>1903</v>
      </c>
      <c r="F678" s="6" t="s">
        <v>1127</v>
      </c>
      <c r="G678" s="6" t="s">
        <v>30</v>
      </c>
      <c r="H678" s="6" t="s">
        <v>359</v>
      </c>
      <c r="I678" s="6" t="s">
        <v>80</v>
      </c>
      <c r="J678" s="6" t="s">
        <v>614</v>
      </c>
      <c r="K678" s="6" t="s">
        <v>619</v>
      </c>
      <c r="L678" s="6" t="s">
        <v>1</v>
      </c>
      <c r="M678" s="12">
        <v>42705</v>
      </c>
      <c r="N678" s="12">
        <v>49949</v>
      </c>
      <c r="O678" s="6">
        <v>1</v>
      </c>
      <c r="P678" s="13">
        <v>20</v>
      </c>
      <c r="Q678" s="13">
        <v>52.09</v>
      </c>
      <c r="R678" s="14">
        <v>0.29731735199999998</v>
      </c>
      <c r="S678" s="6" t="s">
        <v>35</v>
      </c>
      <c r="T678" s="6" t="s">
        <v>35</v>
      </c>
      <c r="U678" s="15" t="s">
        <v>35</v>
      </c>
      <c r="V678" s="15" t="s">
        <v>616</v>
      </c>
      <c r="W678" s="15" t="s">
        <v>80</v>
      </c>
      <c r="X678" s="16">
        <v>1</v>
      </c>
      <c r="Y678" s="45">
        <f t="shared" si="135"/>
        <v>73050</v>
      </c>
      <c r="Z678" s="41">
        <f>IF(IFERROR(MATCH(E678,CONV_CAISO_Gen_List!C:C,0),FALSE),1,0)</f>
        <v>0</v>
      </c>
      <c r="AA678" s="47">
        <f t="shared" si="136"/>
        <v>52.09</v>
      </c>
      <c r="AB678">
        <f t="shared" si="137"/>
        <v>1</v>
      </c>
      <c r="AC678">
        <f t="shared" si="138"/>
        <v>1</v>
      </c>
      <c r="AD678">
        <f t="shared" si="134"/>
        <v>1</v>
      </c>
      <c r="AE678">
        <f t="shared" si="139"/>
        <v>0</v>
      </c>
      <c r="AF678" t="str">
        <f t="shared" si="140"/>
        <v>CEDUCR_2_SOLAR1</v>
      </c>
      <c r="AG678" t="str">
        <f t="shared" si="141"/>
        <v>SR Solis Vestal Almond, LLC</v>
      </c>
      <c r="AH678" s="70">
        <f t="shared" si="142"/>
        <v>20</v>
      </c>
      <c r="AI678" t="str">
        <f t="shared" si="143"/>
        <v>Solar</v>
      </c>
      <c r="AJ678" s="44">
        <f>IFERROR(INDEX(MasterGenCapability_201906!$G:$G,MATCH($AF678,MasterGenCapability_201906!$U:$U,0)),"")</f>
        <v>20</v>
      </c>
      <c r="AK678" s="44">
        <f>IFERROR(INDEX(NQC2020compliance_20191121!$L:$L,MATCH($AF678,NQC2020compliance_20191121!$A:$A,0)),"")</f>
        <v>0</v>
      </c>
    </row>
    <row r="679" spans="2:37" x14ac:dyDescent="0.25">
      <c r="B679" s="6">
        <v>674</v>
      </c>
      <c r="C679" s="6" t="s">
        <v>1904</v>
      </c>
      <c r="D679" s="6" t="s">
        <v>1905</v>
      </c>
      <c r="E679" s="6" t="s">
        <v>1906</v>
      </c>
      <c r="F679" s="6" t="s">
        <v>1127</v>
      </c>
      <c r="G679" s="6" t="s">
        <v>30</v>
      </c>
      <c r="H679" s="6" t="s">
        <v>359</v>
      </c>
      <c r="I679" s="6" t="s">
        <v>80</v>
      </c>
      <c r="J679" s="6" t="s">
        <v>614</v>
      </c>
      <c r="K679" s="6" t="s">
        <v>619</v>
      </c>
      <c r="L679" s="6" t="s">
        <v>1</v>
      </c>
      <c r="M679" s="12">
        <v>42705</v>
      </c>
      <c r="N679" s="12">
        <v>49949</v>
      </c>
      <c r="O679" s="6">
        <v>1</v>
      </c>
      <c r="P679" s="13">
        <v>20</v>
      </c>
      <c r="Q679" s="13">
        <v>52.09</v>
      </c>
      <c r="R679" s="14">
        <v>0.29731735199999998</v>
      </c>
      <c r="S679" s="6" t="s">
        <v>35</v>
      </c>
      <c r="T679" s="6" t="s">
        <v>35</v>
      </c>
      <c r="U679" s="15" t="s">
        <v>35</v>
      </c>
      <c r="V679" s="15" t="s">
        <v>616</v>
      </c>
      <c r="W679" s="15" t="s">
        <v>80</v>
      </c>
      <c r="X679" s="16">
        <v>1</v>
      </c>
      <c r="Y679" s="45">
        <f t="shared" si="135"/>
        <v>73050</v>
      </c>
      <c r="Z679" s="41">
        <f>IF(IFERROR(MATCH(E679,CONV_CAISO_Gen_List!C:C,0),FALSE),1,0)</f>
        <v>0</v>
      </c>
      <c r="AA679" s="47">
        <f t="shared" si="136"/>
        <v>52.09</v>
      </c>
      <c r="AB679">
        <f t="shared" si="137"/>
        <v>1</v>
      </c>
      <c r="AC679">
        <f t="shared" si="138"/>
        <v>1</v>
      </c>
      <c r="AD679">
        <f t="shared" si="134"/>
        <v>1</v>
      </c>
      <c r="AE679">
        <f t="shared" si="139"/>
        <v>0</v>
      </c>
      <c r="AF679" t="str">
        <f t="shared" si="140"/>
        <v>CEDUCR_2_SOLAR2</v>
      </c>
      <c r="AG679" t="str">
        <f t="shared" si="141"/>
        <v>SR Solis Vestal Herder, LLC</v>
      </c>
      <c r="AH679" s="70">
        <f t="shared" si="142"/>
        <v>20</v>
      </c>
      <c r="AI679" t="str">
        <f t="shared" si="143"/>
        <v>Solar</v>
      </c>
      <c r="AJ679" s="44">
        <f>IFERROR(INDEX(MasterGenCapability_201906!$G:$G,MATCH($AF679,MasterGenCapability_201906!$U:$U,0)),"")</f>
        <v>20</v>
      </c>
      <c r="AK679" s="44">
        <f>IFERROR(INDEX(NQC2020compliance_20191121!$L:$L,MATCH($AF679,NQC2020compliance_20191121!$A:$A,0)),"")</f>
        <v>0</v>
      </c>
    </row>
    <row r="680" spans="2:37" x14ac:dyDescent="0.25">
      <c r="B680" s="6">
        <v>675</v>
      </c>
      <c r="C680" s="6" t="s">
        <v>1907</v>
      </c>
      <c r="D680" s="6" t="s">
        <v>1908</v>
      </c>
      <c r="E680" s="6" t="s">
        <v>1909</v>
      </c>
      <c r="F680" s="6" t="s">
        <v>1127</v>
      </c>
      <c r="G680" s="6" t="s">
        <v>30</v>
      </c>
      <c r="H680" s="6" t="s">
        <v>359</v>
      </c>
      <c r="I680" s="6" t="s">
        <v>80</v>
      </c>
      <c r="J680" s="6" t="s">
        <v>614</v>
      </c>
      <c r="K680" s="6" t="s">
        <v>619</v>
      </c>
      <c r="L680" s="6" t="s">
        <v>1</v>
      </c>
      <c r="M680" s="12">
        <v>42705</v>
      </c>
      <c r="N680" s="12">
        <v>49949</v>
      </c>
      <c r="O680" s="6">
        <v>1</v>
      </c>
      <c r="P680" s="13">
        <v>20</v>
      </c>
      <c r="Q680" s="13">
        <v>52.09</v>
      </c>
      <c r="R680" s="14">
        <v>0.29731735199999998</v>
      </c>
      <c r="S680" s="6" t="s">
        <v>35</v>
      </c>
      <c r="T680" s="6" t="s">
        <v>35</v>
      </c>
      <c r="U680" s="15" t="s">
        <v>35</v>
      </c>
      <c r="V680" s="15" t="s">
        <v>616</v>
      </c>
      <c r="W680" s="15" t="s">
        <v>80</v>
      </c>
      <c r="X680" s="16">
        <v>1</v>
      </c>
      <c r="Y680" s="45">
        <f t="shared" si="135"/>
        <v>73050</v>
      </c>
      <c r="Z680" s="41">
        <f>IF(IFERROR(MATCH(E680,CONV_CAISO_Gen_List!C:C,0),FALSE),1,0)</f>
        <v>0</v>
      </c>
      <c r="AA680" s="47">
        <f t="shared" si="136"/>
        <v>52.09</v>
      </c>
      <c r="AB680">
        <f t="shared" si="137"/>
        <v>1</v>
      </c>
      <c r="AC680">
        <f t="shared" si="138"/>
        <v>1</v>
      </c>
      <c r="AD680">
        <f t="shared" si="134"/>
        <v>1</v>
      </c>
      <c r="AE680">
        <f t="shared" si="139"/>
        <v>0</v>
      </c>
      <c r="AF680" t="str">
        <f t="shared" si="140"/>
        <v>CEDUCR_2_SOLAR4</v>
      </c>
      <c r="AG680" t="str">
        <f t="shared" si="141"/>
        <v>SR Solis Vestal Fireman, LLC</v>
      </c>
      <c r="AH680" s="70">
        <f t="shared" si="142"/>
        <v>20</v>
      </c>
      <c r="AI680" t="str">
        <f t="shared" si="143"/>
        <v>Solar</v>
      </c>
      <c r="AJ680" s="44">
        <f>IFERROR(INDEX(MasterGenCapability_201906!$G:$G,MATCH($AF680,MasterGenCapability_201906!$U:$U,0)),"")</f>
        <v>20</v>
      </c>
      <c r="AK680" s="44">
        <f>IFERROR(INDEX(NQC2020compliance_20191121!$L:$L,MATCH($AF680,NQC2020compliance_20191121!$A:$A,0)),"")</f>
        <v>0</v>
      </c>
    </row>
    <row r="681" spans="2:37" x14ac:dyDescent="0.25">
      <c r="B681" s="6">
        <v>676</v>
      </c>
      <c r="C681" s="6" t="s">
        <v>1910</v>
      </c>
      <c r="D681" s="6" t="s">
        <v>1911</v>
      </c>
      <c r="E681" s="6" t="s">
        <v>1912</v>
      </c>
      <c r="F681" s="6" t="s">
        <v>1127</v>
      </c>
      <c r="G681" s="6" t="s">
        <v>30</v>
      </c>
      <c r="H681" s="6" t="s">
        <v>359</v>
      </c>
      <c r="I681" s="6" t="s">
        <v>80</v>
      </c>
      <c r="J681" s="6" t="s">
        <v>614</v>
      </c>
      <c r="K681" s="6" t="s">
        <v>619</v>
      </c>
      <c r="L681" s="6" t="s">
        <v>1</v>
      </c>
      <c r="M681" s="12">
        <v>42705</v>
      </c>
      <c r="N681" s="12">
        <v>49949</v>
      </c>
      <c r="O681" s="6">
        <v>1</v>
      </c>
      <c r="P681" s="13">
        <v>15</v>
      </c>
      <c r="Q681" s="13">
        <v>41.13</v>
      </c>
      <c r="R681" s="14">
        <v>0.31301369899999998</v>
      </c>
      <c r="S681" s="6" t="s">
        <v>35</v>
      </c>
      <c r="T681" s="6" t="s">
        <v>35</v>
      </c>
      <c r="U681" s="15" t="s">
        <v>35</v>
      </c>
      <c r="V681" s="15" t="s">
        <v>616</v>
      </c>
      <c r="W681" s="15" t="s">
        <v>80</v>
      </c>
      <c r="X681" s="16">
        <v>1</v>
      </c>
      <c r="Y681" s="45">
        <f t="shared" si="135"/>
        <v>73050</v>
      </c>
      <c r="Z681" s="41">
        <f>IF(IFERROR(MATCH(E681,CONV_CAISO_Gen_List!C:C,0),FALSE),1,0)</f>
        <v>0</v>
      </c>
      <c r="AA681" s="47">
        <f t="shared" si="136"/>
        <v>41.13</v>
      </c>
      <c r="AB681">
        <f t="shared" si="137"/>
        <v>1</v>
      </c>
      <c r="AC681">
        <f t="shared" si="138"/>
        <v>1</v>
      </c>
      <c r="AD681">
        <f t="shared" si="134"/>
        <v>1</v>
      </c>
      <c r="AE681">
        <f t="shared" si="139"/>
        <v>0</v>
      </c>
      <c r="AF681" t="str">
        <f t="shared" si="140"/>
        <v>CEDUCR_2_SOLAR3</v>
      </c>
      <c r="AG681" t="str">
        <f t="shared" si="141"/>
        <v>SR Solis Crown, LLC</v>
      </c>
      <c r="AH681" s="70">
        <f t="shared" si="142"/>
        <v>15</v>
      </c>
      <c r="AI681" t="str">
        <f t="shared" si="143"/>
        <v>Solar</v>
      </c>
      <c r="AJ681" s="44">
        <f>IFERROR(INDEX(MasterGenCapability_201906!$G:$G,MATCH($AF681,MasterGenCapability_201906!$U:$U,0)),"")</f>
        <v>15</v>
      </c>
      <c r="AK681" s="44">
        <f>IFERROR(INDEX(NQC2020compliance_20191121!$L:$L,MATCH($AF681,NQC2020compliance_20191121!$A:$A,0)),"")</f>
        <v>0</v>
      </c>
    </row>
    <row r="682" spans="2:37" x14ac:dyDescent="0.25">
      <c r="B682" s="6">
        <v>677</v>
      </c>
      <c r="C682" s="6" t="s">
        <v>1913</v>
      </c>
      <c r="D682" s="6" t="s">
        <v>1914</v>
      </c>
      <c r="E682" s="6"/>
      <c r="F682" s="6" t="s">
        <v>1127</v>
      </c>
      <c r="G682" s="6" t="s">
        <v>30</v>
      </c>
      <c r="H682" s="6" t="s">
        <v>710</v>
      </c>
      <c r="I682" s="6" t="s">
        <v>1482</v>
      </c>
      <c r="J682" s="6" t="s">
        <v>614</v>
      </c>
      <c r="K682" s="6" t="s">
        <v>615</v>
      </c>
      <c r="L682" s="6" t="s">
        <v>3</v>
      </c>
      <c r="M682" s="12">
        <v>42705</v>
      </c>
      <c r="N682" s="12">
        <v>50009</v>
      </c>
      <c r="O682" s="6">
        <v>1</v>
      </c>
      <c r="P682" s="13">
        <v>20</v>
      </c>
      <c r="Q682" s="13">
        <v>53.61</v>
      </c>
      <c r="R682" s="14">
        <v>0.30599315100000002</v>
      </c>
      <c r="S682" s="6" t="s">
        <v>35</v>
      </c>
      <c r="T682" s="6" t="s">
        <v>35</v>
      </c>
      <c r="U682" s="15" t="s">
        <v>35</v>
      </c>
      <c r="V682" s="15" t="s">
        <v>616</v>
      </c>
      <c r="W682" s="15" t="s">
        <v>1483</v>
      </c>
      <c r="X682" s="16">
        <v>0.84</v>
      </c>
      <c r="Y682" s="45">
        <f t="shared" si="135"/>
        <v>73050</v>
      </c>
      <c r="Z682" s="41">
        <f>IF(IFERROR(MATCH(E682,CONV_CAISO_Gen_List!C:C,0),FALSE),1,0)</f>
        <v>0</v>
      </c>
      <c r="AA682" s="47">
        <f t="shared" si="136"/>
        <v>45.032399999999996</v>
      </c>
      <c r="AB682">
        <f t="shared" si="137"/>
        <v>1</v>
      </c>
      <c r="AC682">
        <f t="shared" si="138"/>
        <v>1</v>
      </c>
      <c r="AD682">
        <f t="shared" si="134"/>
        <v>1</v>
      </c>
      <c r="AE682">
        <f t="shared" si="139"/>
        <v>0</v>
      </c>
      <c r="AF682" t="str">
        <f t="shared" si="140"/>
        <v>SC55840</v>
      </c>
      <c r="AG682" t="str">
        <f t="shared" si="141"/>
        <v>Joshua Tree Solar Farm, LLC</v>
      </c>
      <c r="AH682" s="70">
        <f t="shared" si="142"/>
        <v>20</v>
      </c>
      <c r="AI682" t="str">
        <f t="shared" si="143"/>
        <v>Solar</v>
      </c>
      <c r="AJ682" s="44" t="str">
        <f>IFERROR(INDEX(MasterGenCapability_201906!$G:$G,MATCH($AF682,MasterGenCapability_201906!$U:$U,0)),"")</f>
        <v/>
      </c>
      <c r="AK682" s="44" t="str">
        <f>IFERROR(INDEX(NQC2020compliance_20191121!$L:$L,MATCH($AF682,NQC2020compliance_20191121!$A:$A,0)),"")</f>
        <v/>
      </c>
    </row>
    <row r="683" spans="2:37" x14ac:dyDescent="0.25">
      <c r="B683" s="6">
        <v>678</v>
      </c>
      <c r="C683" s="6" t="s">
        <v>1915</v>
      </c>
      <c r="D683" s="6" t="s">
        <v>1916</v>
      </c>
      <c r="E683" s="6" t="s">
        <v>1917</v>
      </c>
      <c r="F683" s="6" t="s">
        <v>1127</v>
      </c>
      <c r="G683" s="6" t="s">
        <v>30</v>
      </c>
      <c r="H683" s="6" t="s">
        <v>90</v>
      </c>
      <c r="I683" s="6" t="s">
        <v>91</v>
      </c>
      <c r="J683" s="6" t="s">
        <v>614</v>
      </c>
      <c r="K683" s="6" t="s">
        <v>615</v>
      </c>
      <c r="L683" s="6" t="s">
        <v>1</v>
      </c>
      <c r="M683" s="12">
        <v>41992</v>
      </c>
      <c r="N683" s="12">
        <v>42185</v>
      </c>
      <c r="O683" s="6">
        <v>1</v>
      </c>
      <c r="P683" s="13">
        <v>6.5</v>
      </c>
      <c r="Q683" s="13">
        <v>16.68</v>
      </c>
      <c r="R683" s="14">
        <v>0.29293993699999998</v>
      </c>
      <c r="S683" s="6" t="s">
        <v>35</v>
      </c>
      <c r="T683" s="6" t="s">
        <v>35</v>
      </c>
      <c r="U683" s="15" t="s">
        <v>35</v>
      </c>
      <c r="V683" s="15" t="s">
        <v>616</v>
      </c>
      <c r="W683" s="15" t="s">
        <v>91</v>
      </c>
      <c r="X683" s="16">
        <v>1</v>
      </c>
      <c r="Y683" s="45">
        <f t="shared" si="135"/>
        <v>73050</v>
      </c>
      <c r="Z683" s="41">
        <f>IF(IFERROR(MATCH(E683,CONV_CAISO_Gen_List!C:C,0),FALSE),1,0)</f>
        <v>1</v>
      </c>
      <c r="AA683" s="47">
        <f t="shared" si="136"/>
        <v>16.68</v>
      </c>
      <c r="AB683">
        <f t="shared" si="137"/>
        <v>1</v>
      </c>
      <c r="AC683">
        <f t="shared" si="138"/>
        <v>1</v>
      </c>
      <c r="AD683">
        <f t="shared" si="134"/>
        <v>1</v>
      </c>
      <c r="AE683">
        <f t="shared" si="139"/>
        <v>0</v>
      </c>
      <c r="AF683" t="str">
        <f t="shared" si="140"/>
        <v>DELSUR_6_SOLAR1</v>
      </c>
      <c r="AG683" t="str">
        <f t="shared" si="141"/>
        <v>FTS Project Owner 1, LLC (Summer North)</v>
      </c>
      <c r="AH683" s="70">
        <f t="shared" si="142"/>
        <v>6.5</v>
      </c>
      <c r="AI683" t="str">
        <f t="shared" si="143"/>
        <v>Solar</v>
      </c>
      <c r="AJ683" s="44">
        <f>IFERROR(INDEX(MasterGenCapability_201906!$G:$G,MATCH($AF683,MasterGenCapability_201906!$U:$U,0)),"")</f>
        <v>6.5</v>
      </c>
      <c r="AK683" s="44">
        <f>IFERROR(INDEX(NQC2020compliance_20191121!$L:$L,MATCH($AF683,NQC2020compliance_20191121!$A:$A,0)),"")</f>
        <v>0.91</v>
      </c>
    </row>
    <row r="684" spans="2:37" x14ac:dyDescent="0.25">
      <c r="B684" s="6">
        <v>679</v>
      </c>
      <c r="C684" s="6" t="s">
        <v>1918</v>
      </c>
      <c r="D684" s="6" t="s">
        <v>1919</v>
      </c>
      <c r="E684" s="6"/>
      <c r="F684" s="6" t="s">
        <v>1127</v>
      </c>
      <c r="G684" s="6" t="s">
        <v>30</v>
      </c>
      <c r="H684" s="6" t="s">
        <v>710</v>
      </c>
      <c r="I684" s="6" t="s">
        <v>286</v>
      </c>
      <c r="J684" s="6" t="s">
        <v>614</v>
      </c>
      <c r="K684" s="6" t="s">
        <v>1382</v>
      </c>
      <c r="L684" s="6" t="s">
        <v>3</v>
      </c>
      <c r="M684" s="12">
        <v>42709</v>
      </c>
      <c r="N684" s="12">
        <v>50013</v>
      </c>
      <c r="O684" s="6">
        <v>1</v>
      </c>
      <c r="P684" s="13">
        <v>5</v>
      </c>
      <c r="Q684" s="13">
        <v>11.15</v>
      </c>
      <c r="R684" s="14">
        <v>0.25456621000000001</v>
      </c>
      <c r="S684" s="6" t="s">
        <v>35</v>
      </c>
      <c r="T684" s="6" t="s">
        <v>35</v>
      </c>
      <c r="U684" s="15" t="s">
        <v>35</v>
      </c>
      <c r="V684" s="15" t="s">
        <v>616</v>
      </c>
      <c r="W684" s="15" t="s">
        <v>287</v>
      </c>
      <c r="X684" s="16">
        <v>0.84</v>
      </c>
      <c r="Y684" s="45">
        <f t="shared" si="135"/>
        <v>73050</v>
      </c>
      <c r="Z684" s="41">
        <f>IF(IFERROR(MATCH(E684,CONV_CAISO_Gen_List!C:C,0),FALSE),1,0)</f>
        <v>0</v>
      </c>
      <c r="AA684" s="47">
        <f t="shared" si="136"/>
        <v>9.3659999999999997</v>
      </c>
      <c r="AB684">
        <f t="shared" si="137"/>
        <v>1</v>
      </c>
      <c r="AC684">
        <f t="shared" si="138"/>
        <v>1</v>
      </c>
      <c r="AD684">
        <f t="shared" si="134"/>
        <v>1</v>
      </c>
      <c r="AE684">
        <f t="shared" si="139"/>
        <v>0</v>
      </c>
      <c r="AF684" t="str">
        <f t="shared" si="140"/>
        <v>SC55844</v>
      </c>
      <c r="AG684" t="str">
        <f t="shared" si="141"/>
        <v>SunE- Victorville</v>
      </c>
      <c r="AH684" s="70">
        <f t="shared" si="142"/>
        <v>5</v>
      </c>
      <c r="AI684" t="str">
        <f t="shared" si="143"/>
        <v>Solar</v>
      </c>
      <c r="AJ684" s="44" t="str">
        <f>IFERROR(INDEX(MasterGenCapability_201906!$G:$G,MATCH($AF684,MasterGenCapability_201906!$U:$U,0)),"")</f>
        <v/>
      </c>
      <c r="AK684" s="44" t="str">
        <f>IFERROR(INDEX(NQC2020compliance_20191121!$L:$L,MATCH($AF684,NQC2020compliance_20191121!$A:$A,0)),"")</f>
        <v/>
      </c>
    </row>
    <row r="685" spans="2:37" x14ac:dyDescent="0.25">
      <c r="B685" s="6">
        <v>680</v>
      </c>
      <c r="C685" s="6" t="s">
        <v>1920</v>
      </c>
      <c r="D685" s="6" t="s">
        <v>1921</v>
      </c>
      <c r="E685" s="6"/>
      <c r="F685" s="6" t="s">
        <v>1127</v>
      </c>
      <c r="G685" s="6" t="s">
        <v>30</v>
      </c>
      <c r="H685" s="6" t="s">
        <v>710</v>
      </c>
      <c r="I685" s="6" t="s">
        <v>286</v>
      </c>
      <c r="J685" s="6" t="s">
        <v>614</v>
      </c>
      <c r="K685" s="6" t="s">
        <v>1382</v>
      </c>
      <c r="L685" s="6" t="s">
        <v>3</v>
      </c>
      <c r="M685" s="12">
        <v>42709</v>
      </c>
      <c r="N685" s="12">
        <v>50013</v>
      </c>
      <c r="O685" s="6">
        <v>1</v>
      </c>
      <c r="P685" s="13">
        <v>1.5</v>
      </c>
      <c r="Q685" s="13">
        <v>2.84</v>
      </c>
      <c r="R685" s="14">
        <v>0.216133942</v>
      </c>
      <c r="S685" s="6" t="s">
        <v>35</v>
      </c>
      <c r="T685" s="6" t="s">
        <v>35</v>
      </c>
      <c r="U685" s="15" t="s">
        <v>35</v>
      </c>
      <c r="V685" s="15" t="s">
        <v>616</v>
      </c>
      <c r="W685" s="15" t="s">
        <v>287</v>
      </c>
      <c r="X685" s="16">
        <v>0.84</v>
      </c>
      <c r="Y685" s="45">
        <f t="shared" si="135"/>
        <v>73050</v>
      </c>
      <c r="Z685" s="41">
        <f>IF(IFERROR(MATCH(E685,CONV_CAISO_Gen_List!C:C,0),FALSE),1,0)</f>
        <v>0</v>
      </c>
      <c r="AA685" s="47">
        <f t="shared" si="136"/>
        <v>2.3855999999999997</v>
      </c>
      <c r="AB685">
        <f t="shared" si="137"/>
        <v>1</v>
      </c>
      <c r="AC685">
        <f t="shared" si="138"/>
        <v>1</v>
      </c>
      <c r="AD685">
        <f t="shared" si="134"/>
        <v>1</v>
      </c>
      <c r="AE685">
        <f t="shared" si="139"/>
        <v>0</v>
      </c>
      <c r="AF685" t="str">
        <f t="shared" si="140"/>
        <v>SC55845</v>
      </c>
      <c r="AG685" t="str">
        <f t="shared" si="141"/>
        <v>SunE- Elm Fontana</v>
      </c>
      <c r="AH685" s="70">
        <f t="shared" si="142"/>
        <v>1.5</v>
      </c>
      <c r="AI685" t="str">
        <f t="shared" si="143"/>
        <v>Solar</v>
      </c>
      <c r="AJ685" s="44" t="str">
        <f>IFERROR(INDEX(MasterGenCapability_201906!$G:$G,MATCH($AF685,MasterGenCapability_201906!$U:$U,0)),"")</f>
        <v/>
      </c>
      <c r="AK685" s="44" t="str">
        <f>IFERROR(INDEX(NQC2020compliance_20191121!$L:$L,MATCH($AF685,NQC2020compliance_20191121!$A:$A,0)),"")</f>
        <v/>
      </c>
    </row>
    <row r="686" spans="2:37" x14ac:dyDescent="0.25">
      <c r="B686" s="6">
        <v>681</v>
      </c>
      <c r="C686" s="6" t="s">
        <v>1922</v>
      </c>
      <c r="D686" s="6" t="s">
        <v>1923</v>
      </c>
      <c r="E686" s="6"/>
      <c r="F686" s="6" t="s">
        <v>1127</v>
      </c>
      <c r="G686" s="6" t="s">
        <v>30</v>
      </c>
      <c r="H686" s="6" t="s">
        <v>710</v>
      </c>
      <c r="I686" s="6" t="s">
        <v>286</v>
      </c>
      <c r="J686" s="6" t="s">
        <v>614</v>
      </c>
      <c r="K686" s="6" t="s">
        <v>1382</v>
      </c>
      <c r="L686" s="6" t="s">
        <v>3</v>
      </c>
      <c r="M686" s="12">
        <v>42709</v>
      </c>
      <c r="N686" s="12">
        <v>50013</v>
      </c>
      <c r="O686" s="6">
        <v>1</v>
      </c>
      <c r="P686" s="13">
        <v>0.8</v>
      </c>
      <c r="Q686" s="13">
        <v>1.66</v>
      </c>
      <c r="R686" s="14">
        <v>0.23687214600000001</v>
      </c>
      <c r="S686" s="6" t="s">
        <v>35</v>
      </c>
      <c r="T686" s="6" t="s">
        <v>35</v>
      </c>
      <c r="U686" s="15" t="s">
        <v>35</v>
      </c>
      <c r="V686" s="15" t="s">
        <v>616</v>
      </c>
      <c r="W686" s="15" t="s">
        <v>287</v>
      </c>
      <c r="X686" s="16">
        <v>0.84</v>
      </c>
      <c r="Y686" s="45">
        <f t="shared" si="135"/>
        <v>73050</v>
      </c>
      <c r="Z686" s="41">
        <f>IF(IFERROR(MATCH(E686,CONV_CAISO_Gen_List!C:C,0),FALSE),1,0)</f>
        <v>0</v>
      </c>
      <c r="AA686" s="47">
        <f t="shared" si="136"/>
        <v>1.3943999999999999</v>
      </c>
      <c r="AB686">
        <f t="shared" si="137"/>
        <v>1</v>
      </c>
      <c r="AC686">
        <f t="shared" si="138"/>
        <v>1</v>
      </c>
      <c r="AD686">
        <f t="shared" si="134"/>
        <v>1</v>
      </c>
      <c r="AE686">
        <f t="shared" si="139"/>
        <v>0</v>
      </c>
      <c r="AF686" t="str">
        <f t="shared" si="140"/>
        <v>SC55846</v>
      </c>
      <c r="AG686" t="str">
        <f t="shared" si="141"/>
        <v>SunE- Cherry Fontana</v>
      </c>
      <c r="AH686" s="70">
        <f t="shared" si="142"/>
        <v>0.8</v>
      </c>
      <c r="AI686" t="str">
        <f t="shared" si="143"/>
        <v>Solar</v>
      </c>
      <c r="AJ686" s="44" t="str">
        <f>IFERROR(INDEX(MasterGenCapability_201906!$G:$G,MATCH($AF686,MasterGenCapability_201906!$U:$U,0)),"")</f>
        <v/>
      </c>
      <c r="AK686" s="44" t="str">
        <f>IFERROR(INDEX(NQC2020compliance_20191121!$L:$L,MATCH($AF686,NQC2020compliance_20191121!$A:$A,0)),"")</f>
        <v/>
      </c>
    </row>
    <row r="687" spans="2:37" x14ac:dyDescent="0.25">
      <c r="B687" s="6">
        <v>682</v>
      </c>
      <c r="C687" s="6" t="s">
        <v>1924</v>
      </c>
      <c r="D687" s="6" t="s">
        <v>1925</v>
      </c>
      <c r="E687" s="6"/>
      <c r="F687" s="6" t="s">
        <v>1127</v>
      </c>
      <c r="G687" s="6" t="s">
        <v>30</v>
      </c>
      <c r="H687" s="6" t="s">
        <v>710</v>
      </c>
      <c r="I687" s="6" t="s">
        <v>286</v>
      </c>
      <c r="J687" s="6" t="s">
        <v>614</v>
      </c>
      <c r="K687" s="6" t="s">
        <v>1382</v>
      </c>
      <c r="L687" s="6" t="s">
        <v>3</v>
      </c>
      <c r="M687" s="12">
        <v>42709</v>
      </c>
      <c r="N687" s="12">
        <v>50013</v>
      </c>
      <c r="O687" s="6">
        <v>1</v>
      </c>
      <c r="P687" s="13">
        <v>0.9</v>
      </c>
      <c r="Q687" s="13">
        <v>1.82</v>
      </c>
      <c r="R687" s="14">
        <v>0.23084728600000001</v>
      </c>
      <c r="S687" s="6" t="s">
        <v>35</v>
      </c>
      <c r="T687" s="6" t="s">
        <v>35</v>
      </c>
      <c r="U687" s="15" t="s">
        <v>35</v>
      </c>
      <c r="V687" s="15" t="s">
        <v>616</v>
      </c>
      <c r="W687" s="15" t="s">
        <v>287</v>
      </c>
      <c r="X687" s="16">
        <v>0.84</v>
      </c>
      <c r="Y687" s="45">
        <f t="shared" si="135"/>
        <v>73050</v>
      </c>
      <c r="Z687" s="41">
        <f>IF(IFERROR(MATCH(E687,CONV_CAISO_Gen_List!C:C,0),FALSE),1,0)</f>
        <v>0</v>
      </c>
      <c r="AA687" s="47">
        <f t="shared" si="136"/>
        <v>1.5287999999999999</v>
      </c>
      <c r="AB687">
        <f t="shared" si="137"/>
        <v>1</v>
      </c>
      <c r="AC687">
        <f t="shared" si="138"/>
        <v>1</v>
      </c>
      <c r="AD687">
        <f t="shared" si="134"/>
        <v>1</v>
      </c>
      <c r="AE687">
        <f t="shared" si="139"/>
        <v>0</v>
      </c>
      <c r="AF687" t="str">
        <f t="shared" si="140"/>
        <v>SC55847</v>
      </c>
      <c r="AG687" t="str">
        <f t="shared" si="141"/>
        <v>SunE- Fontana</v>
      </c>
      <c r="AH687" s="70">
        <f t="shared" si="142"/>
        <v>0.9</v>
      </c>
      <c r="AI687" t="str">
        <f t="shared" si="143"/>
        <v>Solar</v>
      </c>
      <c r="AJ687" s="44" t="str">
        <f>IFERROR(INDEX(MasterGenCapability_201906!$G:$G,MATCH($AF687,MasterGenCapability_201906!$U:$U,0)),"")</f>
        <v/>
      </c>
      <c r="AK687" s="44" t="str">
        <f>IFERROR(INDEX(NQC2020compliance_20191121!$L:$L,MATCH($AF687,NQC2020compliance_20191121!$A:$A,0)),"")</f>
        <v/>
      </c>
    </row>
    <row r="688" spans="2:37" x14ac:dyDescent="0.25">
      <c r="B688" s="6">
        <v>683</v>
      </c>
      <c r="C688" s="6" t="s">
        <v>1926</v>
      </c>
      <c r="D688" s="6" t="s">
        <v>1927</v>
      </c>
      <c r="E688" s="6"/>
      <c r="F688" s="6" t="s">
        <v>1127</v>
      </c>
      <c r="G688" s="6" t="s">
        <v>30</v>
      </c>
      <c r="H688" s="6" t="s">
        <v>710</v>
      </c>
      <c r="I688" s="6" t="s">
        <v>286</v>
      </c>
      <c r="J688" s="6" t="s">
        <v>614</v>
      </c>
      <c r="K688" s="6" t="s">
        <v>1382</v>
      </c>
      <c r="L688" s="6" t="s">
        <v>3</v>
      </c>
      <c r="M688" s="12">
        <v>42709</v>
      </c>
      <c r="N688" s="12">
        <v>50013</v>
      </c>
      <c r="O688" s="6">
        <v>1</v>
      </c>
      <c r="P688" s="13">
        <v>1.2</v>
      </c>
      <c r="Q688" s="13">
        <v>2.2400000000000002</v>
      </c>
      <c r="R688" s="14">
        <v>0.21308980199999999</v>
      </c>
      <c r="S688" s="6" t="s">
        <v>35</v>
      </c>
      <c r="T688" s="6" t="s">
        <v>35</v>
      </c>
      <c r="U688" s="15" t="s">
        <v>35</v>
      </c>
      <c r="V688" s="15" t="s">
        <v>616</v>
      </c>
      <c r="W688" s="15" t="s">
        <v>287</v>
      </c>
      <c r="X688" s="16">
        <v>0.84</v>
      </c>
      <c r="Y688" s="45">
        <f t="shared" si="135"/>
        <v>73050</v>
      </c>
      <c r="Z688" s="41">
        <f>IF(IFERROR(MATCH(E688,CONV_CAISO_Gen_List!C:C,0),FALSE),1,0)</f>
        <v>0</v>
      </c>
      <c r="AA688" s="47">
        <f t="shared" si="136"/>
        <v>1.8816000000000002</v>
      </c>
      <c r="AB688">
        <f t="shared" si="137"/>
        <v>1</v>
      </c>
      <c r="AC688">
        <f t="shared" si="138"/>
        <v>1</v>
      </c>
      <c r="AD688">
        <f t="shared" si="134"/>
        <v>1</v>
      </c>
      <c r="AE688">
        <f t="shared" si="139"/>
        <v>0</v>
      </c>
      <c r="AF688" t="str">
        <f t="shared" si="140"/>
        <v>SC55848</v>
      </c>
      <c r="AG688" t="str">
        <f t="shared" si="141"/>
        <v>SunE- Jurupa Ontario</v>
      </c>
      <c r="AH688" s="70">
        <f t="shared" si="142"/>
        <v>1.2</v>
      </c>
      <c r="AI688" t="str">
        <f t="shared" si="143"/>
        <v>Solar</v>
      </c>
      <c r="AJ688" s="44" t="str">
        <f>IFERROR(INDEX(MasterGenCapability_201906!$G:$G,MATCH($AF688,MasterGenCapability_201906!$U:$U,0)),"")</f>
        <v/>
      </c>
      <c r="AK688" s="44" t="str">
        <f>IFERROR(INDEX(NQC2020compliance_20191121!$L:$L,MATCH($AF688,NQC2020compliance_20191121!$A:$A,0)),"")</f>
        <v/>
      </c>
    </row>
    <row r="689" spans="2:37" x14ac:dyDescent="0.25">
      <c r="B689" s="6">
        <v>684</v>
      </c>
      <c r="C689" s="6" t="s">
        <v>1928</v>
      </c>
      <c r="D689" s="6" t="s">
        <v>1929</v>
      </c>
      <c r="E689" s="6"/>
      <c r="F689" s="6" t="s">
        <v>1127</v>
      </c>
      <c r="G689" s="6" t="s">
        <v>30</v>
      </c>
      <c r="H689" s="6" t="s">
        <v>1161</v>
      </c>
      <c r="I689" s="6" t="s">
        <v>1162</v>
      </c>
      <c r="J689" s="6" t="s">
        <v>614</v>
      </c>
      <c r="K689" s="6" t="s">
        <v>1382</v>
      </c>
      <c r="L689" s="6" t="s">
        <v>3</v>
      </c>
      <c r="M689" s="12">
        <v>42709</v>
      </c>
      <c r="N689" s="12">
        <v>50013</v>
      </c>
      <c r="O689" s="6">
        <v>1</v>
      </c>
      <c r="P689" s="13">
        <v>1.4</v>
      </c>
      <c r="Q689" s="13">
        <v>2.5099999999999998</v>
      </c>
      <c r="R689" s="14">
        <v>0.20466405700000001</v>
      </c>
      <c r="S689" s="6" t="s">
        <v>35</v>
      </c>
      <c r="T689" s="6" t="s">
        <v>35</v>
      </c>
      <c r="U689" s="15" t="s">
        <v>35</v>
      </c>
      <c r="V689" s="15" t="s">
        <v>616</v>
      </c>
      <c r="W689" s="15" t="s">
        <v>37</v>
      </c>
      <c r="X689" s="16">
        <v>0.84</v>
      </c>
      <c r="Y689" s="45">
        <f t="shared" si="135"/>
        <v>73050</v>
      </c>
      <c r="Z689" s="41">
        <f>IF(IFERROR(MATCH(E689,CONV_CAISO_Gen_List!C:C,0),FALSE),1,0)</f>
        <v>0</v>
      </c>
      <c r="AA689" s="47">
        <f t="shared" si="136"/>
        <v>2.1083999999999996</v>
      </c>
      <c r="AB689">
        <f t="shared" si="137"/>
        <v>1</v>
      </c>
      <c r="AC689">
        <f t="shared" si="138"/>
        <v>1</v>
      </c>
      <c r="AD689">
        <f t="shared" si="134"/>
        <v>1</v>
      </c>
      <c r="AE689">
        <f t="shared" si="139"/>
        <v>0</v>
      </c>
      <c r="AF689" t="str">
        <f t="shared" si="140"/>
        <v>SC55855</v>
      </c>
      <c r="AG689" t="str">
        <f t="shared" si="141"/>
        <v>SunE- Santa Ana</v>
      </c>
      <c r="AH689" s="70">
        <f t="shared" si="142"/>
        <v>1.4</v>
      </c>
      <c r="AI689" t="str">
        <f t="shared" si="143"/>
        <v>Solar</v>
      </c>
      <c r="AJ689" s="44" t="str">
        <f>IFERROR(INDEX(MasterGenCapability_201906!$G:$G,MATCH($AF689,MasterGenCapability_201906!$U:$U,0)),"")</f>
        <v/>
      </c>
      <c r="AK689" s="44" t="str">
        <f>IFERROR(INDEX(NQC2020compliance_20191121!$L:$L,MATCH($AF689,NQC2020compliance_20191121!$A:$A,0)),"")</f>
        <v/>
      </c>
    </row>
    <row r="690" spans="2:37" x14ac:dyDescent="0.25">
      <c r="B690" s="6">
        <v>685</v>
      </c>
      <c r="C690" s="6" t="s">
        <v>1930</v>
      </c>
      <c r="D690" s="6" t="s">
        <v>1931</v>
      </c>
      <c r="E690" s="6"/>
      <c r="F690" s="6" t="s">
        <v>1127</v>
      </c>
      <c r="G690" s="6" t="s">
        <v>30</v>
      </c>
      <c r="H690" s="6" t="s">
        <v>710</v>
      </c>
      <c r="I690" s="6" t="s">
        <v>286</v>
      </c>
      <c r="J690" s="6" t="s">
        <v>614</v>
      </c>
      <c r="K690" s="6" t="s">
        <v>1382</v>
      </c>
      <c r="L690" s="6" t="s">
        <v>3</v>
      </c>
      <c r="M690" s="12">
        <v>42709</v>
      </c>
      <c r="N690" s="12">
        <v>50013</v>
      </c>
      <c r="O690" s="6">
        <v>1</v>
      </c>
      <c r="P690" s="13">
        <v>1.88</v>
      </c>
      <c r="Q690" s="13">
        <v>3.78</v>
      </c>
      <c r="R690" s="14">
        <v>0.22952491999999999</v>
      </c>
      <c r="S690" s="6" t="s">
        <v>35</v>
      </c>
      <c r="T690" s="6" t="s">
        <v>35</v>
      </c>
      <c r="U690" s="15" t="s">
        <v>35</v>
      </c>
      <c r="V690" s="15" t="s">
        <v>616</v>
      </c>
      <c r="W690" s="15" t="s">
        <v>287</v>
      </c>
      <c r="X690" s="16">
        <v>0.84</v>
      </c>
      <c r="Y690" s="45">
        <f t="shared" si="135"/>
        <v>73050</v>
      </c>
      <c r="Z690" s="41">
        <f>IF(IFERROR(MATCH(E690,CONV_CAISO_Gen_List!C:C,0),FALSE),1,0)</f>
        <v>0</v>
      </c>
      <c r="AA690" s="47">
        <f t="shared" si="136"/>
        <v>3.1751999999999998</v>
      </c>
      <c r="AB690">
        <f t="shared" si="137"/>
        <v>1</v>
      </c>
      <c r="AC690">
        <f t="shared" si="138"/>
        <v>1</v>
      </c>
      <c r="AD690">
        <f t="shared" si="134"/>
        <v>1</v>
      </c>
      <c r="AE690">
        <f t="shared" si="139"/>
        <v>0</v>
      </c>
      <c r="AF690" t="str">
        <f t="shared" si="140"/>
        <v>SC55856</v>
      </c>
      <c r="AG690" t="str">
        <f t="shared" si="141"/>
        <v>SunE- Cucamonga Ontario West</v>
      </c>
      <c r="AH690" s="70">
        <f t="shared" si="142"/>
        <v>1.88</v>
      </c>
      <c r="AI690" t="str">
        <f t="shared" si="143"/>
        <v>Solar</v>
      </c>
      <c r="AJ690" s="44" t="str">
        <f>IFERROR(INDEX(MasterGenCapability_201906!$G:$G,MATCH($AF690,MasterGenCapability_201906!$U:$U,0)),"")</f>
        <v/>
      </c>
      <c r="AK690" s="44" t="str">
        <f>IFERROR(INDEX(NQC2020compliance_20191121!$L:$L,MATCH($AF690,NQC2020compliance_20191121!$A:$A,0)),"")</f>
        <v/>
      </c>
    </row>
    <row r="691" spans="2:37" x14ac:dyDescent="0.25">
      <c r="B691" s="6">
        <v>686</v>
      </c>
      <c r="C691" s="6" t="s">
        <v>1932</v>
      </c>
      <c r="D691" s="6" t="s">
        <v>1933</v>
      </c>
      <c r="E691" s="6"/>
      <c r="F691" s="6" t="s">
        <v>1127</v>
      </c>
      <c r="G691" s="6" t="s">
        <v>30</v>
      </c>
      <c r="H691" s="6" t="s">
        <v>710</v>
      </c>
      <c r="I691" s="6" t="s">
        <v>286</v>
      </c>
      <c r="J691" s="6" t="s">
        <v>614</v>
      </c>
      <c r="K691" s="6" t="s">
        <v>1382</v>
      </c>
      <c r="L691" s="6" t="s">
        <v>3</v>
      </c>
      <c r="M691" s="12">
        <v>42709</v>
      </c>
      <c r="N691" s="12">
        <v>50013</v>
      </c>
      <c r="O691" s="6">
        <v>1</v>
      </c>
      <c r="P691" s="13">
        <v>1</v>
      </c>
      <c r="Q691" s="13">
        <v>2.08</v>
      </c>
      <c r="R691" s="14">
        <v>0.237442922</v>
      </c>
      <c r="S691" s="6" t="s">
        <v>35</v>
      </c>
      <c r="T691" s="6" t="s">
        <v>35</v>
      </c>
      <c r="U691" s="15" t="s">
        <v>35</v>
      </c>
      <c r="V691" s="15" t="s">
        <v>616</v>
      </c>
      <c r="W691" s="15" t="s">
        <v>287</v>
      </c>
      <c r="X691" s="16">
        <v>0.84</v>
      </c>
      <c r="Y691" s="45">
        <f t="shared" si="135"/>
        <v>73050</v>
      </c>
      <c r="Z691" s="41">
        <f>IF(IFERROR(MATCH(E691,CONV_CAISO_Gen_List!C:C,0),FALSE),1,0)</f>
        <v>0</v>
      </c>
      <c r="AA691" s="47">
        <f t="shared" si="136"/>
        <v>1.7472000000000001</v>
      </c>
      <c r="AB691">
        <f t="shared" si="137"/>
        <v>1</v>
      </c>
      <c r="AC691">
        <f t="shared" si="138"/>
        <v>1</v>
      </c>
      <c r="AD691">
        <f t="shared" si="134"/>
        <v>1</v>
      </c>
      <c r="AE691">
        <f t="shared" si="139"/>
        <v>0</v>
      </c>
      <c r="AF691" t="str">
        <f t="shared" si="140"/>
        <v>SC55859</v>
      </c>
      <c r="AG691" t="str">
        <f t="shared" si="141"/>
        <v>Boomer Solar 2</v>
      </c>
      <c r="AH691" s="70">
        <f t="shared" si="142"/>
        <v>1</v>
      </c>
      <c r="AI691" t="str">
        <f t="shared" si="143"/>
        <v>Solar</v>
      </c>
      <c r="AJ691" s="44" t="str">
        <f>IFERROR(INDEX(MasterGenCapability_201906!$G:$G,MATCH($AF691,MasterGenCapability_201906!$U:$U,0)),"")</f>
        <v/>
      </c>
      <c r="AK691" s="44" t="str">
        <f>IFERROR(INDEX(NQC2020compliance_20191121!$L:$L,MATCH($AF691,NQC2020compliance_20191121!$A:$A,0)),"")</f>
        <v/>
      </c>
    </row>
    <row r="692" spans="2:37" x14ac:dyDescent="0.25">
      <c r="B692" s="6">
        <v>687</v>
      </c>
      <c r="C692" s="6" t="s">
        <v>1934</v>
      </c>
      <c r="D692" s="6" t="s">
        <v>1935</v>
      </c>
      <c r="E692" s="6"/>
      <c r="F692" s="6" t="s">
        <v>1127</v>
      </c>
      <c r="G692" s="6" t="s">
        <v>30</v>
      </c>
      <c r="H692" s="6" t="s">
        <v>90</v>
      </c>
      <c r="I692" s="6" t="s">
        <v>1131</v>
      </c>
      <c r="J692" s="6" t="s">
        <v>614</v>
      </c>
      <c r="K692" s="6" t="s">
        <v>1382</v>
      </c>
      <c r="L692" s="6" t="s">
        <v>3</v>
      </c>
      <c r="M692" s="12">
        <v>42709</v>
      </c>
      <c r="N692" s="12">
        <v>50013</v>
      </c>
      <c r="O692" s="6">
        <v>1</v>
      </c>
      <c r="P692" s="13">
        <v>0.88</v>
      </c>
      <c r="Q692" s="13">
        <v>1.69</v>
      </c>
      <c r="R692" s="14">
        <v>0.219229971</v>
      </c>
      <c r="S692" s="6" t="s">
        <v>35</v>
      </c>
      <c r="T692" s="6" t="s">
        <v>35</v>
      </c>
      <c r="U692" s="15" t="s">
        <v>35</v>
      </c>
      <c r="V692" s="15" t="s">
        <v>616</v>
      </c>
      <c r="W692" s="15" t="s">
        <v>37</v>
      </c>
      <c r="X692" s="16">
        <v>0.84</v>
      </c>
      <c r="Y692" s="45">
        <f t="shared" si="135"/>
        <v>73050</v>
      </c>
      <c r="Z692" s="41">
        <f>IF(IFERROR(MATCH(E692,CONV_CAISO_Gen_List!C:C,0),FALSE),1,0)</f>
        <v>0</v>
      </c>
      <c r="AA692" s="47">
        <f t="shared" si="136"/>
        <v>1.4196</v>
      </c>
      <c r="AB692">
        <f t="shared" si="137"/>
        <v>1</v>
      </c>
      <c r="AC692">
        <f t="shared" si="138"/>
        <v>1</v>
      </c>
      <c r="AD692">
        <f t="shared" si="134"/>
        <v>1</v>
      </c>
      <c r="AE692">
        <f t="shared" si="139"/>
        <v>0</v>
      </c>
      <c r="AF692" t="str">
        <f t="shared" si="140"/>
        <v>SC55860</v>
      </c>
      <c r="AG692" t="str">
        <f t="shared" si="141"/>
        <v>Boomer Solar 6</v>
      </c>
      <c r="AH692" s="70">
        <f t="shared" si="142"/>
        <v>0.88</v>
      </c>
      <c r="AI692" t="str">
        <f t="shared" si="143"/>
        <v>Solar</v>
      </c>
      <c r="AJ692" s="44" t="str">
        <f>IFERROR(INDEX(MasterGenCapability_201906!$G:$G,MATCH($AF692,MasterGenCapability_201906!$U:$U,0)),"")</f>
        <v/>
      </c>
      <c r="AK692" s="44" t="str">
        <f>IFERROR(INDEX(NQC2020compliance_20191121!$L:$L,MATCH($AF692,NQC2020compliance_20191121!$A:$A,0)),"")</f>
        <v/>
      </c>
    </row>
    <row r="693" spans="2:37" x14ac:dyDescent="0.25">
      <c r="B693" s="6">
        <v>688</v>
      </c>
      <c r="C693" s="6" t="s">
        <v>1936</v>
      </c>
      <c r="D693" s="6" t="s">
        <v>1937</v>
      </c>
      <c r="E693" s="6"/>
      <c r="F693" s="6" t="s">
        <v>1127</v>
      </c>
      <c r="G693" s="6" t="s">
        <v>30</v>
      </c>
      <c r="H693" s="6" t="s">
        <v>90</v>
      </c>
      <c r="I693" s="6" t="s">
        <v>1131</v>
      </c>
      <c r="J693" s="6" t="s">
        <v>614</v>
      </c>
      <c r="K693" s="6" t="s">
        <v>1382</v>
      </c>
      <c r="L693" s="6" t="s">
        <v>3</v>
      </c>
      <c r="M693" s="12">
        <v>42709</v>
      </c>
      <c r="N693" s="12">
        <v>50013</v>
      </c>
      <c r="O693" s="6">
        <v>1</v>
      </c>
      <c r="P693" s="13">
        <v>1.2</v>
      </c>
      <c r="Q693" s="13">
        <v>2.31</v>
      </c>
      <c r="R693" s="14">
        <v>0.21974885799999999</v>
      </c>
      <c r="S693" s="6" t="s">
        <v>35</v>
      </c>
      <c r="T693" s="6" t="s">
        <v>35</v>
      </c>
      <c r="U693" s="15" t="s">
        <v>35</v>
      </c>
      <c r="V693" s="15" t="s">
        <v>616</v>
      </c>
      <c r="W693" s="15" t="s">
        <v>37</v>
      </c>
      <c r="X693" s="16">
        <v>0.84</v>
      </c>
      <c r="Y693" s="45">
        <f t="shared" si="135"/>
        <v>73050</v>
      </c>
      <c r="Z693" s="41">
        <f>IF(IFERROR(MATCH(E693,CONV_CAISO_Gen_List!C:C,0),FALSE),1,0)</f>
        <v>0</v>
      </c>
      <c r="AA693" s="47">
        <f t="shared" si="136"/>
        <v>1.9403999999999999</v>
      </c>
      <c r="AB693">
        <f t="shared" si="137"/>
        <v>1</v>
      </c>
      <c r="AC693">
        <f t="shared" si="138"/>
        <v>1</v>
      </c>
      <c r="AD693">
        <f t="shared" si="134"/>
        <v>1</v>
      </c>
      <c r="AE693">
        <f t="shared" si="139"/>
        <v>0</v>
      </c>
      <c r="AF693" t="str">
        <f t="shared" si="140"/>
        <v>SC55861</v>
      </c>
      <c r="AG693" t="str">
        <f t="shared" si="141"/>
        <v>Boomer Solar 7</v>
      </c>
      <c r="AH693" s="70">
        <f t="shared" si="142"/>
        <v>1.2</v>
      </c>
      <c r="AI693" t="str">
        <f t="shared" si="143"/>
        <v>Solar</v>
      </c>
      <c r="AJ693" s="44" t="str">
        <f>IFERROR(INDEX(MasterGenCapability_201906!$G:$G,MATCH($AF693,MasterGenCapability_201906!$U:$U,0)),"")</f>
        <v/>
      </c>
      <c r="AK693" s="44" t="str">
        <f>IFERROR(INDEX(NQC2020compliance_20191121!$L:$L,MATCH($AF693,NQC2020compliance_20191121!$A:$A,0)),"")</f>
        <v/>
      </c>
    </row>
    <row r="694" spans="2:37" x14ac:dyDescent="0.25">
      <c r="B694" s="6">
        <v>689</v>
      </c>
      <c r="C694" s="6" t="s">
        <v>1938</v>
      </c>
      <c r="D694" s="6" t="s">
        <v>1939</v>
      </c>
      <c r="E694" s="6"/>
      <c r="F694" s="6" t="s">
        <v>1127</v>
      </c>
      <c r="G694" s="6" t="s">
        <v>30</v>
      </c>
      <c r="H694" s="6" t="s">
        <v>710</v>
      </c>
      <c r="I694" s="6" t="s">
        <v>286</v>
      </c>
      <c r="J694" s="6" t="s">
        <v>614</v>
      </c>
      <c r="K694" s="6" t="s">
        <v>1382</v>
      </c>
      <c r="L694" s="6" t="s">
        <v>3</v>
      </c>
      <c r="M694" s="12">
        <v>42709</v>
      </c>
      <c r="N694" s="12">
        <v>50013</v>
      </c>
      <c r="O694" s="6">
        <v>1</v>
      </c>
      <c r="P694" s="13">
        <v>0.7</v>
      </c>
      <c r="Q694" s="13">
        <v>1.36</v>
      </c>
      <c r="R694" s="14">
        <v>0.221787345</v>
      </c>
      <c r="S694" s="6" t="s">
        <v>35</v>
      </c>
      <c r="T694" s="6" t="s">
        <v>35</v>
      </c>
      <c r="U694" s="15" t="s">
        <v>35</v>
      </c>
      <c r="V694" s="15" t="s">
        <v>616</v>
      </c>
      <c r="W694" s="15" t="s">
        <v>287</v>
      </c>
      <c r="X694" s="16">
        <v>0.84</v>
      </c>
      <c r="Y694" s="45">
        <f t="shared" si="135"/>
        <v>73050</v>
      </c>
      <c r="Z694" s="41">
        <f>IF(IFERROR(MATCH(E694,CONV_CAISO_Gen_List!C:C,0),FALSE),1,0)</f>
        <v>0</v>
      </c>
      <c r="AA694" s="47">
        <f t="shared" si="136"/>
        <v>1.1424000000000001</v>
      </c>
      <c r="AB694">
        <f t="shared" si="137"/>
        <v>1</v>
      </c>
      <c r="AC694">
        <f t="shared" si="138"/>
        <v>1</v>
      </c>
      <c r="AD694">
        <f t="shared" si="134"/>
        <v>1</v>
      </c>
      <c r="AE694">
        <f t="shared" si="139"/>
        <v>0</v>
      </c>
      <c r="AF694" t="str">
        <f t="shared" si="140"/>
        <v>SC55865</v>
      </c>
      <c r="AG694" t="str">
        <f t="shared" si="141"/>
        <v>Boomer Solar 12</v>
      </c>
      <c r="AH694" s="70">
        <f t="shared" si="142"/>
        <v>0.7</v>
      </c>
      <c r="AI694" t="str">
        <f t="shared" si="143"/>
        <v>Solar</v>
      </c>
      <c r="AJ694" s="44" t="str">
        <f>IFERROR(INDEX(MasterGenCapability_201906!$G:$G,MATCH($AF694,MasterGenCapability_201906!$U:$U,0)),"")</f>
        <v/>
      </c>
      <c r="AK694" s="44" t="str">
        <f>IFERROR(INDEX(NQC2020compliance_20191121!$L:$L,MATCH($AF694,NQC2020compliance_20191121!$A:$A,0)),"")</f>
        <v/>
      </c>
    </row>
    <row r="695" spans="2:37" x14ac:dyDescent="0.25">
      <c r="B695" s="6">
        <v>690</v>
      </c>
      <c r="C695" s="6" t="s">
        <v>1940</v>
      </c>
      <c r="D695" s="6" t="s">
        <v>1941</v>
      </c>
      <c r="E695" s="6"/>
      <c r="F695" s="6" t="s">
        <v>1127</v>
      </c>
      <c r="G695" s="6" t="s">
        <v>30</v>
      </c>
      <c r="H695" s="6" t="s">
        <v>90</v>
      </c>
      <c r="I695" s="6" t="s">
        <v>1131</v>
      </c>
      <c r="J695" s="6" t="s">
        <v>614</v>
      </c>
      <c r="K695" s="6" t="s">
        <v>1382</v>
      </c>
      <c r="L695" s="6" t="s">
        <v>3</v>
      </c>
      <c r="M695" s="12">
        <v>42709</v>
      </c>
      <c r="N695" s="12">
        <v>50013</v>
      </c>
      <c r="O695" s="6">
        <v>1</v>
      </c>
      <c r="P695" s="13">
        <v>0.9</v>
      </c>
      <c r="Q695" s="13">
        <v>1.77</v>
      </c>
      <c r="R695" s="14">
        <v>0.224505327</v>
      </c>
      <c r="S695" s="6" t="s">
        <v>35</v>
      </c>
      <c r="T695" s="6" t="s">
        <v>35</v>
      </c>
      <c r="U695" s="15" t="s">
        <v>35</v>
      </c>
      <c r="V695" s="15" t="s">
        <v>616</v>
      </c>
      <c r="W695" s="15" t="s">
        <v>37</v>
      </c>
      <c r="X695" s="16">
        <v>0.84</v>
      </c>
      <c r="Y695" s="45">
        <f t="shared" si="135"/>
        <v>73050</v>
      </c>
      <c r="Z695" s="41">
        <f>IF(IFERROR(MATCH(E695,CONV_CAISO_Gen_List!C:C,0),FALSE),1,0)</f>
        <v>0</v>
      </c>
      <c r="AA695" s="47">
        <f t="shared" si="136"/>
        <v>1.4867999999999999</v>
      </c>
      <c r="AB695">
        <f t="shared" si="137"/>
        <v>1</v>
      </c>
      <c r="AC695">
        <f t="shared" si="138"/>
        <v>1</v>
      </c>
      <c r="AD695">
        <f t="shared" si="134"/>
        <v>1</v>
      </c>
      <c r="AE695">
        <f t="shared" si="139"/>
        <v>0</v>
      </c>
      <c r="AF695" t="str">
        <f t="shared" si="140"/>
        <v>SC55867</v>
      </c>
      <c r="AG695" t="str">
        <f t="shared" si="141"/>
        <v>Boomer Solar 15</v>
      </c>
      <c r="AH695" s="70">
        <f t="shared" si="142"/>
        <v>0.9</v>
      </c>
      <c r="AI695" t="str">
        <f t="shared" si="143"/>
        <v>Solar</v>
      </c>
      <c r="AJ695" s="44" t="str">
        <f>IFERROR(INDEX(MasterGenCapability_201906!$G:$G,MATCH($AF695,MasterGenCapability_201906!$U:$U,0)),"")</f>
        <v/>
      </c>
      <c r="AK695" s="44" t="str">
        <f>IFERROR(INDEX(NQC2020compliance_20191121!$L:$L,MATCH($AF695,NQC2020compliance_20191121!$A:$A,0)),"")</f>
        <v/>
      </c>
    </row>
    <row r="696" spans="2:37" x14ac:dyDescent="0.25">
      <c r="B696" s="6">
        <v>691</v>
      </c>
      <c r="C696" s="6" t="s">
        <v>1942</v>
      </c>
      <c r="D696" s="6" t="s">
        <v>1943</v>
      </c>
      <c r="E696" s="6"/>
      <c r="F696" s="6" t="s">
        <v>1127</v>
      </c>
      <c r="G696" s="6" t="s">
        <v>30</v>
      </c>
      <c r="H696" s="6" t="s">
        <v>90</v>
      </c>
      <c r="I696" s="6" t="s">
        <v>1131</v>
      </c>
      <c r="J696" s="6" t="s">
        <v>614</v>
      </c>
      <c r="K696" s="6" t="s">
        <v>1382</v>
      </c>
      <c r="L696" s="6" t="s">
        <v>3</v>
      </c>
      <c r="M696" s="12">
        <v>42709</v>
      </c>
      <c r="N696" s="12">
        <v>50013</v>
      </c>
      <c r="O696" s="6">
        <v>1</v>
      </c>
      <c r="P696" s="13">
        <v>0.88</v>
      </c>
      <c r="Q696" s="13">
        <v>1.68</v>
      </c>
      <c r="R696" s="14">
        <v>0.21793275200000001</v>
      </c>
      <c r="S696" s="6" t="s">
        <v>35</v>
      </c>
      <c r="T696" s="6" t="s">
        <v>35</v>
      </c>
      <c r="U696" s="15" t="s">
        <v>35</v>
      </c>
      <c r="V696" s="15" t="s">
        <v>616</v>
      </c>
      <c r="W696" s="15" t="s">
        <v>37</v>
      </c>
      <c r="X696" s="16">
        <v>0.84</v>
      </c>
      <c r="Y696" s="45">
        <f t="shared" si="135"/>
        <v>73050</v>
      </c>
      <c r="Z696" s="41">
        <f>IF(IFERROR(MATCH(E696,CONV_CAISO_Gen_List!C:C,0),FALSE),1,0)</f>
        <v>0</v>
      </c>
      <c r="AA696" s="47">
        <f t="shared" si="136"/>
        <v>1.4111999999999998</v>
      </c>
      <c r="AB696">
        <f t="shared" si="137"/>
        <v>1</v>
      </c>
      <c r="AC696">
        <f t="shared" si="138"/>
        <v>1</v>
      </c>
      <c r="AD696">
        <f t="shared" si="134"/>
        <v>1</v>
      </c>
      <c r="AE696">
        <f t="shared" si="139"/>
        <v>0</v>
      </c>
      <c r="AF696" t="str">
        <f t="shared" si="140"/>
        <v>SC55869</v>
      </c>
      <c r="AG696" t="str">
        <f t="shared" si="141"/>
        <v>Boomer Solar 17</v>
      </c>
      <c r="AH696" s="70">
        <f t="shared" si="142"/>
        <v>0.88</v>
      </c>
      <c r="AI696" t="str">
        <f t="shared" si="143"/>
        <v>Solar</v>
      </c>
      <c r="AJ696" s="44" t="str">
        <f>IFERROR(INDEX(MasterGenCapability_201906!$G:$G,MATCH($AF696,MasterGenCapability_201906!$U:$U,0)),"")</f>
        <v/>
      </c>
      <c r="AK696" s="44" t="str">
        <f>IFERROR(INDEX(NQC2020compliance_20191121!$L:$L,MATCH($AF696,NQC2020compliance_20191121!$A:$A,0)),"")</f>
        <v/>
      </c>
    </row>
    <row r="697" spans="2:37" x14ac:dyDescent="0.25">
      <c r="B697" s="6">
        <v>692</v>
      </c>
      <c r="C697" s="6" t="s">
        <v>1944</v>
      </c>
      <c r="D697" s="6" t="s">
        <v>1945</v>
      </c>
      <c r="E697" s="6"/>
      <c r="F697" s="6" t="s">
        <v>1127</v>
      </c>
      <c r="G697" s="6" t="s">
        <v>30</v>
      </c>
      <c r="H697" s="6" t="s">
        <v>90</v>
      </c>
      <c r="I697" s="6" t="s">
        <v>1131</v>
      </c>
      <c r="J697" s="6" t="s">
        <v>614</v>
      </c>
      <c r="K697" s="6" t="s">
        <v>1382</v>
      </c>
      <c r="L697" s="6" t="s">
        <v>3</v>
      </c>
      <c r="M697" s="12">
        <v>42709</v>
      </c>
      <c r="N697" s="12">
        <v>50013</v>
      </c>
      <c r="O697" s="6">
        <v>1</v>
      </c>
      <c r="P697" s="13">
        <v>1.76</v>
      </c>
      <c r="Q697" s="13">
        <v>3.39</v>
      </c>
      <c r="R697" s="14">
        <v>0.21987857999999999</v>
      </c>
      <c r="S697" s="6" t="s">
        <v>35</v>
      </c>
      <c r="T697" s="6" t="s">
        <v>35</v>
      </c>
      <c r="U697" s="15" t="s">
        <v>35</v>
      </c>
      <c r="V697" s="15" t="s">
        <v>616</v>
      </c>
      <c r="W697" s="15" t="s">
        <v>37</v>
      </c>
      <c r="X697" s="16">
        <v>0.84</v>
      </c>
      <c r="Y697" s="45">
        <f t="shared" si="135"/>
        <v>73050</v>
      </c>
      <c r="Z697" s="41">
        <f>IF(IFERROR(MATCH(E697,CONV_CAISO_Gen_List!C:C,0),FALSE),1,0)</f>
        <v>0</v>
      </c>
      <c r="AA697" s="47">
        <f t="shared" si="136"/>
        <v>2.8475999999999999</v>
      </c>
      <c r="AB697">
        <f t="shared" si="137"/>
        <v>1</v>
      </c>
      <c r="AC697">
        <f t="shared" si="138"/>
        <v>1</v>
      </c>
      <c r="AD697">
        <f t="shared" si="134"/>
        <v>1</v>
      </c>
      <c r="AE697">
        <f t="shared" si="139"/>
        <v>0</v>
      </c>
      <c r="AF697" t="str">
        <f t="shared" si="140"/>
        <v>SC55870</v>
      </c>
      <c r="AG697" t="str">
        <f t="shared" si="141"/>
        <v>Boomer Solar 18</v>
      </c>
      <c r="AH697" s="70">
        <f t="shared" si="142"/>
        <v>1.76</v>
      </c>
      <c r="AI697" t="str">
        <f t="shared" si="143"/>
        <v>Solar</v>
      </c>
      <c r="AJ697" s="44" t="str">
        <f>IFERROR(INDEX(MasterGenCapability_201906!$G:$G,MATCH($AF697,MasterGenCapability_201906!$U:$U,0)),"")</f>
        <v/>
      </c>
      <c r="AK697" s="44" t="str">
        <f>IFERROR(INDEX(NQC2020compliance_20191121!$L:$L,MATCH($AF697,NQC2020compliance_20191121!$A:$A,0)),"")</f>
        <v/>
      </c>
    </row>
    <row r="698" spans="2:37" x14ac:dyDescent="0.25">
      <c r="B698" s="6">
        <v>693</v>
      </c>
      <c r="C698" s="6" t="s">
        <v>1946</v>
      </c>
      <c r="D698" s="6" t="s">
        <v>1947</v>
      </c>
      <c r="E698" s="6"/>
      <c r="F698" s="6" t="s">
        <v>1127</v>
      </c>
      <c r="G698" s="6" t="s">
        <v>30</v>
      </c>
      <c r="H698" s="6" t="s">
        <v>90</v>
      </c>
      <c r="I698" s="6" t="s">
        <v>1131</v>
      </c>
      <c r="J698" s="6" t="s">
        <v>614</v>
      </c>
      <c r="K698" s="6" t="s">
        <v>1382</v>
      </c>
      <c r="L698" s="6" t="s">
        <v>3</v>
      </c>
      <c r="M698" s="12">
        <v>42709</v>
      </c>
      <c r="N698" s="12">
        <v>50013</v>
      </c>
      <c r="O698" s="6">
        <v>1</v>
      </c>
      <c r="P698" s="13">
        <v>0.56000000000000005</v>
      </c>
      <c r="Q698" s="13">
        <v>1.1200000000000001</v>
      </c>
      <c r="R698" s="14">
        <v>0.228310502</v>
      </c>
      <c r="S698" s="6" t="s">
        <v>35</v>
      </c>
      <c r="T698" s="6" t="s">
        <v>35</v>
      </c>
      <c r="U698" s="15" t="s">
        <v>35</v>
      </c>
      <c r="V698" s="15" t="s">
        <v>616</v>
      </c>
      <c r="W698" s="15" t="s">
        <v>37</v>
      </c>
      <c r="X698" s="16">
        <v>0.84</v>
      </c>
      <c r="Y698" s="45">
        <f t="shared" si="135"/>
        <v>73050</v>
      </c>
      <c r="Z698" s="41">
        <f>IF(IFERROR(MATCH(E698,CONV_CAISO_Gen_List!C:C,0),FALSE),1,0)</f>
        <v>0</v>
      </c>
      <c r="AA698" s="47">
        <f t="shared" si="136"/>
        <v>0.94080000000000008</v>
      </c>
      <c r="AB698">
        <f t="shared" si="137"/>
        <v>1</v>
      </c>
      <c r="AC698">
        <f t="shared" si="138"/>
        <v>1</v>
      </c>
      <c r="AD698">
        <f t="shared" si="134"/>
        <v>1</v>
      </c>
      <c r="AE698">
        <f t="shared" si="139"/>
        <v>0</v>
      </c>
      <c r="AF698" t="str">
        <f t="shared" si="140"/>
        <v>SC55871</v>
      </c>
      <c r="AG698" t="str">
        <f t="shared" si="141"/>
        <v>Boomer Solar 22</v>
      </c>
      <c r="AH698" s="70">
        <f t="shared" si="142"/>
        <v>0.56000000000000005</v>
      </c>
      <c r="AI698" t="str">
        <f t="shared" si="143"/>
        <v>Solar</v>
      </c>
      <c r="AJ698" s="44" t="str">
        <f>IFERROR(INDEX(MasterGenCapability_201906!$G:$G,MATCH($AF698,MasterGenCapability_201906!$U:$U,0)),"")</f>
        <v/>
      </c>
      <c r="AK698" s="44" t="str">
        <f>IFERROR(INDEX(NQC2020compliance_20191121!$L:$L,MATCH($AF698,NQC2020compliance_20191121!$A:$A,0)),"")</f>
        <v/>
      </c>
    </row>
    <row r="699" spans="2:37" x14ac:dyDescent="0.25">
      <c r="B699" s="6">
        <v>694</v>
      </c>
      <c r="C699" s="6" t="s">
        <v>1948</v>
      </c>
      <c r="D699" s="6" t="s">
        <v>1949</v>
      </c>
      <c r="E699" s="6"/>
      <c r="F699" s="6" t="s">
        <v>1127</v>
      </c>
      <c r="G699" s="6" t="s">
        <v>30</v>
      </c>
      <c r="H699" s="6" t="s">
        <v>844</v>
      </c>
      <c r="I699" s="6" t="s">
        <v>1145</v>
      </c>
      <c r="J699" s="6" t="s">
        <v>614</v>
      </c>
      <c r="K699" s="6" t="s">
        <v>1382</v>
      </c>
      <c r="L699" s="6" t="s">
        <v>3</v>
      </c>
      <c r="M699" s="12">
        <v>42709</v>
      </c>
      <c r="N699" s="12">
        <v>50013</v>
      </c>
      <c r="O699" s="6">
        <v>1</v>
      </c>
      <c r="P699" s="13">
        <v>1.75</v>
      </c>
      <c r="Q699" s="13">
        <v>3.38</v>
      </c>
      <c r="R699" s="14">
        <v>0.220482714</v>
      </c>
      <c r="S699" s="6" t="s">
        <v>35</v>
      </c>
      <c r="T699" s="6" t="s">
        <v>35</v>
      </c>
      <c r="U699" s="15" t="s">
        <v>35</v>
      </c>
      <c r="V699" s="15" t="s">
        <v>616</v>
      </c>
      <c r="W699" s="15" t="s">
        <v>37</v>
      </c>
      <c r="X699" s="16">
        <v>0.84</v>
      </c>
      <c r="Y699" s="45">
        <f t="shared" si="135"/>
        <v>73050</v>
      </c>
      <c r="Z699" s="41">
        <f>IF(IFERROR(MATCH(E699,CONV_CAISO_Gen_List!C:C,0),FALSE),1,0)</f>
        <v>0</v>
      </c>
      <c r="AA699" s="47">
        <f t="shared" si="136"/>
        <v>2.8391999999999999</v>
      </c>
      <c r="AB699">
        <f t="shared" si="137"/>
        <v>1</v>
      </c>
      <c r="AC699">
        <f t="shared" si="138"/>
        <v>1</v>
      </c>
      <c r="AD699">
        <f t="shared" si="134"/>
        <v>1</v>
      </c>
      <c r="AE699">
        <f t="shared" si="139"/>
        <v>0</v>
      </c>
      <c r="AF699" t="str">
        <f t="shared" si="140"/>
        <v>SC55872</v>
      </c>
      <c r="AG699" t="str">
        <f t="shared" si="141"/>
        <v>SunE- Quarry Corona</v>
      </c>
      <c r="AH699" s="70">
        <f t="shared" si="142"/>
        <v>1.75</v>
      </c>
      <c r="AI699" t="str">
        <f t="shared" si="143"/>
        <v>Solar</v>
      </c>
      <c r="AJ699" s="44" t="str">
        <f>IFERROR(INDEX(MasterGenCapability_201906!$G:$G,MATCH($AF699,MasterGenCapability_201906!$U:$U,0)),"")</f>
        <v/>
      </c>
      <c r="AK699" s="44" t="str">
        <f>IFERROR(INDEX(NQC2020compliance_20191121!$L:$L,MATCH($AF699,NQC2020compliance_20191121!$A:$A,0)),"")</f>
        <v/>
      </c>
    </row>
    <row r="700" spans="2:37" x14ac:dyDescent="0.25">
      <c r="B700" s="6">
        <v>695</v>
      </c>
      <c r="C700" s="6" t="s">
        <v>1950</v>
      </c>
      <c r="D700" s="6" t="s">
        <v>1951</v>
      </c>
      <c r="E700" s="6"/>
      <c r="F700" s="6" t="s">
        <v>1127</v>
      </c>
      <c r="G700" s="6" t="s">
        <v>30</v>
      </c>
      <c r="H700" s="6" t="s">
        <v>90</v>
      </c>
      <c r="I700" s="6" t="s">
        <v>1131</v>
      </c>
      <c r="J700" s="6" t="s">
        <v>614</v>
      </c>
      <c r="K700" s="6" t="s">
        <v>1382</v>
      </c>
      <c r="L700" s="6" t="s">
        <v>3</v>
      </c>
      <c r="M700" s="12">
        <v>42709</v>
      </c>
      <c r="N700" s="12">
        <v>73050</v>
      </c>
      <c r="O700" s="6">
        <v>1</v>
      </c>
      <c r="P700" s="13">
        <v>3.5</v>
      </c>
      <c r="Q700" s="13">
        <v>6.98</v>
      </c>
      <c r="R700" s="14">
        <v>0.22765818700000001</v>
      </c>
      <c r="S700" s="6" t="s">
        <v>35</v>
      </c>
      <c r="T700" s="6" t="s">
        <v>35</v>
      </c>
      <c r="U700" s="15" t="s">
        <v>35</v>
      </c>
      <c r="V700" s="15" t="s">
        <v>616</v>
      </c>
      <c r="W700" s="15" t="s">
        <v>37</v>
      </c>
      <c r="X700" s="16">
        <v>0.84</v>
      </c>
      <c r="Y700" s="45">
        <f t="shared" si="135"/>
        <v>73050</v>
      </c>
      <c r="Z700" s="41">
        <f>IF(IFERROR(MATCH(E700,CONV_CAISO_Gen_List!C:C,0),FALSE),1,0)</f>
        <v>0</v>
      </c>
      <c r="AA700" s="47">
        <f t="shared" si="136"/>
        <v>5.8632</v>
      </c>
      <c r="AB700">
        <f t="shared" si="137"/>
        <v>1</v>
      </c>
      <c r="AC700">
        <f t="shared" si="138"/>
        <v>1</v>
      </c>
      <c r="AD700">
        <f t="shared" si="134"/>
        <v>1</v>
      </c>
      <c r="AE700">
        <f t="shared" si="139"/>
        <v>0</v>
      </c>
      <c r="AF700" t="str">
        <f t="shared" si="140"/>
        <v>SC55873</v>
      </c>
      <c r="AG700" t="str">
        <f t="shared" si="141"/>
        <v>SunE- Mission Pomona</v>
      </c>
      <c r="AH700" s="70">
        <f t="shared" si="142"/>
        <v>3.5</v>
      </c>
      <c r="AI700" t="str">
        <f t="shared" si="143"/>
        <v>Solar</v>
      </c>
      <c r="AJ700" s="44" t="str">
        <f>IFERROR(INDEX(MasterGenCapability_201906!$G:$G,MATCH($AF700,MasterGenCapability_201906!$U:$U,0)),"")</f>
        <v/>
      </c>
      <c r="AK700" s="44" t="str">
        <f>IFERROR(INDEX(NQC2020compliance_20191121!$L:$L,MATCH($AF700,NQC2020compliance_20191121!$A:$A,0)),"")</f>
        <v/>
      </c>
    </row>
    <row r="701" spans="2:37" x14ac:dyDescent="0.25">
      <c r="B701" s="6">
        <v>696</v>
      </c>
      <c r="C701" s="6" t="s">
        <v>1952</v>
      </c>
      <c r="D701" s="6" t="s">
        <v>1953</v>
      </c>
      <c r="E701" s="6" t="s">
        <v>1954</v>
      </c>
      <c r="F701" s="6" t="s">
        <v>1127</v>
      </c>
      <c r="G701" s="6" t="s">
        <v>30</v>
      </c>
      <c r="H701" s="6" t="s">
        <v>90</v>
      </c>
      <c r="I701" s="6" t="s">
        <v>1131</v>
      </c>
      <c r="J701" s="6" t="s">
        <v>614</v>
      </c>
      <c r="K701" s="6" t="s">
        <v>1382</v>
      </c>
      <c r="L701" s="6" t="s">
        <v>1</v>
      </c>
      <c r="M701" s="12">
        <v>42684</v>
      </c>
      <c r="N701" s="12">
        <v>73050</v>
      </c>
      <c r="O701" s="6">
        <v>1</v>
      </c>
      <c r="P701" s="13">
        <v>1.32</v>
      </c>
      <c r="Q701" s="13">
        <v>2.77</v>
      </c>
      <c r="R701" s="14">
        <v>0.23955306500000001</v>
      </c>
      <c r="S701" s="6" t="s">
        <v>35</v>
      </c>
      <c r="T701" s="6" t="s">
        <v>35</v>
      </c>
      <c r="U701" s="15" t="s">
        <v>35</v>
      </c>
      <c r="V701" s="15" t="s">
        <v>616</v>
      </c>
      <c r="W701" s="15" t="s">
        <v>37</v>
      </c>
      <c r="X701" s="16">
        <v>1</v>
      </c>
      <c r="Y701" s="45">
        <f t="shared" si="135"/>
        <v>73050</v>
      </c>
      <c r="Z701" s="41">
        <f>IF(IFERROR(MATCH(E701,CONV_CAISO_Gen_List!C:C,0),FALSE),1,0)</f>
        <v>0</v>
      </c>
      <c r="AA701" s="47">
        <f t="shared" si="136"/>
        <v>2.77</v>
      </c>
      <c r="AB701">
        <f t="shared" si="137"/>
        <v>1</v>
      </c>
      <c r="AC701">
        <f t="shared" si="138"/>
        <v>1</v>
      </c>
      <c r="AD701">
        <f t="shared" si="134"/>
        <v>1</v>
      </c>
      <c r="AE701">
        <f t="shared" si="139"/>
        <v>0</v>
      </c>
      <c r="AF701" t="str">
        <f t="shared" si="140"/>
        <v>DELAMO_2_SOLAR4</v>
      </c>
      <c r="AG701" t="str">
        <f t="shared" si="141"/>
        <v>Golden Springs Building F</v>
      </c>
      <c r="AH701" s="70">
        <f t="shared" si="142"/>
        <v>1.32</v>
      </c>
      <c r="AI701" t="str">
        <f t="shared" si="143"/>
        <v>Solar</v>
      </c>
      <c r="AJ701" s="44">
        <f>IFERROR(INDEX(MasterGenCapability_201906!$G:$G,MATCH($AF701,MasterGenCapability_201906!$U:$U,0)),"")</f>
        <v>1.3</v>
      </c>
      <c r="AK701" s="44">
        <f>IFERROR(INDEX(NQC2020compliance_20191121!$L:$L,MATCH($AF701,NQC2020compliance_20191121!$A:$A,0)),"")</f>
        <v>0.18</v>
      </c>
    </row>
    <row r="702" spans="2:37" x14ac:dyDescent="0.25">
      <c r="B702" s="6">
        <v>697</v>
      </c>
      <c r="C702" s="6" t="s">
        <v>1955</v>
      </c>
      <c r="D702" s="6" t="s">
        <v>1956</v>
      </c>
      <c r="E702" s="6" t="s">
        <v>1957</v>
      </c>
      <c r="F702" s="6" t="s">
        <v>1127</v>
      </c>
      <c r="G702" s="6" t="s">
        <v>30</v>
      </c>
      <c r="H702" s="6" t="s">
        <v>90</v>
      </c>
      <c r="I702" s="6" t="s">
        <v>1131</v>
      </c>
      <c r="J702" s="6" t="s">
        <v>614</v>
      </c>
      <c r="K702" s="6" t="s">
        <v>1382</v>
      </c>
      <c r="L702" s="6" t="s">
        <v>1</v>
      </c>
      <c r="M702" s="12">
        <v>42684</v>
      </c>
      <c r="N702" s="12">
        <v>49988</v>
      </c>
      <c r="O702" s="6">
        <v>1</v>
      </c>
      <c r="P702" s="13">
        <v>1.248</v>
      </c>
      <c r="Q702" s="13">
        <v>2.59</v>
      </c>
      <c r="R702" s="14">
        <v>0.23690873400000001</v>
      </c>
      <c r="S702" s="6" t="s">
        <v>35</v>
      </c>
      <c r="T702" s="6" t="s">
        <v>35</v>
      </c>
      <c r="U702" s="15" t="s">
        <v>35</v>
      </c>
      <c r="V702" s="15" t="s">
        <v>616</v>
      </c>
      <c r="W702" s="15" t="s">
        <v>37</v>
      </c>
      <c r="X702" s="16">
        <v>1</v>
      </c>
      <c r="Y702" s="45">
        <f t="shared" si="135"/>
        <v>73050</v>
      </c>
      <c r="Z702" s="41">
        <f>IF(IFERROR(MATCH(E702,CONV_CAISO_Gen_List!C:C,0),FALSE),1,0)</f>
        <v>0</v>
      </c>
      <c r="AA702" s="47">
        <f t="shared" si="136"/>
        <v>2.59</v>
      </c>
      <c r="AB702">
        <f t="shared" si="137"/>
        <v>1</v>
      </c>
      <c r="AC702">
        <f t="shared" si="138"/>
        <v>1</v>
      </c>
      <c r="AD702">
        <f t="shared" si="134"/>
        <v>1</v>
      </c>
      <c r="AE702">
        <f t="shared" si="139"/>
        <v>0</v>
      </c>
      <c r="AF702" t="str">
        <f t="shared" si="140"/>
        <v>DELAMO_2_SOLAR3</v>
      </c>
      <c r="AG702" t="str">
        <f t="shared" si="141"/>
        <v>Golden Springs Building G</v>
      </c>
      <c r="AH702" s="70">
        <f t="shared" si="142"/>
        <v>1.248</v>
      </c>
      <c r="AI702" t="str">
        <f t="shared" si="143"/>
        <v>Solar</v>
      </c>
      <c r="AJ702" s="44">
        <f>IFERROR(INDEX(MasterGenCapability_201906!$G:$G,MATCH($AF702,MasterGenCapability_201906!$U:$U,0)),"")</f>
        <v>1.25</v>
      </c>
      <c r="AK702" s="44">
        <f>IFERROR(INDEX(NQC2020compliance_20191121!$L:$L,MATCH($AF702,NQC2020compliance_20191121!$A:$A,0)),"")</f>
        <v>0.18</v>
      </c>
    </row>
    <row r="703" spans="2:37" x14ac:dyDescent="0.25">
      <c r="B703" s="6">
        <v>698</v>
      </c>
      <c r="C703" s="6" t="s">
        <v>1958</v>
      </c>
      <c r="D703" s="6" t="s">
        <v>1959</v>
      </c>
      <c r="E703" s="6" t="s">
        <v>1960</v>
      </c>
      <c r="F703" s="6" t="s">
        <v>1127</v>
      </c>
      <c r="G703" s="6" t="s">
        <v>30</v>
      </c>
      <c r="H703" s="6" t="s">
        <v>90</v>
      </c>
      <c r="I703" s="6" t="s">
        <v>1131</v>
      </c>
      <c r="J703" s="6" t="s">
        <v>614</v>
      </c>
      <c r="K703" s="6" t="s">
        <v>1382</v>
      </c>
      <c r="L703" s="6" t="s">
        <v>1</v>
      </c>
      <c r="M703" s="12">
        <v>42684</v>
      </c>
      <c r="N703" s="12">
        <v>49988</v>
      </c>
      <c r="O703" s="6">
        <v>1</v>
      </c>
      <c r="P703" s="13">
        <v>1</v>
      </c>
      <c r="Q703" s="13">
        <v>1.84</v>
      </c>
      <c r="R703" s="14">
        <v>0.21004566199999999</v>
      </c>
      <c r="S703" s="6" t="s">
        <v>35</v>
      </c>
      <c r="T703" s="6" t="s">
        <v>35</v>
      </c>
      <c r="U703" s="15" t="s">
        <v>35</v>
      </c>
      <c r="V703" s="15" t="s">
        <v>616</v>
      </c>
      <c r="W703" s="15" t="s">
        <v>37</v>
      </c>
      <c r="X703" s="16">
        <v>1</v>
      </c>
      <c r="Y703" s="45">
        <f t="shared" si="135"/>
        <v>73050</v>
      </c>
      <c r="Z703" s="41">
        <f>IF(IFERROR(MATCH(E703,CONV_CAISO_Gen_List!C:C,0),FALSE),1,0)</f>
        <v>0</v>
      </c>
      <c r="AA703" s="47">
        <f t="shared" si="136"/>
        <v>1.84</v>
      </c>
      <c r="AB703">
        <f t="shared" si="137"/>
        <v>1</v>
      </c>
      <c r="AC703">
        <f t="shared" si="138"/>
        <v>1</v>
      </c>
      <c r="AD703">
        <f t="shared" si="134"/>
        <v>1</v>
      </c>
      <c r="AE703">
        <f t="shared" si="139"/>
        <v>0</v>
      </c>
      <c r="AF703" t="str">
        <f t="shared" si="140"/>
        <v>DELAMO_2_SOLAR5</v>
      </c>
      <c r="AG703" t="str">
        <f t="shared" si="141"/>
        <v>Golden Springs Building L</v>
      </c>
      <c r="AH703" s="70">
        <f t="shared" si="142"/>
        <v>1</v>
      </c>
      <c r="AI703" t="str">
        <f t="shared" si="143"/>
        <v>Solar</v>
      </c>
      <c r="AJ703" s="44">
        <f>IFERROR(INDEX(MasterGenCapability_201906!$G:$G,MATCH($AF703,MasterGenCapability_201906!$U:$U,0)),"")</f>
        <v>1</v>
      </c>
      <c r="AK703" s="44">
        <f>IFERROR(INDEX(NQC2020compliance_20191121!$L:$L,MATCH($AF703,NQC2020compliance_20191121!$A:$A,0)),"")</f>
        <v>0.14000000000000001</v>
      </c>
    </row>
    <row r="704" spans="2:37" x14ac:dyDescent="0.25">
      <c r="B704" s="6">
        <v>699</v>
      </c>
      <c r="C704" s="6" t="s">
        <v>1961</v>
      </c>
      <c r="D704" s="6" t="s">
        <v>1962</v>
      </c>
      <c r="E704" s="6" t="s">
        <v>1963</v>
      </c>
      <c r="F704" s="6" t="s">
        <v>1127</v>
      </c>
      <c r="G704" s="6" t="s">
        <v>30</v>
      </c>
      <c r="H704" s="6" t="s">
        <v>90</v>
      </c>
      <c r="I704" s="6" t="s">
        <v>1131</v>
      </c>
      <c r="J704" s="6" t="s">
        <v>614</v>
      </c>
      <c r="K704" s="6" t="s">
        <v>1382</v>
      </c>
      <c r="L704" s="6" t="s">
        <v>1</v>
      </c>
      <c r="M704" s="12">
        <v>42684</v>
      </c>
      <c r="N704" s="12">
        <v>49988</v>
      </c>
      <c r="O704" s="6">
        <v>1</v>
      </c>
      <c r="P704" s="13">
        <v>2</v>
      </c>
      <c r="Q704" s="13">
        <v>4.3899999999999997</v>
      </c>
      <c r="R704" s="14">
        <v>0.250570776</v>
      </c>
      <c r="S704" s="6" t="s">
        <v>35</v>
      </c>
      <c r="T704" s="6" t="s">
        <v>35</v>
      </c>
      <c r="U704" s="15" t="s">
        <v>35</v>
      </c>
      <c r="V704" s="15" t="s">
        <v>616</v>
      </c>
      <c r="W704" s="15" t="s">
        <v>37</v>
      </c>
      <c r="X704" s="16">
        <v>1</v>
      </c>
      <c r="Y704" s="45">
        <f t="shared" si="135"/>
        <v>73050</v>
      </c>
      <c r="Z704" s="41">
        <f>IF(IFERROR(MATCH(E704,CONV_CAISO_Gen_List!C:C,0),FALSE),1,0)</f>
        <v>0</v>
      </c>
      <c r="AA704" s="47">
        <f t="shared" si="136"/>
        <v>4.3899999999999997</v>
      </c>
      <c r="AB704">
        <f t="shared" si="137"/>
        <v>1</v>
      </c>
      <c r="AC704">
        <f t="shared" si="138"/>
        <v>1</v>
      </c>
      <c r="AD704">
        <f t="shared" si="134"/>
        <v>1</v>
      </c>
      <c r="AE704">
        <f t="shared" si="139"/>
        <v>0</v>
      </c>
      <c r="AF704" t="str">
        <f t="shared" si="140"/>
        <v>DELAMO_2_SOLAR6</v>
      </c>
      <c r="AG704" t="str">
        <f t="shared" si="141"/>
        <v>Freeway Springs</v>
      </c>
      <c r="AH704" s="70">
        <f t="shared" si="142"/>
        <v>2</v>
      </c>
      <c r="AI704" t="str">
        <f t="shared" si="143"/>
        <v>Solar</v>
      </c>
      <c r="AJ704" s="44">
        <f>IFERROR(INDEX(MasterGenCapability_201906!$G:$G,MATCH($AF704,MasterGenCapability_201906!$U:$U,0)),"")</f>
        <v>2</v>
      </c>
      <c r="AK704" s="44">
        <f>IFERROR(INDEX(NQC2020compliance_20191121!$L:$L,MATCH($AF704,NQC2020compliance_20191121!$A:$A,0)),"")</f>
        <v>0.28000000000000003</v>
      </c>
    </row>
    <row r="705" spans="2:37" x14ac:dyDescent="0.25">
      <c r="B705" s="6">
        <v>700</v>
      </c>
      <c r="C705" s="6" t="s">
        <v>1964</v>
      </c>
      <c r="D705" s="6" t="s">
        <v>1965</v>
      </c>
      <c r="E705" s="6" t="s">
        <v>1966</v>
      </c>
      <c r="F705" s="6" t="s">
        <v>1127</v>
      </c>
      <c r="G705" s="6" t="s">
        <v>30</v>
      </c>
      <c r="H705" s="6" t="s">
        <v>844</v>
      </c>
      <c r="I705" s="6" t="s">
        <v>1145</v>
      </c>
      <c r="J705" s="6" t="s">
        <v>614</v>
      </c>
      <c r="K705" s="6" t="s">
        <v>619</v>
      </c>
      <c r="L705" s="6" t="s">
        <v>1</v>
      </c>
      <c r="M705" s="12">
        <v>42650</v>
      </c>
      <c r="N705" s="12">
        <v>49954</v>
      </c>
      <c r="O705" s="6">
        <v>1</v>
      </c>
      <c r="P705" s="13">
        <v>2</v>
      </c>
      <c r="Q705" s="13">
        <v>3.82</v>
      </c>
      <c r="R705" s="14">
        <v>0.21803653000000001</v>
      </c>
      <c r="S705" s="6" t="s">
        <v>35</v>
      </c>
      <c r="T705" s="6" t="s">
        <v>35</v>
      </c>
      <c r="U705" s="15" t="s">
        <v>35</v>
      </c>
      <c r="V705" s="15" t="s">
        <v>616</v>
      </c>
      <c r="W705" s="15" t="s">
        <v>37</v>
      </c>
      <c r="X705" s="16">
        <v>1</v>
      </c>
      <c r="Y705" s="45">
        <f t="shared" si="135"/>
        <v>73050</v>
      </c>
      <c r="Z705" s="41">
        <f>IF(IFERROR(MATCH(E705,CONV_CAISO_Gen_List!C:C,0),FALSE),1,0)</f>
        <v>0</v>
      </c>
      <c r="AA705" s="47">
        <f t="shared" si="136"/>
        <v>3.82</v>
      </c>
      <c r="AB705">
        <f t="shared" si="137"/>
        <v>1</v>
      </c>
      <c r="AC705">
        <f t="shared" si="138"/>
        <v>1</v>
      </c>
      <c r="AD705">
        <f t="shared" si="134"/>
        <v>1</v>
      </c>
      <c r="AE705">
        <f t="shared" si="139"/>
        <v>0</v>
      </c>
      <c r="AF705" t="str">
        <f t="shared" si="140"/>
        <v>ETIWND_2_SOLAR5</v>
      </c>
      <c r="AG705" t="str">
        <f t="shared" si="141"/>
        <v>Dulles</v>
      </c>
      <c r="AH705" s="70">
        <f t="shared" si="142"/>
        <v>2</v>
      </c>
      <c r="AI705" t="str">
        <f t="shared" si="143"/>
        <v>Solar</v>
      </c>
      <c r="AJ705" s="44">
        <f>IFERROR(INDEX(MasterGenCapability_201906!$G:$G,MATCH($AF705,MasterGenCapability_201906!$U:$U,0)),"")</f>
        <v>2</v>
      </c>
      <c r="AK705" s="44">
        <f>IFERROR(INDEX(NQC2020compliance_20191121!$L:$L,MATCH($AF705,NQC2020compliance_20191121!$A:$A,0)),"")</f>
        <v>0</v>
      </c>
    </row>
    <row r="706" spans="2:37" x14ac:dyDescent="0.25">
      <c r="B706" s="6">
        <v>701</v>
      </c>
      <c r="C706" s="6" t="s">
        <v>1967</v>
      </c>
      <c r="D706" s="6" t="s">
        <v>1968</v>
      </c>
      <c r="E706" s="6" t="s">
        <v>1969</v>
      </c>
      <c r="F706" s="6" t="s">
        <v>1127</v>
      </c>
      <c r="G706" s="6" t="s">
        <v>30</v>
      </c>
      <c r="H706" s="6" t="s">
        <v>710</v>
      </c>
      <c r="I706" s="6" t="s">
        <v>929</v>
      </c>
      <c r="J706" s="6" t="s">
        <v>976</v>
      </c>
      <c r="K706" s="6" t="s">
        <v>977</v>
      </c>
      <c r="L706" s="6" t="s">
        <v>1</v>
      </c>
      <c r="M706" s="12">
        <v>30988</v>
      </c>
      <c r="N706" s="12">
        <v>42369</v>
      </c>
      <c r="O706" s="6">
        <v>1</v>
      </c>
      <c r="P706" s="13">
        <v>13.8</v>
      </c>
      <c r="Q706" s="13">
        <v>6.6849999999999996</v>
      </c>
      <c r="R706" s="14">
        <v>5.529912E-2</v>
      </c>
      <c r="S706" s="6" t="s">
        <v>35</v>
      </c>
      <c r="T706" s="6" t="s">
        <v>35</v>
      </c>
      <c r="U706" s="15" t="s">
        <v>35</v>
      </c>
      <c r="V706" s="15" t="s">
        <v>616</v>
      </c>
      <c r="W706" s="15" t="s">
        <v>287</v>
      </c>
      <c r="X706" s="16">
        <v>1</v>
      </c>
      <c r="Y706" s="45">
        <f t="shared" si="135"/>
        <v>73050</v>
      </c>
      <c r="Z706" s="41">
        <f>IF(IFERROR(MATCH(E706,CONV_CAISO_Gen_List!C:C,0),FALSE),1,0)</f>
        <v>0</v>
      </c>
      <c r="AA706" s="47">
        <f t="shared" si="136"/>
        <v>6.6849999999999996</v>
      </c>
      <c r="AB706">
        <f t="shared" si="137"/>
        <v>1</v>
      </c>
      <c r="AC706">
        <f t="shared" si="138"/>
        <v>1</v>
      </c>
      <c r="AD706">
        <f t="shared" si="134"/>
        <v>1</v>
      </c>
      <c r="AE706">
        <f t="shared" si="139"/>
        <v>0</v>
      </c>
      <c r="AF706" t="str">
        <f t="shared" si="140"/>
        <v>SEGS_1_SEGS2</v>
      </c>
      <c r="AG706" t="str">
        <f t="shared" si="141"/>
        <v>Sunray Energy, Inc.</v>
      </c>
      <c r="AH706" s="70">
        <f t="shared" si="142"/>
        <v>13.8</v>
      </c>
      <c r="AI706" t="str">
        <f t="shared" si="143"/>
        <v>Solar</v>
      </c>
      <c r="AJ706" s="44" t="str">
        <f>IFERROR(INDEX(MasterGenCapability_201906!$G:$G,MATCH($AF706,MasterGenCapability_201906!$U:$U,0)),"")</f>
        <v/>
      </c>
      <c r="AK706" s="44" t="str">
        <f>IFERROR(INDEX(NQC2020compliance_20191121!$L:$L,MATCH($AF706,NQC2020compliance_20191121!$A:$A,0)),"")</f>
        <v/>
      </c>
    </row>
    <row r="707" spans="2:37" hidden="1" x14ac:dyDescent="0.25">
      <c r="B707" s="6">
        <v>702</v>
      </c>
      <c r="C707" s="6" t="s">
        <v>1970</v>
      </c>
      <c r="D707" s="6" t="s">
        <v>1971</v>
      </c>
      <c r="E707" s="6" t="s">
        <v>1972</v>
      </c>
      <c r="F707" s="6" t="s">
        <v>1127</v>
      </c>
      <c r="G707" s="6" t="s">
        <v>30</v>
      </c>
      <c r="H707" s="6" t="s">
        <v>710</v>
      </c>
      <c r="I707" s="6" t="s">
        <v>989</v>
      </c>
      <c r="J707" s="6" t="s">
        <v>976</v>
      </c>
      <c r="K707" s="6" t="s">
        <v>977</v>
      </c>
      <c r="L707" s="6" t="s">
        <v>1</v>
      </c>
      <c r="M707" s="12">
        <v>31764</v>
      </c>
      <c r="N707" s="12">
        <v>42760</v>
      </c>
      <c r="O707" s="6">
        <v>0</v>
      </c>
      <c r="P707" s="13">
        <v>35</v>
      </c>
      <c r="Q707" s="13">
        <v>62.58</v>
      </c>
      <c r="R707" s="14">
        <v>0.20410958900000001</v>
      </c>
      <c r="S707" s="6" t="s">
        <v>35</v>
      </c>
      <c r="T707" s="6" t="s">
        <v>35</v>
      </c>
      <c r="U707" s="15" t="s">
        <v>35</v>
      </c>
      <c r="V707" s="15" t="s">
        <v>616</v>
      </c>
      <c r="W707" s="15" t="s">
        <v>287</v>
      </c>
      <c r="X707" s="16">
        <v>1</v>
      </c>
      <c r="Y707" s="45">
        <f t="shared" si="135"/>
        <v>42760</v>
      </c>
      <c r="Z707" s="41">
        <f>IF(IFERROR(MATCH(E707,CONV_CAISO_Gen_List!C:C,0),FALSE),1,0)</f>
        <v>0</v>
      </c>
      <c r="AA707" s="47">
        <f t="shared" si="136"/>
        <v>62.58</v>
      </c>
      <c r="AB707">
        <f t="shared" si="137"/>
        <v>0</v>
      </c>
      <c r="AC707">
        <f t="shared" si="138"/>
        <v>1</v>
      </c>
      <c r="AD707">
        <f t="shared" si="134"/>
        <v>0</v>
      </c>
      <c r="AE707">
        <f t="shared" si="139"/>
        <v>0</v>
      </c>
      <c r="AJ707" s="44" t="str">
        <f>IFERROR(INDEX(MasterGenCapability_201906!$G:$G,MATCH($AF707,MasterGenCapability_201906!$U:$U,0)),"")</f>
        <v/>
      </c>
      <c r="AK707" s="44" t="str">
        <f>IFERROR(INDEX(NQC2020compliance_20191121!$L:$L,MATCH($AF707,NQC2020compliance_20191121!$A:$A,0)),"")</f>
        <v/>
      </c>
    </row>
    <row r="708" spans="2:37" hidden="1" x14ac:dyDescent="0.25">
      <c r="B708" s="6">
        <v>703</v>
      </c>
      <c r="C708" s="6" t="s">
        <v>1973</v>
      </c>
      <c r="D708" s="6" t="s">
        <v>1974</v>
      </c>
      <c r="E708" s="6" t="s">
        <v>1975</v>
      </c>
      <c r="F708" s="6" t="s">
        <v>1127</v>
      </c>
      <c r="G708" s="6" t="s">
        <v>30</v>
      </c>
      <c r="H708" s="6" t="s">
        <v>710</v>
      </c>
      <c r="I708" s="6" t="s">
        <v>989</v>
      </c>
      <c r="J708" s="6" t="s">
        <v>976</v>
      </c>
      <c r="K708" s="6" t="s">
        <v>977</v>
      </c>
      <c r="L708" s="6" t="s">
        <v>1</v>
      </c>
      <c r="M708" s="12">
        <v>31769</v>
      </c>
      <c r="N708" s="12">
        <v>42764</v>
      </c>
      <c r="O708" s="6">
        <v>0</v>
      </c>
      <c r="P708" s="13">
        <v>35</v>
      </c>
      <c r="Q708" s="13">
        <v>63.63</v>
      </c>
      <c r="R708" s="14">
        <v>0.20753424700000001</v>
      </c>
      <c r="S708" s="6" t="s">
        <v>35</v>
      </c>
      <c r="T708" s="6" t="s">
        <v>35</v>
      </c>
      <c r="U708" s="15" t="s">
        <v>35</v>
      </c>
      <c r="V708" s="15" t="s">
        <v>616</v>
      </c>
      <c r="W708" s="15" t="s">
        <v>287</v>
      </c>
      <c r="X708" s="16">
        <v>1</v>
      </c>
      <c r="Y708" s="45">
        <f t="shared" si="135"/>
        <v>42764</v>
      </c>
      <c r="Z708" s="41">
        <f>IF(IFERROR(MATCH(E708,CONV_CAISO_Gen_List!C:C,0),FALSE),1,0)</f>
        <v>0</v>
      </c>
      <c r="AA708" s="47">
        <f t="shared" si="136"/>
        <v>63.63</v>
      </c>
      <c r="AB708">
        <f t="shared" si="137"/>
        <v>0</v>
      </c>
      <c r="AC708">
        <f t="shared" si="138"/>
        <v>1</v>
      </c>
      <c r="AD708">
        <f t="shared" si="134"/>
        <v>0</v>
      </c>
      <c r="AE708">
        <f t="shared" si="139"/>
        <v>0</v>
      </c>
      <c r="AJ708" s="44" t="str">
        <f>IFERROR(INDEX(MasterGenCapability_201906!$G:$G,MATCH($AF708,MasterGenCapability_201906!$U:$U,0)),"")</f>
        <v/>
      </c>
      <c r="AK708" s="44" t="str">
        <f>IFERROR(INDEX(NQC2020compliance_20191121!$L:$L,MATCH($AF708,NQC2020compliance_20191121!$A:$A,0)),"")</f>
        <v/>
      </c>
    </row>
    <row r="709" spans="2:37" hidden="1" x14ac:dyDescent="0.25">
      <c r="B709" s="6">
        <v>704</v>
      </c>
      <c r="C709" s="6" t="s">
        <v>1976</v>
      </c>
      <c r="D709" s="6" t="s">
        <v>1977</v>
      </c>
      <c r="E709" s="6" t="s">
        <v>1978</v>
      </c>
      <c r="F709" s="6" t="s">
        <v>1127</v>
      </c>
      <c r="G709" s="6" t="s">
        <v>30</v>
      </c>
      <c r="H709" s="6" t="s">
        <v>710</v>
      </c>
      <c r="I709" s="6" t="s">
        <v>989</v>
      </c>
      <c r="J709" s="6" t="s">
        <v>976</v>
      </c>
      <c r="K709" s="6" t="s">
        <v>977</v>
      </c>
      <c r="L709" s="6" t="s">
        <v>1</v>
      </c>
      <c r="M709" s="12">
        <v>32049</v>
      </c>
      <c r="N709" s="12">
        <v>43100</v>
      </c>
      <c r="O709" s="6">
        <v>0</v>
      </c>
      <c r="P709" s="13">
        <v>35</v>
      </c>
      <c r="Q709" s="13">
        <v>62.88</v>
      </c>
      <c r="R709" s="14">
        <v>0.20508806299999999</v>
      </c>
      <c r="S709" s="6" t="s">
        <v>35</v>
      </c>
      <c r="T709" s="6" t="s">
        <v>35</v>
      </c>
      <c r="U709" s="15" t="s">
        <v>35</v>
      </c>
      <c r="V709" s="15" t="s">
        <v>616</v>
      </c>
      <c r="W709" s="15" t="s">
        <v>287</v>
      </c>
      <c r="X709" s="16">
        <v>1</v>
      </c>
      <c r="Y709" s="45">
        <f t="shared" si="135"/>
        <v>43100</v>
      </c>
      <c r="Z709" s="41">
        <f>IF(IFERROR(MATCH(E709,CONV_CAISO_Gen_List!C:C,0),FALSE),1,0)</f>
        <v>1</v>
      </c>
      <c r="AA709" s="47">
        <f t="shared" si="136"/>
        <v>62.88</v>
      </c>
      <c r="AB709">
        <f t="shared" si="137"/>
        <v>0</v>
      </c>
      <c r="AC709">
        <f t="shared" si="138"/>
        <v>1</v>
      </c>
      <c r="AD709">
        <f t="shared" si="134"/>
        <v>0</v>
      </c>
      <c r="AE709">
        <f t="shared" si="139"/>
        <v>0</v>
      </c>
      <c r="AJ709" s="44" t="str">
        <f>IFERROR(INDEX(MasterGenCapability_201906!$G:$G,MATCH($AF709,MasterGenCapability_201906!$U:$U,0)),"")</f>
        <v/>
      </c>
      <c r="AK709" s="44" t="str">
        <f>IFERROR(INDEX(NQC2020compliance_20191121!$L:$L,MATCH($AF709,NQC2020compliance_20191121!$A:$A,0)),"")</f>
        <v/>
      </c>
    </row>
    <row r="710" spans="2:37" x14ac:dyDescent="0.25">
      <c r="B710" s="6">
        <v>705</v>
      </c>
      <c r="C710" s="6" t="s">
        <v>1979</v>
      </c>
      <c r="D710" s="6" t="s">
        <v>1980</v>
      </c>
      <c r="E710" s="6" t="s">
        <v>1978</v>
      </c>
      <c r="F710" s="6" t="s">
        <v>1127</v>
      </c>
      <c r="G710" s="6" t="s">
        <v>30</v>
      </c>
      <c r="H710" s="6" t="s">
        <v>710</v>
      </c>
      <c r="I710" s="6" t="s">
        <v>989</v>
      </c>
      <c r="J710" s="6" t="s">
        <v>976</v>
      </c>
      <c r="K710" s="6" t="s">
        <v>977</v>
      </c>
      <c r="L710" s="6" t="s">
        <v>1</v>
      </c>
      <c r="M710" s="12">
        <v>32502</v>
      </c>
      <c r="N710" s="12">
        <v>43516</v>
      </c>
      <c r="O710" s="6">
        <v>1</v>
      </c>
      <c r="P710" s="13">
        <v>35</v>
      </c>
      <c r="Q710" s="13">
        <v>58.98</v>
      </c>
      <c r="R710" s="14">
        <v>0.19236790600000001</v>
      </c>
      <c r="S710" s="6" t="s">
        <v>35</v>
      </c>
      <c r="T710" s="6" t="s">
        <v>35</v>
      </c>
      <c r="U710" s="15" t="s">
        <v>35</v>
      </c>
      <c r="V710" s="15" t="s">
        <v>616</v>
      </c>
      <c r="W710" s="15" t="s">
        <v>287</v>
      </c>
      <c r="X710" s="16">
        <v>1</v>
      </c>
      <c r="Y710" s="45">
        <f t="shared" si="135"/>
        <v>73050</v>
      </c>
      <c r="Z710" s="41">
        <f>IF(IFERROR(MATCH(E710,CONV_CAISO_Gen_List!C:C,0),FALSE),1,0)</f>
        <v>1</v>
      </c>
      <c r="AA710" s="47">
        <f t="shared" si="136"/>
        <v>58.98</v>
      </c>
      <c r="AB710">
        <f t="shared" si="137"/>
        <v>1</v>
      </c>
      <c r="AC710">
        <f t="shared" si="138"/>
        <v>1</v>
      </c>
      <c r="AD710">
        <f t="shared" ref="AD710:AD773" si="144">IF(AND(AB710,AC710),1,0)</f>
        <v>1</v>
      </c>
      <c r="AE710">
        <f t="shared" si="139"/>
        <v>0</v>
      </c>
      <c r="AF710" t="str">
        <f t="shared" ref="AF710:AF714" si="145">IF(ISBLANK(E710),C710,E710)</f>
        <v>KRAMER_1_SEGS37</v>
      </c>
      <c r="AG710" t="str">
        <f t="shared" ref="AG710:AG714" si="146">D710</f>
        <v>Luz Solar Partners Ltd. VI</v>
      </c>
      <c r="AH710" s="70">
        <f t="shared" ref="AH710:AH714" si="147">P710</f>
        <v>35</v>
      </c>
      <c r="AI710" t="str">
        <f t="shared" ref="AI710:AI714" si="148">V710</f>
        <v>Solar</v>
      </c>
      <c r="AJ710" s="44" t="str">
        <f>IFERROR(INDEX(MasterGenCapability_201906!$G:$G,MATCH($AF710,MasterGenCapability_201906!$U:$U,0)),"")</f>
        <v/>
      </c>
      <c r="AK710" s="44" t="str">
        <f>IFERROR(INDEX(NQC2020compliance_20191121!$L:$L,MATCH($AF710,NQC2020compliance_20191121!$A:$A,0)),"")</f>
        <v/>
      </c>
    </row>
    <row r="711" spans="2:37" x14ac:dyDescent="0.25">
      <c r="B711" s="6">
        <v>706</v>
      </c>
      <c r="C711" s="6" t="s">
        <v>1981</v>
      </c>
      <c r="D711" s="6" t="s">
        <v>1982</v>
      </c>
      <c r="E711" s="6" t="s">
        <v>1978</v>
      </c>
      <c r="F711" s="6" t="s">
        <v>1127</v>
      </c>
      <c r="G711" s="6" t="s">
        <v>30</v>
      </c>
      <c r="H711" s="6" t="s">
        <v>710</v>
      </c>
      <c r="I711" s="6" t="s">
        <v>989</v>
      </c>
      <c r="J711" s="6" t="s">
        <v>976</v>
      </c>
      <c r="K711" s="6" t="s">
        <v>977</v>
      </c>
      <c r="L711" s="6" t="s">
        <v>1</v>
      </c>
      <c r="M711" s="12">
        <v>32506</v>
      </c>
      <c r="N711" s="12">
        <v>43525</v>
      </c>
      <c r="O711" s="6">
        <v>1</v>
      </c>
      <c r="P711" s="13">
        <v>35</v>
      </c>
      <c r="Q711" s="13">
        <v>54.73</v>
      </c>
      <c r="R711" s="14">
        <v>0.17850619700000001</v>
      </c>
      <c r="S711" s="6" t="s">
        <v>35</v>
      </c>
      <c r="T711" s="6" t="s">
        <v>35</v>
      </c>
      <c r="U711" s="15" t="s">
        <v>35</v>
      </c>
      <c r="V711" s="15" t="s">
        <v>616</v>
      </c>
      <c r="W711" s="15" t="s">
        <v>287</v>
      </c>
      <c r="X711" s="16">
        <v>1</v>
      </c>
      <c r="Y711" s="45">
        <f t="shared" ref="Y711:Y774" si="149">IF(O711,DATE(2099,12,31),N711)</f>
        <v>73050</v>
      </c>
      <c r="Z711" s="41">
        <f>IF(IFERROR(MATCH(E711,CONV_CAISO_Gen_List!C:C,0),FALSE),1,0)</f>
        <v>1</v>
      </c>
      <c r="AA711" s="47">
        <f t="shared" ref="AA711:AA774" si="150">Q711*X711</f>
        <v>54.73</v>
      </c>
      <c r="AB711">
        <f t="shared" ref="AB711:AB774" si="151">IF(AND(YEAR(M711)&lt;=$AB$5,YEAR(Y711)&gt;=$AB$5),1,0)</f>
        <v>1</v>
      </c>
      <c r="AC711">
        <f t="shared" ref="AC711:AC774" si="152">IF(T711="CAISO",1,0)</f>
        <v>1</v>
      </c>
      <c r="AD711">
        <f t="shared" si="144"/>
        <v>1</v>
      </c>
      <c r="AE711">
        <f t="shared" ref="AE711:AE774" si="153">IF(P711=0,1,0)</f>
        <v>0</v>
      </c>
      <c r="AF711" t="str">
        <f t="shared" si="145"/>
        <v>KRAMER_1_SEGS37</v>
      </c>
      <c r="AG711" t="str">
        <f t="shared" si="146"/>
        <v>Luz Solar Partners Ltd. VII</v>
      </c>
      <c r="AH711" s="70">
        <f t="shared" si="147"/>
        <v>35</v>
      </c>
      <c r="AI711" t="str">
        <f t="shared" si="148"/>
        <v>Solar</v>
      </c>
      <c r="AJ711" s="44" t="str">
        <f>IFERROR(INDEX(MasterGenCapability_201906!$G:$G,MATCH($AF711,MasterGenCapability_201906!$U:$U,0)),"")</f>
        <v/>
      </c>
      <c r="AK711" s="44" t="str">
        <f>IFERROR(INDEX(NQC2020compliance_20191121!$L:$L,MATCH($AF711,NQC2020compliance_20191121!$A:$A,0)),"")</f>
        <v/>
      </c>
    </row>
    <row r="712" spans="2:37" x14ac:dyDescent="0.25">
      <c r="B712" s="6">
        <v>707</v>
      </c>
      <c r="C712" s="6" t="s">
        <v>1983</v>
      </c>
      <c r="D712" s="6" t="s">
        <v>1984</v>
      </c>
      <c r="E712" s="6" t="s">
        <v>1985</v>
      </c>
      <c r="F712" s="6" t="s">
        <v>1127</v>
      </c>
      <c r="G712" s="6" t="s">
        <v>30</v>
      </c>
      <c r="H712" s="6" t="s">
        <v>710</v>
      </c>
      <c r="I712" s="6" t="s">
        <v>989</v>
      </c>
      <c r="J712" s="6" t="s">
        <v>976</v>
      </c>
      <c r="K712" s="6" t="s">
        <v>977</v>
      </c>
      <c r="L712" s="6" t="s">
        <v>1</v>
      </c>
      <c r="M712" s="12">
        <v>32871</v>
      </c>
      <c r="N712" s="12">
        <v>43980</v>
      </c>
      <c r="O712" s="6">
        <v>1</v>
      </c>
      <c r="P712" s="13">
        <v>80</v>
      </c>
      <c r="Q712" s="13">
        <v>158.88</v>
      </c>
      <c r="R712" s="14">
        <v>0.22671232899999999</v>
      </c>
      <c r="S712" s="6" t="s">
        <v>35</v>
      </c>
      <c r="T712" s="6" t="s">
        <v>35</v>
      </c>
      <c r="U712" s="15" t="s">
        <v>35</v>
      </c>
      <c r="V712" s="15" t="s">
        <v>616</v>
      </c>
      <c r="W712" s="15" t="s">
        <v>287</v>
      </c>
      <c r="X712" s="16">
        <v>1</v>
      </c>
      <c r="Y712" s="45">
        <f t="shared" si="149"/>
        <v>73050</v>
      </c>
      <c r="Z712" s="41">
        <f>IF(IFERROR(MATCH(E712,CONV_CAISO_Gen_List!C:C,0),FALSE),1,0)</f>
        <v>1</v>
      </c>
      <c r="AA712" s="47">
        <f t="shared" si="150"/>
        <v>158.88</v>
      </c>
      <c r="AB712">
        <f t="shared" si="151"/>
        <v>1</v>
      </c>
      <c r="AC712">
        <f t="shared" si="152"/>
        <v>1</v>
      </c>
      <c r="AD712">
        <f t="shared" si="144"/>
        <v>1</v>
      </c>
      <c r="AE712">
        <f t="shared" si="153"/>
        <v>0</v>
      </c>
      <c r="AF712" t="str">
        <f t="shared" si="145"/>
        <v>KRAMER_2_SEGS89</v>
      </c>
      <c r="AG712" t="str">
        <f t="shared" si="146"/>
        <v>Luz Solar Partners Ltd. VIII</v>
      </c>
      <c r="AH712" s="70">
        <f t="shared" si="147"/>
        <v>80</v>
      </c>
      <c r="AI712" t="str">
        <f t="shared" si="148"/>
        <v>Solar</v>
      </c>
      <c r="AJ712" s="44">
        <f>IFERROR(INDEX(MasterGenCapability_201906!$G:$G,MATCH($AF712,MasterGenCapability_201906!$U:$U,0)),"")</f>
        <v>160</v>
      </c>
      <c r="AK712" s="44">
        <f>IFERROR(INDEX(NQC2020compliance_20191121!$L:$L,MATCH($AF712,NQC2020compliance_20191121!$A:$A,0)),"")</f>
        <v>22.4</v>
      </c>
    </row>
    <row r="713" spans="2:37" x14ac:dyDescent="0.25">
      <c r="B713" s="6">
        <v>708</v>
      </c>
      <c r="C713" s="6" t="s">
        <v>1986</v>
      </c>
      <c r="D713" s="6" t="s">
        <v>1987</v>
      </c>
      <c r="E713" s="6" t="s">
        <v>1985</v>
      </c>
      <c r="F713" s="6" t="s">
        <v>1127</v>
      </c>
      <c r="G713" s="6" t="s">
        <v>30</v>
      </c>
      <c r="H713" s="6" t="s">
        <v>710</v>
      </c>
      <c r="I713" s="6" t="s">
        <v>989</v>
      </c>
      <c r="J713" s="6" t="s">
        <v>976</v>
      </c>
      <c r="K713" s="6" t="s">
        <v>977</v>
      </c>
      <c r="L713" s="6" t="s">
        <v>1</v>
      </c>
      <c r="M713" s="12">
        <v>33157</v>
      </c>
      <c r="N713" s="12">
        <v>44303</v>
      </c>
      <c r="O713" s="6">
        <v>1</v>
      </c>
      <c r="P713" s="13">
        <v>80</v>
      </c>
      <c r="Q713" s="13">
        <v>170.04</v>
      </c>
      <c r="R713" s="14">
        <v>0.242636986</v>
      </c>
      <c r="S713" s="6" t="s">
        <v>35</v>
      </c>
      <c r="T713" s="6" t="s">
        <v>35</v>
      </c>
      <c r="U713" s="15" t="s">
        <v>35</v>
      </c>
      <c r="V713" s="15" t="s">
        <v>616</v>
      </c>
      <c r="W713" s="15" t="s">
        <v>287</v>
      </c>
      <c r="X713" s="16">
        <v>1</v>
      </c>
      <c r="Y713" s="45">
        <f t="shared" si="149"/>
        <v>73050</v>
      </c>
      <c r="Z713" s="41">
        <f>IF(IFERROR(MATCH(E713,CONV_CAISO_Gen_List!C:C,0),FALSE),1,0)</f>
        <v>1</v>
      </c>
      <c r="AA713" s="47">
        <f t="shared" si="150"/>
        <v>170.04</v>
      </c>
      <c r="AB713">
        <f t="shared" si="151"/>
        <v>1</v>
      </c>
      <c r="AC713">
        <f t="shared" si="152"/>
        <v>1</v>
      </c>
      <c r="AD713">
        <f t="shared" si="144"/>
        <v>1</v>
      </c>
      <c r="AE713">
        <f t="shared" si="153"/>
        <v>0</v>
      </c>
      <c r="AF713" t="str">
        <f t="shared" si="145"/>
        <v>KRAMER_2_SEGS89</v>
      </c>
      <c r="AG713" t="str">
        <f t="shared" si="146"/>
        <v>Luz Solar Partners Ltd. IX</v>
      </c>
      <c r="AH713" s="70">
        <f t="shared" si="147"/>
        <v>80</v>
      </c>
      <c r="AI713" t="str">
        <f t="shared" si="148"/>
        <v>Solar</v>
      </c>
      <c r="AJ713" s="44">
        <f>IFERROR(INDEX(MasterGenCapability_201906!$G:$G,MATCH($AF713,MasterGenCapability_201906!$U:$U,0)),"")</f>
        <v>160</v>
      </c>
      <c r="AK713" s="44">
        <f>IFERROR(INDEX(NQC2020compliance_20191121!$L:$L,MATCH($AF713,NQC2020compliance_20191121!$A:$A,0)),"")</f>
        <v>22.4</v>
      </c>
    </row>
    <row r="714" spans="2:37" x14ac:dyDescent="0.25">
      <c r="B714" s="6">
        <v>709</v>
      </c>
      <c r="C714" s="6" t="s">
        <v>1988</v>
      </c>
      <c r="D714" s="6" t="s">
        <v>1989</v>
      </c>
      <c r="E714" s="6" t="s">
        <v>1990</v>
      </c>
      <c r="F714" s="6" t="s">
        <v>1127</v>
      </c>
      <c r="G714" s="6" t="s">
        <v>30</v>
      </c>
      <c r="H714" s="6" t="s">
        <v>710</v>
      </c>
      <c r="I714" s="6" t="s">
        <v>981</v>
      </c>
      <c r="J714" s="6" t="s">
        <v>976</v>
      </c>
      <c r="K714" s="6" t="s">
        <v>977</v>
      </c>
      <c r="L714" s="6" t="s">
        <v>1</v>
      </c>
      <c r="M714" s="12">
        <v>41670</v>
      </c>
      <c r="N714" s="12">
        <v>48976</v>
      </c>
      <c r="O714" s="6">
        <v>1</v>
      </c>
      <c r="P714" s="13">
        <v>128</v>
      </c>
      <c r="Q714" s="13">
        <v>335.15</v>
      </c>
      <c r="R714" s="14">
        <v>0.298899472</v>
      </c>
      <c r="S714" s="6" t="s">
        <v>35</v>
      </c>
      <c r="T714" s="6" t="s">
        <v>35</v>
      </c>
      <c r="U714" s="15" t="s">
        <v>35</v>
      </c>
      <c r="V714" s="15" t="s">
        <v>616</v>
      </c>
      <c r="W714" s="15" t="s">
        <v>982</v>
      </c>
      <c r="X714" s="16">
        <v>1</v>
      </c>
      <c r="Y714" s="45">
        <f t="shared" si="149"/>
        <v>73050</v>
      </c>
      <c r="Z714" s="41">
        <f>IF(IFERROR(MATCH(E714,CONV_CAISO_Gen_List!C:C,0),FALSE),1,0)</f>
        <v>1</v>
      </c>
      <c r="AA714" s="47">
        <f t="shared" si="150"/>
        <v>335.15</v>
      </c>
      <c r="AB714">
        <f t="shared" si="151"/>
        <v>1</v>
      </c>
      <c r="AC714">
        <f t="shared" si="152"/>
        <v>1</v>
      </c>
      <c r="AD714">
        <f t="shared" si="144"/>
        <v>1</v>
      </c>
      <c r="AE714">
        <f t="shared" si="153"/>
        <v>0</v>
      </c>
      <c r="AF714" t="str">
        <f t="shared" si="145"/>
        <v>IVANPA_1_UNIT2</v>
      </c>
      <c r="AG714" t="str">
        <f t="shared" si="146"/>
        <v>Solar Partners I, LLC (Ivanpah)</v>
      </c>
      <c r="AH714" s="70">
        <f t="shared" si="147"/>
        <v>128</v>
      </c>
      <c r="AI714" t="str">
        <f t="shared" si="148"/>
        <v>Solar</v>
      </c>
      <c r="AJ714" s="44">
        <f>IFERROR(INDEX(MasterGenCapability_201906!$G:$G,MATCH($AF714,MasterGenCapability_201906!$U:$U,0)),"")</f>
        <v>133</v>
      </c>
      <c r="AK714" s="44">
        <f>IFERROR(INDEX(NQC2020compliance_20191121!$L:$L,MATCH($AF714,NQC2020compliance_20191121!$A:$A,0)),"")</f>
        <v>18.62</v>
      </c>
    </row>
    <row r="715" spans="2:37" hidden="1" x14ac:dyDescent="0.25">
      <c r="B715" s="6">
        <v>710</v>
      </c>
      <c r="C715" s="6" t="s">
        <v>1991</v>
      </c>
      <c r="D715" s="6" t="s">
        <v>1992</v>
      </c>
      <c r="E715" s="6" t="s">
        <v>1993</v>
      </c>
      <c r="F715" s="6" t="s">
        <v>1127</v>
      </c>
      <c r="G715" s="6" t="s">
        <v>30</v>
      </c>
      <c r="H715" s="6" t="s">
        <v>844</v>
      </c>
      <c r="I715" s="6" t="s">
        <v>1166</v>
      </c>
      <c r="J715" s="6" t="s">
        <v>992</v>
      </c>
      <c r="K715" s="6"/>
      <c r="L715" s="6" t="s">
        <v>1</v>
      </c>
      <c r="M715" s="12">
        <v>31019</v>
      </c>
      <c r="N715" s="12">
        <v>41994</v>
      </c>
      <c r="O715" s="6">
        <v>0</v>
      </c>
      <c r="P715" s="13">
        <v>40</v>
      </c>
      <c r="Q715" s="13">
        <v>81.45</v>
      </c>
      <c r="R715" s="14">
        <v>0.23244862999999999</v>
      </c>
      <c r="S715" s="6" t="s">
        <v>35</v>
      </c>
      <c r="T715" s="6" t="s">
        <v>35</v>
      </c>
      <c r="U715" s="15" t="s">
        <v>35</v>
      </c>
      <c r="V715" s="15" t="s">
        <v>992</v>
      </c>
      <c r="W715" s="15" t="s">
        <v>846</v>
      </c>
      <c r="X715" s="16">
        <v>1</v>
      </c>
      <c r="Y715" s="45">
        <f t="shared" si="149"/>
        <v>41994</v>
      </c>
      <c r="Z715" s="41">
        <f>IF(IFERROR(MATCH(E715,CONV_CAISO_Gen_List!C:C,0),FALSE),1,0)</f>
        <v>1</v>
      </c>
      <c r="AA715" s="47">
        <f t="shared" si="150"/>
        <v>81.45</v>
      </c>
      <c r="AB715">
        <f t="shared" si="151"/>
        <v>0</v>
      </c>
      <c r="AC715">
        <f t="shared" si="152"/>
        <v>1</v>
      </c>
      <c r="AD715">
        <f t="shared" si="144"/>
        <v>0</v>
      </c>
      <c r="AE715">
        <f t="shared" si="153"/>
        <v>0</v>
      </c>
      <c r="AJ715" s="44" t="str">
        <f>IFERROR(INDEX(MasterGenCapability_201906!$G:$G,MATCH($AF715,MasterGenCapability_201906!$U:$U,0)),"")</f>
        <v/>
      </c>
      <c r="AK715" s="44" t="str">
        <f>IFERROR(INDEX(NQC2020compliance_20191121!$L:$L,MATCH($AF715,NQC2020compliance_20191121!$A:$A,0)),"")</f>
        <v/>
      </c>
    </row>
    <row r="716" spans="2:37" x14ac:dyDescent="0.25">
      <c r="B716" s="6">
        <v>711</v>
      </c>
      <c r="C716" s="6" t="s">
        <v>1994</v>
      </c>
      <c r="D716" s="6" t="s">
        <v>1995</v>
      </c>
      <c r="E716" s="6" t="s">
        <v>1289</v>
      </c>
      <c r="F716" s="6" t="s">
        <v>1127</v>
      </c>
      <c r="G716" s="6" t="s">
        <v>30</v>
      </c>
      <c r="H716" s="6" t="s">
        <v>79</v>
      </c>
      <c r="I716" s="6" t="s">
        <v>91</v>
      </c>
      <c r="J716" s="6" t="s">
        <v>992</v>
      </c>
      <c r="K716" s="6"/>
      <c r="L716" s="6" t="s">
        <v>1</v>
      </c>
      <c r="M716" s="12">
        <v>30313</v>
      </c>
      <c r="N716" s="12">
        <v>42843</v>
      </c>
      <c r="O716" s="6">
        <v>1</v>
      </c>
      <c r="P716" s="13">
        <v>2.4</v>
      </c>
      <c r="Q716" s="13">
        <v>0.96</v>
      </c>
      <c r="R716" s="14">
        <v>4.5662099999999997E-2</v>
      </c>
      <c r="S716" s="6" t="s">
        <v>35</v>
      </c>
      <c r="T716" s="6" t="s">
        <v>35</v>
      </c>
      <c r="U716" s="15" t="s">
        <v>35</v>
      </c>
      <c r="V716" s="15" t="s">
        <v>992</v>
      </c>
      <c r="W716" s="15" t="s">
        <v>91</v>
      </c>
      <c r="X716" s="16">
        <v>1</v>
      </c>
      <c r="Y716" s="45">
        <f t="shared" si="149"/>
        <v>73050</v>
      </c>
      <c r="Z716" s="41">
        <f>IF(IFERROR(MATCH(E716,CONV_CAISO_Gen_List!C:C,0),FALSE),1,0)</f>
        <v>1</v>
      </c>
      <c r="AA716" s="47">
        <f t="shared" si="150"/>
        <v>0.96</v>
      </c>
      <c r="AB716">
        <f t="shared" si="151"/>
        <v>1</v>
      </c>
      <c r="AC716">
        <f t="shared" si="152"/>
        <v>1</v>
      </c>
      <c r="AD716">
        <f t="shared" si="144"/>
        <v>1</v>
      </c>
      <c r="AE716">
        <f t="shared" si="153"/>
        <v>0</v>
      </c>
      <c r="AF716" t="str">
        <f t="shared" ref="AF716:AF725" si="154">IF(ISBLANK(E716),C716,E716)</f>
        <v>ANTLPE_2_QF</v>
      </c>
      <c r="AG716" t="str">
        <f t="shared" ref="AG716:AG725" si="155">D716</f>
        <v>ON Wind Energy LLC</v>
      </c>
      <c r="AH716" s="70">
        <f t="shared" ref="AH716:AH725" si="156">P716</f>
        <v>2.4</v>
      </c>
      <c r="AI716" t="str">
        <f t="shared" ref="AI716:AI725" si="157">V716</f>
        <v>Wind</v>
      </c>
      <c r="AJ716" s="44">
        <f>IFERROR(INDEX(MasterGenCapability_201906!$G:$G,MATCH($AF716,MasterGenCapability_201906!$U:$U,0)),"")</f>
        <v>26</v>
      </c>
      <c r="AK716" s="44">
        <f>IFERROR(INDEX(NQC2020compliance_20191121!$L:$L,MATCH($AF716,NQC2020compliance_20191121!$A:$A,0)),"")</f>
        <v>0.6</v>
      </c>
    </row>
    <row r="717" spans="2:37" x14ac:dyDescent="0.25">
      <c r="B717" s="6">
        <v>712</v>
      </c>
      <c r="C717" s="6" t="s">
        <v>1996</v>
      </c>
      <c r="D717" s="6" t="s">
        <v>1997</v>
      </c>
      <c r="E717" s="6" t="s">
        <v>1998</v>
      </c>
      <c r="F717" s="6" t="s">
        <v>1127</v>
      </c>
      <c r="G717" s="6" t="s">
        <v>30</v>
      </c>
      <c r="H717" s="6" t="s">
        <v>79</v>
      </c>
      <c r="I717" s="6" t="s">
        <v>91</v>
      </c>
      <c r="J717" s="6" t="s">
        <v>992</v>
      </c>
      <c r="K717" s="6"/>
      <c r="L717" s="6" t="s">
        <v>1</v>
      </c>
      <c r="M717" s="12">
        <v>30681</v>
      </c>
      <c r="N717" s="12">
        <v>42087</v>
      </c>
      <c r="O717" s="6">
        <v>1</v>
      </c>
      <c r="P717" s="13">
        <v>65</v>
      </c>
      <c r="Q717" s="13">
        <v>145.32</v>
      </c>
      <c r="R717" s="14">
        <v>0.25521601700000002</v>
      </c>
      <c r="S717" s="6" t="s">
        <v>35</v>
      </c>
      <c r="T717" s="6" t="s">
        <v>35</v>
      </c>
      <c r="U717" s="15" t="s">
        <v>35</v>
      </c>
      <c r="V717" s="15" t="s">
        <v>992</v>
      </c>
      <c r="W717" s="15" t="s">
        <v>91</v>
      </c>
      <c r="X717" s="16">
        <v>1</v>
      </c>
      <c r="Y717" s="45">
        <f t="shared" si="149"/>
        <v>73050</v>
      </c>
      <c r="Z717" s="41">
        <f>IF(IFERROR(MATCH(E717,CONV_CAISO_Gen_List!C:C,0),FALSE),1,0)</f>
        <v>1</v>
      </c>
      <c r="AA717" s="47">
        <f t="shared" si="150"/>
        <v>145.32</v>
      </c>
      <c r="AB717">
        <f t="shared" si="151"/>
        <v>1</v>
      </c>
      <c r="AC717">
        <f t="shared" si="152"/>
        <v>1</v>
      </c>
      <c r="AD717">
        <f t="shared" si="144"/>
        <v>1</v>
      </c>
      <c r="AE717">
        <f t="shared" si="153"/>
        <v>0</v>
      </c>
      <c r="AF717" t="str">
        <f t="shared" si="154"/>
        <v>ENWIND_2_WIND2</v>
      </c>
      <c r="AG717" t="str">
        <f t="shared" si="155"/>
        <v>Ridgetop Energy, LLC (I)</v>
      </c>
      <c r="AH717" s="70">
        <f t="shared" si="156"/>
        <v>65</v>
      </c>
      <c r="AI717" t="str">
        <f t="shared" si="157"/>
        <v>Wind</v>
      </c>
      <c r="AJ717" s="44">
        <f>IFERROR(INDEX(MasterGenCapability_201906!$G:$G,MATCH($AF717,MasterGenCapability_201906!$U:$U,0)),"")</f>
        <v>38.24</v>
      </c>
      <c r="AK717" s="44">
        <f>IFERROR(INDEX(NQC2020compliance_20191121!$L:$L,MATCH($AF717,NQC2020compliance_20191121!$A:$A,0)),"")</f>
        <v>5.74</v>
      </c>
    </row>
    <row r="718" spans="2:37" x14ac:dyDescent="0.25">
      <c r="B718" s="6">
        <v>713</v>
      </c>
      <c r="C718" s="6" t="s">
        <v>1999</v>
      </c>
      <c r="D718" s="6" t="s">
        <v>2000</v>
      </c>
      <c r="E718" s="6" t="s">
        <v>2001</v>
      </c>
      <c r="F718" s="6" t="s">
        <v>1127</v>
      </c>
      <c r="G718" s="6" t="s">
        <v>30</v>
      </c>
      <c r="H718" s="6" t="s">
        <v>844</v>
      </c>
      <c r="I718" s="6" t="s">
        <v>1166</v>
      </c>
      <c r="J718" s="6" t="s">
        <v>992</v>
      </c>
      <c r="K718" s="6"/>
      <c r="L718" s="6" t="s">
        <v>1</v>
      </c>
      <c r="M718" s="12">
        <v>31412</v>
      </c>
      <c r="N718" s="12">
        <v>42460</v>
      </c>
      <c r="O718" s="6">
        <v>1</v>
      </c>
      <c r="P718" s="13">
        <v>25.535</v>
      </c>
      <c r="Q718" s="13">
        <v>47.39</v>
      </c>
      <c r="R718" s="14">
        <v>0.21185891300000001</v>
      </c>
      <c r="S718" s="6" t="s">
        <v>35</v>
      </c>
      <c r="T718" s="6" t="s">
        <v>35</v>
      </c>
      <c r="U718" s="15" t="s">
        <v>35</v>
      </c>
      <c r="V718" s="15" t="s">
        <v>992</v>
      </c>
      <c r="W718" s="15" t="s">
        <v>846</v>
      </c>
      <c r="X718" s="16">
        <v>1</v>
      </c>
      <c r="Y718" s="45">
        <f t="shared" si="149"/>
        <v>73050</v>
      </c>
      <c r="Z718" s="41">
        <f>IF(IFERROR(MATCH(E718,CONV_CAISO_Gen_List!C:C,0),FALSE),1,0)</f>
        <v>1</v>
      </c>
      <c r="AA718" s="47">
        <f t="shared" si="150"/>
        <v>47.39</v>
      </c>
      <c r="AB718">
        <f t="shared" si="151"/>
        <v>1</v>
      </c>
      <c r="AC718">
        <f t="shared" si="152"/>
        <v>1</v>
      </c>
      <c r="AD718">
        <f t="shared" si="144"/>
        <v>1</v>
      </c>
      <c r="AE718">
        <f t="shared" si="153"/>
        <v>0</v>
      </c>
      <c r="AF718" t="str">
        <f t="shared" si="154"/>
        <v>DEVERS_1_QF</v>
      </c>
      <c r="AG718" t="str">
        <f t="shared" si="155"/>
        <v>EUI Management PH Inc.</v>
      </c>
      <c r="AH718" s="70">
        <f t="shared" si="156"/>
        <v>25.535</v>
      </c>
      <c r="AI718" t="str">
        <f t="shared" si="157"/>
        <v>Wind</v>
      </c>
      <c r="AJ718" s="44">
        <f>IFERROR(INDEX(MasterGenCapability_201906!$G:$G,MATCH($AF718,MasterGenCapability_201906!$U:$U,0)),"")</f>
        <v>44.8</v>
      </c>
      <c r="AK718" s="44">
        <f>IFERROR(INDEX(NQC2020compliance_20191121!$L:$L,MATCH($AF718,NQC2020compliance_20191121!$A:$A,0)),"")</f>
        <v>1.2</v>
      </c>
    </row>
    <row r="719" spans="2:37" x14ac:dyDescent="0.25">
      <c r="B719" s="6">
        <v>714</v>
      </c>
      <c r="C719" s="6" t="s">
        <v>2002</v>
      </c>
      <c r="D719" s="6" t="s">
        <v>2003</v>
      </c>
      <c r="E719" s="6" t="s">
        <v>1289</v>
      </c>
      <c r="F719" s="6" t="s">
        <v>1127</v>
      </c>
      <c r="G719" s="6" t="s">
        <v>30</v>
      </c>
      <c r="H719" s="6" t="s">
        <v>79</v>
      </c>
      <c r="I719" s="6" t="s">
        <v>91</v>
      </c>
      <c r="J719" s="6" t="s">
        <v>992</v>
      </c>
      <c r="K719" s="6"/>
      <c r="L719" s="6" t="s">
        <v>1</v>
      </c>
      <c r="M719" s="12">
        <v>31761</v>
      </c>
      <c r="N719" s="12">
        <v>42718</v>
      </c>
      <c r="O719" s="6">
        <v>1</v>
      </c>
      <c r="P719" s="13">
        <v>56</v>
      </c>
      <c r="Q719" s="13">
        <v>109.23</v>
      </c>
      <c r="R719" s="14">
        <v>0.222663894</v>
      </c>
      <c r="S719" s="6" t="s">
        <v>35</v>
      </c>
      <c r="T719" s="6" t="s">
        <v>35</v>
      </c>
      <c r="U719" s="15" t="s">
        <v>35</v>
      </c>
      <c r="V719" s="15" t="s">
        <v>992</v>
      </c>
      <c r="W719" s="15" t="s">
        <v>91</v>
      </c>
      <c r="X719" s="16">
        <v>1</v>
      </c>
      <c r="Y719" s="45">
        <f t="shared" si="149"/>
        <v>73050</v>
      </c>
      <c r="Z719" s="41">
        <f>IF(IFERROR(MATCH(E719,CONV_CAISO_Gen_List!C:C,0),FALSE),1,0)</f>
        <v>1</v>
      </c>
      <c r="AA719" s="47">
        <f t="shared" si="150"/>
        <v>109.23</v>
      </c>
      <c r="AB719">
        <f t="shared" si="151"/>
        <v>1</v>
      </c>
      <c r="AC719">
        <f t="shared" si="152"/>
        <v>1</v>
      </c>
      <c r="AD719">
        <f t="shared" si="144"/>
        <v>1</v>
      </c>
      <c r="AE719">
        <f t="shared" si="153"/>
        <v>0</v>
      </c>
      <c r="AF719" t="str">
        <f t="shared" si="154"/>
        <v>ANTLPE_2_QF</v>
      </c>
      <c r="AG719" t="str">
        <f t="shared" si="155"/>
        <v>Tehachapi Power Purchase Contract Trust</v>
      </c>
      <c r="AH719" s="70">
        <f t="shared" si="156"/>
        <v>56</v>
      </c>
      <c r="AI719" t="str">
        <f t="shared" si="157"/>
        <v>Wind</v>
      </c>
      <c r="AJ719" s="44">
        <f>IFERROR(INDEX(MasterGenCapability_201906!$G:$G,MATCH($AF719,MasterGenCapability_201906!$U:$U,0)),"")</f>
        <v>26</v>
      </c>
      <c r="AK719" s="44">
        <f>IFERROR(INDEX(NQC2020compliance_20191121!$L:$L,MATCH($AF719,NQC2020compliance_20191121!$A:$A,0)),"")</f>
        <v>0.6</v>
      </c>
    </row>
    <row r="720" spans="2:37" x14ac:dyDescent="0.25">
      <c r="B720" s="6">
        <v>715</v>
      </c>
      <c r="C720" s="6" t="s">
        <v>2004</v>
      </c>
      <c r="D720" s="6" t="s">
        <v>2005</v>
      </c>
      <c r="E720" s="6" t="s">
        <v>2006</v>
      </c>
      <c r="F720" s="6" t="s">
        <v>1127</v>
      </c>
      <c r="G720" s="6" t="s">
        <v>30</v>
      </c>
      <c r="H720" s="6" t="s">
        <v>79</v>
      </c>
      <c r="I720" s="6" t="s">
        <v>91</v>
      </c>
      <c r="J720" s="6" t="s">
        <v>992</v>
      </c>
      <c r="K720" s="6"/>
      <c r="L720" s="6" t="s">
        <v>1</v>
      </c>
      <c r="M720" s="12">
        <v>30926</v>
      </c>
      <c r="N720" s="12">
        <v>41882</v>
      </c>
      <c r="O720" s="6">
        <v>1</v>
      </c>
      <c r="P720" s="13">
        <v>6.9249999999999998</v>
      </c>
      <c r="Q720" s="13">
        <v>10.84</v>
      </c>
      <c r="R720" s="14">
        <v>0.17869211900000001</v>
      </c>
      <c r="S720" s="6" t="s">
        <v>35</v>
      </c>
      <c r="T720" s="6" t="s">
        <v>35</v>
      </c>
      <c r="U720" s="15" t="s">
        <v>35</v>
      </c>
      <c r="V720" s="15" t="s">
        <v>992</v>
      </c>
      <c r="W720" s="15" t="s">
        <v>91</v>
      </c>
      <c r="X720" s="16">
        <v>1</v>
      </c>
      <c r="Y720" s="45">
        <f t="shared" si="149"/>
        <v>73050</v>
      </c>
      <c r="Z720" s="41">
        <f>IF(IFERROR(MATCH(E720,CONV_CAISO_Gen_List!C:C,0),FALSE),1,0)</f>
        <v>1</v>
      </c>
      <c r="AA720" s="47">
        <f t="shared" si="150"/>
        <v>10.84</v>
      </c>
      <c r="AB720">
        <f t="shared" si="151"/>
        <v>1</v>
      </c>
      <c r="AC720">
        <f t="shared" si="152"/>
        <v>1</v>
      </c>
      <c r="AD720">
        <f t="shared" si="144"/>
        <v>1</v>
      </c>
      <c r="AE720">
        <f t="shared" si="153"/>
        <v>0</v>
      </c>
      <c r="AF720" t="str">
        <f t="shared" si="154"/>
        <v>NZWIND_6_WDSTR2</v>
      </c>
      <c r="AG720" t="str">
        <f t="shared" si="155"/>
        <v>Wind Stream Operations, LLC (VG # 2)</v>
      </c>
      <c r="AH720" s="70">
        <f t="shared" si="156"/>
        <v>6.9249999999999998</v>
      </c>
      <c r="AI720" t="str">
        <f t="shared" si="157"/>
        <v>Wind</v>
      </c>
      <c r="AJ720" s="44">
        <f>IFERROR(INDEX(MasterGenCapability_201906!$G:$G,MATCH($AF720,MasterGenCapability_201906!$U:$U,0)),"")</f>
        <v>4.07</v>
      </c>
      <c r="AK720" s="44">
        <f>IFERROR(INDEX(NQC2020compliance_20191121!$L:$L,MATCH($AF720,NQC2020compliance_20191121!$A:$A,0)),"")</f>
        <v>0.61</v>
      </c>
    </row>
    <row r="721" spans="2:37" x14ac:dyDescent="0.25">
      <c r="B721" s="6">
        <v>716</v>
      </c>
      <c r="C721" s="6" t="s">
        <v>2007</v>
      </c>
      <c r="D721" s="6" t="s">
        <v>2008</v>
      </c>
      <c r="E721" s="6" t="s">
        <v>2009</v>
      </c>
      <c r="F721" s="6" t="s">
        <v>1127</v>
      </c>
      <c r="G721" s="6" t="s">
        <v>30</v>
      </c>
      <c r="H721" s="6" t="s">
        <v>79</v>
      </c>
      <c r="I721" s="6" t="s">
        <v>91</v>
      </c>
      <c r="J721" s="6" t="s">
        <v>992</v>
      </c>
      <c r="K721" s="6"/>
      <c r="L721" s="6" t="s">
        <v>1</v>
      </c>
      <c r="M721" s="12">
        <v>31017</v>
      </c>
      <c r="N721" s="12">
        <v>41981</v>
      </c>
      <c r="O721" s="6">
        <v>1</v>
      </c>
      <c r="P721" s="13">
        <v>6.0149999999999997</v>
      </c>
      <c r="Q721" s="13">
        <v>9.35</v>
      </c>
      <c r="R721" s="14">
        <v>0.177448312</v>
      </c>
      <c r="S721" s="6" t="s">
        <v>35</v>
      </c>
      <c r="T721" s="6" t="s">
        <v>35</v>
      </c>
      <c r="U721" s="15" t="s">
        <v>35</v>
      </c>
      <c r="V721" s="15" t="s">
        <v>992</v>
      </c>
      <c r="W721" s="15" t="s">
        <v>91</v>
      </c>
      <c r="X721" s="16">
        <v>1</v>
      </c>
      <c r="Y721" s="45">
        <f t="shared" si="149"/>
        <v>73050</v>
      </c>
      <c r="Z721" s="41">
        <f>IF(IFERROR(MATCH(E721,CONV_CAISO_Gen_List!C:C,0),FALSE),1,0)</f>
        <v>1</v>
      </c>
      <c r="AA721" s="47">
        <f t="shared" si="150"/>
        <v>9.35</v>
      </c>
      <c r="AB721">
        <f t="shared" si="151"/>
        <v>1</v>
      </c>
      <c r="AC721">
        <f t="shared" si="152"/>
        <v>1</v>
      </c>
      <c r="AD721">
        <f t="shared" si="144"/>
        <v>1</v>
      </c>
      <c r="AE721">
        <f t="shared" si="153"/>
        <v>0</v>
      </c>
      <c r="AF721" t="str">
        <f t="shared" si="154"/>
        <v>NZWIND_6_WDSTR3</v>
      </c>
      <c r="AG721" t="str">
        <f t="shared" si="155"/>
        <v>Wind Stream Operations, LLC (VG # 3)</v>
      </c>
      <c r="AH721" s="70">
        <f t="shared" si="156"/>
        <v>6.0149999999999997</v>
      </c>
      <c r="AI721" t="str">
        <f t="shared" si="157"/>
        <v>Wind</v>
      </c>
      <c r="AJ721" s="44">
        <f>IFERROR(INDEX(MasterGenCapability_201906!$G:$G,MATCH($AF721,MasterGenCapability_201906!$U:$U,0)),"")</f>
        <v>3.86</v>
      </c>
      <c r="AK721" s="44">
        <f>IFERROR(INDEX(NQC2020compliance_20191121!$L:$L,MATCH($AF721,NQC2020compliance_20191121!$A:$A,0)),"")</f>
        <v>0.57999999999999996</v>
      </c>
    </row>
    <row r="722" spans="2:37" x14ac:dyDescent="0.25">
      <c r="B722" s="6">
        <v>717</v>
      </c>
      <c r="C722" s="6" t="s">
        <v>2010</v>
      </c>
      <c r="D722" s="6" t="s">
        <v>2011</v>
      </c>
      <c r="E722" s="6" t="s">
        <v>2012</v>
      </c>
      <c r="F722" s="6" t="s">
        <v>1127</v>
      </c>
      <c r="G722" s="6" t="s">
        <v>30</v>
      </c>
      <c r="H722" s="6" t="s">
        <v>79</v>
      </c>
      <c r="I722" s="6" t="s">
        <v>91</v>
      </c>
      <c r="J722" s="6" t="s">
        <v>992</v>
      </c>
      <c r="K722" s="6"/>
      <c r="L722" s="6" t="s">
        <v>1</v>
      </c>
      <c r="M722" s="12">
        <v>31337</v>
      </c>
      <c r="N722" s="12">
        <v>42301</v>
      </c>
      <c r="O722" s="6">
        <v>1</v>
      </c>
      <c r="P722" s="13">
        <v>6.77</v>
      </c>
      <c r="Q722" s="13">
        <v>8.94</v>
      </c>
      <c r="R722" s="14">
        <v>0.15074563399999999</v>
      </c>
      <c r="S722" s="6" t="s">
        <v>35</v>
      </c>
      <c r="T722" s="6" t="s">
        <v>35</v>
      </c>
      <c r="U722" s="15" t="s">
        <v>35</v>
      </c>
      <c r="V722" s="15" t="s">
        <v>992</v>
      </c>
      <c r="W722" s="15" t="s">
        <v>91</v>
      </c>
      <c r="X722" s="16">
        <v>1</v>
      </c>
      <c r="Y722" s="45">
        <f t="shared" si="149"/>
        <v>73050</v>
      </c>
      <c r="Z722" s="41">
        <f>IF(IFERROR(MATCH(E722,CONV_CAISO_Gen_List!C:C,0),FALSE),1,0)</f>
        <v>1</v>
      </c>
      <c r="AA722" s="47">
        <f t="shared" si="150"/>
        <v>8.94</v>
      </c>
      <c r="AB722">
        <f t="shared" si="151"/>
        <v>1</v>
      </c>
      <c r="AC722">
        <f t="shared" si="152"/>
        <v>1</v>
      </c>
      <c r="AD722">
        <f t="shared" si="144"/>
        <v>1</v>
      </c>
      <c r="AE722">
        <f t="shared" si="153"/>
        <v>0</v>
      </c>
      <c r="AF722" t="str">
        <f t="shared" si="154"/>
        <v>NZWIND_6_WDSTR4</v>
      </c>
      <c r="AG722" t="str">
        <f t="shared" si="155"/>
        <v>Wind Stream Operations, LLC (VG # 4)</v>
      </c>
      <c r="AH722" s="70">
        <f t="shared" si="156"/>
        <v>6.77</v>
      </c>
      <c r="AI722" t="str">
        <f t="shared" si="157"/>
        <v>Wind</v>
      </c>
      <c r="AJ722" s="44">
        <f>IFERROR(INDEX(MasterGenCapability_201906!$G:$G,MATCH($AF722,MasterGenCapability_201906!$U:$U,0)),"")</f>
        <v>6.77</v>
      </c>
      <c r="AK722" s="44">
        <f>IFERROR(INDEX(NQC2020compliance_20191121!$L:$L,MATCH($AF722,NQC2020compliance_20191121!$A:$A,0)),"")</f>
        <v>1.02</v>
      </c>
    </row>
    <row r="723" spans="2:37" x14ac:dyDescent="0.25">
      <c r="B723" s="6">
        <v>718</v>
      </c>
      <c r="C723" s="6" t="s">
        <v>2013</v>
      </c>
      <c r="D723" s="6" t="s">
        <v>2014</v>
      </c>
      <c r="E723" s="6" t="s">
        <v>2015</v>
      </c>
      <c r="F723" s="6" t="s">
        <v>1127</v>
      </c>
      <c r="G723" s="6" t="s">
        <v>30</v>
      </c>
      <c r="H723" s="6" t="s">
        <v>79</v>
      </c>
      <c r="I723" s="6" t="s">
        <v>91</v>
      </c>
      <c r="J723" s="6" t="s">
        <v>992</v>
      </c>
      <c r="K723" s="6"/>
      <c r="L723" s="6" t="s">
        <v>1</v>
      </c>
      <c r="M723" s="12">
        <v>31364</v>
      </c>
      <c r="N723" s="12">
        <v>42382</v>
      </c>
      <c r="O723" s="6">
        <v>1</v>
      </c>
      <c r="P723" s="13">
        <v>17</v>
      </c>
      <c r="Q723" s="13">
        <v>20.46</v>
      </c>
      <c r="R723" s="14">
        <v>0.13738920199999999</v>
      </c>
      <c r="S723" s="6" t="s">
        <v>35</v>
      </c>
      <c r="T723" s="6" t="s">
        <v>35</v>
      </c>
      <c r="U723" s="15" t="s">
        <v>35</v>
      </c>
      <c r="V723" s="15" t="s">
        <v>992</v>
      </c>
      <c r="W723" s="15" t="s">
        <v>91</v>
      </c>
      <c r="X723" s="16">
        <v>1</v>
      </c>
      <c r="Y723" s="45">
        <f t="shared" si="149"/>
        <v>73050</v>
      </c>
      <c r="Z723" s="41">
        <f>IF(IFERROR(MATCH(E723,CONV_CAISO_Gen_List!C:C,0),FALSE),1,0)</f>
        <v>1</v>
      </c>
      <c r="AA723" s="47">
        <f t="shared" si="150"/>
        <v>20.46</v>
      </c>
      <c r="AB723">
        <f t="shared" si="151"/>
        <v>1</v>
      </c>
      <c r="AC723">
        <f t="shared" si="152"/>
        <v>1</v>
      </c>
      <c r="AD723">
        <f t="shared" si="144"/>
        <v>1</v>
      </c>
      <c r="AE723">
        <f t="shared" si="153"/>
        <v>0</v>
      </c>
      <c r="AF723" t="str">
        <f t="shared" si="154"/>
        <v>VINCNT_2_QF</v>
      </c>
      <c r="AG723" t="str">
        <f t="shared" si="155"/>
        <v>AES Tehachapi Wind, LLC     85-A</v>
      </c>
      <c r="AH723" s="70">
        <f t="shared" si="156"/>
        <v>17</v>
      </c>
      <c r="AI723" t="str">
        <f t="shared" si="157"/>
        <v>Wind</v>
      </c>
      <c r="AJ723" s="44">
        <f>IFERROR(INDEX(MasterGenCapability_201906!$G:$G,MATCH($AF723,MasterGenCapability_201906!$U:$U,0)),"")</f>
        <v>207</v>
      </c>
      <c r="AK723" s="44">
        <f>IFERROR(INDEX(NQC2020compliance_20191121!$L:$L,MATCH($AF723,NQC2020compliance_20191121!$A:$A,0)),"")</f>
        <v>31.05</v>
      </c>
    </row>
    <row r="724" spans="2:37" x14ac:dyDescent="0.25">
      <c r="B724" s="6">
        <v>719</v>
      </c>
      <c r="C724" s="6" t="s">
        <v>2016</v>
      </c>
      <c r="D724" s="6" t="s">
        <v>2017</v>
      </c>
      <c r="E724" s="6" t="s">
        <v>2015</v>
      </c>
      <c r="F724" s="6" t="s">
        <v>1127</v>
      </c>
      <c r="G724" s="6" t="s">
        <v>30</v>
      </c>
      <c r="H724" s="6" t="s">
        <v>79</v>
      </c>
      <c r="I724" s="6" t="s">
        <v>91</v>
      </c>
      <c r="J724" s="6" t="s">
        <v>992</v>
      </c>
      <c r="K724" s="6"/>
      <c r="L724" s="6" t="s">
        <v>1</v>
      </c>
      <c r="M724" s="12">
        <v>31364</v>
      </c>
      <c r="N724" s="12">
        <v>42382</v>
      </c>
      <c r="O724" s="6">
        <v>1</v>
      </c>
      <c r="P724" s="13">
        <v>22.5</v>
      </c>
      <c r="Q724" s="13">
        <v>27.65</v>
      </c>
      <c r="R724" s="14">
        <v>0.14028412000000001</v>
      </c>
      <c r="S724" s="6" t="s">
        <v>35</v>
      </c>
      <c r="T724" s="6" t="s">
        <v>35</v>
      </c>
      <c r="U724" s="15" t="s">
        <v>35</v>
      </c>
      <c r="V724" s="15" t="s">
        <v>992</v>
      </c>
      <c r="W724" s="15" t="s">
        <v>91</v>
      </c>
      <c r="X724" s="16">
        <v>1</v>
      </c>
      <c r="Y724" s="45">
        <f t="shared" si="149"/>
        <v>73050</v>
      </c>
      <c r="Z724" s="41">
        <f>IF(IFERROR(MATCH(E724,CONV_CAISO_Gen_List!C:C,0),FALSE),1,0)</f>
        <v>1</v>
      </c>
      <c r="AA724" s="47">
        <f t="shared" si="150"/>
        <v>27.65</v>
      </c>
      <c r="AB724">
        <f t="shared" si="151"/>
        <v>1</v>
      </c>
      <c r="AC724">
        <f t="shared" si="152"/>
        <v>1</v>
      </c>
      <c r="AD724">
        <f t="shared" si="144"/>
        <v>1</v>
      </c>
      <c r="AE724">
        <f t="shared" si="153"/>
        <v>0</v>
      </c>
      <c r="AF724" t="str">
        <f t="shared" si="154"/>
        <v>VINCNT_2_QF</v>
      </c>
      <c r="AG724" t="str">
        <f t="shared" si="155"/>
        <v>AES Tehachapi Wind, LLC   85-B</v>
      </c>
      <c r="AH724" s="70">
        <f t="shared" si="156"/>
        <v>22.5</v>
      </c>
      <c r="AI724" t="str">
        <f t="shared" si="157"/>
        <v>Wind</v>
      </c>
      <c r="AJ724" s="44">
        <f>IFERROR(INDEX(MasterGenCapability_201906!$G:$G,MATCH($AF724,MasterGenCapability_201906!$U:$U,0)),"")</f>
        <v>207</v>
      </c>
      <c r="AK724" s="44">
        <f>IFERROR(INDEX(NQC2020compliance_20191121!$L:$L,MATCH($AF724,NQC2020compliance_20191121!$A:$A,0)),"")</f>
        <v>31.05</v>
      </c>
    </row>
    <row r="725" spans="2:37" x14ac:dyDescent="0.25">
      <c r="B725" s="6">
        <v>720</v>
      </c>
      <c r="C725" s="6" t="s">
        <v>2018</v>
      </c>
      <c r="D725" s="6" t="s">
        <v>2019</v>
      </c>
      <c r="E725" s="6"/>
      <c r="F725" s="6" t="s">
        <v>1127</v>
      </c>
      <c r="G725" s="6" t="s">
        <v>30</v>
      </c>
      <c r="H725" s="6" t="s">
        <v>844</v>
      </c>
      <c r="I725" s="6" t="s">
        <v>1166</v>
      </c>
      <c r="J725" s="6" t="s">
        <v>992</v>
      </c>
      <c r="K725" s="6"/>
      <c r="L725" s="6" t="s">
        <v>1</v>
      </c>
      <c r="M725" s="12">
        <v>31057</v>
      </c>
      <c r="N725" s="12">
        <v>42013</v>
      </c>
      <c r="O725" s="6">
        <v>1</v>
      </c>
      <c r="P725" s="13">
        <v>13.51</v>
      </c>
      <c r="Q725" s="13">
        <v>40.11</v>
      </c>
      <c r="R725" s="14">
        <v>0.33891688599999997</v>
      </c>
      <c r="S725" s="6" t="s">
        <v>35</v>
      </c>
      <c r="T725" s="6" t="s">
        <v>35</v>
      </c>
      <c r="U725" s="15" t="s">
        <v>35</v>
      </c>
      <c r="V725" s="15" t="s">
        <v>992</v>
      </c>
      <c r="W725" s="15" t="s">
        <v>846</v>
      </c>
      <c r="X725" s="16">
        <v>1</v>
      </c>
      <c r="Y725" s="45">
        <f t="shared" si="149"/>
        <v>73050</v>
      </c>
      <c r="Z725" s="41">
        <f>IF(IFERROR(MATCH(E725,CONV_CAISO_Gen_List!C:C,0),FALSE),1,0)</f>
        <v>0</v>
      </c>
      <c r="AA725" s="47">
        <f t="shared" si="150"/>
        <v>40.11</v>
      </c>
      <c r="AB725">
        <f t="shared" si="151"/>
        <v>1</v>
      </c>
      <c r="AC725">
        <f t="shared" si="152"/>
        <v>1</v>
      </c>
      <c r="AD725">
        <f t="shared" si="144"/>
        <v>1</v>
      </c>
      <c r="AE725">
        <f t="shared" si="153"/>
        <v>0</v>
      </c>
      <c r="AF725" t="str">
        <f t="shared" si="154"/>
        <v>SC76051</v>
      </c>
      <c r="AG725" t="str">
        <f t="shared" si="155"/>
        <v>Section 20 Trust</v>
      </c>
      <c r="AH725" s="70">
        <f t="shared" si="156"/>
        <v>13.51</v>
      </c>
      <c r="AI725" t="str">
        <f t="shared" si="157"/>
        <v>Wind</v>
      </c>
      <c r="AJ725" s="44" t="str">
        <f>IFERROR(INDEX(MasterGenCapability_201906!$G:$G,MATCH($AF725,MasterGenCapability_201906!$U:$U,0)),"")</f>
        <v/>
      </c>
      <c r="AK725" s="44" t="str">
        <f>IFERROR(INDEX(NQC2020compliance_20191121!$L:$L,MATCH($AF725,NQC2020compliance_20191121!$A:$A,0)),"")</f>
        <v/>
      </c>
    </row>
    <row r="726" spans="2:37" hidden="1" x14ac:dyDescent="0.25">
      <c r="B726" s="6">
        <v>721</v>
      </c>
      <c r="C726" s="6" t="s">
        <v>2020</v>
      </c>
      <c r="D726" s="6" t="s">
        <v>2021</v>
      </c>
      <c r="E726" s="6" t="s">
        <v>2022</v>
      </c>
      <c r="F726" s="6" t="s">
        <v>1127</v>
      </c>
      <c r="G726" s="6" t="s">
        <v>30</v>
      </c>
      <c r="H726" s="6" t="s">
        <v>844</v>
      </c>
      <c r="I726" s="6" t="s">
        <v>1166</v>
      </c>
      <c r="J726" s="6" t="s">
        <v>992</v>
      </c>
      <c r="K726" s="6"/>
      <c r="L726" s="6" t="s">
        <v>1</v>
      </c>
      <c r="M726" s="12">
        <v>31054</v>
      </c>
      <c r="N726" s="12">
        <v>42010</v>
      </c>
      <c r="O726" s="6">
        <v>0</v>
      </c>
      <c r="P726" s="13">
        <v>4.165</v>
      </c>
      <c r="Q726" s="13">
        <v>8.06</v>
      </c>
      <c r="R726" s="14">
        <v>0.22091028200000001</v>
      </c>
      <c r="S726" s="6" t="s">
        <v>35</v>
      </c>
      <c r="T726" s="6" t="s">
        <v>35</v>
      </c>
      <c r="U726" s="15" t="s">
        <v>35</v>
      </c>
      <c r="V726" s="15" t="s">
        <v>992</v>
      </c>
      <c r="W726" s="15" t="s">
        <v>846</v>
      </c>
      <c r="X726" s="16">
        <v>1</v>
      </c>
      <c r="Y726" s="45">
        <f t="shared" si="149"/>
        <v>42010</v>
      </c>
      <c r="Z726" s="41">
        <f>IF(IFERROR(MATCH(E726,CONV_CAISO_Gen_List!C:C,0),FALSE),1,0)</f>
        <v>1</v>
      </c>
      <c r="AA726" s="47">
        <f t="shared" si="150"/>
        <v>8.06</v>
      </c>
      <c r="AB726">
        <f t="shared" si="151"/>
        <v>0</v>
      </c>
      <c r="AC726">
        <f t="shared" si="152"/>
        <v>1</v>
      </c>
      <c r="AD726">
        <f t="shared" si="144"/>
        <v>0</v>
      </c>
      <c r="AE726">
        <f t="shared" si="153"/>
        <v>0</v>
      </c>
      <c r="AJ726" s="44" t="str">
        <f>IFERROR(INDEX(MasterGenCapability_201906!$G:$G,MATCH($AF726,MasterGenCapability_201906!$U:$U,0)),"")</f>
        <v/>
      </c>
      <c r="AK726" s="44" t="str">
        <f>IFERROR(INDEX(NQC2020compliance_20191121!$L:$L,MATCH($AF726,NQC2020compliance_20191121!$A:$A,0)),"")</f>
        <v/>
      </c>
    </row>
    <row r="727" spans="2:37" x14ac:dyDescent="0.25">
      <c r="B727" s="6">
        <v>722</v>
      </c>
      <c r="C727" s="6" t="s">
        <v>2023</v>
      </c>
      <c r="D727" s="6" t="s">
        <v>2024</v>
      </c>
      <c r="E727" s="6" t="s">
        <v>2001</v>
      </c>
      <c r="F727" s="6" t="s">
        <v>1127</v>
      </c>
      <c r="G727" s="6" t="s">
        <v>30</v>
      </c>
      <c r="H727" s="6" t="s">
        <v>844</v>
      </c>
      <c r="I727" s="6" t="s">
        <v>1166</v>
      </c>
      <c r="J727" s="6" t="s">
        <v>992</v>
      </c>
      <c r="K727" s="6"/>
      <c r="L727" s="6" t="s">
        <v>1</v>
      </c>
      <c r="M727" s="12">
        <v>31700</v>
      </c>
      <c r="N727" s="12">
        <v>42657</v>
      </c>
      <c r="O727" s="6">
        <v>1</v>
      </c>
      <c r="P727" s="13">
        <v>7.9</v>
      </c>
      <c r="Q727" s="13">
        <v>14.46</v>
      </c>
      <c r="R727" s="14">
        <v>0.20894746</v>
      </c>
      <c r="S727" s="6" t="s">
        <v>35</v>
      </c>
      <c r="T727" s="6" t="s">
        <v>35</v>
      </c>
      <c r="U727" s="15" t="s">
        <v>35</v>
      </c>
      <c r="V727" s="15" t="s">
        <v>992</v>
      </c>
      <c r="W727" s="15" t="s">
        <v>846</v>
      </c>
      <c r="X727" s="16">
        <v>1</v>
      </c>
      <c r="Y727" s="45">
        <f t="shared" si="149"/>
        <v>73050</v>
      </c>
      <c r="Z727" s="41">
        <f>IF(IFERROR(MATCH(E727,CONV_CAISO_Gen_List!C:C,0),FALSE),1,0)</f>
        <v>1</v>
      </c>
      <c r="AA727" s="47">
        <f t="shared" si="150"/>
        <v>14.46</v>
      </c>
      <c r="AB727">
        <f t="shared" si="151"/>
        <v>1</v>
      </c>
      <c r="AC727">
        <f t="shared" si="152"/>
        <v>1</v>
      </c>
      <c r="AD727">
        <f t="shared" si="144"/>
        <v>1</v>
      </c>
      <c r="AE727">
        <f t="shared" si="153"/>
        <v>0</v>
      </c>
      <c r="AF727" t="str">
        <f t="shared" ref="AF727:AF728" si="158">IF(ISBLANK(E727),C727,E727)</f>
        <v>DEVERS_1_QF</v>
      </c>
      <c r="AG727" t="str">
        <f t="shared" ref="AG727:AG728" si="159">D727</f>
        <v>Difwind Farms Limited V</v>
      </c>
      <c r="AH727" s="70">
        <f t="shared" ref="AH727:AH728" si="160">P727</f>
        <v>7.9</v>
      </c>
      <c r="AI727" t="str">
        <f t="shared" ref="AI727:AI728" si="161">V727</f>
        <v>Wind</v>
      </c>
      <c r="AJ727" s="44">
        <f>IFERROR(INDEX(MasterGenCapability_201906!$G:$G,MATCH($AF727,MasterGenCapability_201906!$U:$U,0)),"")</f>
        <v>44.8</v>
      </c>
      <c r="AK727" s="44">
        <f>IFERROR(INDEX(NQC2020compliance_20191121!$L:$L,MATCH($AF727,NQC2020compliance_20191121!$A:$A,0)),"")</f>
        <v>1.2</v>
      </c>
    </row>
    <row r="728" spans="2:37" x14ac:dyDescent="0.25">
      <c r="B728" s="6">
        <v>723</v>
      </c>
      <c r="C728" s="6" t="s">
        <v>2025</v>
      </c>
      <c r="D728" s="6" t="s">
        <v>2026</v>
      </c>
      <c r="E728" s="6" t="s">
        <v>2027</v>
      </c>
      <c r="F728" s="6" t="s">
        <v>1127</v>
      </c>
      <c r="G728" s="6" t="s">
        <v>30</v>
      </c>
      <c r="H728" s="6" t="s">
        <v>79</v>
      </c>
      <c r="I728" s="6" t="s">
        <v>91</v>
      </c>
      <c r="J728" s="6" t="s">
        <v>992</v>
      </c>
      <c r="K728" s="6"/>
      <c r="L728" s="6" t="s">
        <v>1</v>
      </c>
      <c r="M728" s="12">
        <v>31387</v>
      </c>
      <c r="N728" s="12">
        <v>42343</v>
      </c>
      <c r="O728" s="6">
        <v>1</v>
      </c>
      <c r="P728" s="13">
        <v>3</v>
      </c>
      <c r="Q728" s="13">
        <v>11.36</v>
      </c>
      <c r="R728" s="14">
        <v>0.43226788399999999</v>
      </c>
      <c r="S728" s="6" t="s">
        <v>35</v>
      </c>
      <c r="T728" s="6" t="s">
        <v>35</v>
      </c>
      <c r="U728" s="15" t="s">
        <v>35</v>
      </c>
      <c r="V728" s="15" t="s">
        <v>992</v>
      </c>
      <c r="W728" s="15" t="s">
        <v>91</v>
      </c>
      <c r="X728" s="16">
        <v>1</v>
      </c>
      <c r="Y728" s="45">
        <f t="shared" si="149"/>
        <v>73050</v>
      </c>
      <c r="Z728" s="41">
        <f>IF(IFERROR(MATCH(E728,CONV_CAISO_Gen_List!C:C,0),FALSE),1,0)</f>
        <v>1</v>
      </c>
      <c r="AA728" s="47">
        <f t="shared" si="150"/>
        <v>11.36</v>
      </c>
      <c r="AB728">
        <f t="shared" si="151"/>
        <v>1</v>
      </c>
      <c r="AC728">
        <f t="shared" si="152"/>
        <v>1</v>
      </c>
      <c r="AD728">
        <f t="shared" si="144"/>
        <v>1</v>
      </c>
      <c r="AE728">
        <f t="shared" si="153"/>
        <v>0</v>
      </c>
      <c r="AF728" t="str">
        <f t="shared" si="158"/>
        <v>MIDWD_2_WIND2</v>
      </c>
      <c r="AG728" t="str">
        <f t="shared" si="159"/>
        <v>Coram Energy, LLC</v>
      </c>
      <c r="AH728" s="70">
        <f t="shared" si="160"/>
        <v>3</v>
      </c>
      <c r="AI728" t="str">
        <f t="shared" si="161"/>
        <v>Wind</v>
      </c>
      <c r="AJ728" s="44">
        <f>IFERROR(INDEX(MasterGenCapability_201906!$G:$G,MATCH($AF728,MasterGenCapability_201906!$U:$U,0)),"")</f>
        <v>3</v>
      </c>
      <c r="AK728" s="44">
        <f>IFERROR(INDEX(NQC2020compliance_20191121!$L:$L,MATCH($AF728,NQC2020compliance_20191121!$A:$A,0)),"")</f>
        <v>0.45</v>
      </c>
    </row>
    <row r="729" spans="2:37" hidden="1" x14ac:dyDescent="0.25">
      <c r="B729" s="6">
        <v>724</v>
      </c>
      <c r="C729" s="6" t="s">
        <v>2028</v>
      </c>
      <c r="D729" s="6" t="s">
        <v>2029</v>
      </c>
      <c r="E729" s="6" t="s">
        <v>2030</v>
      </c>
      <c r="F729" s="6" t="s">
        <v>1127</v>
      </c>
      <c r="G729" s="6" t="s">
        <v>30</v>
      </c>
      <c r="H729" s="6" t="s">
        <v>844</v>
      </c>
      <c r="I729" s="6" t="s">
        <v>1166</v>
      </c>
      <c r="J729" s="6" t="s">
        <v>992</v>
      </c>
      <c r="K729" s="6"/>
      <c r="L729" s="6" t="s">
        <v>1</v>
      </c>
      <c r="M729" s="12">
        <v>31121</v>
      </c>
      <c r="N729" s="12">
        <v>42077</v>
      </c>
      <c r="O729" s="6">
        <v>0</v>
      </c>
      <c r="P729" s="13">
        <v>20</v>
      </c>
      <c r="Q729" s="13">
        <v>43.93</v>
      </c>
      <c r="R729" s="14">
        <v>0.25074200899999999</v>
      </c>
      <c r="S729" s="6" t="s">
        <v>35</v>
      </c>
      <c r="T729" s="6" t="s">
        <v>35</v>
      </c>
      <c r="U729" s="15" t="s">
        <v>35</v>
      </c>
      <c r="V729" s="15" t="s">
        <v>992</v>
      </c>
      <c r="W729" s="15" t="s">
        <v>846</v>
      </c>
      <c r="X729" s="16">
        <v>1</v>
      </c>
      <c r="Y729" s="45">
        <f t="shared" si="149"/>
        <v>42077</v>
      </c>
      <c r="Z729" s="41">
        <f>IF(IFERROR(MATCH(E729,CONV_CAISO_Gen_List!C:C,0),FALSE),1,0)</f>
        <v>1</v>
      </c>
      <c r="AA729" s="47">
        <f t="shared" si="150"/>
        <v>43.93</v>
      </c>
      <c r="AB729">
        <f t="shared" si="151"/>
        <v>0</v>
      </c>
      <c r="AC729">
        <f t="shared" si="152"/>
        <v>1</v>
      </c>
      <c r="AD729">
        <f t="shared" si="144"/>
        <v>0</v>
      </c>
      <c r="AE729">
        <f t="shared" si="153"/>
        <v>0</v>
      </c>
      <c r="AJ729" s="44" t="str">
        <f>IFERROR(INDEX(MasterGenCapability_201906!$G:$G,MATCH($AF729,MasterGenCapability_201906!$U:$U,0)),"")</f>
        <v/>
      </c>
      <c r="AK729" s="44" t="str">
        <f>IFERROR(INDEX(NQC2020compliance_20191121!$L:$L,MATCH($AF729,NQC2020compliance_20191121!$A:$A,0)),"")</f>
        <v/>
      </c>
    </row>
    <row r="730" spans="2:37" x14ac:dyDescent="0.25">
      <c r="B730" s="6">
        <v>725</v>
      </c>
      <c r="C730" s="6" t="s">
        <v>2031</v>
      </c>
      <c r="D730" s="6" t="s">
        <v>2032</v>
      </c>
      <c r="E730" s="6" t="s">
        <v>2033</v>
      </c>
      <c r="F730" s="6" t="s">
        <v>1127</v>
      </c>
      <c r="G730" s="6" t="s">
        <v>30</v>
      </c>
      <c r="H730" s="6" t="s">
        <v>79</v>
      </c>
      <c r="I730" s="6" t="s">
        <v>91</v>
      </c>
      <c r="J730" s="6" t="s">
        <v>992</v>
      </c>
      <c r="K730" s="6"/>
      <c r="L730" s="6" t="s">
        <v>1</v>
      </c>
      <c r="M730" s="12">
        <v>31003</v>
      </c>
      <c r="N730" s="12">
        <v>41959</v>
      </c>
      <c r="O730" s="6">
        <v>1</v>
      </c>
      <c r="P730" s="13">
        <v>47.12</v>
      </c>
      <c r="Q730" s="13">
        <v>137.69</v>
      </c>
      <c r="R730" s="14">
        <v>0.33357462900000001</v>
      </c>
      <c r="S730" s="6" t="s">
        <v>35</v>
      </c>
      <c r="T730" s="6" t="s">
        <v>35</v>
      </c>
      <c r="U730" s="15" t="s">
        <v>35</v>
      </c>
      <c r="V730" s="15" t="s">
        <v>992</v>
      </c>
      <c r="W730" s="15" t="s">
        <v>91</v>
      </c>
      <c r="X730" s="16">
        <v>1</v>
      </c>
      <c r="Y730" s="45">
        <f t="shared" si="149"/>
        <v>73050</v>
      </c>
      <c r="Z730" s="41">
        <f>IF(IFERROR(MATCH(E730,CONV_CAISO_Gen_List!C:C,0),FALSE),1,0)</f>
        <v>1</v>
      </c>
      <c r="AA730" s="47">
        <f t="shared" si="150"/>
        <v>137.69</v>
      </c>
      <c r="AB730">
        <f t="shared" si="151"/>
        <v>1</v>
      </c>
      <c r="AC730">
        <f t="shared" si="152"/>
        <v>1</v>
      </c>
      <c r="AD730">
        <f t="shared" si="144"/>
        <v>1</v>
      </c>
      <c r="AE730">
        <f t="shared" si="153"/>
        <v>0</v>
      </c>
      <c r="AF730" t="str">
        <f>IF(ISBLANK(E730),C730,E730)</f>
        <v>ENWIND_2_WIND1</v>
      </c>
      <c r="AG730" t="str">
        <f>D730</f>
        <v>Cameron Ridge LLC (III)</v>
      </c>
      <c r="AH730" s="70">
        <f>P730</f>
        <v>47.12</v>
      </c>
      <c r="AI730" t="str">
        <f>V730</f>
        <v>Wind</v>
      </c>
      <c r="AJ730" s="44">
        <f>IFERROR(INDEX(MasterGenCapability_201906!$G:$G,MATCH($AF730,MasterGenCapability_201906!$U:$U,0)),"")</f>
        <v>47.1</v>
      </c>
      <c r="AK730" s="44">
        <f>IFERROR(INDEX(NQC2020compliance_20191121!$L:$L,MATCH($AF730,NQC2020compliance_20191121!$A:$A,0)),"")</f>
        <v>7.07</v>
      </c>
    </row>
    <row r="731" spans="2:37" hidden="1" x14ac:dyDescent="0.25">
      <c r="B731" s="6">
        <v>726</v>
      </c>
      <c r="C731" s="6" t="s">
        <v>2034</v>
      </c>
      <c r="D731" s="6" t="s">
        <v>2035</v>
      </c>
      <c r="E731" s="6" t="s">
        <v>2036</v>
      </c>
      <c r="F731" s="6" t="s">
        <v>1127</v>
      </c>
      <c r="G731" s="6" t="s">
        <v>30</v>
      </c>
      <c r="H731" s="6" t="s">
        <v>844</v>
      </c>
      <c r="I731" s="6" t="s">
        <v>1166</v>
      </c>
      <c r="J731" s="6" t="s">
        <v>992</v>
      </c>
      <c r="K731" s="6"/>
      <c r="L731" s="6" t="s">
        <v>1</v>
      </c>
      <c r="M731" s="12">
        <v>31375</v>
      </c>
      <c r="N731" s="12">
        <v>42331</v>
      </c>
      <c r="O731" s="6">
        <v>0</v>
      </c>
      <c r="P731" s="13">
        <v>10</v>
      </c>
      <c r="Q731" s="13">
        <v>28.77</v>
      </c>
      <c r="R731" s="14">
        <v>0.32842465799999998</v>
      </c>
      <c r="S731" s="6" t="s">
        <v>35</v>
      </c>
      <c r="T731" s="6" t="s">
        <v>35</v>
      </c>
      <c r="U731" s="15" t="s">
        <v>35</v>
      </c>
      <c r="V731" s="15" t="s">
        <v>992</v>
      </c>
      <c r="W731" s="15" t="s">
        <v>846</v>
      </c>
      <c r="X731" s="16">
        <v>1</v>
      </c>
      <c r="Y731" s="45">
        <f t="shared" si="149"/>
        <v>42331</v>
      </c>
      <c r="Z731" s="41">
        <f>IF(IFERROR(MATCH(E731,CONV_CAISO_Gen_List!C:C,0),FALSE),1,0)</f>
        <v>1</v>
      </c>
      <c r="AA731" s="47">
        <f t="shared" si="150"/>
        <v>28.77</v>
      </c>
      <c r="AB731">
        <f t="shared" si="151"/>
        <v>0</v>
      </c>
      <c r="AC731">
        <f t="shared" si="152"/>
        <v>1</v>
      </c>
      <c r="AD731">
        <f t="shared" si="144"/>
        <v>0</v>
      </c>
      <c r="AE731">
        <f t="shared" si="153"/>
        <v>0</v>
      </c>
      <c r="AJ731" s="44" t="str">
        <f>IFERROR(INDEX(MasterGenCapability_201906!$G:$G,MATCH($AF731,MasterGenCapability_201906!$U:$U,0)),"")</f>
        <v/>
      </c>
      <c r="AK731" s="44" t="str">
        <f>IFERROR(INDEX(NQC2020compliance_20191121!$L:$L,MATCH($AF731,NQC2020compliance_20191121!$A:$A,0)),"")</f>
        <v/>
      </c>
    </row>
    <row r="732" spans="2:37" x14ac:dyDescent="0.25">
      <c r="B732" s="6">
        <v>727</v>
      </c>
      <c r="C732" s="6" t="s">
        <v>2037</v>
      </c>
      <c r="D732" s="6" t="s">
        <v>2038</v>
      </c>
      <c r="E732" s="6"/>
      <c r="F732" s="6" t="s">
        <v>1127</v>
      </c>
      <c r="G732" s="6" t="s">
        <v>30</v>
      </c>
      <c r="H732" s="6" t="s">
        <v>79</v>
      </c>
      <c r="I732" s="6" t="s">
        <v>91</v>
      </c>
      <c r="J732" s="6" t="s">
        <v>992</v>
      </c>
      <c r="K732" s="6"/>
      <c r="L732" s="6" t="s">
        <v>1</v>
      </c>
      <c r="M732" s="12">
        <v>31199</v>
      </c>
      <c r="N732" s="12">
        <v>42155</v>
      </c>
      <c r="O732" s="6">
        <v>1</v>
      </c>
      <c r="P732" s="13">
        <v>4.5</v>
      </c>
      <c r="Q732" s="13">
        <v>1.38</v>
      </c>
      <c r="R732" s="14">
        <v>3.5007610000000002E-2</v>
      </c>
      <c r="S732" s="6" t="s">
        <v>35</v>
      </c>
      <c r="T732" s="6" t="s">
        <v>35</v>
      </c>
      <c r="U732" s="15" t="s">
        <v>35</v>
      </c>
      <c r="V732" s="15" t="s">
        <v>992</v>
      </c>
      <c r="W732" s="15" t="s">
        <v>91</v>
      </c>
      <c r="X732" s="16">
        <v>1</v>
      </c>
      <c r="Y732" s="45">
        <f t="shared" si="149"/>
        <v>73050</v>
      </c>
      <c r="Z732" s="41">
        <f>IF(IFERROR(MATCH(E732,CONV_CAISO_Gen_List!C:C,0),FALSE),1,0)</f>
        <v>0</v>
      </c>
      <c r="AA732" s="47">
        <f t="shared" si="150"/>
        <v>1.38</v>
      </c>
      <c r="AB732">
        <f t="shared" si="151"/>
        <v>1</v>
      </c>
      <c r="AC732">
        <f t="shared" si="152"/>
        <v>1</v>
      </c>
      <c r="AD732">
        <f t="shared" si="144"/>
        <v>1</v>
      </c>
      <c r="AE732">
        <f t="shared" si="153"/>
        <v>0</v>
      </c>
      <c r="AF732" t="str">
        <f>IF(ISBLANK(E732),C732,E732)</f>
        <v>SC76061</v>
      </c>
      <c r="AG732" t="str">
        <f>D732</f>
        <v>Western Wind Energy Corp (Windridge)</v>
      </c>
      <c r="AH732" s="70">
        <f>P732</f>
        <v>4.5</v>
      </c>
      <c r="AI732" t="str">
        <f>V732</f>
        <v>Wind</v>
      </c>
      <c r="AJ732" s="44" t="str">
        <f>IFERROR(INDEX(MasterGenCapability_201906!$G:$G,MATCH($AF732,MasterGenCapability_201906!$U:$U,0)),"")</f>
        <v/>
      </c>
      <c r="AK732" s="44" t="str">
        <f>IFERROR(INDEX(NQC2020compliance_20191121!$L:$L,MATCH($AF732,NQC2020compliance_20191121!$A:$A,0)),"")</f>
        <v/>
      </c>
    </row>
    <row r="733" spans="2:37" hidden="1" x14ac:dyDescent="0.25">
      <c r="B733" s="6">
        <v>728</v>
      </c>
      <c r="C733" s="6" t="s">
        <v>2039</v>
      </c>
      <c r="D733" s="6" t="s">
        <v>2040</v>
      </c>
      <c r="E733" s="6" t="s">
        <v>2041</v>
      </c>
      <c r="F733" s="6" t="s">
        <v>1127</v>
      </c>
      <c r="G733" s="6" t="s">
        <v>30</v>
      </c>
      <c r="H733" s="6" t="s">
        <v>844</v>
      </c>
      <c r="I733" s="6" t="s">
        <v>1166</v>
      </c>
      <c r="J733" s="6" t="s">
        <v>992</v>
      </c>
      <c r="K733" s="6"/>
      <c r="L733" s="6" t="s">
        <v>1</v>
      </c>
      <c r="M733" s="12">
        <v>31078</v>
      </c>
      <c r="N733" s="12">
        <v>42216</v>
      </c>
      <c r="O733" s="6">
        <v>0</v>
      </c>
      <c r="P733" s="13">
        <v>11.654999999999999</v>
      </c>
      <c r="Q733" s="13">
        <v>34.75</v>
      </c>
      <c r="R733" s="14">
        <v>0.34035992900000001</v>
      </c>
      <c r="S733" s="6" t="s">
        <v>35</v>
      </c>
      <c r="T733" s="6" t="s">
        <v>35</v>
      </c>
      <c r="U733" s="15" t="s">
        <v>35</v>
      </c>
      <c r="V733" s="15" t="s">
        <v>992</v>
      </c>
      <c r="W733" s="15" t="s">
        <v>846</v>
      </c>
      <c r="X733" s="16">
        <v>1</v>
      </c>
      <c r="Y733" s="45">
        <f t="shared" si="149"/>
        <v>42216</v>
      </c>
      <c r="Z733" s="41">
        <f>IF(IFERROR(MATCH(E733,CONV_CAISO_Gen_List!C:C,0),FALSE),1,0)</f>
        <v>1</v>
      </c>
      <c r="AA733" s="47">
        <f t="shared" si="150"/>
        <v>34.75</v>
      </c>
      <c r="AB733">
        <f t="shared" si="151"/>
        <v>0</v>
      </c>
      <c r="AC733">
        <f t="shared" si="152"/>
        <v>1</v>
      </c>
      <c r="AD733">
        <f t="shared" si="144"/>
        <v>0</v>
      </c>
      <c r="AE733">
        <f t="shared" si="153"/>
        <v>0</v>
      </c>
      <c r="AJ733" s="44" t="str">
        <f>IFERROR(INDEX(MasterGenCapability_201906!$G:$G,MATCH($AF733,MasterGenCapability_201906!$U:$U,0)),"")</f>
        <v/>
      </c>
      <c r="AK733" s="44" t="str">
        <f>IFERROR(INDEX(NQC2020compliance_20191121!$L:$L,MATCH($AF733,NQC2020compliance_20191121!$A:$A,0)),"")</f>
        <v/>
      </c>
    </row>
    <row r="734" spans="2:37" x14ac:dyDescent="0.25">
      <c r="B734" s="6">
        <v>729</v>
      </c>
      <c r="C734" s="6" t="s">
        <v>2042</v>
      </c>
      <c r="D734" s="6" t="s">
        <v>2043</v>
      </c>
      <c r="E734" s="6" t="s">
        <v>2015</v>
      </c>
      <c r="F734" s="6" t="s">
        <v>1127</v>
      </c>
      <c r="G734" s="6" t="s">
        <v>30</v>
      </c>
      <c r="H734" s="6" t="s">
        <v>79</v>
      </c>
      <c r="I734" s="6" t="s">
        <v>91</v>
      </c>
      <c r="J734" s="6" t="s">
        <v>992</v>
      </c>
      <c r="K734" s="6"/>
      <c r="L734" s="6" t="s">
        <v>1</v>
      </c>
      <c r="M734" s="12">
        <v>32813</v>
      </c>
      <c r="N734" s="12">
        <v>43769</v>
      </c>
      <c r="O734" s="6">
        <v>1</v>
      </c>
      <c r="P734" s="13">
        <v>48</v>
      </c>
      <c r="Q734" s="13">
        <v>76.28</v>
      </c>
      <c r="R734" s="14">
        <v>0.18141172</v>
      </c>
      <c r="S734" s="6" t="s">
        <v>35</v>
      </c>
      <c r="T734" s="6" t="s">
        <v>35</v>
      </c>
      <c r="U734" s="15" t="s">
        <v>35</v>
      </c>
      <c r="V734" s="15" t="s">
        <v>992</v>
      </c>
      <c r="W734" s="15" t="s">
        <v>91</v>
      </c>
      <c r="X734" s="16">
        <v>1</v>
      </c>
      <c r="Y734" s="45">
        <f t="shared" si="149"/>
        <v>73050</v>
      </c>
      <c r="Z734" s="41">
        <f>IF(IFERROR(MATCH(E734,CONV_CAISO_Gen_List!C:C,0),FALSE),1,0)</f>
        <v>1</v>
      </c>
      <c r="AA734" s="47">
        <f t="shared" si="150"/>
        <v>76.28</v>
      </c>
      <c r="AB734">
        <f t="shared" si="151"/>
        <v>1</v>
      </c>
      <c r="AC734">
        <f t="shared" si="152"/>
        <v>1</v>
      </c>
      <c r="AD734">
        <f t="shared" si="144"/>
        <v>1</v>
      </c>
      <c r="AE734">
        <f t="shared" si="153"/>
        <v>0</v>
      </c>
      <c r="AF734" t="str">
        <f t="shared" ref="AF734:AF741" si="162">IF(ISBLANK(E734),C734,E734)</f>
        <v>VINCNT_2_QF</v>
      </c>
      <c r="AG734" t="str">
        <f t="shared" ref="AG734:AG741" si="163">D734</f>
        <v>Desert Winds I PPC Trust</v>
      </c>
      <c r="AH734" s="70">
        <f t="shared" ref="AH734:AH741" si="164">P734</f>
        <v>48</v>
      </c>
      <c r="AI734" t="str">
        <f t="shared" ref="AI734:AI741" si="165">V734</f>
        <v>Wind</v>
      </c>
      <c r="AJ734" s="44">
        <f>IFERROR(INDEX(MasterGenCapability_201906!$G:$G,MATCH($AF734,MasterGenCapability_201906!$U:$U,0)),"")</f>
        <v>207</v>
      </c>
      <c r="AK734" s="44">
        <f>IFERROR(INDEX(NQC2020compliance_20191121!$L:$L,MATCH($AF734,NQC2020compliance_20191121!$A:$A,0)),"")</f>
        <v>31.05</v>
      </c>
    </row>
    <row r="735" spans="2:37" x14ac:dyDescent="0.25">
      <c r="B735" s="6">
        <v>730</v>
      </c>
      <c r="C735" s="6" t="s">
        <v>2044</v>
      </c>
      <c r="D735" s="6" t="s">
        <v>2045</v>
      </c>
      <c r="E735" s="6" t="s">
        <v>2046</v>
      </c>
      <c r="F735" s="6" t="s">
        <v>1127</v>
      </c>
      <c r="G735" s="6" t="s">
        <v>30</v>
      </c>
      <c r="H735" s="6" t="s">
        <v>79</v>
      </c>
      <c r="I735" s="6" t="s">
        <v>91</v>
      </c>
      <c r="J735" s="6" t="s">
        <v>992</v>
      </c>
      <c r="K735" s="6"/>
      <c r="L735" s="6" t="s">
        <v>1</v>
      </c>
      <c r="M735" s="12">
        <v>33441</v>
      </c>
      <c r="N735" s="12">
        <v>44398</v>
      </c>
      <c r="O735" s="6">
        <v>1</v>
      </c>
      <c r="P735" s="13">
        <v>36.774999999999999</v>
      </c>
      <c r="Q735" s="13">
        <v>81.709999999999994</v>
      </c>
      <c r="R735" s="14">
        <v>0.25364039599999999</v>
      </c>
      <c r="S735" s="6" t="s">
        <v>35</v>
      </c>
      <c r="T735" s="6" t="s">
        <v>35</v>
      </c>
      <c r="U735" s="15" t="s">
        <v>35</v>
      </c>
      <c r="V735" s="15" t="s">
        <v>992</v>
      </c>
      <c r="W735" s="15" t="s">
        <v>91</v>
      </c>
      <c r="X735" s="16">
        <v>1</v>
      </c>
      <c r="Y735" s="45">
        <f t="shared" si="149"/>
        <v>73050</v>
      </c>
      <c r="Z735" s="41">
        <f>IF(IFERROR(MATCH(E735,CONV_CAISO_Gen_List!C:C,0),FALSE),1,0)</f>
        <v>1</v>
      </c>
      <c r="AA735" s="47">
        <f t="shared" si="150"/>
        <v>81.709999999999994</v>
      </c>
      <c r="AB735">
        <f t="shared" si="151"/>
        <v>1</v>
      </c>
      <c r="AC735">
        <f t="shared" si="152"/>
        <v>1</v>
      </c>
      <c r="AD735">
        <f t="shared" si="144"/>
        <v>1</v>
      </c>
      <c r="AE735">
        <f t="shared" si="153"/>
        <v>0</v>
      </c>
      <c r="AF735" t="str">
        <f t="shared" si="162"/>
        <v>JAWBNE_2_SRWND</v>
      </c>
      <c r="AG735" t="str">
        <f t="shared" si="163"/>
        <v>Sky River Patnership (Wilderness I)</v>
      </c>
      <c r="AH735" s="70">
        <f t="shared" si="164"/>
        <v>36.774999999999999</v>
      </c>
      <c r="AI735" t="str">
        <f t="shared" si="165"/>
        <v>Wind</v>
      </c>
      <c r="AJ735" s="44">
        <f>IFERROR(INDEX(MasterGenCapability_201906!$G:$G,MATCH($AF735,MasterGenCapability_201906!$U:$U,0)),"")</f>
        <v>77</v>
      </c>
      <c r="AK735" s="44">
        <f>IFERROR(INDEX(NQC2020compliance_20191121!$L:$L,MATCH($AF735,NQC2020compliance_20191121!$A:$A,0)),"")</f>
        <v>11.55</v>
      </c>
    </row>
    <row r="736" spans="2:37" x14ac:dyDescent="0.25">
      <c r="B736" s="6">
        <v>731</v>
      </c>
      <c r="C736" s="6" t="s">
        <v>2047</v>
      </c>
      <c r="D736" s="6" t="s">
        <v>2048</v>
      </c>
      <c r="E736" s="6" t="s">
        <v>2046</v>
      </c>
      <c r="F736" s="6" t="s">
        <v>1127</v>
      </c>
      <c r="G736" s="6" t="s">
        <v>30</v>
      </c>
      <c r="H736" s="6" t="s">
        <v>79</v>
      </c>
      <c r="I736" s="6" t="s">
        <v>91</v>
      </c>
      <c r="J736" s="6" t="s">
        <v>992</v>
      </c>
      <c r="K736" s="6"/>
      <c r="L736" s="6" t="s">
        <v>1</v>
      </c>
      <c r="M736" s="12">
        <v>33389</v>
      </c>
      <c r="N736" s="12">
        <v>44346</v>
      </c>
      <c r="O736" s="6">
        <v>1</v>
      </c>
      <c r="P736" s="13">
        <v>19.8</v>
      </c>
      <c r="Q736" s="13">
        <v>43.4</v>
      </c>
      <c r="R736" s="14">
        <v>0.25021908599999998</v>
      </c>
      <c r="S736" s="6" t="s">
        <v>35</v>
      </c>
      <c r="T736" s="6" t="s">
        <v>35</v>
      </c>
      <c r="U736" s="15" t="s">
        <v>35</v>
      </c>
      <c r="V736" s="15" t="s">
        <v>992</v>
      </c>
      <c r="W736" s="15" t="s">
        <v>91</v>
      </c>
      <c r="X736" s="16">
        <v>1</v>
      </c>
      <c r="Y736" s="45">
        <f t="shared" si="149"/>
        <v>73050</v>
      </c>
      <c r="Z736" s="41">
        <f>IF(IFERROR(MATCH(E736,CONV_CAISO_Gen_List!C:C,0),FALSE),1,0)</f>
        <v>1</v>
      </c>
      <c r="AA736" s="47">
        <f t="shared" si="150"/>
        <v>43.4</v>
      </c>
      <c r="AB736">
        <f t="shared" si="151"/>
        <v>1</v>
      </c>
      <c r="AC736">
        <f t="shared" si="152"/>
        <v>1</v>
      </c>
      <c r="AD736">
        <f t="shared" si="144"/>
        <v>1</v>
      </c>
      <c r="AE736">
        <f t="shared" si="153"/>
        <v>0</v>
      </c>
      <c r="AF736" t="str">
        <f t="shared" si="162"/>
        <v>JAWBNE_2_SRWND</v>
      </c>
      <c r="AG736" t="str">
        <f t="shared" si="163"/>
        <v>Sky River Partnership (Wilderness II)</v>
      </c>
      <c r="AH736" s="70">
        <f t="shared" si="164"/>
        <v>19.8</v>
      </c>
      <c r="AI736" t="str">
        <f t="shared" si="165"/>
        <v>Wind</v>
      </c>
      <c r="AJ736" s="44">
        <f>IFERROR(INDEX(MasterGenCapability_201906!$G:$G,MATCH($AF736,MasterGenCapability_201906!$U:$U,0)),"")</f>
        <v>77</v>
      </c>
      <c r="AK736" s="44">
        <f>IFERROR(INDEX(NQC2020compliance_20191121!$L:$L,MATCH($AF736,NQC2020compliance_20191121!$A:$A,0)),"")</f>
        <v>11.55</v>
      </c>
    </row>
    <row r="737" spans="2:37" x14ac:dyDescent="0.25">
      <c r="B737" s="6">
        <v>732</v>
      </c>
      <c r="C737" s="6" t="s">
        <v>2049</v>
      </c>
      <c r="D737" s="6" t="s">
        <v>2050</v>
      </c>
      <c r="E737" s="6" t="s">
        <v>2046</v>
      </c>
      <c r="F737" s="6" t="s">
        <v>1127</v>
      </c>
      <c r="G737" s="6" t="s">
        <v>30</v>
      </c>
      <c r="H737" s="6" t="s">
        <v>79</v>
      </c>
      <c r="I737" s="6" t="s">
        <v>91</v>
      </c>
      <c r="J737" s="6" t="s">
        <v>992</v>
      </c>
      <c r="K737" s="6"/>
      <c r="L737" s="6" t="s">
        <v>1</v>
      </c>
      <c r="M737" s="12">
        <v>33283</v>
      </c>
      <c r="N737" s="12">
        <v>44240</v>
      </c>
      <c r="O737" s="6">
        <v>1</v>
      </c>
      <c r="P737" s="13">
        <v>20.925000000000001</v>
      </c>
      <c r="Q737" s="13">
        <v>44.13</v>
      </c>
      <c r="R737" s="14">
        <v>0.240748924</v>
      </c>
      <c r="S737" s="6" t="s">
        <v>35</v>
      </c>
      <c r="T737" s="6" t="s">
        <v>35</v>
      </c>
      <c r="U737" s="15" t="s">
        <v>35</v>
      </c>
      <c r="V737" s="15" t="s">
        <v>992</v>
      </c>
      <c r="W737" s="15" t="s">
        <v>91</v>
      </c>
      <c r="X737" s="16">
        <v>1</v>
      </c>
      <c r="Y737" s="45">
        <f t="shared" si="149"/>
        <v>73050</v>
      </c>
      <c r="Z737" s="41">
        <f>IF(IFERROR(MATCH(E737,CONV_CAISO_Gen_List!C:C,0),FALSE),1,0)</f>
        <v>1</v>
      </c>
      <c r="AA737" s="47">
        <f t="shared" si="150"/>
        <v>44.13</v>
      </c>
      <c r="AB737">
        <f t="shared" si="151"/>
        <v>1</v>
      </c>
      <c r="AC737">
        <f t="shared" si="152"/>
        <v>1</v>
      </c>
      <c r="AD737">
        <f t="shared" si="144"/>
        <v>1</v>
      </c>
      <c r="AE737">
        <f t="shared" si="153"/>
        <v>0</v>
      </c>
      <c r="AF737" t="str">
        <f t="shared" si="162"/>
        <v>JAWBNE_2_SRWND</v>
      </c>
      <c r="AG737" t="str">
        <f t="shared" si="163"/>
        <v>Sky River Partnership (Wilderness III)</v>
      </c>
      <c r="AH737" s="70">
        <f t="shared" si="164"/>
        <v>20.925000000000001</v>
      </c>
      <c r="AI737" t="str">
        <f t="shared" si="165"/>
        <v>Wind</v>
      </c>
      <c r="AJ737" s="44">
        <f>IFERROR(INDEX(MasterGenCapability_201906!$G:$G,MATCH($AF737,MasterGenCapability_201906!$U:$U,0)),"")</f>
        <v>77</v>
      </c>
      <c r="AK737" s="44">
        <f>IFERROR(INDEX(NQC2020compliance_20191121!$L:$L,MATCH($AF737,NQC2020compliance_20191121!$A:$A,0)),"")</f>
        <v>11.55</v>
      </c>
    </row>
    <row r="738" spans="2:37" x14ac:dyDescent="0.25">
      <c r="B738" s="6">
        <v>733</v>
      </c>
      <c r="C738" s="6" t="s">
        <v>2051</v>
      </c>
      <c r="D738" s="6" t="s">
        <v>2052</v>
      </c>
      <c r="E738" s="6" t="s">
        <v>2001</v>
      </c>
      <c r="F738" s="6" t="s">
        <v>1127</v>
      </c>
      <c r="G738" s="6" t="s">
        <v>30</v>
      </c>
      <c r="H738" s="6" t="s">
        <v>844</v>
      </c>
      <c r="I738" s="6" t="s">
        <v>1166</v>
      </c>
      <c r="J738" s="6" t="s">
        <v>992</v>
      </c>
      <c r="K738" s="6"/>
      <c r="L738" s="6" t="s">
        <v>1</v>
      </c>
      <c r="M738" s="12">
        <v>31399</v>
      </c>
      <c r="N738" s="12">
        <v>42355</v>
      </c>
      <c r="O738" s="6">
        <v>1</v>
      </c>
      <c r="P738" s="13">
        <v>32.874000000000002</v>
      </c>
      <c r="Q738" s="13">
        <v>76.95</v>
      </c>
      <c r="R738" s="14">
        <v>0.26720954499999999</v>
      </c>
      <c r="S738" s="6" t="s">
        <v>35</v>
      </c>
      <c r="T738" s="6" t="s">
        <v>35</v>
      </c>
      <c r="U738" s="15" t="s">
        <v>35</v>
      </c>
      <c r="V738" s="15" t="s">
        <v>992</v>
      </c>
      <c r="W738" s="15" t="s">
        <v>846</v>
      </c>
      <c r="X738" s="16">
        <v>1</v>
      </c>
      <c r="Y738" s="45">
        <f t="shared" si="149"/>
        <v>73050</v>
      </c>
      <c r="Z738" s="41">
        <f>IF(IFERROR(MATCH(E738,CONV_CAISO_Gen_List!C:C,0),FALSE),1,0)</f>
        <v>1</v>
      </c>
      <c r="AA738" s="47">
        <f t="shared" si="150"/>
        <v>76.95</v>
      </c>
      <c r="AB738">
        <f t="shared" si="151"/>
        <v>1</v>
      </c>
      <c r="AC738">
        <f t="shared" si="152"/>
        <v>1</v>
      </c>
      <c r="AD738">
        <f t="shared" si="144"/>
        <v>1</v>
      </c>
      <c r="AE738">
        <f t="shared" si="153"/>
        <v>0</v>
      </c>
      <c r="AF738" t="str">
        <f t="shared" si="162"/>
        <v>DEVERS_1_QF</v>
      </c>
      <c r="AG738" t="str">
        <f t="shared" si="163"/>
        <v>Section 16-29  Trust  (Altech III)</v>
      </c>
      <c r="AH738" s="70">
        <f t="shared" si="164"/>
        <v>32.874000000000002</v>
      </c>
      <c r="AI738" t="str">
        <f t="shared" si="165"/>
        <v>Wind</v>
      </c>
      <c r="AJ738" s="44">
        <f>IFERROR(INDEX(MasterGenCapability_201906!$G:$G,MATCH($AF738,MasterGenCapability_201906!$U:$U,0)),"")</f>
        <v>44.8</v>
      </c>
      <c r="AK738" s="44">
        <f>IFERROR(INDEX(NQC2020compliance_20191121!$L:$L,MATCH($AF738,NQC2020compliance_20191121!$A:$A,0)),"")</f>
        <v>1.2</v>
      </c>
    </row>
    <row r="739" spans="2:37" x14ac:dyDescent="0.25">
      <c r="B739" s="6">
        <v>734</v>
      </c>
      <c r="C739" s="6" t="s">
        <v>2053</v>
      </c>
      <c r="D739" s="6" t="s">
        <v>2054</v>
      </c>
      <c r="E739" s="6" t="s">
        <v>2055</v>
      </c>
      <c r="F739" s="6" t="s">
        <v>1127</v>
      </c>
      <c r="G739" s="6" t="s">
        <v>30</v>
      </c>
      <c r="H739" s="6" t="s">
        <v>844</v>
      </c>
      <c r="I739" s="6" t="s">
        <v>1166</v>
      </c>
      <c r="J739" s="6" t="s">
        <v>992</v>
      </c>
      <c r="K739" s="6"/>
      <c r="L739" s="6" t="s">
        <v>1</v>
      </c>
      <c r="M739" s="12">
        <v>31399</v>
      </c>
      <c r="N739" s="12">
        <v>42355</v>
      </c>
      <c r="O739" s="6">
        <v>1</v>
      </c>
      <c r="P739" s="13">
        <v>15.063000000000001</v>
      </c>
      <c r="Q739" s="13">
        <v>27.14</v>
      </c>
      <c r="R739" s="14">
        <v>0.20568104100000001</v>
      </c>
      <c r="S739" s="6" t="s">
        <v>35</v>
      </c>
      <c r="T739" s="6" t="s">
        <v>35</v>
      </c>
      <c r="U739" s="15" t="s">
        <v>35</v>
      </c>
      <c r="V739" s="15" t="s">
        <v>992</v>
      </c>
      <c r="W739" s="15" t="s">
        <v>846</v>
      </c>
      <c r="X739" s="16">
        <v>1</v>
      </c>
      <c r="Y739" s="45">
        <f t="shared" si="149"/>
        <v>73050</v>
      </c>
      <c r="Z739" s="41">
        <f>IF(IFERROR(MATCH(E739,CONV_CAISO_Gen_List!C:C,0),FALSE),1,0)</f>
        <v>1</v>
      </c>
      <c r="AA739" s="47">
        <f t="shared" si="150"/>
        <v>27.14</v>
      </c>
      <c r="AB739">
        <f t="shared" si="151"/>
        <v>1</v>
      </c>
      <c r="AC739">
        <f t="shared" si="152"/>
        <v>1</v>
      </c>
      <c r="AD739">
        <f t="shared" si="144"/>
        <v>1</v>
      </c>
      <c r="AE739">
        <f t="shared" si="153"/>
        <v>0</v>
      </c>
      <c r="AF739" t="str">
        <f t="shared" si="162"/>
        <v>ALTWD_1_QF</v>
      </c>
      <c r="AG739" t="str">
        <f t="shared" si="163"/>
        <v>Difwind Partners</v>
      </c>
      <c r="AH739" s="70">
        <f t="shared" si="164"/>
        <v>15.063000000000001</v>
      </c>
      <c r="AI739" t="str">
        <f t="shared" si="165"/>
        <v>Wind</v>
      </c>
      <c r="AJ739" s="44" t="str">
        <f>IFERROR(INDEX(MasterGenCapability_201906!$G:$G,MATCH($AF739,MasterGenCapability_201906!$U:$U,0)),"")</f>
        <v/>
      </c>
      <c r="AK739" s="44">
        <f>IFERROR(INDEX(NQC2020compliance_20191121!$L:$L,MATCH($AF739,NQC2020compliance_20191121!$A:$A,0)),"")</f>
        <v>4.33</v>
      </c>
    </row>
    <row r="740" spans="2:37" x14ac:dyDescent="0.25">
      <c r="B740" s="6">
        <v>735</v>
      </c>
      <c r="C740" s="6" t="s">
        <v>2056</v>
      </c>
      <c r="D740" s="6" t="s">
        <v>2057</v>
      </c>
      <c r="E740" s="6" t="s">
        <v>1289</v>
      </c>
      <c r="F740" s="6" t="s">
        <v>1127</v>
      </c>
      <c r="G740" s="6" t="s">
        <v>30</v>
      </c>
      <c r="H740" s="6" t="s">
        <v>79</v>
      </c>
      <c r="I740" s="6" t="s">
        <v>91</v>
      </c>
      <c r="J740" s="6" t="s">
        <v>992</v>
      </c>
      <c r="K740" s="6"/>
      <c r="L740" s="6" t="s">
        <v>1</v>
      </c>
      <c r="M740" s="12">
        <v>31524</v>
      </c>
      <c r="N740" s="12">
        <v>42481</v>
      </c>
      <c r="O740" s="6">
        <v>1</v>
      </c>
      <c r="P740" s="13">
        <v>14</v>
      </c>
      <c r="Q740" s="13">
        <v>30.88</v>
      </c>
      <c r="R740" s="14">
        <v>0.25179386799999998</v>
      </c>
      <c r="S740" s="6" t="s">
        <v>35</v>
      </c>
      <c r="T740" s="6" t="s">
        <v>35</v>
      </c>
      <c r="U740" s="15" t="s">
        <v>35</v>
      </c>
      <c r="V740" s="15" t="s">
        <v>992</v>
      </c>
      <c r="W740" s="15" t="s">
        <v>91</v>
      </c>
      <c r="X740" s="16">
        <v>1</v>
      </c>
      <c r="Y740" s="45">
        <f t="shared" si="149"/>
        <v>73050</v>
      </c>
      <c r="Z740" s="41">
        <f>IF(IFERROR(MATCH(E740,CONV_CAISO_Gen_List!C:C,0),FALSE),1,0)</f>
        <v>1</v>
      </c>
      <c r="AA740" s="47">
        <f t="shared" si="150"/>
        <v>30.88</v>
      </c>
      <c r="AB740">
        <f t="shared" si="151"/>
        <v>1</v>
      </c>
      <c r="AC740">
        <f t="shared" si="152"/>
        <v>1</v>
      </c>
      <c r="AD740">
        <f t="shared" si="144"/>
        <v>1</v>
      </c>
      <c r="AE740">
        <f t="shared" si="153"/>
        <v>0</v>
      </c>
      <c r="AF740" t="str">
        <f t="shared" si="162"/>
        <v>ANTLPE_2_QF</v>
      </c>
      <c r="AG740" t="str">
        <f t="shared" si="163"/>
        <v>CTV Power Purchase Contract Trust</v>
      </c>
      <c r="AH740" s="70">
        <f t="shared" si="164"/>
        <v>14</v>
      </c>
      <c r="AI740" t="str">
        <f t="shared" si="165"/>
        <v>Wind</v>
      </c>
      <c r="AJ740" s="44">
        <f>IFERROR(INDEX(MasterGenCapability_201906!$G:$G,MATCH($AF740,MasterGenCapability_201906!$U:$U,0)),"")</f>
        <v>26</v>
      </c>
      <c r="AK740" s="44">
        <f>IFERROR(INDEX(NQC2020compliance_20191121!$L:$L,MATCH($AF740,NQC2020compliance_20191121!$A:$A,0)),"")</f>
        <v>0.6</v>
      </c>
    </row>
    <row r="741" spans="2:37" x14ac:dyDescent="0.25">
      <c r="B741" s="6">
        <v>736</v>
      </c>
      <c r="C741" s="6" t="s">
        <v>2058</v>
      </c>
      <c r="D741" s="6" t="s">
        <v>2059</v>
      </c>
      <c r="E741" s="6"/>
      <c r="F741" s="6" t="s">
        <v>1127</v>
      </c>
      <c r="G741" s="6" t="s">
        <v>30</v>
      </c>
      <c r="H741" s="6" t="s">
        <v>844</v>
      </c>
      <c r="I741" s="6" t="s">
        <v>1166</v>
      </c>
      <c r="J741" s="6" t="s">
        <v>992</v>
      </c>
      <c r="K741" s="6"/>
      <c r="L741" s="6" t="s">
        <v>1</v>
      </c>
      <c r="M741" s="12">
        <v>32508</v>
      </c>
      <c r="N741" s="12">
        <v>43464</v>
      </c>
      <c r="O741" s="6">
        <v>1</v>
      </c>
      <c r="P741" s="13">
        <v>27</v>
      </c>
      <c r="Q741" s="13">
        <v>62.9</v>
      </c>
      <c r="R741" s="14">
        <v>0.26593945499999999</v>
      </c>
      <c r="S741" s="6" t="s">
        <v>35</v>
      </c>
      <c r="T741" s="6" t="s">
        <v>35</v>
      </c>
      <c r="U741" s="15" t="s">
        <v>35</v>
      </c>
      <c r="V741" s="15" t="s">
        <v>992</v>
      </c>
      <c r="W741" s="15" t="s">
        <v>846</v>
      </c>
      <c r="X741" s="16">
        <v>1</v>
      </c>
      <c r="Y741" s="45">
        <f t="shared" si="149"/>
        <v>73050</v>
      </c>
      <c r="Z741" s="41">
        <f>IF(IFERROR(MATCH(E741,CONV_CAISO_Gen_List!C:C,0),FALSE),1,0)</f>
        <v>0</v>
      </c>
      <c r="AA741" s="47">
        <f t="shared" si="150"/>
        <v>62.9</v>
      </c>
      <c r="AB741">
        <f t="shared" si="151"/>
        <v>1</v>
      </c>
      <c r="AC741">
        <f t="shared" si="152"/>
        <v>1</v>
      </c>
      <c r="AD741">
        <f t="shared" si="144"/>
        <v>1</v>
      </c>
      <c r="AE741">
        <f t="shared" si="153"/>
        <v>0</v>
      </c>
      <c r="AF741" t="str">
        <f t="shared" si="162"/>
        <v>SC76090</v>
      </c>
      <c r="AG741" t="str">
        <f t="shared" si="163"/>
        <v>Alta Mesa Pwr. Purch. Contract Trust</v>
      </c>
      <c r="AH741" s="70">
        <f t="shared" si="164"/>
        <v>27</v>
      </c>
      <c r="AI741" t="str">
        <f t="shared" si="165"/>
        <v>Wind</v>
      </c>
      <c r="AJ741" s="44" t="str">
        <f>IFERROR(INDEX(MasterGenCapability_201906!$G:$G,MATCH($AF741,MasterGenCapability_201906!$U:$U,0)),"")</f>
        <v/>
      </c>
      <c r="AK741" s="44" t="str">
        <f>IFERROR(INDEX(NQC2020compliance_20191121!$L:$L,MATCH($AF741,NQC2020compliance_20191121!$A:$A,0)),"")</f>
        <v/>
      </c>
    </row>
    <row r="742" spans="2:37" hidden="1" x14ac:dyDescent="0.25">
      <c r="B742" s="6">
        <v>737</v>
      </c>
      <c r="C742" s="6" t="s">
        <v>2060</v>
      </c>
      <c r="D742" s="6" t="s">
        <v>2061</v>
      </c>
      <c r="E742" s="6"/>
      <c r="F742" s="6" t="s">
        <v>1127</v>
      </c>
      <c r="G742" s="6" t="s">
        <v>30</v>
      </c>
      <c r="H742" s="6" t="s">
        <v>79</v>
      </c>
      <c r="I742" s="6" t="s">
        <v>91</v>
      </c>
      <c r="J742" s="6" t="s">
        <v>992</v>
      </c>
      <c r="K742" s="6"/>
      <c r="L742" s="6" t="s">
        <v>1</v>
      </c>
      <c r="M742" s="12">
        <v>31412</v>
      </c>
      <c r="N742" s="12">
        <v>42368</v>
      </c>
      <c r="O742" s="6">
        <v>0</v>
      </c>
      <c r="P742" s="13">
        <v>12.76</v>
      </c>
      <c r="Q742" s="13">
        <v>36.659999999999997</v>
      </c>
      <c r="R742" s="14">
        <v>0.32797268899999998</v>
      </c>
      <c r="S742" s="6" t="s">
        <v>35</v>
      </c>
      <c r="T742" s="6" t="s">
        <v>35</v>
      </c>
      <c r="U742" s="15" t="s">
        <v>35</v>
      </c>
      <c r="V742" s="15" t="s">
        <v>992</v>
      </c>
      <c r="W742" s="15" t="s">
        <v>91</v>
      </c>
      <c r="X742" s="16">
        <v>1</v>
      </c>
      <c r="Y742" s="45">
        <f t="shared" si="149"/>
        <v>42368</v>
      </c>
      <c r="Z742" s="41">
        <f>IF(IFERROR(MATCH(E742,CONV_CAISO_Gen_List!C:C,0),FALSE),1,0)</f>
        <v>0</v>
      </c>
      <c r="AA742" s="47">
        <f t="shared" si="150"/>
        <v>36.659999999999997</v>
      </c>
      <c r="AB742">
        <f t="shared" si="151"/>
        <v>0</v>
      </c>
      <c r="AC742">
        <f t="shared" si="152"/>
        <v>1</v>
      </c>
      <c r="AD742">
        <f t="shared" si="144"/>
        <v>0</v>
      </c>
      <c r="AE742">
        <f t="shared" si="153"/>
        <v>0</v>
      </c>
      <c r="AJ742" s="44" t="str">
        <f>IFERROR(INDEX(MasterGenCapability_201906!$G:$G,MATCH($AF742,MasterGenCapability_201906!$U:$U,0)),"")</f>
        <v/>
      </c>
      <c r="AK742" s="44" t="str">
        <f>IFERROR(INDEX(NQC2020compliance_20191121!$L:$L,MATCH($AF742,NQC2020compliance_20191121!$A:$A,0)),"")</f>
        <v/>
      </c>
    </row>
    <row r="743" spans="2:37" x14ac:dyDescent="0.25">
      <c r="B743" s="6">
        <v>738</v>
      </c>
      <c r="C743" s="6" t="s">
        <v>2062</v>
      </c>
      <c r="D743" s="6" t="s">
        <v>2063</v>
      </c>
      <c r="E743" s="6" t="s">
        <v>1289</v>
      </c>
      <c r="F743" s="6" t="s">
        <v>1127</v>
      </c>
      <c r="G743" s="6" t="s">
        <v>30</v>
      </c>
      <c r="H743" s="6" t="s">
        <v>79</v>
      </c>
      <c r="I743" s="6" t="s">
        <v>91</v>
      </c>
      <c r="J743" s="6" t="s">
        <v>992</v>
      </c>
      <c r="K743" s="6"/>
      <c r="L743" s="6" t="s">
        <v>1</v>
      </c>
      <c r="M743" s="12">
        <v>32143</v>
      </c>
      <c r="N743" s="12">
        <v>43354</v>
      </c>
      <c r="O743" s="6">
        <v>1</v>
      </c>
      <c r="P743" s="13">
        <v>28</v>
      </c>
      <c r="Q743" s="13">
        <v>80.650000000000006</v>
      </c>
      <c r="R743" s="14">
        <v>0.32880789300000002</v>
      </c>
      <c r="S743" s="6" t="s">
        <v>35</v>
      </c>
      <c r="T743" s="6" t="s">
        <v>35</v>
      </c>
      <c r="U743" s="15" t="s">
        <v>35</v>
      </c>
      <c r="V743" s="15" t="s">
        <v>992</v>
      </c>
      <c r="W743" s="15" t="s">
        <v>91</v>
      </c>
      <c r="X743" s="16">
        <v>1</v>
      </c>
      <c r="Y743" s="45">
        <f t="shared" si="149"/>
        <v>73050</v>
      </c>
      <c r="Z743" s="41">
        <f>IF(IFERROR(MATCH(E743,CONV_CAISO_Gen_List!C:C,0),FALSE),1,0)</f>
        <v>1</v>
      </c>
      <c r="AA743" s="47">
        <f t="shared" si="150"/>
        <v>80.650000000000006</v>
      </c>
      <c r="AB743">
        <f t="shared" si="151"/>
        <v>1</v>
      </c>
      <c r="AC743">
        <f t="shared" si="152"/>
        <v>1</v>
      </c>
      <c r="AD743">
        <f t="shared" si="144"/>
        <v>1</v>
      </c>
      <c r="AE743">
        <f t="shared" si="153"/>
        <v>0</v>
      </c>
      <c r="AF743" t="str">
        <f t="shared" ref="AF743:AF746" si="166">IF(ISBLANK(E743),C743,E743)</f>
        <v>ANTLPE_2_QF</v>
      </c>
      <c r="AG743" t="str">
        <f t="shared" ref="AG743:AG746" si="167">D743</f>
        <v>Ridgetop Energy, LLC (II)</v>
      </c>
      <c r="AH743" s="70">
        <f t="shared" ref="AH743:AH746" si="168">P743</f>
        <v>28</v>
      </c>
      <c r="AI743" t="str">
        <f t="shared" ref="AI743:AI746" si="169">V743</f>
        <v>Wind</v>
      </c>
      <c r="AJ743" s="44">
        <f>IFERROR(INDEX(MasterGenCapability_201906!$G:$G,MATCH($AF743,MasterGenCapability_201906!$U:$U,0)),"")</f>
        <v>26</v>
      </c>
      <c r="AK743" s="44">
        <f>IFERROR(INDEX(NQC2020compliance_20191121!$L:$L,MATCH($AF743,NQC2020compliance_20191121!$A:$A,0)),"")</f>
        <v>0.6</v>
      </c>
    </row>
    <row r="744" spans="2:37" x14ac:dyDescent="0.25">
      <c r="B744" s="6">
        <v>739</v>
      </c>
      <c r="C744" s="6" t="s">
        <v>2064</v>
      </c>
      <c r="D744" s="6" t="s">
        <v>2065</v>
      </c>
      <c r="E744" s="6" t="s">
        <v>2001</v>
      </c>
      <c r="F744" s="6" t="s">
        <v>1127</v>
      </c>
      <c r="G744" s="6" t="s">
        <v>30</v>
      </c>
      <c r="H744" s="6" t="s">
        <v>844</v>
      </c>
      <c r="I744" s="6" t="s">
        <v>1166</v>
      </c>
      <c r="J744" s="6" t="s">
        <v>992</v>
      </c>
      <c r="K744" s="6"/>
      <c r="L744" s="6" t="s">
        <v>1</v>
      </c>
      <c r="M744" s="12">
        <v>31382</v>
      </c>
      <c r="N744" s="12">
        <v>42338</v>
      </c>
      <c r="O744" s="6">
        <v>1</v>
      </c>
      <c r="P744" s="13">
        <v>18.95</v>
      </c>
      <c r="Q744" s="13">
        <v>42.18</v>
      </c>
      <c r="R744" s="14">
        <v>0.25409332400000001</v>
      </c>
      <c r="S744" s="6" t="s">
        <v>35</v>
      </c>
      <c r="T744" s="6" t="s">
        <v>35</v>
      </c>
      <c r="U744" s="15" t="s">
        <v>35</v>
      </c>
      <c r="V744" s="15" t="s">
        <v>992</v>
      </c>
      <c r="W744" s="15" t="s">
        <v>846</v>
      </c>
      <c r="X744" s="16">
        <v>1</v>
      </c>
      <c r="Y744" s="45">
        <f t="shared" si="149"/>
        <v>73050</v>
      </c>
      <c r="Z744" s="41">
        <f>IF(IFERROR(MATCH(E744,CONV_CAISO_Gen_List!C:C,0),FALSE),1,0)</f>
        <v>1</v>
      </c>
      <c r="AA744" s="47">
        <f t="shared" si="150"/>
        <v>42.18</v>
      </c>
      <c r="AB744">
        <f t="shared" si="151"/>
        <v>1</v>
      </c>
      <c r="AC744">
        <f t="shared" si="152"/>
        <v>1</v>
      </c>
      <c r="AD744">
        <f t="shared" si="144"/>
        <v>1</v>
      </c>
      <c r="AE744">
        <f t="shared" si="153"/>
        <v>0</v>
      </c>
      <c r="AF744" t="str">
        <f t="shared" si="166"/>
        <v>DEVERS_1_QF</v>
      </c>
      <c r="AG744" t="str">
        <f t="shared" si="167"/>
        <v>Section 22 Trust  (San Jacinto)</v>
      </c>
      <c r="AH744" s="70">
        <f t="shared" si="168"/>
        <v>18.95</v>
      </c>
      <c r="AI744" t="str">
        <f t="shared" si="169"/>
        <v>Wind</v>
      </c>
      <c r="AJ744" s="44">
        <f>IFERROR(INDEX(MasterGenCapability_201906!$G:$G,MATCH($AF744,MasterGenCapability_201906!$U:$U,0)),"")</f>
        <v>44.8</v>
      </c>
      <c r="AK744" s="44">
        <f>IFERROR(INDEX(NQC2020compliance_20191121!$L:$L,MATCH($AF744,NQC2020compliance_20191121!$A:$A,0)),"")</f>
        <v>1.2</v>
      </c>
    </row>
    <row r="745" spans="2:37" x14ac:dyDescent="0.25">
      <c r="B745" s="6">
        <v>740</v>
      </c>
      <c r="C745" s="6" t="s">
        <v>2066</v>
      </c>
      <c r="D745" s="6" t="s">
        <v>2067</v>
      </c>
      <c r="E745" s="6" t="s">
        <v>2001</v>
      </c>
      <c r="F745" s="6" t="s">
        <v>1127</v>
      </c>
      <c r="G745" s="6" t="s">
        <v>30</v>
      </c>
      <c r="H745" s="6" t="s">
        <v>844</v>
      </c>
      <c r="I745" s="6" t="s">
        <v>1166</v>
      </c>
      <c r="J745" s="6" t="s">
        <v>992</v>
      </c>
      <c r="K745" s="6"/>
      <c r="L745" s="6" t="s">
        <v>1</v>
      </c>
      <c r="M745" s="12">
        <v>32976</v>
      </c>
      <c r="N745" s="12">
        <v>43933</v>
      </c>
      <c r="O745" s="6">
        <v>1</v>
      </c>
      <c r="P745" s="13">
        <v>8</v>
      </c>
      <c r="Q745" s="13">
        <v>20.55</v>
      </c>
      <c r="R745" s="14">
        <v>0.29323630099999998</v>
      </c>
      <c r="S745" s="6" t="s">
        <v>35</v>
      </c>
      <c r="T745" s="6" t="s">
        <v>35</v>
      </c>
      <c r="U745" s="15" t="s">
        <v>35</v>
      </c>
      <c r="V745" s="15" t="s">
        <v>992</v>
      </c>
      <c r="W745" s="15" t="s">
        <v>846</v>
      </c>
      <c r="X745" s="16">
        <v>1</v>
      </c>
      <c r="Y745" s="45">
        <f t="shared" si="149"/>
        <v>73050</v>
      </c>
      <c r="Z745" s="41">
        <f>IF(IFERROR(MATCH(E745,CONV_CAISO_Gen_List!C:C,0),FALSE),1,0)</f>
        <v>1</v>
      </c>
      <c r="AA745" s="47">
        <f t="shared" si="150"/>
        <v>20.55</v>
      </c>
      <c r="AB745">
        <f t="shared" si="151"/>
        <v>1</v>
      </c>
      <c r="AC745">
        <f t="shared" si="152"/>
        <v>1</v>
      </c>
      <c r="AD745">
        <f t="shared" si="144"/>
        <v>1</v>
      </c>
      <c r="AE745">
        <f t="shared" si="153"/>
        <v>0</v>
      </c>
      <c r="AF745" t="str">
        <f t="shared" si="166"/>
        <v>DEVERS_1_QF</v>
      </c>
      <c r="AG745" t="str">
        <f t="shared" si="167"/>
        <v>Dutch Energy</v>
      </c>
      <c r="AH745" s="70">
        <f t="shared" si="168"/>
        <v>8</v>
      </c>
      <c r="AI745" t="str">
        <f t="shared" si="169"/>
        <v>Wind</v>
      </c>
      <c r="AJ745" s="44">
        <f>IFERROR(INDEX(MasterGenCapability_201906!$G:$G,MATCH($AF745,MasterGenCapability_201906!$U:$U,0)),"")</f>
        <v>44.8</v>
      </c>
      <c r="AK745" s="44">
        <f>IFERROR(INDEX(NQC2020compliance_20191121!$L:$L,MATCH($AF745,NQC2020compliance_20191121!$A:$A,0)),"")</f>
        <v>1.2</v>
      </c>
    </row>
    <row r="746" spans="2:37" x14ac:dyDescent="0.25">
      <c r="B746" s="6">
        <v>741</v>
      </c>
      <c r="C746" s="6" t="s">
        <v>2068</v>
      </c>
      <c r="D746" s="6" t="s">
        <v>2069</v>
      </c>
      <c r="E746" s="6" t="s">
        <v>2001</v>
      </c>
      <c r="F746" s="6" t="s">
        <v>1127</v>
      </c>
      <c r="G746" s="6" t="s">
        <v>30</v>
      </c>
      <c r="H746" s="6" t="s">
        <v>844</v>
      </c>
      <c r="I746" s="6" t="s">
        <v>1166</v>
      </c>
      <c r="J746" s="6" t="s">
        <v>992</v>
      </c>
      <c r="K746" s="6"/>
      <c r="L746" s="6" t="s">
        <v>1</v>
      </c>
      <c r="M746" s="12">
        <v>31412</v>
      </c>
      <c r="N746" s="12">
        <v>42735</v>
      </c>
      <c r="O746" s="6">
        <v>1</v>
      </c>
      <c r="P746" s="13">
        <v>22.5</v>
      </c>
      <c r="Q746" s="13">
        <v>25.24</v>
      </c>
      <c r="R746" s="14">
        <v>0.12805682400000001</v>
      </c>
      <c r="S746" s="6" t="s">
        <v>35</v>
      </c>
      <c r="T746" s="6" t="s">
        <v>35</v>
      </c>
      <c r="U746" s="15" t="s">
        <v>35</v>
      </c>
      <c r="V746" s="15" t="s">
        <v>992</v>
      </c>
      <c r="W746" s="15" t="s">
        <v>846</v>
      </c>
      <c r="X746" s="16">
        <v>1</v>
      </c>
      <c r="Y746" s="45">
        <f t="shared" si="149"/>
        <v>73050</v>
      </c>
      <c r="Z746" s="41">
        <f>IF(IFERROR(MATCH(E746,CONV_CAISO_Gen_List!C:C,0),FALSE),1,0)</f>
        <v>1</v>
      </c>
      <c r="AA746" s="47">
        <f t="shared" si="150"/>
        <v>25.24</v>
      </c>
      <c r="AB746">
        <f t="shared" si="151"/>
        <v>1</v>
      </c>
      <c r="AC746">
        <f t="shared" si="152"/>
        <v>1</v>
      </c>
      <c r="AD746">
        <f t="shared" si="144"/>
        <v>1</v>
      </c>
      <c r="AE746">
        <f t="shared" si="153"/>
        <v>0</v>
      </c>
      <c r="AF746" t="str">
        <f t="shared" si="166"/>
        <v>DEVERS_1_QF</v>
      </c>
      <c r="AG746" t="str">
        <f t="shared" si="167"/>
        <v>Westwind Trust</v>
      </c>
      <c r="AH746" s="70">
        <f t="shared" si="168"/>
        <v>22.5</v>
      </c>
      <c r="AI746" t="str">
        <f t="shared" si="169"/>
        <v>Wind</v>
      </c>
      <c r="AJ746" s="44">
        <f>IFERROR(INDEX(MasterGenCapability_201906!$G:$G,MATCH($AF746,MasterGenCapability_201906!$U:$U,0)),"")</f>
        <v>44.8</v>
      </c>
      <c r="AK746" s="44">
        <f>IFERROR(INDEX(NQC2020compliance_20191121!$L:$L,MATCH($AF746,NQC2020compliance_20191121!$A:$A,0)),"")</f>
        <v>1.2</v>
      </c>
    </row>
    <row r="747" spans="2:37" hidden="1" x14ac:dyDescent="0.25">
      <c r="B747" s="6">
        <v>742</v>
      </c>
      <c r="C747" s="6" t="s">
        <v>2070</v>
      </c>
      <c r="D747" s="6" t="s">
        <v>2071</v>
      </c>
      <c r="E747" s="6" t="s">
        <v>2072</v>
      </c>
      <c r="F747" s="6" t="s">
        <v>1127</v>
      </c>
      <c r="G747" s="6" t="s">
        <v>30</v>
      </c>
      <c r="H747" s="6" t="s">
        <v>79</v>
      </c>
      <c r="I747" s="6" t="s">
        <v>91</v>
      </c>
      <c r="J747" s="6" t="s">
        <v>992</v>
      </c>
      <c r="K747" s="6"/>
      <c r="L747" s="6" t="s">
        <v>1</v>
      </c>
      <c r="M747" s="12">
        <v>31408</v>
      </c>
      <c r="N747" s="12">
        <v>41760</v>
      </c>
      <c r="O747" s="6">
        <v>0</v>
      </c>
      <c r="P747" s="13">
        <v>8</v>
      </c>
      <c r="Q747" s="13">
        <v>19.91</v>
      </c>
      <c r="R747" s="14">
        <v>0.284103881</v>
      </c>
      <c r="S747" s="6" t="s">
        <v>35</v>
      </c>
      <c r="T747" s="6" t="s">
        <v>35</v>
      </c>
      <c r="U747" s="15" t="s">
        <v>35</v>
      </c>
      <c r="V747" s="15" t="s">
        <v>992</v>
      </c>
      <c r="W747" s="15" t="s">
        <v>91</v>
      </c>
      <c r="X747" s="16">
        <v>1</v>
      </c>
      <c r="Y747" s="45">
        <f t="shared" si="149"/>
        <v>41760</v>
      </c>
      <c r="Z747" s="41">
        <f>IF(IFERROR(MATCH(E747,CONV_CAISO_Gen_List!C:C,0),FALSE),1,0)</f>
        <v>1</v>
      </c>
      <c r="AA747" s="47">
        <f t="shared" si="150"/>
        <v>19.91</v>
      </c>
      <c r="AB747">
        <f t="shared" si="151"/>
        <v>0</v>
      </c>
      <c r="AC747">
        <f t="shared" si="152"/>
        <v>1</v>
      </c>
      <c r="AD747">
        <f t="shared" si="144"/>
        <v>0</v>
      </c>
      <c r="AE747">
        <f t="shared" si="153"/>
        <v>0</v>
      </c>
      <c r="AJ747" s="44" t="str">
        <f>IFERROR(INDEX(MasterGenCapability_201906!$G:$G,MATCH($AF747,MasterGenCapability_201906!$U:$U,0)),"")</f>
        <v/>
      </c>
      <c r="AK747" s="44" t="str">
        <f>IFERROR(INDEX(NQC2020compliance_20191121!$L:$L,MATCH($AF747,NQC2020compliance_20191121!$A:$A,0)),"")</f>
        <v/>
      </c>
    </row>
    <row r="748" spans="2:37" x14ac:dyDescent="0.25">
      <c r="B748" s="6">
        <v>743</v>
      </c>
      <c r="C748" s="6" t="s">
        <v>2073</v>
      </c>
      <c r="D748" s="6" t="s">
        <v>2074</v>
      </c>
      <c r="E748" s="6" t="s">
        <v>2015</v>
      </c>
      <c r="F748" s="6" t="s">
        <v>1127</v>
      </c>
      <c r="G748" s="6" t="s">
        <v>30</v>
      </c>
      <c r="H748" s="6" t="s">
        <v>79</v>
      </c>
      <c r="I748" s="6" t="s">
        <v>91</v>
      </c>
      <c r="J748" s="6" t="s">
        <v>992</v>
      </c>
      <c r="K748" s="6"/>
      <c r="L748" s="6" t="s">
        <v>1</v>
      </c>
      <c r="M748" s="12">
        <v>32949</v>
      </c>
      <c r="N748" s="12">
        <v>43906</v>
      </c>
      <c r="O748" s="6">
        <v>1</v>
      </c>
      <c r="P748" s="13">
        <v>6.9749999999999996</v>
      </c>
      <c r="Q748" s="13">
        <v>16.399999999999999</v>
      </c>
      <c r="R748" s="14">
        <v>0.26840804600000001</v>
      </c>
      <c r="S748" s="6" t="s">
        <v>35</v>
      </c>
      <c r="T748" s="6" t="s">
        <v>35</v>
      </c>
      <c r="U748" s="15" t="s">
        <v>35</v>
      </c>
      <c r="V748" s="15" t="s">
        <v>992</v>
      </c>
      <c r="W748" s="15" t="s">
        <v>91</v>
      </c>
      <c r="X748" s="16">
        <v>1</v>
      </c>
      <c r="Y748" s="45">
        <f t="shared" si="149"/>
        <v>73050</v>
      </c>
      <c r="Z748" s="41">
        <f>IF(IFERROR(MATCH(E748,CONV_CAISO_Gen_List!C:C,0),FALSE),1,0)</f>
        <v>1</v>
      </c>
      <c r="AA748" s="47">
        <f t="shared" si="150"/>
        <v>16.399999999999999</v>
      </c>
      <c r="AB748">
        <f t="shared" si="151"/>
        <v>1</v>
      </c>
      <c r="AC748">
        <f t="shared" si="152"/>
        <v>1</v>
      </c>
      <c r="AD748">
        <f t="shared" si="144"/>
        <v>1</v>
      </c>
      <c r="AE748">
        <f t="shared" si="153"/>
        <v>0</v>
      </c>
      <c r="AF748" t="str">
        <f t="shared" ref="AF748:AF811" si="170">IF(ISBLANK(E748),C748,E748)</f>
        <v>VINCNT_2_QF</v>
      </c>
      <c r="AG748" t="str">
        <f t="shared" ref="AG748:AG811" si="171">D748</f>
        <v>Victory Garden Phase IV Partner - 6102</v>
      </c>
      <c r="AH748" s="70">
        <f t="shared" ref="AH748:AH811" si="172">P748</f>
        <v>6.9749999999999996</v>
      </c>
      <c r="AI748" t="str">
        <f t="shared" ref="AI748:AI811" si="173">V748</f>
        <v>Wind</v>
      </c>
      <c r="AJ748" s="44">
        <f>IFERROR(INDEX(MasterGenCapability_201906!$G:$G,MATCH($AF748,MasterGenCapability_201906!$U:$U,0)),"")</f>
        <v>207</v>
      </c>
      <c r="AK748" s="44">
        <f>IFERROR(INDEX(NQC2020compliance_20191121!$L:$L,MATCH($AF748,NQC2020compliance_20191121!$A:$A,0)),"")</f>
        <v>31.05</v>
      </c>
    </row>
    <row r="749" spans="2:37" x14ac:dyDescent="0.25">
      <c r="B749" s="6">
        <v>744</v>
      </c>
      <c r="C749" s="6" t="s">
        <v>2075</v>
      </c>
      <c r="D749" s="6" t="s">
        <v>2076</v>
      </c>
      <c r="E749" s="6" t="s">
        <v>2015</v>
      </c>
      <c r="F749" s="6" t="s">
        <v>1127</v>
      </c>
      <c r="G749" s="6" t="s">
        <v>30</v>
      </c>
      <c r="H749" s="6" t="s">
        <v>79</v>
      </c>
      <c r="I749" s="6" t="s">
        <v>91</v>
      </c>
      <c r="J749" s="6" t="s">
        <v>992</v>
      </c>
      <c r="K749" s="6"/>
      <c r="L749" s="6" t="s">
        <v>1</v>
      </c>
      <c r="M749" s="12">
        <v>32875</v>
      </c>
      <c r="N749" s="12">
        <v>43831</v>
      </c>
      <c r="O749" s="6">
        <v>1</v>
      </c>
      <c r="P749" s="13">
        <v>6.9749999999999996</v>
      </c>
      <c r="Q749" s="13">
        <v>12.81</v>
      </c>
      <c r="R749" s="14">
        <v>0.20965286999999999</v>
      </c>
      <c r="S749" s="6" t="s">
        <v>35</v>
      </c>
      <c r="T749" s="6" t="s">
        <v>35</v>
      </c>
      <c r="U749" s="15" t="s">
        <v>35</v>
      </c>
      <c r="V749" s="15" t="s">
        <v>992</v>
      </c>
      <c r="W749" s="15" t="s">
        <v>91</v>
      </c>
      <c r="X749" s="16">
        <v>1</v>
      </c>
      <c r="Y749" s="45">
        <f t="shared" si="149"/>
        <v>73050</v>
      </c>
      <c r="Z749" s="41">
        <f>IF(IFERROR(MATCH(E749,CONV_CAISO_Gen_List!C:C,0),FALSE),1,0)</f>
        <v>1</v>
      </c>
      <c r="AA749" s="47">
        <f t="shared" si="150"/>
        <v>12.81</v>
      </c>
      <c r="AB749">
        <f t="shared" si="151"/>
        <v>1</v>
      </c>
      <c r="AC749">
        <f t="shared" si="152"/>
        <v>1</v>
      </c>
      <c r="AD749">
        <f t="shared" si="144"/>
        <v>1</v>
      </c>
      <c r="AE749">
        <f t="shared" si="153"/>
        <v>0</v>
      </c>
      <c r="AF749" t="str">
        <f t="shared" si="170"/>
        <v>VINCNT_2_QF</v>
      </c>
      <c r="AG749" t="str">
        <f t="shared" si="171"/>
        <v>Victory Garden Phase IV Partner - 6103</v>
      </c>
      <c r="AH749" s="70">
        <f t="shared" si="172"/>
        <v>6.9749999999999996</v>
      </c>
      <c r="AI749" t="str">
        <f t="shared" si="173"/>
        <v>Wind</v>
      </c>
      <c r="AJ749" s="44">
        <f>IFERROR(INDEX(MasterGenCapability_201906!$G:$G,MATCH($AF749,MasterGenCapability_201906!$U:$U,0)),"")</f>
        <v>207</v>
      </c>
      <c r="AK749" s="44">
        <f>IFERROR(INDEX(NQC2020compliance_20191121!$L:$L,MATCH($AF749,NQC2020compliance_20191121!$A:$A,0)),"")</f>
        <v>31.05</v>
      </c>
    </row>
    <row r="750" spans="2:37" x14ac:dyDescent="0.25">
      <c r="B750" s="6">
        <v>745</v>
      </c>
      <c r="C750" s="6" t="s">
        <v>2077</v>
      </c>
      <c r="D750" s="6" t="s">
        <v>2078</v>
      </c>
      <c r="E750" s="6" t="s">
        <v>2015</v>
      </c>
      <c r="F750" s="6" t="s">
        <v>1127</v>
      </c>
      <c r="G750" s="6" t="s">
        <v>30</v>
      </c>
      <c r="H750" s="6" t="s">
        <v>79</v>
      </c>
      <c r="I750" s="6" t="s">
        <v>91</v>
      </c>
      <c r="J750" s="6" t="s">
        <v>992</v>
      </c>
      <c r="K750" s="6"/>
      <c r="L750" s="6" t="s">
        <v>1</v>
      </c>
      <c r="M750" s="12">
        <v>32974</v>
      </c>
      <c r="N750" s="12">
        <v>43931</v>
      </c>
      <c r="O750" s="6">
        <v>1</v>
      </c>
      <c r="P750" s="13">
        <v>6.9749999999999996</v>
      </c>
      <c r="Q750" s="13">
        <v>15.54</v>
      </c>
      <c r="R750" s="14">
        <v>0.25433298999999998</v>
      </c>
      <c r="S750" s="6" t="s">
        <v>35</v>
      </c>
      <c r="T750" s="6" t="s">
        <v>35</v>
      </c>
      <c r="U750" s="15" t="s">
        <v>35</v>
      </c>
      <c r="V750" s="15" t="s">
        <v>992</v>
      </c>
      <c r="W750" s="15" t="s">
        <v>91</v>
      </c>
      <c r="X750" s="16">
        <v>1</v>
      </c>
      <c r="Y750" s="45">
        <f t="shared" si="149"/>
        <v>73050</v>
      </c>
      <c r="Z750" s="41">
        <f>IF(IFERROR(MATCH(E750,CONV_CAISO_Gen_List!C:C,0),FALSE),1,0)</f>
        <v>1</v>
      </c>
      <c r="AA750" s="47">
        <f t="shared" si="150"/>
        <v>15.54</v>
      </c>
      <c r="AB750">
        <f t="shared" si="151"/>
        <v>1</v>
      </c>
      <c r="AC750">
        <f t="shared" si="152"/>
        <v>1</v>
      </c>
      <c r="AD750">
        <f t="shared" si="144"/>
        <v>1</v>
      </c>
      <c r="AE750">
        <f t="shared" si="153"/>
        <v>0</v>
      </c>
      <c r="AF750" t="str">
        <f t="shared" si="170"/>
        <v>VINCNT_2_QF</v>
      </c>
      <c r="AG750" t="str">
        <f t="shared" si="171"/>
        <v>Victory Garden Phase IV Partner - 6104</v>
      </c>
      <c r="AH750" s="70">
        <f t="shared" si="172"/>
        <v>6.9749999999999996</v>
      </c>
      <c r="AI750" t="str">
        <f t="shared" si="173"/>
        <v>Wind</v>
      </c>
      <c r="AJ750" s="44">
        <f>IFERROR(INDEX(MasterGenCapability_201906!$G:$G,MATCH($AF750,MasterGenCapability_201906!$U:$U,0)),"")</f>
        <v>207</v>
      </c>
      <c r="AK750" s="44">
        <f>IFERROR(INDEX(NQC2020compliance_20191121!$L:$L,MATCH($AF750,NQC2020compliance_20191121!$A:$A,0)),"")</f>
        <v>31.05</v>
      </c>
    </row>
    <row r="751" spans="2:37" x14ac:dyDescent="0.25">
      <c r="B751" s="6">
        <v>746</v>
      </c>
      <c r="C751" s="6" t="s">
        <v>2079</v>
      </c>
      <c r="D751" s="6" t="s">
        <v>2080</v>
      </c>
      <c r="E751" s="6" t="s">
        <v>2015</v>
      </c>
      <c r="F751" s="6" t="s">
        <v>1127</v>
      </c>
      <c r="G751" s="6" t="s">
        <v>30</v>
      </c>
      <c r="H751" s="6" t="s">
        <v>79</v>
      </c>
      <c r="I751" s="6" t="s">
        <v>91</v>
      </c>
      <c r="J751" s="6" t="s">
        <v>992</v>
      </c>
      <c r="K751" s="6"/>
      <c r="L751" s="6" t="s">
        <v>1</v>
      </c>
      <c r="M751" s="12">
        <v>31938</v>
      </c>
      <c r="N751" s="12">
        <v>42895</v>
      </c>
      <c r="O751" s="6">
        <v>1</v>
      </c>
      <c r="P751" s="13">
        <v>5.31</v>
      </c>
      <c r="Q751" s="13">
        <v>9.82</v>
      </c>
      <c r="R751" s="14">
        <v>0.21111197100000001</v>
      </c>
      <c r="S751" s="6" t="s">
        <v>35</v>
      </c>
      <c r="T751" s="6" t="s">
        <v>35</v>
      </c>
      <c r="U751" s="15" t="s">
        <v>35</v>
      </c>
      <c r="V751" s="15" t="s">
        <v>992</v>
      </c>
      <c r="W751" s="15" t="s">
        <v>91</v>
      </c>
      <c r="X751" s="16">
        <v>1</v>
      </c>
      <c r="Y751" s="45">
        <f t="shared" si="149"/>
        <v>73050</v>
      </c>
      <c r="Z751" s="41">
        <f>IF(IFERROR(MATCH(E751,CONV_CAISO_Gen_List!C:C,0),FALSE),1,0)</f>
        <v>1</v>
      </c>
      <c r="AA751" s="47">
        <f t="shared" si="150"/>
        <v>9.82</v>
      </c>
      <c r="AB751">
        <f t="shared" si="151"/>
        <v>1</v>
      </c>
      <c r="AC751">
        <f t="shared" si="152"/>
        <v>1</v>
      </c>
      <c r="AD751">
        <f t="shared" si="144"/>
        <v>1</v>
      </c>
      <c r="AE751">
        <f t="shared" si="153"/>
        <v>0</v>
      </c>
      <c r="AF751" t="str">
        <f t="shared" si="170"/>
        <v>VINCNT_2_QF</v>
      </c>
      <c r="AG751" t="str">
        <f t="shared" si="171"/>
        <v>Terra-Gen 251 Wind, LLC  (Monolith X)</v>
      </c>
      <c r="AH751" s="70">
        <f t="shared" si="172"/>
        <v>5.31</v>
      </c>
      <c r="AI751" t="str">
        <f t="shared" si="173"/>
        <v>Wind</v>
      </c>
      <c r="AJ751" s="44">
        <f>IFERROR(INDEX(MasterGenCapability_201906!$G:$G,MATCH($AF751,MasterGenCapability_201906!$U:$U,0)),"")</f>
        <v>207</v>
      </c>
      <c r="AK751" s="44">
        <f>IFERROR(INDEX(NQC2020compliance_20191121!$L:$L,MATCH($AF751,NQC2020compliance_20191121!$A:$A,0)),"")</f>
        <v>31.05</v>
      </c>
    </row>
    <row r="752" spans="2:37" x14ac:dyDescent="0.25">
      <c r="B752" s="6">
        <v>747</v>
      </c>
      <c r="C752" s="6" t="s">
        <v>2081</v>
      </c>
      <c r="D752" s="6" t="s">
        <v>2082</v>
      </c>
      <c r="E752" s="6" t="s">
        <v>2015</v>
      </c>
      <c r="F752" s="6" t="s">
        <v>1127</v>
      </c>
      <c r="G752" s="6" t="s">
        <v>30</v>
      </c>
      <c r="H752" s="6" t="s">
        <v>79</v>
      </c>
      <c r="I752" s="6" t="s">
        <v>91</v>
      </c>
      <c r="J752" s="6" t="s">
        <v>992</v>
      </c>
      <c r="K752" s="6"/>
      <c r="L752" s="6" t="s">
        <v>1</v>
      </c>
      <c r="M752" s="12">
        <v>31958</v>
      </c>
      <c r="N752" s="12">
        <v>42915</v>
      </c>
      <c r="O752" s="6">
        <v>1</v>
      </c>
      <c r="P752" s="13">
        <v>4.99</v>
      </c>
      <c r="Q752" s="13">
        <v>8.2100000000000009</v>
      </c>
      <c r="R752" s="14">
        <v>0.187818559</v>
      </c>
      <c r="S752" s="6" t="s">
        <v>35</v>
      </c>
      <c r="T752" s="6" t="s">
        <v>35</v>
      </c>
      <c r="U752" s="15" t="s">
        <v>35</v>
      </c>
      <c r="V752" s="15" t="s">
        <v>992</v>
      </c>
      <c r="W752" s="15" t="s">
        <v>91</v>
      </c>
      <c r="X752" s="16">
        <v>1</v>
      </c>
      <c r="Y752" s="45">
        <f t="shared" si="149"/>
        <v>73050</v>
      </c>
      <c r="Z752" s="41">
        <f>IF(IFERROR(MATCH(E752,CONV_CAISO_Gen_List!C:C,0),FALSE),1,0)</f>
        <v>1</v>
      </c>
      <c r="AA752" s="47">
        <f t="shared" si="150"/>
        <v>8.2100000000000009</v>
      </c>
      <c r="AB752">
        <f t="shared" si="151"/>
        <v>1</v>
      </c>
      <c r="AC752">
        <f t="shared" si="152"/>
        <v>1</v>
      </c>
      <c r="AD752">
        <f t="shared" si="144"/>
        <v>1</v>
      </c>
      <c r="AE752">
        <f t="shared" si="153"/>
        <v>0</v>
      </c>
      <c r="AF752" t="str">
        <f t="shared" si="170"/>
        <v>VINCNT_2_QF</v>
      </c>
      <c r="AG752" t="str">
        <f t="shared" si="171"/>
        <v>Terra-Gen 251 Wind, LLC  (Monolith XI)</v>
      </c>
      <c r="AH752" s="70">
        <f t="shared" si="172"/>
        <v>4.99</v>
      </c>
      <c r="AI752" t="str">
        <f t="shared" si="173"/>
        <v>Wind</v>
      </c>
      <c r="AJ752" s="44">
        <f>IFERROR(INDEX(MasterGenCapability_201906!$G:$G,MATCH($AF752,MasterGenCapability_201906!$U:$U,0)),"")</f>
        <v>207</v>
      </c>
      <c r="AK752" s="44">
        <f>IFERROR(INDEX(NQC2020compliance_20191121!$L:$L,MATCH($AF752,NQC2020compliance_20191121!$A:$A,0)),"")</f>
        <v>31.05</v>
      </c>
    </row>
    <row r="753" spans="2:37" x14ac:dyDescent="0.25">
      <c r="B753" s="6">
        <v>748</v>
      </c>
      <c r="C753" s="6" t="s">
        <v>2083</v>
      </c>
      <c r="D753" s="6" t="s">
        <v>2084</v>
      </c>
      <c r="E753" s="6" t="s">
        <v>2015</v>
      </c>
      <c r="F753" s="6" t="s">
        <v>1127</v>
      </c>
      <c r="G753" s="6" t="s">
        <v>30</v>
      </c>
      <c r="H753" s="6" t="s">
        <v>79</v>
      </c>
      <c r="I753" s="6" t="s">
        <v>91</v>
      </c>
      <c r="J753" s="6" t="s">
        <v>992</v>
      </c>
      <c r="K753" s="6"/>
      <c r="L753" s="6" t="s">
        <v>1</v>
      </c>
      <c r="M753" s="12">
        <v>31967</v>
      </c>
      <c r="N753" s="12">
        <v>42924</v>
      </c>
      <c r="O753" s="6">
        <v>1</v>
      </c>
      <c r="P753" s="13">
        <v>6.72</v>
      </c>
      <c r="Q753" s="13">
        <v>10.15</v>
      </c>
      <c r="R753" s="14">
        <v>0.172421994</v>
      </c>
      <c r="S753" s="6" t="s">
        <v>35</v>
      </c>
      <c r="T753" s="6" t="s">
        <v>35</v>
      </c>
      <c r="U753" s="15" t="s">
        <v>35</v>
      </c>
      <c r="V753" s="15" t="s">
        <v>992</v>
      </c>
      <c r="W753" s="15" t="s">
        <v>91</v>
      </c>
      <c r="X753" s="16">
        <v>1</v>
      </c>
      <c r="Y753" s="45">
        <f t="shared" si="149"/>
        <v>73050</v>
      </c>
      <c r="Z753" s="41">
        <f>IF(IFERROR(MATCH(E753,CONV_CAISO_Gen_List!C:C,0),FALSE),1,0)</f>
        <v>1</v>
      </c>
      <c r="AA753" s="47">
        <f t="shared" si="150"/>
        <v>10.15</v>
      </c>
      <c r="AB753">
        <f t="shared" si="151"/>
        <v>1</v>
      </c>
      <c r="AC753">
        <f t="shared" si="152"/>
        <v>1</v>
      </c>
      <c r="AD753">
        <f t="shared" si="144"/>
        <v>1</v>
      </c>
      <c r="AE753">
        <f t="shared" si="153"/>
        <v>0</v>
      </c>
      <c r="AF753" t="str">
        <f t="shared" si="170"/>
        <v>VINCNT_2_QF</v>
      </c>
      <c r="AG753" t="str">
        <f t="shared" si="171"/>
        <v>Terra-Gen 251 Wind, LLC  (Monolith XII)</v>
      </c>
      <c r="AH753" s="70">
        <f t="shared" si="172"/>
        <v>6.72</v>
      </c>
      <c r="AI753" t="str">
        <f t="shared" si="173"/>
        <v>Wind</v>
      </c>
      <c r="AJ753" s="44">
        <f>IFERROR(INDEX(MasterGenCapability_201906!$G:$G,MATCH($AF753,MasterGenCapability_201906!$U:$U,0)),"")</f>
        <v>207</v>
      </c>
      <c r="AK753" s="44">
        <f>IFERROR(INDEX(NQC2020compliance_20191121!$L:$L,MATCH($AF753,NQC2020compliance_20191121!$A:$A,0)),"")</f>
        <v>31.05</v>
      </c>
    </row>
    <row r="754" spans="2:37" x14ac:dyDescent="0.25">
      <c r="B754" s="6">
        <v>749</v>
      </c>
      <c r="C754" s="6" t="s">
        <v>2085</v>
      </c>
      <c r="D754" s="6" t="s">
        <v>2086</v>
      </c>
      <c r="E754" s="6" t="s">
        <v>2015</v>
      </c>
      <c r="F754" s="6" t="s">
        <v>1127</v>
      </c>
      <c r="G754" s="6" t="s">
        <v>30</v>
      </c>
      <c r="H754" s="6" t="s">
        <v>79</v>
      </c>
      <c r="I754" s="6" t="s">
        <v>91</v>
      </c>
      <c r="J754" s="6" t="s">
        <v>992</v>
      </c>
      <c r="K754" s="6"/>
      <c r="L754" s="6" t="s">
        <v>1</v>
      </c>
      <c r="M754" s="12">
        <v>31958</v>
      </c>
      <c r="N754" s="12">
        <v>42915</v>
      </c>
      <c r="O754" s="6">
        <v>1</v>
      </c>
      <c r="P754" s="13">
        <v>5.67</v>
      </c>
      <c r="Q754" s="13">
        <v>7.66</v>
      </c>
      <c r="R754" s="14">
        <v>0.15422032199999999</v>
      </c>
      <c r="S754" s="6" t="s">
        <v>35</v>
      </c>
      <c r="T754" s="6" t="s">
        <v>35</v>
      </c>
      <c r="U754" s="15" t="s">
        <v>35</v>
      </c>
      <c r="V754" s="15" t="s">
        <v>992</v>
      </c>
      <c r="W754" s="15" t="s">
        <v>91</v>
      </c>
      <c r="X754" s="16">
        <v>1</v>
      </c>
      <c r="Y754" s="45">
        <f t="shared" si="149"/>
        <v>73050</v>
      </c>
      <c r="Z754" s="41">
        <f>IF(IFERROR(MATCH(E754,CONV_CAISO_Gen_List!C:C,0),FALSE),1,0)</f>
        <v>1</v>
      </c>
      <c r="AA754" s="47">
        <f t="shared" si="150"/>
        <v>7.66</v>
      </c>
      <c r="AB754">
        <f t="shared" si="151"/>
        <v>1</v>
      </c>
      <c r="AC754">
        <f t="shared" si="152"/>
        <v>1</v>
      </c>
      <c r="AD754">
        <f t="shared" si="144"/>
        <v>1</v>
      </c>
      <c r="AE754">
        <f t="shared" si="153"/>
        <v>0</v>
      </c>
      <c r="AF754" t="str">
        <f t="shared" si="170"/>
        <v>VINCNT_2_QF</v>
      </c>
      <c r="AG754" t="str">
        <f t="shared" si="171"/>
        <v>Terra-Gen 251 Wind, LLC  (Monolith XIII)</v>
      </c>
      <c r="AH754" s="70">
        <f t="shared" si="172"/>
        <v>5.67</v>
      </c>
      <c r="AI754" t="str">
        <f t="shared" si="173"/>
        <v>Wind</v>
      </c>
      <c r="AJ754" s="44">
        <f>IFERROR(INDEX(MasterGenCapability_201906!$G:$G,MATCH($AF754,MasterGenCapability_201906!$U:$U,0)),"")</f>
        <v>207</v>
      </c>
      <c r="AK754" s="44">
        <f>IFERROR(INDEX(NQC2020compliance_20191121!$L:$L,MATCH($AF754,NQC2020compliance_20191121!$A:$A,0)),"")</f>
        <v>31.05</v>
      </c>
    </row>
    <row r="755" spans="2:37" x14ac:dyDescent="0.25">
      <c r="B755" s="6">
        <v>750</v>
      </c>
      <c r="C755" s="6" t="s">
        <v>2087</v>
      </c>
      <c r="D755" s="6" t="s">
        <v>2088</v>
      </c>
      <c r="E755" s="6" t="s">
        <v>1289</v>
      </c>
      <c r="F755" s="6" t="s">
        <v>1127</v>
      </c>
      <c r="G755" s="6" t="s">
        <v>30</v>
      </c>
      <c r="H755" s="6" t="s">
        <v>79</v>
      </c>
      <c r="I755" s="6" t="s">
        <v>91</v>
      </c>
      <c r="J755" s="6" t="s">
        <v>992</v>
      </c>
      <c r="K755" s="6"/>
      <c r="L755" s="6" t="s">
        <v>1</v>
      </c>
      <c r="M755" s="12">
        <v>31436</v>
      </c>
      <c r="N755" s="12">
        <v>42393</v>
      </c>
      <c r="O755" s="6">
        <v>1</v>
      </c>
      <c r="P755" s="13">
        <v>6.4450000000000003</v>
      </c>
      <c r="Q755" s="13">
        <v>8.65</v>
      </c>
      <c r="R755" s="14">
        <v>0.15321069400000001</v>
      </c>
      <c r="S755" s="6" t="s">
        <v>35</v>
      </c>
      <c r="T755" s="6" t="s">
        <v>35</v>
      </c>
      <c r="U755" s="15" t="s">
        <v>35</v>
      </c>
      <c r="V755" s="15" t="s">
        <v>992</v>
      </c>
      <c r="W755" s="15" t="s">
        <v>91</v>
      </c>
      <c r="X755" s="16">
        <v>1</v>
      </c>
      <c r="Y755" s="45">
        <f t="shared" si="149"/>
        <v>73050</v>
      </c>
      <c r="Z755" s="41">
        <f>IF(IFERROR(MATCH(E755,CONV_CAISO_Gen_List!C:C,0),FALSE),1,0)</f>
        <v>1</v>
      </c>
      <c r="AA755" s="47">
        <f t="shared" si="150"/>
        <v>8.65</v>
      </c>
      <c r="AB755">
        <f t="shared" si="151"/>
        <v>1</v>
      </c>
      <c r="AC755">
        <f t="shared" si="152"/>
        <v>1</v>
      </c>
      <c r="AD755">
        <f t="shared" si="144"/>
        <v>1</v>
      </c>
      <c r="AE755">
        <f t="shared" si="153"/>
        <v>0</v>
      </c>
      <c r="AF755" t="str">
        <f t="shared" si="170"/>
        <v>ANTLPE_2_QF</v>
      </c>
      <c r="AG755" t="str">
        <f t="shared" si="171"/>
        <v>Wind Stream Operations, LLC (Northwind)</v>
      </c>
      <c r="AH755" s="70">
        <f t="shared" si="172"/>
        <v>6.4450000000000003</v>
      </c>
      <c r="AI755" t="str">
        <f t="shared" si="173"/>
        <v>Wind</v>
      </c>
      <c r="AJ755" s="44">
        <f>IFERROR(INDEX(MasterGenCapability_201906!$G:$G,MATCH($AF755,MasterGenCapability_201906!$U:$U,0)),"")</f>
        <v>26</v>
      </c>
      <c r="AK755" s="44">
        <f>IFERROR(INDEX(NQC2020compliance_20191121!$L:$L,MATCH($AF755,NQC2020compliance_20191121!$A:$A,0)),"")</f>
        <v>0.6</v>
      </c>
    </row>
    <row r="756" spans="2:37" x14ac:dyDescent="0.25">
      <c r="B756" s="6">
        <v>751</v>
      </c>
      <c r="C756" s="6" t="s">
        <v>2089</v>
      </c>
      <c r="D756" s="6" t="s">
        <v>2090</v>
      </c>
      <c r="E756" s="6" t="s">
        <v>2001</v>
      </c>
      <c r="F756" s="6" t="s">
        <v>1127</v>
      </c>
      <c r="G756" s="6" t="s">
        <v>30</v>
      </c>
      <c r="H756" s="6" t="s">
        <v>844</v>
      </c>
      <c r="I756" s="6" t="s">
        <v>1166</v>
      </c>
      <c r="J756" s="6" t="s">
        <v>992</v>
      </c>
      <c r="K756" s="6"/>
      <c r="L756" s="6" t="s">
        <v>1</v>
      </c>
      <c r="M756" s="12">
        <v>31382</v>
      </c>
      <c r="N756" s="12">
        <v>42460</v>
      </c>
      <c r="O756" s="6">
        <v>1</v>
      </c>
      <c r="P756" s="13">
        <v>19.265000000000001</v>
      </c>
      <c r="Q756" s="13">
        <v>36.31</v>
      </c>
      <c r="R756" s="14">
        <v>0.21515583499999999</v>
      </c>
      <c r="S756" s="6" t="s">
        <v>35</v>
      </c>
      <c r="T756" s="6" t="s">
        <v>35</v>
      </c>
      <c r="U756" s="15" t="s">
        <v>35</v>
      </c>
      <c r="V756" s="15" t="s">
        <v>992</v>
      </c>
      <c r="W756" s="15" t="s">
        <v>846</v>
      </c>
      <c r="X756" s="16">
        <v>1</v>
      </c>
      <c r="Y756" s="45">
        <f t="shared" si="149"/>
        <v>73050</v>
      </c>
      <c r="Z756" s="41">
        <f>IF(IFERROR(MATCH(E756,CONV_CAISO_Gen_List!C:C,0),FALSE),1,0)</f>
        <v>1</v>
      </c>
      <c r="AA756" s="47">
        <f t="shared" si="150"/>
        <v>36.31</v>
      </c>
      <c r="AB756">
        <f t="shared" si="151"/>
        <v>1</v>
      </c>
      <c r="AC756">
        <f t="shared" si="152"/>
        <v>1</v>
      </c>
      <c r="AD756">
        <f t="shared" si="144"/>
        <v>1</v>
      </c>
      <c r="AE756">
        <f t="shared" si="153"/>
        <v>0</v>
      </c>
      <c r="AF756" t="str">
        <f t="shared" si="170"/>
        <v>DEVERS_1_QF</v>
      </c>
      <c r="AG756" t="str">
        <f t="shared" si="171"/>
        <v>SA</v>
      </c>
      <c r="AH756" s="70">
        <f t="shared" si="172"/>
        <v>19.265000000000001</v>
      </c>
      <c r="AI756" t="str">
        <f t="shared" si="173"/>
        <v>Wind</v>
      </c>
      <c r="AJ756" s="44">
        <f>IFERROR(INDEX(MasterGenCapability_201906!$G:$G,MATCH($AF756,MasterGenCapability_201906!$U:$U,0)),"")</f>
        <v>44.8</v>
      </c>
      <c r="AK756" s="44">
        <f>IFERROR(INDEX(NQC2020compliance_20191121!$L:$L,MATCH($AF756,NQC2020compliance_20191121!$A:$A,0)),"")</f>
        <v>1.2</v>
      </c>
    </row>
    <row r="757" spans="2:37" x14ac:dyDescent="0.25">
      <c r="B757" s="6">
        <v>752</v>
      </c>
      <c r="C757" s="6" t="s">
        <v>2091</v>
      </c>
      <c r="D757" s="6" t="s">
        <v>2092</v>
      </c>
      <c r="E757" s="6" t="s">
        <v>2015</v>
      </c>
      <c r="F757" s="6" t="s">
        <v>1127</v>
      </c>
      <c r="G757" s="6" t="s">
        <v>30</v>
      </c>
      <c r="H757" s="6" t="s">
        <v>79</v>
      </c>
      <c r="I757" s="6" t="s">
        <v>91</v>
      </c>
      <c r="J757" s="6" t="s">
        <v>992</v>
      </c>
      <c r="K757" s="6"/>
      <c r="L757" s="6" t="s">
        <v>1</v>
      </c>
      <c r="M757" s="12">
        <v>33102</v>
      </c>
      <c r="N757" s="12">
        <v>44059</v>
      </c>
      <c r="O757" s="6">
        <v>1</v>
      </c>
      <c r="P757" s="13">
        <v>75</v>
      </c>
      <c r="Q757" s="13">
        <v>201.9</v>
      </c>
      <c r="R757" s="14">
        <v>0.307305936</v>
      </c>
      <c r="S757" s="6" t="s">
        <v>35</v>
      </c>
      <c r="T757" s="6" t="s">
        <v>35</v>
      </c>
      <c r="U757" s="15" t="s">
        <v>35</v>
      </c>
      <c r="V757" s="15" t="s">
        <v>992</v>
      </c>
      <c r="W757" s="15" t="s">
        <v>91</v>
      </c>
      <c r="X757" s="16">
        <v>1</v>
      </c>
      <c r="Y757" s="45">
        <f t="shared" si="149"/>
        <v>73050</v>
      </c>
      <c r="Z757" s="41">
        <f>IF(IFERROR(MATCH(E757,CONV_CAISO_Gen_List!C:C,0),FALSE),1,0)</f>
        <v>1</v>
      </c>
      <c r="AA757" s="47">
        <f t="shared" si="150"/>
        <v>201.9</v>
      </c>
      <c r="AB757">
        <f t="shared" si="151"/>
        <v>1</v>
      </c>
      <c r="AC757">
        <f t="shared" si="152"/>
        <v>1</v>
      </c>
      <c r="AD757">
        <f t="shared" si="144"/>
        <v>1</v>
      </c>
      <c r="AE757">
        <f t="shared" si="153"/>
        <v>0</v>
      </c>
      <c r="AF757" t="str">
        <f t="shared" si="170"/>
        <v>VINCNT_2_QF</v>
      </c>
      <c r="AG757" t="str">
        <f t="shared" si="171"/>
        <v>Desert Winds II Pwr Purch Trst</v>
      </c>
      <c r="AH757" s="70">
        <f t="shared" si="172"/>
        <v>75</v>
      </c>
      <c r="AI757" t="str">
        <f t="shared" si="173"/>
        <v>Wind</v>
      </c>
      <c r="AJ757" s="44">
        <f>IFERROR(INDEX(MasterGenCapability_201906!$G:$G,MATCH($AF757,MasterGenCapability_201906!$U:$U,0)),"")</f>
        <v>207</v>
      </c>
      <c r="AK757" s="44">
        <f>IFERROR(INDEX(NQC2020compliance_20191121!$L:$L,MATCH($AF757,NQC2020compliance_20191121!$A:$A,0)),"")</f>
        <v>31.05</v>
      </c>
    </row>
    <row r="758" spans="2:37" x14ac:dyDescent="0.25">
      <c r="B758" s="6">
        <v>753</v>
      </c>
      <c r="C758" s="6" t="s">
        <v>2093</v>
      </c>
      <c r="D758" s="6" t="s">
        <v>2094</v>
      </c>
      <c r="E758" s="6" t="s">
        <v>2015</v>
      </c>
      <c r="F758" s="6" t="s">
        <v>1127</v>
      </c>
      <c r="G758" s="6" t="s">
        <v>30</v>
      </c>
      <c r="H758" s="6" t="s">
        <v>79</v>
      </c>
      <c r="I758" s="6" t="s">
        <v>91</v>
      </c>
      <c r="J758" s="6" t="s">
        <v>992</v>
      </c>
      <c r="K758" s="6"/>
      <c r="L758" s="6" t="s">
        <v>1</v>
      </c>
      <c r="M758" s="12">
        <v>32813</v>
      </c>
      <c r="N758" s="12">
        <v>43769</v>
      </c>
      <c r="O758" s="6">
        <v>1</v>
      </c>
      <c r="P758" s="13">
        <v>40.5</v>
      </c>
      <c r="Q758" s="13">
        <v>74.459999999999994</v>
      </c>
      <c r="R758" s="14">
        <v>0.209876543</v>
      </c>
      <c r="S758" s="6" t="s">
        <v>35</v>
      </c>
      <c r="T758" s="6" t="s">
        <v>35</v>
      </c>
      <c r="U758" s="15" t="s">
        <v>35</v>
      </c>
      <c r="V758" s="15" t="s">
        <v>992</v>
      </c>
      <c r="W758" s="15" t="s">
        <v>91</v>
      </c>
      <c r="X758" s="16">
        <v>1</v>
      </c>
      <c r="Y758" s="45">
        <f t="shared" si="149"/>
        <v>73050</v>
      </c>
      <c r="Z758" s="41">
        <f>IF(IFERROR(MATCH(E758,CONV_CAISO_Gen_List!C:C,0),FALSE),1,0)</f>
        <v>1</v>
      </c>
      <c r="AA758" s="47">
        <f t="shared" si="150"/>
        <v>74.459999999999994</v>
      </c>
      <c r="AB758">
        <f t="shared" si="151"/>
        <v>1</v>
      </c>
      <c r="AC758">
        <f t="shared" si="152"/>
        <v>1</v>
      </c>
      <c r="AD758">
        <f t="shared" si="144"/>
        <v>1</v>
      </c>
      <c r="AE758">
        <f t="shared" si="153"/>
        <v>0</v>
      </c>
      <c r="AF758" t="str">
        <f t="shared" si="170"/>
        <v>VINCNT_2_QF</v>
      </c>
      <c r="AG758" t="str">
        <f t="shared" si="171"/>
        <v>Desert Wind III PPC Trust</v>
      </c>
      <c r="AH758" s="70">
        <f t="shared" si="172"/>
        <v>40.5</v>
      </c>
      <c r="AI758" t="str">
        <f t="shared" si="173"/>
        <v>Wind</v>
      </c>
      <c r="AJ758" s="44">
        <f>IFERROR(INDEX(MasterGenCapability_201906!$G:$G,MATCH($AF758,MasterGenCapability_201906!$U:$U,0)),"")</f>
        <v>207</v>
      </c>
      <c r="AK758" s="44">
        <f>IFERROR(INDEX(NQC2020compliance_20191121!$L:$L,MATCH($AF758,NQC2020compliance_20191121!$A:$A,0)),"")</f>
        <v>31.05</v>
      </c>
    </row>
    <row r="759" spans="2:37" x14ac:dyDescent="0.25">
      <c r="B759" s="6">
        <v>754</v>
      </c>
      <c r="C759" s="6" t="s">
        <v>2095</v>
      </c>
      <c r="D759" s="6" t="s">
        <v>2096</v>
      </c>
      <c r="E759" s="6"/>
      <c r="F759" s="6" t="s">
        <v>1127</v>
      </c>
      <c r="G759" s="6" t="s">
        <v>30</v>
      </c>
      <c r="H759" s="6" t="s">
        <v>844</v>
      </c>
      <c r="I759" s="6" t="s">
        <v>1166</v>
      </c>
      <c r="J759" s="6" t="s">
        <v>992</v>
      </c>
      <c r="K759" s="6"/>
      <c r="L759" s="6" t="s">
        <v>1</v>
      </c>
      <c r="M759" s="12">
        <v>31768</v>
      </c>
      <c r="N759" s="12">
        <v>42725</v>
      </c>
      <c r="O759" s="6">
        <v>1</v>
      </c>
      <c r="P759" s="13">
        <v>5.93</v>
      </c>
      <c r="Q759" s="13">
        <v>29.73</v>
      </c>
      <c r="R759" s="14">
        <v>0.57231629299999998</v>
      </c>
      <c r="S759" s="6" t="s">
        <v>35</v>
      </c>
      <c r="T759" s="6" t="s">
        <v>35</v>
      </c>
      <c r="U759" s="15" t="s">
        <v>35</v>
      </c>
      <c r="V759" s="15" t="s">
        <v>992</v>
      </c>
      <c r="W759" s="15" t="s">
        <v>846</v>
      </c>
      <c r="X759" s="16">
        <v>1</v>
      </c>
      <c r="Y759" s="45">
        <f t="shared" si="149"/>
        <v>73050</v>
      </c>
      <c r="Z759" s="41">
        <f>IF(IFERROR(MATCH(E759,CONV_CAISO_Gen_List!C:C,0),FALSE),1,0)</f>
        <v>0</v>
      </c>
      <c r="AA759" s="47">
        <f t="shared" si="150"/>
        <v>29.73</v>
      </c>
      <c r="AB759">
        <f t="shared" si="151"/>
        <v>1</v>
      </c>
      <c r="AC759">
        <f t="shared" si="152"/>
        <v>1</v>
      </c>
      <c r="AD759">
        <f t="shared" si="144"/>
        <v>1</v>
      </c>
      <c r="AE759">
        <f t="shared" si="153"/>
        <v>0</v>
      </c>
      <c r="AF759" t="str">
        <f t="shared" si="170"/>
        <v>SC76213</v>
      </c>
      <c r="AG759" t="str">
        <f t="shared" si="171"/>
        <v>BNY Western Trust Company</v>
      </c>
      <c r="AH759" s="70">
        <f t="shared" si="172"/>
        <v>5.93</v>
      </c>
      <c r="AI759" t="str">
        <f t="shared" si="173"/>
        <v>Wind</v>
      </c>
      <c r="AJ759" s="44" t="str">
        <f>IFERROR(INDEX(MasterGenCapability_201906!$G:$G,MATCH($AF759,MasterGenCapability_201906!$U:$U,0)),"")</f>
        <v/>
      </c>
      <c r="AK759" s="44" t="str">
        <f>IFERROR(INDEX(NQC2020compliance_20191121!$L:$L,MATCH($AF759,NQC2020compliance_20191121!$A:$A,0)),"")</f>
        <v/>
      </c>
    </row>
    <row r="760" spans="2:37" x14ac:dyDescent="0.25">
      <c r="B760" s="6">
        <v>755</v>
      </c>
      <c r="C760" s="6" t="s">
        <v>2097</v>
      </c>
      <c r="D760" s="6" t="s">
        <v>2098</v>
      </c>
      <c r="E760" s="6" t="s">
        <v>1289</v>
      </c>
      <c r="F760" s="6" t="s">
        <v>1127</v>
      </c>
      <c r="G760" s="6" t="s">
        <v>30</v>
      </c>
      <c r="H760" s="6" t="s">
        <v>79</v>
      </c>
      <c r="I760" s="6" t="s">
        <v>91</v>
      </c>
      <c r="J760" s="6" t="s">
        <v>992</v>
      </c>
      <c r="K760" s="6"/>
      <c r="L760" s="6" t="s">
        <v>1</v>
      </c>
      <c r="M760" s="12">
        <v>31453</v>
      </c>
      <c r="N760" s="12">
        <v>42409</v>
      </c>
      <c r="O760" s="6">
        <v>1</v>
      </c>
      <c r="P760" s="13">
        <v>27.9</v>
      </c>
      <c r="Q760" s="13">
        <v>72.760000000000005</v>
      </c>
      <c r="R760" s="14">
        <v>0.29770380200000002</v>
      </c>
      <c r="S760" s="6" t="s">
        <v>35</v>
      </c>
      <c r="T760" s="6" t="s">
        <v>35</v>
      </c>
      <c r="U760" s="15" t="s">
        <v>35</v>
      </c>
      <c r="V760" s="15" t="s">
        <v>992</v>
      </c>
      <c r="W760" s="15" t="s">
        <v>91</v>
      </c>
      <c r="X760" s="16">
        <v>1</v>
      </c>
      <c r="Y760" s="45">
        <f t="shared" si="149"/>
        <v>73050</v>
      </c>
      <c r="Z760" s="41">
        <f>IF(IFERROR(MATCH(E760,CONV_CAISO_Gen_List!C:C,0),FALSE),1,0)</f>
        <v>1</v>
      </c>
      <c r="AA760" s="47">
        <f t="shared" si="150"/>
        <v>72.760000000000005</v>
      </c>
      <c r="AB760">
        <f t="shared" si="151"/>
        <v>1</v>
      </c>
      <c r="AC760">
        <f t="shared" si="152"/>
        <v>1</v>
      </c>
      <c r="AD760">
        <f t="shared" si="144"/>
        <v>1</v>
      </c>
      <c r="AE760">
        <f t="shared" si="153"/>
        <v>0</v>
      </c>
      <c r="AF760" t="str">
        <f t="shared" si="170"/>
        <v>ANTLPE_2_QF</v>
      </c>
      <c r="AG760" t="str">
        <f t="shared" si="171"/>
        <v>Oak Creek Energy Systems Inc.</v>
      </c>
      <c r="AH760" s="70">
        <f t="shared" si="172"/>
        <v>27.9</v>
      </c>
      <c r="AI760" t="str">
        <f t="shared" si="173"/>
        <v>Wind</v>
      </c>
      <c r="AJ760" s="44">
        <f>IFERROR(INDEX(MasterGenCapability_201906!$G:$G,MATCH($AF760,MasterGenCapability_201906!$U:$U,0)),"")</f>
        <v>26</v>
      </c>
      <c r="AK760" s="44">
        <f>IFERROR(INDEX(NQC2020compliance_20191121!$L:$L,MATCH($AF760,NQC2020compliance_20191121!$A:$A,0)),"")</f>
        <v>0.6</v>
      </c>
    </row>
    <row r="761" spans="2:37" x14ac:dyDescent="0.25">
      <c r="B761" s="6">
        <v>756</v>
      </c>
      <c r="C761" s="6" t="s">
        <v>2099</v>
      </c>
      <c r="D761" s="6" t="s">
        <v>2100</v>
      </c>
      <c r="E761" s="6" t="s">
        <v>2101</v>
      </c>
      <c r="F761" s="6" t="s">
        <v>1127</v>
      </c>
      <c r="G761" s="6" t="s">
        <v>30</v>
      </c>
      <c r="H761" s="6" t="s">
        <v>844</v>
      </c>
      <c r="I761" s="6" t="s">
        <v>1166</v>
      </c>
      <c r="J761" s="6" t="s">
        <v>992</v>
      </c>
      <c r="K761" s="6"/>
      <c r="L761" s="6" t="s">
        <v>1</v>
      </c>
      <c r="M761" s="12">
        <v>40962</v>
      </c>
      <c r="N761" s="12">
        <v>48456</v>
      </c>
      <c r="O761" s="6">
        <v>1</v>
      </c>
      <c r="P761" s="13">
        <v>49</v>
      </c>
      <c r="Q761" s="13">
        <v>165</v>
      </c>
      <c r="R761" s="14">
        <v>0.38440033499999998</v>
      </c>
      <c r="S761" s="6" t="s">
        <v>35</v>
      </c>
      <c r="T761" s="6" t="s">
        <v>35</v>
      </c>
      <c r="U761" s="15" t="s">
        <v>35</v>
      </c>
      <c r="V761" s="15" t="s">
        <v>992</v>
      </c>
      <c r="W761" s="15" t="s">
        <v>846</v>
      </c>
      <c r="X761" s="16">
        <v>1</v>
      </c>
      <c r="Y761" s="45">
        <f t="shared" si="149"/>
        <v>73050</v>
      </c>
      <c r="Z761" s="41">
        <f>IF(IFERROR(MATCH(E761,CONV_CAISO_Gen_List!C:C,0),FALSE),1,0)</f>
        <v>1</v>
      </c>
      <c r="AA761" s="47">
        <f t="shared" si="150"/>
        <v>165</v>
      </c>
      <c r="AB761">
        <f t="shared" si="151"/>
        <v>1</v>
      </c>
      <c r="AC761">
        <f t="shared" si="152"/>
        <v>1</v>
      </c>
      <c r="AD761">
        <f t="shared" si="144"/>
        <v>1</v>
      </c>
      <c r="AE761">
        <f t="shared" si="153"/>
        <v>0</v>
      </c>
      <c r="AF761" t="str">
        <f t="shared" si="170"/>
        <v>BLAST_1_WIND</v>
      </c>
      <c r="AG761" t="str">
        <f t="shared" si="171"/>
        <v>Mountain View Power Partners IV, LLC</v>
      </c>
      <c r="AH761" s="70">
        <f t="shared" si="172"/>
        <v>49</v>
      </c>
      <c r="AI761" t="str">
        <f t="shared" si="173"/>
        <v>Wind</v>
      </c>
      <c r="AJ761" s="44">
        <f>IFERROR(INDEX(MasterGenCapability_201906!$G:$G,MATCH($AF761,MasterGenCapability_201906!$U:$U,0)),"")</f>
        <v>49</v>
      </c>
      <c r="AK761" s="44">
        <f>IFERROR(INDEX(NQC2020compliance_20191121!$L:$L,MATCH($AF761,NQC2020compliance_20191121!$A:$A,0)),"")</f>
        <v>7.35</v>
      </c>
    </row>
    <row r="762" spans="2:37" x14ac:dyDescent="0.25">
      <c r="B762" s="6">
        <v>757</v>
      </c>
      <c r="C762" s="6" t="s">
        <v>2102</v>
      </c>
      <c r="D762" s="6" t="s">
        <v>2103</v>
      </c>
      <c r="E762" s="6" t="s">
        <v>2104</v>
      </c>
      <c r="F762" s="6" t="s">
        <v>1127</v>
      </c>
      <c r="G762" s="6" t="s">
        <v>30</v>
      </c>
      <c r="H762" s="6" t="s">
        <v>844</v>
      </c>
      <c r="I762" s="6" t="s">
        <v>1166</v>
      </c>
      <c r="J762" s="6" t="s">
        <v>992</v>
      </c>
      <c r="K762" s="6"/>
      <c r="L762" s="6" t="s">
        <v>1</v>
      </c>
      <c r="M762" s="12">
        <v>39522</v>
      </c>
      <c r="N762" s="12">
        <v>47026</v>
      </c>
      <c r="O762" s="6">
        <v>1</v>
      </c>
      <c r="P762" s="13">
        <v>45</v>
      </c>
      <c r="Q762" s="13">
        <v>137.97</v>
      </c>
      <c r="R762" s="14">
        <v>0.35</v>
      </c>
      <c r="S762" s="6" t="s">
        <v>35</v>
      </c>
      <c r="T762" s="6" t="s">
        <v>35</v>
      </c>
      <c r="U762" s="15" t="s">
        <v>35</v>
      </c>
      <c r="V762" s="15" t="s">
        <v>992</v>
      </c>
      <c r="W762" s="15" t="s">
        <v>846</v>
      </c>
      <c r="X762" s="16">
        <v>1</v>
      </c>
      <c r="Y762" s="45">
        <f t="shared" si="149"/>
        <v>73050</v>
      </c>
      <c r="Z762" s="41">
        <f>IF(IFERROR(MATCH(E762,CONV_CAISO_Gen_List!C:C,0),FALSE),1,0)</f>
        <v>1</v>
      </c>
      <c r="AA762" s="47">
        <f t="shared" si="150"/>
        <v>137.97</v>
      </c>
      <c r="AB762">
        <f t="shared" si="151"/>
        <v>1</v>
      </c>
      <c r="AC762">
        <f t="shared" si="152"/>
        <v>1</v>
      </c>
      <c r="AD762">
        <f t="shared" si="144"/>
        <v>1</v>
      </c>
      <c r="AE762">
        <f t="shared" si="153"/>
        <v>0</v>
      </c>
      <c r="AF762" t="str">
        <f t="shared" si="170"/>
        <v>TIFFNY_1_DILLON</v>
      </c>
      <c r="AG762" t="str">
        <f t="shared" si="171"/>
        <v>Dillon Wind LLC (A&amp;R)</v>
      </c>
      <c r="AH762" s="70">
        <f t="shared" si="172"/>
        <v>45</v>
      </c>
      <c r="AI762" t="str">
        <f t="shared" si="173"/>
        <v>Wind</v>
      </c>
      <c r="AJ762" s="44">
        <f>IFERROR(INDEX(MasterGenCapability_201906!$G:$G,MATCH($AF762,MasterGenCapability_201906!$U:$U,0)),"")</f>
        <v>45</v>
      </c>
      <c r="AK762" s="44">
        <f>IFERROR(INDEX(NQC2020compliance_20191121!$L:$L,MATCH($AF762,NQC2020compliance_20191121!$A:$A,0)),"")</f>
        <v>6.75</v>
      </c>
    </row>
    <row r="763" spans="2:37" x14ac:dyDescent="0.25">
      <c r="B763" s="6">
        <v>758</v>
      </c>
      <c r="C763" s="6" t="s">
        <v>2105</v>
      </c>
      <c r="D763" s="6" t="s">
        <v>2106</v>
      </c>
      <c r="E763" s="6" t="s">
        <v>2107</v>
      </c>
      <c r="F763" s="6" t="s">
        <v>1127</v>
      </c>
      <c r="G763" s="6" t="s">
        <v>30</v>
      </c>
      <c r="H763" s="6" t="s">
        <v>79</v>
      </c>
      <c r="I763" s="6" t="s">
        <v>91</v>
      </c>
      <c r="J763" s="6" t="s">
        <v>992</v>
      </c>
      <c r="K763" s="6"/>
      <c r="L763" s="6" t="s">
        <v>1</v>
      </c>
      <c r="M763" s="12">
        <v>40935</v>
      </c>
      <c r="N763" s="12">
        <v>48610</v>
      </c>
      <c r="O763" s="6">
        <v>1</v>
      </c>
      <c r="P763" s="13">
        <v>120</v>
      </c>
      <c r="Q763" s="13">
        <v>281.72160000000002</v>
      </c>
      <c r="R763" s="14">
        <v>0.26800000000000002</v>
      </c>
      <c r="S763" s="6" t="s">
        <v>35</v>
      </c>
      <c r="T763" s="6" t="s">
        <v>35</v>
      </c>
      <c r="U763" s="15" t="s">
        <v>35</v>
      </c>
      <c r="V763" s="15" t="s">
        <v>992</v>
      </c>
      <c r="W763" s="15" t="s">
        <v>91</v>
      </c>
      <c r="X763" s="16">
        <v>1</v>
      </c>
      <c r="Y763" s="45">
        <f t="shared" si="149"/>
        <v>73050</v>
      </c>
      <c r="Z763" s="41">
        <f>IF(IFERROR(MATCH(E763,CONV_CAISO_Gen_List!C:C,0),FALSE),1,0)</f>
        <v>1</v>
      </c>
      <c r="AA763" s="47">
        <f t="shared" si="150"/>
        <v>281.72160000000002</v>
      </c>
      <c r="AB763">
        <f t="shared" si="151"/>
        <v>1</v>
      </c>
      <c r="AC763">
        <f t="shared" si="152"/>
        <v>1</v>
      </c>
      <c r="AD763">
        <f t="shared" si="144"/>
        <v>1</v>
      </c>
      <c r="AE763">
        <f t="shared" si="153"/>
        <v>0</v>
      </c>
      <c r="AF763" t="str">
        <f t="shared" si="170"/>
        <v>WNDSTR_2_WIND</v>
      </c>
      <c r="AG763" t="str">
        <f t="shared" si="171"/>
        <v>Windstar Energy, LLC</v>
      </c>
      <c r="AH763" s="70">
        <f t="shared" si="172"/>
        <v>120</v>
      </c>
      <c r="AI763" t="str">
        <f t="shared" si="173"/>
        <v>Wind</v>
      </c>
      <c r="AJ763" s="44">
        <f>IFERROR(INDEX(MasterGenCapability_201906!$G:$G,MATCH($AF763,MasterGenCapability_201906!$U:$U,0)),"")</f>
        <v>60</v>
      </c>
      <c r="AK763" s="44">
        <f>IFERROR(INDEX(NQC2020compliance_20191121!$L:$L,MATCH($AF763,NQC2020compliance_20191121!$A:$A,0)),"")</f>
        <v>18</v>
      </c>
    </row>
    <row r="764" spans="2:37" x14ac:dyDescent="0.25">
      <c r="B764" s="6">
        <v>759</v>
      </c>
      <c r="C764" s="6" t="s">
        <v>2108</v>
      </c>
      <c r="D764" s="6" t="s">
        <v>2109</v>
      </c>
      <c r="E764" s="6" t="s">
        <v>2110</v>
      </c>
      <c r="F764" s="6" t="s">
        <v>1127</v>
      </c>
      <c r="G764" s="6" t="s">
        <v>30</v>
      </c>
      <c r="H764" s="6" t="s">
        <v>79</v>
      </c>
      <c r="I764" s="6" t="s">
        <v>91</v>
      </c>
      <c r="J764" s="6" t="s">
        <v>992</v>
      </c>
      <c r="K764" s="6"/>
      <c r="L764" s="6" t="s">
        <v>1</v>
      </c>
      <c r="M764" s="12">
        <v>40483</v>
      </c>
      <c r="N764" s="12">
        <v>49674</v>
      </c>
      <c r="O764" s="6">
        <v>1</v>
      </c>
      <c r="P764" s="13">
        <v>150</v>
      </c>
      <c r="Q764" s="13">
        <v>395.69376899999997</v>
      </c>
      <c r="R764" s="14">
        <v>0.301136811</v>
      </c>
      <c r="S764" s="6" t="s">
        <v>35</v>
      </c>
      <c r="T764" s="6" t="s">
        <v>35</v>
      </c>
      <c r="U764" s="15" t="s">
        <v>35</v>
      </c>
      <c r="V764" s="15" t="s">
        <v>992</v>
      </c>
      <c r="W764" s="15" t="s">
        <v>91</v>
      </c>
      <c r="X764" s="16">
        <v>1</v>
      </c>
      <c r="Y764" s="45">
        <f t="shared" si="149"/>
        <v>73050</v>
      </c>
      <c r="Z764" s="41">
        <f>IF(IFERROR(MATCH(E764,CONV_CAISO_Gen_List!C:C,0),FALSE),1,0)</f>
        <v>1</v>
      </c>
      <c r="AA764" s="47">
        <f t="shared" si="150"/>
        <v>395.69376899999997</v>
      </c>
      <c r="AB764">
        <f t="shared" si="151"/>
        <v>1</v>
      </c>
      <c r="AC764">
        <f t="shared" si="152"/>
        <v>1</v>
      </c>
      <c r="AD764">
        <f t="shared" si="144"/>
        <v>1</v>
      </c>
      <c r="AE764">
        <f t="shared" si="153"/>
        <v>0</v>
      </c>
      <c r="AF764" t="str">
        <f t="shared" si="170"/>
        <v>ALTA4A_2_CPCW1</v>
      </c>
      <c r="AG764" t="str">
        <f t="shared" si="171"/>
        <v>Alta Windpower I</v>
      </c>
      <c r="AH764" s="70">
        <f t="shared" si="172"/>
        <v>150</v>
      </c>
      <c r="AI764" t="str">
        <f t="shared" si="173"/>
        <v>Wind</v>
      </c>
      <c r="AJ764" s="44">
        <f>IFERROR(INDEX(MasterGenCapability_201906!$G:$G,MATCH($AF764,MasterGenCapability_201906!$U:$U,0)),"")</f>
        <v>150</v>
      </c>
      <c r="AK764" s="44">
        <f>IFERROR(INDEX(NQC2020compliance_20191121!$L:$L,MATCH($AF764,NQC2020compliance_20191121!$A:$A,0)),"")</f>
        <v>22.5</v>
      </c>
    </row>
    <row r="765" spans="2:37" x14ac:dyDescent="0.25">
      <c r="B765" s="6">
        <v>760</v>
      </c>
      <c r="C765" s="6" t="s">
        <v>2111</v>
      </c>
      <c r="D765" s="6" t="s">
        <v>2112</v>
      </c>
      <c r="E765" s="6" t="s">
        <v>2113</v>
      </c>
      <c r="F765" s="6" t="s">
        <v>1127</v>
      </c>
      <c r="G765" s="6" t="s">
        <v>30</v>
      </c>
      <c r="H765" s="6" t="s">
        <v>79</v>
      </c>
      <c r="I765" s="6" t="s">
        <v>91</v>
      </c>
      <c r="J765" s="6" t="s">
        <v>992</v>
      </c>
      <c r="K765" s="6"/>
      <c r="L765" s="6" t="s">
        <v>1</v>
      </c>
      <c r="M765" s="12">
        <v>40483</v>
      </c>
      <c r="N765" s="12">
        <v>49674</v>
      </c>
      <c r="O765" s="6">
        <v>1</v>
      </c>
      <c r="P765" s="13">
        <v>150</v>
      </c>
      <c r="Q765" s="13">
        <v>336.19378899999998</v>
      </c>
      <c r="R765" s="14">
        <v>0.25585524300000001</v>
      </c>
      <c r="S765" s="6" t="s">
        <v>35</v>
      </c>
      <c r="T765" s="6" t="s">
        <v>35</v>
      </c>
      <c r="U765" s="15" t="s">
        <v>35</v>
      </c>
      <c r="V765" s="15" t="s">
        <v>992</v>
      </c>
      <c r="W765" s="15" t="s">
        <v>91</v>
      </c>
      <c r="X765" s="16">
        <v>1</v>
      </c>
      <c r="Y765" s="45">
        <f t="shared" si="149"/>
        <v>73050</v>
      </c>
      <c r="Z765" s="41">
        <f>IF(IFERROR(MATCH(E765,CONV_CAISO_Gen_List!C:C,0),FALSE),1,0)</f>
        <v>1</v>
      </c>
      <c r="AA765" s="47">
        <f t="shared" si="150"/>
        <v>336.19378899999998</v>
      </c>
      <c r="AB765">
        <f t="shared" si="151"/>
        <v>1</v>
      </c>
      <c r="AC765">
        <f t="shared" si="152"/>
        <v>1</v>
      </c>
      <c r="AD765">
        <f t="shared" si="144"/>
        <v>1</v>
      </c>
      <c r="AE765">
        <f t="shared" si="153"/>
        <v>0</v>
      </c>
      <c r="AF765" t="str">
        <f t="shared" si="170"/>
        <v>ALTA4B_2_CPCW2</v>
      </c>
      <c r="AG765" t="str">
        <f t="shared" si="171"/>
        <v>Alta Windpower II</v>
      </c>
      <c r="AH765" s="70">
        <f t="shared" si="172"/>
        <v>150</v>
      </c>
      <c r="AI765" t="str">
        <f t="shared" si="173"/>
        <v>Wind</v>
      </c>
      <c r="AJ765" s="44">
        <f>IFERROR(INDEX(MasterGenCapability_201906!$G:$G,MATCH($AF765,MasterGenCapability_201906!$U:$U,0)),"")</f>
        <v>150</v>
      </c>
      <c r="AK765" s="44">
        <f>IFERROR(INDEX(NQC2020compliance_20191121!$L:$L,MATCH($AF765,NQC2020compliance_20191121!$A:$A,0)),"")</f>
        <v>22.5</v>
      </c>
    </row>
    <row r="766" spans="2:37" x14ac:dyDescent="0.25">
      <c r="B766" s="6">
        <v>761</v>
      </c>
      <c r="C766" s="6" t="s">
        <v>2114</v>
      </c>
      <c r="D766" s="6" t="s">
        <v>2115</v>
      </c>
      <c r="E766" s="6" t="s">
        <v>2116</v>
      </c>
      <c r="F766" s="6" t="s">
        <v>1127</v>
      </c>
      <c r="G766" s="6" t="s">
        <v>30</v>
      </c>
      <c r="H766" s="6" t="s">
        <v>79</v>
      </c>
      <c r="I766" s="6" t="s">
        <v>91</v>
      </c>
      <c r="J766" s="6" t="s">
        <v>992</v>
      </c>
      <c r="K766" s="6"/>
      <c r="L766" s="6" t="s">
        <v>1</v>
      </c>
      <c r="M766" s="12">
        <v>40534</v>
      </c>
      <c r="N766" s="12">
        <v>49674</v>
      </c>
      <c r="O766" s="6">
        <v>1</v>
      </c>
      <c r="P766" s="13">
        <v>150</v>
      </c>
      <c r="Q766" s="13">
        <v>369.92680000000001</v>
      </c>
      <c r="R766" s="14">
        <v>0.28152724499999998</v>
      </c>
      <c r="S766" s="6" t="s">
        <v>35</v>
      </c>
      <c r="T766" s="6" t="s">
        <v>35</v>
      </c>
      <c r="U766" s="15" t="s">
        <v>35</v>
      </c>
      <c r="V766" s="15" t="s">
        <v>992</v>
      </c>
      <c r="W766" s="15" t="s">
        <v>91</v>
      </c>
      <c r="X766" s="16">
        <v>1</v>
      </c>
      <c r="Y766" s="45">
        <f t="shared" si="149"/>
        <v>73050</v>
      </c>
      <c r="Z766" s="41">
        <f>IF(IFERROR(MATCH(E766,CONV_CAISO_Gen_List!C:C,0),FALSE),1,0)</f>
        <v>1</v>
      </c>
      <c r="AA766" s="47">
        <f t="shared" si="150"/>
        <v>369.92680000000001</v>
      </c>
      <c r="AB766">
        <f t="shared" si="151"/>
        <v>1</v>
      </c>
      <c r="AC766">
        <f t="shared" si="152"/>
        <v>1</v>
      </c>
      <c r="AD766">
        <f t="shared" si="144"/>
        <v>1</v>
      </c>
      <c r="AE766">
        <f t="shared" si="153"/>
        <v>0</v>
      </c>
      <c r="AF766" t="str">
        <f t="shared" si="170"/>
        <v>ALTA4B_2_CPCW3</v>
      </c>
      <c r="AG766" t="str">
        <f t="shared" si="171"/>
        <v>Alta Windpower III</v>
      </c>
      <c r="AH766" s="70">
        <f t="shared" si="172"/>
        <v>150</v>
      </c>
      <c r="AI766" t="str">
        <f t="shared" si="173"/>
        <v>Wind</v>
      </c>
      <c r="AJ766" s="44">
        <f>IFERROR(INDEX(MasterGenCapability_201906!$G:$G,MATCH($AF766,MasterGenCapability_201906!$U:$U,0)),"")</f>
        <v>150</v>
      </c>
      <c r="AK766" s="44">
        <f>IFERROR(INDEX(NQC2020compliance_20191121!$L:$L,MATCH($AF766,NQC2020compliance_20191121!$A:$A,0)),"")</f>
        <v>22.5</v>
      </c>
    </row>
    <row r="767" spans="2:37" x14ac:dyDescent="0.25">
      <c r="B767" s="6">
        <v>762</v>
      </c>
      <c r="C767" s="6" t="s">
        <v>2117</v>
      </c>
      <c r="D767" s="6" t="s">
        <v>2118</v>
      </c>
      <c r="E767" s="6" t="s">
        <v>2119</v>
      </c>
      <c r="F767" s="6" t="s">
        <v>1127</v>
      </c>
      <c r="G767" s="6" t="s">
        <v>30</v>
      </c>
      <c r="H767" s="6" t="s">
        <v>79</v>
      </c>
      <c r="I767" s="6" t="s">
        <v>91</v>
      </c>
      <c r="J767" s="6" t="s">
        <v>992</v>
      </c>
      <c r="K767" s="6"/>
      <c r="L767" s="6" t="s">
        <v>1</v>
      </c>
      <c r="M767" s="12">
        <v>40597</v>
      </c>
      <c r="N767" s="12">
        <v>49674</v>
      </c>
      <c r="O767" s="6">
        <v>1</v>
      </c>
      <c r="P767" s="13">
        <v>102</v>
      </c>
      <c r="Q767" s="13">
        <v>239.9</v>
      </c>
      <c r="R767" s="14">
        <v>0.26848867399999998</v>
      </c>
      <c r="S767" s="6" t="s">
        <v>35</v>
      </c>
      <c r="T767" s="6" t="s">
        <v>35</v>
      </c>
      <c r="U767" s="15" t="s">
        <v>35</v>
      </c>
      <c r="V767" s="15" t="s">
        <v>992</v>
      </c>
      <c r="W767" s="15" t="s">
        <v>91</v>
      </c>
      <c r="X767" s="16">
        <v>1</v>
      </c>
      <c r="Y767" s="45">
        <f t="shared" si="149"/>
        <v>73050</v>
      </c>
      <c r="Z767" s="41">
        <f>IF(IFERROR(MATCH(E767,CONV_CAISO_Gen_List!C:C,0),FALSE),1,0)</f>
        <v>1</v>
      </c>
      <c r="AA767" s="47">
        <f t="shared" si="150"/>
        <v>239.9</v>
      </c>
      <c r="AB767">
        <f t="shared" si="151"/>
        <v>1</v>
      </c>
      <c r="AC767">
        <f t="shared" si="152"/>
        <v>1</v>
      </c>
      <c r="AD767">
        <f t="shared" si="144"/>
        <v>1</v>
      </c>
      <c r="AE767">
        <f t="shared" si="153"/>
        <v>0</v>
      </c>
      <c r="AF767" t="str">
        <f t="shared" si="170"/>
        <v>ALTA3A_2_CPCE4</v>
      </c>
      <c r="AG767" t="str">
        <f t="shared" si="171"/>
        <v>Alta Windpower IV</v>
      </c>
      <c r="AH767" s="70">
        <f t="shared" si="172"/>
        <v>102</v>
      </c>
      <c r="AI767" t="str">
        <f t="shared" si="173"/>
        <v>Wind</v>
      </c>
      <c r="AJ767" s="44">
        <f>IFERROR(INDEX(MasterGenCapability_201906!$G:$G,MATCH($AF767,MasterGenCapability_201906!$U:$U,0)),"")</f>
        <v>102</v>
      </c>
      <c r="AK767" s="44">
        <f>IFERROR(INDEX(NQC2020compliance_20191121!$L:$L,MATCH($AF767,NQC2020compliance_20191121!$A:$A,0)),"")</f>
        <v>15.3</v>
      </c>
    </row>
    <row r="768" spans="2:37" x14ac:dyDescent="0.25">
      <c r="B768" s="6">
        <v>763</v>
      </c>
      <c r="C768" s="6" t="s">
        <v>2120</v>
      </c>
      <c r="D768" s="6" t="s">
        <v>2121</v>
      </c>
      <c r="E768" s="6" t="s">
        <v>2122</v>
      </c>
      <c r="F768" s="6" t="s">
        <v>1127</v>
      </c>
      <c r="G768" s="6" t="s">
        <v>30</v>
      </c>
      <c r="H768" s="6" t="s">
        <v>79</v>
      </c>
      <c r="I768" s="6" t="s">
        <v>91</v>
      </c>
      <c r="J768" s="6" t="s">
        <v>992</v>
      </c>
      <c r="K768" s="6"/>
      <c r="L768" s="6" t="s">
        <v>1</v>
      </c>
      <c r="M768" s="12">
        <v>40613</v>
      </c>
      <c r="N768" s="12">
        <v>49674</v>
      </c>
      <c r="O768" s="6">
        <v>1</v>
      </c>
      <c r="P768" s="13">
        <v>168</v>
      </c>
      <c r="Q768" s="13">
        <v>394.41023999999999</v>
      </c>
      <c r="R768" s="14">
        <v>0.26800000000000002</v>
      </c>
      <c r="S768" s="6" t="s">
        <v>35</v>
      </c>
      <c r="T768" s="6" t="s">
        <v>35</v>
      </c>
      <c r="U768" s="15" t="s">
        <v>35</v>
      </c>
      <c r="V768" s="15" t="s">
        <v>992</v>
      </c>
      <c r="W768" s="15" t="s">
        <v>91</v>
      </c>
      <c r="X768" s="16">
        <v>1</v>
      </c>
      <c r="Y768" s="45">
        <f t="shared" si="149"/>
        <v>73050</v>
      </c>
      <c r="Z768" s="41">
        <f>IF(IFERROR(MATCH(E768,CONV_CAISO_Gen_List!C:C,0),FALSE),1,0)</f>
        <v>1</v>
      </c>
      <c r="AA768" s="47">
        <f t="shared" si="150"/>
        <v>394.41023999999999</v>
      </c>
      <c r="AB768">
        <f t="shared" si="151"/>
        <v>1</v>
      </c>
      <c r="AC768">
        <f t="shared" si="152"/>
        <v>1</v>
      </c>
      <c r="AD768">
        <f t="shared" si="144"/>
        <v>1</v>
      </c>
      <c r="AE768">
        <f t="shared" si="153"/>
        <v>0</v>
      </c>
      <c r="AF768" t="str">
        <f t="shared" si="170"/>
        <v>ALTA3A_2_CPCE5</v>
      </c>
      <c r="AG768" t="str">
        <f t="shared" si="171"/>
        <v>Alta Windpower V</v>
      </c>
      <c r="AH768" s="70">
        <f t="shared" si="172"/>
        <v>168</v>
      </c>
      <c r="AI768" t="str">
        <f t="shared" si="173"/>
        <v>Wind</v>
      </c>
      <c r="AJ768" s="44">
        <f>IFERROR(INDEX(MasterGenCapability_201906!$G:$G,MATCH($AF768,MasterGenCapability_201906!$U:$U,0)),"")</f>
        <v>168</v>
      </c>
      <c r="AK768" s="44">
        <f>IFERROR(INDEX(NQC2020compliance_20191121!$L:$L,MATCH($AF768,NQC2020compliance_20191121!$A:$A,0)),"")</f>
        <v>25.2</v>
      </c>
    </row>
    <row r="769" spans="2:37" x14ac:dyDescent="0.25">
      <c r="B769" s="6">
        <v>764</v>
      </c>
      <c r="C769" s="6" t="s">
        <v>2123</v>
      </c>
      <c r="D769" s="6" t="s">
        <v>2124</v>
      </c>
      <c r="E769" s="6" t="s">
        <v>2125</v>
      </c>
      <c r="F769" s="6" t="s">
        <v>1127</v>
      </c>
      <c r="G769" s="6" t="s">
        <v>30</v>
      </c>
      <c r="H769" s="6" t="s">
        <v>79</v>
      </c>
      <c r="I769" s="6" t="s">
        <v>91</v>
      </c>
      <c r="J769" s="6" t="s">
        <v>992</v>
      </c>
      <c r="K769" s="6"/>
      <c r="L769" s="6" t="s">
        <v>1</v>
      </c>
      <c r="M769" s="12">
        <v>40862</v>
      </c>
      <c r="N769" s="12">
        <v>49674</v>
      </c>
      <c r="O769" s="6">
        <v>1</v>
      </c>
      <c r="P769" s="13">
        <v>150</v>
      </c>
      <c r="Q769" s="13">
        <v>352.15199999999999</v>
      </c>
      <c r="R769" s="14">
        <v>0.26800000000000002</v>
      </c>
      <c r="S769" s="6" t="s">
        <v>35</v>
      </c>
      <c r="T769" s="6" t="s">
        <v>35</v>
      </c>
      <c r="U769" s="15" t="s">
        <v>35</v>
      </c>
      <c r="V769" s="15" t="s">
        <v>992</v>
      </c>
      <c r="W769" s="15" t="s">
        <v>91</v>
      </c>
      <c r="X769" s="16">
        <v>1</v>
      </c>
      <c r="Y769" s="45">
        <f t="shared" si="149"/>
        <v>73050</v>
      </c>
      <c r="Z769" s="41">
        <f>IF(IFERROR(MATCH(E769,CONV_CAISO_Gen_List!C:C,0),FALSE),1,0)</f>
        <v>1</v>
      </c>
      <c r="AA769" s="47">
        <f t="shared" si="150"/>
        <v>352.15199999999999</v>
      </c>
      <c r="AB769">
        <f t="shared" si="151"/>
        <v>1</v>
      </c>
      <c r="AC769">
        <f t="shared" si="152"/>
        <v>1</v>
      </c>
      <c r="AD769">
        <f t="shared" si="144"/>
        <v>1</v>
      </c>
      <c r="AE769">
        <f t="shared" si="153"/>
        <v>0</v>
      </c>
      <c r="AF769" t="str">
        <f t="shared" si="170"/>
        <v>ALTA4B_2_CPCW6</v>
      </c>
      <c r="AG769" t="str">
        <f t="shared" si="171"/>
        <v>Mustang Hills, LLC</v>
      </c>
      <c r="AH769" s="70">
        <f t="shared" si="172"/>
        <v>150</v>
      </c>
      <c r="AI769" t="str">
        <f t="shared" si="173"/>
        <v>Wind</v>
      </c>
      <c r="AJ769" s="44">
        <f>IFERROR(INDEX(MasterGenCapability_201906!$G:$G,MATCH($AF769,MasterGenCapability_201906!$U:$U,0)),"")</f>
        <v>150</v>
      </c>
      <c r="AK769" s="44">
        <f>IFERROR(INDEX(NQC2020compliance_20191121!$L:$L,MATCH($AF769,NQC2020compliance_20191121!$A:$A,0)),"")</f>
        <v>22.5</v>
      </c>
    </row>
    <row r="770" spans="2:37" x14ac:dyDescent="0.25">
      <c r="B770" s="6">
        <v>765</v>
      </c>
      <c r="C770" s="6" t="s">
        <v>2126</v>
      </c>
      <c r="D770" s="6" t="s">
        <v>2127</v>
      </c>
      <c r="E770" s="6" t="s">
        <v>2128</v>
      </c>
      <c r="F770" s="6" t="s">
        <v>1127</v>
      </c>
      <c r="G770" s="6" t="s">
        <v>30</v>
      </c>
      <c r="H770" s="6" t="s">
        <v>79</v>
      </c>
      <c r="I770" s="6" t="s">
        <v>91</v>
      </c>
      <c r="J770" s="6" t="s">
        <v>992</v>
      </c>
      <c r="K770" s="6"/>
      <c r="L770" s="6" t="s">
        <v>1</v>
      </c>
      <c r="M770" s="12">
        <v>41275</v>
      </c>
      <c r="N770" s="12">
        <v>49674</v>
      </c>
      <c r="O770" s="6">
        <v>1</v>
      </c>
      <c r="P770" s="13">
        <v>168</v>
      </c>
      <c r="Q770" s="13">
        <v>394.41023999999999</v>
      </c>
      <c r="R770" s="14">
        <v>0.26800000000000002</v>
      </c>
      <c r="S770" s="6" t="s">
        <v>35</v>
      </c>
      <c r="T770" s="6" t="s">
        <v>35</v>
      </c>
      <c r="U770" s="15" t="s">
        <v>35</v>
      </c>
      <c r="V770" s="15" t="s">
        <v>992</v>
      </c>
      <c r="W770" s="15" t="s">
        <v>91</v>
      </c>
      <c r="X770" s="16">
        <v>1</v>
      </c>
      <c r="Y770" s="45">
        <f t="shared" si="149"/>
        <v>73050</v>
      </c>
      <c r="Z770" s="41">
        <f>IF(IFERROR(MATCH(E770,CONV_CAISO_Gen_List!C:C,0),FALSE),1,0)</f>
        <v>1</v>
      </c>
      <c r="AA770" s="47">
        <f t="shared" si="150"/>
        <v>394.41023999999999</v>
      </c>
      <c r="AB770">
        <f t="shared" si="151"/>
        <v>1</v>
      </c>
      <c r="AC770">
        <f t="shared" si="152"/>
        <v>1</v>
      </c>
      <c r="AD770">
        <f t="shared" si="144"/>
        <v>1</v>
      </c>
      <c r="AE770">
        <f t="shared" si="153"/>
        <v>0</v>
      </c>
      <c r="AF770" t="str">
        <f t="shared" si="170"/>
        <v>ALT6DN_2_WIND7</v>
      </c>
      <c r="AG770" t="str">
        <f t="shared" si="171"/>
        <v>Pinyon Pines I</v>
      </c>
      <c r="AH770" s="70">
        <f t="shared" si="172"/>
        <v>168</v>
      </c>
      <c r="AI770" t="str">
        <f t="shared" si="173"/>
        <v>Wind</v>
      </c>
      <c r="AJ770" s="44">
        <f>IFERROR(INDEX(MasterGenCapability_201906!$G:$G,MATCH($AF770,MasterGenCapability_201906!$U:$U,0)),"")</f>
        <v>168</v>
      </c>
      <c r="AK770" s="44">
        <f>IFERROR(INDEX(NQC2020compliance_20191121!$L:$L,MATCH($AF770,NQC2020compliance_20191121!$A:$A,0)),"")</f>
        <v>25.2</v>
      </c>
    </row>
    <row r="771" spans="2:37" x14ac:dyDescent="0.25">
      <c r="B771" s="6">
        <v>766</v>
      </c>
      <c r="C771" s="6" t="s">
        <v>2129</v>
      </c>
      <c r="D771" s="6" t="s">
        <v>2130</v>
      </c>
      <c r="E771" s="6" t="s">
        <v>2131</v>
      </c>
      <c r="F771" s="6" t="s">
        <v>1127</v>
      </c>
      <c r="G771" s="6" t="s">
        <v>30</v>
      </c>
      <c r="H771" s="6" t="s">
        <v>79</v>
      </c>
      <c r="I771" s="6" t="s">
        <v>91</v>
      </c>
      <c r="J771" s="6" t="s">
        <v>992</v>
      </c>
      <c r="K771" s="6"/>
      <c r="L771" s="6" t="s">
        <v>1</v>
      </c>
      <c r="M771" s="12">
        <v>40863</v>
      </c>
      <c r="N771" s="12">
        <v>49674</v>
      </c>
      <c r="O771" s="6">
        <v>1</v>
      </c>
      <c r="P771" s="13">
        <v>150</v>
      </c>
      <c r="Q771" s="13">
        <v>352.15199999999999</v>
      </c>
      <c r="R771" s="14">
        <v>0.26800000000000002</v>
      </c>
      <c r="S771" s="6" t="s">
        <v>35</v>
      </c>
      <c r="T771" s="6" t="s">
        <v>35</v>
      </c>
      <c r="U771" s="15" t="s">
        <v>35</v>
      </c>
      <c r="V771" s="15" t="s">
        <v>992</v>
      </c>
      <c r="W771" s="15" t="s">
        <v>91</v>
      </c>
      <c r="X771" s="16">
        <v>1</v>
      </c>
      <c r="Y771" s="45">
        <f t="shared" si="149"/>
        <v>73050</v>
      </c>
      <c r="Z771" s="41">
        <f>IF(IFERROR(MATCH(E771,CONV_CAISO_Gen_List!C:C,0),FALSE),1,0)</f>
        <v>1</v>
      </c>
      <c r="AA771" s="47">
        <f t="shared" si="150"/>
        <v>352.15199999999999</v>
      </c>
      <c r="AB771">
        <f t="shared" si="151"/>
        <v>1</v>
      </c>
      <c r="AC771">
        <f t="shared" si="152"/>
        <v>1</v>
      </c>
      <c r="AD771">
        <f t="shared" si="144"/>
        <v>1</v>
      </c>
      <c r="AE771">
        <f t="shared" si="153"/>
        <v>0</v>
      </c>
      <c r="AF771" t="str">
        <f t="shared" si="170"/>
        <v>ALTA3A_2_CPCE8</v>
      </c>
      <c r="AG771" t="str">
        <f t="shared" si="171"/>
        <v>Alta Windpower VIII</v>
      </c>
      <c r="AH771" s="70">
        <f t="shared" si="172"/>
        <v>150</v>
      </c>
      <c r="AI771" t="str">
        <f t="shared" si="173"/>
        <v>Wind</v>
      </c>
      <c r="AJ771" s="44">
        <f>IFERROR(INDEX(MasterGenCapability_201906!$G:$G,MATCH($AF771,MasterGenCapability_201906!$U:$U,0)),"")</f>
        <v>150</v>
      </c>
      <c r="AK771" s="44">
        <f>IFERROR(INDEX(NQC2020compliance_20191121!$L:$L,MATCH($AF771,NQC2020compliance_20191121!$A:$A,0)),"")</f>
        <v>22.5</v>
      </c>
    </row>
    <row r="772" spans="2:37" x14ac:dyDescent="0.25">
      <c r="B772" s="6">
        <v>767</v>
      </c>
      <c r="C772" s="6" t="s">
        <v>2132</v>
      </c>
      <c r="D772" s="6" t="s">
        <v>2133</v>
      </c>
      <c r="E772" s="6" t="s">
        <v>2134</v>
      </c>
      <c r="F772" s="6" t="s">
        <v>1127</v>
      </c>
      <c r="G772" s="6" t="s">
        <v>30</v>
      </c>
      <c r="H772" s="6" t="s">
        <v>79</v>
      </c>
      <c r="I772" s="6" t="s">
        <v>91</v>
      </c>
      <c r="J772" s="6" t="s">
        <v>992</v>
      </c>
      <c r="K772" s="6"/>
      <c r="L772" s="6" t="s">
        <v>1</v>
      </c>
      <c r="M772" s="12">
        <v>41275</v>
      </c>
      <c r="N772" s="12">
        <v>49674</v>
      </c>
      <c r="O772" s="6">
        <v>1</v>
      </c>
      <c r="P772" s="13">
        <v>132</v>
      </c>
      <c r="Q772" s="13">
        <v>309.89375999999999</v>
      </c>
      <c r="R772" s="14">
        <v>0.26800000000000002</v>
      </c>
      <c r="S772" s="6" t="s">
        <v>35</v>
      </c>
      <c r="T772" s="6" t="s">
        <v>35</v>
      </c>
      <c r="U772" s="15" t="s">
        <v>35</v>
      </c>
      <c r="V772" s="15" t="s">
        <v>992</v>
      </c>
      <c r="W772" s="15" t="s">
        <v>91</v>
      </c>
      <c r="X772" s="16">
        <v>1</v>
      </c>
      <c r="Y772" s="45">
        <f t="shared" si="149"/>
        <v>73050</v>
      </c>
      <c r="Z772" s="41">
        <f>IF(IFERROR(MATCH(E772,CONV_CAISO_Gen_List!C:C,0),FALSE),1,0)</f>
        <v>1</v>
      </c>
      <c r="AA772" s="47">
        <f t="shared" si="150"/>
        <v>309.89375999999999</v>
      </c>
      <c r="AB772">
        <f t="shared" si="151"/>
        <v>1</v>
      </c>
      <c r="AC772">
        <f t="shared" si="152"/>
        <v>1</v>
      </c>
      <c r="AD772">
        <f t="shared" si="144"/>
        <v>1</v>
      </c>
      <c r="AE772">
        <f t="shared" si="153"/>
        <v>0</v>
      </c>
      <c r="AF772" t="str">
        <f t="shared" si="170"/>
        <v>ALT6DS_2_WIND9</v>
      </c>
      <c r="AG772" t="str">
        <f t="shared" si="171"/>
        <v>Pinyon Pines II</v>
      </c>
      <c r="AH772" s="70">
        <f t="shared" si="172"/>
        <v>132</v>
      </c>
      <c r="AI772" t="str">
        <f t="shared" si="173"/>
        <v>Wind</v>
      </c>
      <c r="AJ772" s="44">
        <f>IFERROR(INDEX(MasterGenCapability_201906!$G:$G,MATCH($AF772,MasterGenCapability_201906!$U:$U,0)),"")</f>
        <v>132</v>
      </c>
      <c r="AK772" s="44">
        <f>IFERROR(INDEX(NQC2020compliance_20191121!$L:$L,MATCH($AF772,NQC2020compliance_20191121!$A:$A,0)),"")</f>
        <v>19.8</v>
      </c>
    </row>
    <row r="773" spans="2:37" x14ac:dyDescent="0.25">
      <c r="B773" s="6">
        <v>768</v>
      </c>
      <c r="C773" s="6" t="s">
        <v>2135</v>
      </c>
      <c r="D773" s="6" t="s">
        <v>2136</v>
      </c>
      <c r="E773" s="6" t="s">
        <v>2137</v>
      </c>
      <c r="F773" s="6" t="s">
        <v>1127</v>
      </c>
      <c r="G773" s="6" t="s">
        <v>30</v>
      </c>
      <c r="H773" s="6" t="s">
        <v>79</v>
      </c>
      <c r="I773" s="6" t="s">
        <v>91</v>
      </c>
      <c r="J773" s="6" t="s">
        <v>992</v>
      </c>
      <c r="K773" s="6"/>
      <c r="L773" s="6" t="s">
        <v>1</v>
      </c>
      <c r="M773" s="12">
        <v>42370</v>
      </c>
      <c r="N773" s="12">
        <v>50770</v>
      </c>
      <c r="O773" s="6">
        <v>1</v>
      </c>
      <c r="P773" s="13">
        <v>138</v>
      </c>
      <c r="Q773" s="13">
        <v>323.97984000000002</v>
      </c>
      <c r="R773" s="14">
        <v>0.26800000000000002</v>
      </c>
      <c r="S773" s="6" t="s">
        <v>35</v>
      </c>
      <c r="T773" s="6" t="s">
        <v>35</v>
      </c>
      <c r="U773" s="15" t="s">
        <v>35</v>
      </c>
      <c r="V773" s="15" t="s">
        <v>992</v>
      </c>
      <c r="W773" s="15" t="s">
        <v>91</v>
      </c>
      <c r="X773" s="16">
        <v>1</v>
      </c>
      <c r="Y773" s="45">
        <f t="shared" si="149"/>
        <v>73050</v>
      </c>
      <c r="Z773" s="41">
        <f>IF(IFERROR(MATCH(E773,CONV_CAISO_Gen_List!C:C,0),FALSE),1,0)</f>
        <v>1</v>
      </c>
      <c r="AA773" s="47">
        <f t="shared" si="150"/>
        <v>323.97984000000002</v>
      </c>
      <c r="AB773">
        <f t="shared" si="151"/>
        <v>1</v>
      </c>
      <c r="AC773">
        <f t="shared" si="152"/>
        <v>1</v>
      </c>
      <c r="AD773">
        <f t="shared" si="144"/>
        <v>1</v>
      </c>
      <c r="AE773">
        <f t="shared" si="153"/>
        <v>0</v>
      </c>
      <c r="AF773" t="str">
        <f t="shared" si="170"/>
        <v>ALTA6E_2_WIND10</v>
      </c>
      <c r="AG773" t="str">
        <f t="shared" si="171"/>
        <v>Alta Windpower X</v>
      </c>
      <c r="AH773" s="70">
        <f t="shared" si="172"/>
        <v>138</v>
      </c>
      <c r="AI773" t="str">
        <f t="shared" si="173"/>
        <v>Wind</v>
      </c>
      <c r="AJ773" s="44">
        <f>IFERROR(INDEX(MasterGenCapability_201906!$G:$G,MATCH($AF773,MasterGenCapability_201906!$U:$U,0)),"")</f>
        <v>138</v>
      </c>
      <c r="AK773" s="44">
        <f>IFERROR(INDEX(NQC2020compliance_20191121!$L:$L,MATCH($AF773,NQC2020compliance_20191121!$A:$A,0)),"")</f>
        <v>20.7</v>
      </c>
    </row>
    <row r="774" spans="2:37" x14ac:dyDescent="0.25">
      <c r="B774" s="6">
        <v>769</v>
      </c>
      <c r="C774" s="6" t="s">
        <v>2138</v>
      </c>
      <c r="D774" s="6" t="s">
        <v>2139</v>
      </c>
      <c r="E774" s="6" t="s">
        <v>2140</v>
      </c>
      <c r="F774" s="6" t="s">
        <v>1127</v>
      </c>
      <c r="G774" s="6" t="s">
        <v>30</v>
      </c>
      <c r="H774" s="6" t="s">
        <v>79</v>
      </c>
      <c r="I774" s="6" t="s">
        <v>91</v>
      </c>
      <c r="J774" s="6" t="s">
        <v>992</v>
      </c>
      <c r="K774" s="6"/>
      <c r="L774" s="6" t="s">
        <v>1</v>
      </c>
      <c r="M774" s="12">
        <v>42370</v>
      </c>
      <c r="N774" s="12">
        <v>50770</v>
      </c>
      <c r="O774" s="6">
        <v>1</v>
      </c>
      <c r="P774" s="13">
        <v>90</v>
      </c>
      <c r="Q774" s="13">
        <v>211.2912</v>
      </c>
      <c r="R774" s="14">
        <v>0.26800000000000002</v>
      </c>
      <c r="S774" s="6" t="s">
        <v>35</v>
      </c>
      <c r="T774" s="6" t="s">
        <v>35</v>
      </c>
      <c r="U774" s="15" t="s">
        <v>35</v>
      </c>
      <c r="V774" s="15" t="s">
        <v>992</v>
      </c>
      <c r="W774" s="15" t="s">
        <v>91</v>
      </c>
      <c r="X774" s="16">
        <v>1</v>
      </c>
      <c r="Y774" s="45">
        <f t="shared" si="149"/>
        <v>73050</v>
      </c>
      <c r="Z774" s="41">
        <f>IF(IFERROR(MATCH(E774,CONV_CAISO_Gen_List!C:C,0),FALSE),1,0)</f>
        <v>1</v>
      </c>
      <c r="AA774" s="47">
        <f t="shared" si="150"/>
        <v>211.2912</v>
      </c>
      <c r="AB774">
        <f t="shared" si="151"/>
        <v>1</v>
      </c>
      <c r="AC774">
        <f t="shared" si="152"/>
        <v>1</v>
      </c>
      <c r="AD774">
        <f t="shared" ref="AD774:AD837" si="174">IF(AND(AB774,AC774),1,0)</f>
        <v>1</v>
      </c>
      <c r="AE774">
        <f t="shared" si="153"/>
        <v>0</v>
      </c>
      <c r="AF774" t="str">
        <f t="shared" si="170"/>
        <v>ALTA6B_2_WIND11</v>
      </c>
      <c r="AG774" t="str">
        <f t="shared" si="171"/>
        <v>Alta Windpower XI</v>
      </c>
      <c r="AH774" s="70">
        <f t="shared" si="172"/>
        <v>90</v>
      </c>
      <c r="AI774" t="str">
        <f t="shared" si="173"/>
        <v>Wind</v>
      </c>
      <c r="AJ774" s="44">
        <f>IFERROR(INDEX(MasterGenCapability_201906!$G:$G,MATCH($AF774,MasterGenCapability_201906!$U:$U,0)),"")</f>
        <v>90</v>
      </c>
      <c r="AK774" s="44">
        <f>IFERROR(INDEX(NQC2020compliance_20191121!$L:$L,MATCH($AF774,NQC2020compliance_20191121!$A:$A,0)),"")</f>
        <v>13.5</v>
      </c>
    </row>
    <row r="775" spans="2:37" x14ac:dyDescent="0.25">
      <c r="B775" s="6">
        <v>770</v>
      </c>
      <c r="C775" s="6" t="s">
        <v>2141</v>
      </c>
      <c r="D775" s="6" t="s">
        <v>2142</v>
      </c>
      <c r="E775" s="6"/>
      <c r="F775" s="6" t="s">
        <v>1127</v>
      </c>
      <c r="G775" s="6" t="s">
        <v>1086</v>
      </c>
      <c r="H775" s="6" t="s">
        <v>2143</v>
      </c>
      <c r="I775" s="6" t="s">
        <v>1077</v>
      </c>
      <c r="J775" s="6" t="s">
        <v>992</v>
      </c>
      <c r="K775" s="6"/>
      <c r="L775" s="6" t="s">
        <v>1</v>
      </c>
      <c r="M775" s="12">
        <v>40809</v>
      </c>
      <c r="N775" s="12">
        <v>48479</v>
      </c>
      <c r="O775" s="6">
        <v>1</v>
      </c>
      <c r="P775" s="13">
        <v>265</v>
      </c>
      <c r="Q775" s="13">
        <v>567.12099999999998</v>
      </c>
      <c r="R775" s="14">
        <v>0.24430128400000001</v>
      </c>
      <c r="S775" s="6" t="s">
        <v>1078</v>
      </c>
      <c r="T775" s="6" t="s">
        <v>35</v>
      </c>
      <c r="U775" s="15" t="s">
        <v>1079</v>
      </c>
      <c r="V775" s="15" t="s">
        <v>992</v>
      </c>
      <c r="W775" s="15" t="s">
        <v>1080</v>
      </c>
      <c r="X775" s="16">
        <v>1</v>
      </c>
      <c r="Y775" s="45">
        <f t="shared" ref="Y775:Y838" si="175">IF(O775,DATE(2099,12,31),N775)</f>
        <v>73050</v>
      </c>
      <c r="Z775" s="41">
        <f>IF(IFERROR(MATCH(E775,CONV_CAISO_Gen_List!C:C,0),FALSE),1,0)</f>
        <v>0</v>
      </c>
      <c r="AA775" s="47">
        <f t="shared" ref="AA775:AA838" si="176">Q775*X775</f>
        <v>567.12099999999998</v>
      </c>
      <c r="AB775">
        <f t="shared" ref="AB775:AB838" si="177">IF(AND(YEAR(M775)&lt;=$AB$5,YEAR(Y775)&gt;=$AB$5),1,0)</f>
        <v>1</v>
      </c>
      <c r="AC775">
        <f t="shared" ref="AC775:AC838" si="178">IF(T775="CAISO",1,0)</f>
        <v>1</v>
      </c>
      <c r="AD775">
        <f t="shared" si="174"/>
        <v>1</v>
      </c>
      <c r="AE775">
        <f t="shared" ref="AE775:AE838" si="179">IF(P775=0,1,0)</f>
        <v>0</v>
      </c>
      <c r="AF775" t="str">
        <f t="shared" si="170"/>
        <v>SC76330</v>
      </c>
      <c r="AG775" t="str">
        <f t="shared" si="171"/>
        <v>N. Hurlburt Wind, LLC</v>
      </c>
      <c r="AH775" s="70">
        <f t="shared" si="172"/>
        <v>265</v>
      </c>
      <c r="AI775" t="str">
        <f t="shared" si="173"/>
        <v>Wind</v>
      </c>
      <c r="AJ775" s="44" t="str">
        <f>IFERROR(INDEX(MasterGenCapability_201906!$G:$G,MATCH($AF775,MasterGenCapability_201906!$U:$U,0)),"")</f>
        <v/>
      </c>
      <c r="AK775" s="44" t="str">
        <f>IFERROR(INDEX(NQC2020compliance_20191121!$L:$L,MATCH($AF775,NQC2020compliance_20191121!$A:$A,0)),"")</f>
        <v/>
      </c>
    </row>
    <row r="776" spans="2:37" x14ac:dyDescent="0.25">
      <c r="B776" s="6">
        <v>771</v>
      </c>
      <c r="C776" s="6" t="s">
        <v>2144</v>
      </c>
      <c r="D776" s="6" t="s">
        <v>2145</v>
      </c>
      <c r="E776" s="6"/>
      <c r="F776" s="6" t="s">
        <v>1127</v>
      </c>
      <c r="G776" s="6" t="s">
        <v>1086</v>
      </c>
      <c r="H776" s="6" t="s">
        <v>2143</v>
      </c>
      <c r="I776" s="6" t="s">
        <v>1077</v>
      </c>
      <c r="J776" s="6" t="s">
        <v>992</v>
      </c>
      <c r="K776" s="6"/>
      <c r="L776" s="6" t="s">
        <v>1</v>
      </c>
      <c r="M776" s="12">
        <v>40953</v>
      </c>
      <c r="N776" s="12">
        <v>48623</v>
      </c>
      <c r="O776" s="6">
        <v>1</v>
      </c>
      <c r="P776" s="13">
        <v>290</v>
      </c>
      <c r="Q776" s="13">
        <v>599.06055000000003</v>
      </c>
      <c r="R776" s="14">
        <v>0.235813474</v>
      </c>
      <c r="S776" s="6" t="s">
        <v>1078</v>
      </c>
      <c r="T776" s="6" t="s">
        <v>35</v>
      </c>
      <c r="U776" s="15" t="s">
        <v>1079</v>
      </c>
      <c r="V776" s="15" t="s">
        <v>992</v>
      </c>
      <c r="W776" s="15" t="s">
        <v>1080</v>
      </c>
      <c r="X776" s="16">
        <v>1</v>
      </c>
      <c r="Y776" s="45">
        <f t="shared" si="175"/>
        <v>73050</v>
      </c>
      <c r="Z776" s="41">
        <f>IF(IFERROR(MATCH(E776,CONV_CAISO_Gen_List!C:C,0),FALSE),1,0)</f>
        <v>0</v>
      </c>
      <c r="AA776" s="47">
        <f t="shared" si="176"/>
        <v>599.06055000000003</v>
      </c>
      <c r="AB776">
        <f t="shared" si="177"/>
        <v>1</v>
      </c>
      <c r="AC776">
        <f t="shared" si="178"/>
        <v>1</v>
      </c>
      <c r="AD776">
        <f t="shared" si="174"/>
        <v>1</v>
      </c>
      <c r="AE776">
        <f t="shared" si="179"/>
        <v>0</v>
      </c>
      <c r="AF776" t="str">
        <f t="shared" si="170"/>
        <v>SC76331</v>
      </c>
      <c r="AG776" t="str">
        <f t="shared" si="171"/>
        <v>S. Hurlburt Wind, LLC</v>
      </c>
      <c r="AH776" s="70">
        <f t="shared" si="172"/>
        <v>290</v>
      </c>
      <c r="AI776" t="str">
        <f t="shared" si="173"/>
        <v>Wind</v>
      </c>
      <c r="AJ776" s="44" t="str">
        <f>IFERROR(INDEX(MasterGenCapability_201906!$G:$G,MATCH($AF776,MasterGenCapability_201906!$U:$U,0)),"")</f>
        <v/>
      </c>
      <c r="AK776" s="44" t="str">
        <f>IFERROR(INDEX(NQC2020compliance_20191121!$L:$L,MATCH($AF776,NQC2020compliance_20191121!$A:$A,0)),"")</f>
        <v/>
      </c>
    </row>
    <row r="777" spans="2:37" x14ac:dyDescent="0.25">
      <c r="B777" s="6">
        <v>772</v>
      </c>
      <c r="C777" s="6" t="s">
        <v>2146</v>
      </c>
      <c r="D777" s="6" t="s">
        <v>2147</v>
      </c>
      <c r="E777" s="6"/>
      <c r="F777" s="6" t="s">
        <v>1127</v>
      </c>
      <c r="G777" s="6" t="s">
        <v>1086</v>
      </c>
      <c r="H777" s="6" t="s">
        <v>2143</v>
      </c>
      <c r="I777" s="6" t="s">
        <v>1077</v>
      </c>
      <c r="J777" s="6" t="s">
        <v>992</v>
      </c>
      <c r="K777" s="6"/>
      <c r="L777" s="6" t="s">
        <v>1</v>
      </c>
      <c r="M777" s="12">
        <v>40996</v>
      </c>
      <c r="N777" s="12">
        <v>48665</v>
      </c>
      <c r="O777" s="6">
        <v>1</v>
      </c>
      <c r="P777" s="13">
        <v>290</v>
      </c>
      <c r="Q777" s="13">
        <v>641.37620000000004</v>
      </c>
      <c r="R777" s="14">
        <v>0.25247055600000001</v>
      </c>
      <c r="S777" s="6" t="s">
        <v>1078</v>
      </c>
      <c r="T777" s="6" t="s">
        <v>35</v>
      </c>
      <c r="U777" s="15" t="s">
        <v>1079</v>
      </c>
      <c r="V777" s="15" t="s">
        <v>992</v>
      </c>
      <c r="W777" s="15" t="s">
        <v>1080</v>
      </c>
      <c r="X777" s="16">
        <v>1</v>
      </c>
      <c r="Y777" s="45">
        <f t="shared" si="175"/>
        <v>73050</v>
      </c>
      <c r="Z777" s="41">
        <f>IF(IFERROR(MATCH(E777,CONV_CAISO_Gen_List!C:C,0),FALSE),1,0)</f>
        <v>0</v>
      </c>
      <c r="AA777" s="47">
        <f t="shared" si="176"/>
        <v>641.37620000000004</v>
      </c>
      <c r="AB777">
        <f t="shared" si="177"/>
        <v>1</v>
      </c>
      <c r="AC777">
        <f t="shared" si="178"/>
        <v>1</v>
      </c>
      <c r="AD777">
        <f t="shared" si="174"/>
        <v>1</v>
      </c>
      <c r="AE777">
        <f t="shared" si="179"/>
        <v>0</v>
      </c>
      <c r="AF777" t="str">
        <f t="shared" si="170"/>
        <v>SC76332</v>
      </c>
      <c r="AG777" t="str">
        <f t="shared" si="171"/>
        <v>Horseshoe Bend Wind, LLC</v>
      </c>
      <c r="AH777" s="70">
        <f t="shared" si="172"/>
        <v>290</v>
      </c>
      <c r="AI777" t="str">
        <f t="shared" si="173"/>
        <v>Wind</v>
      </c>
      <c r="AJ777" s="44" t="str">
        <f>IFERROR(INDEX(MasterGenCapability_201906!$G:$G,MATCH($AF777,MasterGenCapability_201906!$U:$U,0)),"")</f>
        <v/>
      </c>
      <c r="AK777" s="44" t="str">
        <f>IFERROR(INDEX(NQC2020compliance_20191121!$L:$L,MATCH($AF777,NQC2020compliance_20191121!$A:$A,0)),"")</f>
        <v/>
      </c>
    </row>
    <row r="778" spans="2:37" x14ac:dyDescent="0.25">
      <c r="B778" s="6">
        <v>773</v>
      </c>
      <c r="C778" s="6" t="s">
        <v>2148</v>
      </c>
      <c r="D778" s="6" t="s">
        <v>2149</v>
      </c>
      <c r="E778" s="6" t="s">
        <v>2150</v>
      </c>
      <c r="F778" s="6" t="s">
        <v>1127</v>
      </c>
      <c r="G778" s="6" t="s">
        <v>30</v>
      </c>
      <c r="H778" s="6" t="s">
        <v>844</v>
      </c>
      <c r="I778" s="6" t="s">
        <v>1166</v>
      </c>
      <c r="J778" s="6" t="s">
        <v>992</v>
      </c>
      <c r="K778" s="6"/>
      <c r="L778" s="6" t="s">
        <v>1</v>
      </c>
      <c r="M778" s="12">
        <v>40817</v>
      </c>
      <c r="N778" s="12">
        <v>44469</v>
      </c>
      <c r="O778" s="6">
        <v>1</v>
      </c>
      <c r="P778" s="13">
        <v>66.599999999999994</v>
      </c>
      <c r="Q778" s="13">
        <v>219.9</v>
      </c>
      <c r="R778" s="14">
        <v>0.37691801400000002</v>
      </c>
      <c r="S778" s="6" t="s">
        <v>35</v>
      </c>
      <c r="T778" s="6" t="s">
        <v>35</v>
      </c>
      <c r="U778" s="15" t="s">
        <v>35</v>
      </c>
      <c r="V778" s="15" t="s">
        <v>992</v>
      </c>
      <c r="W778" s="15" t="s">
        <v>846</v>
      </c>
      <c r="X778" s="16">
        <v>1</v>
      </c>
      <c r="Y778" s="45">
        <f t="shared" si="175"/>
        <v>73050</v>
      </c>
      <c r="Z778" s="41">
        <f>IF(IFERROR(MATCH(E778,CONV_CAISO_Gen_List!C:C,0),FALSE),1,0)</f>
        <v>1</v>
      </c>
      <c r="AA778" s="47">
        <f t="shared" si="176"/>
        <v>219.9</v>
      </c>
      <c r="AB778">
        <f t="shared" si="177"/>
        <v>1</v>
      </c>
      <c r="AC778">
        <f t="shared" si="178"/>
        <v>1</v>
      </c>
      <c r="AD778">
        <f t="shared" si="174"/>
        <v>1</v>
      </c>
      <c r="AE778">
        <f t="shared" si="179"/>
        <v>0</v>
      </c>
      <c r="AF778" t="str">
        <f t="shared" si="170"/>
        <v>MTWIND_1_UNIT 1</v>
      </c>
      <c r="AG778" t="str">
        <f t="shared" si="171"/>
        <v>Mountain View Power Partners, LLC</v>
      </c>
      <c r="AH778" s="70">
        <f t="shared" si="172"/>
        <v>66.599999999999994</v>
      </c>
      <c r="AI778" t="str">
        <f t="shared" si="173"/>
        <v>Wind</v>
      </c>
      <c r="AJ778" s="44">
        <f>IFERROR(INDEX(MasterGenCapability_201906!$G:$G,MATCH($AF778,MasterGenCapability_201906!$U:$U,0)),"")</f>
        <v>44.4</v>
      </c>
      <c r="AK778" s="44">
        <f>IFERROR(INDEX(NQC2020compliance_20191121!$L:$L,MATCH($AF778,NQC2020compliance_20191121!$A:$A,0)),"")</f>
        <v>6.66</v>
      </c>
    </row>
    <row r="779" spans="2:37" x14ac:dyDescent="0.25">
      <c r="B779" s="6">
        <v>774</v>
      </c>
      <c r="C779" s="6" t="s">
        <v>2151</v>
      </c>
      <c r="D779" s="6" t="s">
        <v>2152</v>
      </c>
      <c r="E779" s="6"/>
      <c r="F779" s="6" t="s">
        <v>1127</v>
      </c>
      <c r="G779" s="6" t="s">
        <v>4</v>
      </c>
      <c r="H779" s="6" t="s">
        <v>2153</v>
      </c>
      <c r="I779" s="6" t="s">
        <v>2154</v>
      </c>
      <c r="J779" s="6" t="s">
        <v>992</v>
      </c>
      <c r="K779" s="6"/>
      <c r="L779" s="6" t="s">
        <v>1</v>
      </c>
      <c r="M779" s="12">
        <v>40450</v>
      </c>
      <c r="N779" s="12">
        <v>47938</v>
      </c>
      <c r="O779" s="6">
        <v>1</v>
      </c>
      <c r="P779" s="13">
        <v>124.5</v>
      </c>
      <c r="Q779" s="13">
        <v>338</v>
      </c>
      <c r="R779" s="14">
        <v>0.309915461</v>
      </c>
      <c r="S779" s="6" t="s">
        <v>2155</v>
      </c>
      <c r="T779" s="6" t="s">
        <v>35</v>
      </c>
      <c r="U779" s="15" t="s">
        <v>1079</v>
      </c>
      <c r="V779" s="15" t="s">
        <v>992</v>
      </c>
      <c r="W779" s="15" t="s">
        <v>2156</v>
      </c>
      <c r="X779" s="16">
        <v>1</v>
      </c>
      <c r="Y779" s="45">
        <f t="shared" si="175"/>
        <v>73050</v>
      </c>
      <c r="Z779" s="41">
        <f>IF(IFERROR(MATCH(E779,CONV_CAISO_Gen_List!C:C,0),FALSE),1,0)</f>
        <v>0</v>
      </c>
      <c r="AA779" s="47">
        <f t="shared" si="176"/>
        <v>338</v>
      </c>
      <c r="AB779">
        <f t="shared" si="177"/>
        <v>1</v>
      </c>
      <c r="AC779">
        <f t="shared" si="178"/>
        <v>1</v>
      </c>
      <c r="AD779">
        <f t="shared" si="174"/>
        <v>1</v>
      </c>
      <c r="AE779">
        <f t="shared" si="179"/>
        <v>0</v>
      </c>
      <c r="AF779" t="str">
        <f t="shared" si="170"/>
        <v>SC76334</v>
      </c>
      <c r="AG779" t="str">
        <f t="shared" si="171"/>
        <v>Goshen Phase II, LLC</v>
      </c>
      <c r="AH779" s="70">
        <f t="shared" si="172"/>
        <v>124.5</v>
      </c>
      <c r="AI779" t="str">
        <f t="shared" si="173"/>
        <v>Wind</v>
      </c>
      <c r="AJ779" s="44" t="str">
        <f>IFERROR(INDEX(MasterGenCapability_201906!$G:$G,MATCH($AF779,MasterGenCapability_201906!$U:$U,0)),"")</f>
        <v/>
      </c>
      <c r="AK779" s="44" t="str">
        <f>IFERROR(INDEX(NQC2020compliance_20191121!$L:$L,MATCH($AF779,NQC2020compliance_20191121!$A:$A,0)),"")</f>
        <v/>
      </c>
    </row>
    <row r="780" spans="2:37" x14ac:dyDescent="0.25">
      <c r="B780" s="6">
        <v>775</v>
      </c>
      <c r="C780" s="6" t="s">
        <v>2157</v>
      </c>
      <c r="D780" s="6" t="s">
        <v>2158</v>
      </c>
      <c r="E780" s="6"/>
      <c r="F780" s="6" t="s">
        <v>1127</v>
      </c>
      <c r="G780" s="6" t="s">
        <v>30</v>
      </c>
      <c r="H780" s="6" t="s">
        <v>79</v>
      </c>
      <c r="I780" s="6" t="s">
        <v>91</v>
      </c>
      <c r="J780" s="6" t="s">
        <v>992</v>
      </c>
      <c r="K780" s="6"/>
      <c r="L780" s="6" t="s">
        <v>3</v>
      </c>
      <c r="M780" s="12">
        <v>42369</v>
      </c>
      <c r="N780" s="12">
        <v>46021</v>
      </c>
      <c r="O780" s="6">
        <v>1</v>
      </c>
      <c r="P780" s="13">
        <v>3</v>
      </c>
      <c r="Q780" s="13">
        <v>10.51</v>
      </c>
      <c r="R780" s="14">
        <v>0.399923896</v>
      </c>
      <c r="S780" s="6" t="s">
        <v>35</v>
      </c>
      <c r="T780" s="6" t="s">
        <v>35</v>
      </c>
      <c r="U780" s="15" t="s">
        <v>35</v>
      </c>
      <c r="V780" s="15" t="s">
        <v>992</v>
      </c>
      <c r="W780" s="15" t="s">
        <v>91</v>
      </c>
      <c r="X780" s="16">
        <v>0.84</v>
      </c>
      <c r="Y780" s="45">
        <f t="shared" si="175"/>
        <v>73050</v>
      </c>
      <c r="Z780" s="41">
        <f>IF(IFERROR(MATCH(E780,CONV_CAISO_Gen_List!C:C,0),FALSE),1,0)</f>
        <v>0</v>
      </c>
      <c r="AA780" s="47">
        <f t="shared" si="176"/>
        <v>8.8284000000000002</v>
      </c>
      <c r="AB780">
        <f t="shared" si="177"/>
        <v>1</v>
      </c>
      <c r="AC780">
        <f t="shared" si="178"/>
        <v>1</v>
      </c>
      <c r="AD780">
        <f t="shared" si="174"/>
        <v>1</v>
      </c>
      <c r="AE780">
        <f t="shared" si="179"/>
        <v>0</v>
      </c>
      <c r="AF780" t="str">
        <f t="shared" si="170"/>
        <v>SC76355</v>
      </c>
      <c r="AG780" t="str">
        <f t="shared" si="171"/>
        <v>Coram Energy LLC</v>
      </c>
      <c r="AH780" s="70">
        <f t="shared" si="172"/>
        <v>3</v>
      </c>
      <c r="AI780" t="str">
        <f t="shared" si="173"/>
        <v>Wind</v>
      </c>
      <c r="AJ780" s="44" t="str">
        <f>IFERROR(INDEX(MasterGenCapability_201906!$G:$G,MATCH($AF780,MasterGenCapability_201906!$U:$U,0)),"")</f>
        <v/>
      </c>
      <c r="AK780" s="44" t="str">
        <f>IFERROR(INDEX(NQC2020compliance_20191121!$L:$L,MATCH($AF780,NQC2020compliance_20191121!$A:$A,0)),"")</f>
        <v/>
      </c>
    </row>
    <row r="781" spans="2:37" x14ac:dyDescent="0.25">
      <c r="B781" s="6">
        <v>776</v>
      </c>
      <c r="C781" s="6" t="s">
        <v>2159</v>
      </c>
      <c r="D781" s="6" t="s">
        <v>2160</v>
      </c>
      <c r="E781" s="6" t="s">
        <v>2036</v>
      </c>
      <c r="F781" s="6" t="s">
        <v>1127</v>
      </c>
      <c r="G781" s="6" t="s">
        <v>30</v>
      </c>
      <c r="H781" s="6" t="s">
        <v>844</v>
      </c>
      <c r="I781" s="6" t="s">
        <v>1166</v>
      </c>
      <c r="J781" s="6" t="s">
        <v>992</v>
      </c>
      <c r="K781" s="6"/>
      <c r="L781" s="6" t="s">
        <v>1</v>
      </c>
      <c r="M781" s="12">
        <v>42348</v>
      </c>
      <c r="N781" s="12">
        <v>47826</v>
      </c>
      <c r="O781" s="6">
        <v>1</v>
      </c>
      <c r="P781" s="13">
        <v>9.8000000000000007</v>
      </c>
      <c r="Q781" s="13">
        <v>28.33</v>
      </c>
      <c r="R781" s="14">
        <v>0.33000186399999998</v>
      </c>
      <c r="S781" s="6" t="s">
        <v>35</v>
      </c>
      <c r="T781" s="6" t="s">
        <v>35</v>
      </c>
      <c r="U781" s="15" t="s">
        <v>35</v>
      </c>
      <c r="V781" s="15" t="s">
        <v>992</v>
      </c>
      <c r="W781" s="15" t="s">
        <v>846</v>
      </c>
      <c r="X781" s="16">
        <v>1</v>
      </c>
      <c r="Y781" s="45">
        <f t="shared" si="175"/>
        <v>73050</v>
      </c>
      <c r="Z781" s="41">
        <f>IF(IFERROR(MATCH(E781,CONV_CAISO_Gen_List!C:C,0),FALSE),1,0)</f>
        <v>1</v>
      </c>
      <c r="AA781" s="47">
        <f t="shared" si="176"/>
        <v>28.33</v>
      </c>
      <c r="AB781">
        <f t="shared" si="177"/>
        <v>1</v>
      </c>
      <c r="AC781">
        <f t="shared" si="178"/>
        <v>1</v>
      </c>
      <c r="AD781">
        <f t="shared" si="174"/>
        <v>1</v>
      </c>
      <c r="AE781">
        <f t="shared" si="179"/>
        <v>0</v>
      </c>
      <c r="AF781" t="str">
        <f t="shared" si="170"/>
        <v>GARNET_2_WIND4</v>
      </c>
      <c r="AG781" t="str">
        <f t="shared" si="171"/>
        <v>San Gorgonio Westwinds II- Windustries, LLC (f/k/a 6058)</v>
      </c>
      <c r="AH781" s="70">
        <f t="shared" si="172"/>
        <v>9.8000000000000007</v>
      </c>
      <c r="AI781" t="str">
        <f t="shared" si="173"/>
        <v>Wind</v>
      </c>
      <c r="AJ781" s="44">
        <f>IFERROR(INDEX(MasterGenCapability_201906!$G:$G,MATCH($AF781,MasterGenCapability_201906!$U:$U,0)),"")</f>
        <v>9.8000000000000007</v>
      </c>
      <c r="AK781" s="44">
        <f>IFERROR(INDEX(NQC2020compliance_20191121!$L:$L,MATCH($AF781,NQC2020compliance_20191121!$A:$A,0)),"")</f>
        <v>1.47</v>
      </c>
    </row>
    <row r="782" spans="2:37" x14ac:dyDescent="0.25">
      <c r="B782" s="6">
        <v>777</v>
      </c>
      <c r="C782" s="6" t="s">
        <v>2161</v>
      </c>
      <c r="D782" s="6" t="s">
        <v>2162</v>
      </c>
      <c r="E782" s="6" t="s">
        <v>2163</v>
      </c>
      <c r="F782" s="6" t="s">
        <v>1127</v>
      </c>
      <c r="G782" s="6" t="s">
        <v>30</v>
      </c>
      <c r="H782" s="6" t="s">
        <v>79</v>
      </c>
      <c r="I782" s="6" t="s">
        <v>91</v>
      </c>
      <c r="J782" s="6" t="s">
        <v>992</v>
      </c>
      <c r="K782" s="6"/>
      <c r="L782" s="6" t="s">
        <v>1</v>
      </c>
      <c r="M782" s="12">
        <v>43466</v>
      </c>
      <c r="N782" s="12">
        <v>50770</v>
      </c>
      <c r="O782" s="6">
        <v>1</v>
      </c>
      <c r="P782" s="13">
        <v>100</v>
      </c>
      <c r="Q782" s="13">
        <v>234.768</v>
      </c>
      <c r="R782" s="14">
        <v>0.26800000000000002</v>
      </c>
      <c r="S782" s="6" t="s">
        <v>35</v>
      </c>
      <c r="T782" s="6" t="s">
        <v>35</v>
      </c>
      <c r="U782" s="15" t="s">
        <v>35</v>
      </c>
      <c r="V782" s="15" t="s">
        <v>992</v>
      </c>
      <c r="W782" s="15" t="s">
        <v>91</v>
      </c>
      <c r="X782" s="16">
        <v>1</v>
      </c>
      <c r="Y782" s="45">
        <f t="shared" si="175"/>
        <v>73050</v>
      </c>
      <c r="Z782" s="41">
        <f>IF(IFERROR(MATCH(E782,CONV_CAISO_Gen_List!C:C,0),FALSE),1,0)</f>
        <v>1</v>
      </c>
      <c r="AA782" s="47">
        <f t="shared" si="176"/>
        <v>234.768</v>
      </c>
      <c r="AB782">
        <f t="shared" si="177"/>
        <v>1</v>
      </c>
      <c r="AC782">
        <f t="shared" si="178"/>
        <v>1</v>
      </c>
      <c r="AD782">
        <f t="shared" si="174"/>
        <v>1</v>
      </c>
      <c r="AE782">
        <f t="shared" si="179"/>
        <v>0</v>
      </c>
      <c r="AF782" t="str">
        <f t="shared" si="170"/>
        <v>RTREE_2_WIND3</v>
      </c>
      <c r="AG782" t="str">
        <f t="shared" si="171"/>
        <v>Rising Tree Wind Farm III, LLC (f/k/a Alta XIII)</v>
      </c>
      <c r="AH782" s="70">
        <f t="shared" si="172"/>
        <v>100</v>
      </c>
      <c r="AI782" t="str">
        <f t="shared" si="173"/>
        <v>Wind</v>
      </c>
      <c r="AJ782" s="44">
        <f>IFERROR(INDEX(MasterGenCapability_201906!$G:$G,MATCH($AF782,MasterGenCapability_201906!$U:$U,0)),"")</f>
        <v>99</v>
      </c>
      <c r="AK782" s="44">
        <f>IFERROR(INDEX(NQC2020compliance_20191121!$L:$L,MATCH($AF782,NQC2020compliance_20191121!$A:$A,0)),"")</f>
        <v>14.85</v>
      </c>
    </row>
    <row r="783" spans="2:37" x14ac:dyDescent="0.25">
      <c r="B783" s="6">
        <v>778</v>
      </c>
      <c r="C783" s="6" t="s">
        <v>2164</v>
      </c>
      <c r="D783" s="6" t="s">
        <v>2165</v>
      </c>
      <c r="E783" s="6" t="s">
        <v>2166</v>
      </c>
      <c r="F783" s="6" t="s">
        <v>1127</v>
      </c>
      <c r="G783" s="6" t="s">
        <v>30</v>
      </c>
      <c r="H783" s="6" t="s">
        <v>79</v>
      </c>
      <c r="I783" s="6" t="s">
        <v>91</v>
      </c>
      <c r="J783" s="6" t="s">
        <v>992</v>
      </c>
      <c r="K783" s="6"/>
      <c r="L783" s="6" t="s">
        <v>1</v>
      </c>
      <c r="M783" s="12">
        <v>43466</v>
      </c>
      <c r="N783" s="12">
        <v>50770</v>
      </c>
      <c r="O783" s="6">
        <v>1</v>
      </c>
      <c r="P783" s="13">
        <v>80</v>
      </c>
      <c r="Q783" s="13">
        <v>245.28</v>
      </c>
      <c r="R783" s="14">
        <v>0.35</v>
      </c>
      <c r="S783" s="6" t="s">
        <v>35</v>
      </c>
      <c r="T783" s="6" t="s">
        <v>35</v>
      </c>
      <c r="U783" s="15" t="s">
        <v>35</v>
      </c>
      <c r="V783" s="15" t="s">
        <v>992</v>
      </c>
      <c r="W783" s="15" t="s">
        <v>91</v>
      </c>
      <c r="X783" s="16">
        <v>1</v>
      </c>
      <c r="Y783" s="45">
        <f t="shared" si="175"/>
        <v>73050</v>
      </c>
      <c r="Z783" s="41">
        <f>IF(IFERROR(MATCH(E783,CONV_CAISO_Gen_List!C:C,0),FALSE),1,0)</f>
        <v>1</v>
      </c>
      <c r="AA783" s="47">
        <f t="shared" si="176"/>
        <v>245.28</v>
      </c>
      <c r="AB783">
        <f t="shared" si="177"/>
        <v>1</v>
      </c>
      <c r="AC783">
        <f t="shared" si="178"/>
        <v>1</v>
      </c>
      <c r="AD783">
        <f t="shared" si="174"/>
        <v>1</v>
      </c>
      <c r="AE783">
        <f t="shared" si="179"/>
        <v>0</v>
      </c>
      <c r="AF783" t="str">
        <f t="shared" si="170"/>
        <v>RTREE_2_WIND1</v>
      </c>
      <c r="AG783" t="str">
        <f t="shared" si="171"/>
        <v>Rising Tree Wind Farm, LLC</v>
      </c>
      <c r="AH783" s="70">
        <f t="shared" si="172"/>
        <v>80</v>
      </c>
      <c r="AI783" t="str">
        <f t="shared" si="173"/>
        <v>Wind</v>
      </c>
      <c r="AJ783" s="44">
        <f>IFERROR(INDEX(MasterGenCapability_201906!$G:$G,MATCH($AF783,MasterGenCapability_201906!$U:$U,0)),"")</f>
        <v>79.2</v>
      </c>
      <c r="AK783" s="44">
        <f>IFERROR(INDEX(NQC2020compliance_20191121!$L:$L,MATCH($AF783,NQC2020compliance_20191121!$A:$A,0)),"")</f>
        <v>11.88</v>
      </c>
    </row>
    <row r="784" spans="2:37" x14ac:dyDescent="0.25">
      <c r="B784" s="6">
        <v>779</v>
      </c>
      <c r="C784" s="6" t="s">
        <v>2167</v>
      </c>
      <c r="D784" s="6" t="s">
        <v>2168</v>
      </c>
      <c r="E784" s="6"/>
      <c r="F784" s="6" t="s">
        <v>1127</v>
      </c>
      <c r="G784" s="6" t="s">
        <v>30</v>
      </c>
      <c r="H784" s="6" t="s">
        <v>79</v>
      </c>
      <c r="I784" s="6" t="s">
        <v>91</v>
      </c>
      <c r="J784" s="6" t="s">
        <v>992</v>
      </c>
      <c r="K784" s="6"/>
      <c r="L784" s="6" t="s">
        <v>1</v>
      </c>
      <c r="M784" s="12">
        <v>41084</v>
      </c>
      <c r="N784" s="12">
        <v>43639</v>
      </c>
      <c r="O784" s="6">
        <v>1</v>
      </c>
      <c r="P784" s="13">
        <v>4</v>
      </c>
      <c r="Q784" s="13">
        <v>9.67</v>
      </c>
      <c r="R784" s="14">
        <v>0.27597031999999999</v>
      </c>
      <c r="S784" s="6" t="s">
        <v>35</v>
      </c>
      <c r="T784" s="6" t="s">
        <v>35</v>
      </c>
      <c r="U784" s="15" t="s">
        <v>35</v>
      </c>
      <c r="V784" s="15" t="s">
        <v>992</v>
      </c>
      <c r="W784" s="15" t="s">
        <v>91</v>
      </c>
      <c r="X784" s="16">
        <v>1</v>
      </c>
      <c r="Y784" s="45">
        <f t="shared" si="175"/>
        <v>73050</v>
      </c>
      <c r="Z784" s="41">
        <f>IF(IFERROR(MATCH(E784,CONV_CAISO_Gen_List!C:C,0),FALSE),1,0)</f>
        <v>0</v>
      </c>
      <c r="AA784" s="47">
        <f t="shared" si="176"/>
        <v>9.67</v>
      </c>
      <c r="AB784">
        <f t="shared" si="177"/>
        <v>1</v>
      </c>
      <c r="AC784">
        <f t="shared" si="178"/>
        <v>1</v>
      </c>
      <c r="AD784">
        <f t="shared" si="174"/>
        <v>1</v>
      </c>
      <c r="AE784">
        <f t="shared" si="179"/>
        <v>0</v>
      </c>
      <c r="AF784" t="str">
        <f t="shared" si="170"/>
        <v>SC76366</v>
      </c>
      <c r="AG784" t="str">
        <f t="shared" si="171"/>
        <v>Mogul Energy Partnership I</v>
      </c>
      <c r="AH784" s="70">
        <f t="shared" si="172"/>
        <v>4</v>
      </c>
      <c r="AI784" t="str">
        <f t="shared" si="173"/>
        <v>Wind</v>
      </c>
      <c r="AJ784" s="44" t="str">
        <f>IFERROR(INDEX(MasterGenCapability_201906!$G:$G,MATCH($AF784,MasterGenCapability_201906!$U:$U,0)),"")</f>
        <v/>
      </c>
      <c r="AK784" s="44" t="str">
        <f>IFERROR(INDEX(NQC2020compliance_20191121!$L:$L,MATCH($AF784,NQC2020compliance_20191121!$A:$A,0)),"")</f>
        <v/>
      </c>
    </row>
    <row r="785" spans="2:37" x14ac:dyDescent="0.25">
      <c r="B785" s="6">
        <v>780</v>
      </c>
      <c r="C785" s="6" t="s">
        <v>2169</v>
      </c>
      <c r="D785" s="6" t="s">
        <v>2170</v>
      </c>
      <c r="E785" s="6" t="s">
        <v>2171</v>
      </c>
      <c r="F785" s="6" t="s">
        <v>1127</v>
      </c>
      <c r="G785" s="6" t="s">
        <v>30</v>
      </c>
      <c r="H785" s="6" t="s">
        <v>79</v>
      </c>
      <c r="I785" s="6" t="s">
        <v>91</v>
      </c>
      <c r="J785" s="6" t="s">
        <v>992</v>
      </c>
      <c r="K785" s="6"/>
      <c r="L785" s="6" t="s">
        <v>1</v>
      </c>
      <c r="M785" s="12">
        <v>41760</v>
      </c>
      <c r="N785" s="12">
        <v>49064</v>
      </c>
      <c r="O785" s="6">
        <v>1</v>
      </c>
      <c r="P785" s="13">
        <v>7.46</v>
      </c>
      <c r="Q785" s="13">
        <v>18.29</v>
      </c>
      <c r="R785" s="14">
        <v>0.27987929499999997</v>
      </c>
      <c r="S785" s="6" t="s">
        <v>35</v>
      </c>
      <c r="T785" s="6" t="s">
        <v>35</v>
      </c>
      <c r="U785" s="15" t="s">
        <v>35</v>
      </c>
      <c r="V785" s="15" t="s">
        <v>992</v>
      </c>
      <c r="W785" s="15" t="s">
        <v>91</v>
      </c>
      <c r="X785" s="16">
        <v>1</v>
      </c>
      <c r="Y785" s="45">
        <f t="shared" si="175"/>
        <v>73050</v>
      </c>
      <c r="Z785" s="41">
        <f>IF(IFERROR(MATCH(E785,CONV_CAISO_Gen_List!C:C,0),FALSE),1,0)</f>
        <v>1</v>
      </c>
      <c r="AA785" s="47">
        <f t="shared" si="176"/>
        <v>18.29</v>
      </c>
      <c r="AB785">
        <f t="shared" si="177"/>
        <v>1</v>
      </c>
      <c r="AC785">
        <f t="shared" si="178"/>
        <v>1</v>
      </c>
      <c r="AD785">
        <f t="shared" si="174"/>
        <v>1</v>
      </c>
      <c r="AE785">
        <f t="shared" si="179"/>
        <v>0</v>
      </c>
      <c r="AF785" t="str">
        <f t="shared" si="170"/>
        <v>MIDWD_6_WNDLND</v>
      </c>
      <c r="AG785" t="str">
        <f t="shared" si="171"/>
        <v>Windland Refresh, LLC</v>
      </c>
      <c r="AH785" s="70">
        <f t="shared" si="172"/>
        <v>7.46</v>
      </c>
      <c r="AI785" t="str">
        <f t="shared" si="173"/>
        <v>Wind</v>
      </c>
      <c r="AJ785" s="44" t="str">
        <f>IFERROR(INDEX(MasterGenCapability_201906!$G:$G,MATCH($AF785,MasterGenCapability_201906!$U:$U,0)),"")</f>
        <v/>
      </c>
      <c r="AK785" s="44">
        <f>IFERROR(INDEX(NQC2020compliance_20191121!$L:$L,MATCH($AF785,NQC2020compliance_20191121!$A:$A,0)),"")</f>
        <v>1.1200000000000001</v>
      </c>
    </row>
    <row r="786" spans="2:37" x14ac:dyDescent="0.25">
      <c r="B786" s="6">
        <v>781</v>
      </c>
      <c r="C786" s="6" t="s">
        <v>2172</v>
      </c>
      <c r="D786" s="6" t="s">
        <v>2173</v>
      </c>
      <c r="E786" s="6" t="s">
        <v>2174</v>
      </c>
      <c r="F786" s="6" t="s">
        <v>1127</v>
      </c>
      <c r="G786" s="6" t="s">
        <v>30</v>
      </c>
      <c r="H786" s="6" t="s">
        <v>79</v>
      </c>
      <c r="I786" s="6" t="s">
        <v>91</v>
      </c>
      <c r="J786" s="6" t="s">
        <v>992</v>
      </c>
      <c r="K786" s="6"/>
      <c r="L786" s="6" t="s">
        <v>1</v>
      </c>
      <c r="M786" s="12">
        <v>42384</v>
      </c>
      <c r="N786" s="12">
        <v>47862</v>
      </c>
      <c r="O786" s="6">
        <v>1</v>
      </c>
      <c r="P786" s="13">
        <v>11.9</v>
      </c>
      <c r="Q786" s="13">
        <v>35.44</v>
      </c>
      <c r="R786" s="14">
        <v>0.33997160500000001</v>
      </c>
      <c r="S786" s="6" t="s">
        <v>35</v>
      </c>
      <c r="T786" s="6" t="s">
        <v>35</v>
      </c>
      <c r="U786" s="15" t="s">
        <v>35</v>
      </c>
      <c r="V786" s="15" t="s">
        <v>992</v>
      </c>
      <c r="W786" s="15" t="s">
        <v>91</v>
      </c>
      <c r="X786" s="16">
        <v>1</v>
      </c>
      <c r="Y786" s="45">
        <f t="shared" si="175"/>
        <v>73050</v>
      </c>
      <c r="Z786" s="41">
        <f>IF(IFERROR(MATCH(E786,CONV_CAISO_Gen_List!C:C,0),FALSE),1,0)</f>
        <v>1</v>
      </c>
      <c r="AA786" s="47">
        <f t="shared" si="176"/>
        <v>35.44</v>
      </c>
      <c r="AB786">
        <f t="shared" si="177"/>
        <v>1</v>
      </c>
      <c r="AC786">
        <f t="shared" si="178"/>
        <v>1</v>
      </c>
      <c r="AD786">
        <f t="shared" si="174"/>
        <v>1</v>
      </c>
      <c r="AE786">
        <f t="shared" si="179"/>
        <v>0</v>
      </c>
      <c r="AF786" t="str">
        <f t="shared" si="170"/>
        <v>FLOWD_2_WIND1</v>
      </c>
      <c r="AG786" t="str">
        <f t="shared" si="171"/>
        <v>Cameron Ridge II, LLC (f/k/a 6091)</v>
      </c>
      <c r="AH786" s="70">
        <f t="shared" si="172"/>
        <v>11.9</v>
      </c>
      <c r="AI786" t="str">
        <f t="shared" si="173"/>
        <v>Wind</v>
      </c>
      <c r="AJ786" s="44">
        <f>IFERROR(INDEX(MasterGenCapability_201906!$G:$G,MATCH($AF786,MasterGenCapability_201906!$U:$U,0)),"")</f>
        <v>11.9</v>
      </c>
      <c r="AK786" s="44">
        <f>IFERROR(INDEX(NQC2020compliance_20191121!$L:$L,MATCH($AF786,NQC2020compliance_20191121!$A:$A,0)),"")</f>
        <v>1.79</v>
      </c>
    </row>
    <row r="787" spans="2:37" x14ac:dyDescent="0.25">
      <c r="B787" s="6">
        <v>782</v>
      </c>
      <c r="C787" s="6" t="s">
        <v>2175</v>
      </c>
      <c r="D787" s="6" t="s">
        <v>2176</v>
      </c>
      <c r="E787" s="6"/>
      <c r="F787" s="6" t="s">
        <v>1127</v>
      </c>
      <c r="G787" s="6" t="s">
        <v>30</v>
      </c>
      <c r="H787" s="6" t="s">
        <v>844</v>
      </c>
      <c r="I787" s="6" t="s">
        <v>286</v>
      </c>
      <c r="J787" s="6" t="s">
        <v>992</v>
      </c>
      <c r="K787" s="6"/>
      <c r="L787" s="6" t="s">
        <v>1</v>
      </c>
      <c r="M787" s="12">
        <v>42548</v>
      </c>
      <c r="N787" s="12">
        <v>49852</v>
      </c>
      <c r="O787" s="6">
        <v>1</v>
      </c>
      <c r="P787" s="13">
        <v>16</v>
      </c>
      <c r="Q787" s="13">
        <v>47.65</v>
      </c>
      <c r="R787" s="14">
        <v>0.33996860699999998</v>
      </c>
      <c r="S787" s="6" t="s">
        <v>35</v>
      </c>
      <c r="T787" s="6" t="s">
        <v>35</v>
      </c>
      <c r="U787" s="15" t="s">
        <v>35</v>
      </c>
      <c r="V787" s="15" t="s">
        <v>992</v>
      </c>
      <c r="W787" s="15" t="s">
        <v>287</v>
      </c>
      <c r="X787" s="16">
        <v>1</v>
      </c>
      <c r="Y787" s="45">
        <f t="shared" si="175"/>
        <v>73050</v>
      </c>
      <c r="Z787" s="41">
        <f>IF(IFERROR(MATCH(E787,CONV_CAISO_Gen_List!C:C,0),FALSE),1,0)</f>
        <v>0</v>
      </c>
      <c r="AA787" s="47">
        <f t="shared" si="176"/>
        <v>47.65</v>
      </c>
      <c r="AB787">
        <f t="shared" si="177"/>
        <v>1</v>
      </c>
      <c r="AC787">
        <f t="shared" si="178"/>
        <v>1</v>
      </c>
      <c r="AD787">
        <f t="shared" si="174"/>
        <v>1</v>
      </c>
      <c r="AE787">
        <f t="shared" si="179"/>
        <v>0</v>
      </c>
      <c r="AF787" t="str">
        <f t="shared" si="170"/>
        <v>SC76396</v>
      </c>
      <c r="AG787" t="str">
        <f t="shared" si="171"/>
        <v>Smoke Tree Wind, LLC</v>
      </c>
      <c r="AH787" s="70">
        <f t="shared" si="172"/>
        <v>16</v>
      </c>
      <c r="AI787" t="str">
        <f t="shared" si="173"/>
        <v>Wind</v>
      </c>
      <c r="AJ787" s="44" t="str">
        <f>IFERROR(INDEX(MasterGenCapability_201906!$G:$G,MATCH($AF787,MasterGenCapability_201906!$U:$U,0)),"")</f>
        <v/>
      </c>
      <c r="AK787" s="44" t="str">
        <f>IFERROR(INDEX(NQC2020compliance_20191121!$L:$L,MATCH($AF787,NQC2020compliance_20191121!$A:$A,0)),"")</f>
        <v/>
      </c>
    </row>
    <row r="788" spans="2:37" x14ac:dyDescent="0.25">
      <c r="B788" s="6">
        <v>783</v>
      </c>
      <c r="C788" s="6" t="s">
        <v>2177</v>
      </c>
      <c r="D788" s="6" t="s">
        <v>2178</v>
      </c>
      <c r="E788" s="6" t="s">
        <v>2072</v>
      </c>
      <c r="F788" s="6" t="s">
        <v>1127</v>
      </c>
      <c r="G788" s="6" t="s">
        <v>30</v>
      </c>
      <c r="H788" s="6" t="s">
        <v>844</v>
      </c>
      <c r="I788" s="6" t="s">
        <v>1166</v>
      </c>
      <c r="J788" s="6" t="s">
        <v>992</v>
      </c>
      <c r="K788" s="6"/>
      <c r="L788" s="6" t="s">
        <v>1</v>
      </c>
      <c r="M788" s="12">
        <v>42340</v>
      </c>
      <c r="N788" s="12">
        <v>45999</v>
      </c>
      <c r="O788" s="6">
        <v>1</v>
      </c>
      <c r="P788" s="13">
        <v>7.81</v>
      </c>
      <c r="Q788" s="13">
        <v>19.84</v>
      </c>
      <c r="R788" s="14">
        <v>0.28999234099999999</v>
      </c>
      <c r="S788" s="6" t="s">
        <v>35</v>
      </c>
      <c r="T788" s="6" t="s">
        <v>35</v>
      </c>
      <c r="U788" s="15" t="s">
        <v>35</v>
      </c>
      <c r="V788" s="15" t="s">
        <v>992</v>
      </c>
      <c r="W788" s="15" t="s">
        <v>846</v>
      </c>
      <c r="X788" s="16">
        <v>1</v>
      </c>
      <c r="Y788" s="45">
        <f t="shared" si="175"/>
        <v>73050</v>
      </c>
      <c r="Z788" s="41">
        <f>IF(IFERROR(MATCH(E788,CONV_CAISO_Gen_List!C:C,0),FALSE),1,0)</f>
        <v>1</v>
      </c>
      <c r="AA788" s="47">
        <f t="shared" si="176"/>
        <v>19.84</v>
      </c>
      <c r="AB788">
        <f t="shared" si="177"/>
        <v>1</v>
      </c>
      <c r="AC788">
        <f t="shared" si="178"/>
        <v>1</v>
      </c>
      <c r="AD788">
        <f t="shared" si="174"/>
        <v>1</v>
      </c>
      <c r="AE788">
        <f t="shared" si="179"/>
        <v>0</v>
      </c>
      <c r="AF788" t="str">
        <f t="shared" si="170"/>
        <v>MIDWD_2_WIND1</v>
      </c>
      <c r="AG788" t="str">
        <f t="shared" si="171"/>
        <v>Windland Refresh 2, LLC (f/k/a 6097)</v>
      </c>
      <c r="AH788" s="70">
        <f t="shared" si="172"/>
        <v>7.81</v>
      </c>
      <c r="AI788" t="str">
        <f t="shared" si="173"/>
        <v>Wind</v>
      </c>
      <c r="AJ788" s="44" t="str">
        <f>IFERROR(INDEX(MasterGenCapability_201906!$G:$G,MATCH($AF788,MasterGenCapability_201906!$U:$U,0)),"")</f>
        <v/>
      </c>
      <c r="AK788" s="44">
        <f>IFERROR(INDEX(NQC2020compliance_20191121!$L:$L,MATCH($AF788,NQC2020compliance_20191121!$A:$A,0)),"")</f>
        <v>1.17</v>
      </c>
    </row>
    <row r="789" spans="2:37" x14ac:dyDescent="0.25">
      <c r="B789" s="6">
        <v>784</v>
      </c>
      <c r="C789" s="6" t="s">
        <v>2179</v>
      </c>
      <c r="D789" s="6" t="s">
        <v>2180</v>
      </c>
      <c r="E789" s="6" t="s">
        <v>2181</v>
      </c>
      <c r="F789" s="6" t="s">
        <v>2182</v>
      </c>
      <c r="G789" s="6" t="s">
        <v>30</v>
      </c>
      <c r="H789" s="6" t="s">
        <v>1896</v>
      </c>
      <c r="I789" s="6" t="s">
        <v>1897</v>
      </c>
      <c r="J789" s="6" t="s">
        <v>33</v>
      </c>
      <c r="K789" s="6" t="s">
        <v>34</v>
      </c>
      <c r="L789" s="6" t="s">
        <v>1</v>
      </c>
      <c r="M789" s="12">
        <v>39934</v>
      </c>
      <c r="N789" s="12">
        <v>43585</v>
      </c>
      <c r="O789" s="6">
        <v>1</v>
      </c>
      <c r="P789" s="13">
        <v>1.5</v>
      </c>
      <c r="Q789" s="13">
        <v>13.14</v>
      </c>
      <c r="R789" s="14">
        <v>1</v>
      </c>
      <c r="S789" s="6" t="s">
        <v>35</v>
      </c>
      <c r="T789" s="6" t="s">
        <v>35</v>
      </c>
      <c r="U789" s="15" t="s">
        <v>35</v>
      </c>
      <c r="V789" s="15" t="s">
        <v>36</v>
      </c>
      <c r="W789" s="15" t="s">
        <v>906</v>
      </c>
      <c r="X789" s="16">
        <v>1</v>
      </c>
      <c r="Y789" s="45">
        <f t="shared" si="175"/>
        <v>73050</v>
      </c>
      <c r="Z789" s="41">
        <f>IF(IFERROR(MATCH(E789,CONV_CAISO_Gen_List!C:C,0),FALSE),1,0)</f>
        <v>1</v>
      </c>
      <c r="AA789" s="47">
        <f t="shared" si="176"/>
        <v>13.14</v>
      </c>
      <c r="AB789">
        <f t="shared" si="177"/>
        <v>1</v>
      </c>
      <c r="AC789">
        <f t="shared" si="178"/>
        <v>1</v>
      </c>
      <c r="AD789">
        <f t="shared" si="174"/>
        <v>1</v>
      </c>
      <c r="AE789">
        <f t="shared" si="179"/>
        <v>0</v>
      </c>
      <c r="AF789" t="str">
        <f t="shared" si="170"/>
        <v>OTAY_6_UNITB1</v>
      </c>
      <c r="AG789" t="str">
        <f t="shared" si="171"/>
        <v>Otay Landfill I</v>
      </c>
      <c r="AH789" s="70">
        <f t="shared" si="172"/>
        <v>1.5</v>
      </c>
      <c r="AI789" t="str">
        <f t="shared" si="173"/>
        <v>Biomass</v>
      </c>
      <c r="AJ789" s="44">
        <f>IFERROR(INDEX(MasterGenCapability_201906!$G:$G,MATCH($AF789,MasterGenCapability_201906!$U:$U,0)),"")</f>
        <v>3</v>
      </c>
      <c r="AK789" s="44">
        <f>IFERROR(INDEX(NQC2020compliance_20191121!$L:$L,MATCH($AF789,NQC2020compliance_20191121!$A:$A,0)),"")</f>
        <v>2.0499999999999998</v>
      </c>
    </row>
    <row r="790" spans="2:37" x14ac:dyDescent="0.25">
      <c r="B790" s="6">
        <v>785</v>
      </c>
      <c r="C790" s="6" t="s">
        <v>2183</v>
      </c>
      <c r="D790" s="6" t="s">
        <v>2184</v>
      </c>
      <c r="E790" s="6" t="s">
        <v>2181</v>
      </c>
      <c r="F790" s="6" t="s">
        <v>2182</v>
      </c>
      <c r="G790" s="6" t="s">
        <v>30</v>
      </c>
      <c r="H790" s="6" t="s">
        <v>1896</v>
      </c>
      <c r="I790" s="6" t="s">
        <v>1897</v>
      </c>
      <c r="J790" s="6" t="s">
        <v>33</v>
      </c>
      <c r="K790" s="6" t="s">
        <v>34</v>
      </c>
      <c r="L790" s="6" t="s">
        <v>1</v>
      </c>
      <c r="M790" s="12">
        <v>40725</v>
      </c>
      <c r="N790" s="12">
        <v>48029</v>
      </c>
      <c r="O790" s="6">
        <v>1</v>
      </c>
      <c r="P790" s="13">
        <v>1.5</v>
      </c>
      <c r="Q790" s="13">
        <v>13.14</v>
      </c>
      <c r="R790" s="14">
        <v>1</v>
      </c>
      <c r="S790" s="6" t="s">
        <v>35</v>
      </c>
      <c r="T790" s="6" t="s">
        <v>35</v>
      </c>
      <c r="U790" s="15" t="s">
        <v>35</v>
      </c>
      <c r="V790" s="15" t="s">
        <v>36</v>
      </c>
      <c r="W790" s="15" t="s">
        <v>906</v>
      </c>
      <c r="X790" s="16">
        <v>1</v>
      </c>
      <c r="Y790" s="45">
        <f t="shared" si="175"/>
        <v>73050</v>
      </c>
      <c r="Z790" s="41">
        <f>IF(IFERROR(MATCH(E790,CONV_CAISO_Gen_List!C:C,0),FALSE),1,0)</f>
        <v>1</v>
      </c>
      <c r="AA790" s="47">
        <f t="shared" si="176"/>
        <v>13.14</v>
      </c>
      <c r="AB790">
        <f t="shared" si="177"/>
        <v>1</v>
      </c>
      <c r="AC790">
        <f t="shared" si="178"/>
        <v>1</v>
      </c>
      <c r="AD790">
        <f t="shared" si="174"/>
        <v>1</v>
      </c>
      <c r="AE790">
        <f t="shared" si="179"/>
        <v>0</v>
      </c>
      <c r="AF790" t="str">
        <f t="shared" si="170"/>
        <v>OTAY_6_UNITB1</v>
      </c>
      <c r="AG790" t="str">
        <f t="shared" si="171"/>
        <v>Otay Landfill 2</v>
      </c>
      <c r="AH790" s="70">
        <f t="shared" si="172"/>
        <v>1.5</v>
      </c>
      <c r="AI790" t="str">
        <f t="shared" si="173"/>
        <v>Biomass</v>
      </c>
      <c r="AJ790" s="44">
        <f>IFERROR(INDEX(MasterGenCapability_201906!$G:$G,MATCH($AF790,MasterGenCapability_201906!$U:$U,0)),"")</f>
        <v>3</v>
      </c>
      <c r="AK790" s="44">
        <f>IFERROR(INDEX(NQC2020compliance_20191121!$L:$L,MATCH($AF790,NQC2020compliance_20191121!$A:$A,0)),"")</f>
        <v>2.0499999999999998</v>
      </c>
    </row>
    <row r="791" spans="2:37" x14ac:dyDescent="0.25">
      <c r="B791" s="6">
        <v>786</v>
      </c>
      <c r="C791" s="6" t="s">
        <v>2185</v>
      </c>
      <c r="D791" s="6" t="s">
        <v>2186</v>
      </c>
      <c r="E791" s="6" t="s">
        <v>2187</v>
      </c>
      <c r="F791" s="6" t="s">
        <v>2182</v>
      </c>
      <c r="G791" s="6" t="s">
        <v>30</v>
      </c>
      <c r="H791" s="6" t="s">
        <v>1896</v>
      </c>
      <c r="I791" s="6" t="s">
        <v>1897</v>
      </c>
      <c r="J791" s="6" t="s">
        <v>33</v>
      </c>
      <c r="K791" s="6" t="s">
        <v>34</v>
      </c>
      <c r="L791" s="6" t="s">
        <v>1</v>
      </c>
      <c r="M791" s="12">
        <v>40679</v>
      </c>
      <c r="N791" s="12">
        <v>47983</v>
      </c>
      <c r="O791" s="6">
        <v>1</v>
      </c>
      <c r="P791" s="13">
        <v>1.5</v>
      </c>
      <c r="Q791" s="13">
        <v>11.78</v>
      </c>
      <c r="R791" s="14">
        <v>0.89649923899999995</v>
      </c>
      <c r="S791" s="6" t="s">
        <v>35</v>
      </c>
      <c r="T791" s="6" t="s">
        <v>35</v>
      </c>
      <c r="U791" s="15" t="s">
        <v>35</v>
      </c>
      <c r="V791" s="15" t="s">
        <v>36</v>
      </c>
      <c r="W791" s="15" t="s">
        <v>906</v>
      </c>
      <c r="X791" s="16">
        <v>1</v>
      </c>
      <c r="Y791" s="45">
        <f t="shared" si="175"/>
        <v>73050</v>
      </c>
      <c r="Z791" s="41">
        <f>IF(IFERROR(MATCH(E791,CONV_CAISO_Gen_List!C:C,0),FALSE),1,0)</f>
        <v>1</v>
      </c>
      <c r="AA791" s="47">
        <f t="shared" si="176"/>
        <v>11.78</v>
      </c>
      <c r="AB791">
        <f t="shared" si="177"/>
        <v>1</v>
      </c>
      <c r="AC791">
        <f t="shared" si="178"/>
        <v>1</v>
      </c>
      <c r="AD791">
        <f t="shared" si="174"/>
        <v>1</v>
      </c>
      <c r="AE791">
        <f t="shared" si="179"/>
        <v>0</v>
      </c>
      <c r="AF791" t="str">
        <f t="shared" si="170"/>
        <v>CHILLS_1_SYCENG</v>
      </c>
      <c r="AG791" t="str">
        <f t="shared" si="171"/>
        <v>Sycamore Energy 1 LLC</v>
      </c>
      <c r="AH791" s="70">
        <f t="shared" si="172"/>
        <v>1.5</v>
      </c>
      <c r="AI791" t="str">
        <f t="shared" si="173"/>
        <v>Biomass</v>
      </c>
      <c r="AJ791" s="44">
        <f>IFERROR(INDEX(MasterGenCapability_201906!$G:$G,MATCH($AF791,MasterGenCapability_201906!$U:$U,0)),"")</f>
        <v>1.5</v>
      </c>
      <c r="AK791" s="44">
        <f>IFERROR(INDEX(NQC2020compliance_20191121!$L:$L,MATCH($AF791,NQC2020compliance_20191121!$A:$A,0)),"")</f>
        <v>0.51</v>
      </c>
    </row>
    <row r="792" spans="2:37" x14ac:dyDescent="0.25">
      <c r="B792" s="6">
        <v>787</v>
      </c>
      <c r="C792" s="6" t="s">
        <v>2188</v>
      </c>
      <c r="D792" s="6" t="s">
        <v>2189</v>
      </c>
      <c r="E792" s="6" t="s">
        <v>2190</v>
      </c>
      <c r="F792" s="6" t="s">
        <v>2182</v>
      </c>
      <c r="G792" s="6" t="s">
        <v>30</v>
      </c>
      <c r="H792" s="6" t="s">
        <v>1896</v>
      </c>
      <c r="I792" s="6" t="s">
        <v>1897</v>
      </c>
      <c r="J792" s="6" t="s">
        <v>33</v>
      </c>
      <c r="K792" s="6" t="s">
        <v>34</v>
      </c>
      <c r="L792" s="6" t="s">
        <v>1</v>
      </c>
      <c r="M792" s="12">
        <v>39149</v>
      </c>
      <c r="N792" s="12">
        <v>42801</v>
      </c>
      <c r="O792" s="6">
        <v>1</v>
      </c>
      <c r="P792" s="13">
        <v>3.8</v>
      </c>
      <c r="Q792" s="13">
        <v>22</v>
      </c>
      <c r="R792" s="14">
        <v>0.66089882200000005</v>
      </c>
      <c r="S792" s="6" t="s">
        <v>35</v>
      </c>
      <c r="T792" s="6" t="s">
        <v>35</v>
      </c>
      <c r="U792" s="15" t="s">
        <v>35</v>
      </c>
      <c r="V792" s="15" t="s">
        <v>36</v>
      </c>
      <c r="W792" s="15" t="s">
        <v>906</v>
      </c>
      <c r="X792" s="16">
        <v>1</v>
      </c>
      <c r="Y792" s="45">
        <f t="shared" si="175"/>
        <v>73050</v>
      </c>
      <c r="Z792" s="41">
        <f>IF(IFERROR(MATCH(E792,CONV_CAISO_Gen_List!C:C,0),FALSE),1,0)</f>
        <v>1</v>
      </c>
      <c r="AA792" s="47">
        <f t="shared" si="176"/>
        <v>22</v>
      </c>
      <c r="AB792">
        <f t="shared" si="177"/>
        <v>1</v>
      </c>
      <c r="AC792">
        <f t="shared" si="178"/>
        <v>1</v>
      </c>
      <c r="AD792">
        <f t="shared" si="174"/>
        <v>1</v>
      </c>
      <c r="AE792">
        <f t="shared" si="179"/>
        <v>0</v>
      </c>
      <c r="AF792" t="str">
        <f t="shared" si="170"/>
        <v>OTAY_7_UNITC1</v>
      </c>
      <c r="AG792" t="str">
        <f t="shared" si="171"/>
        <v>Otay Landfill 3</v>
      </c>
      <c r="AH792" s="70">
        <f t="shared" si="172"/>
        <v>3.8</v>
      </c>
      <c r="AI792" t="str">
        <f t="shared" si="173"/>
        <v>Biomass</v>
      </c>
      <c r="AJ792" s="44" t="str">
        <f>IFERROR(INDEX(MasterGenCapability_201906!$G:$G,MATCH($AF792,MasterGenCapability_201906!$U:$U,0)),"")</f>
        <v/>
      </c>
      <c r="AK792" s="44" t="str">
        <f>IFERROR(INDEX(NQC2020compliance_20191121!$L:$L,MATCH($AF792,NQC2020compliance_20191121!$A:$A,0)),"")</f>
        <v/>
      </c>
    </row>
    <row r="793" spans="2:37" x14ac:dyDescent="0.25">
      <c r="B793" s="6">
        <v>788</v>
      </c>
      <c r="C793" s="6" t="s">
        <v>2191</v>
      </c>
      <c r="D793" s="6" t="s">
        <v>2192</v>
      </c>
      <c r="E793" s="6" t="s">
        <v>2193</v>
      </c>
      <c r="F793" s="6" t="s">
        <v>2182</v>
      </c>
      <c r="G793" s="6" t="s">
        <v>30</v>
      </c>
      <c r="H793" s="6" t="s">
        <v>1161</v>
      </c>
      <c r="I793" s="6" t="s">
        <v>2194</v>
      </c>
      <c r="J793" s="6" t="s">
        <v>33</v>
      </c>
      <c r="K793" s="6" t="s">
        <v>34</v>
      </c>
      <c r="L793" s="6" t="s">
        <v>1</v>
      </c>
      <c r="M793" s="12">
        <v>39356</v>
      </c>
      <c r="N793" s="12">
        <v>44834</v>
      </c>
      <c r="O793" s="6">
        <v>1</v>
      </c>
      <c r="P793" s="13">
        <v>6.1</v>
      </c>
      <c r="Q793" s="13">
        <v>35</v>
      </c>
      <c r="R793" s="14">
        <v>0.65498914600000002</v>
      </c>
      <c r="S793" s="6" t="s">
        <v>35</v>
      </c>
      <c r="T793" s="6" t="s">
        <v>35</v>
      </c>
      <c r="U793" s="15" t="s">
        <v>35</v>
      </c>
      <c r="V793" s="15" t="s">
        <v>36</v>
      </c>
      <c r="W793" s="15" t="s">
        <v>906</v>
      </c>
      <c r="X793" s="16">
        <v>1</v>
      </c>
      <c r="Y793" s="45">
        <f t="shared" si="175"/>
        <v>73050</v>
      </c>
      <c r="Z793" s="41">
        <f>IF(IFERROR(MATCH(E793,CONV_CAISO_Gen_List!C:C,0),FALSE),1,0)</f>
        <v>1</v>
      </c>
      <c r="AA793" s="47">
        <f t="shared" si="176"/>
        <v>35</v>
      </c>
      <c r="AB793">
        <f t="shared" si="177"/>
        <v>1</v>
      </c>
      <c r="AC793">
        <f t="shared" si="178"/>
        <v>1</v>
      </c>
      <c r="AD793">
        <f t="shared" si="174"/>
        <v>1</v>
      </c>
      <c r="AE793">
        <f t="shared" si="179"/>
        <v>0</v>
      </c>
      <c r="AF793" t="str">
        <f t="shared" si="170"/>
        <v>CPSTNO_7_PRMADS</v>
      </c>
      <c r="AG793" t="str">
        <f t="shared" si="171"/>
        <v>MM Prima Deshecha</v>
      </c>
      <c r="AH793" s="70">
        <f t="shared" si="172"/>
        <v>6.1</v>
      </c>
      <c r="AI793" t="str">
        <f t="shared" si="173"/>
        <v>Biomass</v>
      </c>
      <c r="AJ793" s="44">
        <f>IFERROR(INDEX(MasterGenCapability_201906!$G:$G,MATCH($AF793,MasterGenCapability_201906!$U:$U,0)),"")</f>
        <v>6.1</v>
      </c>
      <c r="AK793" s="44">
        <f>IFERROR(INDEX(NQC2020compliance_20191121!$L:$L,MATCH($AF793,NQC2020compliance_20191121!$A:$A,0)),"")</f>
        <v>5.42</v>
      </c>
    </row>
    <row r="794" spans="2:37" x14ac:dyDescent="0.25">
      <c r="B794" s="6">
        <v>789</v>
      </c>
      <c r="C794" s="6" t="s">
        <v>2195</v>
      </c>
      <c r="D794" s="6" t="s">
        <v>2196</v>
      </c>
      <c r="E794" s="6" t="s">
        <v>2197</v>
      </c>
      <c r="F794" s="6" t="s">
        <v>2182</v>
      </c>
      <c r="G794" s="6" t="s">
        <v>30</v>
      </c>
      <c r="H794" s="6" t="s">
        <v>1896</v>
      </c>
      <c r="I794" s="6" t="s">
        <v>2194</v>
      </c>
      <c r="J794" s="6" t="s">
        <v>33</v>
      </c>
      <c r="K794" s="6" t="s">
        <v>34</v>
      </c>
      <c r="L794" s="6" t="s">
        <v>1</v>
      </c>
      <c r="M794" s="12">
        <v>40681</v>
      </c>
      <c r="N794" s="12">
        <v>47985</v>
      </c>
      <c r="O794" s="6">
        <v>1</v>
      </c>
      <c r="P794" s="13">
        <v>1.5</v>
      </c>
      <c r="Q794" s="13">
        <v>12</v>
      </c>
      <c r="R794" s="14">
        <v>0.91324200899999997</v>
      </c>
      <c r="S794" s="6" t="s">
        <v>35</v>
      </c>
      <c r="T794" s="6" t="s">
        <v>35</v>
      </c>
      <c r="U794" s="15" t="s">
        <v>35</v>
      </c>
      <c r="V794" s="15" t="s">
        <v>36</v>
      </c>
      <c r="W794" s="15" t="s">
        <v>906</v>
      </c>
      <c r="X794" s="16">
        <v>1</v>
      </c>
      <c r="Y794" s="45">
        <f t="shared" si="175"/>
        <v>73050</v>
      </c>
      <c r="Z794" s="41">
        <f>IF(IFERROR(MATCH(E794,CONV_CAISO_Gen_List!C:C,0),FALSE),1,0)</f>
        <v>1</v>
      </c>
      <c r="AA794" s="47">
        <f t="shared" si="176"/>
        <v>12</v>
      </c>
      <c r="AB794">
        <f t="shared" si="177"/>
        <v>1</v>
      </c>
      <c r="AC794">
        <f t="shared" si="178"/>
        <v>1</v>
      </c>
      <c r="AD794">
        <f t="shared" si="174"/>
        <v>1</v>
      </c>
      <c r="AE794">
        <f t="shared" si="179"/>
        <v>0</v>
      </c>
      <c r="AF794" t="str">
        <f t="shared" si="170"/>
        <v>SMRCOS_6_LNDFIL</v>
      </c>
      <c r="AG794" t="str">
        <f t="shared" si="171"/>
        <v>San Marcos Energy</v>
      </c>
      <c r="AH794" s="70">
        <f t="shared" si="172"/>
        <v>1.5</v>
      </c>
      <c r="AI794" t="str">
        <f t="shared" si="173"/>
        <v>Biomass</v>
      </c>
      <c r="AJ794" s="44">
        <f>IFERROR(INDEX(MasterGenCapability_201906!$G:$G,MATCH($AF794,MasterGenCapability_201906!$U:$U,0)),"")</f>
        <v>1.5</v>
      </c>
      <c r="AK794" s="44">
        <f>IFERROR(INDEX(NQC2020compliance_20191121!$L:$L,MATCH($AF794,NQC2020compliance_20191121!$A:$A,0)),"")</f>
        <v>1.5</v>
      </c>
    </row>
    <row r="795" spans="2:37" x14ac:dyDescent="0.25">
      <c r="B795" s="6">
        <v>790</v>
      </c>
      <c r="C795" s="6" t="s">
        <v>2198</v>
      </c>
      <c r="D795" s="6" t="s">
        <v>2199</v>
      </c>
      <c r="E795" s="6" t="s">
        <v>2200</v>
      </c>
      <c r="F795" s="6" t="s">
        <v>2182</v>
      </c>
      <c r="G795" s="6" t="s">
        <v>30</v>
      </c>
      <c r="H795" s="6" t="s">
        <v>1896</v>
      </c>
      <c r="I795" s="6" t="s">
        <v>1897</v>
      </c>
      <c r="J795" s="6" t="s">
        <v>33</v>
      </c>
      <c r="K795" s="6" t="s">
        <v>34</v>
      </c>
      <c r="L795" s="6" t="s">
        <v>1</v>
      </c>
      <c r="M795" s="12">
        <v>41446</v>
      </c>
      <c r="N795" s="12">
        <v>48750</v>
      </c>
      <c r="O795" s="6">
        <v>1</v>
      </c>
      <c r="P795" s="13">
        <v>1.5</v>
      </c>
      <c r="Q795" s="13">
        <v>12.48</v>
      </c>
      <c r="R795" s="14">
        <v>0.94977168899999997</v>
      </c>
      <c r="S795" s="6" t="s">
        <v>35</v>
      </c>
      <c r="T795" s="6" t="s">
        <v>35</v>
      </c>
      <c r="U795" s="15" t="s">
        <v>35</v>
      </c>
      <c r="V795" s="15" t="s">
        <v>36</v>
      </c>
      <c r="W795" s="15" t="s">
        <v>906</v>
      </c>
      <c r="X795" s="16">
        <v>1</v>
      </c>
      <c r="Y795" s="45">
        <f t="shared" si="175"/>
        <v>73050</v>
      </c>
      <c r="Z795" s="41">
        <f>IF(IFERROR(MATCH(E795,CONV_CAISO_Gen_List!C:C,0),FALSE),1,0)</f>
        <v>1</v>
      </c>
      <c r="AA795" s="47">
        <f t="shared" si="176"/>
        <v>12.48</v>
      </c>
      <c r="AB795">
        <f t="shared" si="177"/>
        <v>1</v>
      </c>
      <c r="AC795">
        <f t="shared" si="178"/>
        <v>1</v>
      </c>
      <c r="AD795">
        <f t="shared" si="174"/>
        <v>1</v>
      </c>
      <c r="AE795">
        <f t="shared" si="179"/>
        <v>0</v>
      </c>
      <c r="AF795" t="str">
        <f t="shared" si="170"/>
        <v>OTAY_6_LNDFL5</v>
      </c>
      <c r="AG795" t="str">
        <f t="shared" si="171"/>
        <v>Otay Landfill V</v>
      </c>
      <c r="AH795" s="70">
        <f t="shared" si="172"/>
        <v>1.5</v>
      </c>
      <c r="AI795" t="str">
        <f t="shared" si="173"/>
        <v>Biomass</v>
      </c>
      <c r="AJ795" s="44">
        <f>IFERROR(INDEX(MasterGenCapability_201906!$G:$G,MATCH($AF795,MasterGenCapability_201906!$U:$U,0)),"")</f>
        <v>1.5</v>
      </c>
      <c r="AK795" s="44">
        <f>IFERROR(INDEX(NQC2020compliance_20191121!$L:$L,MATCH($AF795,NQC2020compliance_20191121!$A:$A,0)),"")</f>
        <v>0</v>
      </c>
    </row>
    <row r="796" spans="2:37" x14ac:dyDescent="0.25">
      <c r="B796" s="6">
        <v>791</v>
      </c>
      <c r="C796" s="6" t="s">
        <v>2201</v>
      </c>
      <c r="D796" s="6" t="s">
        <v>2202</v>
      </c>
      <c r="E796" s="6" t="s">
        <v>2203</v>
      </c>
      <c r="F796" s="6" t="s">
        <v>2182</v>
      </c>
      <c r="G796" s="6" t="s">
        <v>30</v>
      </c>
      <c r="H796" s="6" t="s">
        <v>1896</v>
      </c>
      <c r="I796" s="6" t="s">
        <v>1897</v>
      </c>
      <c r="J796" s="6" t="s">
        <v>33</v>
      </c>
      <c r="K796" s="6" t="s">
        <v>34</v>
      </c>
      <c r="L796" s="6" t="s">
        <v>1</v>
      </c>
      <c r="M796" s="12">
        <v>41446</v>
      </c>
      <c r="N796" s="12">
        <v>48750</v>
      </c>
      <c r="O796" s="6">
        <v>1</v>
      </c>
      <c r="P796" s="13">
        <v>1.5</v>
      </c>
      <c r="Q796" s="13">
        <v>12.48</v>
      </c>
      <c r="R796" s="14">
        <v>0.94977168899999997</v>
      </c>
      <c r="S796" s="6" t="s">
        <v>35</v>
      </c>
      <c r="T796" s="6" t="s">
        <v>35</v>
      </c>
      <c r="U796" s="15" t="s">
        <v>35</v>
      </c>
      <c r="V796" s="15" t="s">
        <v>36</v>
      </c>
      <c r="W796" s="15" t="s">
        <v>906</v>
      </c>
      <c r="X796" s="16">
        <v>1</v>
      </c>
      <c r="Y796" s="45">
        <f t="shared" si="175"/>
        <v>73050</v>
      </c>
      <c r="Z796" s="41">
        <f>IF(IFERROR(MATCH(E796,CONV_CAISO_Gen_List!C:C,0),FALSE),1,0)</f>
        <v>1</v>
      </c>
      <c r="AA796" s="47">
        <f t="shared" si="176"/>
        <v>12.48</v>
      </c>
      <c r="AB796">
        <f t="shared" si="177"/>
        <v>1</v>
      </c>
      <c r="AC796">
        <f t="shared" si="178"/>
        <v>1</v>
      </c>
      <c r="AD796">
        <f t="shared" si="174"/>
        <v>1</v>
      </c>
      <c r="AE796">
        <f t="shared" si="179"/>
        <v>0</v>
      </c>
      <c r="AF796" t="str">
        <f t="shared" si="170"/>
        <v>OTAY_6_LNDFL6</v>
      </c>
      <c r="AG796" t="str">
        <f t="shared" si="171"/>
        <v>Otay Landfill VI</v>
      </c>
      <c r="AH796" s="70">
        <f t="shared" si="172"/>
        <v>1.5</v>
      </c>
      <c r="AI796" t="str">
        <f t="shared" si="173"/>
        <v>Biomass</v>
      </c>
      <c r="AJ796" s="44">
        <f>IFERROR(INDEX(MasterGenCapability_201906!$G:$G,MATCH($AF796,MasterGenCapability_201906!$U:$U,0)),"")</f>
        <v>1.5</v>
      </c>
      <c r="AK796" s="44">
        <f>IFERROR(INDEX(NQC2020compliance_20191121!$L:$L,MATCH($AF796,NQC2020compliance_20191121!$A:$A,0)),"")</f>
        <v>0</v>
      </c>
    </row>
    <row r="797" spans="2:37" x14ac:dyDescent="0.25">
      <c r="B797" s="6">
        <v>792</v>
      </c>
      <c r="C797" s="6" t="s">
        <v>2204</v>
      </c>
      <c r="D797" s="6" t="s">
        <v>2205</v>
      </c>
      <c r="E797" s="6" t="s">
        <v>2206</v>
      </c>
      <c r="F797" s="6" t="s">
        <v>2182</v>
      </c>
      <c r="G797" s="6" t="s">
        <v>30</v>
      </c>
      <c r="H797" s="6" t="s">
        <v>1896</v>
      </c>
      <c r="I797" s="6" t="s">
        <v>2194</v>
      </c>
      <c r="J797" s="6" t="s">
        <v>33</v>
      </c>
      <c r="K797" s="6" t="s">
        <v>34</v>
      </c>
      <c r="L797" s="6" t="s">
        <v>1</v>
      </c>
      <c r="M797" s="12">
        <v>41414</v>
      </c>
      <c r="N797" s="12">
        <v>45065</v>
      </c>
      <c r="O797" s="6">
        <v>1</v>
      </c>
      <c r="P797" s="13">
        <v>4.5</v>
      </c>
      <c r="Q797" s="13">
        <v>17.2</v>
      </c>
      <c r="R797" s="14">
        <v>0.43632673799999999</v>
      </c>
      <c r="S797" s="6" t="s">
        <v>35</v>
      </c>
      <c r="T797" s="6" t="s">
        <v>35</v>
      </c>
      <c r="U797" s="15" t="s">
        <v>35</v>
      </c>
      <c r="V797" s="15" t="s">
        <v>36</v>
      </c>
      <c r="W797" s="15" t="s">
        <v>906</v>
      </c>
      <c r="X797" s="16">
        <v>1</v>
      </c>
      <c r="Y797" s="45">
        <f t="shared" si="175"/>
        <v>73050</v>
      </c>
      <c r="Z797" s="41">
        <f>IF(IFERROR(MATCH(E797,CONV_CAISO_Gen_List!C:C,0),FALSE),1,0)</f>
        <v>1</v>
      </c>
      <c r="AA797" s="47">
        <f t="shared" si="176"/>
        <v>17.2</v>
      </c>
      <c r="AB797">
        <f t="shared" si="177"/>
        <v>1</v>
      </c>
      <c r="AC797">
        <f t="shared" si="178"/>
        <v>1</v>
      </c>
      <c r="AD797">
        <f t="shared" si="174"/>
        <v>1</v>
      </c>
      <c r="AE797">
        <f t="shared" si="179"/>
        <v>0</v>
      </c>
      <c r="AF797" t="str">
        <f t="shared" si="170"/>
        <v>MSHGTS_6_MMARLF</v>
      </c>
      <c r="AG797" t="str">
        <f t="shared" si="171"/>
        <v>MM San Diego-Miramar (RAM)</v>
      </c>
      <c r="AH797" s="70">
        <f t="shared" si="172"/>
        <v>4.5</v>
      </c>
      <c r="AI797" t="str">
        <f t="shared" si="173"/>
        <v>Biomass</v>
      </c>
      <c r="AJ797" s="44">
        <f>IFERROR(INDEX(MasterGenCapability_201906!$G:$G,MATCH($AF797,MasterGenCapability_201906!$U:$U,0)),"")</f>
        <v>5</v>
      </c>
      <c r="AK797" s="44">
        <f>IFERROR(INDEX(NQC2020compliance_20191121!$L:$L,MATCH($AF797,NQC2020compliance_20191121!$A:$A,0)),"")</f>
        <v>3.43</v>
      </c>
    </row>
    <row r="798" spans="2:37" x14ac:dyDescent="0.25">
      <c r="B798" s="6">
        <v>793</v>
      </c>
      <c r="C798" s="6" t="s">
        <v>2207</v>
      </c>
      <c r="D798" s="6" t="s">
        <v>2208</v>
      </c>
      <c r="E798" s="6" t="s">
        <v>2209</v>
      </c>
      <c r="F798" s="6" t="s">
        <v>2182</v>
      </c>
      <c r="G798" s="6" t="s">
        <v>30</v>
      </c>
      <c r="H798" s="6" t="s">
        <v>1896</v>
      </c>
      <c r="I798" s="6" t="s">
        <v>1897</v>
      </c>
      <c r="J798" s="6" t="s">
        <v>33</v>
      </c>
      <c r="K798" s="6" t="s">
        <v>34</v>
      </c>
      <c r="L798" s="6" t="s">
        <v>1</v>
      </c>
      <c r="M798" s="12">
        <v>41728</v>
      </c>
      <c r="N798" s="12">
        <v>45380</v>
      </c>
      <c r="O798" s="6">
        <v>1</v>
      </c>
      <c r="P798" s="13">
        <v>2.25</v>
      </c>
      <c r="Q798" s="13">
        <v>13.4</v>
      </c>
      <c r="R798" s="14">
        <v>0.67985793999999999</v>
      </c>
      <c r="S798" s="6" t="s">
        <v>35</v>
      </c>
      <c r="T798" s="6" t="s">
        <v>35</v>
      </c>
      <c r="U798" s="15" t="s">
        <v>35</v>
      </c>
      <c r="V798" s="15" t="s">
        <v>36</v>
      </c>
      <c r="W798" s="15" t="s">
        <v>906</v>
      </c>
      <c r="X798" s="16">
        <v>1</v>
      </c>
      <c r="Y798" s="45">
        <f t="shared" si="175"/>
        <v>73050</v>
      </c>
      <c r="Z798" s="41">
        <f>IF(IFERROR(MATCH(E798,CONV_CAISO_Gen_List!C:C,0),FALSE),1,0)</f>
        <v>1</v>
      </c>
      <c r="AA798" s="47">
        <f t="shared" si="176"/>
        <v>13.4</v>
      </c>
      <c r="AB798">
        <f t="shared" si="177"/>
        <v>1</v>
      </c>
      <c r="AC798">
        <f t="shared" si="178"/>
        <v>1</v>
      </c>
      <c r="AD798">
        <f t="shared" si="174"/>
        <v>1</v>
      </c>
      <c r="AE798">
        <f t="shared" si="179"/>
        <v>0</v>
      </c>
      <c r="AF798" t="str">
        <f t="shared" si="170"/>
        <v>CHILLS_7_UNITA1</v>
      </c>
      <c r="AG798" t="str">
        <f t="shared" si="171"/>
        <v>Sycamore Energy 2 LLC</v>
      </c>
      <c r="AH798" s="70">
        <f t="shared" si="172"/>
        <v>2.25</v>
      </c>
      <c r="AI798" t="str">
        <f t="shared" si="173"/>
        <v>Biomass</v>
      </c>
      <c r="AJ798" s="44">
        <f>IFERROR(INDEX(MasterGenCapability_201906!$G:$G,MATCH($AF798,MasterGenCapability_201906!$U:$U,0)),"")</f>
        <v>2.25</v>
      </c>
      <c r="AK798" s="44">
        <f>IFERROR(INDEX(NQC2020compliance_20191121!$L:$L,MATCH($AF798,NQC2020compliance_20191121!$A:$A,0)),"")</f>
        <v>1.74</v>
      </c>
    </row>
    <row r="799" spans="2:37" x14ac:dyDescent="0.25">
      <c r="B799" s="6">
        <v>794</v>
      </c>
      <c r="C799" s="6" t="s">
        <v>2210</v>
      </c>
      <c r="D799" s="6" t="s">
        <v>2211</v>
      </c>
      <c r="E799" s="6" t="s">
        <v>2212</v>
      </c>
      <c r="F799" s="6" t="s">
        <v>2182</v>
      </c>
      <c r="G799" s="6" t="s">
        <v>30</v>
      </c>
      <c r="H799" s="6" t="s">
        <v>79</v>
      </c>
      <c r="I799" s="6" t="s">
        <v>80</v>
      </c>
      <c r="J799" s="6" t="s">
        <v>36</v>
      </c>
      <c r="K799" s="6" t="s">
        <v>97</v>
      </c>
      <c r="L799" s="6" t="s">
        <v>1</v>
      </c>
      <c r="M799" s="12">
        <v>39448</v>
      </c>
      <c r="N799" s="12">
        <v>42369</v>
      </c>
      <c r="O799" s="6">
        <v>1</v>
      </c>
      <c r="P799" s="13">
        <v>49</v>
      </c>
      <c r="Q799" s="13">
        <v>332.661</v>
      </c>
      <c r="R799" s="14">
        <v>0.77500000000000002</v>
      </c>
      <c r="S799" s="6" t="s">
        <v>35</v>
      </c>
      <c r="T799" s="6" t="s">
        <v>35</v>
      </c>
      <c r="U799" s="15" t="s">
        <v>35</v>
      </c>
      <c r="V799" s="15" t="s">
        <v>36</v>
      </c>
      <c r="W799" s="15" t="s">
        <v>80</v>
      </c>
      <c r="X799" s="16">
        <v>1</v>
      </c>
      <c r="Y799" s="45">
        <f t="shared" si="175"/>
        <v>73050</v>
      </c>
      <c r="Z799" s="41">
        <f>IF(IFERROR(MATCH(E799,CONV_CAISO_Gen_List!C:C,0),FALSE),1,0)</f>
        <v>1</v>
      </c>
      <c r="AA799" s="47">
        <f t="shared" si="176"/>
        <v>332.661</v>
      </c>
      <c r="AB799">
        <f t="shared" si="177"/>
        <v>1</v>
      </c>
      <c r="AC799">
        <f t="shared" si="178"/>
        <v>1</v>
      </c>
      <c r="AD799">
        <f t="shared" si="174"/>
        <v>1</v>
      </c>
      <c r="AE799">
        <f t="shared" si="179"/>
        <v>0</v>
      </c>
      <c r="AF799" t="str">
        <f t="shared" si="170"/>
        <v>PANDOL_6_UNIT</v>
      </c>
      <c r="AG799" t="str">
        <f t="shared" si="171"/>
        <v>Covanta Delano Inc (formerly AES Delano)</v>
      </c>
      <c r="AH799" s="70">
        <f t="shared" si="172"/>
        <v>49</v>
      </c>
      <c r="AI799" t="str">
        <f t="shared" si="173"/>
        <v>Biomass</v>
      </c>
      <c r="AJ799" s="44" t="str">
        <f>IFERROR(INDEX(MasterGenCapability_201906!$G:$G,MATCH($AF799,MasterGenCapability_201906!$U:$U,0)),"")</f>
        <v/>
      </c>
      <c r="AK799" s="44" t="str">
        <f>IFERROR(INDEX(NQC2020compliance_20191121!$L:$L,MATCH($AF799,NQC2020compliance_20191121!$A:$A,0)),"")</f>
        <v/>
      </c>
    </row>
    <row r="800" spans="2:37" x14ac:dyDescent="0.25">
      <c r="B800" s="6">
        <v>795</v>
      </c>
      <c r="C800" s="6" t="s">
        <v>2213</v>
      </c>
      <c r="D800" s="6" t="s">
        <v>2214</v>
      </c>
      <c r="E800" s="6" t="s">
        <v>2215</v>
      </c>
      <c r="F800" s="6" t="s">
        <v>2182</v>
      </c>
      <c r="G800" s="6" t="s">
        <v>30</v>
      </c>
      <c r="H800" s="6" t="s">
        <v>95</v>
      </c>
      <c r="I800" s="6" t="s">
        <v>96</v>
      </c>
      <c r="J800" s="6" t="s">
        <v>36</v>
      </c>
      <c r="K800" s="6" t="s">
        <v>97</v>
      </c>
      <c r="L800" s="6" t="s">
        <v>1</v>
      </c>
      <c r="M800" s="12">
        <v>40296</v>
      </c>
      <c r="N800" s="12">
        <v>42145</v>
      </c>
      <c r="O800" s="6">
        <v>1</v>
      </c>
      <c r="P800" s="13">
        <v>11</v>
      </c>
      <c r="Q800" s="13">
        <v>90</v>
      </c>
      <c r="R800" s="14">
        <v>0.933997509</v>
      </c>
      <c r="S800" s="6" t="s">
        <v>35</v>
      </c>
      <c r="T800" s="6" t="s">
        <v>35</v>
      </c>
      <c r="U800" s="15" t="s">
        <v>35</v>
      </c>
      <c r="V800" s="15" t="s">
        <v>36</v>
      </c>
      <c r="W800" s="15" t="s">
        <v>37</v>
      </c>
      <c r="X800" s="16">
        <v>1</v>
      </c>
      <c r="Y800" s="45">
        <f t="shared" si="175"/>
        <v>73050</v>
      </c>
      <c r="Z800" s="41">
        <f>IF(IFERROR(MATCH(E800,CONV_CAISO_Gen_List!C:C,0),FALSE),1,0)</f>
        <v>0</v>
      </c>
      <c r="AA800" s="47">
        <f t="shared" si="176"/>
        <v>90</v>
      </c>
      <c r="AB800">
        <f t="shared" si="177"/>
        <v>1</v>
      </c>
      <c r="AC800">
        <f t="shared" si="178"/>
        <v>1</v>
      </c>
      <c r="AD800">
        <f t="shared" si="174"/>
        <v>1</v>
      </c>
      <c r="AE800">
        <f t="shared" si="179"/>
        <v>0</v>
      </c>
      <c r="AF800" t="str">
        <f t="shared" si="170"/>
        <v>BLULKE_6_BLUELK</v>
      </c>
      <c r="AG800" t="str">
        <f t="shared" si="171"/>
        <v>Blue Lake Power</v>
      </c>
      <c r="AH800" s="70">
        <f t="shared" si="172"/>
        <v>11</v>
      </c>
      <c r="AI800" t="str">
        <f t="shared" si="173"/>
        <v>Biomass</v>
      </c>
      <c r="AJ800" s="44">
        <f>IFERROR(INDEX(MasterGenCapability_201906!$G:$G,MATCH($AF800,MasterGenCapability_201906!$U:$U,0)),"")</f>
        <v>12</v>
      </c>
      <c r="AK800" s="44" t="str">
        <f>IFERROR(INDEX(NQC2020compliance_20191121!$L:$L,MATCH($AF800,NQC2020compliance_20191121!$A:$A,0)),"")</f>
        <v/>
      </c>
    </row>
    <row r="801" spans="2:37" x14ac:dyDescent="0.25">
      <c r="B801" s="6">
        <v>796</v>
      </c>
      <c r="C801" s="6" t="s">
        <v>2216</v>
      </c>
      <c r="D801" s="6" t="s">
        <v>2217</v>
      </c>
      <c r="E801" s="6"/>
      <c r="F801" s="6" t="s">
        <v>2182</v>
      </c>
      <c r="G801" s="6" t="s">
        <v>30</v>
      </c>
      <c r="H801" s="6" t="s">
        <v>1212</v>
      </c>
      <c r="I801" s="6" t="s">
        <v>197</v>
      </c>
      <c r="J801" s="6" t="s">
        <v>191</v>
      </c>
      <c r="K801" s="6"/>
      <c r="L801" s="6" t="s">
        <v>1</v>
      </c>
      <c r="M801" s="12">
        <v>40239</v>
      </c>
      <c r="N801" s="12">
        <v>42369</v>
      </c>
      <c r="O801" s="6">
        <v>1</v>
      </c>
      <c r="P801" s="13">
        <v>13</v>
      </c>
      <c r="Q801" s="13">
        <v>9</v>
      </c>
      <c r="R801" s="14">
        <v>7.9030558000000001E-2</v>
      </c>
      <c r="S801" s="6" t="s">
        <v>35</v>
      </c>
      <c r="T801" s="6" t="s">
        <v>35</v>
      </c>
      <c r="U801" s="15" t="s">
        <v>35</v>
      </c>
      <c r="V801" s="15" t="s">
        <v>191</v>
      </c>
      <c r="W801" s="15" t="s">
        <v>37</v>
      </c>
      <c r="X801" s="16">
        <v>1</v>
      </c>
      <c r="Y801" s="45">
        <f t="shared" si="175"/>
        <v>73050</v>
      </c>
      <c r="Z801" s="41">
        <f>IF(IFERROR(MATCH(E801,CONV_CAISO_Gen_List!C:C,0),FALSE),1,0)</f>
        <v>0</v>
      </c>
      <c r="AA801" s="47">
        <f t="shared" si="176"/>
        <v>9</v>
      </c>
      <c r="AB801">
        <f t="shared" si="177"/>
        <v>1</v>
      </c>
      <c r="AC801">
        <f t="shared" si="178"/>
        <v>1</v>
      </c>
      <c r="AD801">
        <f t="shared" si="174"/>
        <v>1</v>
      </c>
      <c r="AE801">
        <f t="shared" si="179"/>
        <v>0</v>
      </c>
      <c r="AF801" t="str">
        <f t="shared" si="170"/>
        <v>SD3000</v>
      </c>
      <c r="AG801" t="str">
        <f t="shared" si="171"/>
        <v>Calpine Geysers</v>
      </c>
      <c r="AH801" s="70">
        <f t="shared" si="172"/>
        <v>13</v>
      </c>
      <c r="AI801" t="str">
        <f t="shared" si="173"/>
        <v>Geothermal</v>
      </c>
      <c r="AJ801" s="44" t="str">
        <f>IFERROR(INDEX(MasterGenCapability_201906!$G:$G,MATCH($AF801,MasterGenCapability_201906!$U:$U,0)),"")</f>
        <v/>
      </c>
      <c r="AK801" s="44" t="str">
        <f>IFERROR(INDEX(NQC2020compliance_20191121!$L:$L,MATCH($AF801,NQC2020compliance_20191121!$A:$A,0)),"")</f>
        <v/>
      </c>
    </row>
    <row r="802" spans="2:37" x14ac:dyDescent="0.25">
      <c r="B802" s="6">
        <v>797</v>
      </c>
      <c r="C802" s="6" t="s">
        <v>2218</v>
      </c>
      <c r="D802" s="6" t="s">
        <v>2219</v>
      </c>
      <c r="E802" s="6" t="s">
        <v>2220</v>
      </c>
      <c r="F802" s="6" t="s">
        <v>2182</v>
      </c>
      <c r="G802" s="6" t="s">
        <v>30</v>
      </c>
      <c r="H802" s="6" t="s">
        <v>1896</v>
      </c>
      <c r="I802" s="6" t="s">
        <v>2194</v>
      </c>
      <c r="J802" s="6" t="s">
        <v>211</v>
      </c>
      <c r="K802" s="6" t="s">
        <v>212</v>
      </c>
      <c r="L802" s="6" t="s">
        <v>1</v>
      </c>
      <c r="M802" s="12">
        <v>39105</v>
      </c>
      <c r="N802" s="12">
        <v>42757</v>
      </c>
      <c r="O802" s="6">
        <v>1</v>
      </c>
      <c r="P802" s="13">
        <v>4.5</v>
      </c>
      <c r="Q802" s="13">
        <v>20</v>
      </c>
      <c r="R802" s="14">
        <v>0.50735667200000001</v>
      </c>
      <c r="S802" s="6" t="s">
        <v>35</v>
      </c>
      <c r="T802" s="6" t="s">
        <v>35</v>
      </c>
      <c r="U802" s="15" t="s">
        <v>35</v>
      </c>
      <c r="V802" s="15" t="s">
        <v>213</v>
      </c>
      <c r="W802" s="15" t="s">
        <v>906</v>
      </c>
      <c r="X802" s="16">
        <v>1</v>
      </c>
      <c r="Y802" s="45">
        <f t="shared" si="175"/>
        <v>73050</v>
      </c>
      <c r="Z802" s="41">
        <f>IF(IFERROR(MATCH(E802,CONV_CAISO_Gen_List!C:C,0),FALSE),1,0)</f>
        <v>1</v>
      </c>
      <c r="AA802" s="47">
        <f t="shared" si="176"/>
        <v>20</v>
      </c>
      <c r="AB802">
        <f t="shared" si="177"/>
        <v>1</v>
      </c>
      <c r="AC802">
        <f t="shared" si="178"/>
        <v>1</v>
      </c>
      <c r="AD802">
        <f t="shared" si="174"/>
        <v>1</v>
      </c>
      <c r="AE802">
        <f t="shared" si="179"/>
        <v>0</v>
      </c>
      <c r="AF802" t="str">
        <f t="shared" si="170"/>
        <v>CCRITA_7_RPPCHF</v>
      </c>
      <c r="AG802" t="str">
        <f t="shared" si="171"/>
        <v>SDCWA - Rancho Penasquitos Hydro</v>
      </c>
      <c r="AH802" s="70">
        <f t="shared" si="172"/>
        <v>4.5</v>
      </c>
      <c r="AI802" t="str">
        <f t="shared" si="173"/>
        <v>Small_Hydro</v>
      </c>
      <c r="AJ802" s="44">
        <f>IFERROR(INDEX(MasterGenCapability_201906!$G:$G,MATCH($AF802,MasterGenCapability_201906!$U:$U,0)),"")</f>
        <v>5.25</v>
      </c>
      <c r="AK802" s="44">
        <f>IFERROR(INDEX(NQC2020compliance_20191121!$L:$L,MATCH($AF802,NQC2020compliance_20191121!$A:$A,0)),"")</f>
        <v>3.27</v>
      </c>
    </row>
    <row r="803" spans="2:37" x14ac:dyDescent="0.25">
      <c r="B803" s="6">
        <v>798</v>
      </c>
      <c r="C803" s="6" t="s">
        <v>2221</v>
      </c>
      <c r="D803" s="6" t="s">
        <v>2222</v>
      </c>
      <c r="E803" s="6" t="s">
        <v>2223</v>
      </c>
      <c r="F803" s="6" t="s">
        <v>2182</v>
      </c>
      <c r="G803" s="6" t="s">
        <v>30</v>
      </c>
      <c r="H803" s="6" t="s">
        <v>1896</v>
      </c>
      <c r="I803" s="6" t="s">
        <v>1897</v>
      </c>
      <c r="J803" s="6" t="s">
        <v>33</v>
      </c>
      <c r="K803" s="6" t="s">
        <v>34</v>
      </c>
      <c r="L803" s="6" t="s">
        <v>1</v>
      </c>
      <c r="M803" s="12">
        <v>39448</v>
      </c>
      <c r="N803" s="12">
        <v>42735</v>
      </c>
      <c r="O803" s="6">
        <v>1</v>
      </c>
      <c r="P803" s="13">
        <v>4.8</v>
      </c>
      <c r="Q803" s="13">
        <v>22</v>
      </c>
      <c r="R803" s="14">
        <v>0.52321156800000002</v>
      </c>
      <c r="S803" s="6" t="s">
        <v>35</v>
      </c>
      <c r="T803" s="6" t="s">
        <v>35</v>
      </c>
      <c r="U803" s="15" t="s">
        <v>35</v>
      </c>
      <c r="V803" s="15" t="s">
        <v>36</v>
      </c>
      <c r="W803" s="15" t="s">
        <v>906</v>
      </c>
      <c r="X803" s="16">
        <v>1</v>
      </c>
      <c r="Y803" s="45">
        <f t="shared" si="175"/>
        <v>73050</v>
      </c>
      <c r="Z803" s="41">
        <f>IF(IFERROR(MATCH(E803,CONV_CAISO_Gen_List!C:C,0),FALSE),1,0)</f>
        <v>1</v>
      </c>
      <c r="AA803" s="47">
        <f t="shared" si="176"/>
        <v>22</v>
      </c>
      <c r="AB803">
        <f t="shared" si="177"/>
        <v>1</v>
      </c>
      <c r="AC803">
        <f t="shared" si="178"/>
        <v>1</v>
      </c>
      <c r="AD803">
        <f t="shared" si="174"/>
        <v>1</v>
      </c>
      <c r="AE803">
        <f t="shared" si="179"/>
        <v>0</v>
      </c>
      <c r="AF803" t="str">
        <f t="shared" si="170"/>
        <v>CBRLLO_6_PLSTP1</v>
      </c>
      <c r="AG803" t="str">
        <f t="shared" si="171"/>
        <v>City of San Diego - Point Loma</v>
      </c>
      <c r="AH803" s="70">
        <f t="shared" si="172"/>
        <v>4.8</v>
      </c>
      <c r="AI803" t="str">
        <f t="shared" si="173"/>
        <v>Biomass</v>
      </c>
      <c r="AJ803" s="44" t="str">
        <f>IFERROR(INDEX(MasterGenCapability_201906!$G:$G,MATCH($AF803,MasterGenCapability_201906!$U:$U,0)),"")</f>
        <v/>
      </c>
      <c r="AK803" s="44" t="str">
        <f>IFERROR(INDEX(NQC2020compliance_20191121!$L:$L,MATCH($AF803,NQC2020compliance_20191121!$A:$A,0)),"")</f>
        <v/>
      </c>
    </row>
    <row r="804" spans="2:37" x14ac:dyDescent="0.25">
      <c r="B804" s="6">
        <v>799</v>
      </c>
      <c r="C804" s="6" t="s">
        <v>2224</v>
      </c>
      <c r="D804" s="6" t="s">
        <v>2225</v>
      </c>
      <c r="E804" s="6"/>
      <c r="F804" s="6" t="s">
        <v>2182</v>
      </c>
      <c r="G804" s="6" t="s">
        <v>30</v>
      </c>
      <c r="H804" s="6" t="s">
        <v>300</v>
      </c>
      <c r="I804" s="6" t="s">
        <v>46</v>
      </c>
      <c r="J804" s="6" t="s">
        <v>211</v>
      </c>
      <c r="K804" s="6" t="s">
        <v>212</v>
      </c>
      <c r="L804" s="6" t="s">
        <v>3</v>
      </c>
      <c r="M804" s="12">
        <v>42544</v>
      </c>
      <c r="N804" s="12">
        <v>49848</v>
      </c>
      <c r="O804" s="6">
        <v>1</v>
      </c>
      <c r="P804" s="13">
        <v>5</v>
      </c>
      <c r="Q804" s="13">
        <v>21.7</v>
      </c>
      <c r="R804" s="14">
        <v>0.49543378999999999</v>
      </c>
      <c r="S804" s="6" t="s">
        <v>35</v>
      </c>
      <c r="T804" s="6" t="s">
        <v>35</v>
      </c>
      <c r="U804" s="15" t="s">
        <v>35</v>
      </c>
      <c r="V804" s="15" t="s">
        <v>213</v>
      </c>
      <c r="W804" s="15" t="s">
        <v>47</v>
      </c>
      <c r="X804" s="16">
        <v>0.84</v>
      </c>
      <c r="Y804" s="45">
        <f t="shared" si="175"/>
        <v>73050</v>
      </c>
      <c r="Z804" s="41">
        <f>IF(IFERROR(MATCH(E804,CONV_CAISO_Gen_List!C:C,0),FALSE),1,0)</f>
        <v>0</v>
      </c>
      <c r="AA804" s="47">
        <f t="shared" si="176"/>
        <v>18.227999999999998</v>
      </c>
      <c r="AB804">
        <f t="shared" si="177"/>
        <v>1</v>
      </c>
      <c r="AC804">
        <f t="shared" si="178"/>
        <v>1</v>
      </c>
      <c r="AD804">
        <f t="shared" si="174"/>
        <v>1</v>
      </c>
      <c r="AE804">
        <f t="shared" si="179"/>
        <v>0</v>
      </c>
      <c r="AF804" t="str">
        <f t="shared" si="170"/>
        <v>SD4002</v>
      </c>
      <c r="AG804" t="str">
        <f t="shared" si="171"/>
        <v>Rugraw Inc.  (Lassen Lodge Hydro)</v>
      </c>
      <c r="AH804" s="70">
        <f t="shared" si="172"/>
        <v>5</v>
      </c>
      <c r="AI804" t="str">
        <f t="shared" si="173"/>
        <v>Small_Hydro</v>
      </c>
      <c r="AJ804" s="44" t="str">
        <f>IFERROR(INDEX(MasterGenCapability_201906!$G:$G,MATCH($AF804,MasterGenCapability_201906!$U:$U,0)),"")</f>
        <v/>
      </c>
      <c r="AK804" s="44" t="str">
        <f>IFERROR(INDEX(NQC2020compliance_20191121!$L:$L,MATCH($AF804,NQC2020compliance_20191121!$A:$A,0)),"")</f>
        <v/>
      </c>
    </row>
    <row r="805" spans="2:37" x14ac:dyDescent="0.25">
      <c r="B805" s="6">
        <v>800</v>
      </c>
      <c r="C805" s="6" t="s">
        <v>2226</v>
      </c>
      <c r="D805" s="6" t="s">
        <v>2227</v>
      </c>
      <c r="E805" s="6" t="s">
        <v>2228</v>
      </c>
      <c r="F805" s="6" t="s">
        <v>2182</v>
      </c>
      <c r="G805" s="6" t="s">
        <v>30</v>
      </c>
      <c r="H805" s="6" t="s">
        <v>1896</v>
      </c>
      <c r="I805" s="6" t="s">
        <v>2194</v>
      </c>
      <c r="J805" s="6" t="s">
        <v>211</v>
      </c>
      <c r="K805" s="6" t="s">
        <v>212</v>
      </c>
      <c r="L805" s="6" t="s">
        <v>1</v>
      </c>
      <c r="M805" s="12">
        <v>31959</v>
      </c>
      <c r="N805" s="12">
        <v>42916</v>
      </c>
      <c r="O805" s="6">
        <v>1</v>
      </c>
      <c r="P805" s="13">
        <v>1.49</v>
      </c>
      <c r="Q805" s="13">
        <v>1</v>
      </c>
      <c r="R805" s="14">
        <v>7.6614263000000002E-2</v>
      </c>
      <c r="S805" s="6" t="s">
        <v>35</v>
      </c>
      <c r="T805" s="6" t="s">
        <v>35</v>
      </c>
      <c r="U805" s="15" t="s">
        <v>35</v>
      </c>
      <c r="V805" s="15" t="s">
        <v>213</v>
      </c>
      <c r="W805" s="15" t="s">
        <v>906</v>
      </c>
      <c r="X805" s="16">
        <v>1</v>
      </c>
      <c r="Y805" s="45">
        <f t="shared" si="175"/>
        <v>73050</v>
      </c>
      <c r="Z805" s="41">
        <f>IF(IFERROR(MATCH(E805,CONV_CAISO_Gen_List!C:C,0),FALSE),1,0)</f>
        <v>1</v>
      </c>
      <c r="AA805" s="47">
        <f t="shared" si="176"/>
        <v>1</v>
      </c>
      <c r="AB805">
        <f t="shared" si="177"/>
        <v>1</v>
      </c>
      <c r="AC805">
        <f t="shared" si="178"/>
        <v>1</v>
      </c>
      <c r="AD805">
        <f t="shared" si="174"/>
        <v>1</v>
      </c>
      <c r="AE805">
        <f t="shared" si="179"/>
        <v>0</v>
      </c>
      <c r="AF805" t="str">
        <f t="shared" si="170"/>
        <v>MSSION_2_QF</v>
      </c>
      <c r="AG805" t="str">
        <f t="shared" si="171"/>
        <v>Badger Filtration Plant</v>
      </c>
      <c r="AH805" s="70">
        <f t="shared" si="172"/>
        <v>1.49</v>
      </c>
      <c r="AI805" t="str">
        <f t="shared" si="173"/>
        <v>Small_Hydro</v>
      </c>
      <c r="AJ805" s="44">
        <f>IFERROR(INDEX(MasterGenCapability_201906!$G:$G,MATCH($AF805,MasterGenCapability_201906!$U:$U,0)),"")</f>
        <v>2</v>
      </c>
      <c r="AK805" s="44">
        <f>IFERROR(INDEX(NQC2020compliance_20191121!$L:$L,MATCH($AF805,NQC2020compliance_20191121!$A:$A,0)),"")</f>
        <v>0.57999999999999996</v>
      </c>
    </row>
    <row r="806" spans="2:37" x14ac:dyDescent="0.25">
      <c r="B806" s="6">
        <v>801</v>
      </c>
      <c r="C806" s="6" t="s">
        <v>2229</v>
      </c>
      <c r="D806" s="6" t="s">
        <v>2230</v>
      </c>
      <c r="E806" s="6"/>
      <c r="F806" s="6" t="s">
        <v>2182</v>
      </c>
      <c r="G806" s="6" t="s">
        <v>30</v>
      </c>
      <c r="H806" s="6" t="s">
        <v>1896</v>
      </c>
      <c r="I806" s="6" t="s">
        <v>2194</v>
      </c>
      <c r="J806" s="6" t="s">
        <v>211</v>
      </c>
      <c r="K806" s="6" t="s">
        <v>212</v>
      </c>
      <c r="L806" s="6" t="s">
        <v>1</v>
      </c>
      <c r="M806" s="12">
        <v>41548</v>
      </c>
      <c r="N806" s="12">
        <v>48852</v>
      </c>
      <c r="O806" s="6">
        <v>1</v>
      </c>
      <c r="P806" s="13">
        <v>0.45</v>
      </c>
      <c r="Q806" s="13">
        <v>1.5</v>
      </c>
      <c r="R806" s="14">
        <v>0.38051750400000001</v>
      </c>
      <c r="S806" s="6" t="s">
        <v>35</v>
      </c>
      <c r="T806" s="6" t="s">
        <v>35</v>
      </c>
      <c r="U806" s="15" t="s">
        <v>35</v>
      </c>
      <c r="V806" s="15" t="s">
        <v>213</v>
      </c>
      <c r="W806" s="15" t="s">
        <v>906</v>
      </c>
      <c r="X806" s="16">
        <v>1</v>
      </c>
      <c r="Y806" s="45">
        <f t="shared" si="175"/>
        <v>73050</v>
      </c>
      <c r="Z806" s="41">
        <f>IF(IFERROR(MATCH(E806,CONV_CAISO_Gen_List!C:C,0),FALSE),1,0)</f>
        <v>0</v>
      </c>
      <c r="AA806" s="47">
        <f t="shared" si="176"/>
        <v>1.5</v>
      </c>
      <c r="AB806">
        <f t="shared" si="177"/>
        <v>1</v>
      </c>
      <c r="AC806">
        <f t="shared" si="178"/>
        <v>1</v>
      </c>
      <c r="AD806">
        <f t="shared" si="174"/>
        <v>1</v>
      </c>
      <c r="AE806">
        <f t="shared" si="179"/>
        <v>0</v>
      </c>
      <c r="AF806" t="str">
        <f t="shared" si="170"/>
        <v>SD4006</v>
      </c>
      <c r="AG806" t="str">
        <f t="shared" si="171"/>
        <v>Olivenhain Municipal Water District</v>
      </c>
      <c r="AH806" s="70">
        <f t="shared" si="172"/>
        <v>0.45</v>
      </c>
      <c r="AI806" t="str">
        <f t="shared" si="173"/>
        <v>Small_Hydro</v>
      </c>
      <c r="AJ806" s="44" t="str">
        <f>IFERROR(INDEX(MasterGenCapability_201906!$G:$G,MATCH($AF806,MasterGenCapability_201906!$U:$U,0)),"")</f>
        <v/>
      </c>
      <c r="AK806" s="44" t="str">
        <f>IFERROR(INDEX(NQC2020compliance_20191121!$L:$L,MATCH($AF806,NQC2020compliance_20191121!$A:$A,0)),"")</f>
        <v/>
      </c>
    </row>
    <row r="807" spans="2:37" x14ac:dyDescent="0.25">
      <c r="B807" s="6">
        <v>802</v>
      </c>
      <c r="C807" s="6" t="s">
        <v>2231</v>
      </c>
      <c r="D807" s="6" t="s">
        <v>2232</v>
      </c>
      <c r="E807" s="6"/>
      <c r="F807" s="6" t="s">
        <v>2182</v>
      </c>
      <c r="G807" s="6" t="s">
        <v>30</v>
      </c>
      <c r="H807" s="6" t="s">
        <v>1896</v>
      </c>
      <c r="I807" s="6" t="s">
        <v>2194</v>
      </c>
      <c r="J807" s="6" t="s">
        <v>211</v>
      </c>
      <c r="K807" s="6" t="s">
        <v>212</v>
      </c>
      <c r="L807" s="6" t="s">
        <v>1</v>
      </c>
      <c r="M807" s="12">
        <v>31396</v>
      </c>
      <c r="N807" s="12">
        <v>73050</v>
      </c>
      <c r="O807" s="6">
        <v>1</v>
      </c>
      <c r="P807" s="13">
        <v>0.35</v>
      </c>
      <c r="Q807" s="13">
        <v>0.4</v>
      </c>
      <c r="R807" s="14">
        <v>0.130463144</v>
      </c>
      <c r="S807" s="6" t="s">
        <v>35</v>
      </c>
      <c r="T807" s="6" t="s">
        <v>35</v>
      </c>
      <c r="U807" s="15" t="s">
        <v>35</v>
      </c>
      <c r="V807" s="15" t="s">
        <v>213</v>
      </c>
      <c r="W807" s="15" t="s">
        <v>906</v>
      </c>
      <c r="X807" s="16">
        <v>1</v>
      </c>
      <c r="Y807" s="45">
        <f t="shared" si="175"/>
        <v>73050</v>
      </c>
      <c r="Z807" s="41">
        <f>IF(IFERROR(MATCH(E807,CONV_CAISO_Gen_List!C:C,0),FALSE),1,0)</f>
        <v>0</v>
      </c>
      <c r="AA807" s="47">
        <f t="shared" si="176"/>
        <v>0.4</v>
      </c>
      <c r="AB807">
        <f t="shared" si="177"/>
        <v>1</v>
      </c>
      <c r="AC807">
        <f t="shared" si="178"/>
        <v>1</v>
      </c>
      <c r="AD807">
        <f t="shared" si="174"/>
        <v>1</v>
      </c>
      <c r="AE807">
        <f t="shared" si="179"/>
        <v>0</v>
      </c>
      <c r="AF807" t="str">
        <f t="shared" si="170"/>
        <v>SD4007</v>
      </c>
      <c r="AG807" t="str">
        <f t="shared" si="171"/>
        <v>City of Oceanside - San Francisco Peak Hydro Plant</v>
      </c>
      <c r="AH807" s="70">
        <f t="shared" si="172"/>
        <v>0.35</v>
      </c>
      <c r="AI807" t="str">
        <f t="shared" si="173"/>
        <v>Small_Hydro</v>
      </c>
      <c r="AJ807" s="44" t="str">
        <f>IFERROR(INDEX(MasterGenCapability_201906!$G:$G,MATCH($AF807,MasterGenCapability_201906!$U:$U,0)),"")</f>
        <v/>
      </c>
      <c r="AK807" s="44" t="str">
        <f>IFERROR(INDEX(NQC2020compliance_20191121!$L:$L,MATCH($AF807,NQC2020compliance_20191121!$A:$A,0)),"")</f>
        <v/>
      </c>
    </row>
    <row r="808" spans="2:37" x14ac:dyDescent="0.25">
      <c r="B808" s="6">
        <v>803</v>
      </c>
      <c r="C808" s="6" t="s">
        <v>2233</v>
      </c>
      <c r="D808" s="6" t="s">
        <v>2234</v>
      </c>
      <c r="E808" s="6"/>
      <c r="F808" s="6" t="s">
        <v>2182</v>
      </c>
      <c r="G808" s="6" t="s">
        <v>30</v>
      </c>
      <c r="H808" s="6" t="s">
        <v>1896</v>
      </c>
      <c r="I808" s="6" t="s">
        <v>2194</v>
      </c>
      <c r="J808" s="6" t="s">
        <v>211</v>
      </c>
      <c r="K808" s="6" t="s">
        <v>212</v>
      </c>
      <c r="L808" s="6" t="s">
        <v>1</v>
      </c>
      <c r="M808" s="12">
        <v>34437</v>
      </c>
      <c r="N808" s="12">
        <v>73050</v>
      </c>
      <c r="O808" s="6">
        <v>1</v>
      </c>
      <c r="P808" s="13">
        <v>1.5</v>
      </c>
      <c r="Q808" s="13">
        <v>19.71</v>
      </c>
      <c r="R808" s="14">
        <v>1.5</v>
      </c>
      <c r="S808" s="6" t="s">
        <v>35</v>
      </c>
      <c r="T808" s="6" t="s">
        <v>35</v>
      </c>
      <c r="U808" s="15" t="s">
        <v>35</v>
      </c>
      <c r="V808" s="15" t="s">
        <v>213</v>
      </c>
      <c r="W808" s="15" t="s">
        <v>906</v>
      </c>
      <c r="X808" s="16">
        <v>1</v>
      </c>
      <c r="Y808" s="45">
        <f t="shared" si="175"/>
        <v>73050</v>
      </c>
      <c r="Z808" s="41">
        <f>IF(IFERROR(MATCH(E808,CONV_CAISO_Gen_List!C:C,0),FALSE),1,0)</f>
        <v>0</v>
      </c>
      <c r="AA808" s="47">
        <f t="shared" si="176"/>
        <v>19.71</v>
      </c>
      <c r="AB808">
        <f t="shared" si="177"/>
        <v>1</v>
      </c>
      <c r="AC808">
        <f t="shared" si="178"/>
        <v>1</v>
      </c>
      <c r="AD808">
        <f t="shared" si="174"/>
        <v>1</v>
      </c>
      <c r="AE808">
        <f t="shared" si="179"/>
        <v>0</v>
      </c>
      <c r="AF808" t="str">
        <f t="shared" si="170"/>
        <v>SD4008</v>
      </c>
      <c r="AG808" t="str">
        <f t="shared" si="171"/>
        <v>City of Escondido - Bear Valley</v>
      </c>
      <c r="AH808" s="70">
        <f t="shared" si="172"/>
        <v>1.5</v>
      </c>
      <c r="AI808" t="str">
        <f t="shared" si="173"/>
        <v>Small_Hydro</v>
      </c>
      <c r="AJ808" s="44" t="str">
        <f>IFERROR(INDEX(MasterGenCapability_201906!$G:$G,MATCH($AF808,MasterGenCapability_201906!$U:$U,0)),"")</f>
        <v/>
      </c>
      <c r="AK808" s="44" t="str">
        <f>IFERROR(INDEX(NQC2020compliance_20191121!$L:$L,MATCH($AF808,NQC2020compliance_20191121!$A:$A,0)),"")</f>
        <v/>
      </c>
    </row>
    <row r="809" spans="2:37" x14ac:dyDescent="0.25">
      <c r="B809" s="6">
        <v>804</v>
      </c>
      <c r="C809" s="6" t="s">
        <v>2235</v>
      </c>
      <c r="D809" s="6" t="s">
        <v>2236</v>
      </c>
      <c r="E809" s="6" t="s">
        <v>2237</v>
      </c>
      <c r="F809" s="6" t="s">
        <v>2182</v>
      </c>
      <c r="G809" s="6" t="s">
        <v>30</v>
      </c>
      <c r="H809" s="6" t="s">
        <v>903</v>
      </c>
      <c r="I809" s="6" t="s">
        <v>1169</v>
      </c>
      <c r="J809" s="6" t="s">
        <v>614</v>
      </c>
      <c r="K809" s="6" t="s">
        <v>619</v>
      </c>
      <c r="L809" s="6" t="s">
        <v>1</v>
      </c>
      <c r="M809" s="12">
        <v>41852</v>
      </c>
      <c r="N809" s="12">
        <v>49156</v>
      </c>
      <c r="O809" s="6">
        <v>1</v>
      </c>
      <c r="P809" s="13">
        <v>125</v>
      </c>
      <c r="Q809" s="13">
        <v>270</v>
      </c>
      <c r="R809" s="14">
        <v>0.246575342</v>
      </c>
      <c r="S809" s="6" t="s">
        <v>35</v>
      </c>
      <c r="T809" s="6" t="s">
        <v>35</v>
      </c>
      <c r="U809" s="15" t="s">
        <v>35</v>
      </c>
      <c r="V809" s="15" t="s">
        <v>616</v>
      </c>
      <c r="W809" s="15" t="s">
        <v>906</v>
      </c>
      <c r="X809" s="16">
        <v>1</v>
      </c>
      <c r="Y809" s="45">
        <f t="shared" si="175"/>
        <v>73050</v>
      </c>
      <c r="Z809" s="41">
        <f>IF(IFERROR(MATCH(E809,CONV_CAISO_Gen_List!C:C,0),FALSE),1,0)</f>
        <v>1</v>
      </c>
      <c r="AA809" s="47">
        <f t="shared" si="176"/>
        <v>270</v>
      </c>
      <c r="AB809">
        <f t="shared" si="177"/>
        <v>1</v>
      </c>
      <c r="AC809">
        <f t="shared" si="178"/>
        <v>1</v>
      </c>
      <c r="AD809">
        <f t="shared" si="174"/>
        <v>1</v>
      </c>
      <c r="AE809">
        <f t="shared" si="179"/>
        <v>0</v>
      </c>
      <c r="AF809" t="str">
        <f t="shared" si="170"/>
        <v>CNTNLA_2_SOLAR1</v>
      </c>
      <c r="AG809" t="str">
        <f t="shared" si="171"/>
        <v>Centinela Solar Energy Facility (Centinela I)</v>
      </c>
      <c r="AH809" s="70">
        <f t="shared" si="172"/>
        <v>125</v>
      </c>
      <c r="AI809" t="str">
        <f t="shared" si="173"/>
        <v>Solar</v>
      </c>
      <c r="AJ809" s="44">
        <f>IFERROR(INDEX(MasterGenCapability_201906!$G:$G,MATCH($AF809,MasterGenCapability_201906!$U:$U,0)),"")</f>
        <v>125</v>
      </c>
      <c r="AK809" s="44">
        <f>IFERROR(INDEX(NQC2020compliance_20191121!$L:$L,MATCH($AF809,NQC2020compliance_20191121!$A:$A,0)),"")</f>
        <v>17.5</v>
      </c>
    </row>
    <row r="810" spans="2:37" x14ac:dyDescent="0.25">
      <c r="B810" s="6">
        <v>805</v>
      </c>
      <c r="C810" s="6" t="s">
        <v>2238</v>
      </c>
      <c r="D810" s="6" t="s">
        <v>2239</v>
      </c>
      <c r="E810" s="6" t="s">
        <v>2240</v>
      </c>
      <c r="F810" s="6" t="s">
        <v>2182</v>
      </c>
      <c r="G810" s="6" t="s">
        <v>30</v>
      </c>
      <c r="H810" s="6" t="s">
        <v>903</v>
      </c>
      <c r="I810" s="6" t="s">
        <v>1169</v>
      </c>
      <c r="J810" s="6" t="s">
        <v>614</v>
      </c>
      <c r="K810" s="6" t="s">
        <v>619</v>
      </c>
      <c r="L810" s="6" t="s">
        <v>1</v>
      </c>
      <c r="M810" s="12">
        <v>41866</v>
      </c>
      <c r="N810" s="12">
        <v>49170</v>
      </c>
      <c r="O810" s="6">
        <v>1</v>
      </c>
      <c r="P810" s="13">
        <v>45</v>
      </c>
      <c r="Q810" s="13">
        <v>137.19603470000001</v>
      </c>
      <c r="R810" s="14">
        <v>0.34803661800000002</v>
      </c>
      <c r="S810" s="6" t="s">
        <v>35</v>
      </c>
      <c r="T810" s="6" t="s">
        <v>35</v>
      </c>
      <c r="U810" s="15" t="s">
        <v>35</v>
      </c>
      <c r="V810" s="15" t="s">
        <v>616</v>
      </c>
      <c r="W810" s="15" t="s">
        <v>906</v>
      </c>
      <c r="X810" s="16">
        <v>1</v>
      </c>
      <c r="Y810" s="45">
        <f t="shared" si="175"/>
        <v>73050</v>
      </c>
      <c r="Z810" s="41">
        <f>IF(IFERROR(MATCH(E810,CONV_CAISO_Gen_List!C:C,0),FALSE),1,0)</f>
        <v>1</v>
      </c>
      <c r="AA810" s="47">
        <f t="shared" si="176"/>
        <v>137.19603470000001</v>
      </c>
      <c r="AB810">
        <f t="shared" si="177"/>
        <v>1</v>
      </c>
      <c r="AC810">
        <f t="shared" si="178"/>
        <v>1</v>
      </c>
      <c r="AD810">
        <f t="shared" si="174"/>
        <v>1</v>
      </c>
      <c r="AE810">
        <f t="shared" si="179"/>
        <v>0</v>
      </c>
      <c r="AF810" t="str">
        <f t="shared" si="170"/>
        <v>CNTNLA_2_SOLAR2</v>
      </c>
      <c r="AG810" t="str">
        <f t="shared" si="171"/>
        <v>Centinela Solar Energy Facility Expansion (Centinela II)</v>
      </c>
      <c r="AH810" s="70">
        <f t="shared" si="172"/>
        <v>45</v>
      </c>
      <c r="AI810" t="str">
        <f t="shared" si="173"/>
        <v>Solar</v>
      </c>
      <c r="AJ810" s="44">
        <f>IFERROR(INDEX(MasterGenCapability_201906!$G:$G,MATCH($AF810,MasterGenCapability_201906!$U:$U,0)),"")</f>
        <v>45.6</v>
      </c>
      <c r="AK810" s="44">
        <f>IFERROR(INDEX(NQC2020compliance_20191121!$L:$L,MATCH($AF810,NQC2020compliance_20191121!$A:$A,0)),"")</f>
        <v>0</v>
      </c>
    </row>
    <row r="811" spans="2:37" x14ac:dyDescent="0.25">
      <c r="B811" s="6">
        <v>806</v>
      </c>
      <c r="C811" s="6" t="s">
        <v>2241</v>
      </c>
      <c r="D811" s="6" t="s">
        <v>2242</v>
      </c>
      <c r="E811" s="6" t="s">
        <v>2243</v>
      </c>
      <c r="F811" s="6" t="s">
        <v>2182</v>
      </c>
      <c r="G811" s="6" t="s">
        <v>30</v>
      </c>
      <c r="H811" s="6" t="s">
        <v>903</v>
      </c>
      <c r="I811" s="6" t="s">
        <v>1169</v>
      </c>
      <c r="J811" s="6" t="s">
        <v>614</v>
      </c>
      <c r="K811" s="6" t="s">
        <v>615</v>
      </c>
      <c r="L811" s="6" t="s">
        <v>1</v>
      </c>
      <c r="M811" s="12">
        <v>41579</v>
      </c>
      <c r="N811" s="12">
        <v>50709</v>
      </c>
      <c r="O811" s="6">
        <v>1</v>
      </c>
      <c r="P811" s="13">
        <v>130</v>
      </c>
      <c r="Q811" s="13">
        <v>273</v>
      </c>
      <c r="R811" s="14">
        <v>0.23972602700000001</v>
      </c>
      <c r="S811" s="6" t="s">
        <v>35</v>
      </c>
      <c r="T811" s="6" t="s">
        <v>35</v>
      </c>
      <c r="U811" s="15" t="s">
        <v>35</v>
      </c>
      <c r="V811" s="15" t="s">
        <v>616</v>
      </c>
      <c r="W811" s="15" t="s">
        <v>906</v>
      </c>
      <c r="X811" s="16">
        <v>1</v>
      </c>
      <c r="Y811" s="45">
        <f t="shared" si="175"/>
        <v>73050</v>
      </c>
      <c r="Z811" s="41">
        <f>IF(IFERROR(MATCH(E811,CONV_CAISO_Gen_List!C:C,0),FALSE),1,0)</f>
        <v>1</v>
      </c>
      <c r="AA811" s="47">
        <f t="shared" si="176"/>
        <v>273</v>
      </c>
      <c r="AB811">
        <f t="shared" si="177"/>
        <v>1</v>
      </c>
      <c r="AC811">
        <f t="shared" si="178"/>
        <v>1</v>
      </c>
      <c r="AD811">
        <f t="shared" si="174"/>
        <v>1</v>
      </c>
      <c r="AE811">
        <f t="shared" si="179"/>
        <v>0</v>
      </c>
      <c r="AF811" t="str">
        <f t="shared" si="170"/>
        <v>CSLR4S_2_SOLAR</v>
      </c>
      <c r="AG811" t="str">
        <f t="shared" si="171"/>
        <v>CSolar IV South - Imperial Solar Energy Center-South</v>
      </c>
      <c r="AH811" s="70">
        <f t="shared" si="172"/>
        <v>130</v>
      </c>
      <c r="AI811" t="str">
        <f t="shared" si="173"/>
        <v>Solar</v>
      </c>
      <c r="AJ811" s="44">
        <f>IFERROR(INDEX(MasterGenCapability_201906!$G:$G,MATCH($AF811,MasterGenCapability_201906!$U:$U,0)),"")</f>
        <v>130</v>
      </c>
      <c r="AK811" s="44">
        <f>IFERROR(INDEX(NQC2020compliance_20191121!$L:$L,MATCH($AF811,NQC2020compliance_20191121!$A:$A,0)),"")</f>
        <v>18.2</v>
      </c>
    </row>
    <row r="812" spans="2:37" x14ac:dyDescent="0.25">
      <c r="B812" s="6">
        <v>807</v>
      </c>
      <c r="C812" s="6" t="s">
        <v>2244</v>
      </c>
      <c r="D812" s="6" t="s">
        <v>2245</v>
      </c>
      <c r="E812" s="6" t="s">
        <v>2246</v>
      </c>
      <c r="F812" s="6" t="s">
        <v>2182</v>
      </c>
      <c r="G812" s="6" t="s">
        <v>30</v>
      </c>
      <c r="H812" s="6" t="s">
        <v>903</v>
      </c>
      <c r="I812" s="6" t="s">
        <v>1169</v>
      </c>
      <c r="J812" s="6" t="s">
        <v>614</v>
      </c>
      <c r="K812" s="6" t="s">
        <v>619</v>
      </c>
      <c r="L812" s="6" t="s">
        <v>1</v>
      </c>
      <c r="M812" s="12">
        <v>42555</v>
      </c>
      <c r="N812" s="12">
        <v>51685</v>
      </c>
      <c r="O812" s="6">
        <v>1</v>
      </c>
      <c r="P812" s="13">
        <v>150</v>
      </c>
      <c r="Q812" s="13">
        <v>356</v>
      </c>
      <c r="R812" s="14">
        <v>0.27092846300000001</v>
      </c>
      <c r="S812" s="6" t="s">
        <v>35</v>
      </c>
      <c r="T812" s="6" t="s">
        <v>35</v>
      </c>
      <c r="U812" s="15" t="s">
        <v>35</v>
      </c>
      <c r="V812" s="15" t="s">
        <v>616</v>
      </c>
      <c r="W812" s="15" t="s">
        <v>906</v>
      </c>
      <c r="X812" s="16">
        <v>1</v>
      </c>
      <c r="Y812" s="45">
        <f t="shared" si="175"/>
        <v>73050</v>
      </c>
      <c r="Z812" s="41">
        <f>IF(IFERROR(MATCH(E812,CONV_CAISO_Gen_List!C:C,0),FALSE),1,0)</f>
        <v>1</v>
      </c>
      <c r="AA812" s="47">
        <f t="shared" si="176"/>
        <v>356</v>
      </c>
      <c r="AB812">
        <f t="shared" si="177"/>
        <v>1</v>
      </c>
      <c r="AC812">
        <f t="shared" si="178"/>
        <v>1</v>
      </c>
      <c r="AD812">
        <f t="shared" si="174"/>
        <v>1</v>
      </c>
      <c r="AE812">
        <f t="shared" si="179"/>
        <v>0</v>
      </c>
      <c r="AF812" t="str">
        <f t="shared" ref="AF812:AF875" si="180">IF(ISBLANK(E812),C812,E812)</f>
        <v>IVWEST_2_SOLAR1</v>
      </c>
      <c r="AG812" t="str">
        <f t="shared" ref="AG812:AG875" si="181">D812</f>
        <v>CSolar IV West - Imperial Solar Energy Center-West</v>
      </c>
      <c r="AH812" s="70">
        <f t="shared" ref="AH812:AH875" si="182">P812</f>
        <v>150</v>
      </c>
      <c r="AI812" t="str">
        <f t="shared" ref="AI812:AI875" si="183">V812</f>
        <v>Solar</v>
      </c>
      <c r="AJ812" s="44">
        <f>IFERROR(INDEX(MasterGenCapability_201906!$G:$G,MATCH($AF812,MasterGenCapability_201906!$U:$U,0)),"")</f>
        <v>75</v>
      </c>
      <c r="AK812" s="44">
        <f>IFERROR(INDEX(NQC2020compliance_20191121!$L:$L,MATCH($AF812,NQC2020compliance_20191121!$A:$A,0)),"")</f>
        <v>21</v>
      </c>
    </row>
    <row r="813" spans="2:37" x14ac:dyDescent="0.25">
      <c r="B813" s="6">
        <v>808</v>
      </c>
      <c r="C813" s="6" t="s">
        <v>2247</v>
      </c>
      <c r="D813" s="6" t="s">
        <v>2248</v>
      </c>
      <c r="E813" s="6" t="s">
        <v>2249</v>
      </c>
      <c r="F813" s="6" t="s">
        <v>2182</v>
      </c>
      <c r="G813" s="6" t="s">
        <v>30</v>
      </c>
      <c r="H813" s="6" t="s">
        <v>1896</v>
      </c>
      <c r="I813" s="6" t="s">
        <v>2194</v>
      </c>
      <c r="J813" s="6" t="s">
        <v>614</v>
      </c>
      <c r="K813" s="6" t="s">
        <v>619</v>
      </c>
      <c r="L813" s="6" t="s">
        <v>1</v>
      </c>
      <c r="M813" s="12">
        <v>41317</v>
      </c>
      <c r="N813" s="12">
        <v>50447</v>
      </c>
      <c r="O813" s="6">
        <v>1</v>
      </c>
      <c r="P813" s="13">
        <v>26</v>
      </c>
      <c r="Q813" s="13">
        <v>59</v>
      </c>
      <c r="R813" s="14">
        <v>0.25904460800000001</v>
      </c>
      <c r="S813" s="6" t="s">
        <v>35</v>
      </c>
      <c r="T813" s="6" t="s">
        <v>35</v>
      </c>
      <c r="U813" s="15" t="s">
        <v>35</v>
      </c>
      <c r="V813" s="15" t="s">
        <v>616</v>
      </c>
      <c r="W813" s="15" t="s">
        <v>906</v>
      </c>
      <c r="X813" s="16">
        <v>1</v>
      </c>
      <c r="Y813" s="45">
        <f t="shared" si="175"/>
        <v>73050</v>
      </c>
      <c r="Z813" s="41">
        <f>IF(IFERROR(MATCH(E813,CONV_CAISO_Gen_List!C:C,0),FALSE),1,0)</f>
        <v>1</v>
      </c>
      <c r="AA813" s="47">
        <f t="shared" si="176"/>
        <v>59</v>
      </c>
      <c r="AB813">
        <f t="shared" si="177"/>
        <v>1</v>
      </c>
      <c r="AC813">
        <f t="shared" si="178"/>
        <v>1</v>
      </c>
      <c r="AD813">
        <f t="shared" si="174"/>
        <v>1</v>
      </c>
      <c r="AE813">
        <f t="shared" si="179"/>
        <v>0</v>
      </c>
      <c r="AF813" t="str">
        <f t="shared" si="180"/>
        <v>BREGGO_6_SOLAR</v>
      </c>
      <c r="AG813" t="str">
        <f t="shared" si="181"/>
        <v>NRG Solar Borrego</v>
      </c>
      <c r="AH813" s="70">
        <f t="shared" si="182"/>
        <v>26</v>
      </c>
      <c r="AI813" t="str">
        <f t="shared" si="183"/>
        <v>Solar</v>
      </c>
      <c r="AJ813" s="44" t="str">
        <f>IFERROR(INDEX(MasterGenCapability_201906!$G:$G,MATCH($AF813,MasterGenCapability_201906!$U:$U,0)),"")</f>
        <v/>
      </c>
      <c r="AK813" s="44">
        <f>IFERROR(INDEX(NQC2020compliance_20191121!$L:$L,MATCH($AF813,NQC2020compliance_20191121!$A:$A,0)),"")</f>
        <v>3.64</v>
      </c>
    </row>
    <row r="814" spans="2:37" x14ac:dyDescent="0.25">
      <c r="B814" s="6">
        <v>809</v>
      </c>
      <c r="C814" s="6" t="s">
        <v>2250</v>
      </c>
      <c r="D814" s="6" t="s">
        <v>2251</v>
      </c>
      <c r="E814" s="6" t="s">
        <v>2252</v>
      </c>
      <c r="F814" s="6" t="s">
        <v>2182</v>
      </c>
      <c r="G814" s="6" t="s">
        <v>30</v>
      </c>
      <c r="H814" s="6" t="s">
        <v>1896</v>
      </c>
      <c r="I814" s="6" t="s">
        <v>1897</v>
      </c>
      <c r="J814" s="6" t="s">
        <v>614</v>
      </c>
      <c r="K814" s="6" t="s">
        <v>619</v>
      </c>
      <c r="L814" s="6" t="s">
        <v>1</v>
      </c>
      <c r="M814" s="12">
        <v>41969</v>
      </c>
      <c r="N814" s="12">
        <v>51099</v>
      </c>
      <c r="O814" s="6">
        <v>1</v>
      </c>
      <c r="P814" s="13">
        <v>6.3</v>
      </c>
      <c r="Q814" s="13">
        <v>13.3</v>
      </c>
      <c r="R814" s="14">
        <v>0.24099441899999999</v>
      </c>
      <c r="S814" s="6" t="s">
        <v>35</v>
      </c>
      <c r="T814" s="6" t="s">
        <v>35</v>
      </c>
      <c r="U814" s="15" t="s">
        <v>35</v>
      </c>
      <c r="V814" s="15" t="s">
        <v>616</v>
      </c>
      <c r="W814" s="15" t="s">
        <v>906</v>
      </c>
      <c r="X814" s="16">
        <v>1</v>
      </c>
      <c r="Y814" s="45">
        <f t="shared" si="175"/>
        <v>73050</v>
      </c>
      <c r="Z814" s="41">
        <f>IF(IFERROR(MATCH(E814,CONV_CAISO_Gen_List!C:C,0),FALSE),1,0)</f>
        <v>1</v>
      </c>
      <c r="AA814" s="47">
        <f t="shared" si="176"/>
        <v>13.3</v>
      </c>
      <c r="AB814">
        <f t="shared" si="177"/>
        <v>1</v>
      </c>
      <c r="AC814">
        <f t="shared" si="178"/>
        <v>1</v>
      </c>
      <c r="AD814">
        <f t="shared" si="174"/>
        <v>1</v>
      </c>
      <c r="AE814">
        <f t="shared" si="179"/>
        <v>0</v>
      </c>
      <c r="AF814" t="str">
        <f t="shared" si="180"/>
        <v>BREGGO_6_DEGRSL</v>
      </c>
      <c r="AG814" t="str">
        <f t="shared" si="181"/>
        <v>Desert Green Solar Farm</v>
      </c>
      <c r="AH814" s="70">
        <f t="shared" si="182"/>
        <v>6.3</v>
      </c>
      <c r="AI814" t="str">
        <f t="shared" si="183"/>
        <v>Solar</v>
      </c>
      <c r="AJ814" s="44">
        <f>IFERROR(INDEX(MasterGenCapability_201906!$G:$G,MATCH($AF814,MasterGenCapability_201906!$U:$U,0)),"")</f>
        <v>6.3</v>
      </c>
      <c r="AK814" s="44">
        <f>IFERROR(INDEX(NQC2020compliance_20191121!$L:$L,MATCH($AF814,NQC2020compliance_20191121!$A:$A,0)),"")</f>
        <v>0.88</v>
      </c>
    </row>
    <row r="815" spans="2:37" x14ac:dyDescent="0.25">
      <c r="B815" s="6">
        <v>810</v>
      </c>
      <c r="C815" s="6" t="s">
        <v>2253</v>
      </c>
      <c r="D815" s="6" t="s">
        <v>2254</v>
      </c>
      <c r="E815" s="6" t="s">
        <v>2255</v>
      </c>
      <c r="F815" s="6" t="s">
        <v>2182</v>
      </c>
      <c r="G815" s="6" t="s">
        <v>30</v>
      </c>
      <c r="H815" s="6" t="s">
        <v>903</v>
      </c>
      <c r="I815" s="6" t="s">
        <v>1169</v>
      </c>
      <c r="J815" s="6" t="s">
        <v>614</v>
      </c>
      <c r="K815" s="6" t="s">
        <v>615</v>
      </c>
      <c r="L815" s="6" t="s">
        <v>1</v>
      </c>
      <c r="M815" s="12">
        <v>41572</v>
      </c>
      <c r="N815" s="12">
        <v>48876</v>
      </c>
      <c r="O815" s="6">
        <v>1</v>
      </c>
      <c r="P815" s="13">
        <v>139</v>
      </c>
      <c r="Q815" s="13">
        <v>368.70207470000003</v>
      </c>
      <c r="R815" s="14">
        <v>0.30280056100000002</v>
      </c>
      <c r="S815" s="6" t="s">
        <v>35</v>
      </c>
      <c r="T815" s="6" t="s">
        <v>35</v>
      </c>
      <c r="U815" s="15" t="s">
        <v>35</v>
      </c>
      <c r="V815" s="15" t="s">
        <v>616</v>
      </c>
      <c r="W815" s="15" t="s">
        <v>906</v>
      </c>
      <c r="X815" s="16">
        <v>1</v>
      </c>
      <c r="Y815" s="45">
        <f t="shared" si="175"/>
        <v>73050</v>
      </c>
      <c r="Z815" s="41">
        <f>IF(IFERROR(MATCH(E815,CONV_CAISO_Gen_List!C:C,0),FALSE),1,0)</f>
        <v>1</v>
      </c>
      <c r="AA815" s="47">
        <f t="shared" si="176"/>
        <v>368.70207470000003</v>
      </c>
      <c r="AB815">
        <f t="shared" si="177"/>
        <v>1</v>
      </c>
      <c r="AC815">
        <f t="shared" si="178"/>
        <v>1</v>
      </c>
      <c r="AD815">
        <f t="shared" si="174"/>
        <v>1</v>
      </c>
      <c r="AE815">
        <f t="shared" si="179"/>
        <v>0</v>
      </c>
      <c r="AF815" t="str">
        <f t="shared" si="180"/>
        <v>CPVERD_2_SOLAR</v>
      </c>
      <c r="AG815" t="str">
        <f t="shared" si="181"/>
        <v>Campo Verde Solar</v>
      </c>
      <c r="AH815" s="70">
        <f t="shared" si="182"/>
        <v>139</v>
      </c>
      <c r="AI815" t="str">
        <f t="shared" si="183"/>
        <v>Solar</v>
      </c>
      <c r="AJ815" s="44">
        <f>IFERROR(INDEX(MasterGenCapability_201906!$G:$G,MATCH($AF815,MasterGenCapability_201906!$U:$U,0)),"")</f>
        <v>139</v>
      </c>
      <c r="AK815" s="44">
        <f>IFERROR(INDEX(NQC2020compliance_20191121!$L:$L,MATCH($AF815,NQC2020compliance_20191121!$A:$A,0)),"")</f>
        <v>19.46</v>
      </c>
    </row>
    <row r="816" spans="2:37" x14ac:dyDescent="0.25">
      <c r="B816" s="6">
        <v>811</v>
      </c>
      <c r="C816" s="6" t="s">
        <v>2256</v>
      </c>
      <c r="D816" s="6" t="s">
        <v>2257</v>
      </c>
      <c r="E816" s="6" t="s">
        <v>2258</v>
      </c>
      <c r="F816" s="6" t="s">
        <v>2182</v>
      </c>
      <c r="G816" s="6" t="s">
        <v>30</v>
      </c>
      <c r="H816" s="6" t="s">
        <v>1896</v>
      </c>
      <c r="I816" s="6" t="s">
        <v>2194</v>
      </c>
      <c r="J816" s="6" t="s">
        <v>614</v>
      </c>
      <c r="K816" s="6" t="s">
        <v>619</v>
      </c>
      <c r="L816" s="6" t="s">
        <v>1</v>
      </c>
      <c r="M816" s="12">
        <v>41639</v>
      </c>
      <c r="N816" s="12">
        <v>50769</v>
      </c>
      <c r="O816" s="6">
        <v>1</v>
      </c>
      <c r="P816" s="13">
        <v>2</v>
      </c>
      <c r="Q816" s="13">
        <v>1.8</v>
      </c>
      <c r="R816" s="14">
        <v>0.102739726</v>
      </c>
      <c r="S816" s="6" t="s">
        <v>35</v>
      </c>
      <c r="T816" s="6" t="s">
        <v>35</v>
      </c>
      <c r="U816" s="15" t="s">
        <v>35</v>
      </c>
      <c r="V816" s="15" t="s">
        <v>616</v>
      </c>
      <c r="W816" s="15" t="s">
        <v>906</v>
      </c>
      <c r="X816" s="16">
        <v>1</v>
      </c>
      <c r="Y816" s="45">
        <f t="shared" si="175"/>
        <v>73050</v>
      </c>
      <c r="Z816" s="41">
        <f>IF(IFERROR(MATCH(E816,CONV_CAISO_Gen_List!C:C,0),FALSE),1,0)</f>
        <v>1</v>
      </c>
      <c r="AA816" s="47">
        <f t="shared" si="176"/>
        <v>1.8</v>
      </c>
      <c r="AB816">
        <f t="shared" si="177"/>
        <v>1</v>
      </c>
      <c r="AC816">
        <f t="shared" si="178"/>
        <v>1</v>
      </c>
      <c r="AD816">
        <f t="shared" si="174"/>
        <v>1</v>
      </c>
      <c r="AE816">
        <f t="shared" si="179"/>
        <v>0</v>
      </c>
      <c r="AF816" t="str">
        <f t="shared" si="180"/>
        <v>CRELMN_6_RAMON1</v>
      </c>
      <c r="AG816" t="str">
        <f t="shared" si="181"/>
        <v>Sol Orchard 20 - Ramona 1</v>
      </c>
      <c r="AH816" s="70">
        <f t="shared" si="182"/>
        <v>2</v>
      </c>
      <c r="AI816" t="str">
        <f t="shared" si="183"/>
        <v>Solar</v>
      </c>
      <c r="AJ816" s="44">
        <f>IFERROR(INDEX(MasterGenCapability_201906!$G:$G,MATCH($AF816,MasterGenCapability_201906!$U:$U,0)),"")</f>
        <v>2</v>
      </c>
      <c r="AK816" s="44">
        <f>IFERROR(INDEX(NQC2020compliance_20191121!$L:$L,MATCH($AF816,NQC2020compliance_20191121!$A:$A,0)),"")</f>
        <v>0.28000000000000003</v>
      </c>
    </row>
    <row r="817" spans="2:37" x14ac:dyDescent="0.25">
      <c r="B817" s="6">
        <v>812</v>
      </c>
      <c r="C817" s="6" t="s">
        <v>2259</v>
      </c>
      <c r="D817" s="6" t="s">
        <v>2260</v>
      </c>
      <c r="E817" s="6" t="s">
        <v>2261</v>
      </c>
      <c r="F817" s="6" t="s">
        <v>2182</v>
      </c>
      <c r="G817" s="6" t="s">
        <v>30</v>
      </c>
      <c r="H817" s="6" t="s">
        <v>1896</v>
      </c>
      <c r="I817" s="6" t="s">
        <v>2194</v>
      </c>
      <c r="J817" s="6" t="s">
        <v>614</v>
      </c>
      <c r="K817" s="6" t="s">
        <v>619</v>
      </c>
      <c r="L817" s="6" t="s">
        <v>1</v>
      </c>
      <c r="M817" s="12">
        <v>41639</v>
      </c>
      <c r="N817" s="12">
        <v>50769</v>
      </c>
      <c r="O817" s="6">
        <v>1</v>
      </c>
      <c r="P817" s="13">
        <v>5</v>
      </c>
      <c r="Q817" s="13">
        <v>1.8</v>
      </c>
      <c r="R817" s="14">
        <v>4.1095890000000003E-2</v>
      </c>
      <c r="S817" s="6" t="s">
        <v>35</v>
      </c>
      <c r="T817" s="6" t="s">
        <v>35</v>
      </c>
      <c r="U817" s="15" t="s">
        <v>35</v>
      </c>
      <c r="V817" s="15" t="s">
        <v>616</v>
      </c>
      <c r="W817" s="15" t="s">
        <v>906</v>
      </c>
      <c r="X817" s="16">
        <v>1</v>
      </c>
      <c r="Y817" s="45">
        <f t="shared" si="175"/>
        <v>73050</v>
      </c>
      <c r="Z817" s="41">
        <f>IF(IFERROR(MATCH(E817,CONV_CAISO_Gen_List!C:C,0),FALSE),1,0)</f>
        <v>1</v>
      </c>
      <c r="AA817" s="47">
        <f t="shared" si="176"/>
        <v>1.8</v>
      </c>
      <c r="AB817">
        <f t="shared" si="177"/>
        <v>1</v>
      </c>
      <c r="AC817">
        <f t="shared" si="178"/>
        <v>1</v>
      </c>
      <c r="AD817">
        <f t="shared" si="174"/>
        <v>1</v>
      </c>
      <c r="AE817">
        <f t="shared" si="179"/>
        <v>0</v>
      </c>
      <c r="AF817" t="str">
        <f t="shared" si="180"/>
        <v>CRELMN_6_RAMON2</v>
      </c>
      <c r="AG817" t="str">
        <f t="shared" si="181"/>
        <v>Sol Orchard 21 - Ramona 2</v>
      </c>
      <c r="AH817" s="70">
        <f t="shared" si="182"/>
        <v>5</v>
      </c>
      <c r="AI817" t="str">
        <f t="shared" si="183"/>
        <v>Solar</v>
      </c>
      <c r="AJ817" s="44">
        <f>IFERROR(INDEX(MasterGenCapability_201906!$G:$G,MATCH($AF817,MasterGenCapability_201906!$U:$U,0)),"")</f>
        <v>5</v>
      </c>
      <c r="AK817" s="44">
        <f>IFERROR(INDEX(NQC2020compliance_20191121!$L:$L,MATCH($AF817,NQC2020compliance_20191121!$A:$A,0)),"")</f>
        <v>0.7</v>
      </c>
    </row>
    <row r="818" spans="2:37" x14ac:dyDescent="0.25">
      <c r="B818" s="6">
        <v>813</v>
      </c>
      <c r="C818" s="6" t="s">
        <v>2262</v>
      </c>
      <c r="D818" s="6" t="s">
        <v>2263</v>
      </c>
      <c r="E818" s="6"/>
      <c r="F818" s="6" t="s">
        <v>2182</v>
      </c>
      <c r="G818" s="6" t="s">
        <v>30</v>
      </c>
      <c r="H818" s="6" t="s">
        <v>1896</v>
      </c>
      <c r="I818" s="6" t="s">
        <v>2194</v>
      </c>
      <c r="J818" s="6" t="s">
        <v>614</v>
      </c>
      <c r="K818" s="6" t="s">
        <v>619</v>
      </c>
      <c r="L818" s="6" t="s">
        <v>1</v>
      </c>
      <c r="M818" s="12">
        <v>41639</v>
      </c>
      <c r="N818" s="12">
        <v>50769</v>
      </c>
      <c r="O818" s="6">
        <v>1</v>
      </c>
      <c r="P818" s="13">
        <v>2.5</v>
      </c>
      <c r="Q818" s="13">
        <v>1.7</v>
      </c>
      <c r="R818" s="14">
        <v>7.7625571000000004E-2</v>
      </c>
      <c r="S818" s="6" t="s">
        <v>35</v>
      </c>
      <c r="T818" s="6" t="s">
        <v>35</v>
      </c>
      <c r="U818" s="15" t="s">
        <v>35</v>
      </c>
      <c r="V818" s="15" t="s">
        <v>616</v>
      </c>
      <c r="W818" s="15" t="s">
        <v>906</v>
      </c>
      <c r="X818" s="16">
        <v>1</v>
      </c>
      <c r="Y818" s="45">
        <f t="shared" si="175"/>
        <v>73050</v>
      </c>
      <c r="Z818" s="41">
        <f>IF(IFERROR(MATCH(E818,CONV_CAISO_Gen_List!C:C,0),FALSE),1,0)</f>
        <v>0</v>
      </c>
      <c r="AA818" s="47">
        <f t="shared" si="176"/>
        <v>1.7</v>
      </c>
      <c r="AB818">
        <f t="shared" si="177"/>
        <v>1</v>
      </c>
      <c r="AC818">
        <f t="shared" si="178"/>
        <v>1</v>
      </c>
      <c r="AD818">
        <f t="shared" si="174"/>
        <v>1</v>
      </c>
      <c r="AE818">
        <f t="shared" si="179"/>
        <v>0</v>
      </c>
      <c r="AF818" t="str">
        <f t="shared" si="180"/>
        <v>SD5028</v>
      </c>
      <c r="AG818" t="str">
        <f t="shared" si="181"/>
        <v>Sol Orchard 22 - Valley Center 1</v>
      </c>
      <c r="AH818" s="70">
        <f t="shared" si="182"/>
        <v>2.5</v>
      </c>
      <c r="AI818" t="str">
        <f t="shared" si="183"/>
        <v>Solar</v>
      </c>
      <c r="AJ818" s="44" t="str">
        <f>IFERROR(INDEX(MasterGenCapability_201906!$G:$G,MATCH($AF818,MasterGenCapability_201906!$U:$U,0)),"")</f>
        <v/>
      </c>
      <c r="AK818" s="44" t="str">
        <f>IFERROR(INDEX(NQC2020compliance_20191121!$L:$L,MATCH($AF818,NQC2020compliance_20191121!$A:$A,0)),"")</f>
        <v/>
      </c>
    </row>
    <row r="819" spans="2:37" x14ac:dyDescent="0.25">
      <c r="B819" s="6">
        <v>814</v>
      </c>
      <c r="C819" s="6" t="s">
        <v>2264</v>
      </c>
      <c r="D819" s="6" t="s">
        <v>2265</v>
      </c>
      <c r="E819" s="6" t="s">
        <v>2266</v>
      </c>
      <c r="F819" s="6" t="s">
        <v>2182</v>
      </c>
      <c r="G819" s="6" t="s">
        <v>30</v>
      </c>
      <c r="H819" s="6" t="s">
        <v>1896</v>
      </c>
      <c r="I819" s="6" t="s">
        <v>2194</v>
      </c>
      <c r="J819" s="6" t="s">
        <v>614</v>
      </c>
      <c r="K819" s="6" t="s">
        <v>619</v>
      </c>
      <c r="L819" s="6" t="s">
        <v>1</v>
      </c>
      <c r="M819" s="12">
        <v>41639</v>
      </c>
      <c r="N819" s="12">
        <v>50769</v>
      </c>
      <c r="O819" s="6">
        <v>1</v>
      </c>
      <c r="P819" s="13">
        <v>5</v>
      </c>
      <c r="Q819" s="13">
        <v>1.7</v>
      </c>
      <c r="R819" s="14">
        <v>3.8812785000000002E-2</v>
      </c>
      <c r="S819" s="6" t="s">
        <v>35</v>
      </c>
      <c r="T819" s="6" t="s">
        <v>35</v>
      </c>
      <c r="U819" s="15" t="s">
        <v>35</v>
      </c>
      <c r="V819" s="15" t="s">
        <v>616</v>
      </c>
      <c r="W819" s="15" t="s">
        <v>906</v>
      </c>
      <c r="X819" s="16">
        <v>1</v>
      </c>
      <c r="Y819" s="45">
        <f t="shared" si="175"/>
        <v>73050</v>
      </c>
      <c r="Z819" s="41">
        <f>IF(IFERROR(MATCH(E819,CONV_CAISO_Gen_List!C:C,0),FALSE),1,0)</f>
        <v>1</v>
      </c>
      <c r="AA819" s="47">
        <f t="shared" si="176"/>
        <v>1.7</v>
      </c>
      <c r="AB819">
        <f t="shared" si="177"/>
        <v>1</v>
      </c>
      <c r="AC819">
        <f t="shared" si="178"/>
        <v>1</v>
      </c>
      <c r="AD819">
        <f t="shared" si="174"/>
        <v>1</v>
      </c>
      <c r="AE819">
        <f t="shared" si="179"/>
        <v>0</v>
      </c>
      <c r="AF819" t="str">
        <f t="shared" si="180"/>
        <v>VLCNTR_6_VCSLR2</v>
      </c>
      <c r="AG819" t="str">
        <f t="shared" si="181"/>
        <v>Sol Orchard 23 - Valley Center 2</v>
      </c>
      <c r="AH819" s="70">
        <f t="shared" si="182"/>
        <v>5</v>
      </c>
      <c r="AI819" t="str">
        <f t="shared" si="183"/>
        <v>Solar</v>
      </c>
      <c r="AJ819" s="44">
        <f>IFERROR(INDEX(MasterGenCapability_201906!$G:$G,MATCH($AF819,MasterGenCapability_201906!$U:$U,0)),"")</f>
        <v>5</v>
      </c>
      <c r="AK819" s="44">
        <f>IFERROR(INDEX(NQC2020compliance_20191121!$L:$L,MATCH($AF819,NQC2020compliance_20191121!$A:$A,0)),"")</f>
        <v>0.7</v>
      </c>
    </row>
    <row r="820" spans="2:37" x14ac:dyDescent="0.25">
      <c r="B820" s="6">
        <v>815</v>
      </c>
      <c r="C820" s="6" t="s">
        <v>2267</v>
      </c>
      <c r="D820" s="6" t="s">
        <v>2268</v>
      </c>
      <c r="E820" s="6"/>
      <c r="F820" s="6" t="s">
        <v>2182</v>
      </c>
      <c r="G820" s="6" t="s">
        <v>30</v>
      </c>
      <c r="H820" s="6" t="s">
        <v>903</v>
      </c>
      <c r="I820" s="6" t="s">
        <v>1169</v>
      </c>
      <c r="J820" s="6" t="s">
        <v>614</v>
      </c>
      <c r="K820" s="6" t="s">
        <v>619</v>
      </c>
      <c r="L820" s="6" t="s">
        <v>3</v>
      </c>
      <c r="M820" s="12">
        <v>42549</v>
      </c>
      <c r="N820" s="12">
        <v>51679</v>
      </c>
      <c r="O820" s="6">
        <v>1</v>
      </c>
      <c r="P820" s="13">
        <v>45</v>
      </c>
      <c r="Q820" s="13">
        <v>113</v>
      </c>
      <c r="R820" s="14">
        <v>0.28665652000000003</v>
      </c>
      <c r="S820" s="6" t="s">
        <v>35</v>
      </c>
      <c r="T820" s="6" t="s">
        <v>35</v>
      </c>
      <c r="U820" s="15" t="s">
        <v>35</v>
      </c>
      <c r="V820" s="15" t="s">
        <v>616</v>
      </c>
      <c r="W820" s="15" t="s">
        <v>906</v>
      </c>
      <c r="X820" s="16">
        <v>0.84</v>
      </c>
      <c r="Y820" s="45">
        <f t="shared" si="175"/>
        <v>73050</v>
      </c>
      <c r="Z820" s="41">
        <f>IF(IFERROR(MATCH(E820,CONV_CAISO_Gen_List!C:C,0),FALSE),1,0)</f>
        <v>0</v>
      </c>
      <c r="AA820" s="47">
        <f t="shared" si="176"/>
        <v>94.92</v>
      </c>
      <c r="AB820">
        <f t="shared" si="177"/>
        <v>1</v>
      </c>
      <c r="AC820">
        <f t="shared" si="178"/>
        <v>1</v>
      </c>
      <c r="AD820">
        <f t="shared" si="174"/>
        <v>1</v>
      </c>
      <c r="AE820">
        <f t="shared" si="179"/>
        <v>0</v>
      </c>
      <c r="AF820" t="str">
        <f t="shared" si="180"/>
        <v>SD5031</v>
      </c>
      <c r="AG820" t="str">
        <f t="shared" si="181"/>
        <v>Tierra del Sol  Solar Farm</v>
      </c>
      <c r="AH820" s="70">
        <f t="shared" si="182"/>
        <v>45</v>
      </c>
      <c r="AI820" t="str">
        <f t="shared" si="183"/>
        <v>Solar</v>
      </c>
      <c r="AJ820" s="44" t="str">
        <f>IFERROR(INDEX(MasterGenCapability_201906!$G:$G,MATCH($AF820,MasterGenCapability_201906!$U:$U,0)),"")</f>
        <v/>
      </c>
      <c r="AK820" s="44" t="str">
        <f>IFERROR(INDEX(NQC2020compliance_20191121!$L:$L,MATCH($AF820,NQC2020compliance_20191121!$A:$A,0)),"")</f>
        <v/>
      </c>
    </row>
    <row r="821" spans="2:37" x14ac:dyDescent="0.25">
      <c r="B821" s="6">
        <v>816</v>
      </c>
      <c r="C821" s="6" t="s">
        <v>2269</v>
      </c>
      <c r="D821" s="6" t="s">
        <v>2270</v>
      </c>
      <c r="E821" s="6" t="s">
        <v>2271</v>
      </c>
      <c r="F821" s="6" t="s">
        <v>2182</v>
      </c>
      <c r="G821" s="6" t="s">
        <v>756</v>
      </c>
      <c r="H821" s="6" t="s">
        <v>757</v>
      </c>
      <c r="I821" s="6" t="s">
        <v>758</v>
      </c>
      <c r="J821" s="6" t="s">
        <v>614</v>
      </c>
      <c r="K821" s="6" t="s">
        <v>619</v>
      </c>
      <c r="L821" s="6" t="s">
        <v>1</v>
      </c>
      <c r="M821" s="12">
        <v>41583</v>
      </c>
      <c r="N821" s="12">
        <v>50713</v>
      </c>
      <c r="O821" s="6">
        <v>1</v>
      </c>
      <c r="P821" s="13">
        <v>127</v>
      </c>
      <c r="Q821" s="13">
        <v>359.90190469999999</v>
      </c>
      <c r="R821" s="14">
        <v>0.32350151399999999</v>
      </c>
      <c r="S821" s="6" t="s">
        <v>2272</v>
      </c>
      <c r="T821" s="6" t="s">
        <v>35</v>
      </c>
      <c r="U821" s="15" t="s">
        <v>2273</v>
      </c>
      <c r="V821" s="15" t="s">
        <v>616</v>
      </c>
      <c r="W821" s="15" t="s">
        <v>759</v>
      </c>
      <c r="X821" s="16">
        <v>1</v>
      </c>
      <c r="Y821" s="45">
        <f t="shared" si="175"/>
        <v>73050</v>
      </c>
      <c r="Z821" s="41">
        <f>IF(IFERROR(MATCH(E821,CONV_CAISO_Gen_List!C:C,0),FALSE),1,0)</f>
        <v>0</v>
      </c>
      <c r="AA821" s="47">
        <f t="shared" si="176"/>
        <v>359.90190469999999</v>
      </c>
      <c r="AB821">
        <f t="shared" si="177"/>
        <v>1</v>
      </c>
      <c r="AC821">
        <f t="shared" si="178"/>
        <v>1</v>
      </c>
      <c r="AD821">
        <f t="shared" si="174"/>
        <v>1</v>
      </c>
      <c r="AE821">
        <f t="shared" si="179"/>
        <v>0</v>
      </c>
      <c r="AF821" t="str">
        <f t="shared" si="180"/>
        <v>ARLVAL_5_SOLAR</v>
      </c>
      <c r="AG821" t="str">
        <f t="shared" si="181"/>
        <v>Arlington Valley Solar Energy II - AVS II</v>
      </c>
      <c r="AH821" s="70">
        <f t="shared" si="182"/>
        <v>127</v>
      </c>
      <c r="AI821" t="str">
        <f t="shared" si="183"/>
        <v>Solar</v>
      </c>
      <c r="AJ821" s="44">
        <f>IFERROR(INDEX(MasterGenCapability_201906!$G:$G,MATCH($AF821,MasterGenCapability_201906!$U:$U,0)),"")</f>
        <v>127</v>
      </c>
      <c r="AK821" s="44">
        <f>IFERROR(INDEX(NQC2020compliance_20191121!$L:$L,MATCH($AF821,NQC2020compliance_20191121!$A:$A,0)),"")</f>
        <v>17.78</v>
      </c>
    </row>
    <row r="822" spans="2:37" x14ac:dyDescent="0.25">
      <c r="B822" s="6">
        <v>817</v>
      </c>
      <c r="C822" s="6" t="s">
        <v>2274</v>
      </c>
      <c r="D822" s="6" t="s">
        <v>2275</v>
      </c>
      <c r="E822" s="6" t="s">
        <v>2276</v>
      </c>
      <c r="F822" s="6" t="s">
        <v>2182</v>
      </c>
      <c r="G822" s="6" t="s">
        <v>30</v>
      </c>
      <c r="H822" s="6" t="s">
        <v>79</v>
      </c>
      <c r="I822" s="6" t="s">
        <v>91</v>
      </c>
      <c r="J822" s="6" t="s">
        <v>614</v>
      </c>
      <c r="K822" s="6" t="s">
        <v>615</v>
      </c>
      <c r="L822" s="6" t="s">
        <v>1</v>
      </c>
      <c r="M822" s="12">
        <v>41605</v>
      </c>
      <c r="N822" s="12">
        <v>50735</v>
      </c>
      <c r="O822" s="6">
        <v>1</v>
      </c>
      <c r="P822" s="13">
        <v>109.4</v>
      </c>
      <c r="Q822" s="13">
        <v>253.5</v>
      </c>
      <c r="R822" s="14">
        <v>0.26451879499999997</v>
      </c>
      <c r="S822" s="6" t="s">
        <v>35</v>
      </c>
      <c r="T822" s="6" t="s">
        <v>35</v>
      </c>
      <c r="U822" s="15" t="s">
        <v>35</v>
      </c>
      <c r="V822" s="15" t="s">
        <v>616</v>
      </c>
      <c r="W822" s="15" t="s">
        <v>91</v>
      </c>
      <c r="X822" s="16">
        <v>1</v>
      </c>
      <c r="Y822" s="45">
        <f t="shared" si="175"/>
        <v>73050</v>
      </c>
      <c r="Z822" s="41">
        <f>IF(IFERROR(MATCH(E822,CONV_CAISO_Gen_List!C:C,0),FALSE),1,0)</f>
        <v>1</v>
      </c>
      <c r="AA822" s="47">
        <f t="shared" si="176"/>
        <v>253.5</v>
      </c>
      <c r="AB822">
        <f t="shared" si="177"/>
        <v>1</v>
      </c>
      <c r="AC822">
        <f t="shared" si="178"/>
        <v>1</v>
      </c>
      <c r="AD822">
        <f t="shared" si="174"/>
        <v>1</v>
      </c>
      <c r="AE822">
        <f t="shared" si="179"/>
        <v>0</v>
      </c>
      <c r="AF822" t="str">
        <f t="shared" si="180"/>
        <v>CATLNA_2_SOLAR</v>
      </c>
      <c r="AG822" t="str">
        <f t="shared" si="181"/>
        <v>Catalina Solar</v>
      </c>
      <c r="AH822" s="70">
        <f t="shared" si="182"/>
        <v>109.4</v>
      </c>
      <c r="AI822" t="str">
        <f t="shared" si="183"/>
        <v>Solar</v>
      </c>
      <c r="AJ822" s="44">
        <f>IFERROR(INDEX(MasterGenCapability_201906!$G:$G,MATCH($AF822,MasterGenCapability_201906!$U:$U,0)),"")</f>
        <v>110</v>
      </c>
      <c r="AK822" s="44">
        <f>IFERROR(INDEX(NQC2020compliance_20191121!$L:$L,MATCH($AF822,NQC2020compliance_20191121!$A:$A,0)),"")</f>
        <v>15.4</v>
      </c>
    </row>
    <row r="823" spans="2:37" x14ac:dyDescent="0.25">
      <c r="B823" s="6">
        <v>818</v>
      </c>
      <c r="C823" s="6" t="s">
        <v>2277</v>
      </c>
      <c r="D823" s="6" t="s">
        <v>2278</v>
      </c>
      <c r="E823" s="6" t="s">
        <v>2279</v>
      </c>
      <c r="F823" s="6" t="s">
        <v>2182</v>
      </c>
      <c r="G823" s="6" t="s">
        <v>30</v>
      </c>
      <c r="H823" s="6" t="s">
        <v>903</v>
      </c>
      <c r="I823" s="6" t="s">
        <v>1169</v>
      </c>
      <c r="J823" s="6" t="s">
        <v>614</v>
      </c>
      <c r="K823" s="6" t="s">
        <v>619</v>
      </c>
      <c r="L823" s="6" t="s">
        <v>1</v>
      </c>
      <c r="M823" s="12">
        <v>41968</v>
      </c>
      <c r="N823" s="12">
        <v>51098</v>
      </c>
      <c r="O823" s="6">
        <v>1</v>
      </c>
      <c r="P823" s="13">
        <v>50</v>
      </c>
      <c r="Q823" s="13">
        <v>141.965238</v>
      </c>
      <c r="R823" s="14">
        <v>0.32412154799999998</v>
      </c>
      <c r="S823" s="6" t="s">
        <v>35</v>
      </c>
      <c r="T823" s="6" t="s">
        <v>35</v>
      </c>
      <c r="U823" s="15" t="s">
        <v>35</v>
      </c>
      <c r="V823" s="15" t="s">
        <v>616</v>
      </c>
      <c r="W823" s="15" t="s">
        <v>906</v>
      </c>
      <c r="X823" s="16">
        <v>1</v>
      </c>
      <c r="Y823" s="45">
        <f t="shared" si="175"/>
        <v>73050</v>
      </c>
      <c r="Z823" s="41">
        <f>IF(IFERROR(MATCH(E823,CONV_CAISO_Gen_List!C:C,0),FALSE),1,0)</f>
        <v>0</v>
      </c>
      <c r="AA823" s="47">
        <f t="shared" si="176"/>
        <v>141.965238</v>
      </c>
      <c r="AB823">
        <f t="shared" si="177"/>
        <v>1</v>
      </c>
      <c r="AC823">
        <f t="shared" si="178"/>
        <v>1</v>
      </c>
      <c r="AD823">
        <f t="shared" si="174"/>
        <v>1</v>
      </c>
      <c r="AE823">
        <f t="shared" si="179"/>
        <v>0</v>
      </c>
      <c r="AF823" t="str">
        <f t="shared" si="180"/>
        <v>ALHMBR_1_ALHSLR</v>
      </c>
      <c r="AG823" t="str">
        <f t="shared" si="181"/>
        <v>SG2 Imperial Valley</v>
      </c>
      <c r="AH823" s="70">
        <f t="shared" si="182"/>
        <v>50</v>
      </c>
      <c r="AI823" t="str">
        <f t="shared" si="183"/>
        <v>Solar</v>
      </c>
      <c r="AJ823" s="44">
        <f>IFERROR(INDEX(MasterGenCapability_201906!$G:$G,MATCH($AF823,MasterGenCapability_201906!$U:$U,0)),"")</f>
        <v>50</v>
      </c>
      <c r="AK823" s="44">
        <f>IFERROR(INDEX(NQC2020compliance_20191121!$L:$L,MATCH($AF823,NQC2020compliance_20191121!$A:$A,0)),"")</f>
        <v>7</v>
      </c>
    </row>
    <row r="824" spans="2:37" x14ac:dyDescent="0.25">
      <c r="B824" s="6">
        <v>819</v>
      </c>
      <c r="C824" s="6" t="s">
        <v>2277</v>
      </c>
      <c r="D824" s="6" t="s">
        <v>2278</v>
      </c>
      <c r="E824" s="6" t="s">
        <v>2280</v>
      </c>
      <c r="F824" s="6" t="s">
        <v>2182</v>
      </c>
      <c r="G824" s="6" t="s">
        <v>30</v>
      </c>
      <c r="H824" s="6" t="s">
        <v>903</v>
      </c>
      <c r="I824" s="6" t="s">
        <v>1169</v>
      </c>
      <c r="J824" s="6" t="s">
        <v>614</v>
      </c>
      <c r="K824" s="6" t="s">
        <v>619</v>
      </c>
      <c r="L824" s="6" t="s">
        <v>1</v>
      </c>
      <c r="M824" s="12">
        <v>41968</v>
      </c>
      <c r="N824" s="12">
        <v>51098</v>
      </c>
      <c r="O824" s="6">
        <v>1</v>
      </c>
      <c r="P824" s="13">
        <v>50</v>
      </c>
      <c r="Q824" s="13">
        <v>141.965238</v>
      </c>
      <c r="R824" s="14">
        <v>0.32412154799999998</v>
      </c>
      <c r="S824" s="6" t="s">
        <v>35</v>
      </c>
      <c r="T824" s="6" t="s">
        <v>35</v>
      </c>
      <c r="U824" s="15" t="s">
        <v>35</v>
      </c>
      <c r="V824" s="15" t="s">
        <v>616</v>
      </c>
      <c r="W824" s="15" t="s">
        <v>906</v>
      </c>
      <c r="X824" s="16">
        <v>1</v>
      </c>
      <c r="Y824" s="45">
        <f t="shared" si="175"/>
        <v>73050</v>
      </c>
      <c r="Z824" s="41">
        <f>IF(IFERROR(MATCH(E824,CONV_CAISO_Gen_List!C:C,0),FALSE),1,0)</f>
        <v>0</v>
      </c>
      <c r="AA824" s="47">
        <f t="shared" si="176"/>
        <v>141.965238</v>
      </c>
      <c r="AB824">
        <f t="shared" si="177"/>
        <v>1</v>
      </c>
      <c r="AC824">
        <f t="shared" si="178"/>
        <v>1</v>
      </c>
      <c r="AD824">
        <f t="shared" si="174"/>
        <v>1</v>
      </c>
      <c r="AE824">
        <f t="shared" si="179"/>
        <v>0</v>
      </c>
      <c r="AF824" t="str">
        <f t="shared" si="180"/>
        <v>ARKANS_1_ARKSLR</v>
      </c>
      <c r="AG824" t="str">
        <f t="shared" si="181"/>
        <v>SG2 Imperial Valley</v>
      </c>
      <c r="AH824" s="70">
        <f t="shared" si="182"/>
        <v>50</v>
      </c>
      <c r="AI824" t="str">
        <f t="shared" si="183"/>
        <v>Solar</v>
      </c>
      <c r="AJ824" s="44">
        <f>IFERROR(INDEX(MasterGenCapability_201906!$G:$G,MATCH($AF824,MasterGenCapability_201906!$U:$U,0)),"")</f>
        <v>50</v>
      </c>
      <c r="AK824" s="44">
        <f>IFERROR(INDEX(NQC2020compliance_20191121!$L:$L,MATCH($AF824,NQC2020compliance_20191121!$A:$A,0)),"")</f>
        <v>7</v>
      </c>
    </row>
    <row r="825" spans="2:37" x14ac:dyDescent="0.25">
      <c r="B825" s="6">
        <v>820</v>
      </c>
      <c r="C825" s="6" t="s">
        <v>2277</v>
      </c>
      <c r="D825" s="6" t="s">
        <v>2278</v>
      </c>
      <c r="E825" s="6" t="s">
        <v>2281</v>
      </c>
      <c r="F825" s="6" t="s">
        <v>2182</v>
      </c>
      <c r="G825" s="6" t="s">
        <v>30</v>
      </c>
      <c r="H825" s="6" t="s">
        <v>903</v>
      </c>
      <c r="I825" s="6" t="s">
        <v>1169</v>
      </c>
      <c r="J825" s="6" t="s">
        <v>614</v>
      </c>
      <c r="K825" s="6" t="s">
        <v>619</v>
      </c>
      <c r="L825" s="6" t="s">
        <v>1</v>
      </c>
      <c r="M825" s="12">
        <v>41968</v>
      </c>
      <c r="N825" s="12">
        <v>51098</v>
      </c>
      <c r="O825" s="6">
        <v>1</v>
      </c>
      <c r="P825" s="13">
        <v>50</v>
      </c>
      <c r="Q825" s="13">
        <v>141.965238</v>
      </c>
      <c r="R825" s="14">
        <v>0.32412154799999998</v>
      </c>
      <c r="S825" s="6" t="s">
        <v>35</v>
      </c>
      <c r="T825" s="6" t="s">
        <v>35</v>
      </c>
      <c r="U825" s="15" t="s">
        <v>35</v>
      </c>
      <c r="V825" s="15" t="s">
        <v>616</v>
      </c>
      <c r="W825" s="15" t="s">
        <v>906</v>
      </c>
      <c r="X825" s="16">
        <v>1</v>
      </c>
      <c r="Y825" s="45">
        <f t="shared" si="175"/>
        <v>73050</v>
      </c>
      <c r="Z825" s="41">
        <f>IF(IFERROR(MATCH(E825,CONV_CAISO_Gen_List!C:C,0),FALSE),1,0)</f>
        <v>0</v>
      </c>
      <c r="AA825" s="47">
        <f t="shared" si="176"/>
        <v>141.965238</v>
      </c>
      <c r="AB825">
        <f t="shared" si="177"/>
        <v>1</v>
      </c>
      <c r="AC825">
        <f t="shared" si="178"/>
        <v>1</v>
      </c>
      <c r="AD825">
        <f t="shared" si="174"/>
        <v>1</v>
      </c>
      <c r="AE825">
        <f t="shared" si="179"/>
        <v>0</v>
      </c>
      <c r="AF825" t="str">
        <f t="shared" si="180"/>
        <v>SNORA_2_SNRSLR</v>
      </c>
      <c r="AG825" t="str">
        <f t="shared" si="181"/>
        <v>SG2 Imperial Valley</v>
      </c>
      <c r="AH825" s="70">
        <f t="shared" si="182"/>
        <v>50</v>
      </c>
      <c r="AI825" t="str">
        <f t="shared" si="183"/>
        <v>Solar</v>
      </c>
      <c r="AJ825" s="44">
        <f>IFERROR(INDEX(MasterGenCapability_201906!$G:$G,MATCH($AF825,MasterGenCapability_201906!$U:$U,0)),"")</f>
        <v>50</v>
      </c>
      <c r="AK825" s="44">
        <f>IFERROR(INDEX(NQC2020compliance_20191121!$L:$L,MATCH($AF825,NQC2020compliance_20191121!$A:$A,0)),"")</f>
        <v>7</v>
      </c>
    </row>
    <row r="826" spans="2:37" x14ac:dyDescent="0.25">
      <c r="B826" s="6">
        <v>821</v>
      </c>
      <c r="C826" s="6" t="s">
        <v>2282</v>
      </c>
      <c r="D826" s="6" t="s">
        <v>2283</v>
      </c>
      <c r="E826" s="6" t="s">
        <v>2284</v>
      </c>
      <c r="F826" s="6" t="s">
        <v>2182</v>
      </c>
      <c r="G826" s="6" t="s">
        <v>30</v>
      </c>
      <c r="H826" s="6" t="s">
        <v>903</v>
      </c>
      <c r="I826" s="6" t="s">
        <v>1169</v>
      </c>
      <c r="J826" s="6" t="s">
        <v>614</v>
      </c>
      <c r="K826" s="6" t="s">
        <v>619</v>
      </c>
      <c r="L826" s="6" t="s">
        <v>1</v>
      </c>
      <c r="M826" s="12">
        <v>41557</v>
      </c>
      <c r="N826" s="12">
        <v>50687</v>
      </c>
      <c r="O826" s="6">
        <v>1</v>
      </c>
      <c r="P826" s="13">
        <v>200</v>
      </c>
      <c r="Q826" s="13">
        <v>495.274</v>
      </c>
      <c r="R826" s="14">
        <v>0.28269063900000002</v>
      </c>
      <c r="S826" s="6" t="s">
        <v>35</v>
      </c>
      <c r="T826" s="6" t="s">
        <v>35</v>
      </c>
      <c r="U826" s="15" t="s">
        <v>35</v>
      </c>
      <c r="V826" s="15" t="s">
        <v>616</v>
      </c>
      <c r="W826" s="15" t="s">
        <v>906</v>
      </c>
      <c r="X826" s="16">
        <v>1</v>
      </c>
      <c r="Y826" s="45">
        <f t="shared" si="175"/>
        <v>73050</v>
      </c>
      <c r="Z826" s="41">
        <f>IF(IFERROR(MATCH(E826,CONV_CAISO_Gen_List!C:C,0),FALSE),1,0)</f>
        <v>1</v>
      </c>
      <c r="AA826" s="47">
        <f t="shared" si="176"/>
        <v>495.274</v>
      </c>
      <c r="AB826">
        <f t="shared" si="177"/>
        <v>1</v>
      </c>
      <c r="AC826">
        <f t="shared" si="178"/>
        <v>1</v>
      </c>
      <c r="AD826">
        <f t="shared" si="174"/>
        <v>1</v>
      </c>
      <c r="AE826">
        <f t="shared" si="179"/>
        <v>0</v>
      </c>
      <c r="AF826" t="str">
        <f t="shared" si="180"/>
        <v>IVSLRP_2_SOLAR1</v>
      </c>
      <c r="AG826" t="str">
        <f t="shared" si="181"/>
        <v>Imperial Valley Solar 1, LLC - Silver Ridge Mt. Signal</v>
      </c>
      <c r="AH826" s="70">
        <f t="shared" si="182"/>
        <v>200</v>
      </c>
      <c r="AI826" t="str">
        <f t="shared" si="183"/>
        <v>Solar</v>
      </c>
      <c r="AJ826" s="44">
        <f>IFERROR(INDEX(MasterGenCapability_201906!$G:$G,MATCH($AF826,MasterGenCapability_201906!$U:$U,0)),"")</f>
        <v>200</v>
      </c>
      <c r="AK826" s="44">
        <f>IFERROR(INDEX(NQC2020compliance_20191121!$L:$L,MATCH($AF826,NQC2020compliance_20191121!$A:$A,0)),"")</f>
        <v>28</v>
      </c>
    </row>
    <row r="827" spans="2:37" x14ac:dyDescent="0.25">
      <c r="B827" s="6">
        <v>822</v>
      </c>
      <c r="C827" s="6" t="s">
        <v>2285</v>
      </c>
      <c r="D827" s="6" t="s">
        <v>2286</v>
      </c>
      <c r="E827" s="6"/>
      <c r="F827" s="6" t="s">
        <v>2182</v>
      </c>
      <c r="G827" s="6" t="s">
        <v>30</v>
      </c>
      <c r="H827" s="6" t="s">
        <v>1896</v>
      </c>
      <c r="I827" s="6" t="s">
        <v>2287</v>
      </c>
      <c r="J827" s="6" t="s">
        <v>614</v>
      </c>
      <c r="K827" s="6" t="s">
        <v>615</v>
      </c>
      <c r="L827" s="6" t="s">
        <v>3</v>
      </c>
      <c r="M827" s="12">
        <v>42643</v>
      </c>
      <c r="N827" s="12">
        <v>51773</v>
      </c>
      <c r="O827" s="6">
        <v>1</v>
      </c>
      <c r="P827" s="13">
        <v>17</v>
      </c>
      <c r="Q827" s="13">
        <v>30</v>
      </c>
      <c r="R827" s="14">
        <v>0.20145044300000001</v>
      </c>
      <c r="S827" s="6" t="s">
        <v>35</v>
      </c>
      <c r="T827" s="6" t="s">
        <v>35</v>
      </c>
      <c r="U827" s="15" t="s">
        <v>35</v>
      </c>
      <c r="V827" s="15" t="s">
        <v>616</v>
      </c>
      <c r="W827" s="15" t="s">
        <v>37</v>
      </c>
      <c r="X827" s="16">
        <v>0.84</v>
      </c>
      <c r="Y827" s="45">
        <f t="shared" si="175"/>
        <v>73050</v>
      </c>
      <c r="Z827" s="41">
        <f>IF(IFERROR(MATCH(E827,CONV_CAISO_Gen_List!C:C,0),FALSE),1,0)</f>
        <v>0</v>
      </c>
      <c r="AA827" s="47">
        <f t="shared" si="176"/>
        <v>25.2</v>
      </c>
      <c r="AB827">
        <f t="shared" si="177"/>
        <v>1</v>
      </c>
      <c r="AC827">
        <f t="shared" si="178"/>
        <v>1</v>
      </c>
      <c r="AD827">
        <f t="shared" si="174"/>
        <v>1</v>
      </c>
      <c r="AE827">
        <f t="shared" si="179"/>
        <v>0</v>
      </c>
      <c r="AF827" t="str">
        <f t="shared" si="180"/>
        <v>SD5040</v>
      </c>
      <c r="AG827" t="str">
        <f t="shared" si="181"/>
        <v>SDG&amp;E Solar Energy Project</v>
      </c>
      <c r="AH827" s="70">
        <f t="shared" si="182"/>
        <v>17</v>
      </c>
      <c r="AI827" t="str">
        <f t="shared" si="183"/>
        <v>Solar</v>
      </c>
      <c r="AJ827" s="44" t="str">
        <f>IFERROR(INDEX(MasterGenCapability_201906!$G:$G,MATCH($AF827,MasterGenCapability_201906!$U:$U,0)),"")</f>
        <v/>
      </c>
      <c r="AK827" s="44" t="str">
        <f>IFERROR(INDEX(NQC2020compliance_20191121!$L:$L,MATCH($AF827,NQC2020compliance_20191121!$A:$A,0)),"")</f>
        <v/>
      </c>
    </row>
    <row r="828" spans="2:37" x14ac:dyDescent="0.25">
      <c r="B828" s="6">
        <v>823</v>
      </c>
      <c r="C828" s="6" t="s">
        <v>2288</v>
      </c>
      <c r="D828" s="6" t="s">
        <v>2289</v>
      </c>
      <c r="E828" s="6" t="s">
        <v>2290</v>
      </c>
      <c r="F828" s="6" t="s">
        <v>2182</v>
      </c>
      <c r="G828" s="6" t="s">
        <v>30</v>
      </c>
      <c r="H828" s="6" t="s">
        <v>710</v>
      </c>
      <c r="I828" s="6" t="s">
        <v>2291</v>
      </c>
      <c r="J828" s="6" t="s">
        <v>614</v>
      </c>
      <c r="K828" s="6" t="s">
        <v>619</v>
      </c>
      <c r="L828" s="6" t="s">
        <v>1</v>
      </c>
      <c r="M828" s="12">
        <v>41632</v>
      </c>
      <c r="N828" s="12">
        <v>48936</v>
      </c>
      <c r="O828" s="6">
        <v>1</v>
      </c>
      <c r="P828" s="13">
        <v>18.399999999999999</v>
      </c>
      <c r="Q828" s="13">
        <v>55</v>
      </c>
      <c r="R828" s="14">
        <v>0.34122493500000001</v>
      </c>
      <c r="S828" s="6" t="s">
        <v>35</v>
      </c>
      <c r="T828" s="6" t="s">
        <v>35</v>
      </c>
      <c r="U828" s="15" t="s">
        <v>35</v>
      </c>
      <c r="V828" s="15" t="s">
        <v>616</v>
      </c>
      <c r="W828" s="15" t="s">
        <v>1483</v>
      </c>
      <c r="X828" s="16">
        <v>1</v>
      </c>
      <c r="Y828" s="45">
        <f t="shared" si="175"/>
        <v>73050</v>
      </c>
      <c r="Z828" s="41">
        <f>IF(IFERROR(MATCH(E828,CONV_CAISO_Gen_List!C:C,0),FALSE),1,0)</f>
        <v>1</v>
      </c>
      <c r="AA828" s="47">
        <f t="shared" si="176"/>
        <v>55</v>
      </c>
      <c r="AB828">
        <f t="shared" si="177"/>
        <v>1</v>
      </c>
      <c r="AC828">
        <f t="shared" si="178"/>
        <v>1</v>
      </c>
      <c r="AD828">
        <f t="shared" si="174"/>
        <v>1</v>
      </c>
      <c r="AE828">
        <f t="shared" si="179"/>
        <v>0</v>
      </c>
      <c r="AF828" t="str">
        <f t="shared" si="180"/>
        <v>DEVERS_1_SOLAR</v>
      </c>
      <c r="AG828" t="str">
        <f t="shared" si="181"/>
        <v>Cascade Solar</v>
      </c>
      <c r="AH828" s="70">
        <f t="shared" si="182"/>
        <v>18.399999999999999</v>
      </c>
      <c r="AI828" t="str">
        <f t="shared" si="183"/>
        <v>Solar</v>
      </c>
      <c r="AJ828" s="44">
        <f>IFERROR(INDEX(MasterGenCapability_201906!$G:$G,MATCH($AF828,MasterGenCapability_201906!$U:$U,0)),"")</f>
        <v>18.5</v>
      </c>
      <c r="AK828" s="44">
        <f>IFERROR(INDEX(NQC2020compliance_20191121!$L:$L,MATCH($AF828,NQC2020compliance_20191121!$A:$A,0)),"")</f>
        <v>0</v>
      </c>
    </row>
    <row r="829" spans="2:37" x14ac:dyDescent="0.25">
      <c r="B829" s="6">
        <v>824</v>
      </c>
      <c r="C829" s="6" t="s">
        <v>2292</v>
      </c>
      <c r="D829" s="6" t="s">
        <v>2293</v>
      </c>
      <c r="E829" s="6" t="s">
        <v>2294</v>
      </c>
      <c r="F829" s="6" t="s">
        <v>2182</v>
      </c>
      <c r="G829" s="6" t="s">
        <v>30</v>
      </c>
      <c r="H829" s="6" t="s">
        <v>903</v>
      </c>
      <c r="I829" s="6" t="s">
        <v>904</v>
      </c>
      <c r="J829" s="6" t="s">
        <v>614</v>
      </c>
      <c r="K829" s="6" t="s">
        <v>619</v>
      </c>
      <c r="L829" s="6" t="s">
        <v>1</v>
      </c>
      <c r="M829" s="12">
        <v>42421</v>
      </c>
      <c r="N829" s="12">
        <v>49725</v>
      </c>
      <c r="O829" s="6">
        <v>1</v>
      </c>
      <c r="P829" s="13">
        <v>20</v>
      </c>
      <c r="Q829" s="13">
        <v>48</v>
      </c>
      <c r="R829" s="14">
        <v>0.27397260299999998</v>
      </c>
      <c r="S829" s="6" t="s">
        <v>35</v>
      </c>
      <c r="T829" s="6" t="s">
        <v>35</v>
      </c>
      <c r="U829" s="15" t="s">
        <v>35</v>
      </c>
      <c r="V829" s="15" t="s">
        <v>616</v>
      </c>
      <c r="W829" s="15" t="s">
        <v>906</v>
      </c>
      <c r="X829" s="16">
        <v>1</v>
      </c>
      <c r="Y829" s="45">
        <f t="shared" si="175"/>
        <v>73050</v>
      </c>
      <c r="Z829" s="41">
        <f>IF(IFERROR(MATCH(E829,CONV_CAISO_Gen_List!C:C,0),FALSE),1,0)</f>
        <v>0</v>
      </c>
      <c r="AA829" s="47">
        <f t="shared" si="176"/>
        <v>48</v>
      </c>
      <c r="AB829">
        <f t="shared" si="177"/>
        <v>1</v>
      </c>
      <c r="AC829">
        <f t="shared" si="178"/>
        <v>1</v>
      </c>
      <c r="AD829">
        <f t="shared" si="174"/>
        <v>1</v>
      </c>
      <c r="AE829">
        <f t="shared" si="179"/>
        <v>0</v>
      </c>
      <c r="AF829" t="str">
        <f t="shared" si="180"/>
        <v>CALPSS_6_SOLAR1</v>
      </c>
      <c r="AG829" t="str">
        <f t="shared" si="181"/>
        <v>70SM1 8ME, LLC (Gestamp Calipatria)</v>
      </c>
      <c r="AH829" s="70">
        <f t="shared" si="182"/>
        <v>20</v>
      </c>
      <c r="AI829" t="str">
        <f t="shared" si="183"/>
        <v>Solar</v>
      </c>
      <c r="AJ829" s="44">
        <f>IFERROR(INDEX(MasterGenCapability_201906!$G:$G,MATCH($AF829,MasterGenCapability_201906!$U:$U,0)),"")</f>
        <v>19.899999999999999</v>
      </c>
      <c r="AK829" s="44">
        <f>IFERROR(INDEX(NQC2020compliance_20191121!$L:$L,MATCH($AF829,NQC2020compliance_20191121!$A:$A,0)),"")</f>
        <v>2.79</v>
      </c>
    </row>
    <row r="830" spans="2:37" x14ac:dyDescent="0.25">
      <c r="B830" s="6">
        <v>825</v>
      </c>
      <c r="C830" s="6" t="s">
        <v>2295</v>
      </c>
      <c r="D830" s="6" t="s">
        <v>2296</v>
      </c>
      <c r="E830" s="6" t="s">
        <v>2297</v>
      </c>
      <c r="F830" s="6" t="s">
        <v>2182</v>
      </c>
      <c r="G830" s="6" t="s">
        <v>30</v>
      </c>
      <c r="H830" s="6" t="s">
        <v>903</v>
      </c>
      <c r="I830" s="6" t="s">
        <v>904</v>
      </c>
      <c r="J830" s="6" t="s">
        <v>614</v>
      </c>
      <c r="K830" s="6" t="s">
        <v>619</v>
      </c>
      <c r="L830" s="6" t="s">
        <v>1</v>
      </c>
      <c r="M830" s="12">
        <v>42421</v>
      </c>
      <c r="N830" s="12">
        <v>49725</v>
      </c>
      <c r="O830" s="6">
        <v>1</v>
      </c>
      <c r="P830" s="13">
        <v>20</v>
      </c>
      <c r="Q830" s="13">
        <v>59</v>
      </c>
      <c r="R830" s="14">
        <v>0.33675799099999998</v>
      </c>
      <c r="S830" s="6" t="s">
        <v>905</v>
      </c>
      <c r="T830" s="6" t="s">
        <v>35</v>
      </c>
      <c r="U830" s="15" t="s">
        <v>905</v>
      </c>
      <c r="V830" s="15" t="s">
        <v>616</v>
      </c>
      <c r="W830" s="15" t="s">
        <v>906</v>
      </c>
      <c r="X830" s="16">
        <v>1</v>
      </c>
      <c r="Y830" s="45">
        <f t="shared" si="175"/>
        <v>73050</v>
      </c>
      <c r="Z830" s="41">
        <f>IF(IFERROR(MATCH(E830,CONV_CAISO_Gen_List!C:C,0),FALSE),1,0)</f>
        <v>0</v>
      </c>
      <c r="AA830" s="47">
        <f t="shared" si="176"/>
        <v>59</v>
      </c>
      <c r="AB830">
        <f t="shared" si="177"/>
        <v>1</v>
      </c>
      <c r="AC830">
        <f t="shared" si="178"/>
        <v>1</v>
      </c>
      <c r="AD830">
        <f t="shared" si="174"/>
        <v>1</v>
      </c>
      <c r="AE830">
        <f t="shared" si="179"/>
        <v>0</v>
      </c>
      <c r="AF830" t="str">
        <f t="shared" si="180"/>
        <v>ANZA_6_SOLAR1</v>
      </c>
      <c r="AG830" t="str">
        <f t="shared" si="181"/>
        <v>TallBear Seville</v>
      </c>
      <c r="AH830" s="70">
        <f t="shared" si="182"/>
        <v>20</v>
      </c>
      <c r="AI830" t="str">
        <f t="shared" si="183"/>
        <v>Solar</v>
      </c>
      <c r="AJ830" s="44">
        <f>IFERROR(INDEX(MasterGenCapability_201906!$G:$G,MATCH($AF830,MasterGenCapability_201906!$U:$U,0)),"")</f>
        <v>20</v>
      </c>
      <c r="AK830" s="44">
        <f>IFERROR(INDEX(NQC2020compliance_20191121!$L:$L,MATCH($AF830,NQC2020compliance_20191121!$A:$A,0)),"")</f>
        <v>2.8</v>
      </c>
    </row>
    <row r="831" spans="2:37" x14ac:dyDescent="0.25">
      <c r="B831" s="6">
        <v>826</v>
      </c>
      <c r="C831" s="6" t="s">
        <v>2298</v>
      </c>
      <c r="D831" s="6" t="s">
        <v>2299</v>
      </c>
      <c r="E831" s="6" t="s">
        <v>2300</v>
      </c>
      <c r="F831" s="6" t="s">
        <v>2182</v>
      </c>
      <c r="G831" s="6" t="s">
        <v>30</v>
      </c>
      <c r="H831" s="6" t="s">
        <v>79</v>
      </c>
      <c r="I831" s="6" t="s">
        <v>1204</v>
      </c>
      <c r="J831" s="6" t="s">
        <v>614</v>
      </c>
      <c r="K831" s="6" t="s">
        <v>619</v>
      </c>
      <c r="L831" s="6" t="s">
        <v>1</v>
      </c>
      <c r="M831" s="12">
        <v>42355</v>
      </c>
      <c r="N831" s="12">
        <v>47833</v>
      </c>
      <c r="O831" s="6">
        <v>1</v>
      </c>
      <c r="P831" s="13">
        <v>20</v>
      </c>
      <c r="Q831" s="13">
        <v>57.55</v>
      </c>
      <c r="R831" s="14">
        <v>0.328481735</v>
      </c>
      <c r="S831" s="6" t="s">
        <v>35</v>
      </c>
      <c r="T831" s="6" t="s">
        <v>35</v>
      </c>
      <c r="U831" s="15" t="s">
        <v>35</v>
      </c>
      <c r="V831" s="15" t="s">
        <v>616</v>
      </c>
      <c r="W831" s="15" t="s">
        <v>287</v>
      </c>
      <c r="X831" s="16">
        <v>1</v>
      </c>
      <c r="Y831" s="45">
        <f t="shared" si="175"/>
        <v>73050</v>
      </c>
      <c r="Z831" s="41">
        <f>IF(IFERROR(MATCH(E831,CONV_CAISO_Gen_List!C:C,0),FALSE),1,0)</f>
        <v>1</v>
      </c>
      <c r="AA831" s="47">
        <f t="shared" si="176"/>
        <v>57.55</v>
      </c>
      <c r="AB831">
        <f t="shared" si="177"/>
        <v>1</v>
      </c>
      <c r="AC831">
        <f t="shared" si="178"/>
        <v>1</v>
      </c>
      <c r="AD831">
        <f t="shared" si="174"/>
        <v>1</v>
      </c>
      <c r="AE831">
        <f t="shared" si="179"/>
        <v>0</v>
      </c>
      <c r="AF831" t="str">
        <f t="shared" si="180"/>
        <v>MARCPW_6_SOLAR1</v>
      </c>
      <c r="AG831" t="str">
        <f t="shared" si="181"/>
        <v>Maricopa West</v>
      </c>
      <c r="AH831" s="70">
        <f t="shared" si="182"/>
        <v>20</v>
      </c>
      <c r="AI831" t="str">
        <f t="shared" si="183"/>
        <v>Solar</v>
      </c>
      <c r="AJ831" s="44">
        <f>IFERROR(INDEX(MasterGenCapability_201906!$G:$G,MATCH($AF831,MasterGenCapability_201906!$U:$U,0)),"")</f>
        <v>20</v>
      </c>
      <c r="AK831" s="44">
        <f>IFERROR(INDEX(NQC2020compliance_20191121!$L:$L,MATCH($AF831,NQC2020compliance_20191121!$A:$A,0)),"")</f>
        <v>2.8</v>
      </c>
    </row>
    <row r="832" spans="2:37" x14ac:dyDescent="0.25">
      <c r="B832" s="6">
        <v>827</v>
      </c>
      <c r="C832" s="6" t="s">
        <v>2301</v>
      </c>
      <c r="D832" s="6" t="s">
        <v>2302</v>
      </c>
      <c r="E832" s="6"/>
      <c r="F832" s="6" t="s">
        <v>2182</v>
      </c>
      <c r="G832" s="6" t="s">
        <v>30</v>
      </c>
      <c r="H832" s="6" t="s">
        <v>1896</v>
      </c>
      <c r="I832" s="6" t="s">
        <v>1897</v>
      </c>
      <c r="J832" s="6" t="s">
        <v>614</v>
      </c>
      <c r="K832" s="6" t="s">
        <v>1382</v>
      </c>
      <c r="L832" s="6" t="s">
        <v>3</v>
      </c>
      <c r="M832" s="12">
        <v>41965</v>
      </c>
      <c r="N832" s="12">
        <v>49269</v>
      </c>
      <c r="O832" s="6">
        <v>1</v>
      </c>
      <c r="P832" s="13">
        <v>1.5</v>
      </c>
      <c r="Q832" s="13">
        <v>3.3479999999999999</v>
      </c>
      <c r="R832" s="14">
        <v>0.254794521</v>
      </c>
      <c r="S832" s="6" t="s">
        <v>35</v>
      </c>
      <c r="T832" s="6" t="s">
        <v>35</v>
      </c>
      <c r="U832" s="15" t="s">
        <v>35</v>
      </c>
      <c r="V832" s="15" t="s">
        <v>616</v>
      </c>
      <c r="W832" s="15" t="s">
        <v>906</v>
      </c>
      <c r="X832" s="16">
        <v>0.84</v>
      </c>
      <c r="Y832" s="45">
        <f t="shared" si="175"/>
        <v>73050</v>
      </c>
      <c r="Z832" s="41">
        <f>IF(IFERROR(MATCH(E832,CONV_CAISO_Gen_List!C:C,0),FALSE),1,0)</f>
        <v>0</v>
      </c>
      <c r="AA832" s="47">
        <f t="shared" si="176"/>
        <v>2.8123199999999997</v>
      </c>
      <c r="AB832">
        <f t="shared" si="177"/>
        <v>1</v>
      </c>
      <c r="AC832">
        <f t="shared" si="178"/>
        <v>1</v>
      </c>
      <c r="AD832">
        <f t="shared" si="174"/>
        <v>1</v>
      </c>
      <c r="AE832">
        <f t="shared" si="179"/>
        <v>0</v>
      </c>
      <c r="AF832" t="str">
        <f t="shared" si="180"/>
        <v>SD5053</v>
      </c>
      <c r="AG832" t="str">
        <f t="shared" si="181"/>
        <v>Buckman Springs PV 1</v>
      </c>
      <c r="AH832" s="70">
        <f t="shared" si="182"/>
        <v>1.5</v>
      </c>
      <c r="AI832" t="str">
        <f t="shared" si="183"/>
        <v>Solar</v>
      </c>
      <c r="AJ832" s="44" t="str">
        <f>IFERROR(INDEX(MasterGenCapability_201906!$G:$G,MATCH($AF832,MasterGenCapability_201906!$U:$U,0)),"")</f>
        <v/>
      </c>
      <c r="AK832" s="44" t="str">
        <f>IFERROR(INDEX(NQC2020compliance_20191121!$L:$L,MATCH($AF832,NQC2020compliance_20191121!$A:$A,0)),"")</f>
        <v/>
      </c>
    </row>
    <row r="833" spans="2:37" x14ac:dyDescent="0.25">
      <c r="B833" s="6">
        <v>828</v>
      </c>
      <c r="C833" s="6" t="s">
        <v>2303</v>
      </c>
      <c r="D833" s="6" t="s">
        <v>2304</v>
      </c>
      <c r="E833" s="6"/>
      <c r="F833" s="6" t="s">
        <v>2182</v>
      </c>
      <c r="G833" s="6" t="s">
        <v>30</v>
      </c>
      <c r="H833" s="6" t="s">
        <v>1896</v>
      </c>
      <c r="I833" s="6" t="s">
        <v>1897</v>
      </c>
      <c r="J833" s="6" t="s">
        <v>614</v>
      </c>
      <c r="K833" s="6" t="s">
        <v>615</v>
      </c>
      <c r="L833" s="6" t="s">
        <v>3</v>
      </c>
      <c r="M833" s="12">
        <v>41965</v>
      </c>
      <c r="N833" s="12">
        <v>49269</v>
      </c>
      <c r="O833" s="6">
        <v>1</v>
      </c>
      <c r="P833" s="13">
        <v>1.5</v>
      </c>
      <c r="Q833" s="13">
        <v>3.35</v>
      </c>
      <c r="R833" s="14">
        <v>0.25494672800000001</v>
      </c>
      <c r="S833" s="6" t="s">
        <v>35</v>
      </c>
      <c r="T833" s="6" t="s">
        <v>35</v>
      </c>
      <c r="U833" s="15" t="s">
        <v>35</v>
      </c>
      <c r="V833" s="15" t="s">
        <v>616</v>
      </c>
      <c r="W833" s="15" t="s">
        <v>906</v>
      </c>
      <c r="X833" s="16">
        <v>0.84</v>
      </c>
      <c r="Y833" s="45">
        <f t="shared" si="175"/>
        <v>73050</v>
      </c>
      <c r="Z833" s="41">
        <f>IF(IFERROR(MATCH(E833,CONV_CAISO_Gen_List!C:C,0),FALSE),1,0)</f>
        <v>0</v>
      </c>
      <c r="AA833" s="47">
        <f t="shared" si="176"/>
        <v>2.8140000000000001</v>
      </c>
      <c r="AB833">
        <f t="shared" si="177"/>
        <v>1</v>
      </c>
      <c r="AC833">
        <f t="shared" si="178"/>
        <v>1</v>
      </c>
      <c r="AD833">
        <f t="shared" si="174"/>
        <v>1</v>
      </c>
      <c r="AE833">
        <f t="shared" si="179"/>
        <v>0</v>
      </c>
      <c r="AF833" t="str">
        <f t="shared" si="180"/>
        <v>SD5054</v>
      </c>
      <c r="AG833" t="str">
        <f t="shared" si="181"/>
        <v>Buckman Springs PV 2</v>
      </c>
      <c r="AH833" s="70">
        <f t="shared" si="182"/>
        <v>1.5</v>
      </c>
      <c r="AI833" t="str">
        <f t="shared" si="183"/>
        <v>Solar</v>
      </c>
      <c r="AJ833" s="44" t="str">
        <f>IFERROR(INDEX(MasterGenCapability_201906!$G:$G,MATCH($AF833,MasterGenCapability_201906!$U:$U,0)),"")</f>
        <v/>
      </c>
      <c r="AK833" s="44" t="str">
        <f>IFERROR(INDEX(NQC2020compliance_20191121!$L:$L,MATCH($AF833,NQC2020compliance_20191121!$A:$A,0)),"")</f>
        <v/>
      </c>
    </row>
    <row r="834" spans="2:37" x14ac:dyDescent="0.25">
      <c r="B834" s="6">
        <v>829</v>
      </c>
      <c r="C834" s="6" t="s">
        <v>2305</v>
      </c>
      <c r="D834" s="6" t="s">
        <v>2306</v>
      </c>
      <c r="E834" s="6"/>
      <c r="F834" s="6" t="s">
        <v>2182</v>
      </c>
      <c r="G834" s="6" t="s">
        <v>30</v>
      </c>
      <c r="H834" s="6" t="s">
        <v>1896</v>
      </c>
      <c r="I834" s="6" t="s">
        <v>1897</v>
      </c>
      <c r="J834" s="6" t="s">
        <v>614</v>
      </c>
      <c r="K834" s="6" t="s">
        <v>615</v>
      </c>
      <c r="L834" s="6" t="s">
        <v>3</v>
      </c>
      <c r="M834" s="12">
        <v>41965</v>
      </c>
      <c r="N834" s="12">
        <v>49269</v>
      </c>
      <c r="O834" s="6">
        <v>1</v>
      </c>
      <c r="P834" s="13">
        <v>1.5</v>
      </c>
      <c r="Q834" s="13">
        <v>3.3490000000000002</v>
      </c>
      <c r="R834" s="14">
        <v>0.25487062399999999</v>
      </c>
      <c r="S834" s="6" t="s">
        <v>35</v>
      </c>
      <c r="T834" s="6" t="s">
        <v>35</v>
      </c>
      <c r="U834" s="15" t="s">
        <v>35</v>
      </c>
      <c r="V834" s="15" t="s">
        <v>616</v>
      </c>
      <c r="W834" s="15" t="s">
        <v>906</v>
      </c>
      <c r="X834" s="16">
        <v>0.84</v>
      </c>
      <c r="Y834" s="45">
        <f t="shared" si="175"/>
        <v>73050</v>
      </c>
      <c r="Z834" s="41">
        <f>IF(IFERROR(MATCH(E834,CONV_CAISO_Gen_List!C:C,0),FALSE),1,0)</f>
        <v>0</v>
      </c>
      <c r="AA834" s="47">
        <f t="shared" si="176"/>
        <v>2.8131599999999999</v>
      </c>
      <c r="AB834">
        <f t="shared" si="177"/>
        <v>1</v>
      </c>
      <c r="AC834">
        <f t="shared" si="178"/>
        <v>1</v>
      </c>
      <c r="AD834">
        <f t="shared" si="174"/>
        <v>1</v>
      </c>
      <c r="AE834">
        <f t="shared" si="179"/>
        <v>0</v>
      </c>
      <c r="AF834" t="str">
        <f t="shared" si="180"/>
        <v>SD5055</v>
      </c>
      <c r="AG834" t="str">
        <f t="shared" si="181"/>
        <v>Viejas Blvd PV 1</v>
      </c>
      <c r="AH834" s="70">
        <f t="shared" si="182"/>
        <v>1.5</v>
      </c>
      <c r="AI834" t="str">
        <f t="shared" si="183"/>
        <v>Solar</v>
      </c>
      <c r="AJ834" s="44" t="str">
        <f>IFERROR(INDEX(MasterGenCapability_201906!$G:$G,MATCH($AF834,MasterGenCapability_201906!$U:$U,0)),"")</f>
        <v/>
      </c>
      <c r="AK834" s="44" t="str">
        <f>IFERROR(INDEX(NQC2020compliance_20191121!$L:$L,MATCH($AF834,NQC2020compliance_20191121!$A:$A,0)),"")</f>
        <v/>
      </c>
    </row>
    <row r="835" spans="2:37" x14ac:dyDescent="0.25">
      <c r="B835" s="6">
        <v>830</v>
      </c>
      <c r="C835" s="6" t="s">
        <v>2307</v>
      </c>
      <c r="D835" s="6" t="s">
        <v>2308</v>
      </c>
      <c r="E835" s="6"/>
      <c r="F835" s="6" t="s">
        <v>2182</v>
      </c>
      <c r="G835" s="6" t="s">
        <v>30</v>
      </c>
      <c r="H835" s="6" t="s">
        <v>1896</v>
      </c>
      <c r="I835" s="6" t="s">
        <v>1897</v>
      </c>
      <c r="J835" s="6" t="s">
        <v>614</v>
      </c>
      <c r="K835" s="6" t="s">
        <v>615</v>
      </c>
      <c r="L835" s="6" t="s">
        <v>3</v>
      </c>
      <c r="M835" s="12">
        <v>41980</v>
      </c>
      <c r="N835" s="12">
        <v>49284</v>
      </c>
      <c r="O835" s="6">
        <v>1</v>
      </c>
      <c r="P835" s="13">
        <v>1</v>
      </c>
      <c r="Q835" s="13">
        <v>2.3289</v>
      </c>
      <c r="R835" s="14">
        <v>0.26585616400000001</v>
      </c>
      <c r="S835" s="6" t="s">
        <v>35</v>
      </c>
      <c r="T835" s="6" t="s">
        <v>35</v>
      </c>
      <c r="U835" s="15" t="s">
        <v>35</v>
      </c>
      <c r="V835" s="15" t="s">
        <v>616</v>
      </c>
      <c r="W835" s="15" t="s">
        <v>906</v>
      </c>
      <c r="X835" s="16">
        <v>0.84</v>
      </c>
      <c r="Y835" s="45">
        <f t="shared" si="175"/>
        <v>73050</v>
      </c>
      <c r="Z835" s="41">
        <f>IF(IFERROR(MATCH(E835,CONV_CAISO_Gen_List!C:C,0),FALSE),1,0)</f>
        <v>0</v>
      </c>
      <c r="AA835" s="47">
        <f t="shared" si="176"/>
        <v>1.9562759999999999</v>
      </c>
      <c r="AB835">
        <f t="shared" si="177"/>
        <v>1</v>
      </c>
      <c r="AC835">
        <f t="shared" si="178"/>
        <v>1</v>
      </c>
      <c r="AD835">
        <f t="shared" si="174"/>
        <v>1</v>
      </c>
      <c r="AE835">
        <f t="shared" si="179"/>
        <v>0</v>
      </c>
      <c r="AF835" t="str">
        <f t="shared" si="180"/>
        <v>SD5056</v>
      </c>
      <c r="AG835" t="str">
        <f t="shared" si="181"/>
        <v>Calico Ranch Solar Project</v>
      </c>
      <c r="AH835" s="70">
        <f t="shared" si="182"/>
        <v>1</v>
      </c>
      <c r="AI835" t="str">
        <f t="shared" si="183"/>
        <v>Solar</v>
      </c>
      <c r="AJ835" s="44" t="str">
        <f>IFERROR(INDEX(MasterGenCapability_201906!$G:$G,MATCH($AF835,MasterGenCapability_201906!$U:$U,0)),"")</f>
        <v/>
      </c>
      <c r="AK835" s="44" t="str">
        <f>IFERROR(INDEX(NQC2020compliance_20191121!$L:$L,MATCH($AF835,NQC2020compliance_20191121!$A:$A,0)),"")</f>
        <v/>
      </c>
    </row>
    <row r="836" spans="2:37" x14ac:dyDescent="0.25">
      <c r="B836" s="6">
        <v>831</v>
      </c>
      <c r="C836" s="6" t="s">
        <v>2309</v>
      </c>
      <c r="D836" s="6" t="s">
        <v>2310</v>
      </c>
      <c r="E836" s="6"/>
      <c r="F836" s="6" t="s">
        <v>2182</v>
      </c>
      <c r="G836" s="6" t="s">
        <v>30</v>
      </c>
      <c r="H836" s="6" t="s">
        <v>710</v>
      </c>
      <c r="I836" s="6" t="s">
        <v>929</v>
      </c>
      <c r="J836" s="6" t="s">
        <v>614</v>
      </c>
      <c r="K836" s="6" t="s">
        <v>619</v>
      </c>
      <c r="L836" s="6" t="s">
        <v>3</v>
      </c>
      <c r="M836" s="12">
        <v>42338</v>
      </c>
      <c r="N836" s="12">
        <v>49642</v>
      </c>
      <c r="O836" s="6">
        <v>1</v>
      </c>
      <c r="P836" s="13">
        <v>10</v>
      </c>
      <c r="Q836" s="13">
        <v>27.32</v>
      </c>
      <c r="R836" s="14">
        <v>0.31187214600000002</v>
      </c>
      <c r="S836" s="6" t="s">
        <v>35</v>
      </c>
      <c r="T836" s="6" t="s">
        <v>35</v>
      </c>
      <c r="U836" s="15" t="s">
        <v>35</v>
      </c>
      <c r="V836" s="15" t="s">
        <v>616</v>
      </c>
      <c r="W836" s="15" t="s">
        <v>287</v>
      </c>
      <c r="X836" s="16">
        <v>0.84</v>
      </c>
      <c r="Y836" s="45">
        <f t="shared" si="175"/>
        <v>73050</v>
      </c>
      <c r="Z836" s="41">
        <f>IF(IFERROR(MATCH(E836,CONV_CAISO_Gen_List!C:C,0),FALSE),1,0)</f>
        <v>0</v>
      </c>
      <c r="AA836" s="47">
        <f t="shared" si="176"/>
        <v>22.948799999999999</v>
      </c>
      <c r="AB836">
        <f t="shared" si="177"/>
        <v>1</v>
      </c>
      <c r="AC836">
        <f t="shared" si="178"/>
        <v>1</v>
      </c>
      <c r="AD836">
        <f t="shared" si="174"/>
        <v>1</v>
      </c>
      <c r="AE836">
        <f t="shared" si="179"/>
        <v>0</v>
      </c>
      <c r="AF836" t="str">
        <f t="shared" si="180"/>
        <v>SD5058</v>
      </c>
      <c r="AG836" t="str">
        <f t="shared" si="181"/>
        <v>Sun Edison Victorville Solar</v>
      </c>
      <c r="AH836" s="70">
        <f t="shared" si="182"/>
        <v>10</v>
      </c>
      <c r="AI836" t="str">
        <f t="shared" si="183"/>
        <v>Solar</v>
      </c>
      <c r="AJ836" s="44" t="str">
        <f>IFERROR(INDEX(MasterGenCapability_201906!$G:$G,MATCH($AF836,MasterGenCapability_201906!$U:$U,0)),"")</f>
        <v/>
      </c>
      <c r="AK836" s="44" t="str">
        <f>IFERROR(INDEX(NQC2020compliance_20191121!$L:$L,MATCH($AF836,NQC2020compliance_20191121!$A:$A,0)),"")</f>
        <v/>
      </c>
    </row>
    <row r="837" spans="2:37" x14ac:dyDescent="0.25">
      <c r="B837" s="6">
        <v>832</v>
      </c>
      <c r="C837" s="6" t="s">
        <v>2311</v>
      </c>
      <c r="D837" s="6" t="s">
        <v>2312</v>
      </c>
      <c r="E837" s="6"/>
      <c r="F837" s="6" t="s">
        <v>2182</v>
      </c>
      <c r="G837" s="6" t="s">
        <v>30</v>
      </c>
      <c r="H837" s="6" t="s">
        <v>1896</v>
      </c>
      <c r="I837" s="6" t="s">
        <v>1897</v>
      </c>
      <c r="J837" s="6" t="s">
        <v>614</v>
      </c>
      <c r="K837" s="6" t="s">
        <v>619</v>
      </c>
      <c r="L837" s="6" t="s">
        <v>3</v>
      </c>
      <c r="M837" s="12">
        <v>42505</v>
      </c>
      <c r="N837" s="12">
        <v>49809</v>
      </c>
      <c r="O837" s="6">
        <v>1</v>
      </c>
      <c r="P837" s="13">
        <v>2.9</v>
      </c>
      <c r="Q837" s="13">
        <v>9.2739999999999991</v>
      </c>
      <c r="R837" s="14">
        <v>0.36506062</v>
      </c>
      <c r="S837" s="6" t="s">
        <v>35</v>
      </c>
      <c r="T837" s="6" t="s">
        <v>35</v>
      </c>
      <c r="U837" s="15" t="s">
        <v>35</v>
      </c>
      <c r="V837" s="15" t="s">
        <v>616</v>
      </c>
      <c r="W837" s="15" t="s">
        <v>906</v>
      </c>
      <c r="X837" s="16">
        <v>0.84</v>
      </c>
      <c r="Y837" s="45">
        <f t="shared" si="175"/>
        <v>73050</v>
      </c>
      <c r="Z837" s="41">
        <f>IF(IFERROR(MATCH(E837,CONV_CAISO_Gen_List!C:C,0),FALSE),1,0)</f>
        <v>0</v>
      </c>
      <c r="AA837" s="47">
        <f t="shared" si="176"/>
        <v>7.7901599999999993</v>
      </c>
      <c r="AB837">
        <f t="shared" si="177"/>
        <v>1</v>
      </c>
      <c r="AC837">
        <f t="shared" si="178"/>
        <v>1</v>
      </c>
      <c r="AD837">
        <f t="shared" si="174"/>
        <v>1</v>
      </c>
      <c r="AE837">
        <f t="shared" si="179"/>
        <v>0</v>
      </c>
      <c r="AF837" t="str">
        <f t="shared" si="180"/>
        <v>SD5063</v>
      </c>
      <c r="AG837" t="str">
        <f t="shared" si="181"/>
        <v>SEPV Boulevard 2</v>
      </c>
      <c r="AH837" s="70">
        <f t="shared" si="182"/>
        <v>2.9</v>
      </c>
      <c r="AI837" t="str">
        <f t="shared" si="183"/>
        <v>Solar</v>
      </c>
      <c r="AJ837" s="44" t="str">
        <f>IFERROR(INDEX(MasterGenCapability_201906!$G:$G,MATCH($AF837,MasterGenCapability_201906!$U:$U,0)),"")</f>
        <v/>
      </c>
      <c r="AK837" s="44" t="str">
        <f>IFERROR(INDEX(NQC2020compliance_20191121!$L:$L,MATCH($AF837,NQC2020compliance_20191121!$A:$A,0)),"")</f>
        <v/>
      </c>
    </row>
    <row r="838" spans="2:37" x14ac:dyDescent="0.25">
      <c r="B838" s="6">
        <v>833</v>
      </c>
      <c r="C838" s="6" t="s">
        <v>2313</v>
      </c>
      <c r="D838" s="6" t="s">
        <v>2314</v>
      </c>
      <c r="E838" s="6" t="s">
        <v>2315</v>
      </c>
      <c r="F838" s="6" t="s">
        <v>2182</v>
      </c>
      <c r="G838" s="6" t="s">
        <v>30</v>
      </c>
      <c r="H838" s="6" t="s">
        <v>1896</v>
      </c>
      <c r="I838" s="6" t="s">
        <v>2194</v>
      </c>
      <c r="J838" s="6" t="s">
        <v>614</v>
      </c>
      <c r="K838" s="6" t="s">
        <v>1382</v>
      </c>
      <c r="L838" s="6" t="s">
        <v>1</v>
      </c>
      <c r="M838" s="12">
        <v>42634</v>
      </c>
      <c r="N838" s="12">
        <v>49938</v>
      </c>
      <c r="O838" s="6">
        <v>1</v>
      </c>
      <c r="P838" s="13">
        <v>3</v>
      </c>
      <c r="Q838" s="13">
        <v>8.4499999999999993</v>
      </c>
      <c r="R838" s="14">
        <v>0.321537291</v>
      </c>
      <c r="S838" s="6" t="s">
        <v>35</v>
      </c>
      <c r="T838" s="6" t="s">
        <v>35</v>
      </c>
      <c r="U838" s="15" t="s">
        <v>35</v>
      </c>
      <c r="V838" s="15" t="s">
        <v>616</v>
      </c>
      <c r="W838" s="15" t="s">
        <v>906</v>
      </c>
      <c r="X838" s="16">
        <v>1</v>
      </c>
      <c r="Y838" s="45">
        <f t="shared" si="175"/>
        <v>73050</v>
      </c>
      <c r="Z838" s="41">
        <f>IF(IFERROR(MATCH(E838,CONV_CAISO_Gen_List!C:C,0),FALSE),1,0)</f>
        <v>0</v>
      </c>
      <c r="AA838" s="47">
        <f t="shared" si="176"/>
        <v>8.4499999999999993</v>
      </c>
      <c r="AB838">
        <f t="shared" si="177"/>
        <v>1</v>
      </c>
      <c r="AC838">
        <f t="shared" si="178"/>
        <v>1</v>
      </c>
      <c r="AD838">
        <f t="shared" ref="AD838:AD901" si="184">IF(AND(AB838,AC838),1,0)</f>
        <v>1</v>
      </c>
      <c r="AE838">
        <f t="shared" si="179"/>
        <v>0</v>
      </c>
      <c r="AF838" t="str">
        <f t="shared" si="180"/>
        <v>LILIAC_6_SOLAR</v>
      </c>
      <c r="AG838" t="str">
        <f t="shared" si="181"/>
        <v>NLP Granger A82, LLC</v>
      </c>
      <c r="AH838" s="70">
        <f t="shared" si="182"/>
        <v>3</v>
      </c>
      <c r="AI838" t="str">
        <f t="shared" si="183"/>
        <v>Solar</v>
      </c>
      <c r="AJ838" s="44">
        <f>IFERROR(INDEX(MasterGenCapability_201906!$G:$G,MATCH($AF838,MasterGenCapability_201906!$U:$U,0)),"")</f>
        <v>3</v>
      </c>
      <c r="AK838" s="44">
        <f>IFERROR(INDEX(NQC2020compliance_20191121!$L:$L,MATCH($AF838,NQC2020compliance_20191121!$A:$A,0)),"")</f>
        <v>0.42</v>
      </c>
    </row>
    <row r="839" spans="2:37" x14ac:dyDescent="0.25">
      <c r="B839" s="6">
        <v>834</v>
      </c>
      <c r="C839" s="6" t="s">
        <v>2316</v>
      </c>
      <c r="D839" s="6" t="s">
        <v>2317</v>
      </c>
      <c r="E839" s="6" t="s">
        <v>2318</v>
      </c>
      <c r="F839" s="6" t="s">
        <v>2182</v>
      </c>
      <c r="G839" s="6" t="s">
        <v>30</v>
      </c>
      <c r="H839" s="6" t="s">
        <v>79</v>
      </c>
      <c r="I839" s="6" t="s">
        <v>91</v>
      </c>
      <c r="J839" s="6" t="s">
        <v>992</v>
      </c>
      <c r="K839" s="6"/>
      <c r="L839" s="6" t="s">
        <v>1</v>
      </c>
      <c r="M839" s="12">
        <v>38346</v>
      </c>
      <c r="N839" s="12">
        <v>43823</v>
      </c>
      <c r="O839" s="6">
        <v>1</v>
      </c>
      <c r="P839" s="13">
        <v>60</v>
      </c>
      <c r="Q839" s="13">
        <v>173</v>
      </c>
      <c r="R839" s="14">
        <v>0.32914764099999999</v>
      </c>
      <c r="S839" s="6" t="s">
        <v>35</v>
      </c>
      <c r="T839" s="6" t="s">
        <v>35</v>
      </c>
      <c r="U839" s="15" t="s">
        <v>35</v>
      </c>
      <c r="V839" s="15" t="s">
        <v>992</v>
      </c>
      <c r="W839" s="15" t="s">
        <v>91</v>
      </c>
      <c r="X839" s="16">
        <v>1</v>
      </c>
      <c r="Y839" s="45">
        <f t="shared" ref="Y839:Y902" si="185">IF(O839,DATE(2099,12,31),N839)</f>
        <v>73050</v>
      </c>
      <c r="Z839" s="41">
        <f>IF(IFERROR(MATCH(E839,CONV_CAISO_Gen_List!C:C,0),FALSE),1,0)</f>
        <v>1</v>
      </c>
      <c r="AA839" s="47">
        <f t="shared" ref="AA839:AA902" si="186">Q839*X839</f>
        <v>173</v>
      </c>
      <c r="AB839">
        <f t="shared" ref="AB839:AB902" si="187">IF(AND(YEAR(M839)&lt;=$AB$5,YEAR(Y839)&gt;=$AB$5),1,0)</f>
        <v>1</v>
      </c>
      <c r="AC839">
        <f t="shared" ref="AC839:AC902" si="188">IF(T839="CAISO",1,0)</f>
        <v>1</v>
      </c>
      <c r="AD839">
        <f t="shared" si="184"/>
        <v>1</v>
      </c>
      <c r="AE839">
        <f t="shared" ref="AE839:AE902" si="189">IF(P839=0,1,0)</f>
        <v>0</v>
      </c>
      <c r="AF839" t="str">
        <f t="shared" si="180"/>
        <v>VINCNT_2_WESTWD</v>
      </c>
      <c r="AG839" t="str">
        <f t="shared" si="181"/>
        <v>Oasis Power</v>
      </c>
      <c r="AH839" s="70">
        <f t="shared" si="182"/>
        <v>60</v>
      </c>
      <c r="AI839" t="str">
        <f t="shared" si="183"/>
        <v>Wind</v>
      </c>
      <c r="AJ839" s="44">
        <f>IFERROR(INDEX(MasterGenCapability_201906!$G:$G,MATCH($AF839,MasterGenCapability_201906!$U:$U,0)),"")</f>
        <v>59</v>
      </c>
      <c r="AK839" s="44">
        <f>IFERROR(INDEX(NQC2020compliance_20191121!$L:$L,MATCH($AF839,NQC2020compliance_20191121!$A:$A,0)),"")</f>
        <v>8.85</v>
      </c>
    </row>
    <row r="840" spans="2:37" x14ac:dyDescent="0.25">
      <c r="B840" s="6">
        <v>835</v>
      </c>
      <c r="C840" s="6" t="s">
        <v>2319</v>
      </c>
      <c r="D840" s="6" t="s">
        <v>2320</v>
      </c>
      <c r="E840" s="6" t="s">
        <v>2321</v>
      </c>
      <c r="F840" s="6" t="s">
        <v>2182</v>
      </c>
      <c r="G840" s="6" t="s">
        <v>30</v>
      </c>
      <c r="H840" s="6" t="s">
        <v>844</v>
      </c>
      <c r="I840" s="6" t="s">
        <v>1166</v>
      </c>
      <c r="J840" s="6" t="s">
        <v>992</v>
      </c>
      <c r="K840" s="6"/>
      <c r="L840" s="6" t="s">
        <v>1</v>
      </c>
      <c r="M840" s="12">
        <v>37970</v>
      </c>
      <c r="N840" s="12">
        <v>43448</v>
      </c>
      <c r="O840" s="6">
        <v>1</v>
      </c>
      <c r="P840" s="13">
        <v>22.8</v>
      </c>
      <c r="Q840" s="13">
        <v>81.5</v>
      </c>
      <c r="R840" s="14">
        <v>0.408054955</v>
      </c>
      <c r="S840" s="6" t="s">
        <v>35</v>
      </c>
      <c r="T840" s="6" t="s">
        <v>35</v>
      </c>
      <c r="U840" s="15" t="s">
        <v>35</v>
      </c>
      <c r="V840" s="15" t="s">
        <v>992</v>
      </c>
      <c r="W840" s="15" t="s">
        <v>846</v>
      </c>
      <c r="X840" s="16">
        <v>1</v>
      </c>
      <c r="Y840" s="45">
        <f t="shared" si="185"/>
        <v>73050</v>
      </c>
      <c r="Z840" s="41">
        <f>IF(IFERROR(MATCH(E840,CONV_CAISO_Gen_List!C:C,0),FALSE),1,0)</f>
        <v>1</v>
      </c>
      <c r="AA840" s="47">
        <f t="shared" si="186"/>
        <v>81.5</v>
      </c>
      <c r="AB840">
        <f t="shared" si="187"/>
        <v>1</v>
      </c>
      <c r="AC840">
        <f t="shared" si="188"/>
        <v>1</v>
      </c>
      <c r="AD840">
        <f t="shared" si="184"/>
        <v>1</v>
      </c>
      <c r="AE840">
        <f t="shared" si="189"/>
        <v>0</v>
      </c>
      <c r="AF840" t="str">
        <f t="shared" si="180"/>
        <v>MTWIND_1_UNIT 3</v>
      </c>
      <c r="AG840" t="str">
        <f t="shared" si="181"/>
        <v>Iberdrola - Mountain Wind</v>
      </c>
      <c r="AH840" s="70">
        <f t="shared" si="182"/>
        <v>22.8</v>
      </c>
      <c r="AI840" t="str">
        <f t="shared" si="183"/>
        <v>Wind</v>
      </c>
      <c r="AJ840" s="44">
        <f>IFERROR(INDEX(MasterGenCapability_201906!$G:$G,MATCH($AF840,MasterGenCapability_201906!$U:$U,0)),"")</f>
        <v>22.44</v>
      </c>
      <c r="AK840" s="44">
        <f>IFERROR(INDEX(NQC2020compliance_20191121!$L:$L,MATCH($AF840,NQC2020compliance_20191121!$A:$A,0)),"")</f>
        <v>3.37</v>
      </c>
    </row>
    <row r="841" spans="2:37" x14ac:dyDescent="0.25">
      <c r="B841" s="6">
        <v>836</v>
      </c>
      <c r="C841" s="6" t="s">
        <v>2322</v>
      </c>
      <c r="D841" s="6" t="s">
        <v>2323</v>
      </c>
      <c r="E841" s="6" t="s">
        <v>2324</v>
      </c>
      <c r="F841" s="6" t="s">
        <v>2182</v>
      </c>
      <c r="G841" s="6" t="s">
        <v>30</v>
      </c>
      <c r="H841" s="6" t="s">
        <v>844</v>
      </c>
      <c r="I841" s="6" t="s">
        <v>1166</v>
      </c>
      <c r="J841" s="6" t="s">
        <v>992</v>
      </c>
      <c r="K841" s="6"/>
      <c r="L841" s="6" t="s">
        <v>1</v>
      </c>
      <c r="M841" s="12">
        <v>37970</v>
      </c>
      <c r="N841" s="12">
        <v>43448</v>
      </c>
      <c r="O841" s="6">
        <v>1</v>
      </c>
      <c r="P841" s="13">
        <v>2.1</v>
      </c>
      <c r="Q841" s="13">
        <v>7.5</v>
      </c>
      <c r="R841" s="14">
        <v>0.40769732600000003</v>
      </c>
      <c r="S841" s="6" t="s">
        <v>35</v>
      </c>
      <c r="T841" s="6" t="s">
        <v>35</v>
      </c>
      <c r="U841" s="15" t="s">
        <v>35</v>
      </c>
      <c r="V841" s="15" t="s">
        <v>992</v>
      </c>
      <c r="W841" s="15" t="s">
        <v>846</v>
      </c>
      <c r="X841" s="16">
        <v>1</v>
      </c>
      <c r="Y841" s="45">
        <f t="shared" si="185"/>
        <v>73050</v>
      </c>
      <c r="Z841" s="41">
        <f>IF(IFERROR(MATCH(E841,CONV_CAISO_Gen_List!C:C,0),FALSE),1,0)</f>
        <v>1</v>
      </c>
      <c r="AA841" s="47">
        <f t="shared" si="186"/>
        <v>7.5</v>
      </c>
      <c r="AB841">
        <f t="shared" si="187"/>
        <v>1</v>
      </c>
      <c r="AC841">
        <f t="shared" si="188"/>
        <v>1</v>
      </c>
      <c r="AD841">
        <f t="shared" si="184"/>
        <v>1</v>
      </c>
      <c r="AE841">
        <f t="shared" si="189"/>
        <v>0</v>
      </c>
      <c r="AF841" t="str">
        <f t="shared" si="180"/>
        <v>PWEST_1_UNIT</v>
      </c>
      <c r="AG841" t="str">
        <f t="shared" si="181"/>
        <v>Iberdrola - Phoenix West</v>
      </c>
      <c r="AH841" s="70">
        <f t="shared" si="182"/>
        <v>2.1</v>
      </c>
      <c r="AI841" t="str">
        <f t="shared" si="183"/>
        <v>Wind</v>
      </c>
      <c r="AJ841" s="44">
        <f>IFERROR(INDEX(MasterGenCapability_201906!$G:$G,MATCH($AF841,MasterGenCapability_201906!$U:$U,0)),"")</f>
        <v>2.1</v>
      </c>
      <c r="AK841" s="44">
        <f>IFERROR(INDEX(NQC2020compliance_20191121!$L:$L,MATCH($AF841,NQC2020compliance_20191121!$A:$A,0)),"")</f>
        <v>0.32</v>
      </c>
    </row>
    <row r="842" spans="2:37" x14ac:dyDescent="0.25">
      <c r="B842" s="6">
        <v>837</v>
      </c>
      <c r="C842" s="6" t="s">
        <v>2325</v>
      </c>
      <c r="D842" s="6" t="s">
        <v>2326</v>
      </c>
      <c r="E842" s="6" t="s">
        <v>2327</v>
      </c>
      <c r="F842" s="6" t="s">
        <v>2182</v>
      </c>
      <c r="G842" s="6" t="s">
        <v>30</v>
      </c>
      <c r="H842" s="6" t="s">
        <v>844</v>
      </c>
      <c r="I842" s="6" t="s">
        <v>1166</v>
      </c>
      <c r="J842" s="6" t="s">
        <v>992</v>
      </c>
      <c r="K842" s="6"/>
      <c r="L842" s="6" t="s">
        <v>1</v>
      </c>
      <c r="M842" s="12">
        <v>38166</v>
      </c>
      <c r="N842" s="12">
        <v>43465</v>
      </c>
      <c r="O842" s="6">
        <v>1</v>
      </c>
      <c r="P842" s="13">
        <v>16.5</v>
      </c>
      <c r="Q842" s="13">
        <v>36</v>
      </c>
      <c r="R842" s="14">
        <v>0.24906600200000001</v>
      </c>
      <c r="S842" s="6" t="s">
        <v>35</v>
      </c>
      <c r="T842" s="6" t="s">
        <v>35</v>
      </c>
      <c r="U842" s="15" t="s">
        <v>35</v>
      </c>
      <c r="V842" s="15" t="s">
        <v>992</v>
      </c>
      <c r="W842" s="15" t="s">
        <v>846</v>
      </c>
      <c r="X842" s="16">
        <v>1</v>
      </c>
      <c r="Y842" s="45">
        <f t="shared" si="185"/>
        <v>73050</v>
      </c>
      <c r="Z842" s="41">
        <f>IF(IFERROR(MATCH(E842,CONV_CAISO_Gen_List!C:C,0),FALSE),1,0)</f>
        <v>1</v>
      </c>
      <c r="AA842" s="47">
        <f t="shared" si="186"/>
        <v>36</v>
      </c>
      <c r="AB842">
        <f t="shared" si="187"/>
        <v>1</v>
      </c>
      <c r="AC842">
        <f t="shared" si="188"/>
        <v>1</v>
      </c>
      <c r="AD842">
        <f t="shared" si="184"/>
        <v>1</v>
      </c>
      <c r="AE842">
        <f t="shared" si="189"/>
        <v>0</v>
      </c>
      <c r="AF842" t="str">
        <f t="shared" si="180"/>
        <v>GARNET_1_UNITS</v>
      </c>
      <c r="AG842" t="str">
        <f t="shared" si="181"/>
        <v>FPL Energy Green Power Wind</v>
      </c>
      <c r="AH842" s="70">
        <f t="shared" si="182"/>
        <v>16.5</v>
      </c>
      <c r="AI842" t="str">
        <f t="shared" si="183"/>
        <v>Wind</v>
      </c>
      <c r="AJ842" s="44">
        <f>IFERROR(INDEX(MasterGenCapability_201906!$G:$G,MATCH($AF842,MasterGenCapability_201906!$U:$U,0)),"")</f>
        <v>16.5</v>
      </c>
      <c r="AK842" s="44">
        <f>IFERROR(INDEX(NQC2020compliance_20191121!$L:$L,MATCH($AF842,NQC2020compliance_20191121!$A:$A,0)),"")</f>
        <v>2.48</v>
      </c>
    </row>
    <row r="843" spans="2:37" x14ac:dyDescent="0.25">
      <c r="B843" s="6">
        <v>838</v>
      </c>
      <c r="C843" s="6" t="s">
        <v>2328</v>
      </c>
      <c r="D843" s="6" t="s">
        <v>2329</v>
      </c>
      <c r="E843" s="6" t="s">
        <v>2330</v>
      </c>
      <c r="F843" s="6" t="s">
        <v>2182</v>
      </c>
      <c r="G843" s="6" t="s">
        <v>30</v>
      </c>
      <c r="H843" s="6" t="s">
        <v>1896</v>
      </c>
      <c r="I843" s="6" t="s">
        <v>1897</v>
      </c>
      <c r="J843" s="6" t="s">
        <v>992</v>
      </c>
      <c r="K843" s="6"/>
      <c r="L843" s="6" t="s">
        <v>1</v>
      </c>
      <c r="M843" s="12">
        <v>38797</v>
      </c>
      <c r="N843" s="12">
        <v>46022</v>
      </c>
      <c r="O843" s="6">
        <v>1</v>
      </c>
      <c r="P843" s="13">
        <v>50</v>
      </c>
      <c r="Q843" s="13">
        <v>134.32</v>
      </c>
      <c r="R843" s="14">
        <v>0.306666667</v>
      </c>
      <c r="S843" s="6" t="s">
        <v>35</v>
      </c>
      <c r="T843" s="6" t="s">
        <v>35</v>
      </c>
      <c r="U843" s="15" t="s">
        <v>35</v>
      </c>
      <c r="V843" s="15" t="s">
        <v>992</v>
      </c>
      <c r="W843" s="15" t="s">
        <v>906</v>
      </c>
      <c r="X843" s="16">
        <v>1</v>
      </c>
      <c r="Y843" s="45">
        <f t="shared" si="185"/>
        <v>73050</v>
      </c>
      <c r="Z843" s="41">
        <f>IF(IFERROR(MATCH(E843,CONV_CAISO_Gen_List!C:C,0),FALSE),1,0)</f>
        <v>1</v>
      </c>
      <c r="AA843" s="47">
        <f t="shared" si="186"/>
        <v>134.32</v>
      </c>
      <c r="AB843">
        <f t="shared" si="187"/>
        <v>1</v>
      </c>
      <c r="AC843">
        <f t="shared" si="188"/>
        <v>1</v>
      </c>
      <c r="AD843">
        <f t="shared" si="184"/>
        <v>1</v>
      </c>
      <c r="AE843">
        <f t="shared" si="189"/>
        <v>0</v>
      </c>
      <c r="AF843" t="str">
        <f t="shared" si="180"/>
        <v>CRSTWD_6_KUMYAY</v>
      </c>
      <c r="AG843" t="str">
        <f t="shared" si="181"/>
        <v>Kumeyaay Wind Energy Facility</v>
      </c>
      <c r="AH843" s="70">
        <f t="shared" si="182"/>
        <v>50</v>
      </c>
      <c r="AI843" t="str">
        <f t="shared" si="183"/>
        <v>Wind</v>
      </c>
      <c r="AJ843" s="44">
        <f>IFERROR(INDEX(MasterGenCapability_201906!$G:$G,MATCH($AF843,MasterGenCapability_201906!$U:$U,0)),"")</f>
        <v>50</v>
      </c>
      <c r="AK843" s="44">
        <f>IFERROR(INDEX(NQC2020compliance_20191121!$L:$L,MATCH($AF843,NQC2020compliance_20191121!$A:$A,0)),"")</f>
        <v>7.5</v>
      </c>
    </row>
    <row r="844" spans="2:37" x14ac:dyDescent="0.25">
      <c r="B844" s="6">
        <v>839</v>
      </c>
      <c r="C844" s="6" t="s">
        <v>2331</v>
      </c>
      <c r="D844" s="6" t="s">
        <v>2332</v>
      </c>
      <c r="E844" s="6"/>
      <c r="F844" s="6" t="s">
        <v>2182</v>
      </c>
      <c r="G844" s="6" t="s">
        <v>2333</v>
      </c>
      <c r="H844" s="6" t="s">
        <v>2334</v>
      </c>
      <c r="I844" s="6" t="s">
        <v>2335</v>
      </c>
      <c r="J844" s="6" t="s">
        <v>992</v>
      </c>
      <c r="K844" s="6"/>
      <c r="L844" s="6" t="s">
        <v>1</v>
      </c>
      <c r="M844" s="12">
        <v>39811</v>
      </c>
      <c r="N844" s="12">
        <v>45288</v>
      </c>
      <c r="O844" s="6">
        <v>1</v>
      </c>
      <c r="P844" s="13">
        <v>106.5</v>
      </c>
      <c r="Q844" s="13">
        <v>325</v>
      </c>
      <c r="R844" s="14">
        <v>0.34836109500000001</v>
      </c>
      <c r="S844" s="6" t="s">
        <v>1053</v>
      </c>
      <c r="T844" s="6" t="s">
        <v>35</v>
      </c>
      <c r="U844" s="15" t="s">
        <v>1054</v>
      </c>
      <c r="V844" s="15" t="s">
        <v>992</v>
      </c>
      <c r="W844" s="15" t="s">
        <v>165</v>
      </c>
      <c r="X844" s="16">
        <v>1</v>
      </c>
      <c r="Y844" s="45">
        <f t="shared" si="185"/>
        <v>73050</v>
      </c>
      <c r="Z844" s="41">
        <f>IF(IFERROR(MATCH(E844,CONV_CAISO_Gen_List!C:C,0),FALSE),1,0)</f>
        <v>0</v>
      </c>
      <c r="AA844" s="47">
        <f t="shared" si="186"/>
        <v>325</v>
      </c>
      <c r="AB844">
        <f t="shared" si="187"/>
        <v>1</v>
      </c>
      <c r="AC844">
        <f t="shared" si="188"/>
        <v>1</v>
      </c>
      <c r="AD844">
        <f t="shared" si="184"/>
        <v>1</v>
      </c>
      <c r="AE844">
        <f t="shared" si="189"/>
        <v>0</v>
      </c>
      <c r="AF844" t="str">
        <f t="shared" si="180"/>
        <v>SD7005</v>
      </c>
      <c r="AG844" t="str">
        <f t="shared" si="181"/>
        <v>NaturEner Glacier 1</v>
      </c>
      <c r="AH844" s="70">
        <f t="shared" si="182"/>
        <v>106.5</v>
      </c>
      <c r="AI844" t="str">
        <f t="shared" si="183"/>
        <v>Wind</v>
      </c>
      <c r="AJ844" s="44" t="str">
        <f>IFERROR(INDEX(MasterGenCapability_201906!$G:$G,MATCH($AF844,MasterGenCapability_201906!$U:$U,0)),"")</f>
        <v/>
      </c>
      <c r="AK844" s="44" t="str">
        <f>IFERROR(INDEX(NQC2020compliance_20191121!$L:$L,MATCH($AF844,NQC2020compliance_20191121!$A:$A,0)),"")</f>
        <v/>
      </c>
    </row>
    <row r="845" spans="2:37" x14ac:dyDescent="0.25">
      <c r="B845" s="6">
        <v>840</v>
      </c>
      <c r="C845" s="6" t="s">
        <v>2336</v>
      </c>
      <c r="D845" s="6" t="s">
        <v>2337</v>
      </c>
      <c r="E845" s="6"/>
      <c r="F845" s="6" t="s">
        <v>2182</v>
      </c>
      <c r="G845" s="6" t="s">
        <v>2333</v>
      </c>
      <c r="H845" s="6" t="s">
        <v>2334</v>
      </c>
      <c r="I845" s="6" t="s">
        <v>2335</v>
      </c>
      <c r="J845" s="6" t="s">
        <v>992</v>
      </c>
      <c r="K845" s="6"/>
      <c r="L845" s="6" t="s">
        <v>1</v>
      </c>
      <c r="M845" s="12">
        <v>40102</v>
      </c>
      <c r="N845" s="12">
        <v>45580</v>
      </c>
      <c r="O845" s="6">
        <v>1</v>
      </c>
      <c r="P845" s="13">
        <v>103.5</v>
      </c>
      <c r="Q845" s="13">
        <v>310</v>
      </c>
      <c r="R845" s="14">
        <v>0.34191427899999999</v>
      </c>
      <c r="S845" s="6" t="s">
        <v>1053</v>
      </c>
      <c r="T845" s="6" t="s">
        <v>35</v>
      </c>
      <c r="U845" s="15" t="s">
        <v>1054</v>
      </c>
      <c r="V845" s="15" t="s">
        <v>992</v>
      </c>
      <c r="W845" s="15" t="s">
        <v>165</v>
      </c>
      <c r="X845" s="16">
        <v>1</v>
      </c>
      <c r="Y845" s="45">
        <f t="shared" si="185"/>
        <v>73050</v>
      </c>
      <c r="Z845" s="41">
        <f>IF(IFERROR(MATCH(E845,CONV_CAISO_Gen_List!C:C,0),FALSE),1,0)</f>
        <v>0</v>
      </c>
      <c r="AA845" s="47">
        <f t="shared" si="186"/>
        <v>310</v>
      </c>
      <c r="AB845">
        <f t="shared" si="187"/>
        <v>1</v>
      </c>
      <c r="AC845">
        <f t="shared" si="188"/>
        <v>1</v>
      </c>
      <c r="AD845">
        <f t="shared" si="184"/>
        <v>1</v>
      </c>
      <c r="AE845">
        <f t="shared" si="189"/>
        <v>0</v>
      </c>
      <c r="AF845" t="str">
        <f t="shared" si="180"/>
        <v>SD7006</v>
      </c>
      <c r="AG845" t="str">
        <f t="shared" si="181"/>
        <v>NaturEner Glacier 2</v>
      </c>
      <c r="AH845" s="70">
        <f t="shared" si="182"/>
        <v>103.5</v>
      </c>
      <c r="AI845" t="str">
        <f t="shared" si="183"/>
        <v>Wind</v>
      </c>
      <c r="AJ845" s="44" t="str">
        <f>IFERROR(INDEX(MasterGenCapability_201906!$G:$G,MATCH($AF845,MasterGenCapability_201906!$U:$U,0)),"")</f>
        <v/>
      </c>
      <c r="AK845" s="44" t="str">
        <f>IFERROR(INDEX(NQC2020compliance_20191121!$L:$L,MATCH($AF845,NQC2020compliance_20191121!$A:$A,0)),"")</f>
        <v/>
      </c>
    </row>
    <row r="846" spans="2:37" x14ac:dyDescent="0.25">
      <c r="B846" s="6">
        <v>841</v>
      </c>
      <c r="C846" s="6" t="s">
        <v>2338</v>
      </c>
      <c r="D846" s="6" t="s">
        <v>2339</v>
      </c>
      <c r="E846" s="6"/>
      <c r="F846" s="6" t="s">
        <v>2182</v>
      </c>
      <c r="G846" s="6" t="s">
        <v>2333</v>
      </c>
      <c r="H846" s="6" t="s">
        <v>2340</v>
      </c>
      <c r="I846" s="6" t="s">
        <v>2335</v>
      </c>
      <c r="J846" s="6" t="s">
        <v>992</v>
      </c>
      <c r="K846" s="6"/>
      <c r="L846" s="6" t="s">
        <v>1</v>
      </c>
      <c r="M846" s="12">
        <v>41562</v>
      </c>
      <c r="N846" s="12">
        <v>48866</v>
      </c>
      <c r="O846" s="6">
        <v>1</v>
      </c>
      <c r="P846" s="13">
        <v>189</v>
      </c>
      <c r="Q846" s="13">
        <v>645</v>
      </c>
      <c r="R846" s="14">
        <v>0.38957744399999999</v>
      </c>
      <c r="S846" s="6" t="s">
        <v>1053</v>
      </c>
      <c r="T846" s="6" t="s">
        <v>35</v>
      </c>
      <c r="U846" s="15" t="s">
        <v>1054</v>
      </c>
      <c r="V846" s="15" t="s">
        <v>992</v>
      </c>
      <c r="W846" s="15" t="s">
        <v>165</v>
      </c>
      <c r="X846" s="16">
        <v>1</v>
      </c>
      <c r="Y846" s="45">
        <f t="shared" si="185"/>
        <v>73050</v>
      </c>
      <c r="Z846" s="41">
        <f>IF(IFERROR(MATCH(E846,CONV_CAISO_Gen_List!C:C,0),FALSE),1,0)</f>
        <v>0</v>
      </c>
      <c r="AA846" s="47">
        <f t="shared" si="186"/>
        <v>645</v>
      </c>
      <c r="AB846">
        <f t="shared" si="187"/>
        <v>1</v>
      </c>
      <c r="AC846">
        <f t="shared" si="188"/>
        <v>1</v>
      </c>
      <c r="AD846">
        <f t="shared" si="184"/>
        <v>1</v>
      </c>
      <c r="AE846">
        <f t="shared" si="189"/>
        <v>0</v>
      </c>
      <c r="AF846" t="str">
        <f t="shared" si="180"/>
        <v>SD7007</v>
      </c>
      <c r="AG846" t="str">
        <f t="shared" si="181"/>
        <v>NaturEner Rim Rock</v>
      </c>
      <c r="AH846" s="70">
        <f t="shared" si="182"/>
        <v>189</v>
      </c>
      <c r="AI846" t="str">
        <f t="shared" si="183"/>
        <v>Wind</v>
      </c>
      <c r="AJ846" s="44" t="str">
        <f>IFERROR(INDEX(MasterGenCapability_201906!$G:$G,MATCH($AF846,MasterGenCapability_201906!$U:$U,0)),"")</f>
        <v/>
      </c>
      <c r="AK846" s="44" t="str">
        <f>IFERROR(INDEX(NQC2020compliance_20191121!$L:$L,MATCH($AF846,NQC2020compliance_20191121!$A:$A,0)),"")</f>
        <v/>
      </c>
    </row>
    <row r="847" spans="2:37" x14ac:dyDescent="0.25">
      <c r="B847" s="6">
        <v>842</v>
      </c>
      <c r="C847" s="6" t="s">
        <v>2341</v>
      </c>
      <c r="D847" s="6" t="s">
        <v>2342</v>
      </c>
      <c r="E847" s="6" t="s">
        <v>2343</v>
      </c>
      <c r="F847" s="6" t="s">
        <v>2182</v>
      </c>
      <c r="G847" s="6" t="s">
        <v>30</v>
      </c>
      <c r="H847" s="6" t="s">
        <v>79</v>
      </c>
      <c r="I847" s="6" t="s">
        <v>91</v>
      </c>
      <c r="J847" s="6" t="s">
        <v>992</v>
      </c>
      <c r="K847" s="6"/>
      <c r="L847" s="6" t="s">
        <v>1</v>
      </c>
      <c r="M847" s="12">
        <v>41137</v>
      </c>
      <c r="N847" s="12">
        <v>48441</v>
      </c>
      <c r="O847" s="6">
        <v>1</v>
      </c>
      <c r="P847" s="13">
        <v>140</v>
      </c>
      <c r="Q847" s="13">
        <v>350.3348752</v>
      </c>
      <c r="R847" s="14">
        <v>0.28566118299999999</v>
      </c>
      <c r="S847" s="6" t="s">
        <v>35</v>
      </c>
      <c r="T847" s="6" t="s">
        <v>35</v>
      </c>
      <c r="U847" s="15" t="s">
        <v>35</v>
      </c>
      <c r="V847" s="15" t="s">
        <v>992</v>
      </c>
      <c r="W847" s="15" t="s">
        <v>91</v>
      </c>
      <c r="X847" s="16">
        <v>1</v>
      </c>
      <c r="Y847" s="45">
        <f t="shared" si="185"/>
        <v>73050</v>
      </c>
      <c r="Z847" s="41">
        <f>IF(IFERROR(MATCH(E847,CONV_CAISO_Gen_List!C:C,0),FALSE),1,0)</f>
        <v>1</v>
      </c>
      <c r="AA847" s="47">
        <f t="shared" si="186"/>
        <v>350.3348752</v>
      </c>
      <c r="AB847">
        <f t="shared" si="187"/>
        <v>1</v>
      </c>
      <c r="AC847">
        <f t="shared" si="188"/>
        <v>1</v>
      </c>
      <c r="AD847">
        <f t="shared" si="184"/>
        <v>1</v>
      </c>
      <c r="AE847">
        <f t="shared" si="189"/>
        <v>0</v>
      </c>
      <c r="AF847" t="str">
        <f t="shared" si="180"/>
        <v>ROSMDW_2_WIND1</v>
      </c>
      <c r="AG847" t="str">
        <f t="shared" si="181"/>
        <v>Pacific Wind Project</v>
      </c>
      <c r="AH847" s="70">
        <f t="shared" si="182"/>
        <v>140</v>
      </c>
      <c r="AI847" t="str">
        <f t="shared" si="183"/>
        <v>Wind</v>
      </c>
      <c r="AJ847" s="44">
        <f>IFERROR(INDEX(MasterGenCapability_201906!$G:$G,MATCH($AF847,MasterGenCapability_201906!$U:$U,0)),"")</f>
        <v>140</v>
      </c>
      <c r="AK847" s="44">
        <f>IFERROR(INDEX(NQC2020compliance_20191121!$L:$L,MATCH($AF847,NQC2020compliance_20191121!$A:$A,0)),"")</f>
        <v>21</v>
      </c>
    </row>
    <row r="848" spans="2:37" x14ac:dyDescent="0.25">
      <c r="B848" s="6">
        <v>843</v>
      </c>
      <c r="C848" s="6" t="s">
        <v>2344</v>
      </c>
      <c r="D848" s="6" t="s">
        <v>2345</v>
      </c>
      <c r="E848" s="6" t="s">
        <v>2346</v>
      </c>
      <c r="F848" s="6" t="s">
        <v>2182</v>
      </c>
      <c r="G848" s="6" t="s">
        <v>30</v>
      </c>
      <c r="H848" s="6" t="s">
        <v>79</v>
      </c>
      <c r="I848" s="6" t="s">
        <v>91</v>
      </c>
      <c r="J848" s="6" t="s">
        <v>992</v>
      </c>
      <c r="K848" s="6"/>
      <c r="L848" s="6" t="s">
        <v>1</v>
      </c>
      <c r="M848" s="12">
        <v>40603</v>
      </c>
      <c r="N848" s="12">
        <v>46081</v>
      </c>
      <c r="O848" s="6">
        <v>1</v>
      </c>
      <c r="P848" s="13">
        <v>7.5</v>
      </c>
      <c r="Q848" s="13">
        <v>27</v>
      </c>
      <c r="R848" s="14">
        <v>0.41095890400000001</v>
      </c>
      <c r="S848" s="6" t="s">
        <v>35</v>
      </c>
      <c r="T848" s="6" t="s">
        <v>35</v>
      </c>
      <c r="U848" s="15" t="s">
        <v>35</v>
      </c>
      <c r="V848" s="15" t="s">
        <v>992</v>
      </c>
      <c r="W848" s="15" t="s">
        <v>91</v>
      </c>
      <c r="X848" s="16">
        <v>1</v>
      </c>
      <c r="Y848" s="45">
        <f t="shared" si="185"/>
        <v>73050</v>
      </c>
      <c r="Z848" s="41">
        <f>IF(IFERROR(MATCH(E848,CONV_CAISO_Gen_List!C:C,0),FALSE),1,0)</f>
        <v>1</v>
      </c>
      <c r="AA848" s="47">
        <f t="shared" si="186"/>
        <v>27</v>
      </c>
      <c r="AB848">
        <f t="shared" si="187"/>
        <v>1</v>
      </c>
      <c r="AC848">
        <f t="shared" si="188"/>
        <v>1</v>
      </c>
      <c r="AD848">
        <f t="shared" si="184"/>
        <v>1</v>
      </c>
      <c r="AE848">
        <f t="shared" si="189"/>
        <v>0</v>
      </c>
      <c r="AF848" t="str">
        <f t="shared" si="180"/>
        <v>MIDWD_7_CORAMB</v>
      </c>
      <c r="AG848" t="str">
        <f t="shared" si="181"/>
        <v>Coram Energy</v>
      </c>
      <c r="AH848" s="70">
        <f t="shared" si="182"/>
        <v>7.5</v>
      </c>
      <c r="AI848" t="str">
        <f t="shared" si="183"/>
        <v>Wind</v>
      </c>
      <c r="AJ848" s="44">
        <f>IFERROR(INDEX(MasterGenCapability_201906!$G:$G,MATCH($AF848,MasterGenCapability_201906!$U:$U,0)),"")</f>
        <v>7.5</v>
      </c>
      <c r="AK848" s="44">
        <f>IFERROR(INDEX(NQC2020compliance_20191121!$L:$L,MATCH($AF848,NQC2020compliance_20191121!$A:$A,0)),"")</f>
        <v>1.1299999999999999</v>
      </c>
    </row>
    <row r="849" spans="2:37" x14ac:dyDescent="0.25">
      <c r="B849" s="6">
        <v>844</v>
      </c>
      <c r="C849" s="6" t="s">
        <v>2347</v>
      </c>
      <c r="D849" s="6" t="s">
        <v>2348</v>
      </c>
      <c r="E849" s="6" t="s">
        <v>2349</v>
      </c>
      <c r="F849" s="6" t="s">
        <v>2182</v>
      </c>
      <c r="G849" s="6" t="s">
        <v>30</v>
      </c>
      <c r="H849" s="6" t="s">
        <v>903</v>
      </c>
      <c r="I849" s="6" t="s">
        <v>1169</v>
      </c>
      <c r="J849" s="6" t="s">
        <v>992</v>
      </c>
      <c r="K849" s="6"/>
      <c r="L849" s="6" t="s">
        <v>1</v>
      </c>
      <c r="M849" s="12">
        <v>41485</v>
      </c>
      <c r="N849" s="12">
        <v>48789</v>
      </c>
      <c r="O849" s="6">
        <v>1</v>
      </c>
      <c r="P849" s="13">
        <v>265</v>
      </c>
      <c r="Q849" s="13">
        <v>789.27635450000002</v>
      </c>
      <c r="R849" s="14">
        <v>0.34000015300000003</v>
      </c>
      <c r="S849" s="6" t="s">
        <v>35</v>
      </c>
      <c r="T849" s="6" t="s">
        <v>35</v>
      </c>
      <c r="U849" s="15" t="s">
        <v>35</v>
      </c>
      <c r="V849" s="15" t="s">
        <v>992</v>
      </c>
      <c r="W849" s="15" t="s">
        <v>906</v>
      </c>
      <c r="X849" s="16">
        <v>1</v>
      </c>
      <c r="Y849" s="45">
        <f t="shared" si="185"/>
        <v>73050</v>
      </c>
      <c r="Z849" s="41">
        <f>IF(IFERROR(MATCH(E849,CONV_CAISO_Gen_List!C:C,0),FALSE),1,0)</f>
        <v>1</v>
      </c>
      <c r="AA849" s="47">
        <f t="shared" si="186"/>
        <v>789.27635450000002</v>
      </c>
      <c r="AB849">
        <f t="shared" si="187"/>
        <v>1</v>
      </c>
      <c r="AC849">
        <f t="shared" si="188"/>
        <v>1</v>
      </c>
      <c r="AD849">
        <f t="shared" si="184"/>
        <v>1</v>
      </c>
      <c r="AE849">
        <f t="shared" si="189"/>
        <v>0</v>
      </c>
      <c r="AF849" t="str">
        <f t="shared" si="180"/>
        <v>OCTILO_5_WIND</v>
      </c>
      <c r="AG849" t="str">
        <f t="shared" si="181"/>
        <v>Ocotillo Express Wind Project</v>
      </c>
      <c r="AH849" s="70">
        <f t="shared" si="182"/>
        <v>265</v>
      </c>
      <c r="AI849" t="str">
        <f t="shared" si="183"/>
        <v>Wind</v>
      </c>
      <c r="AJ849" s="44">
        <f>IFERROR(INDEX(MasterGenCapability_201906!$G:$G,MATCH($AF849,MasterGenCapability_201906!$U:$U,0)),"")</f>
        <v>265</v>
      </c>
      <c r="AK849" s="44">
        <f>IFERROR(INDEX(NQC2020compliance_20191121!$L:$L,MATCH($AF849,NQC2020compliance_20191121!$A:$A,0)),"")</f>
        <v>39.75</v>
      </c>
    </row>
    <row r="850" spans="2:37" x14ac:dyDescent="0.25">
      <c r="B850" s="6">
        <v>845</v>
      </c>
      <c r="C850" s="6" t="s">
        <v>2350</v>
      </c>
      <c r="D850" s="6" t="s">
        <v>2351</v>
      </c>
      <c r="E850" s="6" t="s">
        <v>2352</v>
      </c>
      <c r="F850" s="6" t="s">
        <v>2182</v>
      </c>
      <c r="G850" s="6" t="s">
        <v>2353</v>
      </c>
      <c r="H850" s="6" t="s">
        <v>2354</v>
      </c>
      <c r="I850" s="6" t="s">
        <v>1897</v>
      </c>
      <c r="J850" s="6" t="s">
        <v>992</v>
      </c>
      <c r="K850" s="6"/>
      <c r="L850" s="6" t="s">
        <v>1</v>
      </c>
      <c r="M850" s="12">
        <v>42160</v>
      </c>
      <c r="N850" s="12">
        <v>49464</v>
      </c>
      <c r="O850" s="6">
        <v>1</v>
      </c>
      <c r="P850" s="13">
        <v>155.1</v>
      </c>
      <c r="Q850" s="13">
        <v>400</v>
      </c>
      <c r="R850" s="14">
        <v>0.29440425799999997</v>
      </c>
      <c r="S850" s="6" t="s">
        <v>35</v>
      </c>
      <c r="T850" s="6" t="s">
        <v>35</v>
      </c>
      <c r="U850" s="15" t="s">
        <v>35</v>
      </c>
      <c r="V850" s="15" t="s">
        <v>992</v>
      </c>
      <c r="W850" s="15" t="s">
        <v>906</v>
      </c>
      <c r="X850" s="16">
        <v>1</v>
      </c>
      <c r="Y850" s="45">
        <f t="shared" si="185"/>
        <v>73050</v>
      </c>
      <c r="Z850" s="41">
        <f>IF(IFERROR(MATCH(E850,CONV_CAISO_Gen_List!C:C,0),FALSE),1,0)</f>
        <v>1</v>
      </c>
      <c r="AA850" s="47">
        <f t="shared" si="186"/>
        <v>400</v>
      </c>
      <c r="AB850">
        <f t="shared" si="187"/>
        <v>1</v>
      </c>
      <c r="AC850">
        <f t="shared" si="188"/>
        <v>1</v>
      </c>
      <c r="AD850">
        <f t="shared" si="184"/>
        <v>1</v>
      </c>
      <c r="AE850">
        <f t="shared" si="189"/>
        <v>0</v>
      </c>
      <c r="AF850" t="str">
        <f t="shared" si="180"/>
        <v>ENERSJ_2_WIND</v>
      </c>
      <c r="AG850" t="str">
        <f t="shared" si="181"/>
        <v>Energia Sierra Juarez</v>
      </c>
      <c r="AH850" s="70">
        <f t="shared" si="182"/>
        <v>155.1</v>
      </c>
      <c r="AI850" t="str">
        <f t="shared" si="183"/>
        <v>Wind</v>
      </c>
      <c r="AJ850" s="44" t="str">
        <f>IFERROR(INDEX(MasterGenCapability_201906!$G:$G,MATCH($AF850,MasterGenCapability_201906!$U:$U,0)),"")</f>
        <v/>
      </c>
      <c r="AK850" s="44">
        <f>IFERROR(INDEX(NQC2020compliance_20191121!$L:$L,MATCH($AF850,NQC2020compliance_20191121!$A:$A,0)),"")</f>
        <v>23.27</v>
      </c>
    </row>
    <row r="851" spans="2:37" x14ac:dyDescent="0.25">
      <c r="B851" s="6">
        <v>846</v>
      </c>
      <c r="C851" s="6" t="s">
        <v>2355</v>
      </c>
      <c r="D851" s="6" t="s">
        <v>2356</v>
      </c>
      <c r="E851" s="6" t="s">
        <v>2357</v>
      </c>
      <c r="F851" s="6" t="s">
        <v>2182</v>
      </c>
      <c r="G851" s="6" t="s">
        <v>30</v>
      </c>
      <c r="H851" s="6" t="s">
        <v>79</v>
      </c>
      <c r="I851" s="6" t="s">
        <v>91</v>
      </c>
      <c r="J851" s="6" t="s">
        <v>992</v>
      </c>
      <c r="K851" s="6"/>
      <c r="L851" s="6" t="s">
        <v>1</v>
      </c>
      <c r="M851" s="12">
        <v>41274</v>
      </c>
      <c r="N851" s="12">
        <v>48578</v>
      </c>
      <c r="O851" s="6">
        <v>1</v>
      </c>
      <c r="P851" s="13">
        <v>100</v>
      </c>
      <c r="Q851" s="13">
        <v>260</v>
      </c>
      <c r="R851" s="14">
        <v>0.296803653</v>
      </c>
      <c r="S851" s="6" t="s">
        <v>35</v>
      </c>
      <c r="T851" s="6" t="s">
        <v>35</v>
      </c>
      <c r="U851" s="15" t="s">
        <v>35</v>
      </c>
      <c r="V851" s="15" t="s">
        <v>992</v>
      </c>
      <c r="W851" s="15" t="s">
        <v>91</v>
      </c>
      <c r="X851" s="16">
        <v>1</v>
      </c>
      <c r="Y851" s="45">
        <f t="shared" si="185"/>
        <v>73050</v>
      </c>
      <c r="Z851" s="41">
        <f>IF(IFERROR(MATCH(E851,CONV_CAISO_Gen_List!C:C,0),FALSE),1,0)</f>
        <v>1</v>
      </c>
      <c r="AA851" s="47">
        <f t="shared" si="186"/>
        <v>260</v>
      </c>
      <c r="AB851">
        <f t="shared" si="187"/>
        <v>1</v>
      </c>
      <c r="AC851">
        <f t="shared" si="188"/>
        <v>1</v>
      </c>
      <c r="AD851">
        <f t="shared" si="184"/>
        <v>1</v>
      </c>
      <c r="AE851">
        <f t="shared" si="189"/>
        <v>0</v>
      </c>
      <c r="AF851" t="str">
        <f t="shared" si="180"/>
        <v>MANZNA_2_WIND</v>
      </c>
      <c r="AG851" t="str">
        <f t="shared" si="181"/>
        <v>Iberdrola - Manzana</v>
      </c>
      <c r="AH851" s="70">
        <f t="shared" si="182"/>
        <v>100</v>
      </c>
      <c r="AI851" t="str">
        <f t="shared" si="183"/>
        <v>Wind</v>
      </c>
      <c r="AJ851" s="44">
        <f>IFERROR(INDEX(MasterGenCapability_201906!$G:$G,MATCH($AF851,MasterGenCapability_201906!$U:$U,0)),"")</f>
        <v>189</v>
      </c>
      <c r="AK851" s="44">
        <f>IFERROR(INDEX(NQC2020compliance_20191121!$L:$L,MATCH($AF851,NQC2020compliance_20191121!$A:$A,0)),"")</f>
        <v>28.35</v>
      </c>
    </row>
    <row r="852" spans="2:37" x14ac:dyDescent="0.25">
      <c r="B852" s="6">
        <v>847</v>
      </c>
      <c r="C852" s="6" t="s">
        <v>2358</v>
      </c>
      <c r="D852" s="6" t="s">
        <v>2359</v>
      </c>
      <c r="E852" s="6" t="s">
        <v>2360</v>
      </c>
      <c r="F852" s="6" t="s">
        <v>2182</v>
      </c>
      <c r="G852" s="6" t="s">
        <v>30</v>
      </c>
      <c r="H852" s="6" t="s">
        <v>79</v>
      </c>
      <c r="I852" s="6" t="s">
        <v>91</v>
      </c>
      <c r="J852" s="6" t="s">
        <v>992</v>
      </c>
      <c r="K852" s="6"/>
      <c r="L852" s="6" t="s">
        <v>1</v>
      </c>
      <c r="M852" s="12">
        <v>41665</v>
      </c>
      <c r="N852" s="12">
        <v>45316</v>
      </c>
      <c r="O852" s="6">
        <v>1</v>
      </c>
      <c r="P852" s="13">
        <v>3.5</v>
      </c>
      <c r="Q852" s="13">
        <v>6.8</v>
      </c>
      <c r="R852" s="14">
        <v>0.221787345</v>
      </c>
      <c r="S852" s="6" t="s">
        <v>35</v>
      </c>
      <c r="T852" s="6" t="s">
        <v>35</v>
      </c>
      <c r="U852" s="15" t="s">
        <v>35</v>
      </c>
      <c r="V852" s="15" t="s">
        <v>992</v>
      </c>
      <c r="W852" s="15" t="s">
        <v>91</v>
      </c>
      <c r="X852" s="16">
        <v>1</v>
      </c>
      <c r="Y852" s="45">
        <f t="shared" si="185"/>
        <v>73050</v>
      </c>
      <c r="Z852" s="41">
        <f>IF(IFERROR(MATCH(E852,CONV_CAISO_Gen_List!C:C,0),FALSE),1,0)</f>
        <v>1</v>
      </c>
      <c r="AA852" s="47">
        <f t="shared" si="186"/>
        <v>6.8</v>
      </c>
      <c r="AB852">
        <f t="shared" si="187"/>
        <v>1</v>
      </c>
      <c r="AC852">
        <f t="shared" si="188"/>
        <v>1</v>
      </c>
      <c r="AD852">
        <f t="shared" si="184"/>
        <v>1</v>
      </c>
      <c r="AE852">
        <f t="shared" si="189"/>
        <v>0</v>
      </c>
      <c r="AF852" t="str">
        <f t="shared" si="180"/>
        <v>OAKWD_6_ZEPHWD</v>
      </c>
      <c r="AG852" t="str">
        <f t="shared" si="181"/>
        <v>Oak Creek Wind - Zephyr</v>
      </c>
      <c r="AH852" s="70">
        <f t="shared" si="182"/>
        <v>3.5</v>
      </c>
      <c r="AI852" t="str">
        <f t="shared" si="183"/>
        <v>Wind</v>
      </c>
      <c r="AJ852" s="44">
        <f>IFERROR(INDEX(MasterGenCapability_201906!$G:$G,MATCH($AF852,MasterGenCapability_201906!$U:$U,0)),"")</f>
        <v>3.5</v>
      </c>
      <c r="AK852" s="44">
        <f>IFERROR(INDEX(NQC2020compliance_20191121!$L:$L,MATCH($AF852,NQC2020compliance_20191121!$A:$A,0)),"")</f>
        <v>0.53</v>
      </c>
    </row>
    <row r="853" spans="2:37" x14ac:dyDescent="0.25">
      <c r="B853" s="6">
        <v>848</v>
      </c>
      <c r="C853" s="6" t="s">
        <v>2361</v>
      </c>
      <c r="D853" s="6" t="s">
        <v>2362</v>
      </c>
      <c r="E853" s="6" t="s">
        <v>2363</v>
      </c>
      <c r="F853" s="6" t="s">
        <v>2182</v>
      </c>
      <c r="G853" s="6" t="s">
        <v>30</v>
      </c>
      <c r="H853" s="6" t="s">
        <v>844</v>
      </c>
      <c r="I853" s="6" t="s">
        <v>1166</v>
      </c>
      <c r="J853" s="6" t="s">
        <v>992</v>
      </c>
      <c r="K853" s="6"/>
      <c r="L853" s="6" t="s">
        <v>1</v>
      </c>
      <c r="M853" s="12">
        <v>42024</v>
      </c>
      <c r="N853" s="12">
        <v>45676</v>
      </c>
      <c r="O853" s="6">
        <v>1</v>
      </c>
      <c r="P853" s="13">
        <v>11.2</v>
      </c>
      <c r="Q853" s="13">
        <v>32.380000000000003</v>
      </c>
      <c r="R853" s="14">
        <v>0.330030985</v>
      </c>
      <c r="S853" s="6" t="s">
        <v>35</v>
      </c>
      <c r="T853" s="6" t="s">
        <v>35</v>
      </c>
      <c r="U853" s="15" t="s">
        <v>35</v>
      </c>
      <c r="V853" s="15" t="s">
        <v>992</v>
      </c>
      <c r="W853" s="15" t="s">
        <v>846</v>
      </c>
      <c r="X853" s="16">
        <v>1</v>
      </c>
      <c r="Y853" s="45">
        <f t="shared" si="185"/>
        <v>73050</v>
      </c>
      <c r="Z853" s="41">
        <f>IF(IFERROR(MATCH(E853,CONV_CAISO_Gen_List!C:C,0),FALSE),1,0)</f>
        <v>1</v>
      </c>
      <c r="AA853" s="47">
        <f t="shared" si="186"/>
        <v>32.380000000000003</v>
      </c>
      <c r="AB853">
        <f t="shared" si="187"/>
        <v>1</v>
      </c>
      <c r="AC853">
        <f t="shared" si="188"/>
        <v>1</v>
      </c>
      <c r="AD853">
        <f t="shared" si="184"/>
        <v>1</v>
      </c>
      <c r="AE853">
        <f t="shared" si="189"/>
        <v>0</v>
      </c>
      <c r="AF853" t="str">
        <f t="shared" si="180"/>
        <v>GARNET_2_WIND1</v>
      </c>
      <c r="AG853" t="str">
        <f t="shared" si="181"/>
        <v>San Gorgonio</v>
      </c>
      <c r="AH853" s="70">
        <f t="shared" si="182"/>
        <v>11.2</v>
      </c>
      <c r="AI853" t="str">
        <f t="shared" si="183"/>
        <v>Wind</v>
      </c>
      <c r="AJ853" s="44">
        <f>IFERROR(INDEX(MasterGenCapability_201906!$G:$G,MATCH($AF853,MasterGenCapability_201906!$U:$U,0)),"")</f>
        <v>11.2</v>
      </c>
      <c r="AK853" s="44">
        <f>IFERROR(INDEX(NQC2020compliance_20191121!$L:$L,MATCH($AF853,NQC2020compliance_20191121!$A:$A,0)),"")</f>
        <v>1.68</v>
      </c>
    </row>
    <row r="854" spans="2:37" x14ac:dyDescent="0.25">
      <c r="B854" s="6">
        <v>849</v>
      </c>
      <c r="C854" s="6" t="s">
        <v>2364</v>
      </c>
      <c r="D854" s="6" t="s">
        <v>2365</v>
      </c>
      <c r="E854" s="6"/>
      <c r="F854" s="6" t="s">
        <v>29</v>
      </c>
      <c r="G854" s="6" t="s">
        <v>30</v>
      </c>
      <c r="H854" s="6" t="s">
        <v>664</v>
      </c>
      <c r="I854" s="6" t="s">
        <v>665</v>
      </c>
      <c r="J854" s="6" t="s">
        <v>614</v>
      </c>
      <c r="K854" s="6" t="s">
        <v>615</v>
      </c>
      <c r="L854" s="6" t="s">
        <v>1</v>
      </c>
      <c r="M854" s="12">
        <v>39322</v>
      </c>
      <c r="N854" s="12">
        <v>39321</v>
      </c>
      <c r="O854" s="6">
        <v>1</v>
      </c>
      <c r="P854" s="13">
        <v>7.0000000000000007E-2</v>
      </c>
      <c r="Q854" s="13">
        <v>0</v>
      </c>
      <c r="R854" s="14">
        <v>0</v>
      </c>
      <c r="S854" s="6" t="s">
        <v>35</v>
      </c>
      <c r="T854" s="6" t="s">
        <v>35</v>
      </c>
      <c r="U854" s="15" t="s">
        <v>35</v>
      </c>
      <c r="V854" s="15" t="s">
        <v>616</v>
      </c>
      <c r="W854" s="15" t="s">
        <v>37</v>
      </c>
      <c r="X854" s="16">
        <v>1</v>
      </c>
      <c r="Y854" s="45">
        <f t="shared" si="185"/>
        <v>73050</v>
      </c>
      <c r="Z854" s="41">
        <f>IF(IFERROR(MATCH(E854,CONV_CAISO_Gen_List!C:C,0),FALSE),1,0)</f>
        <v>0</v>
      </c>
      <c r="AA854" s="47">
        <f t="shared" si="186"/>
        <v>0</v>
      </c>
      <c r="AB854">
        <f t="shared" si="187"/>
        <v>1</v>
      </c>
      <c r="AC854">
        <f t="shared" si="188"/>
        <v>1</v>
      </c>
      <c r="AD854">
        <f t="shared" si="184"/>
        <v>1</v>
      </c>
      <c r="AE854">
        <f t="shared" si="189"/>
        <v>0</v>
      </c>
      <c r="AF854" t="str">
        <f t="shared" si="180"/>
        <v>PG50033</v>
      </c>
      <c r="AG854" t="str">
        <f t="shared" si="181"/>
        <v>AT&amp;T Park Solar Arrays</v>
      </c>
      <c r="AH854" s="70">
        <f t="shared" si="182"/>
        <v>7.0000000000000007E-2</v>
      </c>
      <c r="AI854" t="str">
        <f t="shared" si="183"/>
        <v>Solar</v>
      </c>
      <c r="AJ854" s="44" t="str">
        <f>IFERROR(INDEX(MasterGenCapability_201906!$G:$G,MATCH($AF854,MasterGenCapability_201906!$U:$U,0)),"")</f>
        <v/>
      </c>
      <c r="AK854" s="44" t="str">
        <f>IFERROR(INDEX(NQC2020compliance_20191121!$L:$L,MATCH($AF854,NQC2020compliance_20191121!$A:$A,0)),"")</f>
        <v/>
      </c>
    </row>
    <row r="855" spans="2:37" x14ac:dyDescent="0.25">
      <c r="B855" s="6">
        <v>850</v>
      </c>
      <c r="C855" s="6" t="s">
        <v>2366</v>
      </c>
      <c r="D855" s="6" t="s">
        <v>2367</v>
      </c>
      <c r="E855" s="6"/>
      <c r="F855" s="6" t="s">
        <v>29</v>
      </c>
      <c r="G855" s="6" t="s">
        <v>30</v>
      </c>
      <c r="H855" s="6" t="s">
        <v>664</v>
      </c>
      <c r="I855" s="6" t="s">
        <v>665</v>
      </c>
      <c r="J855" s="6" t="s">
        <v>614</v>
      </c>
      <c r="K855" s="6" t="s">
        <v>615</v>
      </c>
      <c r="L855" s="6" t="s">
        <v>1</v>
      </c>
      <c r="M855" s="12">
        <v>39244</v>
      </c>
      <c r="N855" s="12">
        <v>39243</v>
      </c>
      <c r="O855" s="6">
        <v>1</v>
      </c>
      <c r="P855" s="13">
        <v>0.11</v>
      </c>
      <c r="Q855" s="13">
        <v>0</v>
      </c>
      <c r="R855" s="14">
        <v>0</v>
      </c>
      <c r="S855" s="6" t="s">
        <v>35</v>
      </c>
      <c r="T855" s="6" t="s">
        <v>35</v>
      </c>
      <c r="U855" s="15" t="s">
        <v>35</v>
      </c>
      <c r="V855" s="15" t="s">
        <v>616</v>
      </c>
      <c r="W855" s="15" t="s">
        <v>37</v>
      </c>
      <c r="X855" s="16">
        <v>1</v>
      </c>
      <c r="Y855" s="45">
        <f t="shared" si="185"/>
        <v>73050</v>
      </c>
      <c r="Z855" s="41">
        <f>IF(IFERROR(MATCH(E855,CONV_CAISO_Gen_List!C:C,0),FALSE),1,0)</f>
        <v>0</v>
      </c>
      <c r="AA855" s="47">
        <f t="shared" si="186"/>
        <v>0</v>
      </c>
      <c r="AB855">
        <f t="shared" si="187"/>
        <v>1</v>
      </c>
      <c r="AC855">
        <f t="shared" si="188"/>
        <v>1</v>
      </c>
      <c r="AD855">
        <f t="shared" si="184"/>
        <v>1</v>
      </c>
      <c r="AE855">
        <f t="shared" si="189"/>
        <v>0</v>
      </c>
      <c r="AF855" t="str">
        <f t="shared" si="180"/>
        <v>PG50034</v>
      </c>
      <c r="AG855" t="str">
        <f t="shared" si="181"/>
        <v>SF Service Center Solar Array 1</v>
      </c>
      <c r="AH855" s="70">
        <f t="shared" si="182"/>
        <v>0.11</v>
      </c>
      <c r="AI855" t="str">
        <f t="shared" si="183"/>
        <v>Solar</v>
      </c>
      <c r="AJ855" s="44" t="str">
        <f>IFERROR(INDEX(MasterGenCapability_201906!$G:$G,MATCH($AF855,MasterGenCapability_201906!$U:$U,0)),"")</f>
        <v/>
      </c>
      <c r="AK855" s="44" t="str">
        <f>IFERROR(INDEX(NQC2020compliance_20191121!$L:$L,MATCH($AF855,NQC2020compliance_20191121!$A:$A,0)),"")</f>
        <v/>
      </c>
    </row>
    <row r="856" spans="2:37" x14ac:dyDescent="0.25">
      <c r="B856" s="6">
        <v>851</v>
      </c>
      <c r="C856" s="6" t="s">
        <v>2368</v>
      </c>
      <c r="D856" s="6" t="s">
        <v>2369</v>
      </c>
      <c r="E856" s="6"/>
      <c r="F856" s="6" t="s">
        <v>1127</v>
      </c>
      <c r="G856" s="6" t="s">
        <v>30</v>
      </c>
      <c r="H856" s="6" t="s">
        <v>710</v>
      </c>
      <c r="I856" s="6" t="s">
        <v>929</v>
      </c>
      <c r="J856" s="6" t="s">
        <v>614</v>
      </c>
      <c r="K856" s="6" t="s">
        <v>615</v>
      </c>
      <c r="L856" s="6" t="s">
        <v>1</v>
      </c>
      <c r="M856" s="12">
        <v>41958</v>
      </c>
      <c r="N856" s="12">
        <v>49035</v>
      </c>
      <c r="O856" s="6">
        <v>1</v>
      </c>
      <c r="P856" s="13">
        <v>1.5</v>
      </c>
      <c r="Q856" s="13">
        <v>3.97</v>
      </c>
      <c r="R856" s="14">
        <v>0.30213089799999998</v>
      </c>
      <c r="S856" s="6" t="s">
        <v>35</v>
      </c>
      <c r="T856" s="6" t="s">
        <v>35</v>
      </c>
      <c r="U856" s="15" t="s">
        <v>35</v>
      </c>
      <c r="V856" s="15" t="s">
        <v>616</v>
      </c>
      <c r="W856" s="15" t="s">
        <v>287</v>
      </c>
      <c r="X856" s="16">
        <v>1</v>
      </c>
      <c r="Y856" s="45">
        <f t="shared" si="185"/>
        <v>73050</v>
      </c>
      <c r="Z856" s="41">
        <f>IF(IFERROR(MATCH(E856,CONV_CAISO_Gen_List!C:C,0),FALSE),1,0)</f>
        <v>0</v>
      </c>
      <c r="AA856" s="47">
        <f t="shared" si="186"/>
        <v>3.97</v>
      </c>
      <c r="AB856">
        <f t="shared" si="187"/>
        <v>1</v>
      </c>
      <c r="AC856">
        <f t="shared" si="188"/>
        <v>1</v>
      </c>
      <c r="AD856">
        <f t="shared" si="184"/>
        <v>1</v>
      </c>
      <c r="AE856">
        <f t="shared" si="189"/>
        <v>0</v>
      </c>
      <c r="AF856" t="str">
        <f t="shared" si="180"/>
        <v>SC55659</v>
      </c>
      <c r="AG856" t="str">
        <f t="shared" si="181"/>
        <v>Victor Mesa Linda B2 LLC</v>
      </c>
      <c r="AH856" s="70">
        <f t="shared" si="182"/>
        <v>1.5</v>
      </c>
      <c r="AI856" t="str">
        <f t="shared" si="183"/>
        <v>Solar</v>
      </c>
      <c r="AJ856" s="44" t="str">
        <f>IFERROR(INDEX(MasterGenCapability_201906!$G:$G,MATCH($AF856,MasterGenCapability_201906!$U:$U,0)),"")</f>
        <v/>
      </c>
      <c r="AK856" s="44" t="str">
        <f>IFERROR(INDEX(NQC2020compliance_20191121!$L:$L,MATCH($AF856,NQC2020compliance_20191121!$A:$A,0)),"")</f>
        <v/>
      </c>
    </row>
    <row r="857" spans="2:37" x14ac:dyDescent="0.25">
      <c r="B857" s="6">
        <v>852</v>
      </c>
      <c r="C857" s="6" t="s">
        <v>2370</v>
      </c>
      <c r="D857" s="6" t="s">
        <v>2371</v>
      </c>
      <c r="E857" s="6"/>
      <c r="F857" s="6" t="s">
        <v>2182</v>
      </c>
      <c r="G857" s="6" t="s">
        <v>30</v>
      </c>
      <c r="H857" s="6" t="s">
        <v>1896</v>
      </c>
      <c r="I857" s="6" t="s">
        <v>1897</v>
      </c>
      <c r="J857" s="6" t="s">
        <v>614</v>
      </c>
      <c r="K857" s="6" t="s">
        <v>619</v>
      </c>
      <c r="L857" s="6" t="s">
        <v>3</v>
      </c>
      <c r="M857" s="12">
        <v>42457</v>
      </c>
      <c r="N857" s="12">
        <v>49761</v>
      </c>
      <c r="O857" s="6">
        <v>1</v>
      </c>
      <c r="P857" s="13">
        <v>2</v>
      </c>
      <c r="Q857" s="13">
        <v>5.4</v>
      </c>
      <c r="R857" s="14">
        <v>0.30821917799999998</v>
      </c>
      <c r="S857" s="6" t="s">
        <v>35</v>
      </c>
      <c r="T857" s="6" t="s">
        <v>35</v>
      </c>
      <c r="U857" s="15" t="s">
        <v>35</v>
      </c>
      <c r="V857" s="15" t="s">
        <v>616</v>
      </c>
      <c r="W857" s="15" t="s">
        <v>906</v>
      </c>
      <c r="X857" s="16">
        <v>0.84</v>
      </c>
      <c r="Y857" s="45">
        <f t="shared" si="185"/>
        <v>73050</v>
      </c>
      <c r="Z857" s="41">
        <f>IF(IFERROR(MATCH(E857,CONV_CAISO_Gen_List!C:C,0),FALSE),1,0)</f>
        <v>0</v>
      </c>
      <c r="AA857" s="47">
        <f t="shared" si="186"/>
        <v>4.5360000000000005</v>
      </c>
      <c r="AB857">
        <f t="shared" si="187"/>
        <v>1</v>
      </c>
      <c r="AC857">
        <f t="shared" si="188"/>
        <v>1</v>
      </c>
      <c r="AD857">
        <f t="shared" si="184"/>
        <v>1</v>
      </c>
      <c r="AE857">
        <f t="shared" si="189"/>
        <v>0</v>
      </c>
      <c r="AF857" t="str">
        <f t="shared" si="180"/>
        <v>SD4062</v>
      </c>
      <c r="AG857" t="str">
        <f t="shared" si="181"/>
        <v>OCI Solar Lakeside</v>
      </c>
      <c r="AH857" s="70">
        <f t="shared" si="182"/>
        <v>2</v>
      </c>
      <c r="AI857" t="str">
        <f t="shared" si="183"/>
        <v>Solar</v>
      </c>
      <c r="AJ857" s="44" t="str">
        <f>IFERROR(INDEX(MasterGenCapability_201906!$G:$G,MATCH($AF857,MasterGenCapability_201906!$U:$U,0)),"")</f>
        <v/>
      </c>
      <c r="AK857" s="44" t="str">
        <f>IFERROR(INDEX(NQC2020compliance_20191121!$L:$L,MATCH($AF857,NQC2020compliance_20191121!$A:$A,0)),"")</f>
        <v/>
      </c>
    </row>
    <row r="858" spans="2:37" x14ac:dyDescent="0.25">
      <c r="B858" s="6">
        <v>853</v>
      </c>
      <c r="C858" s="6" t="s">
        <v>2372</v>
      </c>
      <c r="D858" s="6" t="s">
        <v>2312</v>
      </c>
      <c r="E858" s="6"/>
      <c r="F858" s="6" t="s">
        <v>2182</v>
      </c>
      <c r="G858" s="6" t="s">
        <v>30</v>
      </c>
      <c r="H858" s="6" t="s">
        <v>1896</v>
      </c>
      <c r="I858" s="6" t="s">
        <v>1897</v>
      </c>
      <c r="J858" s="6" t="s">
        <v>614</v>
      </c>
      <c r="K858" s="6" t="s">
        <v>619</v>
      </c>
      <c r="L858" s="6" t="s">
        <v>3</v>
      </c>
      <c r="M858" s="12">
        <v>42505</v>
      </c>
      <c r="N858" s="12">
        <v>49809</v>
      </c>
      <c r="O858" s="6">
        <v>1</v>
      </c>
      <c r="P858" s="13">
        <v>2.9</v>
      </c>
      <c r="Q858" s="13">
        <v>9.2739999999999991</v>
      </c>
      <c r="R858" s="14">
        <v>0.36506062</v>
      </c>
      <c r="S858" s="6" t="s">
        <v>35</v>
      </c>
      <c r="T858" s="6" t="s">
        <v>35</v>
      </c>
      <c r="U858" s="15" t="s">
        <v>35</v>
      </c>
      <c r="V858" s="15" t="s">
        <v>616</v>
      </c>
      <c r="W858" s="15" t="s">
        <v>906</v>
      </c>
      <c r="X858" s="16">
        <v>0.84</v>
      </c>
      <c r="Y858" s="45">
        <f t="shared" si="185"/>
        <v>73050</v>
      </c>
      <c r="Z858" s="41">
        <f>IF(IFERROR(MATCH(E858,CONV_CAISO_Gen_List!C:C,0),FALSE),1,0)</f>
        <v>0</v>
      </c>
      <c r="AA858" s="47">
        <f t="shared" si="186"/>
        <v>7.7901599999999993</v>
      </c>
      <c r="AB858">
        <f t="shared" si="187"/>
        <v>1</v>
      </c>
      <c r="AC858">
        <f t="shared" si="188"/>
        <v>1</v>
      </c>
      <c r="AD858">
        <f t="shared" si="184"/>
        <v>1</v>
      </c>
      <c r="AE858">
        <f t="shared" si="189"/>
        <v>0</v>
      </c>
      <c r="AF858" t="str">
        <f t="shared" si="180"/>
        <v>SD4064</v>
      </c>
      <c r="AG858" t="str">
        <f t="shared" si="181"/>
        <v>SEPV Boulevard 2</v>
      </c>
      <c r="AH858" s="70">
        <f t="shared" si="182"/>
        <v>2.9</v>
      </c>
      <c r="AI858" t="str">
        <f t="shared" si="183"/>
        <v>Solar</v>
      </c>
      <c r="AJ858" s="44" t="str">
        <f>IFERROR(INDEX(MasterGenCapability_201906!$G:$G,MATCH($AF858,MasterGenCapability_201906!$U:$U,0)),"")</f>
        <v/>
      </c>
      <c r="AK858" s="44" t="str">
        <f>IFERROR(INDEX(NQC2020compliance_20191121!$L:$L,MATCH($AF858,NQC2020compliance_20191121!$A:$A,0)),"")</f>
        <v/>
      </c>
    </row>
    <row r="859" spans="2:37" x14ac:dyDescent="0.25">
      <c r="B859" s="6">
        <v>854</v>
      </c>
      <c r="C859" s="6" t="s">
        <v>2373</v>
      </c>
      <c r="D859" s="6" t="s">
        <v>2374</v>
      </c>
      <c r="E859" s="6"/>
      <c r="F859" s="6" t="s">
        <v>1127</v>
      </c>
      <c r="G859" s="6" t="s">
        <v>30</v>
      </c>
      <c r="H859" s="6" t="s">
        <v>90</v>
      </c>
      <c r="I859" s="6" t="s">
        <v>91</v>
      </c>
      <c r="J859" s="6" t="s">
        <v>614</v>
      </c>
      <c r="K859" s="6" t="s">
        <v>615</v>
      </c>
      <c r="L859" s="6" t="s">
        <v>3</v>
      </c>
      <c r="M859" s="12">
        <v>42825</v>
      </c>
      <c r="N859" s="12">
        <v>50131</v>
      </c>
      <c r="O859" s="6">
        <v>1</v>
      </c>
      <c r="P859" s="13">
        <v>3</v>
      </c>
      <c r="Q859" s="13">
        <v>8.0630000000000006</v>
      </c>
      <c r="R859" s="14">
        <v>0.306811263</v>
      </c>
      <c r="S859" s="6" t="s">
        <v>35</v>
      </c>
      <c r="T859" s="6" t="s">
        <v>35</v>
      </c>
      <c r="U859" s="15" t="s">
        <v>35</v>
      </c>
      <c r="V859" s="15" t="s">
        <v>616</v>
      </c>
      <c r="W859" s="15" t="s">
        <v>91</v>
      </c>
      <c r="X859" s="16">
        <v>0.84</v>
      </c>
      <c r="Y859" s="45">
        <f t="shared" si="185"/>
        <v>73050</v>
      </c>
      <c r="Z859" s="41">
        <f>IF(IFERROR(MATCH(E859,CONV_CAISO_Gen_List!C:C,0),FALSE),1,0)</f>
        <v>0</v>
      </c>
      <c r="AA859" s="47">
        <f t="shared" si="186"/>
        <v>6.7729200000000001</v>
      </c>
      <c r="AB859">
        <f t="shared" si="187"/>
        <v>1</v>
      </c>
      <c r="AC859">
        <f t="shared" si="188"/>
        <v>1</v>
      </c>
      <c r="AD859">
        <f t="shared" si="184"/>
        <v>1</v>
      </c>
      <c r="AE859">
        <f t="shared" si="189"/>
        <v>0</v>
      </c>
      <c r="AF859" t="str">
        <f t="shared" si="180"/>
        <v>SC55762</v>
      </c>
      <c r="AG859" t="str">
        <f t="shared" si="181"/>
        <v>Central Antelope Dry Ranch B, LLC</v>
      </c>
      <c r="AH859" s="70">
        <f t="shared" si="182"/>
        <v>3</v>
      </c>
      <c r="AI859" t="str">
        <f t="shared" si="183"/>
        <v>Solar</v>
      </c>
      <c r="AJ859" s="44" t="str">
        <f>IFERROR(INDEX(MasterGenCapability_201906!$G:$G,MATCH($AF859,MasterGenCapability_201906!$U:$U,0)),"")</f>
        <v/>
      </c>
      <c r="AK859" s="44" t="str">
        <f>IFERROR(INDEX(NQC2020compliance_20191121!$L:$L,MATCH($AF859,NQC2020compliance_20191121!$A:$A,0)),"")</f>
        <v/>
      </c>
    </row>
    <row r="860" spans="2:37" x14ac:dyDescent="0.25">
      <c r="B860" s="6">
        <v>855</v>
      </c>
      <c r="C860" s="6" t="s">
        <v>2375</v>
      </c>
      <c r="D860" s="6" t="s">
        <v>2376</v>
      </c>
      <c r="E860" s="6"/>
      <c r="F860" s="6" t="s">
        <v>29</v>
      </c>
      <c r="G860" s="6" t="s">
        <v>30</v>
      </c>
      <c r="H860" s="6" t="s">
        <v>130</v>
      </c>
      <c r="I860" s="6" t="s">
        <v>80</v>
      </c>
      <c r="J860" s="6" t="s">
        <v>614</v>
      </c>
      <c r="K860" s="6" t="s">
        <v>619</v>
      </c>
      <c r="L860" s="6" t="s">
        <v>3</v>
      </c>
      <c r="M860" s="12">
        <v>42794</v>
      </c>
      <c r="N860" s="12">
        <v>50143</v>
      </c>
      <c r="O860" s="6">
        <v>1</v>
      </c>
      <c r="P860" s="13">
        <v>9</v>
      </c>
      <c r="Q860" s="13">
        <v>23.28</v>
      </c>
      <c r="R860" s="14">
        <v>0.29528158300000001</v>
      </c>
      <c r="S860" s="6" t="s">
        <v>35</v>
      </c>
      <c r="T860" s="6" t="s">
        <v>35</v>
      </c>
      <c r="U860" s="15" t="s">
        <v>35</v>
      </c>
      <c r="V860" s="15" t="s">
        <v>616</v>
      </c>
      <c r="W860" s="15" t="s">
        <v>80</v>
      </c>
      <c r="X860" s="16">
        <v>0.84</v>
      </c>
      <c r="Y860" s="45">
        <f t="shared" si="185"/>
        <v>73050</v>
      </c>
      <c r="Z860" s="41">
        <f>IF(IFERROR(MATCH(E860,CONV_CAISO_Gen_List!C:C,0),FALSE),1,0)</f>
        <v>0</v>
      </c>
      <c r="AA860" s="47">
        <f t="shared" si="186"/>
        <v>19.555199999999999</v>
      </c>
      <c r="AB860">
        <f t="shared" si="187"/>
        <v>1</v>
      </c>
      <c r="AC860">
        <f t="shared" si="188"/>
        <v>1</v>
      </c>
      <c r="AD860">
        <f t="shared" si="184"/>
        <v>1</v>
      </c>
      <c r="AE860">
        <f t="shared" si="189"/>
        <v>0</v>
      </c>
      <c r="AF860" t="str">
        <f t="shared" si="180"/>
        <v>PG50061</v>
      </c>
      <c r="AG860" t="str">
        <f t="shared" si="181"/>
        <v>Aspiration Solar G LLC  (1) (PV 3 RFO)</v>
      </c>
      <c r="AH860" s="70">
        <f t="shared" si="182"/>
        <v>9</v>
      </c>
      <c r="AI860" t="str">
        <f t="shared" si="183"/>
        <v>Solar</v>
      </c>
      <c r="AJ860" s="44" t="str">
        <f>IFERROR(INDEX(MasterGenCapability_201906!$G:$G,MATCH($AF860,MasterGenCapability_201906!$U:$U,0)),"")</f>
        <v/>
      </c>
      <c r="AK860" s="44" t="str">
        <f>IFERROR(INDEX(NQC2020compliance_20191121!$L:$L,MATCH($AF860,NQC2020compliance_20191121!$A:$A,0)),"")</f>
        <v/>
      </c>
    </row>
    <row r="861" spans="2:37" x14ac:dyDescent="0.25">
      <c r="B861" s="6">
        <v>856</v>
      </c>
      <c r="C861" s="6" t="s">
        <v>2377</v>
      </c>
      <c r="D861" s="6" t="s">
        <v>2378</v>
      </c>
      <c r="E861" s="6" t="s">
        <v>2379</v>
      </c>
      <c r="F861" s="6" t="s">
        <v>29</v>
      </c>
      <c r="G861" s="6" t="s">
        <v>30</v>
      </c>
      <c r="H861" s="6" t="s">
        <v>623</v>
      </c>
      <c r="I861" s="6" t="s">
        <v>80</v>
      </c>
      <c r="J861" s="6" t="s">
        <v>614</v>
      </c>
      <c r="K861" s="6" t="s">
        <v>619</v>
      </c>
      <c r="L861" s="6" t="s">
        <v>1</v>
      </c>
      <c r="M861" s="12">
        <v>42705</v>
      </c>
      <c r="N861" s="12">
        <v>50054</v>
      </c>
      <c r="O861" s="6">
        <v>1</v>
      </c>
      <c r="P861" s="13">
        <v>20</v>
      </c>
      <c r="Q861" s="13">
        <v>49.23</v>
      </c>
      <c r="R861" s="14">
        <v>0.280993151</v>
      </c>
      <c r="S861" s="6" t="s">
        <v>35</v>
      </c>
      <c r="T861" s="6" t="s">
        <v>35</v>
      </c>
      <c r="U861" s="15" t="s">
        <v>35</v>
      </c>
      <c r="V861" s="15" t="s">
        <v>616</v>
      </c>
      <c r="W861" s="15" t="s">
        <v>80</v>
      </c>
      <c r="X861" s="16">
        <v>1</v>
      </c>
      <c r="Y861" s="45">
        <f t="shared" si="185"/>
        <v>73050</v>
      </c>
      <c r="Z861" s="41">
        <f>IF(IFERROR(MATCH(E861,CONV_CAISO_Gen_List!C:C,0),FALSE),1,0)</f>
        <v>1</v>
      </c>
      <c r="AA861" s="47">
        <f t="shared" si="186"/>
        <v>49.23</v>
      </c>
      <c r="AB861">
        <f t="shared" si="187"/>
        <v>1</v>
      </c>
      <c r="AC861">
        <f t="shared" si="188"/>
        <v>1</v>
      </c>
      <c r="AD861">
        <f t="shared" si="184"/>
        <v>1</v>
      </c>
      <c r="AE861">
        <f t="shared" si="189"/>
        <v>0</v>
      </c>
      <c r="AF861" t="str">
        <f t="shared" si="180"/>
        <v>FRESHW_1_SOLAR1</v>
      </c>
      <c r="AG861" t="str">
        <f t="shared" si="181"/>
        <v>CED Corcoran Solar 3, LLC (PV 3 RFO)</v>
      </c>
      <c r="AH861" s="70">
        <f t="shared" si="182"/>
        <v>20</v>
      </c>
      <c r="AI861" t="str">
        <f t="shared" si="183"/>
        <v>Solar</v>
      </c>
      <c r="AJ861" s="44">
        <f>IFERROR(INDEX(MasterGenCapability_201906!$G:$G,MATCH($AF861,MasterGenCapability_201906!$U:$U,0)),"")</f>
        <v>20</v>
      </c>
      <c r="AK861" s="44">
        <f>IFERROR(INDEX(NQC2020compliance_20191121!$L:$L,MATCH($AF861,NQC2020compliance_20191121!$A:$A,0)),"")</f>
        <v>0</v>
      </c>
    </row>
    <row r="862" spans="2:37" x14ac:dyDescent="0.25">
      <c r="B862" s="6">
        <v>857</v>
      </c>
      <c r="C862" s="6" t="s">
        <v>2380</v>
      </c>
      <c r="D862" s="6" t="s">
        <v>2381</v>
      </c>
      <c r="E862" s="6" t="s">
        <v>2382</v>
      </c>
      <c r="F862" s="6" t="s">
        <v>29</v>
      </c>
      <c r="G862" s="6" t="s">
        <v>30</v>
      </c>
      <c r="H862" s="6" t="s">
        <v>130</v>
      </c>
      <c r="I862" s="6" t="s">
        <v>80</v>
      </c>
      <c r="J862" s="6" t="s">
        <v>614</v>
      </c>
      <c r="K862" s="6" t="s">
        <v>619</v>
      </c>
      <c r="L862" s="6" t="s">
        <v>1</v>
      </c>
      <c r="M862" s="12">
        <v>42776</v>
      </c>
      <c r="N862" s="12">
        <v>50125</v>
      </c>
      <c r="O862" s="6">
        <v>1</v>
      </c>
      <c r="P862" s="13">
        <v>20</v>
      </c>
      <c r="Q862" s="13">
        <v>55.25</v>
      </c>
      <c r="R862" s="14">
        <v>0.315353881</v>
      </c>
      <c r="S862" s="6" t="s">
        <v>35</v>
      </c>
      <c r="T862" s="6" t="s">
        <v>35</v>
      </c>
      <c r="U862" s="15" t="s">
        <v>35</v>
      </c>
      <c r="V862" s="15" t="s">
        <v>616</v>
      </c>
      <c r="W862" s="15" t="s">
        <v>80</v>
      </c>
      <c r="X862" s="16">
        <v>1</v>
      </c>
      <c r="Y862" s="45">
        <f t="shared" si="185"/>
        <v>73050</v>
      </c>
      <c r="Z862" s="41">
        <f>IF(IFERROR(MATCH(E862,CONV_CAISO_Gen_List!C:C,0),FALSE),1,0)</f>
        <v>0</v>
      </c>
      <c r="AA862" s="47">
        <f t="shared" si="186"/>
        <v>55.25</v>
      </c>
      <c r="AB862">
        <f t="shared" si="187"/>
        <v>1</v>
      </c>
      <c r="AC862">
        <f t="shared" si="188"/>
        <v>1</v>
      </c>
      <c r="AD862">
        <f t="shared" si="184"/>
        <v>1</v>
      </c>
      <c r="AE862">
        <f t="shared" si="189"/>
        <v>0</v>
      </c>
      <c r="AF862" t="str">
        <f t="shared" si="180"/>
        <v>PAIGES_6_SOLAR</v>
      </c>
      <c r="AG862" t="str">
        <f t="shared" si="181"/>
        <v>Westside Solar, LLC (1) (PV 3 RFO)</v>
      </c>
      <c r="AH862" s="70">
        <f t="shared" si="182"/>
        <v>20</v>
      </c>
      <c r="AI862" t="str">
        <f t="shared" si="183"/>
        <v>Solar</v>
      </c>
      <c r="AJ862" s="44">
        <f>IFERROR(INDEX(MasterGenCapability_201906!$G:$G,MATCH($AF862,MasterGenCapability_201906!$U:$U,0)),"")</f>
        <v>20</v>
      </c>
      <c r="AK862" s="44">
        <f>IFERROR(INDEX(NQC2020compliance_20191121!$L:$L,MATCH($AF862,NQC2020compliance_20191121!$A:$A,0)),"")</f>
        <v>0</v>
      </c>
    </row>
    <row r="863" spans="2:37" x14ac:dyDescent="0.25">
      <c r="B863" s="6">
        <v>858</v>
      </c>
      <c r="C863" s="6" t="s">
        <v>2383</v>
      </c>
      <c r="D863" s="6" t="s">
        <v>2384</v>
      </c>
      <c r="E863" s="6" t="s">
        <v>2385</v>
      </c>
      <c r="F863" s="6" t="s">
        <v>2182</v>
      </c>
      <c r="G863" s="6" t="s">
        <v>30</v>
      </c>
      <c r="H863" s="6" t="s">
        <v>1896</v>
      </c>
      <c r="I863" s="6" t="s">
        <v>2194</v>
      </c>
      <c r="J863" s="6" t="s">
        <v>614</v>
      </c>
      <c r="K863" s="6" t="s">
        <v>619</v>
      </c>
      <c r="L863" s="6" t="s">
        <v>1</v>
      </c>
      <c r="M863" s="12">
        <v>42644</v>
      </c>
      <c r="N863" s="12">
        <v>49948</v>
      </c>
      <c r="O863" s="6">
        <v>1</v>
      </c>
      <c r="P863" s="13">
        <v>2.33</v>
      </c>
      <c r="Q863" s="13">
        <v>6.7549999999999999</v>
      </c>
      <c r="R863" s="14">
        <v>0.33095224099999998</v>
      </c>
      <c r="S863" s="6" t="s">
        <v>35</v>
      </c>
      <c r="T863" s="6" t="s">
        <v>35</v>
      </c>
      <c r="U863" s="15" t="s">
        <v>35</v>
      </c>
      <c r="V863" s="15" t="s">
        <v>616</v>
      </c>
      <c r="W863" s="15" t="s">
        <v>906</v>
      </c>
      <c r="X863" s="16">
        <v>1</v>
      </c>
      <c r="Y863" s="45">
        <f t="shared" si="185"/>
        <v>73050</v>
      </c>
      <c r="Z863" s="41">
        <f>IF(IFERROR(MATCH(E863,CONV_CAISO_Gen_List!C:C,0),FALSE),1,0)</f>
        <v>0</v>
      </c>
      <c r="AA863" s="47">
        <f t="shared" si="186"/>
        <v>6.7549999999999999</v>
      </c>
      <c r="AB863">
        <f t="shared" si="187"/>
        <v>1</v>
      </c>
      <c r="AC863">
        <f t="shared" si="188"/>
        <v>1</v>
      </c>
      <c r="AD863">
        <f t="shared" si="184"/>
        <v>1</v>
      </c>
      <c r="AE863">
        <f t="shared" si="189"/>
        <v>0</v>
      </c>
      <c r="AF863" t="str">
        <f t="shared" si="180"/>
        <v>VLCNTR_6_VCSLR</v>
      </c>
      <c r="AG863" t="str">
        <f t="shared" si="181"/>
        <v>NLP Valley Center Solar, LLC</v>
      </c>
      <c r="AH863" s="70">
        <f t="shared" si="182"/>
        <v>2.33</v>
      </c>
      <c r="AI863" t="str">
        <f t="shared" si="183"/>
        <v>Solar</v>
      </c>
      <c r="AJ863" s="44">
        <f>IFERROR(INDEX(MasterGenCapability_201906!$G:$G,MATCH($AF863,MasterGenCapability_201906!$U:$U,0)),"")</f>
        <v>2.33</v>
      </c>
      <c r="AK863" s="44">
        <f>IFERROR(INDEX(NQC2020compliance_20191121!$L:$L,MATCH($AF863,NQC2020compliance_20191121!$A:$A,0)),"")</f>
        <v>0.33</v>
      </c>
    </row>
    <row r="864" spans="2:37" x14ac:dyDescent="0.25">
      <c r="B864" s="6">
        <v>859</v>
      </c>
      <c r="C864" s="6" t="s">
        <v>2386</v>
      </c>
      <c r="D864" s="6" t="s">
        <v>2387</v>
      </c>
      <c r="E864" s="6" t="s">
        <v>2022</v>
      </c>
      <c r="F864" s="6" t="s">
        <v>1127</v>
      </c>
      <c r="G864" s="6" t="s">
        <v>30</v>
      </c>
      <c r="H864" s="6" t="s">
        <v>844</v>
      </c>
      <c r="I864" s="6" t="s">
        <v>1166</v>
      </c>
      <c r="J864" s="6" t="s">
        <v>992</v>
      </c>
      <c r="K864" s="6"/>
      <c r="L864" s="6" t="s">
        <v>1</v>
      </c>
      <c r="M864" s="12">
        <v>42430</v>
      </c>
      <c r="N864" s="12">
        <v>47908</v>
      </c>
      <c r="O864" s="6">
        <v>1</v>
      </c>
      <c r="P864" s="13">
        <v>3</v>
      </c>
      <c r="Q864" s="13">
        <v>5.6</v>
      </c>
      <c r="R864" s="14">
        <v>0.21308980199999999</v>
      </c>
      <c r="S864" s="6" t="s">
        <v>35</v>
      </c>
      <c r="T864" s="6" t="s">
        <v>35</v>
      </c>
      <c r="U864" s="15" t="s">
        <v>35</v>
      </c>
      <c r="V864" s="15" t="s">
        <v>992</v>
      </c>
      <c r="W864" s="15" t="s">
        <v>846</v>
      </c>
      <c r="X864" s="16">
        <v>1</v>
      </c>
      <c r="Y864" s="45">
        <f t="shared" si="185"/>
        <v>73050</v>
      </c>
      <c r="Z864" s="41">
        <f>IF(IFERROR(MATCH(E864,CONV_CAISO_Gen_List!C:C,0),FALSE),1,0)</f>
        <v>1</v>
      </c>
      <c r="AA864" s="47">
        <f t="shared" si="186"/>
        <v>5.6</v>
      </c>
      <c r="AB864">
        <f t="shared" si="187"/>
        <v>1</v>
      </c>
      <c r="AC864">
        <f t="shared" si="188"/>
        <v>1</v>
      </c>
      <c r="AD864">
        <f t="shared" si="184"/>
        <v>1</v>
      </c>
      <c r="AE864">
        <f t="shared" si="189"/>
        <v>0</v>
      </c>
      <c r="AF864" t="str">
        <f t="shared" si="180"/>
        <v>GARNET_2_WIND5</v>
      </c>
      <c r="AG864" t="str">
        <f t="shared" si="181"/>
        <v>Yavi Energy (f/k/a 6052)</v>
      </c>
      <c r="AH864" s="70">
        <f t="shared" si="182"/>
        <v>3</v>
      </c>
      <c r="AI864" t="str">
        <f t="shared" si="183"/>
        <v>Wind</v>
      </c>
      <c r="AJ864" s="44">
        <f>IFERROR(INDEX(MasterGenCapability_201906!$G:$G,MATCH($AF864,MasterGenCapability_201906!$U:$U,0)),"")</f>
        <v>3</v>
      </c>
      <c r="AK864" s="44">
        <f>IFERROR(INDEX(NQC2020compliance_20191121!$L:$L,MATCH($AF864,NQC2020compliance_20191121!$A:$A,0)),"")</f>
        <v>0.45</v>
      </c>
    </row>
    <row r="865" spans="2:37" x14ac:dyDescent="0.25">
      <c r="B865" s="6">
        <v>860</v>
      </c>
      <c r="C865" s="6" t="s">
        <v>2388</v>
      </c>
      <c r="D865" s="6" t="s">
        <v>2389</v>
      </c>
      <c r="E865" s="6" t="s">
        <v>1972</v>
      </c>
      <c r="F865" s="6" t="s">
        <v>1127</v>
      </c>
      <c r="G865" s="6" t="s">
        <v>30</v>
      </c>
      <c r="H865" s="6" t="s">
        <v>710</v>
      </c>
      <c r="I865" s="6" t="s">
        <v>989</v>
      </c>
      <c r="J865" s="6" t="s">
        <v>976</v>
      </c>
      <c r="K865" s="6" t="s">
        <v>977</v>
      </c>
      <c r="L865" s="6" t="s">
        <v>1</v>
      </c>
      <c r="M865" s="12">
        <v>42795</v>
      </c>
      <c r="N865" s="12">
        <v>46446</v>
      </c>
      <c r="O865" s="6">
        <v>1</v>
      </c>
      <c r="P865" s="13">
        <v>30</v>
      </c>
      <c r="Q865" s="13">
        <v>68.33</v>
      </c>
      <c r="R865" s="14">
        <v>0.26000761</v>
      </c>
      <c r="S865" s="6" t="s">
        <v>35</v>
      </c>
      <c r="T865" s="6" t="s">
        <v>35</v>
      </c>
      <c r="U865" s="15" t="s">
        <v>35</v>
      </c>
      <c r="V865" s="15" t="s">
        <v>616</v>
      </c>
      <c r="W865" s="15" t="s">
        <v>287</v>
      </c>
      <c r="X865" s="16">
        <v>1</v>
      </c>
      <c r="Y865" s="45">
        <f t="shared" si="185"/>
        <v>73050</v>
      </c>
      <c r="Z865" s="41">
        <f>IF(IFERROR(MATCH(E865,CONV_CAISO_Gen_List!C:C,0),FALSE),1,0)</f>
        <v>0</v>
      </c>
      <c r="AA865" s="47">
        <f t="shared" si="186"/>
        <v>68.33</v>
      </c>
      <c r="AB865">
        <f t="shared" si="187"/>
        <v>1</v>
      </c>
      <c r="AC865">
        <f t="shared" si="188"/>
        <v>1</v>
      </c>
      <c r="AD865">
        <f t="shared" si="184"/>
        <v>1</v>
      </c>
      <c r="AE865">
        <f t="shared" si="189"/>
        <v>0</v>
      </c>
      <c r="AF865" t="str">
        <f t="shared" si="180"/>
        <v>KRAMER_1_SEGSR3</v>
      </c>
      <c r="AG865" t="str">
        <f t="shared" si="181"/>
        <v>Luz Solar Partners Ltd, III (SEGS III) (f/k/a 5017)</v>
      </c>
      <c r="AH865" s="70">
        <f t="shared" si="182"/>
        <v>30</v>
      </c>
      <c r="AI865" t="str">
        <f t="shared" si="183"/>
        <v>Solar</v>
      </c>
      <c r="AJ865" s="44">
        <f>IFERROR(INDEX(MasterGenCapability_201906!$G:$G,MATCH($AF865,MasterGenCapability_201906!$U:$U,0)),"")</f>
        <v>30</v>
      </c>
      <c r="AK865" s="44">
        <f>IFERROR(INDEX(NQC2020compliance_20191121!$L:$L,MATCH($AF865,NQC2020compliance_20191121!$A:$A,0)),"")</f>
        <v>4.2</v>
      </c>
    </row>
    <row r="866" spans="2:37" x14ac:dyDescent="0.25">
      <c r="B866" s="6">
        <v>861</v>
      </c>
      <c r="C866" s="6" t="s">
        <v>2390</v>
      </c>
      <c r="D866" s="6" t="s">
        <v>2391</v>
      </c>
      <c r="E866" s="6" t="s">
        <v>1975</v>
      </c>
      <c r="F866" s="6" t="s">
        <v>1127</v>
      </c>
      <c r="G866" s="6" t="s">
        <v>30</v>
      </c>
      <c r="H866" s="6" t="s">
        <v>710</v>
      </c>
      <c r="I866" s="6" t="s">
        <v>989</v>
      </c>
      <c r="J866" s="6" t="s">
        <v>976</v>
      </c>
      <c r="K866" s="6" t="s">
        <v>977</v>
      </c>
      <c r="L866" s="6" t="s">
        <v>1</v>
      </c>
      <c r="M866" s="12">
        <v>42795</v>
      </c>
      <c r="N866" s="12">
        <v>46446</v>
      </c>
      <c r="O866" s="6">
        <v>1</v>
      </c>
      <c r="P866" s="13">
        <v>30</v>
      </c>
      <c r="Q866" s="13">
        <v>68.33</v>
      </c>
      <c r="R866" s="14">
        <v>0.26000761</v>
      </c>
      <c r="S866" s="6" t="s">
        <v>35</v>
      </c>
      <c r="T866" s="6" t="s">
        <v>35</v>
      </c>
      <c r="U866" s="15" t="s">
        <v>35</v>
      </c>
      <c r="V866" s="15" t="s">
        <v>616</v>
      </c>
      <c r="W866" s="15" t="s">
        <v>287</v>
      </c>
      <c r="X866" s="16">
        <v>1</v>
      </c>
      <c r="Y866" s="45">
        <f t="shared" si="185"/>
        <v>73050</v>
      </c>
      <c r="Z866" s="41">
        <f>IF(IFERROR(MATCH(E866,CONV_CAISO_Gen_List!C:C,0),FALSE),1,0)</f>
        <v>0</v>
      </c>
      <c r="AA866" s="47">
        <f t="shared" si="186"/>
        <v>68.33</v>
      </c>
      <c r="AB866">
        <f t="shared" si="187"/>
        <v>1</v>
      </c>
      <c r="AC866">
        <f t="shared" si="188"/>
        <v>1</v>
      </c>
      <c r="AD866">
        <f t="shared" si="184"/>
        <v>1</v>
      </c>
      <c r="AE866">
        <f t="shared" si="189"/>
        <v>0</v>
      </c>
      <c r="AF866" t="str">
        <f t="shared" si="180"/>
        <v>KRAMER_1_SEGSR4</v>
      </c>
      <c r="AG866" t="str">
        <f t="shared" si="181"/>
        <v>Luz Solar Partners Ltd, IV (SEGS IV) (f/k/a 5018)</v>
      </c>
      <c r="AH866" s="70">
        <f t="shared" si="182"/>
        <v>30</v>
      </c>
      <c r="AI866" t="str">
        <f t="shared" si="183"/>
        <v>Solar</v>
      </c>
      <c r="AJ866" s="44">
        <f>IFERROR(INDEX(MasterGenCapability_201906!$G:$G,MATCH($AF866,MasterGenCapability_201906!$U:$U,0)),"")</f>
        <v>30</v>
      </c>
      <c r="AK866" s="44">
        <f>IFERROR(INDEX(NQC2020compliance_20191121!$L:$L,MATCH($AF866,NQC2020compliance_20191121!$A:$A,0)),"")</f>
        <v>4.2</v>
      </c>
    </row>
    <row r="867" spans="2:37" x14ac:dyDescent="0.25">
      <c r="B867" s="6">
        <v>862</v>
      </c>
      <c r="C867" s="6" t="s">
        <v>2392</v>
      </c>
      <c r="D867" s="6" t="s">
        <v>2393</v>
      </c>
      <c r="E867" s="6" t="s">
        <v>1978</v>
      </c>
      <c r="F867" s="6" t="s">
        <v>1127</v>
      </c>
      <c r="G867" s="6" t="s">
        <v>30</v>
      </c>
      <c r="H867" s="6" t="s">
        <v>710</v>
      </c>
      <c r="I867" s="6" t="s">
        <v>989</v>
      </c>
      <c r="J867" s="6" t="s">
        <v>976</v>
      </c>
      <c r="K867" s="6" t="s">
        <v>977</v>
      </c>
      <c r="L867" s="6" t="s">
        <v>1</v>
      </c>
      <c r="M867" s="12">
        <v>43132</v>
      </c>
      <c r="N867" s="12">
        <v>46783</v>
      </c>
      <c r="O867" s="6">
        <v>1</v>
      </c>
      <c r="P867" s="13">
        <v>30</v>
      </c>
      <c r="Q867" s="13">
        <v>68.33</v>
      </c>
      <c r="R867" s="14">
        <v>0.26000761</v>
      </c>
      <c r="S867" s="6" t="s">
        <v>35</v>
      </c>
      <c r="T867" s="6" t="s">
        <v>35</v>
      </c>
      <c r="U867" s="15" t="s">
        <v>35</v>
      </c>
      <c r="V867" s="15" t="s">
        <v>616</v>
      </c>
      <c r="W867" s="15" t="s">
        <v>287</v>
      </c>
      <c r="X867" s="16">
        <v>1</v>
      </c>
      <c r="Y867" s="45">
        <f t="shared" si="185"/>
        <v>73050</v>
      </c>
      <c r="Z867" s="41">
        <f>IF(IFERROR(MATCH(E867,CONV_CAISO_Gen_List!C:C,0),FALSE),1,0)</f>
        <v>1</v>
      </c>
      <c r="AA867" s="47">
        <f t="shared" si="186"/>
        <v>68.33</v>
      </c>
      <c r="AB867">
        <f t="shared" si="187"/>
        <v>1</v>
      </c>
      <c r="AC867">
        <f t="shared" si="188"/>
        <v>1</v>
      </c>
      <c r="AD867">
        <f t="shared" si="184"/>
        <v>1</v>
      </c>
      <c r="AE867">
        <f t="shared" si="189"/>
        <v>0</v>
      </c>
      <c r="AF867" t="str">
        <f t="shared" si="180"/>
        <v>KRAMER_1_SEGS37</v>
      </c>
      <c r="AG867" t="str">
        <f t="shared" si="181"/>
        <v>Luz Solar Partners Ltd, V (SEGS V) (f/k/a 5019)</v>
      </c>
      <c r="AH867" s="70">
        <f t="shared" si="182"/>
        <v>30</v>
      </c>
      <c r="AI867" t="str">
        <f t="shared" si="183"/>
        <v>Solar</v>
      </c>
      <c r="AJ867" s="44" t="str">
        <f>IFERROR(INDEX(MasterGenCapability_201906!$G:$G,MATCH($AF867,MasterGenCapability_201906!$U:$U,0)),"")</f>
        <v/>
      </c>
      <c r="AK867" s="44" t="str">
        <f>IFERROR(INDEX(NQC2020compliance_20191121!$L:$L,MATCH($AF867,NQC2020compliance_20191121!$A:$A,0)),"")</f>
        <v/>
      </c>
    </row>
    <row r="868" spans="2:37" x14ac:dyDescent="0.25">
      <c r="B868" s="6">
        <v>863</v>
      </c>
      <c r="C868" s="6" t="s">
        <v>2394</v>
      </c>
      <c r="D868" s="6" t="s">
        <v>2395</v>
      </c>
      <c r="E868" s="6" t="s">
        <v>2396</v>
      </c>
      <c r="F868" s="6" t="s">
        <v>1127</v>
      </c>
      <c r="G868" s="6" t="s">
        <v>30</v>
      </c>
      <c r="H868" s="6" t="s">
        <v>844</v>
      </c>
      <c r="I868" s="6" t="s">
        <v>845</v>
      </c>
      <c r="J868" s="6" t="s">
        <v>614</v>
      </c>
      <c r="K868" s="6" t="s">
        <v>619</v>
      </c>
      <c r="L868" s="6" t="s">
        <v>1</v>
      </c>
      <c r="M868" s="12">
        <v>42675</v>
      </c>
      <c r="N868" s="12">
        <v>49979</v>
      </c>
      <c r="O868" s="6">
        <v>1</v>
      </c>
      <c r="P868" s="13">
        <v>131.19999999999999</v>
      </c>
      <c r="Q868" s="13">
        <v>385.12799999999999</v>
      </c>
      <c r="R868" s="14">
        <v>0.33509438699999999</v>
      </c>
      <c r="S868" s="6" t="s">
        <v>35</v>
      </c>
      <c r="T868" s="6" t="s">
        <v>35</v>
      </c>
      <c r="U868" s="15" t="s">
        <v>35</v>
      </c>
      <c r="V868" s="15" t="s">
        <v>616</v>
      </c>
      <c r="W868" s="15" t="s">
        <v>846</v>
      </c>
      <c r="X868" s="16">
        <v>1</v>
      </c>
      <c r="Y868" s="45">
        <f t="shared" si="185"/>
        <v>73050</v>
      </c>
      <c r="Z868" s="41">
        <f>IF(IFERROR(MATCH(E868,CONV_CAISO_Gen_List!C:C,0),FALSE),1,0)</f>
        <v>1</v>
      </c>
      <c r="AA868" s="47">
        <f t="shared" si="186"/>
        <v>385.12799999999999</v>
      </c>
      <c r="AB868">
        <f t="shared" si="187"/>
        <v>1</v>
      </c>
      <c r="AC868">
        <f t="shared" si="188"/>
        <v>1</v>
      </c>
      <c r="AD868">
        <f t="shared" si="184"/>
        <v>1</v>
      </c>
      <c r="AE868">
        <f t="shared" si="189"/>
        <v>0</v>
      </c>
      <c r="AF868" t="str">
        <f t="shared" si="180"/>
        <v>DRACKR_2_SOLAR2</v>
      </c>
      <c r="AG868" t="str">
        <f t="shared" si="181"/>
        <v>Blythe Solar II, LLC</v>
      </c>
      <c r="AH868" s="70">
        <f t="shared" si="182"/>
        <v>131.19999999999999</v>
      </c>
      <c r="AI868" t="str">
        <f t="shared" si="183"/>
        <v>Solar</v>
      </c>
      <c r="AJ868" s="44">
        <f>IFERROR(INDEX(MasterGenCapability_201906!$G:$G,MATCH($AF868,MasterGenCapability_201906!$U:$U,0)),"")</f>
        <v>125</v>
      </c>
      <c r="AK868" s="44">
        <f>IFERROR(INDEX(NQC2020compliance_20191121!$L:$L,MATCH($AF868,NQC2020compliance_20191121!$A:$A,0)),"")</f>
        <v>17.5</v>
      </c>
    </row>
    <row r="869" spans="2:37" x14ac:dyDescent="0.25">
      <c r="B869" s="6">
        <v>864</v>
      </c>
      <c r="C869" s="6" t="s">
        <v>2397</v>
      </c>
      <c r="D869" s="6" t="s">
        <v>2398</v>
      </c>
      <c r="E869" s="6"/>
      <c r="F869" s="6" t="s">
        <v>1127</v>
      </c>
      <c r="G869" s="6" t="s">
        <v>2399</v>
      </c>
      <c r="H869" s="6" t="s">
        <v>2400</v>
      </c>
      <c r="I869" s="6" t="s">
        <v>2401</v>
      </c>
      <c r="J869" s="6" t="s">
        <v>992</v>
      </c>
      <c r="K869" s="6"/>
      <c r="L869" s="6" t="s">
        <v>3</v>
      </c>
      <c r="M869" s="12">
        <v>42705</v>
      </c>
      <c r="N869" s="12">
        <v>50009</v>
      </c>
      <c r="O869" s="6">
        <v>1</v>
      </c>
      <c r="P869" s="13">
        <v>142.6</v>
      </c>
      <c r="Q869" s="13">
        <v>602.1</v>
      </c>
      <c r="R869" s="14">
        <v>0.48199773299999998</v>
      </c>
      <c r="S869" s="6" t="s">
        <v>2402</v>
      </c>
      <c r="T869" s="6" t="s">
        <v>35</v>
      </c>
      <c r="U869" s="15" t="s">
        <v>2273</v>
      </c>
      <c r="V869" s="15" t="s">
        <v>992</v>
      </c>
      <c r="W869" s="15" t="s">
        <v>2403</v>
      </c>
      <c r="X869" s="16">
        <v>0.84</v>
      </c>
      <c r="Y869" s="45">
        <f t="shared" si="185"/>
        <v>73050</v>
      </c>
      <c r="Z869" s="41">
        <f>IF(IFERROR(MATCH(E869,CONV_CAISO_Gen_List!C:C,0),FALSE),1,0)</f>
        <v>0</v>
      </c>
      <c r="AA869" s="47">
        <f t="shared" si="186"/>
        <v>505.76400000000001</v>
      </c>
      <c r="AB869">
        <f t="shared" si="187"/>
        <v>1</v>
      </c>
      <c r="AC869">
        <f t="shared" si="188"/>
        <v>1</v>
      </c>
      <c r="AD869">
        <f t="shared" si="184"/>
        <v>1</v>
      </c>
      <c r="AE869">
        <f t="shared" si="189"/>
        <v>0</v>
      </c>
      <c r="AF869" t="str">
        <f t="shared" si="180"/>
        <v>SC76368</v>
      </c>
      <c r="AG869" t="str">
        <f t="shared" si="181"/>
        <v>Broadview Energy KW, LLC</v>
      </c>
      <c r="AH869" s="70">
        <f t="shared" si="182"/>
        <v>142.6</v>
      </c>
      <c r="AI869" t="str">
        <f t="shared" si="183"/>
        <v>Wind</v>
      </c>
      <c r="AJ869" s="44" t="str">
        <f>IFERROR(INDEX(MasterGenCapability_201906!$G:$G,MATCH($AF869,MasterGenCapability_201906!$U:$U,0)),"")</f>
        <v/>
      </c>
      <c r="AK869" s="44" t="str">
        <f>IFERROR(INDEX(NQC2020compliance_20191121!$L:$L,MATCH($AF869,NQC2020compliance_20191121!$A:$A,0)),"")</f>
        <v/>
      </c>
    </row>
    <row r="870" spans="2:37" x14ac:dyDescent="0.25">
      <c r="B870" s="6">
        <v>865</v>
      </c>
      <c r="C870" s="6" t="s">
        <v>2404</v>
      </c>
      <c r="D870" s="6" t="s">
        <v>2405</v>
      </c>
      <c r="E870" s="6"/>
      <c r="F870" s="6" t="s">
        <v>1127</v>
      </c>
      <c r="G870" s="6" t="s">
        <v>2399</v>
      </c>
      <c r="H870" s="6" t="s">
        <v>2400</v>
      </c>
      <c r="I870" s="6" t="s">
        <v>2401</v>
      </c>
      <c r="J870" s="6" t="s">
        <v>992</v>
      </c>
      <c r="K870" s="6"/>
      <c r="L870" s="6" t="s">
        <v>3</v>
      </c>
      <c r="M870" s="12">
        <v>42705</v>
      </c>
      <c r="N870" s="12">
        <v>50009</v>
      </c>
      <c r="O870" s="6">
        <v>1</v>
      </c>
      <c r="P870" s="13">
        <v>181.7</v>
      </c>
      <c r="Q870" s="13">
        <v>767.2</v>
      </c>
      <c r="R870" s="14">
        <v>0.48200280000000001</v>
      </c>
      <c r="S870" s="6" t="s">
        <v>2402</v>
      </c>
      <c r="T870" s="6" t="s">
        <v>35</v>
      </c>
      <c r="U870" s="15" t="s">
        <v>2273</v>
      </c>
      <c r="V870" s="15" t="s">
        <v>992</v>
      </c>
      <c r="W870" s="15" t="s">
        <v>2403</v>
      </c>
      <c r="X870" s="16">
        <v>0.84</v>
      </c>
      <c r="Y870" s="45">
        <f t="shared" si="185"/>
        <v>73050</v>
      </c>
      <c r="Z870" s="41">
        <f>IF(IFERROR(MATCH(E870,CONV_CAISO_Gen_List!C:C,0),FALSE),1,0)</f>
        <v>0</v>
      </c>
      <c r="AA870" s="47">
        <f t="shared" si="186"/>
        <v>644.44799999999998</v>
      </c>
      <c r="AB870">
        <f t="shared" si="187"/>
        <v>1</v>
      </c>
      <c r="AC870">
        <f t="shared" si="188"/>
        <v>1</v>
      </c>
      <c r="AD870">
        <f t="shared" si="184"/>
        <v>1</v>
      </c>
      <c r="AE870">
        <f t="shared" si="189"/>
        <v>0</v>
      </c>
      <c r="AF870" t="str">
        <f t="shared" si="180"/>
        <v>SC76379</v>
      </c>
      <c r="AG870" t="str">
        <f t="shared" si="181"/>
        <v>Broadview Energy JN, LLC</v>
      </c>
      <c r="AH870" s="70">
        <f t="shared" si="182"/>
        <v>181.7</v>
      </c>
      <c r="AI870" t="str">
        <f t="shared" si="183"/>
        <v>Wind</v>
      </c>
      <c r="AJ870" s="44" t="str">
        <f>IFERROR(INDEX(MasterGenCapability_201906!$G:$G,MATCH($AF870,MasterGenCapability_201906!$U:$U,0)),"")</f>
        <v/>
      </c>
      <c r="AK870" s="44" t="str">
        <f>IFERROR(INDEX(NQC2020compliance_20191121!$L:$L,MATCH($AF870,NQC2020compliance_20191121!$A:$A,0)),"")</f>
        <v/>
      </c>
    </row>
    <row r="871" spans="2:37" x14ac:dyDescent="0.25">
      <c r="B871" s="6">
        <v>866</v>
      </c>
      <c r="C871" s="6" t="s">
        <v>2406</v>
      </c>
      <c r="D871" s="6" t="s">
        <v>2407</v>
      </c>
      <c r="E871" s="6" t="s">
        <v>2408</v>
      </c>
      <c r="F871" s="6" t="s">
        <v>1127</v>
      </c>
      <c r="G871" s="6" t="s">
        <v>30</v>
      </c>
      <c r="H871" s="6" t="s">
        <v>79</v>
      </c>
      <c r="I871" s="6" t="s">
        <v>91</v>
      </c>
      <c r="J871" s="6" t="s">
        <v>614</v>
      </c>
      <c r="K871" s="6" t="s">
        <v>619</v>
      </c>
      <c r="L871" s="6" t="s">
        <v>1</v>
      </c>
      <c r="M871" s="12">
        <v>42675</v>
      </c>
      <c r="N871" s="12">
        <v>48152</v>
      </c>
      <c r="O871" s="6">
        <v>1</v>
      </c>
      <c r="P871" s="13">
        <v>186.96</v>
      </c>
      <c r="Q871" s="13">
        <v>574.15</v>
      </c>
      <c r="R871" s="14">
        <v>0.35056823599999998</v>
      </c>
      <c r="S871" s="6" t="s">
        <v>35</v>
      </c>
      <c r="T871" s="6" t="s">
        <v>35</v>
      </c>
      <c r="U871" s="15" t="s">
        <v>35</v>
      </c>
      <c r="V871" s="15" t="s">
        <v>616</v>
      </c>
      <c r="W871" s="15" t="s">
        <v>91</v>
      </c>
      <c r="X871" s="16">
        <v>1</v>
      </c>
      <c r="Y871" s="45">
        <f t="shared" si="185"/>
        <v>73050</v>
      </c>
      <c r="Z871" s="41">
        <f>IF(IFERROR(MATCH(E871,CONV_CAISO_Gen_List!C:C,0),FALSE),1,0)</f>
        <v>1</v>
      </c>
      <c r="AA871" s="47">
        <f t="shared" si="186"/>
        <v>574.15</v>
      </c>
      <c r="AB871">
        <f t="shared" si="187"/>
        <v>1</v>
      </c>
      <c r="AC871">
        <f t="shared" si="188"/>
        <v>1</v>
      </c>
      <c r="AD871">
        <f t="shared" si="184"/>
        <v>1</v>
      </c>
      <c r="AE871">
        <f t="shared" si="189"/>
        <v>0</v>
      </c>
      <c r="AF871" t="str">
        <f t="shared" si="180"/>
        <v>GARLND_2_GASLR</v>
      </c>
      <c r="AG871" t="str">
        <f t="shared" si="181"/>
        <v>RE Garland, LLC</v>
      </c>
      <c r="AH871" s="70">
        <f t="shared" si="182"/>
        <v>186.96</v>
      </c>
      <c r="AI871" t="str">
        <f t="shared" si="183"/>
        <v>Solar</v>
      </c>
      <c r="AJ871" s="44">
        <f>IFERROR(INDEX(MasterGenCapability_201906!$G:$G,MATCH($AF871,MasterGenCapability_201906!$U:$U,0)),"")</f>
        <v>180</v>
      </c>
      <c r="AK871" s="44">
        <f>IFERROR(INDEX(NQC2020compliance_20191121!$L:$L,MATCH($AF871,NQC2020compliance_20191121!$A:$A,0)),"")</f>
        <v>25.2</v>
      </c>
    </row>
    <row r="872" spans="2:37" x14ac:dyDescent="0.25">
      <c r="B872" s="6">
        <v>867</v>
      </c>
      <c r="C872" s="6" t="s">
        <v>2409</v>
      </c>
      <c r="D872" s="6" t="s">
        <v>2410</v>
      </c>
      <c r="E872" s="6"/>
      <c r="F872" s="6" t="s">
        <v>1127</v>
      </c>
      <c r="G872" s="6" t="s">
        <v>30</v>
      </c>
      <c r="H872" s="6" t="s">
        <v>844</v>
      </c>
      <c r="I872" s="6" t="s">
        <v>1166</v>
      </c>
      <c r="J872" s="6" t="s">
        <v>992</v>
      </c>
      <c r="K872" s="6"/>
      <c r="L872" s="6" t="s">
        <v>1</v>
      </c>
      <c r="M872" s="12">
        <v>42217</v>
      </c>
      <c r="N872" s="12">
        <v>73050</v>
      </c>
      <c r="O872" s="6">
        <v>1</v>
      </c>
      <c r="P872" s="13">
        <v>11.7</v>
      </c>
      <c r="Q872" s="13">
        <v>33.822360000000003</v>
      </c>
      <c r="R872" s="14">
        <v>0.33</v>
      </c>
      <c r="S872" s="6" t="s">
        <v>35</v>
      </c>
      <c r="T872" s="6" t="s">
        <v>35</v>
      </c>
      <c r="U872" s="15" t="s">
        <v>35</v>
      </c>
      <c r="V872" s="15" t="s">
        <v>992</v>
      </c>
      <c r="W872" s="15" t="s">
        <v>846</v>
      </c>
      <c r="X872" s="16">
        <v>1</v>
      </c>
      <c r="Y872" s="45">
        <f t="shared" si="185"/>
        <v>73050</v>
      </c>
      <c r="Z872" s="41">
        <f>IF(IFERROR(MATCH(E872,CONV_CAISO_Gen_List!C:C,0),FALSE),1,0)</f>
        <v>0</v>
      </c>
      <c r="AA872" s="47">
        <f t="shared" si="186"/>
        <v>33.822360000000003</v>
      </c>
      <c r="AB872">
        <f t="shared" si="187"/>
        <v>1</v>
      </c>
      <c r="AC872">
        <f t="shared" si="188"/>
        <v>1</v>
      </c>
      <c r="AD872">
        <f t="shared" si="184"/>
        <v>1</v>
      </c>
      <c r="AE872">
        <f t="shared" si="189"/>
        <v>0</v>
      </c>
      <c r="AF872" t="str">
        <f t="shared" si="180"/>
        <v>SC76462</v>
      </c>
      <c r="AG872" t="str">
        <f t="shared" si="181"/>
        <v>Energy Development &amp; Const. Corp. (f/k/a 6062)</v>
      </c>
      <c r="AH872" s="70">
        <f t="shared" si="182"/>
        <v>11.7</v>
      </c>
      <c r="AI872" t="str">
        <f t="shared" si="183"/>
        <v>Wind</v>
      </c>
      <c r="AJ872" s="44" t="str">
        <f>IFERROR(INDEX(MasterGenCapability_201906!$G:$G,MATCH($AF872,MasterGenCapability_201906!$U:$U,0)),"")</f>
        <v/>
      </c>
      <c r="AK872" s="44" t="str">
        <f>IFERROR(INDEX(NQC2020compliance_20191121!$L:$L,MATCH($AF872,NQC2020compliance_20191121!$A:$A,0)),"")</f>
        <v/>
      </c>
    </row>
    <row r="873" spans="2:37" x14ac:dyDescent="0.25">
      <c r="B873" s="6">
        <v>868</v>
      </c>
      <c r="C873" s="6" t="s">
        <v>2411</v>
      </c>
      <c r="D873" s="6" t="s">
        <v>2412</v>
      </c>
      <c r="E873" s="6"/>
      <c r="F873" s="6" t="s">
        <v>1127</v>
      </c>
      <c r="G873" s="6" t="s">
        <v>756</v>
      </c>
      <c r="H873" s="6" t="s">
        <v>757</v>
      </c>
      <c r="I873" s="6" t="s">
        <v>758</v>
      </c>
      <c r="J873" s="6" t="s">
        <v>614</v>
      </c>
      <c r="K873" s="6" t="s">
        <v>619</v>
      </c>
      <c r="L873" s="6" t="s">
        <v>3</v>
      </c>
      <c r="M873" s="12">
        <v>42736</v>
      </c>
      <c r="N873" s="12">
        <v>50040</v>
      </c>
      <c r="O873" s="6">
        <v>1</v>
      </c>
      <c r="P873" s="13">
        <v>100.815</v>
      </c>
      <c r="Q873" s="13">
        <v>301.7</v>
      </c>
      <c r="R873" s="14">
        <v>0.341622172</v>
      </c>
      <c r="S873" s="6" t="s">
        <v>35</v>
      </c>
      <c r="T873" s="6" t="s">
        <v>35</v>
      </c>
      <c r="U873" s="15" t="s">
        <v>35</v>
      </c>
      <c r="V873" s="15" t="s">
        <v>616</v>
      </c>
      <c r="W873" s="15" t="s">
        <v>759</v>
      </c>
      <c r="X873" s="16">
        <v>0.84</v>
      </c>
      <c r="Y873" s="45">
        <f t="shared" si="185"/>
        <v>73050</v>
      </c>
      <c r="Z873" s="41">
        <f>IF(IFERROR(MATCH(E873,CONV_CAISO_Gen_List!C:C,0),FALSE),1,0)</f>
        <v>0</v>
      </c>
      <c r="AA873" s="47">
        <f t="shared" si="186"/>
        <v>253.42799999999997</v>
      </c>
      <c r="AB873">
        <f t="shared" si="187"/>
        <v>1</v>
      </c>
      <c r="AC873">
        <f t="shared" si="188"/>
        <v>1</v>
      </c>
      <c r="AD873">
        <f t="shared" si="184"/>
        <v>1</v>
      </c>
      <c r="AE873">
        <f t="shared" si="189"/>
        <v>0</v>
      </c>
      <c r="AF873" t="str">
        <f t="shared" si="180"/>
        <v>SC55880</v>
      </c>
      <c r="AG873" t="str">
        <f t="shared" si="181"/>
        <v>Mesquite Solar 2</v>
      </c>
      <c r="AH873" s="70">
        <f t="shared" si="182"/>
        <v>100.815</v>
      </c>
      <c r="AI873" t="str">
        <f t="shared" si="183"/>
        <v>Solar</v>
      </c>
      <c r="AJ873" s="44" t="str">
        <f>IFERROR(INDEX(MasterGenCapability_201906!$G:$G,MATCH($AF873,MasterGenCapability_201906!$U:$U,0)),"")</f>
        <v/>
      </c>
      <c r="AK873" s="44" t="str">
        <f>IFERROR(INDEX(NQC2020compliance_20191121!$L:$L,MATCH($AF873,NQC2020compliance_20191121!$A:$A,0)),"")</f>
        <v/>
      </c>
    </row>
    <row r="874" spans="2:37" x14ac:dyDescent="0.25">
      <c r="B874" s="6">
        <v>869</v>
      </c>
      <c r="C874" s="6" t="s">
        <v>2413</v>
      </c>
      <c r="D874" s="6" t="s">
        <v>2414</v>
      </c>
      <c r="E874" s="6" t="s">
        <v>2415</v>
      </c>
      <c r="F874" s="6" t="s">
        <v>1127</v>
      </c>
      <c r="G874" s="6" t="s">
        <v>30</v>
      </c>
      <c r="H874" s="6" t="s">
        <v>101</v>
      </c>
      <c r="I874" s="6" t="s">
        <v>102</v>
      </c>
      <c r="J874" s="6" t="s">
        <v>211</v>
      </c>
      <c r="K874" s="6" t="s">
        <v>212</v>
      </c>
      <c r="L874" s="6" t="s">
        <v>1</v>
      </c>
      <c r="M874" s="12">
        <v>42494</v>
      </c>
      <c r="N874" s="12">
        <v>47971</v>
      </c>
      <c r="O874" s="6">
        <v>1</v>
      </c>
      <c r="P874" s="13">
        <v>2.8340000000000001</v>
      </c>
      <c r="Q874" s="13">
        <v>9.7279999999999998</v>
      </c>
      <c r="R874" s="14">
        <v>0.39184978199999998</v>
      </c>
      <c r="S874" s="6" t="s">
        <v>35</v>
      </c>
      <c r="T874" s="6" t="s">
        <v>35</v>
      </c>
      <c r="U874" s="15" t="s">
        <v>35</v>
      </c>
      <c r="V874" s="15" t="s">
        <v>213</v>
      </c>
      <c r="W874" s="15" t="s">
        <v>47</v>
      </c>
      <c r="X874" s="16">
        <v>1</v>
      </c>
      <c r="Y874" s="45">
        <f t="shared" si="185"/>
        <v>73050</v>
      </c>
      <c r="Z874" s="41">
        <f>IF(IFERROR(MATCH(E874,CONV_CAISO_Gen_List!C:C,0),FALSE),1,0)</f>
        <v>1</v>
      </c>
      <c r="AA874" s="47">
        <f t="shared" si="186"/>
        <v>9.7279999999999998</v>
      </c>
      <c r="AB874">
        <f t="shared" si="187"/>
        <v>1</v>
      </c>
      <c r="AC874">
        <f t="shared" si="188"/>
        <v>1</v>
      </c>
      <c r="AD874">
        <f t="shared" si="184"/>
        <v>1</v>
      </c>
      <c r="AE874">
        <f t="shared" si="189"/>
        <v>0</v>
      </c>
      <c r="AF874" t="str">
        <f t="shared" si="180"/>
        <v>TKOPWR_6_HYDRO</v>
      </c>
      <c r="AG874" t="str">
        <f t="shared" si="181"/>
        <v>TKO Power Inc. (South Bear Creek)</v>
      </c>
      <c r="AH874" s="70">
        <f t="shared" si="182"/>
        <v>2.8340000000000001</v>
      </c>
      <c r="AI874" t="str">
        <f t="shared" si="183"/>
        <v>Small_Hydro</v>
      </c>
      <c r="AJ874" s="44">
        <f>IFERROR(INDEX(MasterGenCapability_201906!$G:$G,MATCH($AF874,MasterGenCapability_201906!$U:$U,0)),"")</f>
        <v>2.83</v>
      </c>
      <c r="AK874" s="44">
        <f>IFERROR(INDEX(NQC2020compliance_20191121!$L:$L,MATCH($AF874,NQC2020compliance_20191121!$A:$A,0)),"")</f>
        <v>0</v>
      </c>
    </row>
    <row r="875" spans="2:37" x14ac:dyDescent="0.25">
      <c r="B875" s="6">
        <v>870</v>
      </c>
      <c r="C875" s="6" t="s">
        <v>2416</v>
      </c>
      <c r="D875" s="6" t="s">
        <v>2417</v>
      </c>
      <c r="E875" s="6"/>
      <c r="F875" s="6" t="s">
        <v>1127</v>
      </c>
      <c r="G875" s="6" t="s">
        <v>30</v>
      </c>
      <c r="H875" s="6" t="s">
        <v>1212</v>
      </c>
      <c r="I875" s="6" t="s">
        <v>197</v>
      </c>
      <c r="J875" s="6" t="s">
        <v>191</v>
      </c>
      <c r="K875" s="6"/>
      <c r="L875" s="6" t="s">
        <v>1</v>
      </c>
      <c r="M875" s="12">
        <v>43101</v>
      </c>
      <c r="N875" s="12">
        <v>46752</v>
      </c>
      <c r="O875" s="6">
        <v>1</v>
      </c>
      <c r="P875" s="13">
        <v>50</v>
      </c>
      <c r="Q875" s="13">
        <v>438</v>
      </c>
      <c r="R875" s="14">
        <v>1</v>
      </c>
      <c r="S875" s="6" t="s">
        <v>35</v>
      </c>
      <c r="T875" s="6" t="s">
        <v>35</v>
      </c>
      <c r="U875" s="15" t="s">
        <v>35</v>
      </c>
      <c r="V875" s="15" t="s">
        <v>191</v>
      </c>
      <c r="W875" s="15" t="s">
        <v>37</v>
      </c>
      <c r="X875" s="16">
        <v>1</v>
      </c>
      <c r="Y875" s="45">
        <f t="shared" si="185"/>
        <v>73050</v>
      </c>
      <c r="Z875" s="41">
        <f>IF(IFERROR(MATCH(E875,CONV_CAISO_Gen_List!C:C,0),FALSE),1,0)</f>
        <v>0</v>
      </c>
      <c r="AA875" s="47">
        <f t="shared" si="186"/>
        <v>438</v>
      </c>
      <c r="AB875">
        <f t="shared" si="187"/>
        <v>1</v>
      </c>
      <c r="AC875">
        <f t="shared" si="188"/>
        <v>1</v>
      </c>
      <c r="AD875">
        <f t="shared" si="184"/>
        <v>1</v>
      </c>
      <c r="AE875">
        <f t="shared" si="189"/>
        <v>0</v>
      </c>
      <c r="AF875" t="str">
        <f t="shared" si="180"/>
        <v>SC33118</v>
      </c>
      <c r="AG875" t="str">
        <f t="shared" si="181"/>
        <v>Geysers Power Company, LLC</v>
      </c>
      <c r="AH875" s="70">
        <f t="shared" si="182"/>
        <v>50</v>
      </c>
      <c r="AI875" t="str">
        <f t="shared" si="183"/>
        <v>Geothermal</v>
      </c>
      <c r="AJ875" s="44" t="str">
        <f>IFERROR(INDEX(MasterGenCapability_201906!$G:$G,MATCH($AF875,MasterGenCapability_201906!$U:$U,0)),"")</f>
        <v/>
      </c>
      <c r="AK875" s="44" t="str">
        <f>IFERROR(INDEX(NQC2020compliance_20191121!$L:$L,MATCH($AF875,NQC2020compliance_20191121!$A:$A,0)),"")</f>
        <v/>
      </c>
    </row>
    <row r="876" spans="2:37" x14ac:dyDescent="0.25">
      <c r="B876" s="6">
        <v>871</v>
      </c>
      <c r="C876" s="6" t="s">
        <v>2418</v>
      </c>
      <c r="D876" s="6" t="s">
        <v>2419</v>
      </c>
      <c r="E876" s="6"/>
      <c r="F876" s="6" t="s">
        <v>1127</v>
      </c>
      <c r="G876" s="6" t="s">
        <v>30</v>
      </c>
      <c r="H876" s="6" t="s">
        <v>1896</v>
      </c>
      <c r="I876" s="6" t="s">
        <v>1897</v>
      </c>
      <c r="J876" s="6" t="s">
        <v>992</v>
      </c>
      <c r="K876" s="6"/>
      <c r="L876" s="6" t="s">
        <v>3</v>
      </c>
      <c r="M876" s="12">
        <v>43008</v>
      </c>
      <c r="N876" s="12">
        <v>48611</v>
      </c>
      <c r="O876" s="6">
        <v>1</v>
      </c>
      <c r="P876" s="13">
        <v>132</v>
      </c>
      <c r="Q876" s="13">
        <v>380.892</v>
      </c>
      <c r="R876" s="14">
        <v>0.32940016599999999</v>
      </c>
      <c r="S876" s="6" t="s">
        <v>35</v>
      </c>
      <c r="T876" s="6" t="s">
        <v>35</v>
      </c>
      <c r="U876" s="15" t="s">
        <v>35</v>
      </c>
      <c r="V876" s="15" t="s">
        <v>992</v>
      </c>
      <c r="W876" s="15" t="s">
        <v>906</v>
      </c>
      <c r="X876" s="16">
        <v>0.84</v>
      </c>
      <c r="Y876" s="45">
        <f t="shared" si="185"/>
        <v>73050</v>
      </c>
      <c r="Z876" s="41">
        <f>IF(IFERROR(MATCH(E876,CONV_CAISO_Gen_List!C:C,0),FALSE),1,0)</f>
        <v>0</v>
      </c>
      <c r="AA876" s="47">
        <f t="shared" si="186"/>
        <v>319.94927999999999</v>
      </c>
      <c r="AB876">
        <f t="shared" si="187"/>
        <v>1</v>
      </c>
      <c r="AC876">
        <f t="shared" si="188"/>
        <v>1</v>
      </c>
      <c r="AD876">
        <f t="shared" si="184"/>
        <v>1</v>
      </c>
      <c r="AE876">
        <f t="shared" si="189"/>
        <v>0</v>
      </c>
      <c r="AF876" t="str">
        <f t="shared" ref="AF876:AF879" si="190">IF(ISBLANK(E876),C876,E876)</f>
        <v>SC76372</v>
      </c>
      <c r="AG876" t="str">
        <f t="shared" ref="AG876:AG879" si="191">D876</f>
        <v>Tule Wind</v>
      </c>
      <c r="AH876" s="70">
        <f t="shared" ref="AH876:AH879" si="192">P876</f>
        <v>132</v>
      </c>
      <c r="AI876" t="str">
        <f t="shared" ref="AI876:AI879" si="193">V876</f>
        <v>Wind</v>
      </c>
      <c r="AJ876" s="44" t="str">
        <f>IFERROR(INDEX(MasterGenCapability_201906!$G:$G,MATCH($AF876,MasterGenCapability_201906!$U:$U,0)),"")</f>
        <v/>
      </c>
      <c r="AK876" s="44" t="str">
        <f>IFERROR(INDEX(NQC2020compliance_20191121!$L:$L,MATCH($AF876,NQC2020compliance_20191121!$A:$A,0)),"")</f>
        <v/>
      </c>
    </row>
    <row r="877" spans="2:37" x14ac:dyDescent="0.25">
      <c r="B877" s="6">
        <v>872</v>
      </c>
      <c r="C877" s="6" t="s">
        <v>2420</v>
      </c>
      <c r="D877" s="6" t="s">
        <v>2421</v>
      </c>
      <c r="E877" s="6"/>
      <c r="F877" s="6" t="s">
        <v>29</v>
      </c>
      <c r="G877" s="6" t="s">
        <v>30</v>
      </c>
      <c r="H877" s="6" t="s">
        <v>101</v>
      </c>
      <c r="I877" s="6" t="s">
        <v>102</v>
      </c>
      <c r="J877" s="6" t="s">
        <v>211</v>
      </c>
      <c r="K877" s="6" t="s">
        <v>212</v>
      </c>
      <c r="L877" s="6" t="s">
        <v>1</v>
      </c>
      <c r="M877" s="12">
        <v>42319</v>
      </c>
      <c r="N877" s="12">
        <v>49623</v>
      </c>
      <c r="O877" s="6">
        <v>1</v>
      </c>
      <c r="P877" s="13">
        <v>0.28000000000000003</v>
      </c>
      <c r="Q877" s="13">
        <v>0.79471199999999997</v>
      </c>
      <c r="R877" s="14">
        <v>0.32400195700000001</v>
      </c>
      <c r="S877" s="6" t="s">
        <v>35</v>
      </c>
      <c r="T877" s="6" t="s">
        <v>35</v>
      </c>
      <c r="U877" s="15" t="s">
        <v>35</v>
      </c>
      <c r="V877" s="15" t="s">
        <v>213</v>
      </c>
      <c r="W877" s="15" t="s">
        <v>47</v>
      </c>
      <c r="X877" s="16">
        <v>1</v>
      </c>
      <c r="Y877" s="45">
        <f t="shared" si="185"/>
        <v>73050</v>
      </c>
      <c r="Z877" s="41">
        <f>IF(IFERROR(MATCH(E877,CONV_CAISO_Gen_List!C:C,0),FALSE),1,0)</f>
        <v>0</v>
      </c>
      <c r="AA877" s="47">
        <f t="shared" si="186"/>
        <v>0.79471199999999997</v>
      </c>
      <c r="AB877">
        <f t="shared" si="187"/>
        <v>1</v>
      </c>
      <c r="AC877">
        <f t="shared" si="188"/>
        <v>1</v>
      </c>
      <c r="AD877">
        <f t="shared" si="184"/>
        <v>1</v>
      </c>
      <c r="AE877">
        <f t="shared" si="189"/>
        <v>0</v>
      </c>
      <c r="AF877" t="str">
        <f t="shared" si="190"/>
        <v>PG40139</v>
      </c>
      <c r="AG877" t="str">
        <f t="shared" si="191"/>
        <v>Goose Valley Hydro (SB32)</v>
      </c>
      <c r="AH877" s="70">
        <f t="shared" si="192"/>
        <v>0.28000000000000003</v>
      </c>
      <c r="AI877" t="str">
        <f t="shared" si="193"/>
        <v>Small_Hydro</v>
      </c>
      <c r="AJ877" s="44" t="str">
        <f>IFERROR(INDEX(MasterGenCapability_201906!$G:$G,MATCH($AF877,MasterGenCapability_201906!$U:$U,0)),"")</f>
        <v/>
      </c>
      <c r="AK877" s="44" t="str">
        <f>IFERROR(INDEX(NQC2020compliance_20191121!$L:$L,MATCH($AF877,NQC2020compliance_20191121!$A:$A,0)),"")</f>
        <v/>
      </c>
    </row>
    <row r="878" spans="2:37" x14ac:dyDescent="0.25">
      <c r="B878" s="6">
        <v>873</v>
      </c>
      <c r="C878" s="6" t="s">
        <v>2422</v>
      </c>
      <c r="D878" s="6" t="s">
        <v>2423</v>
      </c>
      <c r="E878" s="6" t="s">
        <v>2424</v>
      </c>
      <c r="F878" s="6" t="s">
        <v>29</v>
      </c>
      <c r="G878" s="6" t="s">
        <v>30</v>
      </c>
      <c r="H878" s="6" t="s">
        <v>242</v>
      </c>
      <c r="I878" s="6" t="s">
        <v>46</v>
      </c>
      <c r="J878" s="6" t="s">
        <v>211</v>
      </c>
      <c r="K878" s="6" t="s">
        <v>212</v>
      </c>
      <c r="L878" s="6" t="s">
        <v>1</v>
      </c>
      <c r="M878" s="12">
        <v>42530</v>
      </c>
      <c r="N878" s="12">
        <v>49834</v>
      </c>
      <c r="O878" s="6">
        <v>1</v>
      </c>
      <c r="P878" s="13">
        <v>0.995</v>
      </c>
      <c r="Q878" s="13">
        <v>3.42</v>
      </c>
      <c r="R878" s="14">
        <v>0.39237282299999998</v>
      </c>
      <c r="S878" s="6" t="s">
        <v>35</v>
      </c>
      <c r="T878" s="6" t="s">
        <v>35</v>
      </c>
      <c r="U878" s="15" t="s">
        <v>35</v>
      </c>
      <c r="V878" s="15" t="s">
        <v>213</v>
      </c>
      <c r="W878" s="15" t="s">
        <v>47</v>
      </c>
      <c r="X878" s="16">
        <v>1</v>
      </c>
      <c r="Y878" s="45">
        <f t="shared" si="185"/>
        <v>73050</v>
      </c>
      <c r="Z878" s="41">
        <f>IF(IFERROR(MATCH(E878,CONV_CAISO_Gen_List!C:C,0),FALSE),1,0)</f>
        <v>1</v>
      </c>
      <c r="AA878" s="47">
        <f t="shared" si="186"/>
        <v>3.42</v>
      </c>
      <c r="AB878">
        <f t="shared" si="187"/>
        <v>1</v>
      </c>
      <c r="AC878">
        <f t="shared" si="188"/>
        <v>1</v>
      </c>
      <c r="AD878">
        <f t="shared" si="184"/>
        <v>1</v>
      </c>
      <c r="AE878">
        <f t="shared" si="189"/>
        <v>0</v>
      </c>
      <c r="AF878" t="str">
        <f t="shared" si="190"/>
        <v>BUCKCK_2_HYDRO</v>
      </c>
      <c r="AG878" t="str">
        <f t="shared" si="191"/>
        <v>Lassen Station Hydro (SB32)</v>
      </c>
      <c r="AH878" s="70">
        <f t="shared" si="192"/>
        <v>0.995</v>
      </c>
      <c r="AI878" t="str">
        <f t="shared" si="193"/>
        <v>Small_Hydro</v>
      </c>
      <c r="AJ878" s="44">
        <f>IFERROR(INDEX(MasterGenCapability_201906!$G:$G,MATCH($AF878,MasterGenCapability_201906!$U:$U,0)),"")</f>
        <v>0.99</v>
      </c>
      <c r="AK878" s="44">
        <f>IFERROR(INDEX(NQC2020compliance_20191121!$L:$L,MATCH($AF878,NQC2020compliance_20191121!$A:$A,0)),"")</f>
        <v>0</v>
      </c>
    </row>
    <row r="879" spans="2:37" x14ac:dyDescent="0.25">
      <c r="B879" s="6">
        <v>874</v>
      </c>
      <c r="C879" s="6" t="s">
        <v>2425</v>
      </c>
      <c r="D879" s="6" t="s">
        <v>466</v>
      </c>
      <c r="E879" s="6" t="s">
        <v>2426</v>
      </c>
      <c r="F879" s="6" t="s">
        <v>29</v>
      </c>
      <c r="G879" s="6" t="s">
        <v>30</v>
      </c>
      <c r="H879" s="6" t="s">
        <v>45</v>
      </c>
      <c r="I879" s="6" t="s">
        <v>58</v>
      </c>
      <c r="J879" s="6" t="s">
        <v>211</v>
      </c>
      <c r="K879" s="6" t="s">
        <v>212</v>
      </c>
      <c r="L879" s="6" t="s">
        <v>1</v>
      </c>
      <c r="M879" s="12">
        <v>29830</v>
      </c>
      <c r="N879" s="12">
        <v>47848</v>
      </c>
      <c r="O879" s="6">
        <v>1</v>
      </c>
      <c r="P879" s="13">
        <v>11.9</v>
      </c>
      <c r="Q879" s="13">
        <v>32.82</v>
      </c>
      <c r="R879" s="14">
        <v>0.31483826399999998</v>
      </c>
      <c r="S879" s="6" t="s">
        <v>35</v>
      </c>
      <c r="T879" s="6" t="s">
        <v>35</v>
      </c>
      <c r="U879" s="15" t="s">
        <v>35</v>
      </c>
      <c r="V879" s="15" t="s">
        <v>213</v>
      </c>
      <c r="W879" s="15" t="s">
        <v>58</v>
      </c>
      <c r="X879" s="16">
        <v>1</v>
      </c>
      <c r="Y879" s="45">
        <f t="shared" si="185"/>
        <v>73050</v>
      </c>
      <c r="Z879" s="41">
        <f>IF(IFERROR(MATCH(E879,CONV_CAISO_Gen_List!C:C,0),FALSE),1,0)</f>
        <v>0</v>
      </c>
      <c r="AA879" s="47">
        <f t="shared" si="186"/>
        <v>32.82</v>
      </c>
      <c r="AB879">
        <f t="shared" si="187"/>
        <v>1</v>
      </c>
      <c r="AC879">
        <f t="shared" si="188"/>
        <v>1</v>
      </c>
      <c r="AD879">
        <f t="shared" si="184"/>
        <v>1</v>
      </c>
      <c r="AE879">
        <f t="shared" si="189"/>
        <v>0</v>
      </c>
      <c r="AF879" t="str">
        <f t="shared" si="190"/>
        <v>MONTPH_7_UNIT 1</v>
      </c>
      <c r="AG879" t="str">
        <f t="shared" si="191"/>
        <v>Solano Irrigation District (SID)(ID/WA)</v>
      </c>
      <c r="AH879" s="70">
        <f t="shared" si="192"/>
        <v>11.9</v>
      </c>
      <c r="AI879" t="str">
        <f t="shared" si="193"/>
        <v>Small_Hydro</v>
      </c>
      <c r="AJ879" s="44" t="str">
        <f>IFERROR(INDEX(MasterGenCapability_201906!$G:$G,MATCH($AF879,MasterGenCapability_201906!$U:$U,0)),"")</f>
        <v/>
      </c>
      <c r="AK879" s="44" t="str">
        <f>IFERROR(INDEX(NQC2020compliance_20191121!$L:$L,MATCH($AF879,NQC2020compliance_20191121!$A:$A,0)),"")</f>
        <v/>
      </c>
    </row>
    <row r="880" spans="2:37" hidden="1" x14ac:dyDescent="0.25">
      <c r="B880" s="6">
        <v>875</v>
      </c>
      <c r="C880" s="6" t="s">
        <v>2427</v>
      </c>
      <c r="D880" s="6" t="s">
        <v>2428</v>
      </c>
      <c r="E880" s="6" t="s">
        <v>2429</v>
      </c>
      <c r="F880" s="6" t="s">
        <v>29</v>
      </c>
      <c r="G880" s="6" t="s">
        <v>30</v>
      </c>
      <c r="H880" s="6" t="s">
        <v>722</v>
      </c>
      <c r="I880" s="6" t="s">
        <v>46</v>
      </c>
      <c r="J880" s="6" t="s">
        <v>211</v>
      </c>
      <c r="K880" s="6" t="s">
        <v>212</v>
      </c>
      <c r="L880" s="6" t="s">
        <v>1</v>
      </c>
      <c r="M880" s="12">
        <v>42125</v>
      </c>
      <c r="N880" s="12">
        <v>42216</v>
      </c>
      <c r="O880" s="6">
        <v>0</v>
      </c>
      <c r="P880" s="13">
        <v>3</v>
      </c>
      <c r="Q880" s="13">
        <v>13.11875</v>
      </c>
      <c r="R880" s="14">
        <v>0.49919140000000001</v>
      </c>
      <c r="S880" s="6" t="s">
        <v>35</v>
      </c>
      <c r="T880" s="6" t="s">
        <v>35</v>
      </c>
      <c r="U880" s="15" t="s">
        <v>35</v>
      </c>
      <c r="V880" s="15" t="s">
        <v>213</v>
      </c>
      <c r="W880" s="15" t="s">
        <v>47</v>
      </c>
      <c r="X880" s="16">
        <v>1</v>
      </c>
      <c r="Y880" s="45">
        <f t="shared" si="185"/>
        <v>42216</v>
      </c>
      <c r="Z880" s="41">
        <f>IF(IFERROR(MATCH(E880,CONV_CAISO_Gen_List!C:C,0),FALSE),1,0)</f>
        <v>1</v>
      </c>
      <c r="AA880" s="47">
        <f t="shared" si="186"/>
        <v>13.11875</v>
      </c>
      <c r="AB880">
        <f t="shared" si="187"/>
        <v>0</v>
      </c>
      <c r="AC880">
        <f t="shared" si="188"/>
        <v>1</v>
      </c>
      <c r="AD880">
        <f t="shared" si="184"/>
        <v>0</v>
      </c>
      <c r="AE880">
        <f t="shared" si="189"/>
        <v>0</v>
      </c>
      <c r="AJ880" s="44" t="str">
        <f>IFERROR(INDEX(MasterGenCapability_201906!$G:$G,MATCH($AF880,MasterGenCapability_201906!$U:$U,0)),"")</f>
        <v/>
      </c>
      <c r="AK880" s="44" t="str">
        <f>IFERROR(INDEX(NQC2020compliance_20191121!$L:$L,MATCH($AF880,NQC2020compliance_20191121!$A:$A,0)),"")</f>
        <v/>
      </c>
    </row>
    <row r="881" spans="2:37" x14ac:dyDescent="0.25">
      <c r="B881" s="6">
        <v>876</v>
      </c>
      <c r="C881" s="6" t="s">
        <v>2430</v>
      </c>
      <c r="D881" s="6" t="s">
        <v>2431</v>
      </c>
      <c r="E881" s="6"/>
      <c r="F881" s="6" t="s">
        <v>29</v>
      </c>
      <c r="G881" s="6" t="s">
        <v>30</v>
      </c>
      <c r="H881" s="6" t="s">
        <v>623</v>
      </c>
      <c r="I881" s="6" t="s">
        <v>80</v>
      </c>
      <c r="J881" s="6" t="s">
        <v>614</v>
      </c>
      <c r="K881" s="6" t="s">
        <v>619</v>
      </c>
      <c r="L881" s="6" t="s">
        <v>3</v>
      </c>
      <c r="M881" s="12">
        <v>42719</v>
      </c>
      <c r="N881" s="12">
        <v>50023</v>
      </c>
      <c r="O881" s="6">
        <v>1</v>
      </c>
      <c r="P881" s="13">
        <v>3</v>
      </c>
      <c r="Q881" s="13">
        <v>7.7659229999999999</v>
      </c>
      <c r="R881" s="14">
        <v>0.29550696300000001</v>
      </c>
      <c r="S881" s="6" t="s">
        <v>35</v>
      </c>
      <c r="T881" s="6" t="s">
        <v>35</v>
      </c>
      <c r="U881" s="15" t="s">
        <v>35</v>
      </c>
      <c r="V881" s="15" t="s">
        <v>616</v>
      </c>
      <c r="W881" s="15" t="s">
        <v>80</v>
      </c>
      <c r="X881" s="16">
        <v>0.84</v>
      </c>
      <c r="Y881" s="45">
        <f t="shared" si="185"/>
        <v>73050</v>
      </c>
      <c r="Z881" s="41">
        <f>IF(IFERROR(MATCH(E881,CONV_CAISO_Gen_List!C:C,0),FALSE),1,0)</f>
        <v>0</v>
      </c>
      <c r="AA881" s="47">
        <f t="shared" si="186"/>
        <v>6.5233753199999995</v>
      </c>
      <c r="AB881">
        <f t="shared" si="187"/>
        <v>1</v>
      </c>
      <c r="AC881">
        <f t="shared" si="188"/>
        <v>1</v>
      </c>
      <c r="AD881">
        <f t="shared" si="184"/>
        <v>1</v>
      </c>
      <c r="AE881">
        <f t="shared" si="189"/>
        <v>0</v>
      </c>
      <c r="AF881" t="str">
        <f t="shared" ref="AF881:AF927" si="194">IF(ISBLANK(E881),C881,E881)</f>
        <v>PG50063</v>
      </c>
      <c r="AG881" t="str">
        <f t="shared" ref="AG881:AG927" si="195">D881</f>
        <v>Oak Leaf Solar X (SB32)</v>
      </c>
      <c r="AH881" s="70">
        <f t="shared" ref="AH881:AH927" si="196">P881</f>
        <v>3</v>
      </c>
      <c r="AI881" t="str">
        <f t="shared" ref="AI881:AI927" si="197">V881</f>
        <v>Solar</v>
      </c>
      <c r="AJ881" s="44" t="str">
        <f>IFERROR(INDEX(MasterGenCapability_201906!$G:$G,MATCH($AF881,MasterGenCapability_201906!$U:$U,0)),"")</f>
        <v/>
      </c>
      <c r="AK881" s="44" t="str">
        <f>IFERROR(INDEX(NQC2020compliance_20191121!$L:$L,MATCH($AF881,NQC2020compliance_20191121!$A:$A,0)),"")</f>
        <v/>
      </c>
    </row>
    <row r="882" spans="2:37" x14ac:dyDescent="0.25">
      <c r="B882" s="6">
        <v>877</v>
      </c>
      <c r="C882" s="6" t="s">
        <v>2432</v>
      </c>
      <c r="D882" s="6" t="s">
        <v>2433</v>
      </c>
      <c r="E882" s="6"/>
      <c r="F882" s="6" t="s">
        <v>29</v>
      </c>
      <c r="G882" s="6" t="s">
        <v>30</v>
      </c>
      <c r="H882" s="6" t="s">
        <v>174</v>
      </c>
      <c r="I882" s="6" t="s">
        <v>175</v>
      </c>
      <c r="J882" s="6" t="s">
        <v>614</v>
      </c>
      <c r="K882" s="6" t="s">
        <v>615</v>
      </c>
      <c r="L882" s="6" t="s">
        <v>3</v>
      </c>
      <c r="M882" s="12">
        <v>42705</v>
      </c>
      <c r="N882" s="12">
        <v>50009</v>
      </c>
      <c r="O882" s="6">
        <v>1</v>
      </c>
      <c r="P882" s="13">
        <v>1.5</v>
      </c>
      <c r="Q882" s="13">
        <v>3.4660000000000002</v>
      </c>
      <c r="R882" s="14">
        <v>0.26377473400000001</v>
      </c>
      <c r="S882" s="6" t="s">
        <v>35</v>
      </c>
      <c r="T882" s="6" t="s">
        <v>35</v>
      </c>
      <c r="U882" s="15" t="s">
        <v>35</v>
      </c>
      <c r="V882" s="15" t="s">
        <v>616</v>
      </c>
      <c r="W882" s="15" t="s">
        <v>176</v>
      </c>
      <c r="X882" s="16">
        <v>0.84</v>
      </c>
      <c r="Y882" s="45">
        <f t="shared" si="185"/>
        <v>73050</v>
      </c>
      <c r="Z882" s="41">
        <f>IF(IFERROR(MATCH(E882,CONV_CAISO_Gen_List!C:C,0),FALSE),1,0)</f>
        <v>0</v>
      </c>
      <c r="AA882" s="47">
        <f t="shared" si="186"/>
        <v>2.9114400000000002</v>
      </c>
      <c r="AB882">
        <f t="shared" si="187"/>
        <v>1</v>
      </c>
      <c r="AC882">
        <f t="shared" si="188"/>
        <v>1</v>
      </c>
      <c r="AD882">
        <f t="shared" si="184"/>
        <v>1</v>
      </c>
      <c r="AE882">
        <f t="shared" si="189"/>
        <v>0</v>
      </c>
      <c r="AF882" t="str">
        <f t="shared" si="194"/>
        <v>PG50062</v>
      </c>
      <c r="AG882" t="str">
        <f t="shared" si="195"/>
        <v>Merced 2 - (SB32)</v>
      </c>
      <c r="AH882" s="70">
        <f t="shared" si="196"/>
        <v>1.5</v>
      </c>
      <c r="AI882" t="str">
        <f t="shared" si="197"/>
        <v>Solar</v>
      </c>
      <c r="AJ882" s="44" t="str">
        <f>IFERROR(INDEX(MasterGenCapability_201906!$G:$G,MATCH($AF882,MasterGenCapability_201906!$U:$U,0)),"")</f>
        <v/>
      </c>
      <c r="AK882" s="44" t="str">
        <f>IFERROR(INDEX(NQC2020compliance_20191121!$L:$L,MATCH($AF882,NQC2020compliance_20191121!$A:$A,0)),"")</f>
        <v/>
      </c>
    </row>
    <row r="883" spans="2:37" x14ac:dyDescent="0.25">
      <c r="B883" s="6">
        <v>878</v>
      </c>
      <c r="C883" s="6" t="s">
        <v>2434</v>
      </c>
      <c r="D883" s="6" t="s">
        <v>2029</v>
      </c>
      <c r="E883" s="6" t="s">
        <v>2030</v>
      </c>
      <c r="F883" s="6" t="s">
        <v>1127</v>
      </c>
      <c r="G883" s="6" t="s">
        <v>30</v>
      </c>
      <c r="H883" s="6" t="s">
        <v>844</v>
      </c>
      <c r="I883" s="6" t="s">
        <v>1166</v>
      </c>
      <c r="J883" s="6" t="s">
        <v>992</v>
      </c>
      <c r="K883" s="6"/>
      <c r="L883" s="6" t="s">
        <v>1</v>
      </c>
      <c r="M883" s="12">
        <v>42278</v>
      </c>
      <c r="N883" s="12">
        <v>44865</v>
      </c>
      <c r="O883" s="6">
        <v>1</v>
      </c>
      <c r="P883" s="13">
        <v>19.55</v>
      </c>
      <c r="Q883" s="13">
        <v>45.97</v>
      </c>
      <c r="R883" s="14">
        <v>0.268425417</v>
      </c>
      <c r="S883" s="6" t="s">
        <v>35</v>
      </c>
      <c r="T883" s="6" t="s">
        <v>35</v>
      </c>
      <c r="U883" s="15" t="s">
        <v>35</v>
      </c>
      <c r="V883" s="15" t="s">
        <v>992</v>
      </c>
      <c r="W883" s="15" t="s">
        <v>846</v>
      </c>
      <c r="X883" s="16">
        <v>1</v>
      </c>
      <c r="Y883" s="45">
        <f t="shared" si="185"/>
        <v>73050</v>
      </c>
      <c r="Z883" s="41">
        <f>IF(IFERROR(MATCH(E883,CONV_CAISO_Gen_List!C:C,0),FALSE),1,0)</f>
        <v>1</v>
      </c>
      <c r="AA883" s="47">
        <f t="shared" si="186"/>
        <v>45.97</v>
      </c>
      <c r="AB883">
        <f t="shared" si="187"/>
        <v>1</v>
      </c>
      <c r="AC883">
        <f t="shared" si="188"/>
        <v>1</v>
      </c>
      <c r="AD883">
        <f t="shared" si="184"/>
        <v>1</v>
      </c>
      <c r="AE883">
        <f t="shared" si="189"/>
        <v>0</v>
      </c>
      <c r="AF883" t="str">
        <f t="shared" si="194"/>
        <v>CAPWD_1_QF</v>
      </c>
      <c r="AG883" t="str">
        <f t="shared" si="195"/>
        <v>Edom Hills Project 1, LLC</v>
      </c>
      <c r="AH883" s="70">
        <f t="shared" si="196"/>
        <v>19.55</v>
      </c>
      <c r="AI883" t="str">
        <f t="shared" si="197"/>
        <v>Wind</v>
      </c>
      <c r="AJ883" s="44" t="str">
        <f>IFERROR(INDEX(MasterGenCapability_201906!$G:$G,MATCH($AF883,MasterGenCapability_201906!$U:$U,0)),"")</f>
        <v/>
      </c>
      <c r="AK883" s="44">
        <f>IFERROR(INDEX(NQC2020compliance_20191121!$L:$L,MATCH($AF883,NQC2020compliance_20191121!$A:$A,0)),"")</f>
        <v>2.93</v>
      </c>
    </row>
    <row r="884" spans="2:37" x14ac:dyDescent="0.25">
      <c r="B884" s="6">
        <v>879</v>
      </c>
      <c r="C884" s="6" t="s">
        <v>2435</v>
      </c>
      <c r="D884" s="6" t="s">
        <v>2436</v>
      </c>
      <c r="E884" s="6"/>
      <c r="F884" s="6" t="s">
        <v>1127</v>
      </c>
      <c r="G884" s="6" t="s">
        <v>30</v>
      </c>
      <c r="H884" s="6" t="s">
        <v>79</v>
      </c>
      <c r="I884" s="6" t="s">
        <v>91</v>
      </c>
      <c r="J884" s="6" t="s">
        <v>614</v>
      </c>
      <c r="K884" s="6" t="s">
        <v>615</v>
      </c>
      <c r="L884" s="6" t="s">
        <v>3</v>
      </c>
      <c r="M884" s="12">
        <v>43466</v>
      </c>
      <c r="N884" s="12">
        <v>48944</v>
      </c>
      <c r="O884" s="6">
        <v>1</v>
      </c>
      <c r="P884" s="13">
        <v>160</v>
      </c>
      <c r="Q884" s="13">
        <v>488</v>
      </c>
      <c r="R884" s="14">
        <v>0.34817351600000002</v>
      </c>
      <c r="S884" s="6" t="s">
        <v>35</v>
      </c>
      <c r="T884" s="6" t="s">
        <v>35</v>
      </c>
      <c r="U884" s="15" t="s">
        <v>35</v>
      </c>
      <c r="V884" s="15" t="s">
        <v>616</v>
      </c>
      <c r="W884" s="15" t="s">
        <v>91</v>
      </c>
      <c r="X884" s="16">
        <v>0.84</v>
      </c>
      <c r="Y884" s="45">
        <f t="shared" si="185"/>
        <v>73050</v>
      </c>
      <c r="Z884" s="41">
        <f>IF(IFERROR(MATCH(E884,CONV_CAISO_Gen_List!C:C,0),FALSE),1,0)</f>
        <v>0</v>
      </c>
      <c r="AA884" s="47">
        <f t="shared" si="186"/>
        <v>409.91999999999996</v>
      </c>
      <c r="AB884">
        <f t="shared" si="187"/>
        <v>1</v>
      </c>
      <c r="AC884">
        <f t="shared" si="188"/>
        <v>1</v>
      </c>
      <c r="AD884">
        <f t="shared" si="184"/>
        <v>1</v>
      </c>
      <c r="AE884">
        <f t="shared" si="189"/>
        <v>0</v>
      </c>
      <c r="AF884" t="str">
        <f t="shared" si="194"/>
        <v>SC55814</v>
      </c>
      <c r="AG884" t="str">
        <f t="shared" si="195"/>
        <v>North Rosamond Solar, LLC</v>
      </c>
      <c r="AH884" s="70">
        <f t="shared" si="196"/>
        <v>160</v>
      </c>
      <c r="AI884" t="str">
        <f t="shared" si="197"/>
        <v>Solar</v>
      </c>
      <c r="AJ884" s="44" t="str">
        <f>IFERROR(INDEX(MasterGenCapability_201906!$G:$G,MATCH($AF884,MasterGenCapability_201906!$U:$U,0)),"")</f>
        <v/>
      </c>
      <c r="AK884" s="44" t="str">
        <f>IFERROR(INDEX(NQC2020compliance_20191121!$L:$L,MATCH($AF884,NQC2020compliance_20191121!$A:$A,0)),"")</f>
        <v/>
      </c>
    </row>
    <row r="885" spans="2:37" x14ac:dyDescent="0.25">
      <c r="B885" s="6">
        <v>880</v>
      </c>
      <c r="C885" s="6" t="s">
        <v>2437</v>
      </c>
      <c r="D885" s="6" t="s">
        <v>2438</v>
      </c>
      <c r="E885" s="6"/>
      <c r="F885" s="6" t="s">
        <v>1127</v>
      </c>
      <c r="G885" s="6" t="s">
        <v>756</v>
      </c>
      <c r="H885" s="6" t="s">
        <v>757</v>
      </c>
      <c r="I885" s="6" t="s">
        <v>758</v>
      </c>
      <c r="J885" s="6" t="s">
        <v>614</v>
      </c>
      <c r="K885" s="6" t="s">
        <v>615</v>
      </c>
      <c r="L885" s="6" t="s">
        <v>3</v>
      </c>
      <c r="M885" s="12">
        <v>43831</v>
      </c>
      <c r="N885" s="12">
        <v>49309</v>
      </c>
      <c r="O885" s="6">
        <v>1</v>
      </c>
      <c r="P885" s="13">
        <v>160</v>
      </c>
      <c r="Q885" s="13">
        <v>467</v>
      </c>
      <c r="R885" s="14">
        <v>0.33319063900000001</v>
      </c>
      <c r="S885" s="6" t="s">
        <v>35</v>
      </c>
      <c r="T885" s="6" t="s">
        <v>35</v>
      </c>
      <c r="U885" s="15" t="s">
        <v>35</v>
      </c>
      <c r="V885" s="15" t="s">
        <v>616</v>
      </c>
      <c r="W885" s="15" t="s">
        <v>759</v>
      </c>
      <c r="X885" s="16">
        <v>0.84</v>
      </c>
      <c r="Y885" s="45">
        <f t="shared" si="185"/>
        <v>73050</v>
      </c>
      <c r="Z885" s="41">
        <f>IF(IFERROR(MATCH(E885,CONV_CAISO_Gen_List!C:C,0),FALSE),1,0)</f>
        <v>0</v>
      </c>
      <c r="AA885" s="47">
        <f t="shared" si="186"/>
        <v>392.28</v>
      </c>
      <c r="AB885">
        <f t="shared" si="187"/>
        <v>1</v>
      </c>
      <c r="AC885">
        <f t="shared" si="188"/>
        <v>1</v>
      </c>
      <c r="AD885">
        <f t="shared" si="184"/>
        <v>1</v>
      </c>
      <c r="AE885">
        <f t="shared" si="189"/>
        <v>0</v>
      </c>
      <c r="AF885" t="str">
        <f t="shared" si="194"/>
        <v>SC55882</v>
      </c>
      <c r="AG885" t="str">
        <f t="shared" si="195"/>
        <v>Sun Streams, LLC</v>
      </c>
      <c r="AH885" s="70">
        <f t="shared" si="196"/>
        <v>160</v>
      </c>
      <c r="AI885" t="str">
        <f t="shared" si="197"/>
        <v>Solar</v>
      </c>
      <c r="AJ885" s="44" t="str">
        <f>IFERROR(INDEX(MasterGenCapability_201906!$G:$G,MATCH($AF885,MasterGenCapability_201906!$U:$U,0)),"")</f>
        <v/>
      </c>
      <c r="AK885" s="44" t="str">
        <f>IFERROR(INDEX(NQC2020compliance_20191121!$L:$L,MATCH($AF885,NQC2020compliance_20191121!$A:$A,0)),"")</f>
        <v/>
      </c>
    </row>
    <row r="886" spans="2:37" x14ac:dyDescent="0.25">
      <c r="B886" s="6">
        <v>881</v>
      </c>
      <c r="C886" s="6" t="s">
        <v>2439</v>
      </c>
      <c r="D886" s="6" t="s">
        <v>2440</v>
      </c>
      <c r="E886" s="6"/>
      <c r="F886" s="6" t="s">
        <v>1127</v>
      </c>
      <c r="G886" s="6" t="s">
        <v>30</v>
      </c>
      <c r="H886" s="6" t="s">
        <v>79</v>
      </c>
      <c r="I886" s="6" t="s">
        <v>91</v>
      </c>
      <c r="J886" s="6" t="s">
        <v>614</v>
      </c>
      <c r="K886" s="6" t="s">
        <v>615</v>
      </c>
      <c r="L886" s="6" t="s">
        <v>3</v>
      </c>
      <c r="M886" s="12">
        <v>43466</v>
      </c>
      <c r="N886" s="12">
        <v>48944</v>
      </c>
      <c r="O886" s="6">
        <v>1</v>
      </c>
      <c r="P886" s="13">
        <v>108</v>
      </c>
      <c r="Q886" s="13">
        <v>330</v>
      </c>
      <c r="R886" s="14">
        <v>0.34880771199999999</v>
      </c>
      <c r="S886" s="6" t="s">
        <v>35</v>
      </c>
      <c r="T886" s="6" t="s">
        <v>35</v>
      </c>
      <c r="U886" s="15" t="s">
        <v>35</v>
      </c>
      <c r="V886" s="15" t="s">
        <v>616</v>
      </c>
      <c r="W886" s="15" t="s">
        <v>91</v>
      </c>
      <c r="X886" s="16">
        <v>0.84</v>
      </c>
      <c r="Y886" s="45">
        <f t="shared" si="185"/>
        <v>73050</v>
      </c>
      <c r="Z886" s="41">
        <f>IF(IFERROR(MATCH(E886,CONV_CAISO_Gen_List!C:C,0),FALSE),1,0)</f>
        <v>0</v>
      </c>
      <c r="AA886" s="47">
        <f t="shared" si="186"/>
        <v>277.2</v>
      </c>
      <c r="AB886">
        <f t="shared" si="187"/>
        <v>1</v>
      </c>
      <c r="AC886">
        <f t="shared" si="188"/>
        <v>1</v>
      </c>
      <c r="AD886">
        <f t="shared" si="184"/>
        <v>1</v>
      </c>
      <c r="AE886">
        <f t="shared" si="189"/>
        <v>0</v>
      </c>
      <c r="AF886" t="str">
        <f t="shared" si="194"/>
        <v>SC55883</v>
      </c>
      <c r="AG886" t="str">
        <f t="shared" si="195"/>
        <v>Willow Springs Solar, LLC</v>
      </c>
      <c r="AH886" s="70">
        <f t="shared" si="196"/>
        <v>108</v>
      </c>
      <c r="AI886" t="str">
        <f t="shared" si="197"/>
        <v>Solar</v>
      </c>
      <c r="AJ886" s="44" t="str">
        <f>IFERROR(INDEX(MasterGenCapability_201906!$G:$G,MATCH($AF886,MasterGenCapability_201906!$U:$U,0)),"")</f>
        <v/>
      </c>
      <c r="AK886" s="44" t="str">
        <f>IFERROR(INDEX(NQC2020compliance_20191121!$L:$L,MATCH($AF886,NQC2020compliance_20191121!$A:$A,0)),"")</f>
        <v/>
      </c>
    </row>
    <row r="887" spans="2:37" x14ac:dyDescent="0.25">
      <c r="B887" s="6">
        <v>882</v>
      </c>
      <c r="C887" s="6" t="s">
        <v>2441</v>
      </c>
      <c r="D887" s="6" t="s">
        <v>2442</v>
      </c>
      <c r="E887" s="6"/>
      <c r="F887" s="6" t="s">
        <v>1127</v>
      </c>
      <c r="G887" s="6" t="s">
        <v>834</v>
      </c>
      <c r="H887" s="6" t="s">
        <v>2443</v>
      </c>
      <c r="I887" s="6" t="s">
        <v>836</v>
      </c>
      <c r="J887" s="6" t="s">
        <v>614</v>
      </c>
      <c r="K887" s="6" t="s">
        <v>615</v>
      </c>
      <c r="L887" s="6" t="s">
        <v>3</v>
      </c>
      <c r="M887" s="12">
        <v>43831</v>
      </c>
      <c r="N887" s="12">
        <v>49309</v>
      </c>
      <c r="O887" s="6">
        <v>1</v>
      </c>
      <c r="P887" s="13">
        <v>104</v>
      </c>
      <c r="Q887" s="13">
        <v>302</v>
      </c>
      <c r="R887" s="14">
        <v>0.33148928700000002</v>
      </c>
      <c r="S887" s="6" t="s">
        <v>35</v>
      </c>
      <c r="T887" s="6" t="s">
        <v>35</v>
      </c>
      <c r="U887" s="15" t="s">
        <v>35</v>
      </c>
      <c r="V887" s="15" t="s">
        <v>616</v>
      </c>
      <c r="W887" s="15" t="s">
        <v>837</v>
      </c>
      <c r="X887" s="16">
        <v>0.84</v>
      </c>
      <c r="Y887" s="45">
        <f t="shared" si="185"/>
        <v>73050</v>
      </c>
      <c r="Z887" s="41">
        <f>IF(IFERROR(MATCH(E887,CONV_CAISO_Gen_List!C:C,0),FALSE),1,0)</f>
        <v>0</v>
      </c>
      <c r="AA887" s="47">
        <f t="shared" si="186"/>
        <v>253.67999999999998</v>
      </c>
      <c r="AB887">
        <f t="shared" si="187"/>
        <v>1</v>
      </c>
      <c r="AC887">
        <f t="shared" si="188"/>
        <v>1</v>
      </c>
      <c r="AD887">
        <f t="shared" si="184"/>
        <v>1</v>
      </c>
      <c r="AE887">
        <f t="shared" si="189"/>
        <v>0</v>
      </c>
      <c r="AF887" t="str">
        <f t="shared" si="194"/>
        <v>SC55884</v>
      </c>
      <c r="AG887" t="str">
        <f t="shared" si="195"/>
        <v>Sunshine Valley Solar, LLC</v>
      </c>
      <c r="AH887" s="70">
        <f t="shared" si="196"/>
        <v>104</v>
      </c>
      <c r="AI887" t="str">
        <f t="shared" si="197"/>
        <v>Solar</v>
      </c>
      <c r="AJ887" s="44" t="str">
        <f>IFERROR(INDEX(MasterGenCapability_201906!$G:$G,MATCH($AF887,MasterGenCapability_201906!$U:$U,0)),"")</f>
        <v/>
      </c>
      <c r="AK887" s="44" t="str">
        <f>IFERROR(INDEX(NQC2020compliance_20191121!$L:$L,MATCH($AF887,NQC2020compliance_20191121!$A:$A,0)),"")</f>
        <v/>
      </c>
    </row>
    <row r="888" spans="2:37" x14ac:dyDescent="0.25">
      <c r="B888" s="6">
        <v>883</v>
      </c>
      <c r="C888" s="6" t="s">
        <v>2444</v>
      </c>
      <c r="D888" s="6" t="s">
        <v>2445</v>
      </c>
      <c r="E888" s="6"/>
      <c r="F888" s="6" t="s">
        <v>1127</v>
      </c>
      <c r="G888" s="6" t="s">
        <v>30</v>
      </c>
      <c r="H888" s="6" t="s">
        <v>79</v>
      </c>
      <c r="I888" s="6" t="s">
        <v>91</v>
      </c>
      <c r="J888" s="6" t="s">
        <v>614</v>
      </c>
      <c r="K888" s="6" t="s">
        <v>619</v>
      </c>
      <c r="L888" s="6" t="s">
        <v>3</v>
      </c>
      <c r="M888" s="12">
        <v>43800</v>
      </c>
      <c r="N888" s="12">
        <v>49309</v>
      </c>
      <c r="O888" s="6">
        <v>1</v>
      </c>
      <c r="P888" s="13">
        <v>111.2</v>
      </c>
      <c r="Q888" s="13">
        <v>328</v>
      </c>
      <c r="R888" s="14">
        <v>0.33671692800000003</v>
      </c>
      <c r="S888" s="6" t="s">
        <v>35</v>
      </c>
      <c r="T888" s="6" t="s">
        <v>35</v>
      </c>
      <c r="U888" s="15" t="s">
        <v>35</v>
      </c>
      <c r="V888" s="15" t="s">
        <v>616</v>
      </c>
      <c r="W888" s="15" t="s">
        <v>91</v>
      </c>
      <c r="X888" s="16">
        <v>0.84</v>
      </c>
      <c r="Y888" s="45">
        <f t="shared" si="185"/>
        <v>73050</v>
      </c>
      <c r="Z888" s="41">
        <f>IF(IFERROR(MATCH(E888,CONV_CAISO_Gen_List!C:C,0),FALSE),1,0)</f>
        <v>0</v>
      </c>
      <c r="AA888" s="47">
        <f t="shared" si="186"/>
        <v>275.52</v>
      </c>
      <c r="AB888">
        <f t="shared" si="187"/>
        <v>1</v>
      </c>
      <c r="AC888">
        <f t="shared" si="188"/>
        <v>1</v>
      </c>
      <c r="AD888">
        <f t="shared" si="184"/>
        <v>1</v>
      </c>
      <c r="AE888">
        <f t="shared" si="189"/>
        <v>0</v>
      </c>
      <c r="AF888" t="str">
        <f t="shared" si="194"/>
        <v>SC55886</v>
      </c>
      <c r="AG888" t="str">
        <f t="shared" si="195"/>
        <v>Valentine Solar, LLC</v>
      </c>
      <c r="AH888" s="70">
        <f t="shared" si="196"/>
        <v>111.2</v>
      </c>
      <c r="AI888" t="str">
        <f t="shared" si="197"/>
        <v>Solar</v>
      </c>
      <c r="AJ888" s="44" t="str">
        <f>IFERROR(INDEX(MasterGenCapability_201906!$G:$G,MATCH($AF888,MasterGenCapability_201906!$U:$U,0)),"")</f>
        <v/>
      </c>
      <c r="AK888" s="44" t="str">
        <f>IFERROR(INDEX(NQC2020compliance_20191121!$L:$L,MATCH($AF888,NQC2020compliance_20191121!$A:$A,0)),"")</f>
        <v/>
      </c>
    </row>
    <row r="889" spans="2:37" x14ac:dyDescent="0.25">
      <c r="B889" s="6">
        <v>884</v>
      </c>
      <c r="C889" s="6" t="s">
        <v>2446</v>
      </c>
      <c r="D889" s="6" t="s">
        <v>2447</v>
      </c>
      <c r="E889" s="6"/>
      <c r="F889" s="6" t="s">
        <v>1127</v>
      </c>
      <c r="G889" s="6" t="s">
        <v>30</v>
      </c>
      <c r="H889" s="6" t="s">
        <v>844</v>
      </c>
      <c r="I889" s="6" t="s">
        <v>845</v>
      </c>
      <c r="J889" s="6" t="s">
        <v>614</v>
      </c>
      <c r="K889" s="6" t="s">
        <v>619</v>
      </c>
      <c r="L889" s="6" t="s">
        <v>3</v>
      </c>
      <c r="M889" s="12">
        <v>43983</v>
      </c>
      <c r="N889" s="12">
        <v>51287</v>
      </c>
      <c r="O889" s="6">
        <v>1</v>
      </c>
      <c r="P889" s="13">
        <v>136.80000000000001</v>
      </c>
      <c r="Q889" s="13">
        <v>385</v>
      </c>
      <c r="R889" s="14">
        <v>0.321270261</v>
      </c>
      <c r="S889" s="6" t="s">
        <v>35</v>
      </c>
      <c r="T889" s="6" t="s">
        <v>35</v>
      </c>
      <c r="U889" s="15" t="s">
        <v>35</v>
      </c>
      <c r="V889" s="15" t="s">
        <v>616</v>
      </c>
      <c r="W889" s="15" t="s">
        <v>846</v>
      </c>
      <c r="X889" s="16">
        <v>0.84</v>
      </c>
      <c r="Y889" s="45">
        <f t="shared" si="185"/>
        <v>73050</v>
      </c>
      <c r="Z889" s="41">
        <f>IF(IFERROR(MATCH(E889,CONV_CAISO_Gen_List!C:C,0),FALSE),1,0)</f>
        <v>0</v>
      </c>
      <c r="AA889" s="47">
        <f t="shared" si="186"/>
        <v>323.39999999999998</v>
      </c>
      <c r="AB889">
        <f t="shared" si="187"/>
        <v>1</v>
      </c>
      <c r="AC889">
        <f t="shared" si="188"/>
        <v>1</v>
      </c>
      <c r="AD889">
        <f t="shared" si="184"/>
        <v>1</v>
      </c>
      <c r="AE889">
        <f t="shared" si="189"/>
        <v>0</v>
      </c>
      <c r="AF889" t="str">
        <f t="shared" si="194"/>
        <v>SC55889</v>
      </c>
      <c r="AG889" t="str">
        <f t="shared" si="195"/>
        <v>Blythe Solar III, LLC</v>
      </c>
      <c r="AH889" s="70">
        <f t="shared" si="196"/>
        <v>136.80000000000001</v>
      </c>
      <c r="AI889" t="str">
        <f t="shared" si="197"/>
        <v>Solar</v>
      </c>
      <c r="AJ889" s="44" t="str">
        <f>IFERROR(INDEX(MasterGenCapability_201906!$G:$G,MATCH($AF889,MasterGenCapability_201906!$U:$U,0)),"")</f>
        <v/>
      </c>
      <c r="AK889" s="44" t="str">
        <f>IFERROR(INDEX(NQC2020compliance_20191121!$L:$L,MATCH($AF889,NQC2020compliance_20191121!$A:$A,0)),"")</f>
        <v/>
      </c>
    </row>
    <row r="890" spans="2:37" x14ac:dyDescent="0.25">
      <c r="B890" s="6">
        <v>885</v>
      </c>
      <c r="C890" s="6" t="s">
        <v>2448</v>
      </c>
      <c r="D890" s="6" t="s">
        <v>2449</v>
      </c>
      <c r="E890" s="6"/>
      <c r="F890" s="6" t="s">
        <v>29</v>
      </c>
      <c r="G890" s="6" t="s">
        <v>30</v>
      </c>
      <c r="H890" s="6" t="s">
        <v>2450</v>
      </c>
      <c r="I890" s="6" t="s">
        <v>526</v>
      </c>
      <c r="J890" s="6" t="s">
        <v>36</v>
      </c>
      <c r="K890" s="6" t="s">
        <v>97</v>
      </c>
      <c r="L890" s="6" t="s">
        <v>1</v>
      </c>
      <c r="M890" s="12">
        <v>41709</v>
      </c>
      <c r="N890" s="12">
        <v>42298</v>
      </c>
      <c r="O890" s="6">
        <v>1</v>
      </c>
      <c r="P890" s="13">
        <v>1.5</v>
      </c>
      <c r="Q890" s="13">
        <v>11.2</v>
      </c>
      <c r="R890" s="14">
        <v>0.85235920852359204</v>
      </c>
      <c r="S890" s="6" t="s">
        <v>35</v>
      </c>
      <c r="T890" s="6" t="s">
        <v>35</v>
      </c>
      <c r="U890" s="15" t="s">
        <v>35</v>
      </c>
      <c r="V890" s="15" t="s">
        <v>36</v>
      </c>
      <c r="W890" s="15" t="s">
        <v>165</v>
      </c>
      <c r="X890" s="16">
        <v>1</v>
      </c>
      <c r="Y890" s="45">
        <f t="shared" si="185"/>
        <v>73050</v>
      </c>
      <c r="Z890" s="41">
        <f>IF(IFERROR(MATCH(E890,CONV_CAISO_Gen_List!C:C,0),FALSE),1,0)</f>
        <v>0</v>
      </c>
      <c r="AA890" s="47">
        <f t="shared" si="186"/>
        <v>11.2</v>
      </c>
      <c r="AB890">
        <f t="shared" si="187"/>
        <v>1</v>
      </c>
      <c r="AC890">
        <f t="shared" si="188"/>
        <v>1</v>
      </c>
      <c r="AD890">
        <f t="shared" si="184"/>
        <v>1</v>
      </c>
      <c r="AE890">
        <f t="shared" si="189"/>
        <v>0</v>
      </c>
      <c r="AF890" t="str">
        <f t="shared" si="194"/>
        <v>PG2047</v>
      </c>
      <c r="AG890" t="str">
        <f t="shared" si="195"/>
        <v>Central Valley Ag Power</v>
      </c>
      <c r="AH890" s="70">
        <f t="shared" si="196"/>
        <v>1.5</v>
      </c>
      <c r="AI890" t="str">
        <f t="shared" si="197"/>
        <v>Biomass</v>
      </c>
      <c r="AJ890" s="44" t="str">
        <f>IFERROR(INDEX(MasterGenCapability_201906!$G:$G,MATCH($AF890,MasterGenCapability_201906!$U:$U,0)),"")</f>
        <v/>
      </c>
      <c r="AK890" s="44" t="str">
        <f>IFERROR(INDEX(NQC2020compliance_20191121!$L:$L,MATCH($AF890,NQC2020compliance_20191121!$A:$A,0)),"")</f>
        <v/>
      </c>
    </row>
    <row r="891" spans="2:37" x14ac:dyDescent="0.25">
      <c r="B891" s="6">
        <v>886</v>
      </c>
      <c r="C891" s="6" t="s">
        <v>2451</v>
      </c>
      <c r="D891" s="6" t="s">
        <v>2452</v>
      </c>
      <c r="E891" s="6"/>
      <c r="F891" s="6" t="s">
        <v>1127</v>
      </c>
      <c r="G891" s="6" t="s">
        <v>30</v>
      </c>
      <c r="H891" s="6" t="s">
        <v>90</v>
      </c>
      <c r="I891" s="6" t="s">
        <v>164</v>
      </c>
      <c r="J891" s="6" t="s">
        <v>614</v>
      </c>
      <c r="K891" s="6" t="s">
        <v>615</v>
      </c>
      <c r="L891" s="6" t="s">
        <v>1</v>
      </c>
      <c r="M891" s="12">
        <v>41759</v>
      </c>
      <c r="N891" s="12">
        <v>48884</v>
      </c>
      <c r="O891" s="6">
        <v>1</v>
      </c>
      <c r="P891" s="13">
        <v>1.5</v>
      </c>
      <c r="Q891" s="13">
        <v>3.97</v>
      </c>
      <c r="R891" s="14">
        <v>0.30213089802130899</v>
      </c>
      <c r="S891" s="6" t="s">
        <v>35</v>
      </c>
      <c r="T891" s="6" t="s">
        <v>35</v>
      </c>
      <c r="U891" s="15" t="s">
        <v>35</v>
      </c>
      <c r="V891" s="15" t="s">
        <v>616</v>
      </c>
      <c r="W891" s="15" t="s">
        <v>165</v>
      </c>
      <c r="X891" s="16">
        <v>1</v>
      </c>
      <c r="Y891" s="45">
        <f t="shared" si="185"/>
        <v>73050</v>
      </c>
      <c r="Z891" s="41">
        <f>IF(IFERROR(MATCH(E891,CONV_CAISO_Gen_List!C:C,0),FALSE),1,0)</f>
        <v>0</v>
      </c>
      <c r="AA891" s="47">
        <f t="shared" si="186"/>
        <v>3.97</v>
      </c>
      <c r="AB891">
        <f t="shared" si="187"/>
        <v>1</v>
      </c>
      <c r="AC891">
        <f t="shared" si="188"/>
        <v>1</v>
      </c>
      <c r="AD891">
        <f t="shared" si="184"/>
        <v>1</v>
      </c>
      <c r="AE891">
        <f t="shared" si="189"/>
        <v>0</v>
      </c>
      <c r="AF891" t="str">
        <f t="shared" si="194"/>
        <v>SC55579</v>
      </c>
      <c r="AG891" t="str">
        <f t="shared" si="195"/>
        <v>Summer Solar E2, LLC</v>
      </c>
      <c r="AH891" s="70">
        <f t="shared" si="196"/>
        <v>1.5</v>
      </c>
      <c r="AI891" t="str">
        <f t="shared" si="197"/>
        <v>Solar</v>
      </c>
      <c r="AJ891" s="44" t="str">
        <f>IFERROR(INDEX(MasterGenCapability_201906!$G:$G,MATCH($AF891,MasterGenCapability_201906!$U:$U,0)),"")</f>
        <v/>
      </c>
      <c r="AK891" s="44" t="str">
        <f>IFERROR(INDEX(NQC2020compliance_20191121!$L:$L,MATCH($AF891,NQC2020compliance_20191121!$A:$A,0)),"")</f>
        <v/>
      </c>
    </row>
    <row r="892" spans="2:37" x14ac:dyDescent="0.25">
      <c r="B892" s="6">
        <v>887</v>
      </c>
      <c r="C892" s="6" t="s">
        <v>2453</v>
      </c>
      <c r="D892" s="6" t="s">
        <v>2454</v>
      </c>
      <c r="E892" s="6"/>
      <c r="F892" s="6" t="s">
        <v>1127</v>
      </c>
      <c r="G892" s="6" t="s">
        <v>30</v>
      </c>
      <c r="H892" s="6" t="s">
        <v>90</v>
      </c>
      <c r="I892" s="6" t="s">
        <v>164</v>
      </c>
      <c r="J892" s="6" t="s">
        <v>614</v>
      </c>
      <c r="K892" s="6" t="s">
        <v>615</v>
      </c>
      <c r="L892" s="6" t="s">
        <v>1</v>
      </c>
      <c r="M892" s="12">
        <v>41759</v>
      </c>
      <c r="N892" s="12">
        <v>48884</v>
      </c>
      <c r="O892" s="6">
        <v>1</v>
      </c>
      <c r="P892" s="13">
        <v>1.5</v>
      </c>
      <c r="Q892" s="13">
        <v>3.97</v>
      </c>
      <c r="R892" s="14">
        <v>0.30213089802130899</v>
      </c>
      <c r="S892" s="6" t="s">
        <v>35</v>
      </c>
      <c r="T892" s="6" t="s">
        <v>35</v>
      </c>
      <c r="U892" s="15" t="s">
        <v>35</v>
      </c>
      <c r="V892" s="15" t="s">
        <v>616</v>
      </c>
      <c r="W892" s="15" t="s">
        <v>165</v>
      </c>
      <c r="X892" s="16">
        <v>1</v>
      </c>
      <c r="Y892" s="45">
        <f t="shared" si="185"/>
        <v>73050</v>
      </c>
      <c r="Z892" s="41">
        <f>IF(IFERROR(MATCH(E892,CONV_CAISO_Gen_List!C:C,0),FALSE),1,0)</f>
        <v>0</v>
      </c>
      <c r="AA892" s="47">
        <f t="shared" si="186"/>
        <v>3.97</v>
      </c>
      <c r="AB892">
        <f t="shared" si="187"/>
        <v>1</v>
      </c>
      <c r="AC892">
        <f t="shared" si="188"/>
        <v>1</v>
      </c>
      <c r="AD892">
        <f t="shared" si="184"/>
        <v>1</v>
      </c>
      <c r="AE892">
        <f t="shared" si="189"/>
        <v>0</v>
      </c>
      <c r="AF892" t="str">
        <f t="shared" si="194"/>
        <v>SC55581</v>
      </c>
      <c r="AG892" t="str">
        <f t="shared" si="195"/>
        <v>Summer Solar F2, LLC</v>
      </c>
      <c r="AH892" s="70">
        <f t="shared" si="196"/>
        <v>1.5</v>
      </c>
      <c r="AI892" t="str">
        <f t="shared" si="197"/>
        <v>Solar</v>
      </c>
      <c r="AJ892" s="44" t="str">
        <f>IFERROR(INDEX(MasterGenCapability_201906!$G:$G,MATCH($AF892,MasterGenCapability_201906!$U:$U,0)),"")</f>
        <v/>
      </c>
      <c r="AK892" s="44" t="str">
        <f>IFERROR(INDEX(NQC2020compliance_20191121!$L:$L,MATCH($AF892,NQC2020compliance_20191121!$A:$A,0)),"")</f>
        <v/>
      </c>
    </row>
    <row r="893" spans="2:37" x14ac:dyDescent="0.25">
      <c r="B893" s="6">
        <v>888</v>
      </c>
      <c r="C893" s="6" t="s">
        <v>2455</v>
      </c>
      <c r="D893" s="6" t="s">
        <v>2456</v>
      </c>
      <c r="E893" s="6"/>
      <c r="F893" s="6" t="s">
        <v>1127</v>
      </c>
      <c r="G893" s="6" t="s">
        <v>30</v>
      </c>
      <c r="H893" s="6" t="s">
        <v>90</v>
      </c>
      <c r="I893" s="6" t="s">
        <v>164</v>
      </c>
      <c r="J893" s="6" t="s">
        <v>614</v>
      </c>
      <c r="K893" s="6" t="s">
        <v>615</v>
      </c>
      <c r="L893" s="6" t="s">
        <v>1</v>
      </c>
      <c r="M893" s="12">
        <v>41759</v>
      </c>
      <c r="N893" s="12">
        <v>48884</v>
      </c>
      <c r="O893" s="6">
        <v>1</v>
      </c>
      <c r="P893" s="13">
        <v>1.5</v>
      </c>
      <c r="Q893" s="13">
        <v>3.97</v>
      </c>
      <c r="R893" s="14">
        <v>0.30213089802130899</v>
      </c>
      <c r="S893" s="6" t="s">
        <v>35</v>
      </c>
      <c r="T893" s="6" t="s">
        <v>35</v>
      </c>
      <c r="U893" s="15" t="s">
        <v>35</v>
      </c>
      <c r="V893" s="15" t="s">
        <v>616</v>
      </c>
      <c r="W893" s="15" t="s">
        <v>165</v>
      </c>
      <c r="X893" s="16">
        <v>1</v>
      </c>
      <c r="Y893" s="45">
        <f t="shared" si="185"/>
        <v>73050</v>
      </c>
      <c r="Z893" s="41">
        <f>IF(IFERROR(MATCH(E893,CONV_CAISO_Gen_List!C:C,0),FALSE),1,0)</f>
        <v>0</v>
      </c>
      <c r="AA893" s="47">
        <f t="shared" si="186"/>
        <v>3.97</v>
      </c>
      <c r="AB893">
        <f t="shared" si="187"/>
        <v>1</v>
      </c>
      <c r="AC893">
        <f t="shared" si="188"/>
        <v>1</v>
      </c>
      <c r="AD893">
        <f t="shared" si="184"/>
        <v>1</v>
      </c>
      <c r="AE893">
        <f t="shared" si="189"/>
        <v>0</v>
      </c>
      <c r="AF893" t="str">
        <f t="shared" si="194"/>
        <v>SC55582</v>
      </c>
      <c r="AG893" t="str">
        <f t="shared" si="195"/>
        <v>Summer Solar G2, LLC</v>
      </c>
      <c r="AH893" s="70">
        <f t="shared" si="196"/>
        <v>1.5</v>
      </c>
      <c r="AI893" t="str">
        <f t="shared" si="197"/>
        <v>Solar</v>
      </c>
      <c r="AJ893" s="44" t="str">
        <f>IFERROR(INDEX(MasterGenCapability_201906!$G:$G,MATCH($AF893,MasterGenCapability_201906!$U:$U,0)),"")</f>
        <v/>
      </c>
      <c r="AK893" s="44" t="str">
        <f>IFERROR(INDEX(NQC2020compliance_20191121!$L:$L,MATCH($AF893,NQC2020compliance_20191121!$A:$A,0)),"")</f>
        <v/>
      </c>
    </row>
    <row r="894" spans="2:37" x14ac:dyDescent="0.25">
      <c r="B894" s="6">
        <v>889</v>
      </c>
      <c r="C894" s="6" t="s">
        <v>2457</v>
      </c>
      <c r="D894" s="6" t="s">
        <v>2458</v>
      </c>
      <c r="E894" s="6"/>
      <c r="F894" s="6" t="s">
        <v>1127</v>
      </c>
      <c r="G894" s="6" t="s">
        <v>30</v>
      </c>
      <c r="H894" s="6" t="s">
        <v>90</v>
      </c>
      <c r="I894" s="6" t="s">
        <v>164</v>
      </c>
      <c r="J894" s="6" t="s">
        <v>614</v>
      </c>
      <c r="K894" s="6" t="s">
        <v>615</v>
      </c>
      <c r="L894" s="6" t="s">
        <v>1</v>
      </c>
      <c r="M894" s="12">
        <v>41759</v>
      </c>
      <c r="N894" s="12">
        <v>48884</v>
      </c>
      <c r="O894" s="6">
        <v>1</v>
      </c>
      <c r="P894" s="13">
        <v>1.5</v>
      </c>
      <c r="Q894" s="13">
        <v>3.97</v>
      </c>
      <c r="R894" s="14">
        <v>0.30213089802130899</v>
      </c>
      <c r="S894" s="6" t="s">
        <v>35</v>
      </c>
      <c r="T894" s="6" t="s">
        <v>35</v>
      </c>
      <c r="U894" s="15" t="s">
        <v>35</v>
      </c>
      <c r="V894" s="15" t="s">
        <v>616</v>
      </c>
      <c r="W894" s="15" t="s">
        <v>165</v>
      </c>
      <c r="X894" s="16">
        <v>1</v>
      </c>
      <c r="Y894" s="45">
        <f t="shared" si="185"/>
        <v>73050</v>
      </c>
      <c r="Z894" s="41">
        <f>IF(IFERROR(MATCH(E894,CONV_CAISO_Gen_List!C:C,0),FALSE),1,0)</f>
        <v>0</v>
      </c>
      <c r="AA894" s="47">
        <f t="shared" si="186"/>
        <v>3.97</v>
      </c>
      <c r="AB894">
        <f t="shared" si="187"/>
        <v>1</v>
      </c>
      <c r="AC894">
        <f t="shared" si="188"/>
        <v>1</v>
      </c>
      <c r="AD894">
        <f t="shared" si="184"/>
        <v>1</v>
      </c>
      <c r="AE894">
        <f t="shared" si="189"/>
        <v>0</v>
      </c>
      <c r="AF894" t="str">
        <f t="shared" si="194"/>
        <v>SC55583</v>
      </c>
      <c r="AG894" t="str">
        <f t="shared" si="195"/>
        <v>Summer Solar H2, LLC</v>
      </c>
      <c r="AH894" s="70">
        <f t="shared" si="196"/>
        <v>1.5</v>
      </c>
      <c r="AI894" t="str">
        <f t="shared" si="197"/>
        <v>Solar</v>
      </c>
      <c r="AJ894" s="44" t="str">
        <f>IFERROR(INDEX(MasterGenCapability_201906!$G:$G,MATCH($AF894,MasterGenCapability_201906!$U:$U,0)),"")</f>
        <v/>
      </c>
      <c r="AK894" s="44" t="str">
        <f>IFERROR(INDEX(NQC2020compliance_20191121!$L:$L,MATCH($AF894,NQC2020compliance_20191121!$A:$A,0)),"")</f>
        <v/>
      </c>
    </row>
    <row r="895" spans="2:37" x14ac:dyDescent="0.25">
      <c r="B895" s="6">
        <v>890</v>
      </c>
      <c r="C895" s="6" t="s">
        <v>2459</v>
      </c>
      <c r="D895" s="6" t="s">
        <v>2460</v>
      </c>
      <c r="E895" s="6"/>
      <c r="F895" s="6" t="s">
        <v>1127</v>
      </c>
      <c r="G895" s="6" t="s">
        <v>30</v>
      </c>
      <c r="H895" s="6" t="s">
        <v>844</v>
      </c>
      <c r="I895" s="6" t="s">
        <v>164</v>
      </c>
      <c r="J895" s="6" t="s">
        <v>614</v>
      </c>
      <c r="K895" s="6" t="s">
        <v>1382</v>
      </c>
      <c r="L895" s="6" t="s">
        <v>3</v>
      </c>
      <c r="M895" s="12">
        <v>42704</v>
      </c>
      <c r="N895" s="12">
        <v>50008</v>
      </c>
      <c r="O895" s="6">
        <v>1</v>
      </c>
      <c r="P895" s="13">
        <v>1</v>
      </c>
      <c r="Q895" s="13">
        <v>1.96</v>
      </c>
      <c r="R895" s="14">
        <v>0.22374429223744291</v>
      </c>
      <c r="S895" s="6" t="s">
        <v>35</v>
      </c>
      <c r="T895" s="6" t="s">
        <v>35</v>
      </c>
      <c r="U895" s="15" t="s">
        <v>35</v>
      </c>
      <c r="V895" s="15" t="s">
        <v>616</v>
      </c>
      <c r="W895" s="15" t="s">
        <v>165</v>
      </c>
      <c r="X895" s="16">
        <v>0.84</v>
      </c>
      <c r="Y895" s="45">
        <f t="shared" si="185"/>
        <v>73050</v>
      </c>
      <c r="Z895" s="41">
        <f>IF(IFERROR(MATCH(E895,CONV_CAISO_Gen_List!C:C,0),FALSE),1,0)</f>
        <v>0</v>
      </c>
      <c r="AA895" s="47">
        <f t="shared" si="186"/>
        <v>1.6463999999999999</v>
      </c>
      <c r="AB895">
        <f t="shared" si="187"/>
        <v>1</v>
      </c>
      <c r="AC895">
        <f t="shared" si="188"/>
        <v>1</v>
      </c>
      <c r="AD895">
        <f t="shared" si="184"/>
        <v>1</v>
      </c>
      <c r="AE895">
        <f t="shared" si="189"/>
        <v>0</v>
      </c>
      <c r="AF895" t="str">
        <f t="shared" si="194"/>
        <v>SC55219</v>
      </c>
      <c r="AG895" t="str">
        <f t="shared" si="195"/>
        <v>Mirasol Murrieta 1</v>
      </c>
      <c r="AH895" s="70">
        <f t="shared" si="196"/>
        <v>1</v>
      </c>
      <c r="AI895" t="str">
        <f t="shared" si="197"/>
        <v>Solar</v>
      </c>
      <c r="AJ895" s="44" t="str">
        <f>IFERROR(INDEX(MasterGenCapability_201906!$G:$G,MATCH($AF895,MasterGenCapability_201906!$U:$U,0)),"")</f>
        <v/>
      </c>
      <c r="AK895" s="44" t="str">
        <f>IFERROR(INDEX(NQC2020compliance_20191121!$L:$L,MATCH($AF895,NQC2020compliance_20191121!$A:$A,0)),"")</f>
        <v/>
      </c>
    </row>
    <row r="896" spans="2:37" x14ac:dyDescent="0.25">
      <c r="B896" s="6">
        <v>891</v>
      </c>
      <c r="C896" s="6" t="s">
        <v>2461</v>
      </c>
      <c r="D896" s="6" t="s">
        <v>2462</v>
      </c>
      <c r="E896" s="6"/>
      <c r="F896" s="6" t="s">
        <v>1127</v>
      </c>
      <c r="G896" s="6" t="s">
        <v>30</v>
      </c>
      <c r="H896" s="6" t="s">
        <v>90</v>
      </c>
      <c r="I896" s="6" t="s">
        <v>164</v>
      </c>
      <c r="J896" s="6" t="s">
        <v>614</v>
      </c>
      <c r="K896" s="6" t="s">
        <v>1382</v>
      </c>
      <c r="L896" s="6" t="s">
        <v>3</v>
      </c>
      <c r="M896" s="12">
        <v>42704</v>
      </c>
      <c r="N896" s="12">
        <v>50008</v>
      </c>
      <c r="O896" s="6">
        <v>1</v>
      </c>
      <c r="P896" s="13">
        <v>0.5</v>
      </c>
      <c r="Q896" s="13">
        <v>0.88</v>
      </c>
      <c r="R896" s="14">
        <v>0.20091324200913244</v>
      </c>
      <c r="S896" s="6" t="s">
        <v>35</v>
      </c>
      <c r="T896" s="6" t="s">
        <v>35</v>
      </c>
      <c r="U896" s="15" t="s">
        <v>35</v>
      </c>
      <c r="V896" s="15" t="s">
        <v>616</v>
      </c>
      <c r="W896" s="15" t="s">
        <v>165</v>
      </c>
      <c r="X896" s="16">
        <v>0.84</v>
      </c>
      <c r="Y896" s="45">
        <f t="shared" si="185"/>
        <v>73050</v>
      </c>
      <c r="Z896" s="41">
        <f>IF(IFERROR(MATCH(E896,CONV_CAISO_Gen_List!C:C,0),FALSE),1,0)</f>
        <v>0</v>
      </c>
      <c r="AA896" s="47">
        <f t="shared" si="186"/>
        <v>0.73919999999999997</v>
      </c>
      <c r="AB896">
        <f t="shared" si="187"/>
        <v>1</v>
      </c>
      <c r="AC896">
        <f t="shared" si="188"/>
        <v>1</v>
      </c>
      <c r="AD896">
        <f t="shared" si="184"/>
        <v>1</v>
      </c>
      <c r="AE896">
        <f t="shared" si="189"/>
        <v>0</v>
      </c>
      <c r="AF896" t="str">
        <f t="shared" si="194"/>
        <v>SC55220</v>
      </c>
      <c r="AG896" t="str">
        <f t="shared" si="195"/>
        <v>Mirasol Pomona 1</v>
      </c>
      <c r="AH896" s="70">
        <f t="shared" si="196"/>
        <v>0.5</v>
      </c>
      <c r="AI896" t="str">
        <f t="shared" si="197"/>
        <v>Solar</v>
      </c>
      <c r="AJ896" s="44" t="str">
        <f>IFERROR(INDEX(MasterGenCapability_201906!$G:$G,MATCH($AF896,MasterGenCapability_201906!$U:$U,0)),"")</f>
        <v/>
      </c>
      <c r="AK896" s="44" t="str">
        <f>IFERROR(INDEX(NQC2020compliance_20191121!$L:$L,MATCH($AF896,NQC2020compliance_20191121!$A:$A,0)),"")</f>
        <v/>
      </c>
    </row>
    <row r="897" spans="2:37" x14ac:dyDescent="0.25">
      <c r="B897" s="6">
        <v>892</v>
      </c>
      <c r="C897" s="6" t="s">
        <v>2463</v>
      </c>
      <c r="D897" s="6" t="s">
        <v>1329</v>
      </c>
      <c r="E897" s="6"/>
      <c r="F897" s="6" t="s">
        <v>1127</v>
      </c>
      <c r="G897" s="6" t="s">
        <v>30</v>
      </c>
      <c r="H897" s="6" t="s">
        <v>1149</v>
      </c>
      <c r="I897" s="6" t="s">
        <v>164</v>
      </c>
      <c r="J897" s="6" t="s">
        <v>211</v>
      </c>
      <c r="K897" s="6" t="s">
        <v>212</v>
      </c>
      <c r="L897" s="6" t="s">
        <v>1</v>
      </c>
      <c r="M897" s="12">
        <v>42552</v>
      </c>
      <c r="N897" s="12">
        <v>49856</v>
      </c>
      <c r="O897" s="6">
        <v>1</v>
      </c>
      <c r="P897" s="13">
        <v>0.25</v>
      </c>
      <c r="Q897" s="13">
        <v>0.75</v>
      </c>
      <c r="R897" s="14">
        <v>0.34246575342465752</v>
      </c>
      <c r="S897" s="6" t="s">
        <v>35</v>
      </c>
      <c r="T897" s="6" t="s">
        <v>35</v>
      </c>
      <c r="U897" s="15" t="s">
        <v>35</v>
      </c>
      <c r="V897" s="15" t="s">
        <v>213</v>
      </c>
      <c r="W897" s="15" t="s">
        <v>165</v>
      </c>
      <c r="X897" s="16">
        <v>1</v>
      </c>
      <c r="Y897" s="45">
        <f t="shared" si="185"/>
        <v>73050</v>
      </c>
      <c r="Z897" s="41">
        <f>IF(IFERROR(MATCH(E897,CONV_CAISO_Gen_List!C:C,0),FALSE),1,0)</f>
        <v>0</v>
      </c>
      <c r="AA897" s="47">
        <f t="shared" si="186"/>
        <v>0.75</v>
      </c>
      <c r="AB897">
        <f t="shared" si="187"/>
        <v>1</v>
      </c>
      <c r="AC897">
        <f t="shared" si="188"/>
        <v>1</v>
      </c>
      <c r="AD897">
        <f t="shared" si="184"/>
        <v>1</v>
      </c>
      <c r="AE897">
        <f t="shared" si="189"/>
        <v>0</v>
      </c>
      <c r="AF897" t="str">
        <f t="shared" si="194"/>
        <v>SC44352</v>
      </c>
      <c r="AG897" t="str">
        <f t="shared" si="195"/>
        <v>Calleguas MWD - Unit 3 (Santa Rosa)</v>
      </c>
      <c r="AH897" s="70">
        <f t="shared" si="196"/>
        <v>0.25</v>
      </c>
      <c r="AI897" t="str">
        <f t="shared" si="197"/>
        <v>Small_Hydro</v>
      </c>
      <c r="AJ897" s="44" t="str">
        <f>IFERROR(INDEX(MasterGenCapability_201906!$G:$G,MATCH($AF897,MasterGenCapability_201906!$U:$U,0)),"")</f>
        <v/>
      </c>
      <c r="AK897" s="44" t="str">
        <f>IFERROR(INDEX(NQC2020compliance_20191121!$L:$L,MATCH($AF897,NQC2020compliance_20191121!$A:$A,0)),"")</f>
        <v/>
      </c>
    </row>
    <row r="898" spans="2:37" x14ac:dyDescent="0.25">
      <c r="B898" s="6">
        <v>893</v>
      </c>
      <c r="C898" s="6" t="s">
        <v>2464</v>
      </c>
      <c r="D898" s="6" t="s">
        <v>2465</v>
      </c>
      <c r="E898" s="6"/>
      <c r="F898" s="6" t="s">
        <v>29</v>
      </c>
      <c r="G898" s="6" t="s">
        <v>30</v>
      </c>
      <c r="H898" s="6" t="s">
        <v>650</v>
      </c>
      <c r="I898" s="6" t="s">
        <v>526</v>
      </c>
      <c r="J898" s="6" t="s">
        <v>614</v>
      </c>
      <c r="K898" s="6" t="s">
        <v>615</v>
      </c>
      <c r="L898" s="6" t="s">
        <v>3</v>
      </c>
      <c r="M898" s="12">
        <v>42536</v>
      </c>
      <c r="N898" s="12">
        <v>49841</v>
      </c>
      <c r="O898" s="6">
        <v>1</v>
      </c>
      <c r="P898" s="13">
        <v>0.83299999999999996</v>
      </c>
      <c r="Q898" s="13">
        <v>2.0289999999999999</v>
      </c>
      <c r="R898" s="14">
        <v>0.27805642805067232</v>
      </c>
      <c r="S898" s="6" t="s">
        <v>35</v>
      </c>
      <c r="T898" s="6" t="s">
        <v>35</v>
      </c>
      <c r="U898" s="15" t="s">
        <v>35</v>
      </c>
      <c r="V898" s="15" t="s">
        <v>616</v>
      </c>
      <c r="W898" s="15" t="s">
        <v>165</v>
      </c>
      <c r="X898" s="16">
        <v>0.84</v>
      </c>
      <c r="Y898" s="45">
        <f t="shared" si="185"/>
        <v>73050</v>
      </c>
      <c r="Z898" s="41">
        <f>IF(IFERROR(MATCH(E898,CONV_CAISO_Gen_List!C:C,0),FALSE),1,0)</f>
        <v>0</v>
      </c>
      <c r="AA898" s="47">
        <f t="shared" si="186"/>
        <v>1.7043599999999999</v>
      </c>
      <c r="AB898">
        <f t="shared" si="187"/>
        <v>1</v>
      </c>
      <c r="AC898">
        <f t="shared" si="188"/>
        <v>1</v>
      </c>
      <c r="AD898">
        <f t="shared" si="184"/>
        <v>1</v>
      </c>
      <c r="AE898">
        <f t="shared" si="189"/>
        <v>0</v>
      </c>
      <c r="AF898" t="str">
        <f t="shared" si="194"/>
        <v>PG50064</v>
      </c>
      <c r="AG898" t="str">
        <f t="shared" si="195"/>
        <v>2126 Lovell (SB32)</v>
      </c>
      <c r="AH898" s="70">
        <f t="shared" si="196"/>
        <v>0.83299999999999996</v>
      </c>
      <c r="AI898" t="str">
        <f t="shared" si="197"/>
        <v>Solar</v>
      </c>
      <c r="AJ898" s="44" t="str">
        <f>IFERROR(INDEX(MasterGenCapability_201906!$G:$G,MATCH($AF898,MasterGenCapability_201906!$U:$U,0)),"")</f>
        <v/>
      </c>
      <c r="AK898" s="44" t="str">
        <f>IFERROR(INDEX(NQC2020compliance_20191121!$L:$L,MATCH($AF898,NQC2020compliance_20191121!$A:$A,0)),"")</f>
        <v/>
      </c>
    </row>
    <row r="899" spans="2:37" x14ac:dyDescent="0.25">
      <c r="B899" s="6">
        <v>894</v>
      </c>
      <c r="C899" s="6" t="s">
        <v>2466</v>
      </c>
      <c r="D899" s="6" t="s">
        <v>2467</v>
      </c>
      <c r="E899" s="6"/>
      <c r="F899" s="6" t="s">
        <v>2182</v>
      </c>
      <c r="G899" s="6" t="s">
        <v>30</v>
      </c>
      <c r="H899" s="6" t="s">
        <v>1896</v>
      </c>
      <c r="I899" s="6" t="s">
        <v>2194</v>
      </c>
      <c r="J899" s="6" t="s">
        <v>614</v>
      </c>
      <c r="K899" s="6" t="s">
        <v>615</v>
      </c>
      <c r="L899" s="6" t="s">
        <v>1</v>
      </c>
      <c r="M899" s="12">
        <v>39696</v>
      </c>
      <c r="N899" s="12">
        <v>43347</v>
      </c>
      <c r="O899" s="6">
        <v>1</v>
      </c>
      <c r="P899" s="13">
        <v>4.1000000000000002E-2</v>
      </c>
      <c r="Q899" s="13">
        <v>0.08</v>
      </c>
      <c r="R899" s="14">
        <v>0.22274195344693173</v>
      </c>
      <c r="S899" s="6" t="s">
        <v>35</v>
      </c>
      <c r="T899" s="6" t="s">
        <v>35</v>
      </c>
      <c r="U899" s="15" t="s">
        <v>35</v>
      </c>
      <c r="V899" s="15" t="s">
        <v>616</v>
      </c>
      <c r="W899" s="15" t="s">
        <v>906</v>
      </c>
      <c r="X899" s="16">
        <v>1</v>
      </c>
      <c r="Y899" s="45">
        <f t="shared" si="185"/>
        <v>73050</v>
      </c>
      <c r="Z899" s="41">
        <f>IF(IFERROR(MATCH(E899,CONV_CAISO_Gen_List!C:C,0),FALSE),1,0)</f>
        <v>0</v>
      </c>
      <c r="AA899" s="47">
        <f t="shared" si="186"/>
        <v>0.08</v>
      </c>
      <c r="AB899">
        <f t="shared" si="187"/>
        <v>1</v>
      </c>
      <c r="AC899">
        <f t="shared" si="188"/>
        <v>1</v>
      </c>
      <c r="AD899">
        <f t="shared" si="184"/>
        <v>1</v>
      </c>
      <c r="AE899">
        <f t="shared" si="189"/>
        <v>0</v>
      </c>
      <c r="AF899" t="str">
        <f t="shared" si="194"/>
        <v>SD5066</v>
      </c>
      <c r="AG899" t="str">
        <f t="shared" si="195"/>
        <v>Del Sur Elementary School</v>
      </c>
      <c r="AH899" s="70">
        <f t="shared" si="196"/>
        <v>4.1000000000000002E-2</v>
      </c>
      <c r="AI899" t="str">
        <f t="shared" si="197"/>
        <v>Solar</v>
      </c>
      <c r="AJ899" s="44" t="str">
        <f>IFERROR(INDEX(MasterGenCapability_201906!$G:$G,MATCH($AF899,MasterGenCapability_201906!$U:$U,0)),"")</f>
        <v/>
      </c>
      <c r="AK899" s="44" t="str">
        <f>IFERROR(INDEX(NQC2020compliance_20191121!$L:$L,MATCH($AF899,NQC2020compliance_20191121!$A:$A,0)),"")</f>
        <v/>
      </c>
    </row>
    <row r="900" spans="2:37" x14ac:dyDescent="0.25">
      <c r="B900" s="6">
        <v>895</v>
      </c>
      <c r="C900" s="6" t="s">
        <v>2468</v>
      </c>
      <c r="D900" s="6" t="s">
        <v>2469</v>
      </c>
      <c r="E900" s="6"/>
      <c r="F900" s="6" t="s">
        <v>2182</v>
      </c>
      <c r="G900" s="6" t="s">
        <v>30</v>
      </c>
      <c r="H900" s="6" t="s">
        <v>1896</v>
      </c>
      <c r="I900" s="6" t="s">
        <v>2194</v>
      </c>
      <c r="J900" s="6" t="s">
        <v>614</v>
      </c>
      <c r="K900" s="6" t="s">
        <v>615</v>
      </c>
      <c r="L900" s="6" t="s">
        <v>1</v>
      </c>
      <c r="M900" s="12">
        <v>40295</v>
      </c>
      <c r="N900" s="12">
        <v>43947</v>
      </c>
      <c r="O900" s="6">
        <v>1</v>
      </c>
      <c r="P900" s="13">
        <v>6.4699999999999994E-2</v>
      </c>
      <c r="Q900" s="13">
        <v>9.7000000000000003E-2</v>
      </c>
      <c r="R900" s="14">
        <v>0.17114465781654706</v>
      </c>
      <c r="S900" s="6" t="s">
        <v>35</v>
      </c>
      <c r="T900" s="6" t="s">
        <v>35</v>
      </c>
      <c r="U900" s="15" t="s">
        <v>35</v>
      </c>
      <c r="V900" s="15" t="s">
        <v>616</v>
      </c>
      <c r="W900" s="15" t="s">
        <v>906</v>
      </c>
      <c r="X900" s="16">
        <v>1</v>
      </c>
      <c r="Y900" s="45">
        <f t="shared" si="185"/>
        <v>73050</v>
      </c>
      <c r="Z900" s="41">
        <f>IF(IFERROR(MATCH(E900,CONV_CAISO_Gen_List!C:C,0),FALSE),1,0)</f>
        <v>0</v>
      </c>
      <c r="AA900" s="47">
        <f t="shared" si="186"/>
        <v>9.7000000000000003E-2</v>
      </c>
      <c r="AB900">
        <f t="shared" si="187"/>
        <v>1</v>
      </c>
      <c r="AC900">
        <f t="shared" si="188"/>
        <v>1</v>
      </c>
      <c r="AD900">
        <f t="shared" si="184"/>
        <v>1</v>
      </c>
      <c r="AE900">
        <f t="shared" si="189"/>
        <v>0</v>
      </c>
      <c r="AF900" t="str">
        <f t="shared" si="194"/>
        <v>SD5067</v>
      </c>
      <c r="AG900" t="str">
        <f t="shared" si="195"/>
        <v>Fairfield Grossmont Trolley</v>
      </c>
      <c r="AH900" s="70">
        <f t="shared" si="196"/>
        <v>6.4699999999999994E-2</v>
      </c>
      <c r="AI900" t="str">
        <f t="shared" si="197"/>
        <v>Solar</v>
      </c>
      <c r="AJ900" s="44" t="str">
        <f>IFERROR(INDEX(MasterGenCapability_201906!$G:$G,MATCH($AF900,MasterGenCapability_201906!$U:$U,0)),"")</f>
        <v/>
      </c>
      <c r="AK900" s="44" t="str">
        <f>IFERROR(INDEX(NQC2020compliance_20191121!$L:$L,MATCH($AF900,NQC2020compliance_20191121!$A:$A,0)),"")</f>
        <v/>
      </c>
    </row>
    <row r="901" spans="2:37" x14ac:dyDescent="0.25">
      <c r="B901" s="6">
        <v>896</v>
      </c>
      <c r="C901" s="6" t="s">
        <v>2470</v>
      </c>
      <c r="D901" s="6" t="s">
        <v>2471</v>
      </c>
      <c r="E901" s="6"/>
      <c r="F901" s="6" t="s">
        <v>2182</v>
      </c>
      <c r="G901" s="6" t="s">
        <v>30</v>
      </c>
      <c r="H901" s="6" t="s">
        <v>1896</v>
      </c>
      <c r="I901" s="6" t="s">
        <v>2194</v>
      </c>
      <c r="J901" s="6" t="s">
        <v>614</v>
      </c>
      <c r="K901" s="6" t="s">
        <v>615</v>
      </c>
      <c r="L901" s="6" t="s">
        <v>1</v>
      </c>
      <c r="M901" s="12">
        <v>39420</v>
      </c>
      <c r="N901" s="12">
        <v>43072</v>
      </c>
      <c r="O901" s="6">
        <v>1</v>
      </c>
      <c r="P901" s="13">
        <v>0.10199999999999999</v>
      </c>
      <c r="Q901" s="13">
        <v>0.17399999999999999</v>
      </c>
      <c r="R901" s="14">
        <v>0.19473542841794253</v>
      </c>
      <c r="S901" s="6" t="s">
        <v>35</v>
      </c>
      <c r="T901" s="6" t="s">
        <v>35</v>
      </c>
      <c r="U901" s="15" t="s">
        <v>35</v>
      </c>
      <c r="V901" s="15" t="s">
        <v>616</v>
      </c>
      <c r="W901" s="15" t="s">
        <v>906</v>
      </c>
      <c r="X901" s="16">
        <v>1</v>
      </c>
      <c r="Y901" s="45">
        <f t="shared" si="185"/>
        <v>73050</v>
      </c>
      <c r="Z901" s="41">
        <f>IF(IFERROR(MATCH(E901,CONV_CAISO_Gen_List!C:C,0),FALSE),1,0)</f>
        <v>0</v>
      </c>
      <c r="AA901" s="47">
        <f t="shared" si="186"/>
        <v>0.17399999999999999</v>
      </c>
      <c r="AB901">
        <f t="shared" si="187"/>
        <v>1</v>
      </c>
      <c r="AC901">
        <f t="shared" si="188"/>
        <v>1</v>
      </c>
      <c r="AD901">
        <f t="shared" si="184"/>
        <v>1</v>
      </c>
      <c r="AE901">
        <f t="shared" si="189"/>
        <v>0</v>
      </c>
      <c r="AF901" t="str">
        <f t="shared" si="194"/>
        <v>SD5068</v>
      </c>
      <c r="AG901" t="str">
        <f t="shared" si="195"/>
        <v>Hunter Industries</v>
      </c>
      <c r="AH901" s="70">
        <f t="shared" si="196"/>
        <v>0.10199999999999999</v>
      </c>
      <c r="AI901" t="str">
        <f t="shared" si="197"/>
        <v>Solar</v>
      </c>
      <c r="AJ901" s="44" t="str">
        <f>IFERROR(INDEX(MasterGenCapability_201906!$G:$G,MATCH($AF901,MasterGenCapability_201906!$U:$U,0)),"")</f>
        <v/>
      </c>
      <c r="AK901" s="44" t="str">
        <f>IFERROR(INDEX(NQC2020compliance_20191121!$L:$L,MATCH($AF901,NQC2020compliance_20191121!$A:$A,0)),"")</f>
        <v/>
      </c>
    </row>
    <row r="902" spans="2:37" x14ac:dyDescent="0.25">
      <c r="B902" s="6">
        <v>897</v>
      </c>
      <c r="C902" s="6" t="s">
        <v>2472</v>
      </c>
      <c r="D902" s="6" t="s">
        <v>2473</v>
      </c>
      <c r="E902" s="6"/>
      <c r="F902" s="6" t="s">
        <v>2182</v>
      </c>
      <c r="G902" s="6" t="s">
        <v>30</v>
      </c>
      <c r="H902" s="6" t="s">
        <v>1896</v>
      </c>
      <c r="I902" s="6" t="s">
        <v>2194</v>
      </c>
      <c r="J902" s="6" t="s">
        <v>614</v>
      </c>
      <c r="K902" s="6" t="s">
        <v>615</v>
      </c>
      <c r="L902" s="6" t="s">
        <v>1</v>
      </c>
      <c r="M902" s="12">
        <v>39791</v>
      </c>
      <c r="N902" s="12">
        <v>43442</v>
      </c>
      <c r="O902" s="6">
        <v>1</v>
      </c>
      <c r="P902" s="13">
        <v>0.504</v>
      </c>
      <c r="Q902" s="13">
        <v>0.79800000000000004</v>
      </c>
      <c r="R902" s="14">
        <v>0.18074581430745815</v>
      </c>
      <c r="S902" s="6" t="s">
        <v>35</v>
      </c>
      <c r="T902" s="6" t="s">
        <v>35</v>
      </c>
      <c r="U902" s="15" t="s">
        <v>35</v>
      </c>
      <c r="V902" s="15" t="s">
        <v>616</v>
      </c>
      <c r="W902" s="15" t="s">
        <v>906</v>
      </c>
      <c r="X902" s="16">
        <v>1</v>
      </c>
      <c r="Y902" s="45">
        <f t="shared" si="185"/>
        <v>73050</v>
      </c>
      <c r="Z902" s="41">
        <f>IF(IFERROR(MATCH(E902,CONV_CAISO_Gen_List!C:C,0),FALSE),1,0)</f>
        <v>0</v>
      </c>
      <c r="AA902" s="47">
        <f t="shared" si="186"/>
        <v>0.79800000000000004</v>
      </c>
      <c r="AB902">
        <f t="shared" si="187"/>
        <v>1</v>
      </c>
      <c r="AC902">
        <f t="shared" si="188"/>
        <v>1</v>
      </c>
      <c r="AD902">
        <f t="shared" ref="AD902:AD955" si="198">IF(AND(AB902,AC902),1,0)</f>
        <v>1</v>
      </c>
      <c r="AE902">
        <f t="shared" si="189"/>
        <v>0</v>
      </c>
      <c r="AF902" t="str">
        <f t="shared" si="194"/>
        <v>SD5069</v>
      </c>
      <c r="AG902" t="str">
        <f t="shared" si="195"/>
        <v>Innovative Cold Storage Enterprises (ICE)</v>
      </c>
      <c r="AH902" s="70">
        <f t="shared" si="196"/>
        <v>0.504</v>
      </c>
      <c r="AI902" t="str">
        <f t="shared" si="197"/>
        <v>Solar</v>
      </c>
      <c r="AJ902" s="44" t="str">
        <f>IFERROR(INDEX(MasterGenCapability_201906!$G:$G,MATCH($AF902,MasterGenCapability_201906!$U:$U,0)),"")</f>
        <v/>
      </c>
      <c r="AK902" s="44" t="str">
        <f>IFERROR(INDEX(NQC2020compliance_20191121!$L:$L,MATCH($AF902,NQC2020compliance_20191121!$A:$A,0)),"")</f>
        <v/>
      </c>
    </row>
    <row r="903" spans="2:37" x14ac:dyDescent="0.25">
      <c r="B903" s="6">
        <v>898</v>
      </c>
      <c r="C903" s="6" t="s">
        <v>2474</v>
      </c>
      <c r="D903" s="6" t="s">
        <v>2475</v>
      </c>
      <c r="E903" s="6"/>
      <c r="F903" s="6" t="s">
        <v>2182</v>
      </c>
      <c r="G903" s="6" t="s">
        <v>30</v>
      </c>
      <c r="H903" s="6" t="s">
        <v>1896</v>
      </c>
      <c r="I903" s="6" t="s">
        <v>2194</v>
      </c>
      <c r="J903" s="6" t="s">
        <v>614</v>
      </c>
      <c r="K903" s="6" t="s">
        <v>615</v>
      </c>
      <c r="L903" s="6" t="s">
        <v>1</v>
      </c>
      <c r="M903" s="12">
        <v>39287</v>
      </c>
      <c r="N903" s="12">
        <v>42939</v>
      </c>
      <c r="O903" s="6">
        <v>1</v>
      </c>
      <c r="P903" s="13">
        <v>0.05</v>
      </c>
      <c r="Q903" s="13">
        <v>7.0999999999999994E-2</v>
      </c>
      <c r="R903" s="14">
        <v>0.16210045662100456</v>
      </c>
      <c r="S903" s="6" t="s">
        <v>35</v>
      </c>
      <c r="T903" s="6" t="s">
        <v>35</v>
      </c>
      <c r="U903" s="15" t="s">
        <v>35</v>
      </c>
      <c r="V903" s="15" t="s">
        <v>616</v>
      </c>
      <c r="W903" s="15" t="s">
        <v>906</v>
      </c>
      <c r="X903" s="16">
        <v>1</v>
      </c>
      <c r="Y903" s="45">
        <f t="shared" ref="Y903:Y966" si="199">IF(O903,DATE(2099,12,31),N903)</f>
        <v>73050</v>
      </c>
      <c r="Z903" s="41">
        <f>IF(IFERROR(MATCH(E903,CONV_CAISO_Gen_List!C:C,0),FALSE),1,0)</f>
        <v>0</v>
      </c>
      <c r="AA903" s="47">
        <f t="shared" ref="AA903:AA966" si="200">Q903*X903</f>
        <v>7.0999999999999994E-2</v>
      </c>
      <c r="AB903">
        <f t="shared" ref="AB903:AB966" si="201">IF(AND(YEAR(M903)&lt;=$AB$5,YEAR(Y903)&gt;=$AB$5),1,0)</f>
        <v>1</v>
      </c>
      <c r="AC903">
        <f t="shared" ref="AC903:AC966" si="202">IF(T903="CAISO",1,0)</f>
        <v>1</v>
      </c>
      <c r="AD903">
        <f t="shared" si="198"/>
        <v>1</v>
      </c>
      <c r="AE903">
        <f t="shared" ref="AE903:AE966" si="203">IF(P903=0,1,0)</f>
        <v>0</v>
      </c>
      <c r="AF903" t="str">
        <f t="shared" si="194"/>
        <v>SD5070</v>
      </c>
      <c r="AG903" t="str">
        <f t="shared" si="195"/>
        <v>Ladera Ranch I</v>
      </c>
      <c r="AH903" s="70">
        <f t="shared" si="196"/>
        <v>0.05</v>
      </c>
      <c r="AI903" t="str">
        <f t="shared" si="197"/>
        <v>Solar</v>
      </c>
      <c r="AJ903" s="44" t="str">
        <f>IFERROR(INDEX(MasterGenCapability_201906!$G:$G,MATCH($AF903,MasterGenCapability_201906!$U:$U,0)),"")</f>
        <v/>
      </c>
      <c r="AK903" s="44" t="str">
        <f>IFERROR(INDEX(NQC2020compliance_20191121!$L:$L,MATCH($AF903,NQC2020compliance_20191121!$A:$A,0)),"")</f>
        <v/>
      </c>
    </row>
    <row r="904" spans="2:37" x14ac:dyDescent="0.25">
      <c r="B904" s="6">
        <v>899</v>
      </c>
      <c r="C904" s="6" t="s">
        <v>2476</v>
      </c>
      <c r="D904" s="6" t="s">
        <v>2477</v>
      </c>
      <c r="E904" s="6"/>
      <c r="F904" s="6" t="s">
        <v>2182</v>
      </c>
      <c r="G904" s="6" t="s">
        <v>30</v>
      </c>
      <c r="H904" s="6" t="s">
        <v>1896</v>
      </c>
      <c r="I904" s="6" t="s">
        <v>2194</v>
      </c>
      <c r="J904" s="6" t="s">
        <v>614</v>
      </c>
      <c r="K904" s="6" t="s">
        <v>615</v>
      </c>
      <c r="L904" s="6" t="s">
        <v>1</v>
      </c>
      <c r="M904" s="12">
        <v>41045</v>
      </c>
      <c r="N904" s="12">
        <v>44696</v>
      </c>
      <c r="O904" s="6">
        <v>1</v>
      </c>
      <c r="P904" s="13">
        <v>0.10922</v>
      </c>
      <c r="Q904" s="13">
        <v>0.11899999999999999</v>
      </c>
      <c r="R904" s="14">
        <v>0.12437717346497665</v>
      </c>
      <c r="S904" s="6" t="s">
        <v>35</v>
      </c>
      <c r="T904" s="6" t="s">
        <v>35</v>
      </c>
      <c r="U904" s="15" t="s">
        <v>35</v>
      </c>
      <c r="V904" s="15" t="s">
        <v>616</v>
      </c>
      <c r="W904" s="15" t="s">
        <v>906</v>
      </c>
      <c r="X904" s="16">
        <v>1</v>
      </c>
      <c r="Y904" s="45">
        <f t="shared" si="199"/>
        <v>73050</v>
      </c>
      <c r="Z904" s="41">
        <f>IF(IFERROR(MATCH(E904,CONV_CAISO_Gen_List!C:C,0),FALSE),1,0)</f>
        <v>0</v>
      </c>
      <c r="AA904" s="47">
        <f t="shared" si="200"/>
        <v>0.11899999999999999</v>
      </c>
      <c r="AB904">
        <f t="shared" si="201"/>
        <v>1</v>
      </c>
      <c r="AC904">
        <f t="shared" si="202"/>
        <v>1</v>
      </c>
      <c r="AD904">
        <f t="shared" si="198"/>
        <v>1</v>
      </c>
      <c r="AE904">
        <f t="shared" si="203"/>
        <v>0</v>
      </c>
      <c r="AF904" t="str">
        <f t="shared" si="194"/>
        <v>SD5071</v>
      </c>
      <c r="AG904" t="str">
        <f t="shared" si="195"/>
        <v>Pacific Station</v>
      </c>
      <c r="AH904" s="70">
        <f t="shared" si="196"/>
        <v>0.10922</v>
      </c>
      <c r="AI904" t="str">
        <f t="shared" si="197"/>
        <v>Solar</v>
      </c>
      <c r="AJ904" s="44" t="str">
        <f>IFERROR(INDEX(MasterGenCapability_201906!$G:$G,MATCH($AF904,MasterGenCapability_201906!$U:$U,0)),"")</f>
        <v/>
      </c>
      <c r="AK904" s="44" t="str">
        <f>IFERROR(INDEX(NQC2020compliance_20191121!$L:$L,MATCH($AF904,NQC2020compliance_20191121!$A:$A,0)),"")</f>
        <v/>
      </c>
    </row>
    <row r="905" spans="2:37" x14ac:dyDescent="0.25">
      <c r="B905" s="6">
        <v>900</v>
      </c>
      <c r="C905" s="6" t="s">
        <v>2478</v>
      </c>
      <c r="D905" s="6" t="s">
        <v>2479</v>
      </c>
      <c r="E905" s="6"/>
      <c r="F905" s="6" t="s">
        <v>2182</v>
      </c>
      <c r="G905" s="6" t="s">
        <v>30</v>
      </c>
      <c r="H905" s="6" t="s">
        <v>1896</v>
      </c>
      <c r="I905" s="6" t="s">
        <v>2194</v>
      </c>
      <c r="J905" s="6" t="s">
        <v>614</v>
      </c>
      <c r="K905" s="6" t="s">
        <v>615</v>
      </c>
      <c r="L905" s="6" t="s">
        <v>1</v>
      </c>
      <c r="M905" s="12">
        <v>40571</v>
      </c>
      <c r="N905" s="12">
        <v>44223</v>
      </c>
      <c r="O905" s="6">
        <v>1</v>
      </c>
      <c r="P905" s="13">
        <v>0.20019999999999999</v>
      </c>
      <c r="Q905" s="13">
        <v>0.39700000000000002</v>
      </c>
      <c r="R905" s="14">
        <v>0.22637180171426752</v>
      </c>
      <c r="S905" s="6" t="s">
        <v>35</v>
      </c>
      <c r="T905" s="6" t="s">
        <v>35</v>
      </c>
      <c r="U905" s="15" t="s">
        <v>35</v>
      </c>
      <c r="V905" s="15" t="s">
        <v>616</v>
      </c>
      <c r="W905" s="15" t="s">
        <v>906</v>
      </c>
      <c r="X905" s="16">
        <v>1</v>
      </c>
      <c r="Y905" s="45">
        <f t="shared" si="199"/>
        <v>73050</v>
      </c>
      <c r="Z905" s="41">
        <f>IF(IFERROR(MATCH(E905,CONV_CAISO_Gen_List!C:C,0),FALSE),1,0)</f>
        <v>0</v>
      </c>
      <c r="AA905" s="47">
        <f t="shared" si="200"/>
        <v>0.39700000000000002</v>
      </c>
      <c r="AB905">
        <f t="shared" si="201"/>
        <v>1</v>
      </c>
      <c r="AC905">
        <f t="shared" si="202"/>
        <v>1</v>
      </c>
      <c r="AD905">
        <f t="shared" si="198"/>
        <v>1</v>
      </c>
      <c r="AE905">
        <f t="shared" si="203"/>
        <v>0</v>
      </c>
      <c r="AF905" t="str">
        <f t="shared" si="194"/>
        <v>SD5072</v>
      </c>
      <c r="AG905" t="str">
        <f t="shared" si="195"/>
        <v>Sanford-Burnhan Medical Research Institute I</v>
      </c>
      <c r="AH905" s="70">
        <f t="shared" si="196"/>
        <v>0.20019999999999999</v>
      </c>
      <c r="AI905" t="str">
        <f t="shared" si="197"/>
        <v>Solar</v>
      </c>
      <c r="AJ905" s="44" t="str">
        <f>IFERROR(INDEX(MasterGenCapability_201906!$G:$G,MATCH($AF905,MasterGenCapability_201906!$U:$U,0)),"")</f>
        <v/>
      </c>
      <c r="AK905" s="44" t="str">
        <f>IFERROR(INDEX(NQC2020compliance_20191121!$L:$L,MATCH($AF905,NQC2020compliance_20191121!$A:$A,0)),"")</f>
        <v/>
      </c>
    </row>
    <row r="906" spans="2:37" x14ac:dyDescent="0.25">
      <c r="B906" s="6">
        <v>901</v>
      </c>
      <c r="C906" s="6" t="s">
        <v>2480</v>
      </c>
      <c r="D906" s="6" t="s">
        <v>2481</v>
      </c>
      <c r="E906" s="6"/>
      <c r="F906" s="6" t="s">
        <v>2182</v>
      </c>
      <c r="G906" s="6" t="s">
        <v>30</v>
      </c>
      <c r="H906" s="6" t="s">
        <v>1896</v>
      </c>
      <c r="I906" s="6" t="s">
        <v>2194</v>
      </c>
      <c r="J906" s="6" t="s">
        <v>614</v>
      </c>
      <c r="K906" s="6" t="s">
        <v>615</v>
      </c>
      <c r="L906" s="6" t="s">
        <v>1</v>
      </c>
      <c r="M906" s="12">
        <v>40002</v>
      </c>
      <c r="N906" s="12">
        <v>43653</v>
      </c>
      <c r="O906" s="6">
        <v>1</v>
      </c>
      <c r="P906" s="13">
        <v>5.6000000000000001E-2</v>
      </c>
      <c r="Q906" s="13">
        <v>9.4E-2</v>
      </c>
      <c r="R906" s="14">
        <v>0.191617742987606</v>
      </c>
      <c r="S906" s="6" t="s">
        <v>35</v>
      </c>
      <c r="T906" s="6" t="s">
        <v>35</v>
      </c>
      <c r="U906" s="15" t="s">
        <v>35</v>
      </c>
      <c r="V906" s="15" t="s">
        <v>616</v>
      </c>
      <c r="W906" s="15" t="s">
        <v>906</v>
      </c>
      <c r="X906" s="16">
        <v>1</v>
      </c>
      <c r="Y906" s="45">
        <f t="shared" si="199"/>
        <v>73050</v>
      </c>
      <c r="Z906" s="41">
        <f>IF(IFERROR(MATCH(E906,CONV_CAISO_Gen_List!C:C,0),FALSE),1,0)</f>
        <v>0</v>
      </c>
      <c r="AA906" s="47">
        <f t="shared" si="200"/>
        <v>9.4E-2</v>
      </c>
      <c r="AB906">
        <f t="shared" si="201"/>
        <v>1</v>
      </c>
      <c r="AC906">
        <f t="shared" si="202"/>
        <v>1</v>
      </c>
      <c r="AD906">
        <f t="shared" si="198"/>
        <v>1</v>
      </c>
      <c r="AE906">
        <f t="shared" si="203"/>
        <v>0</v>
      </c>
      <c r="AF906" t="str">
        <f t="shared" si="194"/>
        <v>SD5073</v>
      </c>
      <c r="AG906" t="str">
        <f t="shared" si="195"/>
        <v>SDCCD - Skills Center</v>
      </c>
      <c r="AH906" s="70">
        <f t="shared" si="196"/>
        <v>5.6000000000000001E-2</v>
      </c>
      <c r="AI906" t="str">
        <f t="shared" si="197"/>
        <v>Solar</v>
      </c>
      <c r="AJ906" s="44" t="str">
        <f>IFERROR(INDEX(MasterGenCapability_201906!$G:$G,MATCH($AF906,MasterGenCapability_201906!$U:$U,0)),"")</f>
        <v/>
      </c>
      <c r="AK906" s="44" t="str">
        <f>IFERROR(INDEX(NQC2020compliance_20191121!$L:$L,MATCH($AF906,NQC2020compliance_20191121!$A:$A,0)),"")</f>
        <v/>
      </c>
    </row>
    <row r="907" spans="2:37" x14ac:dyDescent="0.25">
      <c r="B907" s="6">
        <v>902</v>
      </c>
      <c r="C907" s="6" t="s">
        <v>2482</v>
      </c>
      <c r="D907" s="6" t="s">
        <v>2483</v>
      </c>
      <c r="E907" s="6"/>
      <c r="F907" s="6" t="s">
        <v>2182</v>
      </c>
      <c r="G907" s="6" t="s">
        <v>30</v>
      </c>
      <c r="H907" s="6" t="s">
        <v>1896</v>
      </c>
      <c r="I907" s="6" t="s">
        <v>2194</v>
      </c>
      <c r="J907" s="6" t="s">
        <v>614</v>
      </c>
      <c r="K907" s="6" t="s">
        <v>615</v>
      </c>
      <c r="L907" s="6" t="s">
        <v>1</v>
      </c>
      <c r="M907" s="12">
        <v>39506</v>
      </c>
      <c r="N907" s="12">
        <v>43158</v>
      </c>
      <c r="O907" s="6">
        <v>1</v>
      </c>
      <c r="P907" s="13">
        <v>0.08</v>
      </c>
      <c r="Q907" s="13">
        <v>0.13</v>
      </c>
      <c r="R907" s="14">
        <v>0.18550228310502284</v>
      </c>
      <c r="S907" s="6" t="s">
        <v>35</v>
      </c>
      <c r="T907" s="6" t="s">
        <v>35</v>
      </c>
      <c r="U907" s="15" t="s">
        <v>35</v>
      </c>
      <c r="V907" s="15" t="s">
        <v>616</v>
      </c>
      <c r="W907" s="15" t="s">
        <v>906</v>
      </c>
      <c r="X907" s="16">
        <v>1</v>
      </c>
      <c r="Y907" s="45">
        <f t="shared" si="199"/>
        <v>73050</v>
      </c>
      <c r="Z907" s="41">
        <f>IF(IFERROR(MATCH(E907,CONV_CAISO_Gen_List!C:C,0),FALSE),1,0)</f>
        <v>0</v>
      </c>
      <c r="AA907" s="47">
        <f t="shared" si="200"/>
        <v>0.13</v>
      </c>
      <c r="AB907">
        <f t="shared" si="201"/>
        <v>1</v>
      </c>
      <c r="AC907">
        <f t="shared" si="202"/>
        <v>1</v>
      </c>
      <c r="AD907">
        <f t="shared" si="198"/>
        <v>1</v>
      </c>
      <c r="AE907">
        <f t="shared" si="203"/>
        <v>0</v>
      </c>
      <c r="AF907" t="str">
        <f t="shared" si="194"/>
        <v>SD5074</v>
      </c>
      <c r="AG907" t="str">
        <f t="shared" si="195"/>
        <v>Towers at Bressi Ranch</v>
      </c>
      <c r="AH907" s="70">
        <f t="shared" si="196"/>
        <v>0.08</v>
      </c>
      <c r="AI907" t="str">
        <f t="shared" si="197"/>
        <v>Solar</v>
      </c>
      <c r="AJ907" s="44" t="str">
        <f>IFERROR(INDEX(MasterGenCapability_201906!$G:$G,MATCH($AF907,MasterGenCapability_201906!$U:$U,0)),"")</f>
        <v/>
      </c>
      <c r="AK907" s="44" t="str">
        <f>IFERROR(INDEX(NQC2020compliance_20191121!$L:$L,MATCH($AF907,NQC2020compliance_20191121!$A:$A,0)),"")</f>
        <v/>
      </c>
    </row>
    <row r="908" spans="2:37" x14ac:dyDescent="0.25">
      <c r="B908" s="6">
        <v>903</v>
      </c>
      <c r="C908" s="6" t="s">
        <v>2484</v>
      </c>
      <c r="D908" s="6" t="s">
        <v>2485</v>
      </c>
      <c r="E908" s="6"/>
      <c r="F908" s="6" t="s">
        <v>2182</v>
      </c>
      <c r="G908" s="6" t="s">
        <v>30</v>
      </c>
      <c r="H908" s="6" t="s">
        <v>1896</v>
      </c>
      <c r="I908" s="6" t="s">
        <v>2194</v>
      </c>
      <c r="J908" s="6" t="s">
        <v>614</v>
      </c>
      <c r="K908" s="6" t="s">
        <v>615</v>
      </c>
      <c r="L908" s="6" t="s">
        <v>1</v>
      </c>
      <c r="M908" s="12">
        <v>40325</v>
      </c>
      <c r="N908" s="12">
        <v>43977</v>
      </c>
      <c r="O908" s="6">
        <v>1</v>
      </c>
      <c r="P908" s="13">
        <v>0.38429999999999997</v>
      </c>
      <c r="Q908" s="13">
        <v>0.58399999999999996</v>
      </c>
      <c r="R908" s="14">
        <v>0.17347558331164889</v>
      </c>
      <c r="S908" s="6" t="s">
        <v>35</v>
      </c>
      <c r="T908" s="6" t="s">
        <v>35</v>
      </c>
      <c r="U908" s="15" t="s">
        <v>35</v>
      </c>
      <c r="V908" s="15" t="s">
        <v>616</v>
      </c>
      <c r="W908" s="15" t="s">
        <v>906</v>
      </c>
      <c r="X908" s="16">
        <v>1</v>
      </c>
      <c r="Y908" s="45">
        <f t="shared" si="199"/>
        <v>73050</v>
      </c>
      <c r="Z908" s="41">
        <f>IF(IFERROR(MATCH(E908,CONV_CAISO_Gen_List!C:C,0),FALSE),1,0)</f>
        <v>0</v>
      </c>
      <c r="AA908" s="47">
        <f t="shared" si="200"/>
        <v>0.58399999999999996</v>
      </c>
      <c r="AB908">
        <f t="shared" si="201"/>
        <v>1</v>
      </c>
      <c r="AC908">
        <f t="shared" si="202"/>
        <v>1</v>
      </c>
      <c r="AD908">
        <f t="shared" si="198"/>
        <v>1</v>
      </c>
      <c r="AE908">
        <f t="shared" si="203"/>
        <v>0</v>
      </c>
      <c r="AF908" t="str">
        <f t="shared" si="194"/>
        <v>SD5075</v>
      </c>
      <c r="AG908" t="str">
        <f t="shared" si="195"/>
        <v>Wilco Investments</v>
      </c>
      <c r="AH908" s="70">
        <f t="shared" si="196"/>
        <v>0.38429999999999997</v>
      </c>
      <c r="AI908" t="str">
        <f t="shared" si="197"/>
        <v>Solar</v>
      </c>
      <c r="AJ908" s="44" t="str">
        <f>IFERROR(INDEX(MasterGenCapability_201906!$G:$G,MATCH($AF908,MasterGenCapability_201906!$U:$U,0)),"")</f>
        <v/>
      </c>
      <c r="AK908" s="44" t="str">
        <f>IFERROR(INDEX(NQC2020compliance_20191121!$L:$L,MATCH($AF908,NQC2020compliance_20191121!$A:$A,0)),"")</f>
        <v/>
      </c>
    </row>
    <row r="909" spans="2:37" x14ac:dyDescent="0.25">
      <c r="B909" s="6">
        <v>904</v>
      </c>
      <c r="C909" s="6" t="s">
        <v>2486</v>
      </c>
      <c r="D909" s="6" t="s">
        <v>2487</v>
      </c>
      <c r="E909" s="6"/>
      <c r="F909" s="6" t="s">
        <v>2182</v>
      </c>
      <c r="G909" s="6" t="s">
        <v>30</v>
      </c>
      <c r="H909" s="6" t="s">
        <v>1896</v>
      </c>
      <c r="I909" s="6" t="s">
        <v>2194</v>
      </c>
      <c r="J909" s="6" t="s">
        <v>614</v>
      </c>
      <c r="K909" s="6" t="s">
        <v>615</v>
      </c>
      <c r="L909" s="6" t="s">
        <v>1</v>
      </c>
      <c r="M909" s="12">
        <v>38163</v>
      </c>
      <c r="N909" s="12">
        <v>43640</v>
      </c>
      <c r="O909" s="6">
        <v>1</v>
      </c>
      <c r="P909" s="13">
        <v>0.04</v>
      </c>
      <c r="Q909" s="13">
        <v>6.8000000000000005E-2</v>
      </c>
      <c r="R909" s="14">
        <v>0.19406392694063929</v>
      </c>
      <c r="S909" s="6" t="s">
        <v>35</v>
      </c>
      <c r="T909" s="6" t="s">
        <v>35</v>
      </c>
      <c r="U909" s="15" t="s">
        <v>35</v>
      </c>
      <c r="V909" s="15" t="s">
        <v>616</v>
      </c>
      <c r="W909" s="15" t="s">
        <v>906</v>
      </c>
      <c r="X909" s="16">
        <v>1</v>
      </c>
      <c r="Y909" s="45">
        <f t="shared" si="199"/>
        <v>73050</v>
      </c>
      <c r="Z909" s="41">
        <f>IF(IFERROR(MATCH(E909,CONV_CAISO_Gen_List!C:C,0),FALSE),1,0)</f>
        <v>0</v>
      </c>
      <c r="AA909" s="47">
        <f t="shared" si="200"/>
        <v>6.8000000000000005E-2</v>
      </c>
      <c r="AB909">
        <f t="shared" si="201"/>
        <v>1</v>
      </c>
      <c r="AC909">
        <f t="shared" si="202"/>
        <v>1</v>
      </c>
      <c r="AD909">
        <f t="shared" si="198"/>
        <v>1</v>
      </c>
      <c r="AE909">
        <f t="shared" si="203"/>
        <v>0</v>
      </c>
      <c r="AF909" t="str">
        <f t="shared" si="194"/>
        <v>SD5076</v>
      </c>
      <c r="AG909" t="str">
        <f t="shared" si="195"/>
        <v>X-nth</v>
      </c>
      <c r="AH909" s="70">
        <f t="shared" si="196"/>
        <v>0.04</v>
      </c>
      <c r="AI909" t="str">
        <f t="shared" si="197"/>
        <v>Solar</v>
      </c>
      <c r="AJ909" s="44" t="str">
        <f>IFERROR(INDEX(MasterGenCapability_201906!$G:$G,MATCH($AF909,MasterGenCapability_201906!$U:$U,0)),"")</f>
        <v/>
      </c>
      <c r="AK909" s="44" t="str">
        <f>IFERROR(INDEX(NQC2020compliance_20191121!$L:$L,MATCH($AF909,NQC2020compliance_20191121!$A:$A,0)),"")</f>
        <v/>
      </c>
    </row>
    <row r="910" spans="2:37" x14ac:dyDescent="0.25">
      <c r="B910" s="6">
        <v>905</v>
      </c>
      <c r="C910" s="6" t="s">
        <v>2488</v>
      </c>
      <c r="D910" s="6" t="s">
        <v>2489</v>
      </c>
      <c r="E910" s="6"/>
      <c r="F910" s="6" t="s">
        <v>1127</v>
      </c>
      <c r="G910" s="6" t="s">
        <v>2399</v>
      </c>
      <c r="H910" s="6" t="s">
        <v>2490</v>
      </c>
      <c r="I910" s="6" t="s">
        <v>164</v>
      </c>
      <c r="J910" s="6" t="s">
        <v>992</v>
      </c>
      <c r="K910" s="6"/>
      <c r="L910" s="6" t="s">
        <v>3</v>
      </c>
      <c r="M910" s="12">
        <v>42979</v>
      </c>
      <c r="N910" s="12">
        <v>50283</v>
      </c>
      <c r="O910" s="6">
        <v>1</v>
      </c>
      <c r="P910" s="13">
        <v>298</v>
      </c>
      <c r="Q910" s="13">
        <v>1245.1989599999999</v>
      </c>
      <c r="R910" s="14">
        <v>0.47699999999999998</v>
      </c>
      <c r="S910" s="6" t="s">
        <v>2402</v>
      </c>
      <c r="T910" s="6" t="s">
        <v>35</v>
      </c>
      <c r="U910" s="15" t="s">
        <v>2273</v>
      </c>
      <c r="V910" s="15" t="s">
        <v>992</v>
      </c>
      <c r="W910" s="15" t="s">
        <v>165</v>
      </c>
      <c r="X910" s="16">
        <v>0.84</v>
      </c>
      <c r="Y910" s="45">
        <f t="shared" si="199"/>
        <v>73050</v>
      </c>
      <c r="Z910" s="41">
        <f>IF(IFERROR(MATCH(E910,CONV_CAISO_Gen_List!C:C,0),FALSE),1,0)</f>
        <v>0</v>
      </c>
      <c r="AA910" s="47">
        <f t="shared" si="200"/>
        <v>1045.9671263999999</v>
      </c>
      <c r="AB910">
        <f t="shared" si="201"/>
        <v>1</v>
      </c>
      <c r="AC910">
        <f t="shared" si="202"/>
        <v>1</v>
      </c>
      <c r="AD910">
        <f t="shared" si="198"/>
        <v>1</v>
      </c>
      <c r="AE910">
        <f t="shared" si="203"/>
        <v>0</v>
      </c>
      <c r="AF910" t="str">
        <f t="shared" si="194"/>
        <v>SC76369</v>
      </c>
      <c r="AG910" t="str">
        <f t="shared" si="195"/>
        <v>El Cabo Wind, LLC</v>
      </c>
      <c r="AH910" s="70">
        <f t="shared" si="196"/>
        <v>298</v>
      </c>
      <c r="AI910" t="str">
        <f t="shared" si="197"/>
        <v>Wind</v>
      </c>
      <c r="AJ910" s="44" t="str">
        <f>IFERROR(INDEX(MasterGenCapability_201906!$G:$G,MATCH($AF910,MasterGenCapability_201906!$U:$U,0)),"")</f>
        <v/>
      </c>
      <c r="AK910" s="44" t="str">
        <f>IFERROR(INDEX(NQC2020compliance_20191121!$L:$L,MATCH($AF910,NQC2020compliance_20191121!$A:$A,0)),"")</f>
        <v/>
      </c>
    </row>
    <row r="911" spans="2:37" x14ac:dyDescent="0.25">
      <c r="B911" s="6">
        <v>906</v>
      </c>
      <c r="C911" s="6" t="s">
        <v>2491</v>
      </c>
      <c r="D911" s="6" t="s">
        <v>2492</v>
      </c>
      <c r="E911" s="6"/>
      <c r="F911" s="6" t="s">
        <v>1127</v>
      </c>
      <c r="G911" s="6" t="s">
        <v>30</v>
      </c>
      <c r="H911" s="6" t="s">
        <v>79</v>
      </c>
      <c r="I911" s="6" t="s">
        <v>164</v>
      </c>
      <c r="J911" s="6" t="s">
        <v>992</v>
      </c>
      <c r="K911" s="6"/>
      <c r="L911" s="6" t="s">
        <v>3</v>
      </c>
      <c r="M911" s="12">
        <v>43466</v>
      </c>
      <c r="N911" s="12">
        <v>48944</v>
      </c>
      <c r="O911" s="6">
        <v>1</v>
      </c>
      <c r="P911" s="13">
        <v>132</v>
      </c>
      <c r="Q911" s="13">
        <v>439.40159999999997</v>
      </c>
      <c r="R911" s="14">
        <v>0.38</v>
      </c>
      <c r="S911" s="6" t="s">
        <v>35</v>
      </c>
      <c r="T911" s="6" t="s">
        <v>35</v>
      </c>
      <c r="U911" s="15" t="s">
        <v>35</v>
      </c>
      <c r="V911" s="15" t="s">
        <v>992</v>
      </c>
      <c r="W911" s="15" t="s">
        <v>165</v>
      </c>
      <c r="X911" s="16">
        <v>0.84</v>
      </c>
      <c r="Y911" s="45">
        <f t="shared" si="199"/>
        <v>73050</v>
      </c>
      <c r="Z911" s="41">
        <f>IF(IFERROR(MATCH(E911,CONV_CAISO_Gen_List!C:C,0),FALSE),1,0)</f>
        <v>0</v>
      </c>
      <c r="AA911" s="47">
        <f t="shared" si="200"/>
        <v>369.09734399999996</v>
      </c>
      <c r="AB911">
        <f t="shared" si="201"/>
        <v>1</v>
      </c>
      <c r="AC911">
        <f t="shared" si="202"/>
        <v>1</v>
      </c>
      <c r="AD911">
        <f t="shared" si="198"/>
        <v>1</v>
      </c>
      <c r="AE911">
        <f t="shared" si="203"/>
        <v>0</v>
      </c>
      <c r="AF911" t="str">
        <f t="shared" si="194"/>
        <v>SC76380</v>
      </c>
      <c r="AG911" t="str">
        <f t="shared" si="195"/>
        <v>Voyager Wind I, LLC</v>
      </c>
      <c r="AH911" s="70">
        <f t="shared" si="196"/>
        <v>132</v>
      </c>
      <c r="AI911" t="str">
        <f t="shared" si="197"/>
        <v>Wind</v>
      </c>
      <c r="AJ911" s="44" t="str">
        <f>IFERROR(INDEX(MasterGenCapability_201906!$G:$G,MATCH($AF911,MasterGenCapability_201906!$U:$U,0)),"")</f>
        <v/>
      </c>
      <c r="AK911" s="44" t="str">
        <f>IFERROR(INDEX(NQC2020compliance_20191121!$L:$L,MATCH($AF911,NQC2020compliance_20191121!$A:$A,0)),"")</f>
        <v/>
      </c>
    </row>
    <row r="912" spans="2:37" x14ac:dyDescent="0.25">
      <c r="B912" s="6">
        <v>907</v>
      </c>
      <c r="C912" s="6" t="s">
        <v>2493</v>
      </c>
      <c r="D912" s="6" t="s">
        <v>2494</v>
      </c>
      <c r="E912" s="6"/>
      <c r="F912" s="6" t="s">
        <v>2182</v>
      </c>
      <c r="G912" s="6" t="s">
        <v>30</v>
      </c>
      <c r="H912" s="6" t="s">
        <v>1896</v>
      </c>
      <c r="I912" s="6" t="s">
        <v>164</v>
      </c>
      <c r="J912" s="6" t="s">
        <v>614</v>
      </c>
      <c r="K912" s="6" t="s">
        <v>615</v>
      </c>
      <c r="L912" s="6" t="s">
        <v>3</v>
      </c>
      <c r="M912" s="12">
        <v>42643</v>
      </c>
      <c r="N912" s="12">
        <v>51773</v>
      </c>
      <c r="O912" s="6">
        <v>1</v>
      </c>
      <c r="P912" s="13">
        <v>2</v>
      </c>
      <c r="Q912" s="13">
        <v>4.2</v>
      </c>
      <c r="R912" s="14">
        <v>0.23972602739726029</v>
      </c>
      <c r="S912" s="6" t="s">
        <v>35</v>
      </c>
      <c r="T912" s="6" t="s">
        <v>35</v>
      </c>
      <c r="U912" s="15" t="s">
        <v>35</v>
      </c>
      <c r="V912" s="15" t="s">
        <v>616</v>
      </c>
      <c r="W912" s="15" t="s">
        <v>165</v>
      </c>
      <c r="X912" s="16">
        <v>0.84</v>
      </c>
      <c r="Y912" s="45">
        <f t="shared" si="199"/>
        <v>73050</v>
      </c>
      <c r="Z912" s="41">
        <f>IF(IFERROR(MATCH(E912,CONV_CAISO_Gen_List!C:C,0),FALSE),1,0)</f>
        <v>0</v>
      </c>
      <c r="AA912" s="47">
        <f t="shared" si="200"/>
        <v>3.528</v>
      </c>
      <c r="AB912">
        <f t="shared" si="201"/>
        <v>1</v>
      </c>
      <c r="AC912">
        <f t="shared" si="202"/>
        <v>1</v>
      </c>
      <c r="AD912">
        <f t="shared" si="198"/>
        <v>1</v>
      </c>
      <c r="AE912">
        <f t="shared" si="203"/>
        <v>0</v>
      </c>
      <c r="AF912" t="str">
        <f t="shared" si="194"/>
        <v>SD5079</v>
      </c>
      <c r="AG912" t="str">
        <f t="shared" si="195"/>
        <v>Pala (SDG&amp;E Solar Energy Project)</v>
      </c>
      <c r="AH912" s="70">
        <f t="shared" si="196"/>
        <v>2</v>
      </c>
      <c r="AI912" t="str">
        <f t="shared" si="197"/>
        <v>Solar</v>
      </c>
      <c r="AJ912" s="44" t="str">
        <f>IFERROR(INDEX(MasterGenCapability_201906!$G:$G,MATCH($AF912,MasterGenCapability_201906!$U:$U,0)),"")</f>
        <v/>
      </c>
      <c r="AK912" s="44" t="str">
        <f>IFERROR(INDEX(NQC2020compliance_20191121!$L:$L,MATCH($AF912,NQC2020compliance_20191121!$A:$A,0)),"")</f>
        <v/>
      </c>
    </row>
    <row r="913" spans="2:37" x14ac:dyDescent="0.25">
      <c r="B913" s="6">
        <v>908</v>
      </c>
      <c r="C913" s="6" t="s">
        <v>2495</v>
      </c>
      <c r="D913" s="6" t="s">
        <v>2496</v>
      </c>
      <c r="E913" s="6"/>
      <c r="F913" s="6" t="s">
        <v>2182</v>
      </c>
      <c r="G913" s="6" t="s">
        <v>30</v>
      </c>
      <c r="H913" s="6" t="s">
        <v>1896</v>
      </c>
      <c r="I913" s="6" t="s">
        <v>2194</v>
      </c>
      <c r="J913" s="6" t="s">
        <v>614</v>
      </c>
      <c r="K913" s="6" t="s">
        <v>615</v>
      </c>
      <c r="L913" s="6" t="s">
        <v>1</v>
      </c>
      <c r="M913" s="12">
        <v>40452</v>
      </c>
      <c r="N913" s="12">
        <v>42155</v>
      </c>
      <c r="O913" s="6">
        <v>1</v>
      </c>
      <c r="P913" s="13">
        <v>0.2</v>
      </c>
      <c r="Q913" s="13">
        <v>0.38200000000000001</v>
      </c>
      <c r="R913" s="14">
        <v>0.2180365296803653</v>
      </c>
      <c r="S913" s="6" t="s">
        <v>35</v>
      </c>
      <c r="T913" s="6" t="s">
        <v>35</v>
      </c>
      <c r="U913" s="15" t="s">
        <v>35</v>
      </c>
      <c r="V913" s="15" t="s">
        <v>616</v>
      </c>
      <c r="W913" s="15" t="s">
        <v>906</v>
      </c>
      <c r="X913" s="16">
        <v>1</v>
      </c>
      <c r="Y913" s="45">
        <f t="shared" si="199"/>
        <v>73050</v>
      </c>
      <c r="Z913" s="41">
        <f>IF(IFERROR(MATCH(E913,CONV_CAISO_Gen_List!C:C,0),FALSE),1,0)</f>
        <v>0</v>
      </c>
      <c r="AA913" s="47">
        <f t="shared" si="200"/>
        <v>0.38200000000000001</v>
      </c>
      <c r="AB913">
        <f t="shared" si="201"/>
        <v>1</v>
      </c>
      <c r="AC913">
        <f t="shared" si="202"/>
        <v>1</v>
      </c>
      <c r="AD913">
        <f t="shared" si="198"/>
        <v>1</v>
      </c>
      <c r="AE913">
        <f t="shared" si="203"/>
        <v>0</v>
      </c>
      <c r="AF913" t="str">
        <f t="shared" si="194"/>
        <v>SD5078</v>
      </c>
      <c r="AG913" t="str">
        <f t="shared" si="195"/>
        <v>Amylin Pharmaceuticals</v>
      </c>
      <c r="AH913" s="70">
        <f t="shared" si="196"/>
        <v>0.2</v>
      </c>
      <c r="AI913" t="str">
        <f t="shared" si="197"/>
        <v>Solar</v>
      </c>
      <c r="AJ913" s="44" t="str">
        <f>IFERROR(INDEX(MasterGenCapability_201906!$G:$G,MATCH($AF913,MasterGenCapability_201906!$U:$U,0)),"")</f>
        <v/>
      </c>
      <c r="AK913" s="44" t="str">
        <f>IFERROR(INDEX(NQC2020compliance_20191121!$L:$L,MATCH($AF913,NQC2020compliance_20191121!$A:$A,0)),"")</f>
        <v/>
      </c>
    </row>
    <row r="914" spans="2:37" x14ac:dyDescent="0.25">
      <c r="B914" s="6">
        <v>909</v>
      </c>
      <c r="C914" s="6" t="s">
        <v>2497</v>
      </c>
      <c r="D914" s="6" t="s">
        <v>2498</v>
      </c>
      <c r="E914" s="6"/>
      <c r="F914" s="6" t="s">
        <v>1127</v>
      </c>
      <c r="G914" s="6" t="s">
        <v>30</v>
      </c>
      <c r="H914" s="6" t="s">
        <v>79</v>
      </c>
      <c r="I914" s="6" t="s">
        <v>2499</v>
      </c>
      <c r="J914" s="6" t="s">
        <v>614</v>
      </c>
      <c r="K914" s="6" t="s">
        <v>619</v>
      </c>
      <c r="L914" s="6" t="s">
        <v>3</v>
      </c>
      <c r="M914" s="12">
        <v>43190</v>
      </c>
      <c r="N914" s="12">
        <v>50494</v>
      </c>
      <c r="O914" s="6">
        <v>1</v>
      </c>
      <c r="P914" s="13">
        <v>20</v>
      </c>
      <c r="Q914" s="13">
        <v>732</v>
      </c>
      <c r="R914" s="14">
        <v>4.1780821917808222</v>
      </c>
      <c r="S914" s="6" t="s">
        <v>35</v>
      </c>
      <c r="T914" s="6" t="s">
        <v>35</v>
      </c>
      <c r="U914" s="15" t="s">
        <v>35</v>
      </c>
      <c r="V914" s="15" t="s">
        <v>616</v>
      </c>
      <c r="W914" s="15" t="s">
        <v>165</v>
      </c>
      <c r="X914" s="16">
        <v>0.84</v>
      </c>
      <c r="Y914" s="45">
        <f t="shared" si="199"/>
        <v>73050</v>
      </c>
      <c r="Z914" s="41">
        <f>IF(IFERROR(MATCH(E914,CONV_CAISO_Gen_List!C:C,0),FALSE),1,0)</f>
        <v>0</v>
      </c>
      <c r="AA914" s="47">
        <f t="shared" si="200"/>
        <v>614.88</v>
      </c>
      <c r="AB914">
        <f t="shared" si="201"/>
        <v>1</v>
      </c>
      <c r="AC914">
        <f t="shared" si="202"/>
        <v>1</v>
      </c>
      <c r="AD914">
        <f t="shared" si="198"/>
        <v>1</v>
      </c>
      <c r="AE914">
        <f t="shared" si="203"/>
        <v>0</v>
      </c>
      <c r="AF914" t="str">
        <f t="shared" si="194"/>
        <v>SC55245</v>
      </c>
      <c r="AG914" t="str">
        <f t="shared" si="195"/>
        <v>RE: Walker Pass</v>
      </c>
      <c r="AH914" s="70">
        <f t="shared" si="196"/>
        <v>20</v>
      </c>
      <c r="AI914" t="str">
        <f t="shared" si="197"/>
        <v>Solar</v>
      </c>
      <c r="AJ914" s="44" t="str">
        <f>IFERROR(INDEX(MasterGenCapability_201906!$G:$G,MATCH($AF914,MasterGenCapability_201906!$U:$U,0)),"")</f>
        <v/>
      </c>
      <c r="AK914" s="44" t="str">
        <f>IFERROR(INDEX(NQC2020compliance_20191121!$L:$L,MATCH($AF914,NQC2020compliance_20191121!$A:$A,0)),"")</f>
        <v/>
      </c>
    </row>
    <row r="915" spans="2:37" x14ac:dyDescent="0.25">
      <c r="B915" s="6">
        <v>910</v>
      </c>
      <c r="C915" s="6" t="s">
        <v>2500</v>
      </c>
      <c r="D915" s="6" t="s">
        <v>2501</v>
      </c>
      <c r="E915" s="6" t="s">
        <v>2502</v>
      </c>
      <c r="F915" s="6" t="s">
        <v>1127</v>
      </c>
      <c r="G915" s="6" t="s">
        <v>30</v>
      </c>
      <c r="H915" s="6" t="s">
        <v>881</v>
      </c>
      <c r="I915" s="6" t="s">
        <v>526</v>
      </c>
      <c r="J915" s="6" t="s">
        <v>33</v>
      </c>
      <c r="K915" s="6" t="s">
        <v>34</v>
      </c>
      <c r="L915" s="6" t="s">
        <v>1</v>
      </c>
      <c r="M915" s="12">
        <v>42614</v>
      </c>
      <c r="N915" s="12">
        <v>46265</v>
      </c>
      <c r="O915" s="6">
        <v>1</v>
      </c>
      <c r="P915" s="13">
        <v>5</v>
      </c>
      <c r="Q915" s="13">
        <v>35</v>
      </c>
      <c r="R915" s="14">
        <v>0.79908675799086759</v>
      </c>
      <c r="S915" s="6" t="s">
        <v>35</v>
      </c>
      <c r="T915" s="6" t="s">
        <v>35</v>
      </c>
      <c r="U915" s="15" t="s">
        <v>35</v>
      </c>
      <c r="V915" s="15" t="s">
        <v>36</v>
      </c>
      <c r="W915" s="15" t="s">
        <v>165</v>
      </c>
      <c r="X915" s="16">
        <v>1</v>
      </c>
      <c r="Y915" s="45">
        <f t="shared" si="199"/>
        <v>73050</v>
      </c>
      <c r="Z915" s="41">
        <f>IF(IFERROR(MATCH(E915,CONV_CAISO_Gen_List!C:C,0),FALSE),1,0)</f>
        <v>1</v>
      </c>
      <c r="AA915" s="47">
        <f t="shared" si="200"/>
        <v>35</v>
      </c>
      <c r="AB915">
        <f t="shared" si="201"/>
        <v>1</v>
      </c>
      <c r="AC915">
        <f t="shared" si="202"/>
        <v>1</v>
      </c>
      <c r="AD915">
        <f t="shared" si="198"/>
        <v>1</v>
      </c>
      <c r="AE915">
        <f t="shared" si="203"/>
        <v>0</v>
      </c>
      <c r="AF915" t="str">
        <f t="shared" si="194"/>
        <v>SNMALF_6_UNITS</v>
      </c>
      <c r="AG915" t="str">
        <f t="shared" si="195"/>
        <v>Sonoma County Landfill LFGTE Project</v>
      </c>
      <c r="AH915" s="70">
        <f t="shared" si="196"/>
        <v>5</v>
      </c>
      <c r="AI915" t="str">
        <f t="shared" si="197"/>
        <v>Biomass</v>
      </c>
      <c r="AJ915" s="44">
        <f>IFERROR(INDEX(MasterGenCapability_201906!$G:$G,MATCH($AF915,MasterGenCapability_201906!$U:$U,0)),"")</f>
        <v>5</v>
      </c>
      <c r="AK915" s="44">
        <f>IFERROR(INDEX(NQC2020compliance_20191121!$L:$L,MATCH($AF915,NQC2020compliance_20191121!$A:$A,0)),"")</f>
        <v>3.27</v>
      </c>
    </row>
    <row r="916" spans="2:37" x14ac:dyDescent="0.25">
      <c r="B916" s="6">
        <v>911</v>
      </c>
      <c r="C916" s="6" t="s">
        <v>2503</v>
      </c>
      <c r="D916" s="6" t="s">
        <v>2504</v>
      </c>
      <c r="E916" s="6"/>
      <c r="F916" s="6" t="s">
        <v>1127</v>
      </c>
      <c r="G916" s="6" t="s">
        <v>30</v>
      </c>
      <c r="H916" s="6" t="s">
        <v>1161</v>
      </c>
      <c r="I916" s="6" t="s">
        <v>164</v>
      </c>
      <c r="J916" s="6" t="s">
        <v>614</v>
      </c>
      <c r="K916" s="6" t="s">
        <v>1382</v>
      </c>
      <c r="L916" s="6" t="s">
        <v>3</v>
      </c>
      <c r="M916" s="12">
        <v>42705</v>
      </c>
      <c r="N916" s="12">
        <v>50009</v>
      </c>
      <c r="O916" s="6">
        <v>1</v>
      </c>
      <c r="P916" s="13">
        <v>1.131</v>
      </c>
      <c r="Q916" s="13">
        <v>2.33</v>
      </c>
      <c r="R916" s="14">
        <v>0.23517394797508165</v>
      </c>
      <c r="S916" s="6" t="s">
        <v>35</v>
      </c>
      <c r="T916" s="6" t="s">
        <v>35</v>
      </c>
      <c r="U916" s="15" t="s">
        <v>35</v>
      </c>
      <c r="V916" s="15" t="s">
        <v>616</v>
      </c>
      <c r="W916" s="15" t="s">
        <v>165</v>
      </c>
      <c r="X916" s="16">
        <v>0.84</v>
      </c>
      <c r="Y916" s="45">
        <f t="shared" si="199"/>
        <v>73050</v>
      </c>
      <c r="Z916" s="41">
        <f>IF(IFERROR(MATCH(E916,CONV_CAISO_Gen_List!C:C,0),FALSE),1,0)</f>
        <v>0</v>
      </c>
      <c r="AA916" s="47">
        <f t="shared" si="200"/>
        <v>1.9572000000000001</v>
      </c>
      <c r="AB916">
        <f t="shared" si="201"/>
        <v>1</v>
      </c>
      <c r="AC916">
        <f t="shared" si="202"/>
        <v>1</v>
      </c>
      <c r="AD916">
        <f t="shared" si="198"/>
        <v>1</v>
      </c>
      <c r="AE916">
        <f t="shared" si="203"/>
        <v>0</v>
      </c>
      <c r="AF916" t="str">
        <f t="shared" si="194"/>
        <v>SC55222</v>
      </c>
      <c r="AG916" t="str">
        <f t="shared" si="195"/>
        <v>SunE (Bell Tustin)</v>
      </c>
      <c r="AH916" s="70">
        <f t="shared" si="196"/>
        <v>1.131</v>
      </c>
      <c r="AI916" t="str">
        <f t="shared" si="197"/>
        <v>Solar</v>
      </c>
      <c r="AJ916" s="44" t="str">
        <f>IFERROR(INDEX(MasterGenCapability_201906!$G:$G,MATCH($AF916,MasterGenCapability_201906!$U:$U,0)),"")</f>
        <v/>
      </c>
      <c r="AK916" s="44" t="str">
        <f>IFERROR(INDEX(NQC2020compliance_20191121!$L:$L,MATCH($AF916,NQC2020compliance_20191121!$A:$A,0)),"")</f>
        <v/>
      </c>
    </row>
    <row r="917" spans="2:37" x14ac:dyDescent="0.25">
      <c r="B917" s="6">
        <v>912</v>
      </c>
      <c r="C917" s="6" t="s">
        <v>2505</v>
      </c>
      <c r="D917" s="6" t="s">
        <v>2506</v>
      </c>
      <c r="E917" s="6"/>
      <c r="F917" s="6" t="s">
        <v>1127</v>
      </c>
      <c r="G917" s="6" t="s">
        <v>30</v>
      </c>
      <c r="H917" s="6" t="s">
        <v>130</v>
      </c>
      <c r="I917" s="6" t="s">
        <v>80</v>
      </c>
      <c r="J917" s="6" t="s">
        <v>614</v>
      </c>
      <c r="K917" s="6" t="s">
        <v>619</v>
      </c>
      <c r="L917" s="6" t="s">
        <v>1</v>
      </c>
      <c r="M917" s="12">
        <v>43100</v>
      </c>
      <c r="N917" s="12">
        <v>50404</v>
      </c>
      <c r="O917" s="6">
        <v>1</v>
      </c>
      <c r="P917" s="13">
        <v>200</v>
      </c>
      <c r="Q917" s="13">
        <v>557.20000055999992</v>
      </c>
      <c r="R917" s="14">
        <v>0.31803652999999998</v>
      </c>
      <c r="S917" s="6" t="s">
        <v>35</v>
      </c>
      <c r="T917" s="6" t="s">
        <v>35</v>
      </c>
      <c r="U917" s="15" t="s">
        <v>35</v>
      </c>
      <c r="V917" s="15" t="s">
        <v>616</v>
      </c>
      <c r="W917" s="15" t="s">
        <v>80</v>
      </c>
      <c r="X917" s="16">
        <v>1</v>
      </c>
      <c r="Y917" s="45">
        <f t="shared" si="199"/>
        <v>73050</v>
      </c>
      <c r="Z917" s="41">
        <f>IF(IFERROR(MATCH(E917,CONV_CAISO_Gen_List!C:C,0),FALSE),1,0)</f>
        <v>0</v>
      </c>
      <c r="AA917" s="47">
        <f t="shared" si="200"/>
        <v>557.20000055999992</v>
      </c>
      <c r="AB917">
        <f t="shared" si="201"/>
        <v>1</v>
      </c>
      <c r="AC917">
        <f t="shared" si="202"/>
        <v>1</v>
      </c>
      <c r="AD917">
        <f t="shared" si="198"/>
        <v>1</v>
      </c>
      <c r="AE917">
        <f t="shared" si="203"/>
        <v>0</v>
      </c>
      <c r="AF917" t="str">
        <f t="shared" si="194"/>
        <v>SC55246</v>
      </c>
      <c r="AG917" t="str">
        <f t="shared" si="195"/>
        <v>RE: Tranquility 8</v>
      </c>
      <c r="AH917" s="70">
        <f t="shared" si="196"/>
        <v>200</v>
      </c>
      <c r="AI917" t="str">
        <f t="shared" si="197"/>
        <v>Solar</v>
      </c>
      <c r="AJ917" s="44" t="str">
        <f>IFERROR(INDEX(MasterGenCapability_201906!$G:$G,MATCH($AF917,MasterGenCapability_201906!$U:$U,0)),"")</f>
        <v/>
      </c>
      <c r="AK917" s="44" t="str">
        <f>IFERROR(INDEX(NQC2020compliance_20191121!$L:$L,MATCH($AF917,NQC2020compliance_20191121!$A:$A,0)),"")</f>
        <v/>
      </c>
    </row>
    <row r="918" spans="2:37" x14ac:dyDescent="0.25">
      <c r="B918" s="6">
        <v>913</v>
      </c>
      <c r="C918" s="6" t="s">
        <v>2507</v>
      </c>
      <c r="D918" s="6" t="s">
        <v>2508</v>
      </c>
      <c r="E918" s="6"/>
      <c r="F918" s="6" t="s">
        <v>2182</v>
      </c>
      <c r="G918" s="6" t="s">
        <v>30</v>
      </c>
      <c r="H918" s="6" t="s">
        <v>903</v>
      </c>
      <c r="I918" s="6" t="s">
        <v>1169</v>
      </c>
      <c r="J918" s="6" t="s">
        <v>614</v>
      </c>
      <c r="K918" s="6" t="s">
        <v>615</v>
      </c>
      <c r="L918" s="6" t="s">
        <v>3</v>
      </c>
      <c r="M918" s="12">
        <v>43070</v>
      </c>
      <c r="N918" s="12">
        <v>50374</v>
      </c>
      <c r="O918" s="6">
        <v>1</v>
      </c>
      <c r="P918" s="13">
        <v>20</v>
      </c>
      <c r="Q918" s="13">
        <v>61.072000000000003</v>
      </c>
      <c r="R918" s="14">
        <v>0.34858447488584476</v>
      </c>
      <c r="S918" s="6" t="s">
        <v>35</v>
      </c>
      <c r="T918" s="6" t="s">
        <v>35</v>
      </c>
      <c r="U918" s="15" t="s">
        <v>35</v>
      </c>
      <c r="V918" s="15" t="s">
        <v>616</v>
      </c>
      <c r="W918" s="15" t="s">
        <v>906</v>
      </c>
      <c r="X918" s="16">
        <v>0.84</v>
      </c>
      <c r="Y918" s="45">
        <f t="shared" si="199"/>
        <v>73050</v>
      </c>
      <c r="Z918" s="41">
        <f>IF(IFERROR(MATCH(E918,CONV_CAISO_Gen_List!C:C,0),FALSE),1,0)</f>
        <v>0</v>
      </c>
      <c r="AA918" s="47">
        <f t="shared" si="200"/>
        <v>51.30048</v>
      </c>
      <c r="AB918">
        <f t="shared" si="201"/>
        <v>1</v>
      </c>
      <c r="AC918">
        <f t="shared" si="202"/>
        <v>1</v>
      </c>
      <c r="AD918">
        <f t="shared" si="198"/>
        <v>1</v>
      </c>
      <c r="AE918">
        <f t="shared" si="203"/>
        <v>0</v>
      </c>
      <c r="AF918" t="str">
        <f t="shared" si="194"/>
        <v>SD5077</v>
      </c>
      <c r="AG918" t="str">
        <f t="shared" si="195"/>
        <v>Midway Solar Farm III</v>
      </c>
      <c r="AH918" s="70">
        <f t="shared" si="196"/>
        <v>20</v>
      </c>
      <c r="AI918" t="str">
        <f t="shared" si="197"/>
        <v>Solar</v>
      </c>
      <c r="AJ918" s="44" t="str">
        <f>IFERROR(INDEX(MasterGenCapability_201906!$G:$G,MATCH($AF918,MasterGenCapability_201906!$U:$U,0)),"")</f>
        <v/>
      </c>
      <c r="AK918" s="44" t="str">
        <f>IFERROR(INDEX(NQC2020compliance_20191121!$L:$L,MATCH($AF918,NQC2020compliance_20191121!$A:$A,0)),"")</f>
        <v/>
      </c>
    </row>
    <row r="919" spans="2:37" x14ac:dyDescent="0.25">
      <c r="B919" s="6">
        <v>914</v>
      </c>
      <c r="C919" s="6" t="s">
        <v>2509</v>
      </c>
      <c r="D919" s="6" t="s">
        <v>2510</v>
      </c>
      <c r="E919" s="6"/>
      <c r="F919" s="6" t="s">
        <v>1127</v>
      </c>
      <c r="G919" s="6" t="s">
        <v>30</v>
      </c>
      <c r="H919" s="6" t="s">
        <v>1161</v>
      </c>
      <c r="I919" s="6" t="s">
        <v>164</v>
      </c>
      <c r="J919" s="6" t="s">
        <v>614</v>
      </c>
      <c r="K919" s="6" t="s">
        <v>1382</v>
      </c>
      <c r="L919" s="6" t="s">
        <v>3</v>
      </c>
      <c r="M919" s="12">
        <v>42705</v>
      </c>
      <c r="N919" s="12">
        <v>50009</v>
      </c>
      <c r="O919" s="6">
        <v>1</v>
      </c>
      <c r="P919" s="13">
        <v>1.036</v>
      </c>
      <c r="Q919" s="13">
        <v>1.99</v>
      </c>
      <c r="R919" s="14">
        <v>0.21927504804217132</v>
      </c>
      <c r="S919" s="6" t="s">
        <v>35</v>
      </c>
      <c r="T919" s="6" t="s">
        <v>35</v>
      </c>
      <c r="U919" s="15" t="s">
        <v>35</v>
      </c>
      <c r="V919" s="15" t="s">
        <v>616</v>
      </c>
      <c r="W919" s="15" t="s">
        <v>165</v>
      </c>
      <c r="X919" s="16">
        <v>0.84</v>
      </c>
      <c r="Y919" s="45">
        <f t="shared" si="199"/>
        <v>73050</v>
      </c>
      <c r="Z919" s="41">
        <f>IF(IFERROR(MATCH(E919,CONV_CAISO_Gen_List!C:C,0),FALSE),1,0)</f>
        <v>0</v>
      </c>
      <c r="AA919" s="47">
        <f t="shared" si="200"/>
        <v>1.6716</v>
      </c>
      <c r="AB919">
        <f t="shared" si="201"/>
        <v>1</v>
      </c>
      <c r="AC919">
        <f t="shared" si="202"/>
        <v>1</v>
      </c>
      <c r="AD919">
        <f t="shared" si="198"/>
        <v>1</v>
      </c>
      <c r="AE919">
        <f t="shared" si="203"/>
        <v>0</v>
      </c>
      <c r="AF919" t="str">
        <f t="shared" si="194"/>
        <v>SC55223</v>
      </c>
      <c r="AG919" t="str">
        <f t="shared" si="195"/>
        <v>SunE (Red Hill)</v>
      </c>
      <c r="AH919" s="70">
        <f t="shared" si="196"/>
        <v>1.036</v>
      </c>
      <c r="AI919" t="str">
        <f t="shared" si="197"/>
        <v>Solar</v>
      </c>
      <c r="AJ919" s="44" t="str">
        <f>IFERROR(INDEX(MasterGenCapability_201906!$G:$G,MATCH($AF919,MasterGenCapability_201906!$U:$U,0)),"")</f>
        <v/>
      </c>
      <c r="AK919" s="44" t="str">
        <f>IFERROR(INDEX(NQC2020compliance_20191121!$L:$L,MATCH($AF919,NQC2020compliance_20191121!$A:$A,0)),"")</f>
        <v/>
      </c>
    </row>
    <row r="920" spans="2:37" x14ac:dyDescent="0.25">
      <c r="B920" s="6">
        <v>915</v>
      </c>
      <c r="C920" s="6" t="s">
        <v>2511</v>
      </c>
      <c r="D920" s="6" t="s">
        <v>2512</v>
      </c>
      <c r="E920" s="6"/>
      <c r="F920" s="6" t="s">
        <v>1127</v>
      </c>
      <c r="G920" s="6" t="s">
        <v>30</v>
      </c>
      <c r="H920" s="6" t="s">
        <v>710</v>
      </c>
      <c r="I920" s="6" t="s">
        <v>526</v>
      </c>
      <c r="J920" s="6" t="s">
        <v>614</v>
      </c>
      <c r="K920" s="6" t="s">
        <v>619</v>
      </c>
      <c r="L920" s="6" t="s">
        <v>3</v>
      </c>
      <c r="M920" s="12">
        <v>42901</v>
      </c>
      <c r="N920" s="12">
        <v>50205</v>
      </c>
      <c r="O920" s="6">
        <v>1</v>
      </c>
      <c r="P920" s="13">
        <v>13.8</v>
      </c>
      <c r="Q920" s="13">
        <v>41</v>
      </c>
      <c r="R920" s="14">
        <v>0.33915690556548206</v>
      </c>
      <c r="S920" s="6" t="s">
        <v>35</v>
      </c>
      <c r="T920" s="6" t="s">
        <v>35</v>
      </c>
      <c r="U920" s="15" t="s">
        <v>35</v>
      </c>
      <c r="V920" s="15" t="s">
        <v>616</v>
      </c>
      <c r="W920" s="15" t="s">
        <v>165</v>
      </c>
      <c r="X920" s="16">
        <v>0.84</v>
      </c>
      <c r="Y920" s="45">
        <f t="shared" si="199"/>
        <v>73050</v>
      </c>
      <c r="Z920" s="41">
        <f>IF(IFERROR(MATCH(E920,CONV_CAISO_Gen_List!C:C,0),FALSE),1,0)</f>
        <v>0</v>
      </c>
      <c r="AA920" s="47">
        <f t="shared" si="200"/>
        <v>34.44</v>
      </c>
      <c r="AB920">
        <f t="shared" si="201"/>
        <v>1</v>
      </c>
      <c r="AC920">
        <f t="shared" si="202"/>
        <v>1</v>
      </c>
      <c r="AD920">
        <f t="shared" si="198"/>
        <v>1</v>
      </c>
      <c r="AE920">
        <f t="shared" si="203"/>
        <v>0</v>
      </c>
      <c r="AF920" t="str">
        <f t="shared" si="194"/>
        <v>SC55405</v>
      </c>
      <c r="AG920" t="str">
        <f t="shared" si="195"/>
        <v>SUNRAY SEGS I</v>
      </c>
      <c r="AH920" s="70">
        <f t="shared" si="196"/>
        <v>13.8</v>
      </c>
      <c r="AI920" t="str">
        <f t="shared" si="197"/>
        <v>Solar</v>
      </c>
      <c r="AJ920" s="44" t="str">
        <f>IFERROR(INDEX(MasterGenCapability_201906!$G:$G,MATCH($AF920,MasterGenCapability_201906!$U:$U,0)),"")</f>
        <v/>
      </c>
      <c r="AK920" s="44" t="str">
        <f>IFERROR(INDEX(NQC2020compliance_20191121!$L:$L,MATCH($AF920,NQC2020compliance_20191121!$A:$A,0)),"")</f>
        <v/>
      </c>
    </row>
    <row r="921" spans="2:37" x14ac:dyDescent="0.25">
      <c r="B921" s="6">
        <v>916</v>
      </c>
      <c r="C921" s="6" t="s">
        <v>2513</v>
      </c>
      <c r="D921" s="6" t="s">
        <v>2514</v>
      </c>
      <c r="E921" s="6"/>
      <c r="F921" s="6" t="s">
        <v>1127</v>
      </c>
      <c r="G921" s="6" t="s">
        <v>30</v>
      </c>
      <c r="H921" s="6" t="s">
        <v>844</v>
      </c>
      <c r="I921" s="6" t="s">
        <v>164</v>
      </c>
      <c r="J921" s="6" t="s">
        <v>614</v>
      </c>
      <c r="K921" s="6" t="s">
        <v>615</v>
      </c>
      <c r="L921" s="6" t="s">
        <v>3</v>
      </c>
      <c r="M921" s="12">
        <v>42705</v>
      </c>
      <c r="N921" s="12">
        <v>42704</v>
      </c>
      <c r="O921" s="6">
        <v>1</v>
      </c>
      <c r="P921" s="13">
        <v>0.92800000000000005</v>
      </c>
      <c r="Q921" s="13">
        <v>1.95</v>
      </c>
      <c r="R921" s="14">
        <v>0.23987364194615021</v>
      </c>
      <c r="S921" s="6" t="s">
        <v>35</v>
      </c>
      <c r="T921" s="6" t="s">
        <v>35</v>
      </c>
      <c r="U921" s="15" t="s">
        <v>35</v>
      </c>
      <c r="V921" s="15" t="s">
        <v>616</v>
      </c>
      <c r="W921" s="15" t="s">
        <v>165</v>
      </c>
      <c r="X921" s="16">
        <v>0.84</v>
      </c>
      <c r="Y921" s="45">
        <f t="shared" si="199"/>
        <v>73050</v>
      </c>
      <c r="Z921" s="41">
        <f>IF(IFERROR(MATCH(E921,CONV_CAISO_Gen_List!C:C,0),FALSE),1,0)</f>
        <v>0</v>
      </c>
      <c r="AA921" s="47">
        <f t="shared" si="200"/>
        <v>1.6379999999999999</v>
      </c>
      <c r="AB921">
        <f t="shared" si="201"/>
        <v>1</v>
      </c>
      <c r="AC921">
        <f t="shared" si="202"/>
        <v>1</v>
      </c>
      <c r="AD921">
        <f t="shared" si="198"/>
        <v>1</v>
      </c>
      <c r="AE921">
        <f t="shared" si="203"/>
        <v>0</v>
      </c>
      <c r="AF921" t="str">
        <f t="shared" si="194"/>
        <v>SC55226</v>
      </c>
      <c r="AG921" t="str">
        <f t="shared" si="195"/>
        <v>Caliente Springs, LLC</v>
      </c>
      <c r="AH921" s="70">
        <f t="shared" si="196"/>
        <v>0.92800000000000005</v>
      </c>
      <c r="AI921" t="str">
        <f t="shared" si="197"/>
        <v>Solar</v>
      </c>
      <c r="AJ921" s="44" t="str">
        <f>IFERROR(INDEX(MasterGenCapability_201906!$G:$G,MATCH($AF921,MasterGenCapability_201906!$U:$U,0)),"")</f>
        <v/>
      </c>
      <c r="AK921" s="44" t="str">
        <f>IFERROR(INDEX(NQC2020compliance_20191121!$L:$L,MATCH($AF921,NQC2020compliance_20191121!$A:$A,0)),"")</f>
        <v/>
      </c>
    </row>
    <row r="922" spans="2:37" x14ac:dyDescent="0.25">
      <c r="B922" s="6">
        <v>917</v>
      </c>
      <c r="C922" s="6" t="s">
        <v>2515</v>
      </c>
      <c r="D922" s="6" t="s">
        <v>2516</v>
      </c>
      <c r="E922" s="6"/>
      <c r="F922" s="6" t="s">
        <v>29</v>
      </c>
      <c r="G922" s="6" t="s">
        <v>30</v>
      </c>
      <c r="H922" s="6" t="s">
        <v>242</v>
      </c>
      <c r="I922" s="6" t="s">
        <v>526</v>
      </c>
      <c r="J922" s="6" t="s">
        <v>614</v>
      </c>
      <c r="K922" s="6" t="s">
        <v>615</v>
      </c>
      <c r="L922" s="6" t="s">
        <v>3</v>
      </c>
      <c r="M922" s="12">
        <v>43143</v>
      </c>
      <c r="N922" s="12">
        <v>50447</v>
      </c>
      <c r="O922" s="6">
        <v>1</v>
      </c>
      <c r="P922" s="13">
        <v>1.75</v>
      </c>
      <c r="Q922" s="13">
        <v>4.093</v>
      </c>
      <c r="R922" s="14">
        <v>0.26699282452707113</v>
      </c>
      <c r="S922" s="6" t="s">
        <v>35</v>
      </c>
      <c r="T922" s="6" t="s">
        <v>35</v>
      </c>
      <c r="U922" s="15" t="s">
        <v>35</v>
      </c>
      <c r="V922" s="15" t="s">
        <v>616</v>
      </c>
      <c r="W922" s="15" t="s">
        <v>165</v>
      </c>
      <c r="X922" s="16">
        <v>0.84</v>
      </c>
      <c r="Y922" s="45">
        <f t="shared" si="199"/>
        <v>73050</v>
      </c>
      <c r="Z922" s="41">
        <f>IF(IFERROR(MATCH(E922,CONV_CAISO_Gen_List!C:C,0),FALSE),1,0)</f>
        <v>0</v>
      </c>
      <c r="AA922" s="47">
        <f t="shared" si="200"/>
        <v>3.4381200000000001</v>
      </c>
      <c r="AB922">
        <f t="shared" si="201"/>
        <v>1</v>
      </c>
      <c r="AC922">
        <f t="shared" si="202"/>
        <v>1</v>
      </c>
      <c r="AD922">
        <f t="shared" si="198"/>
        <v>1</v>
      </c>
      <c r="AE922">
        <f t="shared" si="203"/>
        <v>0</v>
      </c>
      <c r="AF922" t="str">
        <f t="shared" si="194"/>
        <v>PG50082</v>
      </c>
      <c r="AG922" t="str">
        <f t="shared" si="195"/>
        <v>2235 Leong</v>
      </c>
      <c r="AH922" s="70">
        <f t="shared" si="196"/>
        <v>1.75</v>
      </c>
      <c r="AI922" t="str">
        <f t="shared" si="197"/>
        <v>Solar</v>
      </c>
      <c r="AJ922" s="44" t="str">
        <f>IFERROR(INDEX(MasterGenCapability_201906!$G:$G,MATCH($AF922,MasterGenCapability_201906!$U:$U,0)),"")</f>
        <v/>
      </c>
      <c r="AK922" s="44" t="str">
        <f>IFERROR(INDEX(NQC2020compliance_20191121!$L:$L,MATCH($AF922,NQC2020compliance_20191121!$A:$A,0)),"")</f>
        <v/>
      </c>
    </row>
    <row r="923" spans="2:37" x14ac:dyDescent="0.25">
      <c r="B923" s="6">
        <v>918</v>
      </c>
      <c r="C923" s="6" t="s">
        <v>2517</v>
      </c>
      <c r="D923" s="6" t="s">
        <v>2518</v>
      </c>
      <c r="E923" s="6"/>
      <c r="F923" s="6" t="s">
        <v>29</v>
      </c>
      <c r="G923" s="6" t="s">
        <v>30</v>
      </c>
      <c r="H923" s="6" t="s">
        <v>101</v>
      </c>
      <c r="I923" s="6" t="s">
        <v>526</v>
      </c>
      <c r="J923" s="6" t="s">
        <v>614</v>
      </c>
      <c r="K923" s="6" t="s">
        <v>615</v>
      </c>
      <c r="L923" s="6" t="s">
        <v>3</v>
      </c>
      <c r="M923" s="12">
        <v>43143</v>
      </c>
      <c r="N923" s="12">
        <v>50447</v>
      </c>
      <c r="O923" s="6">
        <v>1</v>
      </c>
      <c r="P923" s="13">
        <v>0.33300000000000002</v>
      </c>
      <c r="Q923" s="13">
        <v>0.77700000000000002</v>
      </c>
      <c r="R923" s="14">
        <v>0.26636225266362257</v>
      </c>
      <c r="S923" s="6" t="s">
        <v>35</v>
      </c>
      <c r="T923" s="6" t="s">
        <v>35</v>
      </c>
      <c r="U923" s="15" t="s">
        <v>35</v>
      </c>
      <c r="V923" s="15" t="s">
        <v>616</v>
      </c>
      <c r="W923" s="15" t="s">
        <v>165</v>
      </c>
      <c r="X923" s="16">
        <v>0.84</v>
      </c>
      <c r="Y923" s="45">
        <f t="shared" si="199"/>
        <v>73050</v>
      </c>
      <c r="Z923" s="41">
        <f>IF(IFERROR(MATCH(E923,CONV_CAISO_Gen_List!C:C,0),FALSE),1,0)</f>
        <v>0</v>
      </c>
      <c r="AA923" s="47">
        <f t="shared" si="200"/>
        <v>0.65268000000000004</v>
      </c>
      <c r="AB923">
        <f t="shared" si="201"/>
        <v>1</v>
      </c>
      <c r="AC923">
        <f t="shared" si="202"/>
        <v>1</v>
      </c>
      <c r="AD923">
        <f t="shared" si="198"/>
        <v>1</v>
      </c>
      <c r="AE923">
        <f t="shared" si="203"/>
        <v>0</v>
      </c>
      <c r="AF923" t="str">
        <f t="shared" si="194"/>
        <v>PG50080</v>
      </c>
      <c r="AG923" t="str">
        <f t="shared" si="195"/>
        <v>2207 Ritchie</v>
      </c>
      <c r="AH923" s="70">
        <f t="shared" si="196"/>
        <v>0.33300000000000002</v>
      </c>
      <c r="AI923" t="str">
        <f t="shared" si="197"/>
        <v>Solar</v>
      </c>
      <c r="AJ923" s="44" t="str">
        <f>IFERROR(INDEX(MasterGenCapability_201906!$G:$G,MATCH($AF923,MasterGenCapability_201906!$U:$U,0)),"")</f>
        <v/>
      </c>
      <c r="AK923" s="44" t="str">
        <f>IFERROR(INDEX(NQC2020compliance_20191121!$L:$L,MATCH($AF923,NQC2020compliance_20191121!$A:$A,0)),"")</f>
        <v/>
      </c>
    </row>
    <row r="924" spans="2:37" x14ac:dyDescent="0.25">
      <c r="B924" s="6">
        <v>919</v>
      </c>
      <c r="C924" s="6" t="s">
        <v>2519</v>
      </c>
      <c r="D924" s="6" t="s">
        <v>1294</v>
      </c>
      <c r="E924" s="6"/>
      <c r="F924" s="6" t="s">
        <v>1127</v>
      </c>
      <c r="G924" s="6" t="s">
        <v>30</v>
      </c>
      <c r="H924" s="6" t="s">
        <v>90</v>
      </c>
      <c r="I924" s="6" t="s">
        <v>164</v>
      </c>
      <c r="J924" s="6" t="s">
        <v>211</v>
      </c>
      <c r="K924" s="6" t="s">
        <v>212</v>
      </c>
      <c r="L924" s="6" t="s">
        <v>1</v>
      </c>
      <c r="M924" s="12">
        <v>42586</v>
      </c>
      <c r="N924" s="12">
        <v>49886</v>
      </c>
      <c r="O924" s="6">
        <v>1</v>
      </c>
      <c r="P924" s="13">
        <v>0.125</v>
      </c>
      <c r="Q924" s="13">
        <v>0.65</v>
      </c>
      <c r="R924" s="14">
        <v>0.59360730593607314</v>
      </c>
      <c r="S924" s="6" t="s">
        <v>35</v>
      </c>
      <c r="T924" s="6" t="s">
        <v>35</v>
      </c>
      <c r="U924" s="15" t="s">
        <v>35</v>
      </c>
      <c r="V924" s="15" t="s">
        <v>213</v>
      </c>
      <c r="W924" s="15" t="s">
        <v>165</v>
      </c>
      <c r="X924" s="16">
        <v>1</v>
      </c>
      <c r="Y924" s="45">
        <f t="shared" si="199"/>
        <v>73050</v>
      </c>
      <c r="Z924" s="41">
        <f>IF(IFERROR(MATCH(E924,CONV_CAISO_Gen_List!C:C,0),FALSE),1,0)</f>
        <v>0</v>
      </c>
      <c r="AA924" s="47">
        <f t="shared" si="200"/>
        <v>0.65</v>
      </c>
      <c r="AB924">
        <f t="shared" si="201"/>
        <v>1</v>
      </c>
      <c r="AC924">
        <f t="shared" si="202"/>
        <v>1</v>
      </c>
      <c r="AD924">
        <f t="shared" si="198"/>
        <v>1</v>
      </c>
      <c r="AE924">
        <f t="shared" si="203"/>
        <v>0</v>
      </c>
      <c r="AF924" t="str">
        <f t="shared" si="194"/>
        <v>SC44316</v>
      </c>
      <c r="AG924" t="str">
        <f t="shared" si="195"/>
        <v>Walnut Valley Water District</v>
      </c>
      <c r="AH924" s="70">
        <f t="shared" si="196"/>
        <v>0.125</v>
      </c>
      <c r="AI924" t="str">
        <f t="shared" si="197"/>
        <v>Small_Hydro</v>
      </c>
      <c r="AJ924" s="44" t="str">
        <f>IFERROR(INDEX(MasterGenCapability_201906!$G:$G,MATCH($AF924,MasterGenCapability_201906!$U:$U,0)),"")</f>
        <v/>
      </c>
      <c r="AK924" s="44" t="str">
        <f>IFERROR(INDEX(NQC2020compliance_20191121!$L:$L,MATCH($AF924,NQC2020compliance_20191121!$A:$A,0)),"")</f>
        <v/>
      </c>
    </row>
    <row r="925" spans="2:37" x14ac:dyDescent="0.25">
      <c r="B925" s="6">
        <v>920</v>
      </c>
      <c r="C925" s="6" t="s">
        <v>2520</v>
      </c>
      <c r="D925" s="6" t="s">
        <v>2521</v>
      </c>
      <c r="E925" s="6"/>
      <c r="F925" s="6" t="s">
        <v>1127</v>
      </c>
      <c r="G925" s="6" t="s">
        <v>30</v>
      </c>
      <c r="H925" s="6" t="s">
        <v>844</v>
      </c>
      <c r="I925" s="6" t="s">
        <v>526</v>
      </c>
      <c r="J925" s="6" t="s">
        <v>614</v>
      </c>
      <c r="K925" s="6" t="s">
        <v>1382</v>
      </c>
      <c r="L925" s="6" t="s">
        <v>3</v>
      </c>
      <c r="M925" s="12">
        <v>43070</v>
      </c>
      <c r="N925" s="12">
        <v>50374</v>
      </c>
      <c r="O925" s="6">
        <v>1</v>
      </c>
      <c r="P925" s="13">
        <v>1.224</v>
      </c>
      <c r="Q925" s="13">
        <v>2.109</v>
      </c>
      <c r="R925" s="14">
        <v>0.19669397439341035</v>
      </c>
      <c r="S925" s="6" t="s">
        <v>35</v>
      </c>
      <c r="T925" s="6" t="s">
        <v>35</v>
      </c>
      <c r="U925" s="15" t="s">
        <v>35</v>
      </c>
      <c r="V925" s="15" t="s">
        <v>616</v>
      </c>
      <c r="W925" s="15" t="s">
        <v>165</v>
      </c>
      <c r="X925" s="16">
        <v>0.84</v>
      </c>
      <c r="Y925" s="45">
        <f t="shared" si="199"/>
        <v>73050</v>
      </c>
      <c r="Z925" s="41">
        <f>IF(IFERROR(MATCH(E925,CONV_CAISO_Gen_List!C:C,0),FALSE),1,0)</f>
        <v>0</v>
      </c>
      <c r="AA925" s="47">
        <f t="shared" si="200"/>
        <v>1.77156</v>
      </c>
      <c r="AB925">
        <f t="shared" si="201"/>
        <v>1</v>
      </c>
      <c r="AC925">
        <f t="shared" si="202"/>
        <v>1</v>
      </c>
      <c r="AD925">
        <f t="shared" si="198"/>
        <v>1</v>
      </c>
      <c r="AE925">
        <f t="shared" si="203"/>
        <v>0</v>
      </c>
      <c r="AF925" t="str">
        <f t="shared" si="194"/>
        <v>SC55251</v>
      </c>
      <c r="AG925" t="str">
        <f t="shared" si="195"/>
        <v>Milestone Wildomar, LLC</v>
      </c>
      <c r="AH925" s="70">
        <f t="shared" si="196"/>
        <v>1.224</v>
      </c>
      <c r="AI925" t="str">
        <f t="shared" si="197"/>
        <v>Solar</v>
      </c>
      <c r="AJ925" s="44" t="str">
        <f>IFERROR(INDEX(MasterGenCapability_201906!$G:$G,MATCH($AF925,MasterGenCapability_201906!$U:$U,0)),"")</f>
        <v/>
      </c>
      <c r="AK925" s="44" t="str">
        <f>IFERROR(INDEX(NQC2020compliance_20191121!$L:$L,MATCH($AF925,NQC2020compliance_20191121!$A:$A,0)),"")</f>
        <v/>
      </c>
    </row>
    <row r="926" spans="2:37" x14ac:dyDescent="0.25">
      <c r="B926" s="6">
        <v>921</v>
      </c>
      <c r="C926" s="6" t="s">
        <v>2522</v>
      </c>
      <c r="D926" s="6" t="s">
        <v>2523</v>
      </c>
      <c r="E926" s="6" t="s">
        <v>506</v>
      </c>
      <c r="F926" s="6" t="s">
        <v>29</v>
      </c>
      <c r="G926" s="6" t="s">
        <v>30</v>
      </c>
      <c r="H926" s="6" t="s">
        <v>101</v>
      </c>
      <c r="I926" s="6" t="s">
        <v>526</v>
      </c>
      <c r="J926" s="6" t="s">
        <v>211</v>
      </c>
      <c r="K926" s="6" t="s">
        <v>212</v>
      </c>
      <c r="L926" s="6" t="s">
        <v>1</v>
      </c>
      <c r="M926" s="12">
        <v>42461</v>
      </c>
      <c r="N926" s="12">
        <v>43190</v>
      </c>
      <c r="O926" s="6">
        <v>1</v>
      </c>
      <c r="P926" s="13">
        <v>0.999</v>
      </c>
      <c r="Q926" s="13">
        <v>7.5</v>
      </c>
      <c r="R926" s="14">
        <v>0.8570214049666105</v>
      </c>
      <c r="S926" s="6" t="s">
        <v>35</v>
      </c>
      <c r="T926" s="6" t="s">
        <v>35</v>
      </c>
      <c r="U926" s="15" t="s">
        <v>35</v>
      </c>
      <c r="V926" s="15" t="s">
        <v>213</v>
      </c>
      <c r="W926" s="15" t="s">
        <v>165</v>
      </c>
      <c r="X926" s="16">
        <v>1</v>
      </c>
      <c r="Y926" s="45">
        <f t="shared" si="199"/>
        <v>73050</v>
      </c>
      <c r="Z926" s="41">
        <f>IF(IFERROR(MATCH(E926,CONV_CAISO_Gen_List!C:C,0),FALSE),1,0)</f>
        <v>1</v>
      </c>
      <c r="AA926" s="47">
        <f t="shared" si="200"/>
        <v>7.5</v>
      </c>
      <c r="AB926">
        <f t="shared" si="201"/>
        <v>1</v>
      </c>
      <c r="AC926">
        <f t="shared" si="202"/>
        <v>1</v>
      </c>
      <c r="AD926">
        <f t="shared" si="198"/>
        <v>1</v>
      </c>
      <c r="AE926">
        <f t="shared" si="203"/>
        <v>0</v>
      </c>
      <c r="AF926" t="str">
        <f t="shared" si="194"/>
        <v>CLOVER_2_UNIT</v>
      </c>
      <c r="AG926" t="str">
        <f t="shared" si="195"/>
        <v>Hydro Partners (Clover Creek)</v>
      </c>
      <c r="AH926" s="70">
        <f t="shared" si="196"/>
        <v>0.999</v>
      </c>
      <c r="AI926" t="str">
        <f t="shared" si="197"/>
        <v>Small_Hydro</v>
      </c>
      <c r="AJ926" s="44">
        <f>IFERROR(INDEX(MasterGenCapability_201906!$G:$G,MATCH($AF926,MasterGenCapability_201906!$U:$U,0)),"")</f>
        <v>0.99</v>
      </c>
      <c r="AK926" s="44">
        <f>IFERROR(INDEX(NQC2020compliance_20191121!$L:$L,MATCH($AF926,NQC2020compliance_20191121!$A:$A,0)),"")</f>
        <v>0.06</v>
      </c>
    </row>
    <row r="927" spans="2:37" x14ac:dyDescent="0.25">
      <c r="B927" s="6">
        <v>922</v>
      </c>
      <c r="C927" s="6" t="s">
        <v>2524</v>
      </c>
      <c r="D927" s="6" t="s">
        <v>2525</v>
      </c>
      <c r="E927" s="6"/>
      <c r="F927" s="6" t="s">
        <v>29</v>
      </c>
      <c r="G927" s="6" t="s">
        <v>30</v>
      </c>
      <c r="H927" s="6" t="s">
        <v>90</v>
      </c>
      <c r="I927" s="6" t="s">
        <v>91</v>
      </c>
      <c r="J927" s="6" t="s">
        <v>614</v>
      </c>
      <c r="K927" s="6" t="s">
        <v>619</v>
      </c>
      <c r="L927" s="6" t="s">
        <v>3</v>
      </c>
      <c r="M927" s="12">
        <v>42978</v>
      </c>
      <c r="N927" s="12">
        <v>50327</v>
      </c>
      <c r="O927" s="6">
        <v>1</v>
      </c>
      <c r="P927" s="13">
        <v>20</v>
      </c>
      <c r="Q927" s="13">
        <v>57.017800000000001</v>
      </c>
      <c r="R927" s="14">
        <v>0.32544406392694064</v>
      </c>
      <c r="S927" s="6" t="s">
        <v>35</v>
      </c>
      <c r="T927" s="6" t="s">
        <v>35</v>
      </c>
      <c r="U927" s="15" t="s">
        <v>35</v>
      </c>
      <c r="V927" s="15" t="s">
        <v>616</v>
      </c>
      <c r="W927" s="15" t="s">
        <v>91</v>
      </c>
      <c r="X927" s="16">
        <v>0.84</v>
      </c>
      <c r="Y927" s="45">
        <f t="shared" si="199"/>
        <v>73050</v>
      </c>
      <c r="Z927" s="41">
        <f>IF(IFERROR(MATCH(E927,CONV_CAISO_Gen_List!C:C,0),FALSE),1,0)</f>
        <v>0</v>
      </c>
      <c r="AA927" s="47">
        <f t="shared" si="200"/>
        <v>47.894951999999996</v>
      </c>
      <c r="AB927">
        <f t="shared" si="201"/>
        <v>1</v>
      </c>
      <c r="AC927">
        <f t="shared" si="202"/>
        <v>1</v>
      </c>
      <c r="AD927">
        <f t="shared" si="198"/>
        <v>1</v>
      </c>
      <c r="AE927">
        <f t="shared" si="203"/>
        <v>0</v>
      </c>
      <c r="AF927" t="str">
        <f t="shared" si="194"/>
        <v>PG50068</v>
      </c>
      <c r="AG927" t="str">
        <f t="shared" si="195"/>
        <v>Bayshore Solar A</v>
      </c>
      <c r="AH927" s="70">
        <f t="shared" si="196"/>
        <v>20</v>
      </c>
      <c r="AI927" t="str">
        <f t="shared" si="197"/>
        <v>Solar</v>
      </c>
      <c r="AJ927" s="44" t="str">
        <f>IFERROR(INDEX(MasterGenCapability_201906!$G:$G,MATCH($AF927,MasterGenCapability_201906!$U:$U,0)),"")</f>
        <v/>
      </c>
      <c r="AK927" s="44" t="str">
        <f>IFERROR(INDEX(NQC2020compliance_20191121!$L:$L,MATCH($AF927,NQC2020compliance_20191121!$A:$A,0)),"")</f>
        <v/>
      </c>
    </row>
    <row r="928" spans="2:37" hidden="1" x14ac:dyDescent="0.25">
      <c r="B928" s="6">
        <v>923</v>
      </c>
      <c r="C928" s="6" t="s">
        <v>2526</v>
      </c>
      <c r="D928" s="6" t="s">
        <v>2527</v>
      </c>
      <c r="E928" s="6" t="s">
        <v>464</v>
      </c>
      <c r="F928" s="6" t="s">
        <v>29</v>
      </c>
      <c r="G928" s="6" t="s">
        <v>30</v>
      </c>
      <c r="H928" s="6" t="s">
        <v>268</v>
      </c>
      <c r="I928" s="6" t="s">
        <v>526</v>
      </c>
      <c r="J928" s="6" t="s">
        <v>211</v>
      </c>
      <c r="K928" s="6" t="s">
        <v>212</v>
      </c>
      <c r="L928" s="6" t="s">
        <v>1</v>
      </c>
      <c r="M928" s="12">
        <v>42491</v>
      </c>
      <c r="N928" s="12">
        <v>42669</v>
      </c>
      <c r="O928" s="6">
        <v>0</v>
      </c>
      <c r="P928" s="13">
        <v>2.7959999999999998</v>
      </c>
      <c r="Q928" s="13">
        <v>6.3239999999999998</v>
      </c>
      <c r="R928" s="14">
        <v>0.25819664099398359</v>
      </c>
      <c r="S928" s="6" t="s">
        <v>35</v>
      </c>
      <c r="T928" s="6" t="s">
        <v>35</v>
      </c>
      <c r="U928" s="15" t="s">
        <v>35</v>
      </c>
      <c r="V928" s="15" t="s">
        <v>213</v>
      </c>
      <c r="W928" s="15" t="s">
        <v>165</v>
      </c>
      <c r="X928" s="16">
        <v>1</v>
      </c>
      <c r="Y928" s="45">
        <f t="shared" si="199"/>
        <v>42669</v>
      </c>
      <c r="Z928" s="41">
        <f>IF(IFERROR(MATCH(E928,CONV_CAISO_Gen_List!C:C,0),FALSE),1,0)</f>
        <v>1</v>
      </c>
      <c r="AA928" s="47">
        <f t="shared" si="200"/>
        <v>6.3239999999999998</v>
      </c>
      <c r="AB928">
        <f t="shared" si="201"/>
        <v>0</v>
      </c>
      <c r="AC928">
        <f t="shared" si="202"/>
        <v>1</v>
      </c>
      <c r="AD928">
        <f t="shared" si="198"/>
        <v>0</v>
      </c>
      <c r="AE928">
        <f t="shared" si="203"/>
        <v>0</v>
      </c>
      <c r="AJ928" s="44" t="str">
        <f>IFERROR(INDEX(MasterGenCapability_201906!$G:$G,MATCH($AF928,MasterGenCapability_201906!$U:$U,0)),"")</f>
        <v/>
      </c>
      <c r="AK928" s="44" t="str">
        <f>IFERROR(INDEX(NQC2020compliance_20191121!$L:$L,MATCH($AF928,NQC2020compliance_20191121!$A:$A,0)),"")</f>
        <v/>
      </c>
    </row>
    <row r="929" spans="2:37" x14ac:dyDescent="0.25">
      <c r="B929" s="6">
        <v>924</v>
      </c>
      <c r="C929" s="6" t="s">
        <v>2528</v>
      </c>
      <c r="D929" s="6" t="s">
        <v>2529</v>
      </c>
      <c r="E929" s="6"/>
      <c r="F929" s="6" t="s">
        <v>29</v>
      </c>
      <c r="G929" s="6" t="s">
        <v>30</v>
      </c>
      <c r="H929" s="6" t="s">
        <v>90</v>
      </c>
      <c r="I929" s="6" t="s">
        <v>91</v>
      </c>
      <c r="J929" s="6" t="s">
        <v>614</v>
      </c>
      <c r="K929" s="6" t="s">
        <v>619</v>
      </c>
      <c r="L929" s="6" t="s">
        <v>3</v>
      </c>
      <c r="M929" s="12">
        <v>42978</v>
      </c>
      <c r="N929" s="12">
        <v>50327</v>
      </c>
      <c r="O929" s="6">
        <v>1</v>
      </c>
      <c r="P929" s="13">
        <v>20</v>
      </c>
      <c r="Q929" s="13">
        <v>57.017800000000001</v>
      </c>
      <c r="R929" s="14">
        <v>0.32544406392694064</v>
      </c>
      <c r="S929" s="6" t="s">
        <v>35</v>
      </c>
      <c r="T929" s="6" t="s">
        <v>35</v>
      </c>
      <c r="U929" s="15" t="s">
        <v>35</v>
      </c>
      <c r="V929" s="15" t="s">
        <v>616</v>
      </c>
      <c r="W929" s="15" t="s">
        <v>91</v>
      </c>
      <c r="X929" s="16">
        <v>0.84</v>
      </c>
      <c r="Y929" s="45">
        <f t="shared" si="199"/>
        <v>73050</v>
      </c>
      <c r="Z929" s="41">
        <f>IF(IFERROR(MATCH(E929,CONV_CAISO_Gen_List!C:C,0),FALSE),1,0)</f>
        <v>0</v>
      </c>
      <c r="AA929" s="47">
        <f t="shared" si="200"/>
        <v>47.894951999999996</v>
      </c>
      <c r="AB929">
        <f t="shared" si="201"/>
        <v>1</v>
      </c>
      <c r="AC929">
        <f t="shared" si="202"/>
        <v>1</v>
      </c>
      <c r="AD929">
        <f t="shared" si="198"/>
        <v>1</v>
      </c>
      <c r="AE929">
        <f t="shared" si="203"/>
        <v>0</v>
      </c>
      <c r="AF929" t="str">
        <f t="shared" ref="AF929:AF984" si="204">IF(ISBLANK(E929),C929,E929)</f>
        <v>PG50070</v>
      </c>
      <c r="AG929" t="str">
        <f t="shared" ref="AG929:AG984" si="205">D929</f>
        <v>Bayshore Solar C</v>
      </c>
      <c r="AH929" s="70">
        <f t="shared" ref="AH929:AH984" si="206">P929</f>
        <v>20</v>
      </c>
      <c r="AI929" t="str">
        <f t="shared" ref="AI929:AI984" si="207">V929</f>
        <v>Solar</v>
      </c>
      <c r="AJ929" s="44" t="str">
        <f>IFERROR(INDEX(MasterGenCapability_201906!$G:$G,MATCH($AF929,MasterGenCapability_201906!$U:$U,0)),"")</f>
        <v/>
      </c>
      <c r="AK929" s="44" t="str">
        <f>IFERROR(INDEX(NQC2020compliance_20191121!$L:$L,MATCH($AF929,NQC2020compliance_20191121!$A:$A,0)),"")</f>
        <v/>
      </c>
    </row>
    <row r="930" spans="2:37" x14ac:dyDescent="0.25">
      <c r="B930" s="6">
        <v>925</v>
      </c>
      <c r="C930" s="6" t="s">
        <v>2530</v>
      </c>
      <c r="D930" s="6" t="s">
        <v>2531</v>
      </c>
      <c r="E930" s="6"/>
      <c r="F930" s="6" t="s">
        <v>29</v>
      </c>
      <c r="G930" s="6" t="s">
        <v>30</v>
      </c>
      <c r="H930" s="6" t="s">
        <v>90</v>
      </c>
      <c r="I930" s="6" t="s">
        <v>91</v>
      </c>
      <c r="J930" s="6" t="s">
        <v>614</v>
      </c>
      <c r="K930" s="6" t="s">
        <v>619</v>
      </c>
      <c r="L930" s="6" t="s">
        <v>3</v>
      </c>
      <c r="M930" s="12">
        <v>42978</v>
      </c>
      <c r="N930" s="12">
        <v>50327</v>
      </c>
      <c r="O930" s="6">
        <v>1</v>
      </c>
      <c r="P930" s="13">
        <v>20</v>
      </c>
      <c r="Q930" s="13">
        <v>57.017800000000001</v>
      </c>
      <c r="R930" s="14">
        <v>0.32544406392694064</v>
      </c>
      <c r="S930" s="6" t="s">
        <v>35</v>
      </c>
      <c r="T930" s="6" t="s">
        <v>35</v>
      </c>
      <c r="U930" s="15" t="s">
        <v>35</v>
      </c>
      <c r="V930" s="15" t="s">
        <v>616</v>
      </c>
      <c r="W930" s="15" t="s">
        <v>91</v>
      </c>
      <c r="X930" s="16">
        <v>0.84</v>
      </c>
      <c r="Y930" s="45">
        <f t="shared" si="199"/>
        <v>73050</v>
      </c>
      <c r="Z930" s="41">
        <f>IF(IFERROR(MATCH(E930,CONV_CAISO_Gen_List!C:C,0),FALSE),1,0)</f>
        <v>0</v>
      </c>
      <c r="AA930" s="47">
        <f t="shared" si="200"/>
        <v>47.894951999999996</v>
      </c>
      <c r="AB930">
        <f t="shared" si="201"/>
        <v>1</v>
      </c>
      <c r="AC930">
        <f t="shared" si="202"/>
        <v>1</v>
      </c>
      <c r="AD930">
        <f t="shared" si="198"/>
        <v>1</v>
      </c>
      <c r="AE930">
        <f t="shared" si="203"/>
        <v>0</v>
      </c>
      <c r="AF930" t="str">
        <f t="shared" si="204"/>
        <v>PG50069</v>
      </c>
      <c r="AG930" t="str">
        <f t="shared" si="205"/>
        <v>Bayshore Solar B</v>
      </c>
      <c r="AH930" s="70">
        <f t="shared" si="206"/>
        <v>20</v>
      </c>
      <c r="AI930" t="str">
        <f t="shared" si="207"/>
        <v>Solar</v>
      </c>
      <c r="AJ930" s="44" t="str">
        <f>IFERROR(INDEX(MasterGenCapability_201906!$G:$G,MATCH($AF930,MasterGenCapability_201906!$U:$U,0)),"")</f>
        <v/>
      </c>
      <c r="AK930" s="44" t="str">
        <f>IFERROR(INDEX(NQC2020compliance_20191121!$L:$L,MATCH($AF930,NQC2020compliance_20191121!$A:$A,0)),"")</f>
        <v/>
      </c>
    </row>
    <row r="931" spans="2:37" x14ac:dyDescent="0.25">
      <c r="B931" s="6">
        <v>926</v>
      </c>
      <c r="C931" s="6" t="s">
        <v>2532</v>
      </c>
      <c r="D931" s="6" t="s">
        <v>2533</v>
      </c>
      <c r="E931" s="6"/>
      <c r="F931" s="6" t="s">
        <v>29</v>
      </c>
      <c r="G931" s="6" t="s">
        <v>30</v>
      </c>
      <c r="H931" s="6" t="s">
        <v>130</v>
      </c>
      <c r="I931" s="6" t="s">
        <v>80</v>
      </c>
      <c r="J931" s="6" t="s">
        <v>614</v>
      </c>
      <c r="K931" s="6" t="s">
        <v>619</v>
      </c>
      <c r="L931" s="6" t="s">
        <v>3</v>
      </c>
      <c r="M931" s="12">
        <v>43208</v>
      </c>
      <c r="N931" s="12">
        <v>50557</v>
      </c>
      <c r="O931" s="6">
        <v>1</v>
      </c>
      <c r="P931" s="13">
        <v>20</v>
      </c>
      <c r="Q931" s="13">
        <v>49.793900000000001</v>
      </c>
      <c r="R931" s="14">
        <v>0.28421175799086762</v>
      </c>
      <c r="S931" s="6" t="s">
        <v>35</v>
      </c>
      <c r="T931" s="6" t="s">
        <v>35</v>
      </c>
      <c r="U931" s="15" t="s">
        <v>35</v>
      </c>
      <c r="V931" s="15" t="s">
        <v>616</v>
      </c>
      <c r="W931" s="15" t="s">
        <v>80</v>
      </c>
      <c r="X931" s="16">
        <v>0.84</v>
      </c>
      <c r="Y931" s="45">
        <f t="shared" si="199"/>
        <v>73050</v>
      </c>
      <c r="Z931" s="41">
        <f>IF(IFERROR(MATCH(E931,CONV_CAISO_Gen_List!C:C,0),FALSE),1,0)</f>
        <v>0</v>
      </c>
      <c r="AA931" s="47">
        <f t="shared" si="200"/>
        <v>41.826875999999999</v>
      </c>
      <c r="AB931">
        <f t="shared" si="201"/>
        <v>1</v>
      </c>
      <c r="AC931">
        <f t="shared" si="202"/>
        <v>1</v>
      </c>
      <c r="AD931">
        <f t="shared" si="198"/>
        <v>1</v>
      </c>
      <c r="AE931">
        <f t="shared" si="203"/>
        <v>0</v>
      </c>
      <c r="AF931" t="str">
        <f t="shared" si="204"/>
        <v>PG50072</v>
      </c>
      <c r="AG931" t="str">
        <f t="shared" si="205"/>
        <v>San Joaquin 1A</v>
      </c>
      <c r="AH931" s="70">
        <f t="shared" si="206"/>
        <v>20</v>
      </c>
      <c r="AI931" t="str">
        <f t="shared" si="207"/>
        <v>Solar</v>
      </c>
      <c r="AJ931" s="44" t="str">
        <f>IFERROR(INDEX(MasterGenCapability_201906!$G:$G,MATCH($AF931,MasterGenCapability_201906!$U:$U,0)),"")</f>
        <v/>
      </c>
      <c r="AK931" s="44" t="str">
        <f>IFERROR(INDEX(NQC2020compliance_20191121!$L:$L,MATCH($AF931,NQC2020compliance_20191121!$A:$A,0)),"")</f>
        <v/>
      </c>
    </row>
    <row r="932" spans="2:37" x14ac:dyDescent="0.25">
      <c r="B932" s="6">
        <v>927</v>
      </c>
      <c r="C932" s="6" t="s">
        <v>2534</v>
      </c>
      <c r="D932" s="6" t="s">
        <v>2535</v>
      </c>
      <c r="E932" s="6"/>
      <c r="F932" s="6" t="s">
        <v>29</v>
      </c>
      <c r="G932" s="6" t="s">
        <v>30</v>
      </c>
      <c r="H932" s="6" t="s">
        <v>623</v>
      </c>
      <c r="I932" s="6" t="s">
        <v>164</v>
      </c>
      <c r="J932" s="6" t="s">
        <v>614</v>
      </c>
      <c r="K932" s="6" t="s">
        <v>619</v>
      </c>
      <c r="L932" s="6" t="s">
        <v>3</v>
      </c>
      <c r="M932" s="12">
        <v>43208</v>
      </c>
      <c r="N932" s="12">
        <v>46905</v>
      </c>
      <c r="O932" s="6">
        <v>1</v>
      </c>
      <c r="P932" s="13">
        <v>13.5</v>
      </c>
      <c r="Q932" s="13">
        <v>35.938400000000001</v>
      </c>
      <c r="R932" s="14">
        <v>0.30389311686115345</v>
      </c>
      <c r="S932" s="6" t="s">
        <v>35</v>
      </c>
      <c r="T932" s="6" t="s">
        <v>35</v>
      </c>
      <c r="U932" s="15" t="s">
        <v>35</v>
      </c>
      <c r="V932" s="15" t="s">
        <v>616</v>
      </c>
      <c r="W932" s="15" t="s">
        <v>165</v>
      </c>
      <c r="X932" s="16">
        <v>0.84</v>
      </c>
      <c r="Y932" s="45">
        <f t="shared" si="199"/>
        <v>73050</v>
      </c>
      <c r="Z932" s="41">
        <f>IF(IFERROR(MATCH(E932,CONV_CAISO_Gen_List!C:C,0),FALSE),1,0)</f>
        <v>0</v>
      </c>
      <c r="AA932" s="47">
        <f t="shared" si="200"/>
        <v>30.188255999999999</v>
      </c>
      <c r="AB932">
        <f t="shared" si="201"/>
        <v>1</v>
      </c>
      <c r="AC932">
        <f t="shared" si="202"/>
        <v>1</v>
      </c>
      <c r="AD932">
        <f t="shared" si="198"/>
        <v>1</v>
      </c>
      <c r="AE932">
        <f t="shared" si="203"/>
        <v>0</v>
      </c>
      <c r="AF932" t="str">
        <f t="shared" si="204"/>
        <v>PG50078</v>
      </c>
      <c r="AG932" t="str">
        <f t="shared" si="205"/>
        <v>Java Solar</v>
      </c>
      <c r="AH932" s="70">
        <f t="shared" si="206"/>
        <v>13.5</v>
      </c>
      <c r="AI932" t="str">
        <f t="shared" si="207"/>
        <v>Solar</v>
      </c>
      <c r="AJ932" s="44" t="str">
        <f>IFERROR(INDEX(MasterGenCapability_201906!$G:$G,MATCH($AF932,MasterGenCapability_201906!$U:$U,0)),"")</f>
        <v/>
      </c>
      <c r="AK932" s="44" t="str">
        <f>IFERROR(INDEX(NQC2020compliance_20191121!$L:$L,MATCH($AF932,NQC2020compliance_20191121!$A:$A,0)),"")</f>
        <v/>
      </c>
    </row>
    <row r="933" spans="2:37" x14ac:dyDescent="0.25">
      <c r="B933" s="6">
        <v>928</v>
      </c>
      <c r="C933" s="6" t="s">
        <v>2536</v>
      </c>
      <c r="D933" s="6" t="s">
        <v>2537</v>
      </c>
      <c r="E933" s="6"/>
      <c r="F933" s="6" t="s">
        <v>29</v>
      </c>
      <c r="G933" s="6" t="s">
        <v>30</v>
      </c>
      <c r="H933" s="6" t="s">
        <v>180</v>
      </c>
      <c r="I933" s="6" t="s">
        <v>526</v>
      </c>
      <c r="J933" s="6" t="s">
        <v>614</v>
      </c>
      <c r="K933" s="6" t="s">
        <v>615</v>
      </c>
      <c r="L933" s="6" t="s">
        <v>3</v>
      </c>
      <c r="M933" s="12">
        <v>42766</v>
      </c>
      <c r="N933" s="12">
        <v>50070</v>
      </c>
      <c r="O933" s="6">
        <v>1</v>
      </c>
      <c r="P933" s="13">
        <v>1.5</v>
      </c>
      <c r="Q933" s="13">
        <v>3.9293</v>
      </c>
      <c r="R933" s="14">
        <v>0.29903348554033482</v>
      </c>
      <c r="S933" s="6" t="s">
        <v>35</v>
      </c>
      <c r="T933" s="6" t="s">
        <v>35</v>
      </c>
      <c r="U933" s="15" t="s">
        <v>35</v>
      </c>
      <c r="V933" s="15" t="s">
        <v>616</v>
      </c>
      <c r="W933" s="15" t="s">
        <v>165</v>
      </c>
      <c r="X933" s="16">
        <v>0.84</v>
      </c>
      <c r="Y933" s="45">
        <f t="shared" si="199"/>
        <v>73050</v>
      </c>
      <c r="Z933" s="41">
        <f>IF(IFERROR(MATCH(E933,CONV_CAISO_Gen_List!C:C,0),FALSE),1,0)</f>
        <v>0</v>
      </c>
      <c r="AA933" s="47">
        <f t="shared" si="200"/>
        <v>3.3006120000000001</v>
      </c>
      <c r="AB933">
        <f t="shared" si="201"/>
        <v>1</v>
      </c>
      <c r="AC933">
        <f t="shared" si="202"/>
        <v>1</v>
      </c>
      <c r="AD933">
        <f t="shared" si="198"/>
        <v>1</v>
      </c>
      <c r="AE933">
        <f t="shared" si="203"/>
        <v>0</v>
      </c>
      <c r="AF933" t="str">
        <f t="shared" si="204"/>
        <v>PG50083</v>
      </c>
      <c r="AG933" t="str">
        <f t="shared" si="205"/>
        <v>Madera 1</v>
      </c>
      <c r="AH933" s="70">
        <f t="shared" si="206"/>
        <v>1.5</v>
      </c>
      <c r="AI933" t="str">
        <f t="shared" si="207"/>
        <v>Solar</v>
      </c>
      <c r="AJ933" s="44" t="str">
        <f>IFERROR(INDEX(MasterGenCapability_201906!$G:$G,MATCH($AF933,MasterGenCapability_201906!$U:$U,0)),"")</f>
        <v/>
      </c>
      <c r="AK933" s="44" t="str">
        <f>IFERROR(INDEX(NQC2020compliance_20191121!$L:$L,MATCH($AF933,NQC2020compliance_20191121!$A:$A,0)),"")</f>
        <v/>
      </c>
    </row>
    <row r="934" spans="2:37" x14ac:dyDescent="0.25">
      <c r="B934" s="6">
        <v>929</v>
      </c>
      <c r="C934" s="6" t="s">
        <v>2538</v>
      </c>
      <c r="D934" s="6" t="s">
        <v>2539</v>
      </c>
      <c r="E934" s="6" t="s">
        <v>2429</v>
      </c>
      <c r="F934" s="6" t="s">
        <v>29</v>
      </c>
      <c r="G934" s="6" t="s">
        <v>30</v>
      </c>
      <c r="H934" s="6" t="s">
        <v>722</v>
      </c>
      <c r="I934" s="6" t="s">
        <v>526</v>
      </c>
      <c r="J934" s="6" t="s">
        <v>211</v>
      </c>
      <c r="K934" s="6" t="s">
        <v>212</v>
      </c>
      <c r="L934" s="6" t="s">
        <v>1</v>
      </c>
      <c r="M934" s="12">
        <v>42522</v>
      </c>
      <c r="N934" s="12">
        <v>42674</v>
      </c>
      <c r="O934" s="6">
        <v>1</v>
      </c>
      <c r="P934" s="13">
        <v>2.9</v>
      </c>
      <c r="Q934" s="13">
        <v>3</v>
      </c>
      <c r="R934" s="14">
        <v>0.11809163911195088</v>
      </c>
      <c r="S934" s="6" t="s">
        <v>35</v>
      </c>
      <c r="T934" s="6" t="s">
        <v>35</v>
      </c>
      <c r="U934" s="15" t="s">
        <v>35</v>
      </c>
      <c r="V934" s="15" t="s">
        <v>213</v>
      </c>
      <c r="W934" s="15" t="s">
        <v>165</v>
      </c>
      <c r="X934" s="16">
        <v>1</v>
      </c>
      <c r="Y934" s="45">
        <f t="shared" si="199"/>
        <v>73050</v>
      </c>
      <c r="Z934" s="41">
        <f>IF(IFERROR(MATCH(E934,CONV_CAISO_Gen_List!C:C,0),FALSE),1,0)</f>
        <v>1</v>
      </c>
      <c r="AA934" s="47">
        <f t="shared" si="200"/>
        <v>3</v>
      </c>
      <c r="AB934">
        <f t="shared" si="201"/>
        <v>1</v>
      </c>
      <c r="AC934">
        <f t="shared" si="202"/>
        <v>1</v>
      </c>
      <c r="AD934">
        <f t="shared" si="198"/>
        <v>1</v>
      </c>
      <c r="AE934">
        <f t="shared" si="203"/>
        <v>0</v>
      </c>
      <c r="AF934" t="str">
        <f t="shared" si="204"/>
        <v>INDVLY_1_UNITS</v>
      </c>
      <c r="AG934" t="str">
        <f t="shared" si="205"/>
        <v>Indian Valley Hydro 4</v>
      </c>
      <c r="AH934" s="70">
        <f t="shared" si="206"/>
        <v>2.9</v>
      </c>
      <c r="AI934" t="str">
        <f t="shared" si="207"/>
        <v>Small_Hydro</v>
      </c>
      <c r="AJ934" s="44">
        <f>IFERROR(INDEX(MasterGenCapability_201906!$G:$G,MATCH($AF934,MasterGenCapability_201906!$U:$U,0)),"")</f>
        <v>3.01</v>
      </c>
      <c r="AK934" s="44">
        <f>IFERROR(INDEX(NQC2020compliance_20191121!$L:$L,MATCH($AF934,NQC2020compliance_20191121!$A:$A,0)),"")</f>
        <v>0.85</v>
      </c>
    </row>
    <row r="935" spans="2:37" x14ac:dyDescent="0.25">
      <c r="B935" s="6">
        <v>930</v>
      </c>
      <c r="C935" s="6" t="s">
        <v>2540</v>
      </c>
      <c r="D935" s="6" t="s">
        <v>2541</v>
      </c>
      <c r="E935" s="6"/>
      <c r="F935" s="6" t="s">
        <v>1127</v>
      </c>
      <c r="G935" s="6" t="s">
        <v>30</v>
      </c>
      <c r="H935" s="6" t="s">
        <v>90</v>
      </c>
      <c r="I935" s="6" t="s">
        <v>91</v>
      </c>
      <c r="J935" s="6" t="s">
        <v>614</v>
      </c>
      <c r="K935" s="6" t="s">
        <v>619</v>
      </c>
      <c r="L935" s="6" t="s">
        <v>3</v>
      </c>
      <c r="M935" s="12">
        <v>42719</v>
      </c>
      <c r="N935" s="12">
        <v>50040</v>
      </c>
      <c r="O935" s="6">
        <v>1</v>
      </c>
      <c r="P935" s="13">
        <v>2</v>
      </c>
      <c r="Q935" s="13">
        <v>6.2519999999999998</v>
      </c>
      <c r="R935" s="14">
        <v>0.35684931506849316</v>
      </c>
      <c r="S935" s="6" t="s">
        <v>35</v>
      </c>
      <c r="T935" s="6" t="s">
        <v>35</v>
      </c>
      <c r="U935" s="15" t="s">
        <v>35</v>
      </c>
      <c r="V935" s="15" t="s">
        <v>616</v>
      </c>
      <c r="W935" s="15" t="s">
        <v>91</v>
      </c>
      <c r="X935" s="16">
        <v>0.84</v>
      </c>
      <c r="Y935" s="45">
        <f t="shared" si="199"/>
        <v>73050</v>
      </c>
      <c r="Z935" s="41">
        <f>IF(IFERROR(MATCH(E935,CONV_CAISO_Gen_List!C:C,0),FALSE),1,0)</f>
        <v>0</v>
      </c>
      <c r="AA935" s="47">
        <f t="shared" si="200"/>
        <v>5.2516799999999995</v>
      </c>
      <c r="AB935">
        <f t="shared" si="201"/>
        <v>1</v>
      </c>
      <c r="AC935">
        <f t="shared" si="202"/>
        <v>1</v>
      </c>
      <c r="AD935">
        <f t="shared" si="198"/>
        <v>1</v>
      </c>
      <c r="AE935">
        <f t="shared" si="203"/>
        <v>0</v>
      </c>
      <c r="AF935" t="str">
        <f t="shared" si="204"/>
        <v>SC55519</v>
      </c>
      <c r="AG935" t="str">
        <f t="shared" si="205"/>
        <v>One Ten Partners, LLC</v>
      </c>
      <c r="AH935" s="70">
        <f t="shared" si="206"/>
        <v>2</v>
      </c>
      <c r="AI935" t="str">
        <f t="shared" si="207"/>
        <v>Solar</v>
      </c>
      <c r="AJ935" s="44" t="str">
        <f>IFERROR(INDEX(MasterGenCapability_201906!$G:$G,MATCH($AF935,MasterGenCapability_201906!$U:$U,0)),"")</f>
        <v/>
      </c>
      <c r="AK935" s="44" t="str">
        <f>IFERROR(INDEX(NQC2020compliance_20191121!$L:$L,MATCH($AF935,NQC2020compliance_20191121!$A:$A,0)),"")</f>
        <v/>
      </c>
    </row>
    <row r="936" spans="2:37" x14ac:dyDescent="0.25">
      <c r="B936" s="6">
        <v>931</v>
      </c>
      <c r="C936" s="6" t="s">
        <v>2542</v>
      </c>
      <c r="D936" s="6" t="s">
        <v>2543</v>
      </c>
      <c r="E936" s="6"/>
      <c r="F936" s="6" t="s">
        <v>1127</v>
      </c>
      <c r="G936" s="6" t="s">
        <v>30</v>
      </c>
      <c r="H936" s="6" t="s">
        <v>90</v>
      </c>
      <c r="I936" s="6" t="s">
        <v>164</v>
      </c>
      <c r="J936" s="6" t="s">
        <v>614</v>
      </c>
      <c r="K936" s="6" t="s">
        <v>619</v>
      </c>
      <c r="L936" s="6" t="s">
        <v>3</v>
      </c>
      <c r="M936" s="12">
        <v>43201</v>
      </c>
      <c r="N936" s="12">
        <v>50505</v>
      </c>
      <c r="O936" s="6">
        <v>1</v>
      </c>
      <c r="P936" s="13">
        <v>3</v>
      </c>
      <c r="Q936" s="13">
        <v>7.6849999999999996</v>
      </c>
      <c r="R936" s="14">
        <v>0.29242770167427701</v>
      </c>
      <c r="S936" s="6" t="s">
        <v>35</v>
      </c>
      <c r="T936" s="6" t="s">
        <v>35</v>
      </c>
      <c r="U936" s="15" t="s">
        <v>35</v>
      </c>
      <c r="V936" s="15" t="s">
        <v>616</v>
      </c>
      <c r="W936" s="15" t="s">
        <v>165</v>
      </c>
      <c r="X936" s="16">
        <v>0.84</v>
      </c>
      <c r="Y936" s="45">
        <f t="shared" si="199"/>
        <v>73050</v>
      </c>
      <c r="Z936" s="41">
        <f>IF(IFERROR(MATCH(E936,CONV_CAISO_Gen_List!C:C,0),FALSE),1,0)</f>
        <v>0</v>
      </c>
      <c r="AA936" s="47">
        <f t="shared" si="200"/>
        <v>6.4553999999999991</v>
      </c>
      <c r="AB936">
        <f t="shared" si="201"/>
        <v>1</v>
      </c>
      <c r="AC936">
        <f t="shared" si="202"/>
        <v>1</v>
      </c>
      <c r="AD936">
        <f t="shared" si="198"/>
        <v>1</v>
      </c>
      <c r="AE936">
        <f t="shared" si="203"/>
        <v>0</v>
      </c>
      <c r="AF936" t="str">
        <f t="shared" si="204"/>
        <v>SC55747</v>
      </c>
      <c r="AG936" t="str">
        <f t="shared" si="205"/>
        <v>AVS Phase 2</v>
      </c>
      <c r="AH936" s="70">
        <f t="shared" si="206"/>
        <v>3</v>
      </c>
      <c r="AI936" t="str">
        <f t="shared" si="207"/>
        <v>Solar</v>
      </c>
      <c r="AJ936" s="44" t="str">
        <f>IFERROR(INDEX(MasterGenCapability_201906!$G:$G,MATCH($AF936,MasterGenCapability_201906!$U:$U,0)),"")</f>
        <v/>
      </c>
      <c r="AK936" s="44" t="str">
        <f>IFERROR(INDEX(NQC2020compliance_20191121!$L:$L,MATCH($AF936,NQC2020compliance_20191121!$A:$A,0)),"")</f>
        <v/>
      </c>
    </row>
    <row r="937" spans="2:37" x14ac:dyDescent="0.25">
      <c r="B937" s="6">
        <v>932</v>
      </c>
      <c r="C937" s="6" t="s">
        <v>2544</v>
      </c>
      <c r="D937" s="6" t="s">
        <v>2545</v>
      </c>
      <c r="E937" s="6"/>
      <c r="F937" s="6" t="s">
        <v>1127</v>
      </c>
      <c r="G937" s="6" t="s">
        <v>30</v>
      </c>
      <c r="H937" s="6" t="s">
        <v>90</v>
      </c>
      <c r="I937" s="6" t="s">
        <v>164</v>
      </c>
      <c r="J937" s="6" t="s">
        <v>614</v>
      </c>
      <c r="K937" s="6" t="s">
        <v>619</v>
      </c>
      <c r="L937" s="6" t="s">
        <v>3</v>
      </c>
      <c r="M937" s="12">
        <v>43636</v>
      </c>
      <c r="N937" s="12">
        <v>50940</v>
      </c>
      <c r="O937" s="6">
        <v>1</v>
      </c>
      <c r="P937" s="13">
        <v>20</v>
      </c>
      <c r="Q937" s="13">
        <v>56</v>
      </c>
      <c r="R937" s="14">
        <v>0.31963470319634707</v>
      </c>
      <c r="S937" s="6" t="s">
        <v>35</v>
      </c>
      <c r="T937" s="6" t="s">
        <v>35</v>
      </c>
      <c r="U937" s="15" t="s">
        <v>35</v>
      </c>
      <c r="V937" s="15" t="s">
        <v>616</v>
      </c>
      <c r="W937" s="15" t="s">
        <v>165</v>
      </c>
      <c r="X937" s="16">
        <v>0.84</v>
      </c>
      <c r="Y937" s="45">
        <f t="shared" si="199"/>
        <v>73050</v>
      </c>
      <c r="Z937" s="41">
        <f>IF(IFERROR(MATCH(E937,CONV_CAISO_Gen_List!C:C,0),FALSE),1,0)</f>
        <v>0</v>
      </c>
      <c r="AA937" s="47">
        <f t="shared" si="200"/>
        <v>47.04</v>
      </c>
      <c r="AB937">
        <f t="shared" si="201"/>
        <v>1</v>
      </c>
      <c r="AC937">
        <f t="shared" si="202"/>
        <v>1</v>
      </c>
      <c r="AD937">
        <f t="shared" si="198"/>
        <v>1</v>
      </c>
      <c r="AE937">
        <f t="shared" si="203"/>
        <v>0</v>
      </c>
      <c r="AF937" t="str">
        <f t="shared" si="204"/>
        <v>SC55262</v>
      </c>
      <c r="AG937" t="str">
        <f t="shared" si="205"/>
        <v>Antelope DSR 3, LLC</v>
      </c>
      <c r="AH937" s="70">
        <f t="shared" si="206"/>
        <v>20</v>
      </c>
      <c r="AI937" t="str">
        <f t="shared" si="207"/>
        <v>Solar</v>
      </c>
      <c r="AJ937" s="44" t="str">
        <f>IFERROR(INDEX(MasterGenCapability_201906!$G:$G,MATCH($AF937,MasterGenCapability_201906!$U:$U,0)),"")</f>
        <v/>
      </c>
      <c r="AK937" s="44" t="str">
        <f>IFERROR(INDEX(NQC2020compliance_20191121!$L:$L,MATCH($AF937,NQC2020compliance_20191121!$A:$A,0)),"")</f>
        <v/>
      </c>
    </row>
    <row r="938" spans="2:37" x14ac:dyDescent="0.25">
      <c r="B938" s="6">
        <v>933</v>
      </c>
      <c r="C938" s="6" t="s">
        <v>2546</v>
      </c>
      <c r="D938" s="6" t="s">
        <v>2547</v>
      </c>
      <c r="E938" s="6"/>
      <c r="F938" s="6" t="s">
        <v>1127</v>
      </c>
      <c r="G938" s="6" t="s">
        <v>30</v>
      </c>
      <c r="H938" s="6" t="s">
        <v>79</v>
      </c>
      <c r="I938" s="6" t="s">
        <v>164</v>
      </c>
      <c r="J938" s="6" t="s">
        <v>614</v>
      </c>
      <c r="K938" s="6" t="s">
        <v>619</v>
      </c>
      <c r="L938" s="6" t="s">
        <v>3</v>
      </c>
      <c r="M938" s="12">
        <v>43666</v>
      </c>
      <c r="N938" s="12">
        <v>49144</v>
      </c>
      <c r="O938" s="6">
        <v>1</v>
      </c>
      <c r="P938" s="13">
        <v>20</v>
      </c>
      <c r="Q938" s="13">
        <v>51</v>
      </c>
      <c r="R938" s="14">
        <v>0.2910958904109589</v>
      </c>
      <c r="S938" s="6" t="s">
        <v>35</v>
      </c>
      <c r="T938" s="6" t="s">
        <v>35</v>
      </c>
      <c r="U938" s="15" t="s">
        <v>35</v>
      </c>
      <c r="V938" s="15" t="s">
        <v>616</v>
      </c>
      <c r="W938" s="15" t="s">
        <v>165</v>
      </c>
      <c r="X938" s="16">
        <v>0.84</v>
      </c>
      <c r="Y938" s="45">
        <f t="shared" si="199"/>
        <v>73050</v>
      </c>
      <c r="Z938" s="41">
        <f>IF(IFERROR(MATCH(E938,CONV_CAISO_Gen_List!C:C,0),FALSE),1,0)</f>
        <v>0</v>
      </c>
      <c r="AA938" s="47">
        <f t="shared" si="200"/>
        <v>42.839999999999996</v>
      </c>
      <c r="AB938">
        <f t="shared" si="201"/>
        <v>1</v>
      </c>
      <c r="AC938">
        <f t="shared" si="202"/>
        <v>1</v>
      </c>
      <c r="AD938">
        <f t="shared" si="198"/>
        <v>1</v>
      </c>
      <c r="AE938">
        <f t="shared" si="203"/>
        <v>0</v>
      </c>
      <c r="AF938" t="str">
        <f t="shared" si="204"/>
        <v>SC55261</v>
      </c>
      <c r="AG938" t="str">
        <f t="shared" si="205"/>
        <v>Windhub Solar A Solar Project</v>
      </c>
      <c r="AH938" s="70">
        <f t="shared" si="206"/>
        <v>20</v>
      </c>
      <c r="AI938" t="str">
        <f t="shared" si="207"/>
        <v>Solar</v>
      </c>
      <c r="AJ938" s="44" t="str">
        <f>IFERROR(INDEX(MasterGenCapability_201906!$G:$G,MATCH($AF938,MasterGenCapability_201906!$U:$U,0)),"")</f>
        <v/>
      </c>
      <c r="AK938" s="44" t="str">
        <f>IFERROR(INDEX(NQC2020compliance_20191121!$L:$L,MATCH($AF938,NQC2020compliance_20191121!$A:$A,0)),"")</f>
        <v/>
      </c>
    </row>
    <row r="939" spans="2:37" x14ac:dyDescent="0.25">
      <c r="B939" s="6">
        <v>934</v>
      </c>
      <c r="C939" s="6" t="s">
        <v>2548</v>
      </c>
      <c r="D939" s="6" t="s">
        <v>1302</v>
      </c>
      <c r="E939" s="6"/>
      <c r="F939" s="6" t="s">
        <v>1127</v>
      </c>
      <c r="G939" s="6" t="s">
        <v>30</v>
      </c>
      <c r="H939" s="6" t="s">
        <v>844</v>
      </c>
      <c r="I939" s="6" t="s">
        <v>164</v>
      </c>
      <c r="J939" s="6" t="s">
        <v>211</v>
      </c>
      <c r="K939" s="6" t="s">
        <v>212</v>
      </c>
      <c r="L939" s="6" t="s">
        <v>3</v>
      </c>
      <c r="M939" s="12">
        <v>43133</v>
      </c>
      <c r="N939" s="12">
        <v>43132</v>
      </c>
      <c r="O939" s="6">
        <v>1</v>
      </c>
      <c r="P939" s="13">
        <v>0</v>
      </c>
      <c r="Q939" s="13">
        <v>2.29</v>
      </c>
      <c r="R939" s="14">
        <v>0</v>
      </c>
      <c r="S939" s="6" t="s">
        <v>35</v>
      </c>
      <c r="T939" s="6" t="s">
        <v>35</v>
      </c>
      <c r="U939" s="15" t="s">
        <v>35</v>
      </c>
      <c r="V939" s="15" t="s">
        <v>213</v>
      </c>
      <c r="W939" s="15" t="s">
        <v>165</v>
      </c>
      <c r="X939" s="16">
        <v>0.84</v>
      </c>
      <c r="Y939" s="45">
        <f t="shared" si="199"/>
        <v>73050</v>
      </c>
      <c r="Z939" s="41">
        <f>IF(IFERROR(MATCH(E939,CONV_CAISO_Gen_List!C:C,0),FALSE),1,0)</f>
        <v>0</v>
      </c>
      <c r="AA939" s="47">
        <f t="shared" si="200"/>
        <v>1.9236</v>
      </c>
      <c r="AB939">
        <f t="shared" si="201"/>
        <v>1</v>
      </c>
      <c r="AC939">
        <f t="shared" si="202"/>
        <v>1</v>
      </c>
      <c r="AD939">
        <f t="shared" si="198"/>
        <v>1</v>
      </c>
      <c r="AE939">
        <f t="shared" si="203"/>
        <v>1</v>
      </c>
      <c r="AF939" t="str">
        <f t="shared" si="204"/>
        <v>SC44226</v>
      </c>
      <c r="AG939" t="str">
        <f t="shared" si="205"/>
        <v>Desert Water Agency (Snow Creek)</v>
      </c>
      <c r="AH939" s="70">
        <f t="shared" si="206"/>
        <v>0</v>
      </c>
      <c r="AI939" t="str">
        <f t="shared" si="207"/>
        <v>Small_Hydro</v>
      </c>
      <c r="AJ939" s="44" t="str">
        <f>IFERROR(INDEX(MasterGenCapability_201906!$G:$G,MATCH($AF939,MasterGenCapability_201906!$U:$U,0)),"")</f>
        <v/>
      </c>
      <c r="AK939" s="44" t="str">
        <f>IFERROR(INDEX(NQC2020compliance_20191121!$L:$L,MATCH($AF939,NQC2020compliance_20191121!$A:$A,0)),"")</f>
        <v/>
      </c>
    </row>
    <row r="940" spans="2:37" x14ac:dyDescent="0.25">
      <c r="B940" s="6">
        <v>935</v>
      </c>
      <c r="C940" s="6" t="s">
        <v>2549</v>
      </c>
      <c r="D940" s="6" t="s">
        <v>2550</v>
      </c>
      <c r="E940" s="6"/>
      <c r="F940" s="6" t="s">
        <v>1127</v>
      </c>
      <c r="G940" s="6" t="s">
        <v>30</v>
      </c>
      <c r="H940" s="6" t="s">
        <v>90</v>
      </c>
      <c r="I940" s="6" t="s">
        <v>164</v>
      </c>
      <c r="J940" s="6" t="s">
        <v>614</v>
      </c>
      <c r="K940" s="6" t="s">
        <v>615</v>
      </c>
      <c r="L940" s="6" t="s">
        <v>3</v>
      </c>
      <c r="M940" s="12">
        <v>43252</v>
      </c>
      <c r="N940" s="12">
        <v>43251</v>
      </c>
      <c r="O940" s="6">
        <v>1</v>
      </c>
      <c r="P940" s="13">
        <v>0</v>
      </c>
      <c r="Q940" s="13">
        <v>8.9</v>
      </c>
      <c r="R940" s="14">
        <v>0</v>
      </c>
      <c r="S940" s="6" t="s">
        <v>35</v>
      </c>
      <c r="T940" s="6" t="s">
        <v>35</v>
      </c>
      <c r="U940" s="15" t="s">
        <v>35</v>
      </c>
      <c r="V940" s="15" t="s">
        <v>616</v>
      </c>
      <c r="W940" s="15" t="s">
        <v>165</v>
      </c>
      <c r="X940" s="16">
        <v>0.84</v>
      </c>
      <c r="Y940" s="45">
        <f t="shared" si="199"/>
        <v>73050</v>
      </c>
      <c r="Z940" s="41">
        <f>IF(IFERROR(MATCH(E940,CONV_CAISO_Gen_List!C:C,0),FALSE),1,0)</f>
        <v>0</v>
      </c>
      <c r="AA940" s="47">
        <f t="shared" si="200"/>
        <v>7.476</v>
      </c>
      <c r="AB940">
        <f t="shared" si="201"/>
        <v>1</v>
      </c>
      <c r="AC940">
        <f t="shared" si="202"/>
        <v>1</v>
      </c>
      <c r="AD940">
        <f t="shared" si="198"/>
        <v>1</v>
      </c>
      <c r="AE940">
        <f t="shared" si="203"/>
        <v>1</v>
      </c>
      <c r="AF940" t="str">
        <f t="shared" si="204"/>
        <v>SC55258</v>
      </c>
      <c r="AG940" t="str">
        <f t="shared" si="205"/>
        <v>Green Beanworks C, LLC</v>
      </c>
      <c r="AH940" s="70">
        <f t="shared" si="206"/>
        <v>0</v>
      </c>
      <c r="AI940" t="str">
        <f t="shared" si="207"/>
        <v>Solar</v>
      </c>
      <c r="AJ940" s="44" t="str">
        <f>IFERROR(INDEX(MasterGenCapability_201906!$G:$G,MATCH($AF940,MasterGenCapability_201906!$U:$U,0)),"")</f>
        <v/>
      </c>
      <c r="AK940" s="44" t="str">
        <f>IFERROR(INDEX(NQC2020compliance_20191121!$L:$L,MATCH($AF940,NQC2020compliance_20191121!$A:$A,0)),"")</f>
        <v/>
      </c>
    </row>
    <row r="941" spans="2:37" x14ac:dyDescent="0.25">
      <c r="B941" s="6">
        <v>936</v>
      </c>
      <c r="C941" s="6" t="s">
        <v>2551</v>
      </c>
      <c r="D941" s="6" t="s">
        <v>2552</v>
      </c>
      <c r="E941" s="6"/>
      <c r="F941" s="6" t="s">
        <v>1127</v>
      </c>
      <c r="G941" s="6" t="s">
        <v>30</v>
      </c>
      <c r="H941" s="6" t="s">
        <v>623</v>
      </c>
      <c r="I941" s="6" t="s">
        <v>164</v>
      </c>
      <c r="J941" s="6" t="s">
        <v>614</v>
      </c>
      <c r="K941" s="6" t="s">
        <v>615</v>
      </c>
      <c r="L941" s="6" t="s">
        <v>3</v>
      </c>
      <c r="M941" s="12">
        <v>44166</v>
      </c>
      <c r="N941" s="12">
        <v>49643</v>
      </c>
      <c r="O941" s="6">
        <v>1</v>
      </c>
      <c r="P941" s="13">
        <v>128</v>
      </c>
      <c r="Q941" s="13">
        <v>348</v>
      </c>
      <c r="R941" s="14">
        <v>0.3103595890410959</v>
      </c>
      <c r="S941" s="6" t="s">
        <v>35</v>
      </c>
      <c r="T941" s="6" t="s">
        <v>35</v>
      </c>
      <c r="U941" s="15" t="s">
        <v>35</v>
      </c>
      <c r="V941" s="15" t="s">
        <v>616</v>
      </c>
      <c r="W941" s="15" t="s">
        <v>165</v>
      </c>
      <c r="X941" s="16">
        <v>0.84</v>
      </c>
      <c r="Y941" s="45">
        <f t="shared" si="199"/>
        <v>73050</v>
      </c>
      <c r="Z941" s="41">
        <f>IF(IFERROR(MATCH(E941,CONV_CAISO_Gen_List!C:C,0),FALSE),1,0)</f>
        <v>0</v>
      </c>
      <c r="AA941" s="47">
        <f t="shared" si="200"/>
        <v>292.32</v>
      </c>
      <c r="AB941">
        <f t="shared" si="201"/>
        <v>1</v>
      </c>
      <c r="AC941">
        <f t="shared" si="202"/>
        <v>1</v>
      </c>
      <c r="AD941">
        <f t="shared" si="198"/>
        <v>1</v>
      </c>
      <c r="AE941">
        <f t="shared" si="203"/>
        <v>0</v>
      </c>
      <c r="AF941" t="str">
        <f t="shared" si="204"/>
        <v>SC55263</v>
      </c>
      <c r="AG941" t="str">
        <f t="shared" si="205"/>
        <v>American Kings Solar, LLC</v>
      </c>
      <c r="AH941" s="70">
        <f t="shared" si="206"/>
        <v>128</v>
      </c>
      <c r="AI941" t="str">
        <f t="shared" si="207"/>
        <v>Solar</v>
      </c>
      <c r="AJ941" s="44" t="str">
        <f>IFERROR(INDEX(MasterGenCapability_201906!$G:$G,MATCH($AF941,MasterGenCapability_201906!$U:$U,0)),"")</f>
        <v/>
      </c>
      <c r="AK941" s="44" t="str">
        <f>IFERROR(INDEX(NQC2020compliance_20191121!$L:$L,MATCH($AF941,NQC2020compliance_20191121!$A:$A,0)),"")</f>
        <v/>
      </c>
    </row>
    <row r="942" spans="2:37" x14ac:dyDescent="0.25">
      <c r="B942" s="6">
        <v>937</v>
      </c>
      <c r="C942" s="6" t="s">
        <v>2553</v>
      </c>
      <c r="D942" s="6" t="s">
        <v>2554</v>
      </c>
      <c r="E942" s="6"/>
      <c r="F942" s="6" t="s">
        <v>29</v>
      </c>
      <c r="G942" s="6" t="s">
        <v>30</v>
      </c>
      <c r="H942" s="6" t="s">
        <v>290</v>
      </c>
      <c r="I942" s="6" t="s">
        <v>526</v>
      </c>
      <c r="J942" s="6" t="s">
        <v>211</v>
      </c>
      <c r="K942" s="6" t="s">
        <v>212</v>
      </c>
      <c r="L942" s="6" t="s">
        <v>1</v>
      </c>
      <c r="M942" s="12">
        <v>42643</v>
      </c>
      <c r="N942" s="12">
        <v>48120</v>
      </c>
      <c r="O942" s="6">
        <v>1</v>
      </c>
      <c r="P942" s="13">
        <v>0.15</v>
      </c>
      <c r="Q942" s="13">
        <v>1.1826000000000001</v>
      </c>
      <c r="R942" s="14">
        <v>0.90000000000000013</v>
      </c>
      <c r="S942" s="6" t="s">
        <v>35</v>
      </c>
      <c r="T942" s="6" t="s">
        <v>35</v>
      </c>
      <c r="U942" s="15" t="s">
        <v>35</v>
      </c>
      <c r="V942" s="15" t="s">
        <v>213</v>
      </c>
      <c r="W942" s="15" t="s">
        <v>165</v>
      </c>
      <c r="X942" s="16">
        <v>1</v>
      </c>
      <c r="Y942" s="45">
        <f t="shared" si="199"/>
        <v>73050</v>
      </c>
      <c r="Z942" s="41">
        <f>IF(IFERROR(MATCH(E942,CONV_CAISO_Gen_List!C:C,0),FALSE),1,0)</f>
        <v>0</v>
      </c>
      <c r="AA942" s="47">
        <f t="shared" si="200"/>
        <v>1.1826000000000001</v>
      </c>
      <c r="AB942">
        <f t="shared" si="201"/>
        <v>1</v>
      </c>
      <c r="AC942">
        <f t="shared" si="202"/>
        <v>1</v>
      </c>
      <c r="AD942">
        <f t="shared" si="198"/>
        <v>1</v>
      </c>
      <c r="AE942">
        <f t="shared" si="203"/>
        <v>0</v>
      </c>
      <c r="AF942" t="str">
        <f t="shared" si="204"/>
        <v>PG80009</v>
      </c>
      <c r="AG942" t="str">
        <f t="shared" si="205"/>
        <v>Mini Hydro</v>
      </c>
      <c r="AH942" s="70">
        <f t="shared" si="206"/>
        <v>0.15</v>
      </c>
      <c r="AI942" t="str">
        <f t="shared" si="207"/>
        <v>Small_Hydro</v>
      </c>
      <c r="AJ942" s="44" t="str">
        <f>IFERROR(INDEX(MasterGenCapability_201906!$G:$G,MATCH($AF942,MasterGenCapability_201906!$U:$U,0)),"")</f>
        <v/>
      </c>
      <c r="AK942" s="44" t="str">
        <f>IFERROR(INDEX(NQC2020compliance_20191121!$L:$L,MATCH($AF942,NQC2020compliance_20191121!$A:$A,0)),"")</f>
        <v/>
      </c>
    </row>
    <row r="943" spans="2:37" x14ac:dyDescent="0.25">
      <c r="B943" s="6">
        <v>938</v>
      </c>
      <c r="C943" s="6" t="s">
        <v>2555</v>
      </c>
      <c r="D943" s="6" t="s">
        <v>2176</v>
      </c>
      <c r="E943" s="6"/>
      <c r="F943" s="6" t="s">
        <v>1127</v>
      </c>
      <c r="G943" s="6" t="s">
        <v>30</v>
      </c>
      <c r="H943" s="6" t="s">
        <v>844</v>
      </c>
      <c r="I943" s="6" t="s">
        <v>2354</v>
      </c>
      <c r="J943" s="6" t="s">
        <v>992</v>
      </c>
      <c r="K943" s="6"/>
      <c r="L943" s="6" t="s">
        <v>3</v>
      </c>
      <c r="M943" s="12">
        <v>42736</v>
      </c>
      <c r="N943" s="12">
        <v>43100</v>
      </c>
      <c r="O943" s="6">
        <v>1</v>
      </c>
      <c r="P943" s="13">
        <v>0</v>
      </c>
      <c r="Q943" s="13">
        <v>12.73</v>
      </c>
      <c r="R943" s="14">
        <v>0</v>
      </c>
      <c r="S943" s="6" t="s">
        <v>35</v>
      </c>
      <c r="T943" s="6" t="s">
        <v>35</v>
      </c>
      <c r="U943" s="15" t="s">
        <v>35</v>
      </c>
      <c r="V943" s="15" t="s">
        <v>992</v>
      </c>
      <c r="W943" s="15" t="s">
        <v>37</v>
      </c>
      <c r="X943" s="16">
        <v>0.84</v>
      </c>
      <c r="Y943" s="45">
        <f t="shared" si="199"/>
        <v>73050</v>
      </c>
      <c r="Z943" s="41">
        <f>IF(IFERROR(MATCH(E943,CONV_CAISO_Gen_List!C:C,0),FALSE),1,0)</f>
        <v>0</v>
      </c>
      <c r="AA943" s="47">
        <f t="shared" si="200"/>
        <v>10.693199999999999</v>
      </c>
      <c r="AB943">
        <f t="shared" si="201"/>
        <v>1</v>
      </c>
      <c r="AC943">
        <f t="shared" si="202"/>
        <v>1</v>
      </c>
      <c r="AD943">
        <f t="shared" si="198"/>
        <v>1</v>
      </c>
      <c r="AE943">
        <f t="shared" si="203"/>
        <v>1</v>
      </c>
      <c r="AF943" t="str">
        <f t="shared" si="204"/>
        <v>SC76496</v>
      </c>
      <c r="AG943" t="str">
        <f t="shared" si="205"/>
        <v>Smoke Tree Wind, LLC</v>
      </c>
      <c r="AH943" s="70">
        <f t="shared" si="206"/>
        <v>0</v>
      </c>
      <c r="AI943" t="str">
        <f t="shared" si="207"/>
        <v>Wind</v>
      </c>
      <c r="AJ943" s="44" t="str">
        <f>IFERROR(INDEX(MasterGenCapability_201906!$G:$G,MATCH($AF943,MasterGenCapability_201906!$U:$U,0)),"")</f>
        <v/>
      </c>
      <c r="AK943" s="44" t="str">
        <f>IFERROR(INDEX(NQC2020compliance_20191121!$L:$L,MATCH($AF943,NQC2020compliance_20191121!$A:$A,0)),"")</f>
        <v/>
      </c>
    </row>
    <row r="944" spans="2:37" x14ac:dyDescent="0.25">
      <c r="B944" s="6">
        <v>939</v>
      </c>
      <c r="C944" s="6" t="s">
        <v>2556</v>
      </c>
      <c r="D944" s="6" t="s">
        <v>2557</v>
      </c>
      <c r="E944" s="6" t="s">
        <v>2558</v>
      </c>
      <c r="F944" s="6" t="s">
        <v>2559</v>
      </c>
      <c r="G944" s="6" t="s">
        <v>30</v>
      </c>
      <c r="H944" s="6"/>
      <c r="I944" s="6"/>
      <c r="J944" s="6" t="s">
        <v>36</v>
      </c>
      <c r="K944" s="6"/>
      <c r="L944" s="6" t="s">
        <v>1</v>
      </c>
      <c r="M944" s="12">
        <v>40969</v>
      </c>
      <c r="N944" s="12">
        <v>42063</v>
      </c>
      <c r="O944" s="6">
        <v>1</v>
      </c>
      <c r="P944" s="13">
        <v>5.08</v>
      </c>
      <c r="Q944" s="13">
        <v>28.492000000000001</v>
      </c>
      <c r="R944" s="14">
        <v>0.64025815266242414</v>
      </c>
      <c r="S944" s="6" t="s">
        <v>35</v>
      </c>
      <c r="T944" s="6" t="s">
        <v>35</v>
      </c>
      <c r="U944" s="15" t="s">
        <v>35</v>
      </c>
      <c r="V944" s="15" t="s">
        <v>36</v>
      </c>
      <c r="W944" s="15" t="s">
        <v>165</v>
      </c>
      <c r="X944" s="16">
        <v>1</v>
      </c>
      <c r="Y944" s="45">
        <f t="shared" si="199"/>
        <v>73050</v>
      </c>
      <c r="Z944" s="41">
        <f>IF(IFERROR(MATCH(E944,CONV_CAISO_Gen_List!C:C,0),FALSE),1,0)</f>
        <v>1</v>
      </c>
      <c r="AA944" s="47">
        <f t="shared" si="200"/>
        <v>28.492000000000001</v>
      </c>
      <c r="AB944">
        <f t="shared" si="201"/>
        <v>1</v>
      </c>
      <c r="AC944">
        <f t="shared" si="202"/>
        <v>1</v>
      </c>
      <c r="AD944">
        <f t="shared" si="198"/>
        <v>1</v>
      </c>
      <c r="AE944">
        <f t="shared" si="203"/>
        <v>0</v>
      </c>
      <c r="AF944" t="str">
        <f t="shared" si="204"/>
        <v>CSTRVL_7_PL1X2</v>
      </c>
      <c r="AG944" t="str">
        <f t="shared" si="205"/>
        <v>Marina Landfill Gas (Monterey Regional Waste Management Dst)</v>
      </c>
      <c r="AH944" s="70">
        <f t="shared" si="206"/>
        <v>5.08</v>
      </c>
      <c r="AI944" t="str">
        <f t="shared" si="207"/>
        <v>Biomass</v>
      </c>
      <c r="AJ944" s="44">
        <f>IFERROR(INDEX(MasterGenCapability_201906!$G:$G,MATCH($AF944,MasterGenCapability_201906!$U:$U,0)),"")</f>
        <v>4.53</v>
      </c>
      <c r="AK944" s="44">
        <f>IFERROR(INDEX(NQC2020compliance_20191121!$L:$L,MATCH($AF944,NQC2020compliance_20191121!$A:$A,0)),"")</f>
        <v>4.17</v>
      </c>
    </row>
    <row r="945" spans="2:37" x14ac:dyDescent="0.25">
      <c r="B945" s="6">
        <v>940</v>
      </c>
      <c r="C945" s="6" t="s">
        <v>2560</v>
      </c>
      <c r="D945" s="6" t="s">
        <v>2561</v>
      </c>
      <c r="E945" s="6" t="s">
        <v>2562</v>
      </c>
      <c r="F945" s="6" t="s">
        <v>2559</v>
      </c>
      <c r="G945" s="6" t="s">
        <v>30</v>
      </c>
      <c r="H945" s="6"/>
      <c r="I945" s="6"/>
      <c r="J945" s="6" t="s">
        <v>992</v>
      </c>
      <c r="K945" s="6"/>
      <c r="L945" s="6" t="s">
        <v>1</v>
      </c>
      <c r="M945" s="12">
        <v>41639</v>
      </c>
      <c r="N945" s="12">
        <v>73050</v>
      </c>
      <c r="O945" s="6">
        <v>1</v>
      </c>
      <c r="P945" s="13">
        <v>29.9</v>
      </c>
      <c r="Q945" s="13">
        <v>5.0296900000000004</v>
      </c>
      <c r="R945" s="14">
        <v>1.920286037171088E-2</v>
      </c>
      <c r="S945" s="6" t="s">
        <v>35</v>
      </c>
      <c r="T945" s="6" t="s">
        <v>35</v>
      </c>
      <c r="U945" s="15" t="s">
        <v>35</v>
      </c>
      <c r="V945" s="15" t="s">
        <v>992</v>
      </c>
      <c r="W945" s="15" t="s">
        <v>165</v>
      </c>
      <c r="X945" s="16">
        <v>1</v>
      </c>
      <c r="Y945" s="45">
        <f t="shared" si="199"/>
        <v>73050</v>
      </c>
      <c r="Z945" s="41">
        <f>IF(IFERROR(MATCH(E945,CONV_CAISO_Gen_List!C:C,0),FALSE),1,0)</f>
        <v>1</v>
      </c>
      <c r="AA945" s="47">
        <f t="shared" si="200"/>
        <v>5.0296900000000004</v>
      </c>
      <c r="AB945">
        <f t="shared" si="201"/>
        <v>1</v>
      </c>
      <c r="AC945">
        <f t="shared" si="202"/>
        <v>1</v>
      </c>
      <c r="AD945">
        <f t="shared" si="198"/>
        <v>1</v>
      </c>
      <c r="AE945">
        <f t="shared" si="203"/>
        <v>0</v>
      </c>
      <c r="AF945" t="str">
        <f t="shared" si="204"/>
        <v>PANSEA_1_PANARO</v>
      </c>
      <c r="AG945" t="str">
        <f t="shared" si="205"/>
        <v xml:space="preserve">Mesa Wind Power Corporation </v>
      </c>
      <c r="AH945" s="70">
        <f t="shared" si="206"/>
        <v>29.9</v>
      </c>
      <c r="AI945" t="str">
        <f t="shared" si="207"/>
        <v>Wind</v>
      </c>
      <c r="AJ945" s="44" t="str">
        <f>IFERROR(INDEX(MasterGenCapability_201906!$G:$G,MATCH($AF945,MasterGenCapability_201906!$U:$U,0)),"")</f>
        <v/>
      </c>
      <c r="AK945" s="44">
        <f>IFERROR(INDEX(NQC2020compliance_20191121!$L:$L,MATCH($AF945,NQC2020compliance_20191121!$A:$A,0)),"")</f>
        <v>4.5</v>
      </c>
    </row>
    <row r="946" spans="2:37" x14ac:dyDescent="0.25">
      <c r="B946" s="6">
        <v>941</v>
      </c>
      <c r="C946" s="6" t="s">
        <v>2563</v>
      </c>
      <c r="D946" s="6" t="s">
        <v>2564</v>
      </c>
      <c r="E946" s="6" t="s">
        <v>2565</v>
      </c>
      <c r="F946" s="6" t="s">
        <v>2566</v>
      </c>
      <c r="G946" s="6" t="s">
        <v>30</v>
      </c>
      <c r="H946" s="6"/>
      <c r="I946" s="6"/>
      <c r="J946" s="6" t="s">
        <v>992</v>
      </c>
      <c r="K946" s="6"/>
      <c r="L946" s="6" t="s">
        <v>1</v>
      </c>
      <c r="M946" s="12">
        <v>37865</v>
      </c>
      <c r="N946" s="12">
        <v>47118</v>
      </c>
      <c r="O946" s="6">
        <v>1</v>
      </c>
      <c r="P946" s="13">
        <v>5.9939999999999998</v>
      </c>
      <c r="Q946" s="13">
        <v>12.18851225</v>
      </c>
      <c r="R946" s="14">
        <v>0.23212924206550542</v>
      </c>
      <c r="S946" s="6" t="s">
        <v>35</v>
      </c>
      <c r="T946" s="6" t="s">
        <v>35</v>
      </c>
      <c r="U946" s="15" t="s">
        <v>35</v>
      </c>
      <c r="V946" s="15" t="s">
        <v>992</v>
      </c>
      <c r="W946" s="15" t="s">
        <v>165</v>
      </c>
      <c r="X946" s="16">
        <v>1</v>
      </c>
      <c r="Y946" s="45">
        <f t="shared" si="199"/>
        <v>73050</v>
      </c>
      <c r="Z946" s="41">
        <f>IF(IFERROR(MATCH(E946,CONV_CAISO_Gen_List!C:C,0),FALSE),1,0)</f>
        <v>1</v>
      </c>
      <c r="AA946" s="47">
        <f t="shared" si="200"/>
        <v>12.18851225</v>
      </c>
      <c r="AB946">
        <f t="shared" si="201"/>
        <v>1</v>
      </c>
      <c r="AC946">
        <f t="shared" si="202"/>
        <v>1</v>
      </c>
      <c r="AD946">
        <f t="shared" si="198"/>
        <v>1</v>
      </c>
      <c r="AE946">
        <f t="shared" si="203"/>
        <v>0</v>
      </c>
      <c r="AF946" t="str">
        <f t="shared" si="204"/>
        <v>BRDSLD_2_HIWIND</v>
      </c>
      <c r="AG946" t="str">
        <f t="shared" si="205"/>
        <v xml:space="preserve">High Winds              </v>
      </c>
      <c r="AH946" s="70">
        <f t="shared" si="206"/>
        <v>5.9939999999999998</v>
      </c>
      <c r="AI946" t="str">
        <f t="shared" si="207"/>
        <v>Wind</v>
      </c>
      <c r="AJ946" s="44">
        <f>IFERROR(INDEX(MasterGenCapability_201906!$G:$G,MATCH($AF946,MasterGenCapability_201906!$U:$U,0)),"")</f>
        <v>162</v>
      </c>
      <c r="AK946" s="44">
        <f>IFERROR(INDEX(NQC2020compliance_20191121!$L:$L,MATCH($AF946,NQC2020compliance_20191121!$A:$A,0)),"")</f>
        <v>24.3</v>
      </c>
    </row>
    <row r="947" spans="2:37" x14ac:dyDescent="0.25">
      <c r="B947" s="6">
        <v>942</v>
      </c>
      <c r="C947" s="6" t="s">
        <v>2567</v>
      </c>
      <c r="D947" s="6" t="s">
        <v>2568</v>
      </c>
      <c r="E947" s="6" t="s">
        <v>2569</v>
      </c>
      <c r="F947" s="6" t="s">
        <v>2566</v>
      </c>
      <c r="G947" s="6" t="s">
        <v>30</v>
      </c>
      <c r="H947" s="6"/>
      <c r="I947" s="6"/>
      <c r="J947" s="6" t="s">
        <v>992</v>
      </c>
      <c r="K947" s="6"/>
      <c r="L947" s="6" t="s">
        <v>1</v>
      </c>
      <c r="M947" s="12">
        <v>39966</v>
      </c>
      <c r="N947" s="12">
        <v>49674</v>
      </c>
      <c r="O947" s="6">
        <v>1</v>
      </c>
      <c r="P947" s="13">
        <v>6.5</v>
      </c>
      <c r="Q947" s="13">
        <v>20.071829999999999</v>
      </c>
      <c r="R947" s="14">
        <v>0.35250842992623815</v>
      </c>
      <c r="S947" s="6" t="s">
        <v>35</v>
      </c>
      <c r="T947" s="6" t="s">
        <v>35</v>
      </c>
      <c r="U947" s="15" t="s">
        <v>35</v>
      </c>
      <c r="V947" s="15" t="s">
        <v>992</v>
      </c>
      <c r="W947" s="15" t="s">
        <v>165</v>
      </c>
      <c r="X947" s="16">
        <v>1</v>
      </c>
      <c r="Y947" s="45">
        <f t="shared" si="199"/>
        <v>73050</v>
      </c>
      <c r="Z947" s="41">
        <f>IF(IFERROR(MATCH(E947,CONV_CAISO_Gen_List!C:C,0),FALSE),1,0)</f>
        <v>1</v>
      </c>
      <c r="AA947" s="47">
        <f t="shared" si="200"/>
        <v>20.071829999999999</v>
      </c>
      <c r="AB947">
        <f t="shared" si="201"/>
        <v>1</v>
      </c>
      <c r="AC947">
        <f t="shared" si="202"/>
        <v>1</v>
      </c>
      <c r="AD947">
        <f t="shared" si="198"/>
        <v>1</v>
      </c>
      <c r="AE947">
        <f t="shared" si="203"/>
        <v>0</v>
      </c>
      <c r="AF947" t="str">
        <f t="shared" si="204"/>
        <v>GARNET_1_WIND</v>
      </c>
      <c r="AG947" t="str">
        <f t="shared" si="205"/>
        <v xml:space="preserve">Garnet Wind Energy Center    </v>
      </c>
      <c r="AH947" s="70">
        <f t="shared" si="206"/>
        <v>6.5</v>
      </c>
      <c r="AI947" t="str">
        <f t="shared" si="207"/>
        <v>Wind</v>
      </c>
      <c r="AJ947" s="44">
        <f>IFERROR(INDEX(MasterGenCapability_201906!$G:$G,MATCH($AF947,MasterGenCapability_201906!$U:$U,0)),"")</f>
        <v>6.5</v>
      </c>
      <c r="AK947" s="44">
        <f>IFERROR(INDEX(NQC2020compliance_20191121!$L:$L,MATCH($AF947,NQC2020compliance_20191121!$A:$A,0)),"")</f>
        <v>0.98</v>
      </c>
    </row>
    <row r="948" spans="2:37" x14ac:dyDescent="0.25">
      <c r="B948" s="6">
        <v>943</v>
      </c>
      <c r="C948" s="6" t="s">
        <v>2570</v>
      </c>
      <c r="D948" s="6" t="s">
        <v>2571</v>
      </c>
      <c r="E948" s="6" t="s">
        <v>2572</v>
      </c>
      <c r="F948" s="6" t="s">
        <v>2566</v>
      </c>
      <c r="G948" s="6" t="s">
        <v>30</v>
      </c>
      <c r="H948" s="6"/>
      <c r="I948" s="6"/>
      <c r="J948" s="6" t="s">
        <v>211</v>
      </c>
      <c r="K948" s="6"/>
      <c r="L948" s="6" t="s">
        <v>1</v>
      </c>
      <c r="M948" s="12">
        <v>39753</v>
      </c>
      <c r="N948" s="12">
        <v>45291</v>
      </c>
      <c r="O948" s="6">
        <v>1</v>
      </c>
      <c r="P948" s="13">
        <v>1.7277440000000002</v>
      </c>
      <c r="Q948" s="13">
        <v>3.7587830341818185</v>
      </c>
      <c r="R948" s="14">
        <v>0.2483497678207143</v>
      </c>
      <c r="S948" s="6" t="s">
        <v>35</v>
      </c>
      <c r="T948" s="6" t="s">
        <v>35</v>
      </c>
      <c r="U948" s="15" t="s">
        <v>35</v>
      </c>
      <c r="V948" s="15" t="s">
        <v>213</v>
      </c>
      <c r="W948" s="15" t="s">
        <v>165</v>
      </c>
      <c r="X948" s="16">
        <v>1</v>
      </c>
      <c r="Y948" s="45">
        <f t="shared" si="199"/>
        <v>73050</v>
      </c>
      <c r="Z948" s="41">
        <f>IF(IFERROR(MATCH(E948,CONV_CAISO_Gen_List!C:C,0),FALSE),1,0)</f>
        <v>1</v>
      </c>
      <c r="AA948" s="47">
        <f t="shared" si="200"/>
        <v>3.7587830341818185</v>
      </c>
      <c r="AB948">
        <f t="shared" si="201"/>
        <v>1</v>
      </c>
      <c r="AC948">
        <f t="shared" si="202"/>
        <v>1</v>
      </c>
      <c r="AD948">
        <f t="shared" si="198"/>
        <v>1</v>
      </c>
      <c r="AE948">
        <f t="shared" si="203"/>
        <v>0</v>
      </c>
      <c r="AF948" t="str">
        <f t="shared" si="204"/>
        <v>VALLEY_5_PERRIS</v>
      </c>
      <c r="AG948" t="str">
        <f t="shared" si="205"/>
        <v>Perris</v>
      </c>
      <c r="AH948" s="70">
        <f t="shared" si="206"/>
        <v>1.7277440000000002</v>
      </c>
      <c r="AI948" t="str">
        <f t="shared" si="207"/>
        <v>Small_Hydro</v>
      </c>
      <c r="AJ948" s="44">
        <f>IFERROR(INDEX(MasterGenCapability_201906!$G:$G,MATCH($AF948,MasterGenCapability_201906!$U:$U,0)),"")</f>
        <v>7.94</v>
      </c>
      <c r="AK948" s="44">
        <f>IFERROR(INDEX(NQC2020compliance_20191121!$L:$L,MATCH($AF948,NQC2020compliance_20191121!$A:$A,0)),"")</f>
        <v>7.94</v>
      </c>
    </row>
    <row r="949" spans="2:37" x14ac:dyDescent="0.25">
      <c r="B949" s="6">
        <v>944</v>
      </c>
      <c r="C949" s="6" t="s">
        <v>2570</v>
      </c>
      <c r="D949" s="6" t="s">
        <v>2573</v>
      </c>
      <c r="E949" s="6" t="s">
        <v>2572</v>
      </c>
      <c r="F949" s="6" t="s">
        <v>2566</v>
      </c>
      <c r="G949" s="6" t="s">
        <v>30</v>
      </c>
      <c r="H949" s="6"/>
      <c r="I949" s="6"/>
      <c r="J949" s="6" t="s">
        <v>211</v>
      </c>
      <c r="K949" s="6"/>
      <c r="L949" s="6" t="s">
        <v>1</v>
      </c>
      <c r="M949" s="12">
        <v>39753</v>
      </c>
      <c r="N949" s="12">
        <v>45291</v>
      </c>
      <c r="O949" s="6">
        <v>1</v>
      </c>
      <c r="P949" s="13">
        <v>0.89215999999999995</v>
      </c>
      <c r="Q949" s="13">
        <v>1.7369315555555558</v>
      </c>
      <c r="R949" s="14">
        <v>0.22224697132816082</v>
      </c>
      <c r="S949" s="6" t="s">
        <v>35</v>
      </c>
      <c r="T949" s="6" t="s">
        <v>35</v>
      </c>
      <c r="U949" s="15" t="s">
        <v>35</v>
      </c>
      <c r="V949" s="15" t="s">
        <v>213</v>
      </c>
      <c r="W949" s="15" t="s">
        <v>165</v>
      </c>
      <c r="X949" s="16">
        <v>1</v>
      </c>
      <c r="Y949" s="45">
        <f t="shared" si="199"/>
        <v>73050</v>
      </c>
      <c r="Z949" s="41">
        <f>IF(IFERROR(MATCH(E949,CONV_CAISO_Gen_List!C:C,0),FALSE),1,0)</f>
        <v>1</v>
      </c>
      <c r="AA949" s="47">
        <f t="shared" si="200"/>
        <v>1.7369315555555558</v>
      </c>
      <c r="AB949">
        <f t="shared" si="201"/>
        <v>1</v>
      </c>
      <c r="AC949">
        <f t="shared" si="202"/>
        <v>1</v>
      </c>
      <c r="AD949">
        <f t="shared" si="198"/>
        <v>1</v>
      </c>
      <c r="AE949">
        <f t="shared" si="203"/>
        <v>0</v>
      </c>
      <c r="AF949" t="str">
        <f t="shared" si="204"/>
        <v>VALLEY_5_PERRIS</v>
      </c>
      <c r="AG949" t="str">
        <f t="shared" si="205"/>
        <v>Valley View</v>
      </c>
      <c r="AH949" s="70">
        <f t="shared" si="206"/>
        <v>0.89215999999999995</v>
      </c>
      <c r="AI949" t="str">
        <f t="shared" si="207"/>
        <v>Small_Hydro</v>
      </c>
      <c r="AJ949" s="44">
        <f>IFERROR(INDEX(MasterGenCapability_201906!$G:$G,MATCH($AF949,MasterGenCapability_201906!$U:$U,0)),"")</f>
        <v>7.94</v>
      </c>
      <c r="AK949" s="44">
        <f>IFERROR(INDEX(NQC2020compliance_20191121!$L:$L,MATCH($AF949,NQC2020compliance_20191121!$A:$A,0)),"")</f>
        <v>7.94</v>
      </c>
    </row>
    <row r="950" spans="2:37" x14ac:dyDescent="0.25">
      <c r="B950" s="6">
        <v>945</v>
      </c>
      <c r="C950" s="6" t="s">
        <v>2570</v>
      </c>
      <c r="D950" s="6" t="s">
        <v>2574</v>
      </c>
      <c r="E950" s="6" t="s">
        <v>2572</v>
      </c>
      <c r="F950" s="6" t="s">
        <v>2566</v>
      </c>
      <c r="G950" s="6" t="s">
        <v>30</v>
      </c>
      <c r="H950" s="6"/>
      <c r="I950" s="6"/>
      <c r="J950" s="6" t="s">
        <v>211</v>
      </c>
      <c r="K950" s="6"/>
      <c r="L950" s="6" t="s">
        <v>1</v>
      </c>
      <c r="M950" s="12">
        <v>39753</v>
      </c>
      <c r="N950" s="12">
        <v>45291</v>
      </c>
      <c r="O950" s="6">
        <v>1</v>
      </c>
      <c r="P950" s="13">
        <v>0.68108800000000003</v>
      </c>
      <c r="Q950" s="13">
        <v>1.6509070222222224</v>
      </c>
      <c r="R950" s="14">
        <v>0.27670389983839155</v>
      </c>
      <c r="S950" s="6" t="s">
        <v>35</v>
      </c>
      <c r="T950" s="6" t="s">
        <v>35</v>
      </c>
      <c r="U950" s="15" t="s">
        <v>35</v>
      </c>
      <c r="V950" s="15" t="s">
        <v>213</v>
      </c>
      <c r="W950" s="15" t="s">
        <v>165</v>
      </c>
      <c r="X950" s="16">
        <v>1</v>
      </c>
      <c r="Y950" s="45">
        <f t="shared" si="199"/>
        <v>73050</v>
      </c>
      <c r="Z950" s="41">
        <f>IF(IFERROR(MATCH(E950,CONV_CAISO_Gen_List!C:C,0),FALSE),1,0)</f>
        <v>1</v>
      </c>
      <c r="AA950" s="47">
        <f t="shared" si="200"/>
        <v>1.6509070222222224</v>
      </c>
      <c r="AB950">
        <f t="shared" si="201"/>
        <v>1</v>
      </c>
      <c r="AC950">
        <f t="shared" si="202"/>
        <v>1</v>
      </c>
      <c r="AD950">
        <f t="shared" si="198"/>
        <v>1</v>
      </c>
      <c r="AE950">
        <f t="shared" si="203"/>
        <v>0</v>
      </c>
      <c r="AF950" t="str">
        <f t="shared" si="204"/>
        <v>VALLEY_5_PERRIS</v>
      </c>
      <c r="AG950" t="str">
        <f t="shared" si="205"/>
        <v>Coyote Creek</v>
      </c>
      <c r="AH950" s="70">
        <f t="shared" si="206"/>
        <v>0.68108800000000003</v>
      </c>
      <c r="AI950" t="str">
        <f t="shared" si="207"/>
        <v>Small_Hydro</v>
      </c>
      <c r="AJ950" s="44">
        <f>IFERROR(INDEX(MasterGenCapability_201906!$G:$G,MATCH($AF950,MasterGenCapability_201906!$U:$U,0)),"")</f>
        <v>7.94</v>
      </c>
      <c r="AK950" s="44">
        <f>IFERROR(INDEX(NQC2020compliance_20191121!$L:$L,MATCH($AF950,NQC2020compliance_20191121!$A:$A,0)),"")</f>
        <v>7.94</v>
      </c>
    </row>
    <row r="951" spans="2:37" x14ac:dyDescent="0.25">
      <c r="B951" s="6">
        <v>946</v>
      </c>
      <c r="C951" s="6" t="s">
        <v>2570</v>
      </c>
      <c r="D951" s="6" t="s">
        <v>2575</v>
      </c>
      <c r="E951" s="6" t="s">
        <v>2572</v>
      </c>
      <c r="F951" s="6" t="s">
        <v>2566</v>
      </c>
      <c r="G951" s="6" t="s">
        <v>30</v>
      </c>
      <c r="H951" s="6"/>
      <c r="I951" s="6"/>
      <c r="J951" s="6" t="s">
        <v>211</v>
      </c>
      <c r="K951" s="6"/>
      <c r="L951" s="6" t="s">
        <v>1</v>
      </c>
      <c r="M951" s="12">
        <v>39753</v>
      </c>
      <c r="N951" s="12">
        <v>45291</v>
      </c>
      <c r="O951" s="6">
        <v>1</v>
      </c>
      <c r="P951" s="13">
        <v>0.41561599999999999</v>
      </c>
      <c r="Q951" s="13">
        <v>0.86403025454545457</v>
      </c>
      <c r="R951" s="14">
        <v>0.23731904137842602</v>
      </c>
      <c r="S951" s="6" t="s">
        <v>35</v>
      </c>
      <c r="T951" s="6" t="s">
        <v>35</v>
      </c>
      <c r="U951" s="15" t="s">
        <v>35</v>
      </c>
      <c r="V951" s="15" t="s">
        <v>213</v>
      </c>
      <c r="W951" s="15" t="s">
        <v>165</v>
      </c>
      <c r="X951" s="16">
        <v>1</v>
      </c>
      <c r="Y951" s="45">
        <f t="shared" si="199"/>
        <v>73050</v>
      </c>
      <c r="Z951" s="41">
        <f>IF(IFERROR(MATCH(E951,CONV_CAISO_Gen_List!C:C,0),FALSE),1,0)</f>
        <v>1</v>
      </c>
      <c r="AA951" s="47">
        <f t="shared" si="200"/>
        <v>0.86403025454545457</v>
      </c>
      <c r="AB951">
        <f t="shared" si="201"/>
        <v>1</v>
      </c>
      <c r="AC951">
        <f t="shared" si="202"/>
        <v>1</v>
      </c>
      <c r="AD951">
        <f t="shared" si="198"/>
        <v>1</v>
      </c>
      <c r="AE951">
        <f t="shared" si="203"/>
        <v>0</v>
      </c>
      <c r="AF951" t="str">
        <f t="shared" si="204"/>
        <v>VALLEY_5_PERRIS</v>
      </c>
      <c r="AG951" t="str">
        <f t="shared" si="205"/>
        <v>Rio Hondo Power Plant</v>
      </c>
      <c r="AH951" s="70">
        <f t="shared" si="206"/>
        <v>0.41561599999999999</v>
      </c>
      <c r="AI951" t="str">
        <f t="shared" si="207"/>
        <v>Small_Hydro</v>
      </c>
      <c r="AJ951" s="44">
        <f>IFERROR(INDEX(MasterGenCapability_201906!$G:$G,MATCH($AF951,MasterGenCapability_201906!$U:$U,0)),"")</f>
        <v>7.94</v>
      </c>
      <c r="AK951" s="44">
        <f>IFERROR(INDEX(NQC2020compliance_20191121!$L:$L,MATCH($AF951,NQC2020compliance_20191121!$A:$A,0)),"")</f>
        <v>7.94</v>
      </c>
    </row>
    <row r="952" spans="2:37" x14ac:dyDescent="0.25">
      <c r="B952" s="6">
        <v>947</v>
      </c>
      <c r="C952" s="6" t="s">
        <v>2576</v>
      </c>
      <c r="D952" s="6" t="s">
        <v>2577</v>
      </c>
      <c r="E952" s="6" t="s">
        <v>2578</v>
      </c>
      <c r="F952" s="6" t="s">
        <v>2566</v>
      </c>
      <c r="G952" s="6" t="s">
        <v>30</v>
      </c>
      <c r="H952" s="6"/>
      <c r="I952" s="6"/>
      <c r="J952" s="6" t="s">
        <v>211</v>
      </c>
      <c r="K952" s="6"/>
      <c r="L952" s="6" t="s">
        <v>1</v>
      </c>
      <c r="M952" s="12">
        <v>38989</v>
      </c>
      <c r="N952" s="12">
        <v>42735</v>
      </c>
      <c r="O952" s="6">
        <v>1</v>
      </c>
      <c r="P952" s="13">
        <v>1.05</v>
      </c>
      <c r="Q952" s="13">
        <v>2.0481442857142858</v>
      </c>
      <c r="R952" s="14">
        <v>0.22267278600938092</v>
      </c>
      <c r="S952" s="6" t="s">
        <v>35</v>
      </c>
      <c r="T952" s="6" t="s">
        <v>35</v>
      </c>
      <c r="U952" s="15" t="s">
        <v>35</v>
      </c>
      <c r="V952" s="15" t="s">
        <v>213</v>
      </c>
      <c r="W952" s="15" t="s">
        <v>165</v>
      </c>
      <c r="X952" s="16">
        <v>1</v>
      </c>
      <c r="Y952" s="45">
        <f t="shared" si="199"/>
        <v>73050</v>
      </c>
      <c r="Z952" s="41">
        <f>IF(IFERROR(MATCH(E952,CONV_CAISO_Gen_List!C:C,0),FALSE),1,0)</f>
        <v>1</v>
      </c>
      <c r="AA952" s="47">
        <f t="shared" si="200"/>
        <v>2.0481442857142858</v>
      </c>
      <c r="AB952">
        <f t="shared" si="201"/>
        <v>1</v>
      </c>
      <c r="AC952">
        <f t="shared" si="202"/>
        <v>1</v>
      </c>
      <c r="AD952">
        <f t="shared" si="198"/>
        <v>1</v>
      </c>
      <c r="AE952">
        <f t="shared" si="203"/>
        <v>0</v>
      </c>
      <c r="AF952" t="str">
        <f t="shared" si="204"/>
        <v>PADUA_7_SDIMAS</v>
      </c>
      <c r="AG952" t="str">
        <f t="shared" si="205"/>
        <v>San Dimas Wash</v>
      </c>
      <c r="AH952" s="70">
        <f t="shared" si="206"/>
        <v>1.05</v>
      </c>
      <c r="AI952" t="str">
        <f t="shared" si="207"/>
        <v>Small_Hydro</v>
      </c>
      <c r="AJ952" s="44">
        <f>IFERROR(INDEX(MasterGenCapability_201906!$G:$G,MATCH($AF952,MasterGenCapability_201906!$U:$U,0)),"")</f>
        <v>1.05</v>
      </c>
      <c r="AK952" s="44">
        <f>IFERROR(INDEX(NQC2020compliance_20191121!$L:$L,MATCH($AF952,NQC2020compliance_20191121!$A:$A,0)),"")</f>
        <v>1.05</v>
      </c>
    </row>
    <row r="953" spans="2:37" x14ac:dyDescent="0.25">
      <c r="B953" s="6">
        <v>948</v>
      </c>
      <c r="C953" s="6" t="s">
        <v>2579</v>
      </c>
      <c r="D953" s="6" t="s">
        <v>2580</v>
      </c>
      <c r="E953" s="6" t="s">
        <v>2581</v>
      </c>
      <c r="F953" s="6" t="s">
        <v>2566</v>
      </c>
      <c r="G953" s="6" t="s">
        <v>30</v>
      </c>
      <c r="H953" s="6"/>
      <c r="I953" s="6"/>
      <c r="J953" s="6" t="s">
        <v>614</v>
      </c>
      <c r="K953" s="6"/>
      <c r="L953" s="6" t="s">
        <v>1</v>
      </c>
      <c r="M953" s="12">
        <v>41970</v>
      </c>
      <c r="N953" s="12">
        <v>49287</v>
      </c>
      <c r="O953" s="6">
        <v>1</v>
      </c>
      <c r="P953" s="13">
        <v>1.2854999999999999</v>
      </c>
      <c r="Q953" s="13">
        <v>0.15923917000000001</v>
      </c>
      <c r="R953" s="14">
        <v>1.4140791476407918E-2</v>
      </c>
      <c r="S953" s="6" t="s">
        <v>35</v>
      </c>
      <c r="T953" s="6" t="s">
        <v>35</v>
      </c>
      <c r="U953" s="15" t="s">
        <v>35</v>
      </c>
      <c r="V953" s="15" t="s">
        <v>616</v>
      </c>
      <c r="W953" s="15" t="s">
        <v>165</v>
      </c>
      <c r="X953" s="16">
        <v>1</v>
      </c>
      <c r="Y953" s="45">
        <f t="shared" si="199"/>
        <v>73050</v>
      </c>
      <c r="Z953" s="41">
        <f>IF(IFERROR(MATCH(E953,CONV_CAISO_Gen_List!C:C,0),FALSE),1,0)</f>
        <v>1</v>
      </c>
      <c r="AA953" s="47">
        <f t="shared" si="200"/>
        <v>0.15923917000000001</v>
      </c>
      <c r="AB953">
        <f t="shared" si="201"/>
        <v>1</v>
      </c>
      <c r="AC953">
        <f t="shared" si="202"/>
        <v>1</v>
      </c>
      <c r="AD953">
        <f t="shared" si="198"/>
        <v>1</v>
      </c>
      <c r="AE953">
        <f t="shared" si="203"/>
        <v>0</v>
      </c>
      <c r="AF953" t="str">
        <f t="shared" si="204"/>
        <v>CAMLOT_2_SOLAR2</v>
      </c>
      <c r="AG953" t="str">
        <f t="shared" si="205"/>
        <v>Columbia Two, LLC</v>
      </c>
      <c r="AH953" s="70">
        <f t="shared" si="206"/>
        <v>1.2854999999999999</v>
      </c>
      <c r="AI953" t="str">
        <f t="shared" si="207"/>
        <v>Solar</v>
      </c>
      <c r="AJ953" s="44">
        <f>IFERROR(INDEX(MasterGenCapability_201906!$G:$G,MATCH($AF953,MasterGenCapability_201906!$U:$U,0)),"")</f>
        <v>15</v>
      </c>
      <c r="AK953" s="44">
        <f>IFERROR(INDEX(NQC2020compliance_20191121!$L:$L,MATCH($AF953,NQC2020compliance_20191121!$A:$A,0)),"")</f>
        <v>2.1</v>
      </c>
    </row>
    <row r="954" spans="2:37" x14ac:dyDescent="0.25">
      <c r="B954" s="6">
        <v>949</v>
      </c>
      <c r="C954" s="6" t="s">
        <v>2582</v>
      </c>
      <c r="D954" s="6" t="s">
        <v>2583</v>
      </c>
      <c r="E954" s="6" t="s">
        <v>2584</v>
      </c>
      <c r="F954" s="6" t="s">
        <v>2585</v>
      </c>
      <c r="G954" s="6" t="s">
        <v>30</v>
      </c>
      <c r="H954" s="6"/>
      <c r="I954" s="6"/>
      <c r="J954" s="6" t="s">
        <v>211</v>
      </c>
      <c r="K954" s="6"/>
      <c r="L954" s="6" t="s">
        <v>1</v>
      </c>
      <c r="M954" s="12">
        <v>32842</v>
      </c>
      <c r="N954" s="12">
        <v>73050</v>
      </c>
      <c r="O954" s="6">
        <v>1</v>
      </c>
      <c r="P954" s="13">
        <v>0.60000000000000009</v>
      </c>
      <c r="Q954" s="13">
        <v>1.7757727272727273</v>
      </c>
      <c r="R954" s="14">
        <v>0.33785630275356299</v>
      </c>
      <c r="S954" s="6" t="s">
        <v>35</v>
      </c>
      <c r="T954" s="6" t="s">
        <v>35</v>
      </c>
      <c r="U954" s="15" t="s">
        <v>35</v>
      </c>
      <c r="V954" s="15" t="s">
        <v>213</v>
      </c>
      <c r="W954" s="15" t="s">
        <v>165</v>
      </c>
      <c r="X954" s="16">
        <v>1</v>
      </c>
      <c r="Y954" s="45">
        <f t="shared" si="199"/>
        <v>73050</v>
      </c>
      <c r="Z954" s="41">
        <f>IF(IFERROR(MATCH(E954,CONV_CAISO_Gen_List!C:C,0),FALSE),1,0)</f>
        <v>0</v>
      </c>
      <c r="AA954" s="47">
        <f t="shared" si="200"/>
        <v>1.7757727272727273</v>
      </c>
      <c r="AB954">
        <f t="shared" si="201"/>
        <v>1</v>
      </c>
      <c r="AC954">
        <f t="shared" si="202"/>
        <v>1</v>
      </c>
      <c r="AD954">
        <f t="shared" si="198"/>
        <v>1</v>
      </c>
      <c r="AE954">
        <f t="shared" si="203"/>
        <v>0</v>
      </c>
      <c r="AF954" t="str">
        <f t="shared" si="204"/>
        <v>SPICER_1_UNIT 1</v>
      </c>
      <c r="AG954" t="str">
        <f t="shared" si="205"/>
        <v>Spicer</v>
      </c>
      <c r="AH954" s="70">
        <f t="shared" si="206"/>
        <v>0.60000000000000009</v>
      </c>
      <c r="AI954" t="str">
        <f t="shared" si="207"/>
        <v>Small_Hydro</v>
      </c>
      <c r="AJ954" s="44" t="str">
        <f>IFERROR(INDEX(MasterGenCapability_201906!$G:$G,MATCH($AF954,MasterGenCapability_201906!$U:$U,0)),"")</f>
        <v/>
      </c>
      <c r="AK954" s="44" t="str">
        <f>IFERROR(INDEX(NQC2020compliance_20191121!$L:$L,MATCH($AF954,NQC2020compliance_20191121!$A:$A,0)),"")</f>
        <v/>
      </c>
    </row>
    <row r="955" spans="2:37" x14ac:dyDescent="0.25">
      <c r="B955" s="6">
        <v>950</v>
      </c>
      <c r="C955" s="6" t="s">
        <v>2586</v>
      </c>
      <c r="D955" s="6" t="s">
        <v>2587</v>
      </c>
      <c r="E955" s="6" t="s">
        <v>2588</v>
      </c>
      <c r="F955" s="6" t="s">
        <v>2585</v>
      </c>
      <c r="G955" s="6" t="s">
        <v>30</v>
      </c>
      <c r="H955" s="6"/>
      <c r="I955" s="6"/>
      <c r="J955" s="6" t="s">
        <v>33</v>
      </c>
      <c r="K955" s="6"/>
      <c r="L955" s="6" t="s">
        <v>1</v>
      </c>
      <c r="M955" s="12">
        <v>38596</v>
      </c>
      <c r="N955" s="12">
        <v>44075</v>
      </c>
      <c r="O955" s="6">
        <v>1</v>
      </c>
      <c r="P955" s="13">
        <v>1</v>
      </c>
      <c r="Q955" s="13">
        <v>13.068</v>
      </c>
      <c r="R955" s="14">
        <v>1.4917808219178081</v>
      </c>
      <c r="S955" s="6" t="s">
        <v>35</v>
      </c>
      <c r="T955" s="6" t="s">
        <v>35</v>
      </c>
      <c r="U955" s="15" t="s">
        <v>35</v>
      </c>
      <c r="V955" s="15" t="s">
        <v>36</v>
      </c>
      <c r="W955" s="15" t="s">
        <v>165</v>
      </c>
      <c r="X955" s="16">
        <v>1</v>
      </c>
      <c r="Y955" s="45">
        <f t="shared" si="199"/>
        <v>73050</v>
      </c>
      <c r="Z955" s="41">
        <f>IF(IFERROR(MATCH(E955,CONV_CAISO_Gen_List!C:C,0),FALSE),1,0)</f>
        <v>1</v>
      </c>
      <c r="AA955" s="47">
        <f t="shared" si="200"/>
        <v>13.068</v>
      </c>
      <c r="AB955">
        <f t="shared" si="201"/>
        <v>1</v>
      </c>
      <c r="AC955">
        <f t="shared" si="202"/>
        <v>1</v>
      </c>
      <c r="AD955">
        <f t="shared" si="198"/>
        <v>1</v>
      </c>
      <c r="AE955">
        <f t="shared" si="203"/>
        <v>0</v>
      </c>
      <c r="AF955" t="str">
        <f t="shared" si="204"/>
        <v>RICHMN_7_BAYENV</v>
      </c>
      <c r="AG955" t="str">
        <f t="shared" si="205"/>
        <v>Nove Power Plant</v>
      </c>
      <c r="AH955" s="70">
        <f t="shared" si="206"/>
        <v>1</v>
      </c>
      <c r="AI955" t="str">
        <f t="shared" si="207"/>
        <v>Biomass</v>
      </c>
      <c r="AJ955" s="44">
        <f>IFERROR(INDEX(MasterGenCapability_201906!$G:$G,MATCH($AF955,MasterGenCapability_201906!$U:$U,0)),"")</f>
        <v>2.5</v>
      </c>
      <c r="AK955" s="44">
        <f>IFERROR(INDEX(NQC2020compliance_20191121!$L:$L,MATCH($AF955,NQC2020compliance_20191121!$A:$A,0)),"")</f>
        <v>0.8</v>
      </c>
    </row>
    <row r="956" spans="2:37" x14ac:dyDescent="0.25">
      <c r="B956" s="6">
        <v>951</v>
      </c>
      <c r="C956" s="6" t="s">
        <v>2589</v>
      </c>
      <c r="D956" s="6" t="s">
        <v>2590</v>
      </c>
      <c r="E956" s="6"/>
      <c r="F956" s="6" t="s">
        <v>2585</v>
      </c>
      <c r="G956" s="6" t="s">
        <v>30</v>
      </c>
      <c r="H956" s="6"/>
      <c r="I956" s="6"/>
      <c r="J956" s="6" t="s">
        <v>211</v>
      </c>
      <c r="K956" s="6"/>
      <c r="L956" s="6" t="s">
        <v>1</v>
      </c>
      <c r="M956" s="12">
        <v>40210</v>
      </c>
      <c r="N956" s="12">
        <v>47514</v>
      </c>
      <c r="O956" s="6">
        <v>1</v>
      </c>
      <c r="P956" s="13">
        <v>0.44</v>
      </c>
      <c r="Q956" s="13">
        <v>2.7872499999999998</v>
      </c>
      <c r="R956" s="14">
        <v>0.72313459941884595</v>
      </c>
      <c r="S956" s="6" t="s">
        <v>2591</v>
      </c>
      <c r="T956" s="6" t="s">
        <v>35</v>
      </c>
      <c r="U956" s="15" t="s">
        <v>2591</v>
      </c>
      <c r="V956" s="15" t="s">
        <v>213</v>
      </c>
      <c r="W956" s="15" t="s">
        <v>165</v>
      </c>
      <c r="X956" s="16">
        <v>1</v>
      </c>
      <c r="Y956" s="45">
        <f t="shared" si="199"/>
        <v>73050</v>
      </c>
      <c r="Z956" s="41">
        <f>IF(IFERROR(MATCH(E956,CONV_CAISO_Gen_List!C:C,0),FALSE),1,0)</f>
        <v>0</v>
      </c>
      <c r="AA956" s="47">
        <f t="shared" si="200"/>
        <v>2.7872499999999998</v>
      </c>
      <c r="AB956">
        <f t="shared" si="201"/>
        <v>1</v>
      </c>
      <c r="AC956">
        <f t="shared" si="202"/>
        <v>1</v>
      </c>
      <c r="AD956">
        <f>IF(AND(AB956,AC956),1,0)</f>
        <v>1</v>
      </c>
      <c r="AE956">
        <f t="shared" si="203"/>
        <v>0</v>
      </c>
      <c r="AF956" t="str">
        <f t="shared" si="204"/>
        <v>AMP-2011-12</v>
      </c>
      <c r="AG956" t="str">
        <f t="shared" si="205"/>
        <v>Graeagle</v>
      </c>
      <c r="AH956" s="70">
        <f t="shared" si="206"/>
        <v>0.44</v>
      </c>
      <c r="AI956" t="str">
        <f t="shared" si="207"/>
        <v>Small_Hydro</v>
      </c>
      <c r="AJ956" s="44" t="str">
        <f>IFERROR(INDEX(MasterGenCapability_201906!$G:$G,MATCH($AF956,MasterGenCapability_201906!$U:$U,0)),"")</f>
        <v/>
      </c>
      <c r="AK956" s="44" t="str">
        <f>IFERROR(INDEX(NQC2020compliance_20191121!$L:$L,MATCH($AF956,NQC2020compliance_20191121!$A:$A,0)),"")</f>
        <v/>
      </c>
    </row>
    <row r="957" spans="2:37" x14ac:dyDescent="0.25">
      <c r="B957" s="6">
        <v>952</v>
      </c>
      <c r="C957" s="6" t="s">
        <v>2592</v>
      </c>
      <c r="D957" s="6" t="s">
        <v>2593</v>
      </c>
      <c r="E957" s="6" t="s">
        <v>2594</v>
      </c>
      <c r="F957" s="6" t="s">
        <v>2585</v>
      </c>
      <c r="G957" s="6" t="s">
        <v>30</v>
      </c>
      <c r="H957" s="6"/>
      <c r="I957" s="6"/>
      <c r="J957" s="6" t="s">
        <v>33</v>
      </c>
      <c r="K957" s="6"/>
      <c r="L957" s="6" t="s">
        <v>1</v>
      </c>
      <c r="M957" s="12">
        <v>41231</v>
      </c>
      <c r="N957" s="12">
        <v>46708</v>
      </c>
      <c r="O957" s="6">
        <v>1</v>
      </c>
      <c r="P957" s="13">
        <v>2.16</v>
      </c>
      <c r="Q957" s="13">
        <v>15.347453333333334</v>
      </c>
      <c r="R957" s="14">
        <v>0.81110758780089065</v>
      </c>
      <c r="S957" s="6" t="s">
        <v>35</v>
      </c>
      <c r="T957" s="6" t="s">
        <v>35</v>
      </c>
      <c r="U957" s="15" t="s">
        <v>35</v>
      </c>
      <c r="V957" s="15" t="s">
        <v>36</v>
      </c>
      <c r="W957" s="15" t="s">
        <v>165</v>
      </c>
      <c r="X957" s="16">
        <v>1</v>
      </c>
      <c r="Y957" s="45">
        <f t="shared" si="199"/>
        <v>73050</v>
      </c>
      <c r="Z957" s="41">
        <f>IF(IFERROR(MATCH(E957,CONV_CAISO_Gen_List!C:C,0),FALSE),1,0)</f>
        <v>1</v>
      </c>
      <c r="AA957" s="47">
        <f t="shared" si="200"/>
        <v>15.347453333333334</v>
      </c>
      <c r="AB957">
        <f t="shared" si="201"/>
        <v>1</v>
      </c>
      <c r="AC957">
        <f t="shared" si="202"/>
        <v>1</v>
      </c>
      <c r="AD957">
        <f t="shared" ref="AD957:AD1020" si="208">IF(AND(AB957,AC957),1,0)</f>
        <v>1</v>
      </c>
      <c r="AE957">
        <f t="shared" si="203"/>
        <v>0</v>
      </c>
      <c r="AF957" t="str">
        <f t="shared" si="204"/>
        <v>ESQUON_6_LNDFIL</v>
      </c>
      <c r="AG957" t="str">
        <f t="shared" si="205"/>
        <v>Butte County Neal Road Landfill</v>
      </c>
      <c r="AH957" s="70">
        <f t="shared" si="206"/>
        <v>2.16</v>
      </c>
      <c r="AI957" t="str">
        <f t="shared" si="207"/>
        <v>Biomass</v>
      </c>
      <c r="AJ957" s="44">
        <f>IFERROR(INDEX(MasterGenCapability_201906!$G:$G,MATCH($AF957,MasterGenCapability_201906!$U:$U,0)),"")</f>
        <v>2.1</v>
      </c>
      <c r="AK957" s="44">
        <f>IFERROR(INDEX(NQC2020compliance_20191121!$L:$L,MATCH($AF957,NQC2020compliance_20191121!$A:$A,0)),"")</f>
        <v>0</v>
      </c>
    </row>
    <row r="958" spans="2:37" x14ac:dyDescent="0.25">
      <c r="B958" s="6">
        <v>953</v>
      </c>
      <c r="C958" s="6" t="s">
        <v>2595</v>
      </c>
      <c r="D958" s="6" t="s">
        <v>2596</v>
      </c>
      <c r="E958" s="6"/>
      <c r="F958" s="6" t="s">
        <v>2585</v>
      </c>
      <c r="G958" s="6" t="s">
        <v>30</v>
      </c>
      <c r="H958" s="6"/>
      <c r="I958" s="6"/>
      <c r="J958" s="6" t="s">
        <v>211</v>
      </c>
      <c r="K958" s="6"/>
      <c r="L958" s="6" t="s">
        <v>1</v>
      </c>
      <c r="M958" s="12">
        <v>38353</v>
      </c>
      <c r="N958" s="12">
        <v>45657</v>
      </c>
      <c r="O958" s="6">
        <v>1</v>
      </c>
      <c r="P958" s="13">
        <v>0.14580000000000001</v>
      </c>
      <c r="Q958" s="13">
        <v>0.59750410909090912</v>
      </c>
      <c r="R958" s="14">
        <v>0.46782051873376074</v>
      </c>
      <c r="S958" s="6" t="s">
        <v>2591</v>
      </c>
      <c r="T958" s="6" t="s">
        <v>35</v>
      </c>
      <c r="U958" s="15" t="s">
        <v>2591</v>
      </c>
      <c r="V958" s="15" t="s">
        <v>213</v>
      </c>
      <c r="W958" s="15" t="s">
        <v>165</v>
      </c>
      <c r="X958" s="16">
        <v>1</v>
      </c>
      <c r="Y958" s="45">
        <f t="shared" si="199"/>
        <v>73050</v>
      </c>
      <c r="Z958" s="41">
        <f>IF(IFERROR(MATCH(E958,CONV_CAISO_Gen_List!C:C,0),FALSE),1,0)</f>
        <v>0</v>
      </c>
      <c r="AA958" s="47">
        <f t="shared" si="200"/>
        <v>0.59750410909090912</v>
      </c>
      <c r="AB958">
        <f t="shared" si="201"/>
        <v>1</v>
      </c>
      <c r="AC958">
        <f t="shared" si="202"/>
        <v>1</v>
      </c>
      <c r="AD958">
        <f t="shared" si="208"/>
        <v>1</v>
      </c>
      <c r="AE958">
        <f t="shared" si="203"/>
        <v>0</v>
      </c>
      <c r="AF958" t="str">
        <f t="shared" si="204"/>
        <v>AMP-2011-14</v>
      </c>
      <c r="AG958" t="str">
        <f t="shared" si="205"/>
        <v>Nimbus</v>
      </c>
      <c r="AH958" s="70">
        <f t="shared" si="206"/>
        <v>0.14580000000000001</v>
      </c>
      <c r="AI958" t="str">
        <f t="shared" si="207"/>
        <v>Small_Hydro</v>
      </c>
      <c r="AJ958" s="44" t="str">
        <f>IFERROR(INDEX(MasterGenCapability_201906!$G:$G,MATCH($AF958,MasterGenCapability_201906!$U:$U,0)),"")</f>
        <v/>
      </c>
      <c r="AK958" s="44" t="str">
        <f>IFERROR(INDEX(NQC2020compliance_20191121!$L:$L,MATCH($AF958,NQC2020compliance_20191121!$A:$A,0)),"")</f>
        <v/>
      </c>
    </row>
    <row r="959" spans="2:37" x14ac:dyDescent="0.25">
      <c r="B959" s="6">
        <v>954</v>
      </c>
      <c r="C959" s="6" t="s">
        <v>2595</v>
      </c>
      <c r="D959" s="6" t="s">
        <v>2597</v>
      </c>
      <c r="E959" s="6"/>
      <c r="F959" s="6" t="s">
        <v>2585</v>
      </c>
      <c r="G959" s="6" t="s">
        <v>30</v>
      </c>
      <c r="H959" s="6"/>
      <c r="I959" s="6"/>
      <c r="J959" s="6" t="s">
        <v>211</v>
      </c>
      <c r="K959" s="6"/>
      <c r="L959" s="6" t="s">
        <v>1</v>
      </c>
      <c r="M959" s="12">
        <v>38353</v>
      </c>
      <c r="N959" s="12">
        <v>45657</v>
      </c>
      <c r="O959" s="6">
        <v>1</v>
      </c>
      <c r="P959" s="13">
        <v>3.9420000000000004E-2</v>
      </c>
      <c r="Q959" s="13">
        <v>0.12872814545454545</v>
      </c>
      <c r="R959" s="14">
        <v>0.3727801566045138</v>
      </c>
      <c r="S959" s="6" t="s">
        <v>2591</v>
      </c>
      <c r="T959" s="6" t="s">
        <v>35</v>
      </c>
      <c r="U959" s="15" t="s">
        <v>2591</v>
      </c>
      <c r="V959" s="15" t="s">
        <v>213</v>
      </c>
      <c r="W959" s="15" t="s">
        <v>165</v>
      </c>
      <c r="X959" s="16">
        <v>1</v>
      </c>
      <c r="Y959" s="45">
        <f t="shared" si="199"/>
        <v>73050</v>
      </c>
      <c r="Z959" s="41">
        <f>IF(IFERROR(MATCH(E959,CONV_CAISO_Gen_List!C:C,0),FALSE),1,0)</f>
        <v>0</v>
      </c>
      <c r="AA959" s="47">
        <f t="shared" si="200"/>
        <v>0.12872814545454545</v>
      </c>
      <c r="AB959">
        <f t="shared" si="201"/>
        <v>1</v>
      </c>
      <c r="AC959">
        <f t="shared" si="202"/>
        <v>1</v>
      </c>
      <c r="AD959">
        <f t="shared" si="208"/>
        <v>1</v>
      </c>
      <c r="AE959">
        <f t="shared" si="203"/>
        <v>0</v>
      </c>
      <c r="AF959" t="str">
        <f t="shared" si="204"/>
        <v>AMP-2011-14</v>
      </c>
      <c r="AG959" t="str">
        <f t="shared" si="205"/>
        <v>Stampede</v>
      </c>
      <c r="AH959" s="70">
        <f t="shared" si="206"/>
        <v>3.9420000000000004E-2</v>
      </c>
      <c r="AI959" t="str">
        <f t="shared" si="207"/>
        <v>Small_Hydro</v>
      </c>
      <c r="AJ959" s="44" t="str">
        <f>IFERROR(INDEX(MasterGenCapability_201906!$G:$G,MATCH($AF959,MasterGenCapability_201906!$U:$U,0)),"")</f>
        <v/>
      </c>
      <c r="AK959" s="44" t="str">
        <f>IFERROR(INDEX(NQC2020compliance_20191121!$L:$L,MATCH($AF959,NQC2020compliance_20191121!$A:$A,0)),"")</f>
        <v/>
      </c>
    </row>
    <row r="960" spans="2:37" x14ac:dyDescent="0.25">
      <c r="B960" s="6">
        <v>955</v>
      </c>
      <c r="C960" s="6" t="s">
        <v>2595</v>
      </c>
      <c r="D960" s="6" t="s">
        <v>2598</v>
      </c>
      <c r="E960" s="6" t="s">
        <v>2599</v>
      </c>
      <c r="F960" s="6" t="s">
        <v>2585</v>
      </c>
      <c r="G960" s="6" t="s">
        <v>30</v>
      </c>
      <c r="H960" s="6"/>
      <c r="I960" s="6"/>
      <c r="J960" s="6" t="s">
        <v>211</v>
      </c>
      <c r="K960" s="6"/>
      <c r="L960" s="6" t="s">
        <v>1</v>
      </c>
      <c r="M960" s="12">
        <v>38353</v>
      </c>
      <c r="N960" s="12">
        <v>45657</v>
      </c>
      <c r="O960" s="6">
        <v>1</v>
      </c>
      <c r="P960" s="13">
        <v>3.7799999999999999E-3</v>
      </c>
      <c r="Q960" s="13">
        <v>2.2019440581818185E-2</v>
      </c>
      <c r="R960" s="14">
        <v>0.66498274328411333</v>
      </c>
      <c r="S960" s="6" t="s">
        <v>35</v>
      </c>
      <c r="T960" s="6" t="s">
        <v>35</v>
      </c>
      <c r="U960" s="15" t="s">
        <v>35</v>
      </c>
      <c r="V960" s="15" t="s">
        <v>213</v>
      </c>
      <c r="W960" s="15" t="s">
        <v>165</v>
      </c>
      <c r="X960" s="16">
        <v>1</v>
      </c>
      <c r="Y960" s="45">
        <f t="shared" si="199"/>
        <v>73050</v>
      </c>
      <c r="Z960" s="41">
        <f>IF(IFERROR(MATCH(E960,CONV_CAISO_Gen_List!C:C,0),FALSE),1,0)</f>
        <v>0</v>
      </c>
      <c r="AA960" s="47">
        <f t="shared" si="200"/>
        <v>2.2019440581818185E-2</v>
      </c>
      <c r="AB960">
        <f t="shared" si="201"/>
        <v>1</v>
      </c>
      <c r="AC960">
        <f t="shared" si="202"/>
        <v>1</v>
      </c>
      <c r="AD960">
        <f t="shared" si="208"/>
        <v>1</v>
      </c>
      <c r="AE960">
        <f t="shared" si="203"/>
        <v>0</v>
      </c>
      <c r="AF960" t="str">
        <f t="shared" si="204"/>
        <v>LEWSTN_7_UNIT 1</v>
      </c>
      <c r="AG960" t="str">
        <f t="shared" si="205"/>
        <v>Lewiston</v>
      </c>
      <c r="AH960" s="70">
        <f t="shared" si="206"/>
        <v>3.7799999999999999E-3</v>
      </c>
      <c r="AI960" t="str">
        <f t="shared" si="207"/>
        <v>Small_Hydro</v>
      </c>
      <c r="AJ960" s="44" t="str">
        <f>IFERROR(INDEX(MasterGenCapability_201906!$G:$G,MATCH($AF960,MasterGenCapability_201906!$U:$U,0)),"")</f>
        <v/>
      </c>
      <c r="AK960" s="44" t="str">
        <f>IFERROR(INDEX(NQC2020compliance_20191121!$L:$L,MATCH($AF960,NQC2020compliance_20191121!$A:$A,0)),"")</f>
        <v/>
      </c>
    </row>
    <row r="961" spans="2:37" x14ac:dyDescent="0.25">
      <c r="B961" s="6">
        <v>956</v>
      </c>
      <c r="C961" s="6" t="s">
        <v>2600</v>
      </c>
      <c r="D961" s="6" t="s">
        <v>2601</v>
      </c>
      <c r="E961" s="6" t="s">
        <v>2602</v>
      </c>
      <c r="F961" s="6" t="s">
        <v>2585</v>
      </c>
      <c r="G961" s="6" t="s">
        <v>30</v>
      </c>
      <c r="H961" s="6"/>
      <c r="I961" s="6"/>
      <c r="J961" s="6" t="s">
        <v>33</v>
      </c>
      <c r="K961" s="6"/>
      <c r="L961" s="6" t="s">
        <v>1</v>
      </c>
      <c r="M961" s="12">
        <v>38750</v>
      </c>
      <c r="N961" s="12">
        <v>46054</v>
      </c>
      <c r="O961" s="6">
        <v>1</v>
      </c>
      <c r="P961" s="13">
        <v>1.59</v>
      </c>
      <c r="Q961" s="13">
        <v>7.1808333333333332</v>
      </c>
      <c r="R961" s="14">
        <v>0.51555335381905554</v>
      </c>
      <c r="S961" s="6" t="s">
        <v>35</v>
      </c>
      <c r="T961" s="6" t="s">
        <v>35</v>
      </c>
      <c r="U961" s="15" t="s">
        <v>35</v>
      </c>
      <c r="V961" s="15" t="s">
        <v>36</v>
      </c>
      <c r="W961" s="15" t="s">
        <v>165</v>
      </c>
      <c r="X961" s="16">
        <v>1</v>
      </c>
      <c r="Y961" s="45">
        <f t="shared" si="199"/>
        <v>73050</v>
      </c>
      <c r="Z961" s="41">
        <f>IF(IFERROR(MATCH(E961,CONV_CAISO_Gen_List!C:C,0),FALSE),1,0)</f>
        <v>1</v>
      </c>
      <c r="AA961" s="47">
        <f t="shared" si="200"/>
        <v>7.1808333333333332</v>
      </c>
      <c r="AB961">
        <f t="shared" si="201"/>
        <v>1</v>
      </c>
      <c r="AC961">
        <f t="shared" si="202"/>
        <v>1</v>
      </c>
      <c r="AD961">
        <f t="shared" si="208"/>
        <v>1</v>
      </c>
      <c r="AE961">
        <f t="shared" si="203"/>
        <v>0</v>
      </c>
      <c r="AF961" t="str">
        <f t="shared" si="204"/>
        <v>GRNVLY_7_SCLAND</v>
      </c>
      <c r="AG961" t="str">
        <f t="shared" si="205"/>
        <v>Ameresco Santa Cruz Energy</v>
      </c>
      <c r="AH961" s="70">
        <f t="shared" si="206"/>
        <v>1.59</v>
      </c>
      <c r="AI961" t="str">
        <f t="shared" si="207"/>
        <v>Biomass</v>
      </c>
      <c r="AJ961" s="44">
        <f>IFERROR(INDEX(MasterGenCapability_201906!$G:$G,MATCH($AF961,MasterGenCapability_201906!$U:$U,0)),"")</f>
        <v>3.04</v>
      </c>
      <c r="AK961" s="44">
        <f>IFERROR(INDEX(NQC2020compliance_20191121!$L:$L,MATCH($AF961,NQC2020compliance_20191121!$A:$A,0)),"")</f>
        <v>2.27</v>
      </c>
    </row>
    <row r="962" spans="2:37" x14ac:dyDescent="0.25">
      <c r="B962" s="6">
        <v>957</v>
      </c>
      <c r="C962" s="6" t="s">
        <v>2603</v>
      </c>
      <c r="D962" s="6" t="s">
        <v>2564</v>
      </c>
      <c r="E962" s="6" t="s">
        <v>2565</v>
      </c>
      <c r="F962" s="6" t="s">
        <v>2585</v>
      </c>
      <c r="G962" s="6" t="s">
        <v>30</v>
      </c>
      <c r="H962" s="6"/>
      <c r="I962" s="6"/>
      <c r="J962" s="6" t="s">
        <v>992</v>
      </c>
      <c r="K962" s="6"/>
      <c r="L962" s="6" t="s">
        <v>1</v>
      </c>
      <c r="M962" s="12">
        <v>38353</v>
      </c>
      <c r="N962" s="12">
        <v>46934</v>
      </c>
      <c r="O962" s="6">
        <v>1</v>
      </c>
      <c r="P962" s="13">
        <v>9.9954000000000001</v>
      </c>
      <c r="Q962" s="13">
        <v>20.325167725</v>
      </c>
      <c r="R962" s="14">
        <v>0.23212924206550539</v>
      </c>
      <c r="S962" s="6" t="s">
        <v>35</v>
      </c>
      <c r="T962" s="6" t="s">
        <v>35</v>
      </c>
      <c r="U962" s="15" t="s">
        <v>35</v>
      </c>
      <c r="V962" s="15" t="s">
        <v>992</v>
      </c>
      <c r="W962" s="15" t="s">
        <v>165</v>
      </c>
      <c r="X962" s="16">
        <v>1</v>
      </c>
      <c r="Y962" s="45">
        <f t="shared" si="199"/>
        <v>73050</v>
      </c>
      <c r="Z962" s="41">
        <f>IF(IFERROR(MATCH(E962,CONV_CAISO_Gen_List!C:C,0),FALSE),1,0)</f>
        <v>1</v>
      </c>
      <c r="AA962" s="47">
        <f t="shared" si="200"/>
        <v>20.325167725</v>
      </c>
      <c r="AB962">
        <f t="shared" si="201"/>
        <v>1</v>
      </c>
      <c r="AC962">
        <f t="shared" si="202"/>
        <v>1</v>
      </c>
      <c r="AD962">
        <f t="shared" si="208"/>
        <v>1</v>
      </c>
      <c r="AE962">
        <f t="shared" si="203"/>
        <v>0</v>
      </c>
      <c r="AF962" t="str">
        <f t="shared" si="204"/>
        <v>BRDSLD_2_HIWIND</v>
      </c>
      <c r="AG962" t="str">
        <f t="shared" si="205"/>
        <v xml:space="preserve">High Winds              </v>
      </c>
      <c r="AH962" s="70">
        <f t="shared" si="206"/>
        <v>9.9954000000000001</v>
      </c>
      <c r="AI962" t="str">
        <f t="shared" si="207"/>
        <v>Wind</v>
      </c>
      <c r="AJ962" s="44">
        <f>IFERROR(INDEX(MasterGenCapability_201906!$G:$G,MATCH($AF962,MasterGenCapability_201906!$U:$U,0)),"")</f>
        <v>162</v>
      </c>
      <c r="AK962" s="44">
        <f>IFERROR(INDEX(NQC2020compliance_20191121!$L:$L,MATCH($AF962,NQC2020compliance_20191121!$A:$A,0)),"")</f>
        <v>24.3</v>
      </c>
    </row>
    <row r="963" spans="2:37" x14ac:dyDescent="0.25">
      <c r="B963" s="6">
        <v>958</v>
      </c>
      <c r="C963" s="6" t="s">
        <v>2604</v>
      </c>
      <c r="D963" s="6" t="s">
        <v>2605</v>
      </c>
      <c r="E963" s="6" t="s">
        <v>2606</v>
      </c>
      <c r="F963" s="6" t="s">
        <v>2585</v>
      </c>
      <c r="G963" s="6" t="s">
        <v>30</v>
      </c>
      <c r="H963" s="6"/>
      <c r="I963" s="6"/>
      <c r="J963" s="6" t="s">
        <v>36</v>
      </c>
      <c r="K963" s="6"/>
      <c r="L963" s="6" t="s">
        <v>1</v>
      </c>
      <c r="M963" s="12">
        <v>39904</v>
      </c>
      <c r="N963" s="12">
        <v>47208</v>
      </c>
      <c r="O963" s="6">
        <v>1</v>
      </c>
      <c r="P963" s="13">
        <v>5.7299999999999995</v>
      </c>
      <c r="Q963" s="13">
        <v>43.790800000000004</v>
      </c>
      <c r="R963" s="14">
        <v>0.87241706312207656</v>
      </c>
      <c r="S963" s="6" t="s">
        <v>35</v>
      </c>
      <c r="T963" s="6" t="s">
        <v>35</v>
      </c>
      <c r="U963" s="15" t="s">
        <v>35</v>
      </c>
      <c r="V963" s="15" t="s">
        <v>36</v>
      </c>
      <c r="W963" s="15" t="s">
        <v>165</v>
      </c>
      <c r="X963" s="16">
        <v>1</v>
      </c>
      <c r="Y963" s="45">
        <f t="shared" si="199"/>
        <v>73050</v>
      </c>
      <c r="Z963" s="41">
        <f>IF(IFERROR(MATCH(E963,CONV_CAISO_Gen_List!C:C,0),FALSE),1,0)</f>
        <v>1</v>
      </c>
      <c r="AA963" s="47">
        <f t="shared" si="200"/>
        <v>43.790800000000004</v>
      </c>
      <c r="AB963">
        <f t="shared" si="201"/>
        <v>1</v>
      </c>
      <c r="AC963">
        <f t="shared" si="202"/>
        <v>1</v>
      </c>
      <c r="AD963">
        <f t="shared" si="208"/>
        <v>1</v>
      </c>
      <c r="AE963">
        <f t="shared" si="203"/>
        <v>0</v>
      </c>
      <c r="AF963" t="str">
        <f t="shared" si="204"/>
        <v>OXMTN_6_LNDFIL</v>
      </c>
      <c r="AG963" t="str">
        <f t="shared" si="205"/>
        <v>Ox Mountain Landfill aka Half Moon Bay</v>
      </c>
      <c r="AH963" s="70">
        <f t="shared" si="206"/>
        <v>5.7299999999999995</v>
      </c>
      <c r="AI963" t="str">
        <f t="shared" si="207"/>
        <v>Biomass</v>
      </c>
      <c r="AJ963" s="44">
        <f>IFERROR(INDEX(MasterGenCapability_201906!$G:$G,MATCH($AF963,MasterGenCapability_201906!$U:$U,0)),"")</f>
        <v>10.62</v>
      </c>
      <c r="AK963" s="44">
        <f>IFERROR(INDEX(NQC2020compliance_20191121!$L:$L,MATCH($AF963,NQC2020compliance_20191121!$A:$A,0)),"")</f>
        <v>10.47</v>
      </c>
    </row>
    <row r="964" spans="2:37" x14ac:dyDescent="0.25">
      <c r="B964" s="6">
        <v>959</v>
      </c>
      <c r="C964" s="6" t="s">
        <v>2607</v>
      </c>
      <c r="D964" s="6" t="s">
        <v>2608</v>
      </c>
      <c r="E964" s="6" t="s">
        <v>2609</v>
      </c>
      <c r="F964" s="6" t="s">
        <v>2585</v>
      </c>
      <c r="G964" s="6" t="s">
        <v>30</v>
      </c>
      <c r="H964" s="6"/>
      <c r="I964" s="6"/>
      <c r="J964" s="6" t="s">
        <v>33</v>
      </c>
      <c r="K964" s="6"/>
      <c r="L964" s="6" t="s">
        <v>1</v>
      </c>
      <c r="M964" s="12">
        <v>40026</v>
      </c>
      <c r="N964" s="12">
        <v>47330</v>
      </c>
      <c r="O964" s="6">
        <v>1</v>
      </c>
      <c r="P964" s="13">
        <v>1.92</v>
      </c>
      <c r="Q964" s="13">
        <v>14.852099999999998</v>
      </c>
      <c r="R964" s="14">
        <v>0.88304437785388123</v>
      </c>
      <c r="S964" s="6" t="s">
        <v>35</v>
      </c>
      <c r="T964" s="6" t="s">
        <v>35</v>
      </c>
      <c r="U964" s="15" t="s">
        <v>35</v>
      </c>
      <c r="V964" s="15" t="s">
        <v>36</v>
      </c>
      <c r="W964" s="15" t="s">
        <v>165</v>
      </c>
      <c r="X964" s="16">
        <v>1</v>
      </c>
      <c r="Y964" s="45">
        <f t="shared" si="199"/>
        <v>73050</v>
      </c>
      <c r="Z964" s="41">
        <f>IF(IFERROR(MATCH(E964,CONV_CAISO_Gen_List!C:C,0),FALSE),1,0)</f>
        <v>1</v>
      </c>
      <c r="AA964" s="47">
        <f t="shared" si="200"/>
        <v>14.852099999999998</v>
      </c>
      <c r="AB964">
        <f t="shared" si="201"/>
        <v>1</v>
      </c>
      <c r="AC964">
        <f t="shared" si="202"/>
        <v>1</v>
      </c>
      <c r="AD964">
        <f t="shared" si="208"/>
        <v>1</v>
      </c>
      <c r="AE964">
        <f t="shared" si="203"/>
        <v>0</v>
      </c>
      <c r="AF964" t="str">
        <f t="shared" si="204"/>
        <v>KIRKER_7_KELCYN</v>
      </c>
      <c r="AG964" t="str">
        <f t="shared" si="205"/>
        <v>Keller Canyon Landfill (Pittsburg)</v>
      </c>
      <c r="AH964" s="70">
        <f t="shared" si="206"/>
        <v>1.92</v>
      </c>
      <c r="AI964" t="str">
        <f t="shared" si="207"/>
        <v>Biomass</v>
      </c>
      <c r="AJ964" s="44">
        <f>IFERROR(INDEX(MasterGenCapability_201906!$G:$G,MATCH($AF964,MasterGenCapability_201906!$U:$U,0)),"")</f>
        <v>3.56</v>
      </c>
      <c r="AK964" s="44">
        <f>IFERROR(INDEX(NQC2020compliance_20191121!$L:$L,MATCH($AF964,NQC2020compliance_20191121!$A:$A,0)),"")</f>
        <v>3.38</v>
      </c>
    </row>
    <row r="965" spans="2:37" x14ac:dyDescent="0.25">
      <c r="B965" s="6">
        <v>960</v>
      </c>
      <c r="C965" s="6" t="s">
        <v>2610</v>
      </c>
      <c r="D965" s="6" t="s">
        <v>2611</v>
      </c>
      <c r="E965" s="6" t="s">
        <v>2612</v>
      </c>
      <c r="F965" s="6" t="s">
        <v>2585</v>
      </c>
      <c r="G965" s="6" t="s">
        <v>30</v>
      </c>
      <c r="H965" s="6"/>
      <c r="I965" s="6"/>
      <c r="J965" s="6" t="s">
        <v>191</v>
      </c>
      <c r="K965" s="6"/>
      <c r="L965" s="6" t="s">
        <v>1</v>
      </c>
      <c r="M965" s="12">
        <v>30317</v>
      </c>
      <c r="N965" s="12">
        <v>73050</v>
      </c>
      <c r="O965" s="6">
        <v>1</v>
      </c>
      <c r="P965" s="13">
        <v>9.2839999999999989</v>
      </c>
      <c r="Q965" s="13">
        <v>76.148268266666662</v>
      </c>
      <c r="R965" s="14">
        <v>0.93631243946312437</v>
      </c>
      <c r="S965" s="6" t="s">
        <v>35</v>
      </c>
      <c r="T965" s="6" t="s">
        <v>35</v>
      </c>
      <c r="U965" s="15" t="s">
        <v>35</v>
      </c>
      <c r="V965" s="15" t="s">
        <v>191</v>
      </c>
      <c r="W965" s="15" t="s">
        <v>165</v>
      </c>
      <c r="X965" s="16">
        <v>1</v>
      </c>
      <c r="Y965" s="45">
        <f t="shared" si="199"/>
        <v>73050</v>
      </c>
      <c r="Z965" s="41">
        <f>IF(IFERROR(MATCH(E965,CONV_CAISO_Gen_List!C:C,0),FALSE),1,0)</f>
        <v>1</v>
      </c>
      <c r="AA965" s="47">
        <f t="shared" si="200"/>
        <v>76.148268266666662</v>
      </c>
      <c r="AB965">
        <f t="shared" si="201"/>
        <v>1</v>
      </c>
      <c r="AC965">
        <f t="shared" si="202"/>
        <v>1</v>
      </c>
      <c r="AD965">
        <f t="shared" si="208"/>
        <v>1</v>
      </c>
      <c r="AE965">
        <f t="shared" si="203"/>
        <v>0</v>
      </c>
      <c r="AF965" t="str">
        <f t="shared" si="204"/>
        <v>NCPA_7_GP1UN1</v>
      </c>
      <c r="AG965" t="str">
        <f t="shared" si="205"/>
        <v>Geothermal 1</v>
      </c>
      <c r="AH965" s="70">
        <f t="shared" si="206"/>
        <v>9.2839999999999989</v>
      </c>
      <c r="AI965" t="str">
        <f t="shared" si="207"/>
        <v>Geothermal</v>
      </c>
      <c r="AJ965" s="44">
        <f>IFERROR(INDEX(MasterGenCapability_201906!$G:$G,MATCH($AF965,MasterGenCapability_201906!$U:$U,0)),"")</f>
        <v>38.85</v>
      </c>
      <c r="AK965" s="44">
        <f>IFERROR(INDEX(NQC2020compliance_20191121!$L:$L,MATCH($AF965,NQC2020compliance_20191121!$A:$A,0)),"")</f>
        <v>31</v>
      </c>
    </row>
    <row r="966" spans="2:37" x14ac:dyDescent="0.25">
      <c r="B966" s="6">
        <v>961</v>
      </c>
      <c r="C966" s="6" t="s">
        <v>2613</v>
      </c>
      <c r="D966" s="6" t="s">
        <v>2614</v>
      </c>
      <c r="E966" s="6" t="s">
        <v>2615</v>
      </c>
      <c r="F966" s="6" t="s">
        <v>2585</v>
      </c>
      <c r="G966" s="6" t="s">
        <v>30</v>
      </c>
      <c r="H966" s="6"/>
      <c r="I966" s="6"/>
      <c r="J966" s="6" t="s">
        <v>191</v>
      </c>
      <c r="K966" s="6"/>
      <c r="L966" s="6" t="s">
        <v>1</v>
      </c>
      <c r="M966" s="12">
        <v>31168</v>
      </c>
      <c r="N966" s="12">
        <v>73050</v>
      </c>
      <c r="O966" s="6">
        <v>1</v>
      </c>
      <c r="P966" s="13">
        <v>9.2839999999999989</v>
      </c>
      <c r="Q966" s="13">
        <v>69.075373839999997</v>
      </c>
      <c r="R966" s="14">
        <v>0.84934474885844746</v>
      </c>
      <c r="S966" s="6" t="s">
        <v>35</v>
      </c>
      <c r="T966" s="6" t="s">
        <v>35</v>
      </c>
      <c r="U966" s="15" t="s">
        <v>35</v>
      </c>
      <c r="V966" s="15" t="s">
        <v>191</v>
      </c>
      <c r="W966" s="15" t="s">
        <v>165</v>
      </c>
      <c r="X966" s="16">
        <v>1</v>
      </c>
      <c r="Y966" s="45">
        <f t="shared" si="199"/>
        <v>73050</v>
      </c>
      <c r="Z966" s="41">
        <f>IF(IFERROR(MATCH(E966,CONV_CAISO_Gen_List!C:C,0),FALSE),1,0)</f>
        <v>1</v>
      </c>
      <c r="AA966" s="47">
        <f t="shared" si="200"/>
        <v>69.075373839999997</v>
      </c>
      <c r="AB966">
        <f t="shared" si="201"/>
        <v>1</v>
      </c>
      <c r="AC966">
        <f t="shared" si="202"/>
        <v>1</v>
      </c>
      <c r="AD966">
        <f t="shared" si="208"/>
        <v>1</v>
      </c>
      <c r="AE966">
        <f t="shared" si="203"/>
        <v>0</v>
      </c>
      <c r="AF966" t="str">
        <f t="shared" si="204"/>
        <v>NCPA_7_GP2UN3</v>
      </c>
      <c r="AG966" t="str">
        <f t="shared" si="205"/>
        <v>Geothermal 2</v>
      </c>
      <c r="AH966" s="70">
        <f t="shared" si="206"/>
        <v>9.2839999999999989</v>
      </c>
      <c r="AI966" t="str">
        <f t="shared" si="207"/>
        <v>Geothermal</v>
      </c>
      <c r="AJ966" s="44">
        <f>IFERROR(INDEX(MasterGenCapability_201906!$G:$G,MATCH($AF966,MasterGenCapability_201906!$U:$U,0)),"")</f>
        <v>42.42</v>
      </c>
      <c r="AK966" s="44">
        <f>IFERROR(INDEX(NQC2020compliance_20191121!$L:$L,MATCH($AF966,NQC2020compliance_20191121!$A:$A,0)),"")</f>
        <v>0</v>
      </c>
    </row>
    <row r="967" spans="2:37" x14ac:dyDescent="0.25">
      <c r="B967" s="6">
        <v>962</v>
      </c>
      <c r="C967" s="6" t="s">
        <v>2616</v>
      </c>
      <c r="D967" s="6" t="s">
        <v>2564</v>
      </c>
      <c r="E967" s="6" t="s">
        <v>2565</v>
      </c>
      <c r="F967" s="6" t="s">
        <v>2617</v>
      </c>
      <c r="G967" s="6" t="s">
        <v>30</v>
      </c>
      <c r="H967" s="6"/>
      <c r="I967" s="6"/>
      <c r="J967" s="6" t="s">
        <v>992</v>
      </c>
      <c r="K967" s="6"/>
      <c r="L967" s="6" t="s">
        <v>1</v>
      </c>
      <c r="M967" s="12">
        <v>37865</v>
      </c>
      <c r="N967" s="12">
        <v>45291</v>
      </c>
      <c r="O967" s="6">
        <v>1</v>
      </c>
      <c r="P967" s="13">
        <v>6</v>
      </c>
      <c r="Q967" s="13">
        <v>12.200712962962962</v>
      </c>
      <c r="R967" s="14">
        <v>0.23212924206550536</v>
      </c>
      <c r="S967" s="6" t="s">
        <v>35</v>
      </c>
      <c r="T967" s="6" t="s">
        <v>35</v>
      </c>
      <c r="U967" s="15" t="s">
        <v>35</v>
      </c>
      <c r="V967" s="15" t="s">
        <v>992</v>
      </c>
      <c r="W967" s="15" t="s">
        <v>165</v>
      </c>
      <c r="X967" s="16">
        <v>1</v>
      </c>
      <c r="Y967" s="45">
        <f t="shared" ref="Y967:Y1030" si="209">IF(O967,DATE(2099,12,31),N967)</f>
        <v>73050</v>
      </c>
      <c r="Z967" s="41">
        <f>IF(IFERROR(MATCH(E967,CONV_CAISO_Gen_List!C:C,0),FALSE),1,0)</f>
        <v>1</v>
      </c>
      <c r="AA967" s="47">
        <f t="shared" ref="AA967:AA1030" si="210">Q967*X967</f>
        <v>12.200712962962962</v>
      </c>
      <c r="AB967">
        <f t="shared" ref="AB967:AB1030" si="211">IF(AND(YEAR(M967)&lt;=$AB$5,YEAR(Y967)&gt;=$AB$5),1,0)</f>
        <v>1</v>
      </c>
      <c r="AC967">
        <f t="shared" ref="AC967:AC1030" si="212">IF(T967="CAISO",1,0)</f>
        <v>1</v>
      </c>
      <c r="AD967">
        <f t="shared" si="208"/>
        <v>1</v>
      </c>
      <c r="AE967">
        <f t="shared" ref="AE967:AE1030" si="213">IF(P967=0,1,0)</f>
        <v>0</v>
      </c>
      <c r="AF967" t="str">
        <f t="shared" si="204"/>
        <v>BRDSLD_2_HIWIND</v>
      </c>
      <c r="AG967" t="str">
        <f t="shared" si="205"/>
        <v xml:space="preserve">High Winds              </v>
      </c>
      <c r="AH967" s="70">
        <f t="shared" si="206"/>
        <v>6</v>
      </c>
      <c r="AI967" t="str">
        <f t="shared" si="207"/>
        <v>Wind</v>
      </c>
      <c r="AJ967" s="44">
        <f>IFERROR(INDEX(MasterGenCapability_201906!$G:$G,MATCH($AF967,MasterGenCapability_201906!$U:$U,0)),"")</f>
        <v>162</v>
      </c>
      <c r="AK967" s="44">
        <f>IFERROR(INDEX(NQC2020compliance_20191121!$L:$L,MATCH($AF967,NQC2020compliance_20191121!$A:$A,0)),"")</f>
        <v>24.3</v>
      </c>
    </row>
    <row r="968" spans="2:37" x14ac:dyDescent="0.25">
      <c r="B968" s="6">
        <v>963</v>
      </c>
      <c r="C968" s="6" t="s">
        <v>2618</v>
      </c>
      <c r="D968" s="6" t="s">
        <v>2619</v>
      </c>
      <c r="E968" s="6"/>
      <c r="F968" s="6" t="s">
        <v>2617</v>
      </c>
      <c r="G968" s="6" t="s">
        <v>2620</v>
      </c>
      <c r="H968" s="6"/>
      <c r="I968" s="6"/>
      <c r="J968" s="6" t="s">
        <v>992</v>
      </c>
      <c r="K968" s="6"/>
      <c r="L968" s="6" t="s">
        <v>1</v>
      </c>
      <c r="M968" s="12">
        <v>38534</v>
      </c>
      <c r="N968" s="12">
        <v>45838</v>
      </c>
      <c r="O968" s="6">
        <v>1</v>
      </c>
      <c r="P968" s="13">
        <v>29.89263055148853</v>
      </c>
      <c r="Q968" s="13">
        <v>51.316229930798009</v>
      </c>
      <c r="R968" s="14">
        <v>0.19596860521518053</v>
      </c>
      <c r="S968" s="6" t="s">
        <v>2155</v>
      </c>
      <c r="T968" s="6" t="s">
        <v>35</v>
      </c>
      <c r="U968" s="15" t="s">
        <v>1079</v>
      </c>
      <c r="V968" s="15" t="s">
        <v>992</v>
      </c>
      <c r="W968" s="15" t="s">
        <v>165</v>
      </c>
      <c r="X968" s="16">
        <v>1</v>
      </c>
      <c r="Y968" s="45">
        <f t="shared" si="209"/>
        <v>73050</v>
      </c>
      <c r="Z968" s="41">
        <f>IF(IFERROR(MATCH(E968,CONV_CAISO_Gen_List!C:C,0),FALSE),1,0)</f>
        <v>0</v>
      </c>
      <c r="AA968" s="47">
        <f t="shared" si="210"/>
        <v>51.316229930798009</v>
      </c>
      <c r="AB968">
        <f t="shared" si="211"/>
        <v>1</v>
      </c>
      <c r="AC968">
        <f t="shared" si="212"/>
        <v>1</v>
      </c>
      <c r="AD968">
        <f t="shared" si="208"/>
        <v>1</v>
      </c>
      <c r="AE968">
        <f t="shared" si="213"/>
        <v>0</v>
      </c>
      <c r="AF968" t="str">
        <f t="shared" si="204"/>
        <v>APU-2011-2</v>
      </c>
      <c r="AG968" t="str">
        <f t="shared" si="205"/>
        <v>Pleasant Valley (WEST Wyoming Wind Energy Center)</v>
      </c>
      <c r="AH968" s="70">
        <f t="shared" si="206"/>
        <v>29.89263055148853</v>
      </c>
      <c r="AI968" t="str">
        <f t="shared" si="207"/>
        <v>Wind</v>
      </c>
      <c r="AJ968" s="44" t="str">
        <f>IFERROR(INDEX(MasterGenCapability_201906!$G:$G,MATCH($AF968,MasterGenCapability_201906!$U:$U,0)),"")</f>
        <v/>
      </c>
      <c r="AK968" s="44" t="str">
        <f>IFERROR(INDEX(NQC2020compliance_20191121!$L:$L,MATCH($AF968,NQC2020compliance_20191121!$A:$A,0)),"")</f>
        <v/>
      </c>
    </row>
    <row r="969" spans="2:37" x14ac:dyDescent="0.25">
      <c r="B969" s="6">
        <v>964</v>
      </c>
      <c r="C969" s="6" t="s">
        <v>2621</v>
      </c>
      <c r="D969" s="6" t="s">
        <v>2622</v>
      </c>
      <c r="E969" s="6" t="s">
        <v>1165</v>
      </c>
      <c r="F969" s="6" t="s">
        <v>2617</v>
      </c>
      <c r="G969" s="6" t="s">
        <v>30</v>
      </c>
      <c r="H969" s="6"/>
      <c r="I969" s="6"/>
      <c r="J969" s="6" t="s">
        <v>191</v>
      </c>
      <c r="K969" s="6"/>
      <c r="L969" s="6" t="s">
        <v>1</v>
      </c>
      <c r="M969" s="12">
        <v>38742</v>
      </c>
      <c r="N969" s="12">
        <v>48213</v>
      </c>
      <c r="O969" s="6">
        <v>1</v>
      </c>
      <c r="P969" s="13">
        <v>38.1</v>
      </c>
      <c r="Q969" s="13">
        <v>192.716939</v>
      </c>
      <c r="R969" s="14">
        <v>0.57741865015160765</v>
      </c>
      <c r="S969" s="6" t="s">
        <v>35</v>
      </c>
      <c r="T969" s="6" t="s">
        <v>35</v>
      </c>
      <c r="U969" s="15" t="s">
        <v>35</v>
      </c>
      <c r="V969" s="15" t="s">
        <v>191</v>
      </c>
      <c r="W969" s="15" t="s">
        <v>165</v>
      </c>
      <c r="X969" s="16">
        <v>1</v>
      </c>
      <c r="Y969" s="45">
        <f t="shared" si="209"/>
        <v>73050</v>
      </c>
      <c r="Z969" s="41">
        <f>IF(IFERROR(MATCH(E969,CONV_CAISO_Gen_List!C:C,0),FALSE),1,0)</f>
        <v>0</v>
      </c>
      <c r="AA969" s="47">
        <f t="shared" si="210"/>
        <v>192.716939</v>
      </c>
      <c r="AB969">
        <f t="shared" si="211"/>
        <v>1</v>
      </c>
      <c r="AC969">
        <f t="shared" si="212"/>
        <v>1</v>
      </c>
      <c r="AD969">
        <f t="shared" si="208"/>
        <v>1</v>
      </c>
      <c r="AE969">
        <f t="shared" si="213"/>
        <v>0</v>
      </c>
      <c r="AF969" t="str">
        <f t="shared" si="204"/>
        <v>MIRAGE_2_COCHLA</v>
      </c>
      <c r="AG969" t="str">
        <f t="shared" si="205"/>
        <v>Heber Geothermal Co</v>
      </c>
      <c r="AH969" s="70">
        <f t="shared" si="206"/>
        <v>38.1</v>
      </c>
      <c r="AI969" t="str">
        <f t="shared" si="207"/>
        <v>Geothermal</v>
      </c>
      <c r="AJ969" s="44" t="str">
        <f>IFERROR(INDEX(MasterGenCapability_201906!$G:$G,MATCH($AF969,MasterGenCapability_201906!$U:$U,0)),"")</f>
        <v/>
      </c>
      <c r="AK969" s="44" t="str">
        <f>IFERROR(INDEX(NQC2020compliance_20191121!$L:$L,MATCH($AF969,NQC2020compliance_20191121!$A:$A,0)),"")</f>
        <v/>
      </c>
    </row>
    <row r="970" spans="2:37" x14ac:dyDescent="0.25">
      <c r="B970" s="6">
        <v>965</v>
      </c>
      <c r="C970" s="6" t="s">
        <v>2623</v>
      </c>
      <c r="D970" s="6" t="s">
        <v>2624</v>
      </c>
      <c r="E970" s="6" t="s">
        <v>2625</v>
      </c>
      <c r="F970" s="6" t="s">
        <v>2617</v>
      </c>
      <c r="G970" s="6" t="s">
        <v>30</v>
      </c>
      <c r="H970" s="6"/>
      <c r="I970" s="6"/>
      <c r="J970" s="6" t="s">
        <v>33</v>
      </c>
      <c r="K970" s="6"/>
      <c r="L970" s="6" t="s">
        <v>1</v>
      </c>
      <c r="M970" s="12">
        <v>39295</v>
      </c>
      <c r="N970" s="12">
        <v>53266</v>
      </c>
      <c r="O970" s="6">
        <v>1</v>
      </c>
      <c r="P970" s="13">
        <v>32.799999999999997</v>
      </c>
      <c r="Q970" s="13">
        <v>177.95833333333334</v>
      </c>
      <c r="R970" s="14">
        <v>0.6193560437316703</v>
      </c>
      <c r="S970" s="6" t="s">
        <v>35</v>
      </c>
      <c r="T970" s="6" t="s">
        <v>35</v>
      </c>
      <c r="U970" s="15" t="s">
        <v>35</v>
      </c>
      <c r="V970" s="15" t="s">
        <v>36</v>
      </c>
      <c r="W970" s="15" t="s">
        <v>165</v>
      </c>
      <c r="X970" s="16">
        <v>1</v>
      </c>
      <c r="Y970" s="45">
        <f t="shared" si="209"/>
        <v>73050</v>
      </c>
      <c r="Z970" s="41">
        <f>IF(IFERROR(MATCH(E970,CONV_CAISO_Gen_List!C:C,0),FALSE),1,0)</f>
        <v>1</v>
      </c>
      <c r="AA970" s="47">
        <f t="shared" si="210"/>
        <v>177.95833333333334</v>
      </c>
      <c r="AB970">
        <f t="shared" si="211"/>
        <v>1</v>
      </c>
      <c r="AC970">
        <f t="shared" si="212"/>
        <v>1</v>
      </c>
      <c r="AD970">
        <f t="shared" si="208"/>
        <v>1</v>
      </c>
      <c r="AE970">
        <f t="shared" si="213"/>
        <v>0</v>
      </c>
      <c r="AF970" t="str">
        <f t="shared" si="204"/>
        <v>OLINDA_2_LNDFL2</v>
      </c>
      <c r="AG970" t="str">
        <f t="shared" si="205"/>
        <v xml:space="preserve">Brea Expansion Plant </v>
      </c>
      <c r="AH970" s="70">
        <f t="shared" si="206"/>
        <v>32.799999999999997</v>
      </c>
      <c r="AI970" t="str">
        <f t="shared" si="207"/>
        <v>Biomass</v>
      </c>
      <c r="AJ970" s="44">
        <f>IFERROR(INDEX(MasterGenCapability_201906!$G:$G,MATCH($AF970,MasterGenCapability_201906!$U:$U,0)),"")</f>
        <v>28.1</v>
      </c>
      <c r="AK970" s="44">
        <f>IFERROR(INDEX(NQC2020compliance_20191121!$L:$L,MATCH($AF970,NQC2020compliance_20191121!$A:$A,0)),"")</f>
        <v>24.84</v>
      </c>
    </row>
    <row r="971" spans="2:37" x14ac:dyDescent="0.25">
      <c r="B971" s="6">
        <v>966</v>
      </c>
      <c r="C971" s="6" t="s">
        <v>2623</v>
      </c>
      <c r="D971" s="6" t="s">
        <v>2626</v>
      </c>
      <c r="E971" s="6" t="s">
        <v>2625</v>
      </c>
      <c r="F971" s="6" t="s">
        <v>2617</v>
      </c>
      <c r="G971" s="6" t="s">
        <v>30</v>
      </c>
      <c r="H971" s="6"/>
      <c r="I971" s="6"/>
      <c r="J971" s="6" t="s">
        <v>33</v>
      </c>
      <c r="K971" s="6"/>
      <c r="L971" s="6" t="s">
        <v>1</v>
      </c>
      <c r="M971" s="12">
        <v>39295</v>
      </c>
      <c r="N971" s="12">
        <v>53266</v>
      </c>
      <c r="O971" s="6">
        <v>1</v>
      </c>
      <c r="P971" s="13">
        <v>5.6</v>
      </c>
      <c r="Q971" s="13">
        <v>21.12466666666667</v>
      </c>
      <c r="R971" s="14">
        <v>0.43062350510980657</v>
      </c>
      <c r="S971" s="6" t="s">
        <v>35</v>
      </c>
      <c r="T971" s="6" t="s">
        <v>35</v>
      </c>
      <c r="U971" s="15" t="s">
        <v>35</v>
      </c>
      <c r="V971" s="15" t="s">
        <v>36</v>
      </c>
      <c r="W971" s="15" t="s">
        <v>165</v>
      </c>
      <c r="X971" s="16">
        <v>1</v>
      </c>
      <c r="Y971" s="45">
        <f t="shared" si="209"/>
        <v>73050</v>
      </c>
      <c r="Z971" s="41">
        <f>IF(IFERROR(MATCH(E971,CONV_CAISO_Gen_List!C:C,0),FALSE),1,0)</f>
        <v>1</v>
      </c>
      <c r="AA971" s="47">
        <f t="shared" si="210"/>
        <v>21.12466666666667</v>
      </c>
      <c r="AB971">
        <f t="shared" si="211"/>
        <v>1</v>
      </c>
      <c r="AC971">
        <f t="shared" si="212"/>
        <v>1</v>
      </c>
      <c r="AD971">
        <f t="shared" si="208"/>
        <v>1</v>
      </c>
      <c r="AE971">
        <f t="shared" si="213"/>
        <v>0</v>
      </c>
      <c r="AF971" t="str">
        <f t="shared" si="204"/>
        <v>OLINDA_2_LNDFL2</v>
      </c>
      <c r="AG971" t="str">
        <f t="shared" si="205"/>
        <v>Brea Power Partners LP (Gen 1-3)</v>
      </c>
      <c r="AH971" s="70">
        <f t="shared" si="206"/>
        <v>5.6</v>
      </c>
      <c r="AI971" t="str">
        <f t="shared" si="207"/>
        <v>Biomass</v>
      </c>
      <c r="AJ971" s="44">
        <f>IFERROR(INDEX(MasterGenCapability_201906!$G:$G,MATCH($AF971,MasterGenCapability_201906!$U:$U,0)),"")</f>
        <v>28.1</v>
      </c>
      <c r="AK971" s="44">
        <f>IFERROR(INDEX(NQC2020compliance_20191121!$L:$L,MATCH($AF971,NQC2020compliance_20191121!$A:$A,0)),"")</f>
        <v>24.84</v>
      </c>
    </row>
    <row r="972" spans="2:37" x14ac:dyDescent="0.25">
      <c r="B972" s="6">
        <v>967</v>
      </c>
      <c r="C972" s="6" t="s">
        <v>2627</v>
      </c>
      <c r="D972" s="6" t="s">
        <v>2571</v>
      </c>
      <c r="E972" s="6" t="s">
        <v>2572</v>
      </c>
      <c r="F972" s="6" t="s">
        <v>2617</v>
      </c>
      <c r="G972" s="6" t="s">
        <v>30</v>
      </c>
      <c r="H972" s="6"/>
      <c r="I972" s="6"/>
      <c r="J972" s="6" t="s">
        <v>211</v>
      </c>
      <c r="K972" s="6"/>
      <c r="L972" s="6" t="s">
        <v>1</v>
      </c>
      <c r="M972" s="12">
        <v>39753</v>
      </c>
      <c r="N972" s="12">
        <v>45291</v>
      </c>
      <c r="O972" s="6">
        <v>1</v>
      </c>
      <c r="P972" s="13">
        <v>4.4837179999999996</v>
      </c>
      <c r="Q972" s="13">
        <v>9.7545256406363645</v>
      </c>
      <c r="R972" s="14">
        <v>0.24834976782071438</v>
      </c>
      <c r="S972" s="6" t="s">
        <v>35</v>
      </c>
      <c r="T972" s="6" t="s">
        <v>35</v>
      </c>
      <c r="U972" s="15" t="s">
        <v>35</v>
      </c>
      <c r="V972" s="15" t="s">
        <v>213</v>
      </c>
      <c r="W972" s="15" t="s">
        <v>165</v>
      </c>
      <c r="X972" s="16">
        <v>1</v>
      </c>
      <c r="Y972" s="45">
        <f t="shared" si="209"/>
        <v>73050</v>
      </c>
      <c r="Z972" s="41">
        <f>IF(IFERROR(MATCH(E972,CONV_CAISO_Gen_List!C:C,0),FALSE),1,0)</f>
        <v>1</v>
      </c>
      <c r="AA972" s="47">
        <f t="shared" si="210"/>
        <v>9.7545256406363645</v>
      </c>
      <c r="AB972">
        <f t="shared" si="211"/>
        <v>1</v>
      </c>
      <c r="AC972">
        <f t="shared" si="212"/>
        <v>1</v>
      </c>
      <c r="AD972">
        <f t="shared" si="208"/>
        <v>1</v>
      </c>
      <c r="AE972">
        <f t="shared" si="213"/>
        <v>0</v>
      </c>
      <c r="AF972" t="str">
        <f t="shared" si="204"/>
        <v>VALLEY_5_PERRIS</v>
      </c>
      <c r="AG972" t="str">
        <f t="shared" si="205"/>
        <v>Perris</v>
      </c>
      <c r="AH972" s="70">
        <f t="shared" si="206"/>
        <v>4.4837179999999996</v>
      </c>
      <c r="AI972" t="str">
        <f t="shared" si="207"/>
        <v>Small_Hydro</v>
      </c>
      <c r="AJ972" s="44">
        <f>IFERROR(INDEX(MasterGenCapability_201906!$G:$G,MATCH($AF972,MasterGenCapability_201906!$U:$U,0)),"")</f>
        <v>7.94</v>
      </c>
      <c r="AK972" s="44">
        <f>IFERROR(INDEX(NQC2020compliance_20191121!$L:$L,MATCH($AF972,NQC2020compliance_20191121!$A:$A,0)),"")</f>
        <v>7.94</v>
      </c>
    </row>
    <row r="973" spans="2:37" x14ac:dyDescent="0.25">
      <c r="B973" s="6">
        <v>968</v>
      </c>
      <c r="C973" s="6" t="s">
        <v>2627</v>
      </c>
      <c r="D973" s="6" t="s">
        <v>2573</v>
      </c>
      <c r="E973" s="6" t="s">
        <v>2572</v>
      </c>
      <c r="F973" s="6" t="s">
        <v>2617</v>
      </c>
      <c r="G973" s="6" t="s">
        <v>30</v>
      </c>
      <c r="H973" s="6"/>
      <c r="I973" s="6"/>
      <c r="J973" s="6" t="s">
        <v>211</v>
      </c>
      <c r="K973" s="6"/>
      <c r="L973" s="6" t="s">
        <v>1</v>
      </c>
      <c r="M973" s="12">
        <v>39753</v>
      </c>
      <c r="N973" s="12">
        <v>45291</v>
      </c>
      <c r="O973" s="6">
        <v>1</v>
      </c>
      <c r="P973" s="13">
        <v>2.3152699999999995</v>
      </c>
      <c r="Q973" s="13">
        <v>4.5075608888888894</v>
      </c>
      <c r="R973" s="14">
        <v>0.22224697132816085</v>
      </c>
      <c r="S973" s="6" t="s">
        <v>35</v>
      </c>
      <c r="T973" s="6" t="s">
        <v>35</v>
      </c>
      <c r="U973" s="15" t="s">
        <v>35</v>
      </c>
      <c r="V973" s="15" t="s">
        <v>213</v>
      </c>
      <c r="W973" s="15" t="s">
        <v>165</v>
      </c>
      <c r="X973" s="16">
        <v>1</v>
      </c>
      <c r="Y973" s="45">
        <f t="shared" si="209"/>
        <v>73050</v>
      </c>
      <c r="Z973" s="41">
        <f>IF(IFERROR(MATCH(E973,CONV_CAISO_Gen_List!C:C,0),FALSE),1,0)</f>
        <v>1</v>
      </c>
      <c r="AA973" s="47">
        <f t="shared" si="210"/>
        <v>4.5075608888888894</v>
      </c>
      <c r="AB973">
        <f t="shared" si="211"/>
        <v>1</v>
      </c>
      <c r="AC973">
        <f t="shared" si="212"/>
        <v>1</v>
      </c>
      <c r="AD973">
        <f t="shared" si="208"/>
        <v>1</v>
      </c>
      <c r="AE973">
        <f t="shared" si="213"/>
        <v>0</v>
      </c>
      <c r="AF973" t="str">
        <f t="shared" si="204"/>
        <v>VALLEY_5_PERRIS</v>
      </c>
      <c r="AG973" t="str">
        <f t="shared" si="205"/>
        <v>Valley View</v>
      </c>
      <c r="AH973" s="70">
        <f t="shared" si="206"/>
        <v>2.3152699999999995</v>
      </c>
      <c r="AI973" t="str">
        <f t="shared" si="207"/>
        <v>Small_Hydro</v>
      </c>
      <c r="AJ973" s="44">
        <f>IFERROR(INDEX(MasterGenCapability_201906!$G:$G,MATCH($AF973,MasterGenCapability_201906!$U:$U,0)),"")</f>
        <v>7.94</v>
      </c>
      <c r="AK973" s="44">
        <f>IFERROR(INDEX(NQC2020compliance_20191121!$L:$L,MATCH($AF973,NQC2020compliance_20191121!$A:$A,0)),"")</f>
        <v>7.94</v>
      </c>
    </row>
    <row r="974" spans="2:37" x14ac:dyDescent="0.25">
      <c r="B974" s="6">
        <v>969</v>
      </c>
      <c r="C974" s="6" t="s">
        <v>2627</v>
      </c>
      <c r="D974" s="6" t="s">
        <v>2574</v>
      </c>
      <c r="E974" s="6" t="s">
        <v>2572</v>
      </c>
      <c r="F974" s="6" t="s">
        <v>2617</v>
      </c>
      <c r="G974" s="6" t="s">
        <v>30</v>
      </c>
      <c r="H974" s="6"/>
      <c r="I974" s="6"/>
      <c r="J974" s="6" t="s">
        <v>211</v>
      </c>
      <c r="K974" s="6"/>
      <c r="L974" s="6" t="s">
        <v>1</v>
      </c>
      <c r="M974" s="12">
        <v>39753</v>
      </c>
      <c r="N974" s="12">
        <v>45291</v>
      </c>
      <c r="O974" s="6">
        <v>1</v>
      </c>
      <c r="P974" s="13">
        <v>1.7675109999999998</v>
      </c>
      <c r="Q974" s="13">
        <v>4.2843161555555556</v>
      </c>
      <c r="R974" s="14">
        <v>0.2767038998383915</v>
      </c>
      <c r="S974" s="6" t="s">
        <v>35</v>
      </c>
      <c r="T974" s="6" t="s">
        <v>35</v>
      </c>
      <c r="U974" s="15" t="s">
        <v>35</v>
      </c>
      <c r="V974" s="15" t="s">
        <v>213</v>
      </c>
      <c r="W974" s="15" t="s">
        <v>165</v>
      </c>
      <c r="X974" s="16">
        <v>1</v>
      </c>
      <c r="Y974" s="45">
        <f t="shared" si="209"/>
        <v>73050</v>
      </c>
      <c r="Z974" s="41">
        <f>IF(IFERROR(MATCH(E974,CONV_CAISO_Gen_List!C:C,0),FALSE),1,0)</f>
        <v>1</v>
      </c>
      <c r="AA974" s="47">
        <f t="shared" si="210"/>
        <v>4.2843161555555556</v>
      </c>
      <c r="AB974">
        <f t="shared" si="211"/>
        <v>1</v>
      </c>
      <c r="AC974">
        <f t="shared" si="212"/>
        <v>1</v>
      </c>
      <c r="AD974">
        <f t="shared" si="208"/>
        <v>1</v>
      </c>
      <c r="AE974">
        <f t="shared" si="213"/>
        <v>0</v>
      </c>
      <c r="AF974" t="str">
        <f t="shared" si="204"/>
        <v>VALLEY_5_PERRIS</v>
      </c>
      <c r="AG974" t="str">
        <f t="shared" si="205"/>
        <v>Coyote Creek</v>
      </c>
      <c r="AH974" s="70">
        <f t="shared" si="206"/>
        <v>1.7675109999999998</v>
      </c>
      <c r="AI974" t="str">
        <f t="shared" si="207"/>
        <v>Small_Hydro</v>
      </c>
      <c r="AJ974" s="44">
        <f>IFERROR(INDEX(MasterGenCapability_201906!$G:$G,MATCH($AF974,MasterGenCapability_201906!$U:$U,0)),"")</f>
        <v>7.94</v>
      </c>
      <c r="AK974" s="44">
        <f>IFERROR(INDEX(NQC2020compliance_20191121!$L:$L,MATCH($AF974,NQC2020compliance_20191121!$A:$A,0)),"")</f>
        <v>7.94</v>
      </c>
    </row>
    <row r="975" spans="2:37" x14ac:dyDescent="0.25">
      <c r="B975" s="6">
        <v>970</v>
      </c>
      <c r="C975" s="6" t="s">
        <v>2627</v>
      </c>
      <c r="D975" s="6" t="s">
        <v>2575</v>
      </c>
      <c r="E975" s="6" t="s">
        <v>2572</v>
      </c>
      <c r="F975" s="6" t="s">
        <v>2617</v>
      </c>
      <c r="G975" s="6" t="s">
        <v>30</v>
      </c>
      <c r="H975" s="6"/>
      <c r="I975" s="6"/>
      <c r="J975" s="6" t="s">
        <v>211</v>
      </c>
      <c r="K975" s="6"/>
      <c r="L975" s="6" t="s">
        <v>1</v>
      </c>
      <c r="M975" s="12">
        <v>39753</v>
      </c>
      <c r="N975" s="12">
        <v>45291</v>
      </c>
      <c r="O975" s="6">
        <v>1</v>
      </c>
      <c r="P975" s="13">
        <v>1.0785769999999999</v>
      </c>
      <c r="Q975" s="13">
        <v>2.2422696909090907</v>
      </c>
      <c r="R975" s="14">
        <v>0.23731904137842599</v>
      </c>
      <c r="S975" s="6" t="s">
        <v>35</v>
      </c>
      <c r="T975" s="6" t="s">
        <v>35</v>
      </c>
      <c r="U975" s="15" t="s">
        <v>35</v>
      </c>
      <c r="V975" s="15" t="s">
        <v>213</v>
      </c>
      <c r="W975" s="15" t="s">
        <v>165</v>
      </c>
      <c r="X975" s="16">
        <v>1</v>
      </c>
      <c r="Y975" s="45">
        <f t="shared" si="209"/>
        <v>73050</v>
      </c>
      <c r="Z975" s="41">
        <f>IF(IFERROR(MATCH(E975,CONV_CAISO_Gen_List!C:C,0),FALSE),1,0)</f>
        <v>1</v>
      </c>
      <c r="AA975" s="47">
        <f t="shared" si="210"/>
        <v>2.2422696909090907</v>
      </c>
      <c r="AB975">
        <f t="shared" si="211"/>
        <v>1</v>
      </c>
      <c r="AC975">
        <f t="shared" si="212"/>
        <v>1</v>
      </c>
      <c r="AD975">
        <f t="shared" si="208"/>
        <v>1</v>
      </c>
      <c r="AE975">
        <f t="shared" si="213"/>
        <v>0</v>
      </c>
      <c r="AF975" t="str">
        <f t="shared" si="204"/>
        <v>VALLEY_5_PERRIS</v>
      </c>
      <c r="AG975" t="str">
        <f t="shared" si="205"/>
        <v>Rio Hondo Power Plant</v>
      </c>
      <c r="AH975" s="70">
        <f t="shared" si="206"/>
        <v>1.0785769999999999</v>
      </c>
      <c r="AI975" t="str">
        <f t="shared" si="207"/>
        <v>Small_Hydro</v>
      </c>
      <c r="AJ975" s="44">
        <f>IFERROR(INDEX(MasterGenCapability_201906!$G:$G,MATCH($AF975,MasterGenCapability_201906!$U:$U,0)),"")</f>
        <v>7.94</v>
      </c>
      <c r="AK975" s="44">
        <f>IFERROR(INDEX(NQC2020compliance_20191121!$L:$L,MATCH($AF975,NQC2020compliance_20191121!$A:$A,0)),"")</f>
        <v>7.94</v>
      </c>
    </row>
    <row r="976" spans="2:37" x14ac:dyDescent="0.25">
      <c r="B976" s="6">
        <v>971</v>
      </c>
      <c r="C976" s="6" t="s">
        <v>2628</v>
      </c>
      <c r="D976" s="6" t="s">
        <v>2629</v>
      </c>
      <c r="E976" s="6" t="s">
        <v>2001</v>
      </c>
      <c r="F976" s="6" t="s">
        <v>2617</v>
      </c>
      <c r="G976" s="6" t="s">
        <v>30</v>
      </c>
      <c r="H976" s="6"/>
      <c r="I976" s="6"/>
      <c r="J976" s="6" t="s">
        <v>992</v>
      </c>
      <c r="K976" s="6"/>
      <c r="L976" s="6" t="s">
        <v>1</v>
      </c>
      <c r="M976" s="12">
        <v>40991</v>
      </c>
      <c r="N976" s="12">
        <v>41355</v>
      </c>
      <c r="O976" s="6">
        <v>1</v>
      </c>
      <c r="P976" s="13">
        <v>31</v>
      </c>
      <c r="Q976" s="13">
        <v>72.753460000000004</v>
      </c>
      <c r="R976" s="14">
        <v>0.26790933863602889</v>
      </c>
      <c r="S976" s="6" t="s">
        <v>35</v>
      </c>
      <c r="T976" s="6" t="s">
        <v>35</v>
      </c>
      <c r="U976" s="15" t="s">
        <v>35</v>
      </c>
      <c r="V976" s="15" t="s">
        <v>992</v>
      </c>
      <c r="W976" s="15" t="s">
        <v>165</v>
      </c>
      <c r="X976" s="16">
        <v>1</v>
      </c>
      <c r="Y976" s="45">
        <f t="shared" si="209"/>
        <v>73050</v>
      </c>
      <c r="Z976" s="41">
        <f>IF(IFERROR(MATCH(E976,CONV_CAISO_Gen_List!C:C,0),FALSE),1,0)</f>
        <v>1</v>
      </c>
      <c r="AA976" s="47">
        <f t="shared" si="210"/>
        <v>72.753460000000004</v>
      </c>
      <c r="AB976">
        <f t="shared" si="211"/>
        <v>1</v>
      </c>
      <c r="AC976">
        <f t="shared" si="212"/>
        <v>1</v>
      </c>
      <c r="AD976">
        <f t="shared" si="208"/>
        <v>1</v>
      </c>
      <c r="AE976">
        <f t="shared" si="213"/>
        <v>0</v>
      </c>
      <c r="AF976" t="str">
        <f t="shared" si="204"/>
        <v>DEVERS_1_QF</v>
      </c>
      <c r="AG976" t="str">
        <f t="shared" si="205"/>
        <v xml:space="preserve">San Gorgonio Farms Wind Farm   </v>
      </c>
      <c r="AH976" s="70">
        <f t="shared" si="206"/>
        <v>31</v>
      </c>
      <c r="AI976" t="str">
        <f t="shared" si="207"/>
        <v>Wind</v>
      </c>
      <c r="AJ976" s="44">
        <f>IFERROR(INDEX(MasterGenCapability_201906!$G:$G,MATCH($AF976,MasterGenCapability_201906!$U:$U,0)),"")</f>
        <v>44.8</v>
      </c>
      <c r="AK976" s="44">
        <f>IFERROR(INDEX(NQC2020compliance_20191121!$L:$L,MATCH($AF976,NQC2020compliance_20191121!$A:$A,0)),"")</f>
        <v>1.2</v>
      </c>
    </row>
    <row r="977" spans="2:37" x14ac:dyDescent="0.25">
      <c r="B977" s="6">
        <v>972</v>
      </c>
      <c r="C977" s="6" t="s">
        <v>2630</v>
      </c>
      <c r="D977" s="6" t="s">
        <v>2631</v>
      </c>
      <c r="E977" s="6"/>
      <c r="F977" s="6" t="s">
        <v>2617</v>
      </c>
      <c r="G977" s="6" t="s">
        <v>2632</v>
      </c>
      <c r="H977" s="6"/>
      <c r="I977" s="6"/>
      <c r="J977" s="6" t="s">
        <v>191</v>
      </c>
      <c r="K977" s="6"/>
      <c r="L977" s="6" t="s">
        <v>1</v>
      </c>
      <c r="M977" s="12">
        <v>39919</v>
      </c>
      <c r="N977" s="12">
        <v>48846</v>
      </c>
      <c r="O977" s="6">
        <v>1</v>
      </c>
      <c r="P977" s="13">
        <v>15</v>
      </c>
      <c r="Q977" s="13">
        <v>56.576051000000007</v>
      </c>
      <c r="R977" s="14">
        <v>0.43056355403348556</v>
      </c>
      <c r="S977" s="6" t="s">
        <v>2155</v>
      </c>
      <c r="T977" s="6" t="s">
        <v>35</v>
      </c>
      <c r="U977" s="15" t="s">
        <v>1079</v>
      </c>
      <c r="V977" s="15" t="s">
        <v>191</v>
      </c>
      <c r="W977" s="15" t="s">
        <v>165</v>
      </c>
      <c r="X977" s="16">
        <v>1</v>
      </c>
      <c r="Y977" s="45">
        <f t="shared" si="209"/>
        <v>73050</v>
      </c>
      <c r="Z977" s="41">
        <f>IF(IFERROR(MATCH(E977,CONV_CAISO_Gen_List!C:C,0),FALSE),1,0)</f>
        <v>0</v>
      </c>
      <c r="AA977" s="47">
        <f t="shared" si="210"/>
        <v>56.576051000000007</v>
      </c>
      <c r="AB977">
        <f t="shared" si="211"/>
        <v>1</v>
      </c>
      <c r="AC977">
        <f t="shared" si="212"/>
        <v>1</v>
      </c>
      <c r="AD977">
        <f t="shared" si="208"/>
        <v>1</v>
      </c>
      <c r="AE977">
        <f t="shared" si="213"/>
        <v>0</v>
      </c>
      <c r="AF977" t="str">
        <f t="shared" si="204"/>
        <v>APU-2013-5</v>
      </c>
      <c r="AG977" t="str">
        <f t="shared" si="205"/>
        <v>Thermo No.1 BE-01</v>
      </c>
      <c r="AH977" s="70">
        <f t="shared" si="206"/>
        <v>15</v>
      </c>
      <c r="AI977" t="str">
        <f t="shared" si="207"/>
        <v>Geothermal</v>
      </c>
      <c r="AJ977" s="44" t="str">
        <f>IFERROR(INDEX(MasterGenCapability_201906!$G:$G,MATCH($AF977,MasterGenCapability_201906!$U:$U,0)),"")</f>
        <v/>
      </c>
      <c r="AK977" s="44" t="str">
        <f>IFERROR(INDEX(NQC2020compliance_20191121!$L:$L,MATCH($AF977,NQC2020compliance_20191121!$A:$A,0)),"")</f>
        <v/>
      </c>
    </row>
    <row r="978" spans="2:37" x14ac:dyDescent="0.25">
      <c r="B978" s="6">
        <v>973</v>
      </c>
      <c r="C978" s="6" t="s">
        <v>2633</v>
      </c>
      <c r="D978" s="6" t="s">
        <v>2634</v>
      </c>
      <c r="E978" s="6"/>
      <c r="F978" s="6" t="s">
        <v>2617</v>
      </c>
      <c r="G978" s="6" t="s">
        <v>30</v>
      </c>
      <c r="H978" s="6"/>
      <c r="I978" s="6"/>
      <c r="J978" s="6" t="s">
        <v>614</v>
      </c>
      <c r="K978" s="6"/>
      <c r="L978" s="6" t="s">
        <v>1</v>
      </c>
      <c r="M978" s="12">
        <v>41030</v>
      </c>
      <c r="N978" s="12">
        <v>73050</v>
      </c>
      <c r="O978" s="6">
        <v>1</v>
      </c>
      <c r="P978" s="13">
        <v>2</v>
      </c>
      <c r="Q978" s="13">
        <v>1.1870000000000001</v>
      </c>
      <c r="R978" s="14">
        <v>6.7751141552511426E-2</v>
      </c>
      <c r="S978" s="6" t="s">
        <v>35</v>
      </c>
      <c r="T978" s="6" t="s">
        <v>35</v>
      </c>
      <c r="U978" s="15" t="s">
        <v>35</v>
      </c>
      <c r="V978" s="15" t="s">
        <v>616</v>
      </c>
      <c r="W978" s="15" t="s">
        <v>165</v>
      </c>
      <c r="X978" s="16">
        <v>1</v>
      </c>
      <c r="Y978" s="45">
        <f t="shared" si="209"/>
        <v>73050</v>
      </c>
      <c r="Z978" s="41">
        <f>IF(IFERROR(MATCH(E978,CONV_CAISO_Gen_List!C:C,0),FALSE),1,0)</f>
        <v>0</v>
      </c>
      <c r="AA978" s="47">
        <f t="shared" si="210"/>
        <v>1.1870000000000001</v>
      </c>
      <c r="AB978">
        <f t="shared" si="211"/>
        <v>1</v>
      </c>
      <c r="AC978">
        <f t="shared" si="212"/>
        <v>1</v>
      </c>
      <c r="AD978">
        <f t="shared" si="208"/>
        <v>1</v>
      </c>
      <c r="AE978">
        <f t="shared" si="213"/>
        <v>0</v>
      </c>
      <c r="AF978" t="str">
        <f t="shared" si="204"/>
        <v>APU-2012-11</v>
      </c>
      <c r="AG978" t="str">
        <f t="shared" si="205"/>
        <v>Anaheim Solar Energy Plant</v>
      </c>
      <c r="AH978" s="70">
        <f t="shared" si="206"/>
        <v>2</v>
      </c>
      <c r="AI978" t="str">
        <f t="shared" si="207"/>
        <v>Solar</v>
      </c>
      <c r="AJ978" s="44" t="str">
        <f>IFERROR(INDEX(MasterGenCapability_201906!$G:$G,MATCH($AF978,MasterGenCapability_201906!$U:$U,0)),"")</f>
        <v/>
      </c>
      <c r="AK978" s="44" t="str">
        <f>IFERROR(INDEX(NQC2020compliance_20191121!$L:$L,MATCH($AF978,NQC2020compliance_20191121!$A:$A,0)),"")</f>
        <v/>
      </c>
    </row>
    <row r="979" spans="2:37" x14ac:dyDescent="0.25">
      <c r="B979" s="6">
        <v>974</v>
      </c>
      <c r="C979" s="6" t="s">
        <v>2635</v>
      </c>
      <c r="D979" s="6" t="s">
        <v>2622</v>
      </c>
      <c r="E979" s="6" t="s">
        <v>1165</v>
      </c>
      <c r="F979" s="6" t="s">
        <v>2636</v>
      </c>
      <c r="G979" s="6" t="s">
        <v>30</v>
      </c>
      <c r="H979" s="6"/>
      <c r="I979" s="6"/>
      <c r="J979" s="6" t="s">
        <v>191</v>
      </c>
      <c r="K979" s="6"/>
      <c r="L979" s="6" t="s">
        <v>1</v>
      </c>
      <c r="M979" s="12">
        <v>38742</v>
      </c>
      <c r="N979" s="12">
        <v>48213</v>
      </c>
      <c r="O979" s="6">
        <v>1</v>
      </c>
      <c r="P979" s="13">
        <v>6.3500000000000005</v>
      </c>
      <c r="Q979" s="13">
        <v>32.119489833333333</v>
      </c>
      <c r="R979" s="14">
        <v>0.57741865015160765</v>
      </c>
      <c r="S979" s="6" t="s">
        <v>35</v>
      </c>
      <c r="T979" s="6" t="s">
        <v>35</v>
      </c>
      <c r="U979" s="15" t="s">
        <v>35</v>
      </c>
      <c r="V979" s="15" t="s">
        <v>191</v>
      </c>
      <c r="W979" s="15" t="s">
        <v>165</v>
      </c>
      <c r="X979" s="16">
        <v>1</v>
      </c>
      <c r="Y979" s="45">
        <f t="shared" si="209"/>
        <v>73050</v>
      </c>
      <c r="Z979" s="41">
        <f>IF(IFERROR(MATCH(E979,CONV_CAISO_Gen_List!C:C,0),FALSE),1,0)</f>
        <v>0</v>
      </c>
      <c r="AA979" s="47">
        <f t="shared" si="210"/>
        <v>32.119489833333333</v>
      </c>
      <c r="AB979">
        <f t="shared" si="211"/>
        <v>1</v>
      </c>
      <c r="AC979">
        <f t="shared" si="212"/>
        <v>1</v>
      </c>
      <c r="AD979">
        <f t="shared" si="208"/>
        <v>1</v>
      </c>
      <c r="AE979">
        <f t="shared" si="213"/>
        <v>0</v>
      </c>
      <c r="AF979" t="str">
        <f t="shared" si="204"/>
        <v>MIRAGE_2_COCHLA</v>
      </c>
      <c r="AG979" t="str">
        <f t="shared" si="205"/>
        <v>Heber Geothermal Co</v>
      </c>
      <c r="AH979" s="70">
        <f t="shared" si="206"/>
        <v>6.3500000000000005</v>
      </c>
      <c r="AI979" t="str">
        <f t="shared" si="207"/>
        <v>Geothermal</v>
      </c>
      <c r="AJ979" s="44" t="str">
        <f>IFERROR(INDEX(MasterGenCapability_201906!$G:$G,MATCH($AF979,MasterGenCapability_201906!$U:$U,0)),"")</f>
        <v/>
      </c>
      <c r="AK979" s="44" t="str">
        <f>IFERROR(INDEX(NQC2020compliance_20191121!$L:$L,MATCH($AF979,NQC2020compliance_20191121!$A:$A,0)),"")</f>
        <v/>
      </c>
    </row>
    <row r="980" spans="2:37" x14ac:dyDescent="0.25">
      <c r="B980" s="6">
        <v>975</v>
      </c>
      <c r="C980" s="6" t="s">
        <v>2637</v>
      </c>
      <c r="D980" s="6" t="s">
        <v>2611</v>
      </c>
      <c r="E980" s="6" t="s">
        <v>2612</v>
      </c>
      <c r="F980" s="6" t="s">
        <v>2638</v>
      </c>
      <c r="G980" s="6" t="s">
        <v>30</v>
      </c>
      <c r="H980" s="6"/>
      <c r="I980" s="6"/>
      <c r="J980" s="6" t="s">
        <v>191</v>
      </c>
      <c r="K980" s="6"/>
      <c r="L980" s="6" t="s">
        <v>1</v>
      </c>
      <c r="M980" s="48">
        <v>36526</v>
      </c>
      <c r="N980" s="12">
        <v>73050</v>
      </c>
      <c r="O980" s="6">
        <v>1</v>
      </c>
      <c r="P980" s="13">
        <v>0.1265</v>
      </c>
      <c r="Q980" s="13">
        <v>1.0375652666666668</v>
      </c>
      <c r="R980" s="14">
        <v>0.93631243946312459</v>
      </c>
      <c r="S980" s="6" t="s">
        <v>35</v>
      </c>
      <c r="T980" s="6" t="s">
        <v>35</v>
      </c>
      <c r="U980" s="15" t="s">
        <v>35</v>
      </c>
      <c r="V980" s="15" t="s">
        <v>191</v>
      </c>
      <c r="W980" s="15" t="s">
        <v>165</v>
      </c>
      <c r="X980" s="16">
        <v>1</v>
      </c>
      <c r="Y980" s="45">
        <f t="shared" si="209"/>
        <v>73050</v>
      </c>
      <c r="Z980" s="41">
        <f>IF(IFERROR(MATCH(E980,CONV_CAISO_Gen_List!C:C,0),FALSE),1,0)</f>
        <v>1</v>
      </c>
      <c r="AA980" s="47">
        <f t="shared" si="210"/>
        <v>1.0375652666666668</v>
      </c>
      <c r="AB980">
        <f t="shared" si="211"/>
        <v>1</v>
      </c>
      <c r="AC980">
        <f t="shared" si="212"/>
        <v>1</v>
      </c>
      <c r="AD980">
        <f t="shared" si="208"/>
        <v>1</v>
      </c>
      <c r="AE980">
        <f t="shared" si="213"/>
        <v>0</v>
      </c>
      <c r="AF980" t="str">
        <f t="shared" si="204"/>
        <v>NCPA_7_GP1UN1</v>
      </c>
      <c r="AG980" t="str">
        <f t="shared" si="205"/>
        <v>Geothermal 1</v>
      </c>
      <c r="AH980" s="70">
        <f t="shared" si="206"/>
        <v>0.1265</v>
      </c>
      <c r="AI980" t="str">
        <f t="shared" si="207"/>
        <v>Geothermal</v>
      </c>
      <c r="AJ980" s="44">
        <f>IFERROR(INDEX(MasterGenCapability_201906!$G:$G,MATCH($AF980,MasterGenCapability_201906!$U:$U,0)),"")</f>
        <v>38.85</v>
      </c>
      <c r="AK980" s="44">
        <f>IFERROR(INDEX(NQC2020compliance_20191121!$L:$L,MATCH($AF980,NQC2020compliance_20191121!$A:$A,0)),"")</f>
        <v>31</v>
      </c>
    </row>
    <row r="981" spans="2:37" x14ac:dyDescent="0.25">
      <c r="B981" s="6">
        <v>976</v>
      </c>
      <c r="C981" s="6" t="s">
        <v>2639</v>
      </c>
      <c r="D981" s="6" t="s">
        <v>2614</v>
      </c>
      <c r="E981" s="6" t="s">
        <v>2615</v>
      </c>
      <c r="F981" s="6" t="s">
        <v>2638</v>
      </c>
      <c r="G981" s="6" t="s">
        <v>30</v>
      </c>
      <c r="H981" s="6"/>
      <c r="I981" s="6"/>
      <c r="J981" s="6" t="s">
        <v>191</v>
      </c>
      <c r="K981" s="6"/>
      <c r="L981" s="6" t="s">
        <v>1</v>
      </c>
      <c r="M981" s="48">
        <v>36526</v>
      </c>
      <c r="N981" s="12">
        <v>73050</v>
      </c>
      <c r="O981" s="6">
        <v>1</v>
      </c>
      <c r="P981" s="13">
        <v>0.1265</v>
      </c>
      <c r="Q981" s="13">
        <v>0.94119289000000017</v>
      </c>
      <c r="R981" s="14">
        <v>0.84934474885844768</v>
      </c>
      <c r="S981" s="6" t="s">
        <v>35</v>
      </c>
      <c r="T981" s="6" t="s">
        <v>35</v>
      </c>
      <c r="U981" s="15" t="s">
        <v>35</v>
      </c>
      <c r="V981" s="15" t="s">
        <v>191</v>
      </c>
      <c r="W981" s="15" t="s">
        <v>165</v>
      </c>
      <c r="X981" s="16">
        <v>1</v>
      </c>
      <c r="Y981" s="45">
        <f t="shared" si="209"/>
        <v>73050</v>
      </c>
      <c r="Z981" s="41">
        <f>IF(IFERROR(MATCH(E981,CONV_CAISO_Gen_List!C:C,0),FALSE),1,0)</f>
        <v>1</v>
      </c>
      <c r="AA981" s="47">
        <f t="shared" si="210"/>
        <v>0.94119289000000017</v>
      </c>
      <c r="AB981">
        <f t="shared" si="211"/>
        <v>1</v>
      </c>
      <c r="AC981">
        <f t="shared" si="212"/>
        <v>1</v>
      </c>
      <c r="AD981">
        <f t="shared" si="208"/>
        <v>1</v>
      </c>
      <c r="AE981">
        <f t="shared" si="213"/>
        <v>0</v>
      </c>
      <c r="AF981" t="str">
        <f t="shared" si="204"/>
        <v>NCPA_7_GP2UN3</v>
      </c>
      <c r="AG981" t="str">
        <f t="shared" si="205"/>
        <v>Geothermal 2</v>
      </c>
      <c r="AH981" s="70">
        <f t="shared" si="206"/>
        <v>0.1265</v>
      </c>
      <c r="AI981" t="str">
        <f t="shared" si="207"/>
        <v>Geothermal</v>
      </c>
      <c r="AJ981" s="44">
        <f>IFERROR(INDEX(MasterGenCapability_201906!$G:$G,MATCH($AF981,MasterGenCapability_201906!$U:$U,0)),"")</f>
        <v>42.42</v>
      </c>
      <c r="AK981" s="44">
        <f>IFERROR(INDEX(NQC2020compliance_20191121!$L:$L,MATCH($AF981,NQC2020compliance_20191121!$A:$A,0)),"")</f>
        <v>0</v>
      </c>
    </row>
    <row r="982" spans="2:37" x14ac:dyDescent="0.25">
      <c r="B982" s="6">
        <v>977</v>
      </c>
      <c r="C982" s="6" t="s">
        <v>2640</v>
      </c>
      <c r="D982" s="6" t="s">
        <v>2596</v>
      </c>
      <c r="E982" s="6"/>
      <c r="F982" s="6" t="s">
        <v>2638</v>
      </c>
      <c r="G982" s="6" t="s">
        <v>30</v>
      </c>
      <c r="H982" s="6"/>
      <c r="I982" s="6"/>
      <c r="J982" s="6" t="s">
        <v>211</v>
      </c>
      <c r="K982" s="6"/>
      <c r="L982" s="6" t="s">
        <v>1</v>
      </c>
      <c r="M982" s="12">
        <v>38353</v>
      </c>
      <c r="N982" s="12">
        <v>45657</v>
      </c>
      <c r="O982" s="6">
        <v>1</v>
      </c>
      <c r="P982" s="13">
        <v>3.765015E-2</v>
      </c>
      <c r="Q982" s="13">
        <v>0.15429437128181817</v>
      </c>
      <c r="R982" s="14">
        <v>0.46782051873376074</v>
      </c>
      <c r="S982" s="6" t="s">
        <v>2591</v>
      </c>
      <c r="T982" s="6" t="s">
        <v>35</v>
      </c>
      <c r="U982" s="15" t="s">
        <v>2591</v>
      </c>
      <c r="V982" s="15" t="s">
        <v>213</v>
      </c>
      <c r="W982" s="15" t="s">
        <v>165</v>
      </c>
      <c r="X982" s="16">
        <v>1</v>
      </c>
      <c r="Y982" s="45">
        <f t="shared" si="209"/>
        <v>73050</v>
      </c>
      <c r="Z982" s="41">
        <f>IF(IFERROR(MATCH(E982,CONV_CAISO_Gen_List!C:C,0),FALSE),1,0)</f>
        <v>0</v>
      </c>
      <c r="AA982" s="47">
        <f t="shared" si="210"/>
        <v>0.15429437128181817</v>
      </c>
      <c r="AB982">
        <f t="shared" si="211"/>
        <v>1</v>
      </c>
      <c r="AC982">
        <f t="shared" si="212"/>
        <v>1</v>
      </c>
      <c r="AD982">
        <f t="shared" si="208"/>
        <v>1</v>
      </c>
      <c r="AE982">
        <f t="shared" si="213"/>
        <v>0</v>
      </c>
      <c r="AF982" t="str">
        <f t="shared" si="204"/>
        <v>BMS-2011-5</v>
      </c>
      <c r="AG982" t="str">
        <f t="shared" si="205"/>
        <v>Nimbus</v>
      </c>
      <c r="AH982" s="70">
        <f t="shared" si="206"/>
        <v>3.765015E-2</v>
      </c>
      <c r="AI982" t="str">
        <f t="shared" si="207"/>
        <v>Small_Hydro</v>
      </c>
      <c r="AJ982" s="44" t="str">
        <f>IFERROR(INDEX(MasterGenCapability_201906!$G:$G,MATCH($AF982,MasterGenCapability_201906!$U:$U,0)),"")</f>
        <v/>
      </c>
      <c r="AK982" s="44" t="str">
        <f>IFERROR(INDEX(NQC2020compliance_20191121!$L:$L,MATCH($AF982,NQC2020compliance_20191121!$A:$A,0)),"")</f>
        <v/>
      </c>
    </row>
    <row r="983" spans="2:37" x14ac:dyDescent="0.25">
      <c r="B983" s="6">
        <v>978</v>
      </c>
      <c r="C983" s="6" t="s">
        <v>2640</v>
      </c>
      <c r="D983" s="6" t="s">
        <v>2597</v>
      </c>
      <c r="E983" s="6"/>
      <c r="F983" s="6" t="s">
        <v>2638</v>
      </c>
      <c r="G983" s="6" t="s">
        <v>30</v>
      </c>
      <c r="H983" s="6"/>
      <c r="I983" s="6"/>
      <c r="J983" s="6" t="s">
        <v>211</v>
      </c>
      <c r="K983" s="6"/>
      <c r="L983" s="6" t="s">
        <v>1</v>
      </c>
      <c r="M983" s="12">
        <v>38353</v>
      </c>
      <c r="N983" s="12">
        <v>45657</v>
      </c>
      <c r="O983" s="6">
        <v>1</v>
      </c>
      <c r="P983" s="13">
        <v>1.0179485E-2</v>
      </c>
      <c r="Q983" s="13">
        <v>3.3241659709090911E-2</v>
      </c>
      <c r="R983" s="14">
        <v>0.37278015660451391</v>
      </c>
      <c r="S983" s="6" t="s">
        <v>2591</v>
      </c>
      <c r="T983" s="6" t="s">
        <v>35</v>
      </c>
      <c r="U983" s="15" t="s">
        <v>2591</v>
      </c>
      <c r="V983" s="15" t="s">
        <v>213</v>
      </c>
      <c r="W983" s="15" t="s">
        <v>165</v>
      </c>
      <c r="X983" s="16">
        <v>1</v>
      </c>
      <c r="Y983" s="45">
        <f t="shared" si="209"/>
        <v>73050</v>
      </c>
      <c r="Z983" s="41">
        <f>IF(IFERROR(MATCH(E983,CONV_CAISO_Gen_List!C:C,0),FALSE),1,0)</f>
        <v>0</v>
      </c>
      <c r="AA983" s="47">
        <f t="shared" si="210"/>
        <v>3.3241659709090911E-2</v>
      </c>
      <c r="AB983">
        <f t="shared" si="211"/>
        <v>1</v>
      </c>
      <c r="AC983">
        <f t="shared" si="212"/>
        <v>1</v>
      </c>
      <c r="AD983">
        <f t="shared" si="208"/>
        <v>1</v>
      </c>
      <c r="AE983">
        <f t="shared" si="213"/>
        <v>0</v>
      </c>
      <c r="AF983" t="str">
        <f t="shared" si="204"/>
        <v>BMS-2011-5</v>
      </c>
      <c r="AG983" t="str">
        <f t="shared" si="205"/>
        <v>Stampede</v>
      </c>
      <c r="AH983" s="70">
        <f t="shared" si="206"/>
        <v>1.0179485E-2</v>
      </c>
      <c r="AI983" t="str">
        <f t="shared" si="207"/>
        <v>Small_Hydro</v>
      </c>
      <c r="AJ983" s="44" t="str">
        <f>IFERROR(INDEX(MasterGenCapability_201906!$G:$G,MATCH($AF983,MasterGenCapability_201906!$U:$U,0)),"")</f>
        <v/>
      </c>
      <c r="AK983" s="44" t="str">
        <f>IFERROR(INDEX(NQC2020compliance_20191121!$L:$L,MATCH($AF983,NQC2020compliance_20191121!$A:$A,0)),"")</f>
        <v/>
      </c>
    </row>
    <row r="984" spans="2:37" x14ac:dyDescent="0.25">
      <c r="B984" s="6">
        <v>979</v>
      </c>
      <c r="C984" s="6" t="s">
        <v>2640</v>
      </c>
      <c r="D984" s="6" t="s">
        <v>2598</v>
      </c>
      <c r="E984" s="6" t="s">
        <v>2599</v>
      </c>
      <c r="F984" s="6" t="s">
        <v>2638</v>
      </c>
      <c r="G984" s="6" t="s">
        <v>30</v>
      </c>
      <c r="H984" s="6"/>
      <c r="I984" s="6"/>
      <c r="J984" s="6" t="s">
        <v>211</v>
      </c>
      <c r="K984" s="6"/>
      <c r="L984" s="6" t="s">
        <v>1</v>
      </c>
      <c r="M984" s="12">
        <v>38353</v>
      </c>
      <c r="N984" s="12">
        <v>45657</v>
      </c>
      <c r="O984" s="6">
        <v>1</v>
      </c>
      <c r="P984" s="13">
        <v>9.7611499999999995E-4</v>
      </c>
      <c r="Q984" s="13">
        <v>5.6861127628363636E-3</v>
      </c>
      <c r="R984" s="14">
        <v>0.66498274328411322</v>
      </c>
      <c r="S984" s="6" t="s">
        <v>35</v>
      </c>
      <c r="T984" s="6" t="s">
        <v>35</v>
      </c>
      <c r="U984" s="15" t="s">
        <v>35</v>
      </c>
      <c r="V984" s="15" t="s">
        <v>213</v>
      </c>
      <c r="W984" s="15" t="s">
        <v>165</v>
      </c>
      <c r="X984" s="16">
        <v>1</v>
      </c>
      <c r="Y984" s="45">
        <f t="shared" si="209"/>
        <v>73050</v>
      </c>
      <c r="Z984" s="41">
        <f>IF(IFERROR(MATCH(E984,CONV_CAISO_Gen_List!C:C,0),FALSE),1,0)</f>
        <v>0</v>
      </c>
      <c r="AA984" s="47">
        <f t="shared" si="210"/>
        <v>5.6861127628363636E-3</v>
      </c>
      <c r="AB984">
        <f t="shared" si="211"/>
        <v>1</v>
      </c>
      <c r="AC984">
        <f t="shared" si="212"/>
        <v>1</v>
      </c>
      <c r="AD984">
        <f t="shared" si="208"/>
        <v>1</v>
      </c>
      <c r="AE984">
        <f t="shared" si="213"/>
        <v>0</v>
      </c>
      <c r="AF984" t="str">
        <f t="shared" si="204"/>
        <v>LEWSTN_7_UNIT 1</v>
      </c>
      <c r="AG984" t="str">
        <f t="shared" si="205"/>
        <v>Lewiston</v>
      </c>
      <c r="AH984" s="70">
        <f t="shared" si="206"/>
        <v>9.7611499999999995E-4</v>
      </c>
      <c r="AI984" t="str">
        <f t="shared" si="207"/>
        <v>Small_Hydro</v>
      </c>
      <c r="AJ984" s="44" t="str">
        <f>IFERROR(INDEX(MasterGenCapability_201906!$G:$G,MATCH($AF984,MasterGenCapability_201906!$U:$U,0)),"")</f>
        <v/>
      </c>
      <c r="AK984" s="44" t="str">
        <f>IFERROR(INDEX(NQC2020compliance_20191121!$L:$L,MATCH($AF984,NQC2020compliance_20191121!$A:$A,0)),"")</f>
        <v/>
      </c>
    </row>
    <row r="985" spans="2:37" hidden="1" x14ac:dyDescent="0.25">
      <c r="B985" s="6">
        <v>980</v>
      </c>
      <c r="C985" s="6" t="s">
        <v>2641</v>
      </c>
      <c r="D985" s="6" t="s">
        <v>2642</v>
      </c>
      <c r="E985" s="6"/>
      <c r="F985" s="6" t="s">
        <v>2643</v>
      </c>
      <c r="G985" s="6" t="s">
        <v>30</v>
      </c>
      <c r="H985" s="6"/>
      <c r="I985" s="6"/>
      <c r="J985" s="6" t="s">
        <v>33</v>
      </c>
      <c r="K985" s="6" t="s">
        <v>2644</v>
      </c>
      <c r="L985" s="6" t="s">
        <v>1</v>
      </c>
      <c r="M985" s="12">
        <v>38618</v>
      </c>
      <c r="N985" s="12">
        <v>73050</v>
      </c>
      <c r="O985" s="6">
        <v>1</v>
      </c>
      <c r="P985" s="13">
        <v>0</v>
      </c>
      <c r="Q985" s="13">
        <v>73.408919999999995</v>
      </c>
      <c r="R985" s="14"/>
      <c r="S985" s="6" t="s">
        <v>2645</v>
      </c>
      <c r="T985" s="6" t="s">
        <v>2646</v>
      </c>
      <c r="U985" s="15" t="s">
        <v>2646</v>
      </c>
      <c r="V985" s="15" t="s">
        <v>1054</v>
      </c>
      <c r="W985" s="15" t="s">
        <v>165</v>
      </c>
      <c r="X985" s="16">
        <v>1</v>
      </c>
      <c r="Y985" s="45">
        <f t="shared" si="209"/>
        <v>73050</v>
      </c>
      <c r="Z985" s="41">
        <f>IF(IFERROR(MATCH(E985,CONV_CAISO_Gen_List!C:C,0),FALSE),1,0)</f>
        <v>0</v>
      </c>
      <c r="AA985" s="47">
        <f t="shared" si="210"/>
        <v>73.408919999999995</v>
      </c>
      <c r="AB985">
        <f t="shared" si="211"/>
        <v>1</v>
      </c>
      <c r="AC985">
        <f t="shared" si="212"/>
        <v>0</v>
      </c>
      <c r="AD985">
        <f t="shared" si="208"/>
        <v>0</v>
      </c>
      <c r="AE985">
        <f t="shared" si="213"/>
        <v>1</v>
      </c>
      <c r="AJ985" s="44" t="str">
        <f>IFERROR(INDEX(MasterGenCapability_201906!$G:$G,MATCH($AF985,MasterGenCapability_201906!$U:$U,0)),"")</f>
        <v/>
      </c>
      <c r="AK985" s="44" t="str">
        <f>IFERROR(INDEX(NQC2020compliance_20191121!$L:$L,MATCH($AF985,NQC2020compliance_20191121!$A:$A,0)),"")</f>
        <v/>
      </c>
    </row>
    <row r="986" spans="2:37" hidden="1" x14ac:dyDescent="0.25">
      <c r="B986" s="6">
        <v>981</v>
      </c>
      <c r="C986" s="6" t="s">
        <v>2647</v>
      </c>
      <c r="D986" s="6" t="s">
        <v>2648</v>
      </c>
      <c r="E986" s="6" t="s">
        <v>2649</v>
      </c>
      <c r="F986" s="6" t="s">
        <v>2643</v>
      </c>
      <c r="G986" s="6" t="s">
        <v>30</v>
      </c>
      <c r="H986" s="6"/>
      <c r="I986" s="6"/>
      <c r="J986" s="6" t="s">
        <v>33</v>
      </c>
      <c r="K986" s="6"/>
      <c r="L986" s="6" t="s">
        <v>1</v>
      </c>
      <c r="M986" s="12">
        <v>40505</v>
      </c>
      <c r="N986" s="12">
        <v>47810</v>
      </c>
      <c r="O986" s="6">
        <v>1</v>
      </c>
      <c r="P986" s="13">
        <v>1.5333333333333332</v>
      </c>
      <c r="Q986" s="13">
        <v>7.4787916666666661</v>
      </c>
      <c r="R986" s="14">
        <v>0.55678913539805441</v>
      </c>
      <c r="S986" s="6" t="s">
        <v>35</v>
      </c>
      <c r="T986" s="6" t="s">
        <v>2646</v>
      </c>
      <c r="U986" s="15" t="s">
        <v>35</v>
      </c>
      <c r="V986" s="15" t="s">
        <v>36</v>
      </c>
      <c r="W986" s="15" t="s">
        <v>165</v>
      </c>
      <c r="X986" s="16">
        <v>1</v>
      </c>
      <c r="Y986" s="45">
        <f t="shared" si="209"/>
        <v>73050</v>
      </c>
      <c r="Z986" s="41">
        <f>IF(IFERROR(MATCH(E986,CONV_CAISO_Gen_List!C:C,0),FALSE),1,0)</f>
        <v>1</v>
      </c>
      <c r="AA986" s="47">
        <f t="shared" si="210"/>
        <v>7.4787916666666661</v>
      </c>
      <c r="AB986">
        <f t="shared" si="211"/>
        <v>1</v>
      </c>
      <c r="AC986">
        <f t="shared" si="212"/>
        <v>0</v>
      </c>
      <c r="AD986">
        <f t="shared" si="208"/>
        <v>0</v>
      </c>
      <c r="AE986">
        <f t="shared" si="213"/>
        <v>0</v>
      </c>
      <c r="AJ986" s="44" t="str">
        <f>IFERROR(INDEX(MasterGenCapability_201906!$G:$G,MATCH($AF986,MasterGenCapability_201906!$U:$U,0)),"")</f>
        <v/>
      </c>
      <c r="AK986" s="44" t="str">
        <f>IFERROR(INDEX(NQC2020compliance_20191121!$L:$L,MATCH($AF986,NQC2020compliance_20191121!$A:$A,0)),"")</f>
        <v/>
      </c>
    </row>
    <row r="987" spans="2:37" hidden="1" x14ac:dyDescent="0.25">
      <c r="B987" s="6">
        <v>982</v>
      </c>
      <c r="C987" s="6" t="s">
        <v>2650</v>
      </c>
      <c r="D987" s="6" t="s">
        <v>2651</v>
      </c>
      <c r="E987" s="6"/>
      <c r="F987" s="6" t="s">
        <v>2643</v>
      </c>
      <c r="G987" s="6" t="s">
        <v>2632</v>
      </c>
      <c r="H987" s="6"/>
      <c r="I987" s="6"/>
      <c r="J987" s="6" t="s">
        <v>992</v>
      </c>
      <c r="K987" s="6"/>
      <c r="L987" s="6" t="s">
        <v>1</v>
      </c>
      <c r="M987" s="12">
        <v>40133</v>
      </c>
      <c r="N987" s="12">
        <v>47438</v>
      </c>
      <c r="O987" s="6">
        <v>1</v>
      </c>
      <c r="P987" s="13">
        <v>10.175000000000001</v>
      </c>
      <c r="Q987" s="13">
        <v>20.275560000000002</v>
      </c>
      <c r="R987" s="14">
        <v>0.22747534583151022</v>
      </c>
      <c r="S987" s="6" t="s">
        <v>2645</v>
      </c>
      <c r="T987" s="6" t="s">
        <v>2646</v>
      </c>
      <c r="U987" s="15" t="s">
        <v>2646</v>
      </c>
      <c r="V987" s="15" t="s">
        <v>992</v>
      </c>
      <c r="W987" s="15" t="s">
        <v>165</v>
      </c>
      <c r="X987" s="16">
        <v>1</v>
      </c>
      <c r="Y987" s="45">
        <f t="shared" si="209"/>
        <v>73050</v>
      </c>
      <c r="Z987" s="41">
        <f>IF(IFERROR(MATCH(E987,CONV_CAISO_Gen_List!C:C,0),FALSE),1,0)</f>
        <v>0</v>
      </c>
      <c r="AA987" s="47">
        <f t="shared" si="210"/>
        <v>20.275560000000002</v>
      </c>
      <c r="AB987">
        <f t="shared" si="211"/>
        <v>1</v>
      </c>
      <c r="AC987">
        <f t="shared" si="212"/>
        <v>0</v>
      </c>
      <c r="AD987">
        <f t="shared" si="208"/>
        <v>0</v>
      </c>
      <c r="AE987">
        <f t="shared" si="213"/>
        <v>0</v>
      </c>
      <c r="AJ987" s="44" t="str">
        <f>IFERROR(INDEX(MasterGenCapability_201906!$G:$G,MATCH($AF987,MasterGenCapability_201906!$U:$U,0)),"")</f>
        <v/>
      </c>
      <c r="AK987" s="44" t="str">
        <f>IFERROR(INDEX(NQC2020compliance_20191121!$L:$L,MATCH($AF987,NQC2020compliance_20191121!$A:$A,0)),"")</f>
        <v/>
      </c>
    </row>
    <row r="988" spans="2:37" hidden="1" x14ac:dyDescent="0.25">
      <c r="B988" s="6">
        <v>983</v>
      </c>
      <c r="C988" s="6" t="s">
        <v>2652</v>
      </c>
      <c r="D988" s="6" t="s">
        <v>2653</v>
      </c>
      <c r="E988" s="6"/>
      <c r="F988" s="6" t="s">
        <v>2643</v>
      </c>
      <c r="G988" s="6" t="s">
        <v>1086</v>
      </c>
      <c r="H988" s="6"/>
      <c r="I988" s="6"/>
      <c r="J988" s="6" t="s">
        <v>992</v>
      </c>
      <c r="K988" s="6"/>
      <c r="L988" s="6" t="s">
        <v>1</v>
      </c>
      <c r="M988" s="12">
        <v>39843</v>
      </c>
      <c r="N988" s="12">
        <v>46416</v>
      </c>
      <c r="O988" s="6">
        <v>1</v>
      </c>
      <c r="P988" s="13">
        <v>9.870000000000001</v>
      </c>
      <c r="Q988" s="13">
        <v>25.125233333333338</v>
      </c>
      <c r="R988" s="14">
        <v>0.29059547326816348</v>
      </c>
      <c r="S988" s="6" t="s">
        <v>1078</v>
      </c>
      <c r="T988" s="6" t="s">
        <v>2646</v>
      </c>
      <c r="U988" s="15" t="s">
        <v>1079</v>
      </c>
      <c r="V988" s="15" t="s">
        <v>992</v>
      </c>
      <c r="W988" s="15" t="s">
        <v>165</v>
      </c>
      <c r="X988" s="16">
        <v>1</v>
      </c>
      <c r="Y988" s="45">
        <f t="shared" si="209"/>
        <v>73050</v>
      </c>
      <c r="Z988" s="41">
        <f>IF(IFERROR(MATCH(E988,CONV_CAISO_Gen_List!C:C,0),FALSE),1,0)</f>
        <v>0</v>
      </c>
      <c r="AA988" s="47">
        <f t="shared" si="210"/>
        <v>25.125233333333338</v>
      </c>
      <c r="AB988">
        <f t="shared" si="211"/>
        <v>1</v>
      </c>
      <c r="AC988">
        <f t="shared" si="212"/>
        <v>0</v>
      </c>
      <c r="AD988">
        <f t="shared" si="208"/>
        <v>0</v>
      </c>
      <c r="AE988">
        <f t="shared" si="213"/>
        <v>0</v>
      </c>
      <c r="AJ988" s="44" t="str">
        <f>IFERROR(INDEX(MasterGenCapability_201906!$G:$G,MATCH($AF988,MasterGenCapability_201906!$U:$U,0)),"")</f>
        <v/>
      </c>
      <c r="AK988" s="44" t="str">
        <f>IFERROR(INDEX(NQC2020compliance_20191121!$L:$L,MATCH($AF988,NQC2020compliance_20191121!$A:$A,0)),"")</f>
        <v/>
      </c>
    </row>
    <row r="989" spans="2:37" hidden="1" x14ac:dyDescent="0.25">
      <c r="B989" s="6">
        <v>984</v>
      </c>
      <c r="C989" s="6" t="s">
        <v>2654</v>
      </c>
      <c r="D989" s="6" t="s">
        <v>2619</v>
      </c>
      <c r="E989" s="6"/>
      <c r="F989" s="6" t="s">
        <v>2643</v>
      </c>
      <c r="G989" s="6" t="s">
        <v>2620</v>
      </c>
      <c r="H989" s="6"/>
      <c r="I989" s="6"/>
      <c r="J989" s="6" t="s">
        <v>992</v>
      </c>
      <c r="K989" s="6"/>
      <c r="L989" s="6" t="s">
        <v>1</v>
      </c>
      <c r="M989" s="12">
        <v>38899</v>
      </c>
      <c r="N989" s="12">
        <v>44743</v>
      </c>
      <c r="O989" s="6">
        <v>1</v>
      </c>
      <c r="P989" s="13">
        <v>4.8812907300548334</v>
      </c>
      <c r="Q989" s="13">
        <v>8.3796384875232519</v>
      </c>
      <c r="R989" s="14">
        <v>0.19596860521518056</v>
      </c>
      <c r="S989" s="6" t="s">
        <v>2155</v>
      </c>
      <c r="T989" s="6" t="s">
        <v>2646</v>
      </c>
      <c r="U989" s="15" t="s">
        <v>1079</v>
      </c>
      <c r="V989" s="15" t="s">
        <v>992</v>
      </c>
      <c r="W989" s="15" t="s">
        <v>165</v>
      </c>
      <c r="X989" s="16">
        <v>1</v>
      </c>
      <c r="Y989" s="45">
        <f t="shared" si="209"/>
        <v>73050</v>
      </c>
      <c r="Z989" s="41">
        <f>IF(IFERROR(MATCH(E989,CONV_CAISO_Gen_List!C:C,0),FALSE),1,0)</f>
        <v>0</v>
      </c>
      <c r="AA989" s="47">
        <f t="shared" si="210"/>
        <v>8.3796384875232519</v>
      </c>
      <c r="AB989">
        <f t="shared" si="211"/>
        <v>1</v>
      </c>
      <c r="AC989">
        <f t="shared" si="212"/>
        <v>0</v>
      </c>
      <c r="AD989">
        <f t="shared" si="208"/>
        <v>0</v>
      </c>
      <c r="AE989">
        <f t="shared" si="213"/>
        <v>0</v>
      </c>
      <c r="AJ989" s="44" t="str">
        <f>IFERROR(INDEX(MasterGenCapability_201906!$G:$G,MATCH($AF989,MasterGenCapability_201906!$U:$U,0)),"")</f>
        <v/>
      </c>
      <c r="AK989" s="44" t="str">
        <f>IFERROR(INDEX(NQC2020compliance_20191121!$L:$L,MATCH($AF989,NQC2020compliance_20191121!$A:$A,0)),"")</f>
        <v/>
      </c>
    </row>
    <row r="990" spans="2:37" hidden="1" x14ac:dyDescent="0.25">
      <c r="B990" s="6">
        <v>985</v>
      </c>
      <c r="C990" s="6" t="s">
        <v>2655</v>
      </c>
      <c r="D990" s="6" t="s">
        <v>2656</v>
      </c>
      <c r="E990" s="6"/>
      <c r="F990" s="6" t="s">
        <v>2643</v>
      </c>
      <c r="G990" s="6" t="s">
        <v>1075</v>
      </c>
      <c r="H990" s="6"/>
      <c r="I990" s="6"/>
      <c r="J990" s="6" t="s">
        <v>211</v>
      </c>
      <c r="K990" s="6"/>
      <c r="L990" s="6" t="s">
        <v>1</v>
      </c>
      <c r="M990" s="12">
        <v>40087</v>
      </c>
      <c r="N990" s="12">
        <v>73050</v>
      </c>
      <c r="O990" s="6">
        <v>1</v>
      </c>
      <c r="P990" s="13">
        <v>28.734000000000002</v>
      </c>
      <c r="Q990" s="13">
        <v>23.941800000000001</v>
      </c>
      <c r="R990" s="14">
        <v>9.511666290042535E-2</v>
      </c>
      <c r="S990" s="6" t="s">
        <v>1078</v>
      </c>
      <c r="T990" s="6" t="s">
        <v>2646</v>
      </c>
      <c r="U990" s="15" t="s">
        <v>1079</v>
      </c>
      <c r="V990" s="15" t="s">
        <v>213</v>
      </c>
      <c r="W990" s="15" t="s">
        <v>165</v>
      </c>
      <c r="X990" s="16">
        <v>1</v>
      </c>
      <c r="Y990" s="45">
        <f t="shared" si="209"/>
        <v>73050</v>
      </c>
      <c r="Z990" s="41">
        <f>IF(IFERROR(MATCH(E990,CONV_CAISO_Gen_List!C:C,0),FALSE),1,0)</f>
        <v>0</v>
      </c>
      <c r="AA990" s="47">
        <f t="shared" si="210"/>
        <v>23.941800000000001</v>
      </c>
      <c r="AB990">
        <f t="shared" si="211"/>
        <v>1</v>
      </c>
      <c r="AC990">
        <f t="shared" si="212"/>
        <v>0</v>
      </c>
      <c r="AD990">
        <f t="shared" si="208"/>
        <v>0</v>
      </c>
      <c r="AE990">
        <f t="shared" si="213"/>
        <v>0</v>
      </c>
      <c r="AJ990" s="44" t="str">
        <f>IFERROR(INDEX(MasterGenCapability_201906!$G:$G,MATCH($AF990,MasterGenCapability_201906!$U:$U,0)),"")</f>
        <v/>
      </c>
      <c r="AK990" s="44" t="str">
        <f>IFERROR(INDEX(NQC2020compliance_20191121!$L:$L,MATCH($AF990,NQC2020compliance_20191121!$A:$A,0)),"")</f>
        <v/>
      </c>
    </row>
    <row r="991" spans="2:37" hidden="1" x14ac:dyDescent="0.25">
      <c r="B991" s="6">
        <v>986</v>
      </c>
      <c r="C991" s="6" t="s">
        <v>2657</v>
      </c>
      <c r="D991" s="6" t="s">
        <v>2658</v>
      </c>
      <c r="E991" s="6"/>
      <c r="F991" s="6" t="s">
        <v>2643</v>
      </c>
      <c r="G991" s="6" t="s">
        <v>30</v>
      </c>
      <c r="H991" s="6"/>
      <c r="I991" s="6"/>
      <c r="J991" s="6" t="s">
        <v>33</v>
      </c>
      <c r="K991" s="6"/>
      <c r="L991" s="6" t="s">
        <v>1</v>
      </c>
      <c r="M991" s="12">
        <v>40725</v>
      </c>
      <c r="N991" s="12">
        <v>73050</v>
      </c>
      <c r="O991" s="6">
        <v>1</v>
      </c>
      <c r="P991" s="13">
        <v>0</v>
      </c>
      <c r="Q991" s="13">
        <v>0</v>
      </c>
      <c r="R991" s="14"/>
      <c r="S991" s="6">
        <v>0</v>
      </c>
      <c r="T991" s="6" t="s">
        <v>2646</v>
      </c>
      <c r="U991" s="15" t="s">
        <v>1054</v>
      </c>
      <c r="V991" s="15" t="s">
        <v>36</v>
      </c>
      <c r="W991" s="15" t="s">
        <v>165</v>
      </c>
      <c r="X991" s="16">
        <v>1</v>
      </c>
      <c r="Y991" s="45">
        <f t="shared" si="209"/>
        <v>73050</v>
      </c>
      <c r="Z991" s="41">
        <f>IF(IFERROR(MATCH(E991,CONV_CAISO_Gen_List!C:C,0),FALSE),1,0)</f>
        <v>0</v>
      </c>
      <c r="AA991" s="47">
        <f t="shared" si="210"/>
        <v>0</v>
      </c>
      <c r="AB991">
        <f t="shared" si="211"/>
        <v>1</v>
      </c>
      <c r="AC991">
        <f t="shared" si="212"/>
        <v>0</v>
      </c>
      <c r="AD991">
        <f t="shared" si="208"/>
        <v>0</v>
      </c>
      <c r="AE991">
        <f t="shared" si="213"/>
        <v>1</v>
      </c>
      <c r="AJ991" s="44" t="str">
        <f>IFERROR(INDEX(MasterGenCapability_201906!$G:$G,MATCH($AF991,MasterGenCapability_201906!$U:$U,0)),"")</f>
        <v/>
      </c>
      <c r="AK991" s="44" t="str">
        <f>IFERROR(INDEX(NQC2020compliance_20191121!$L:$L,MATCH($AF991,NQC2020compliance_20191121!$A:$A,0)),"")</f>
        <v/>
      </c>
    </row>
    <row r="992" spans="2:37" hidden="1" x14ac:dyDescent="0.25">
      <c r="B992" s="6">
        <v>987</v>
      </c>
      <c r="C992" s="6" t="s">
        <v>2659</v>
      </c>
      <c r="D992" s="6" t="s">
        <v>2660</v>
      </c>
      <c r="E992" s="6"/>
      <c r="F992" s="6" t="s">
        <v>2643</v>
      </c>
      <c r="G992" s="6" t="s">
        <v>834</v>
      </c>
      <c r="H992" s="6"/>
      <c r="I992" s="6"/>
      <c r="J992" s="6" t="s">
        <v>191</v>
      </c>
      <c r="K992" s="6"/>
      <c r="L992" s="6" t="s">
        <v>1</v>
      </c>
      <c r="M992" s="12">
        <v>41579</v>
      </c>
      <c r="N992" s="12">
        <v>12359</v>
      </c>
      <c r="O992" s="6">
        <v>1</v>
      </c>
      <c r="P992" s="13">
        <v>2.4607999999999999</v>
      </c>
      <c r="Q992" s="13">
        <v>23.088455999999997</v>
      </c>
      <c r="R992" s="14">
        <v>1.0710616438356164</v>
      </c>
      <c r="S992" s="6" t="s">
        <v>2661</v>
      </c>
      <c r="T992" s="6" t="s">
        <v>2646</v>
      </c>
      <c r="U992" s="15" t="s">
        <v>1079</v>
      </c>
      <c r="V992" s="15" t="s">
        <v>191</v>
      </c>
      <c r="W992" s="15" t="s">
        <v>165</v>
      </c>
      <c r="X992" s="16">
        <v>1</v>
      </c>
      <c r="Y992" s="45">
        <f t="shared" si="209"/>
        <v>73050</v>
      </c>
      <c r="Z992" s="41">
        <f>IF(IFERROR(MATCH(E992,CONV_CAISO_Gen_List!C:C,0),FALSE),1,0)</f>
        <v>0</v>
      </c>
      <c r="AA992" s="47">
        <f t="shared" si="210"/>
        <v>23.088455999999997</v>
      </c>
      <c r="AB992">
        <f t="shared" si="211"/>
        <v>1</v>
      </c>
      <c r="AC992">
        <f t="shared" si="212"/>
        <v>0</v>
      </c>
      <c r="AD992">
        <f t="shared" si="208"/>
        <v>0</v>
      </c>
      <c r="AE992">
        <f t="shared" si="213"/>
        <v>0</v>
      </c>
      <c r="AJ992" s="44" t="str">
        <f>IFERROR(INDEX(MasterGenCapability_201906!$G:$G,MATCH($AF992,MasterGenCapability_201906!$U:$U,0)),"")</f>
        <v/>
      </c>
      <c r="AK992" s="44" t="str">
        <f>IFERROR(INDEX(NQC2020compliance_20191121!$L:$L,MATCH($AF992,NQC2020compliance_20191121!$A:$A,0)),"")</f>
        <v/>
      </c>
    </row>
    <row r="993" spans="2:37" hidden="1" x14ac:dyDescent="0.25">
      <c r="B993" s="6">
        <v>988</v>
      </c>
      <c r="C993" s="6" t="s">
        <v>2662</v>
      </c>
      <c r="D993" s="6" t="s">
        <v>2663</v>
      </c>
      <c r="E993" s="6"/>
      <c r="F993" s="6" t="s">
        <v>2643</v>
      </c>
      <c r="G993" s="6" t="s">
        <v>834</v>
      </c>
      <c r="H993" s="6"/>
      <c r="I993" s="6"/>
      <c r="J993" s="6" t="s">
        <v>614</v>
      </c>
      <c r="K993" s="6"/>
      <c r="L993" s="6" t="s">
        <v>1</v>
      </c>
      <c r="M993" s="12">
        <v>41773</v>
      </c>
      <c r="N993" s="12">
        <v>48712</v>
      </c>
      <c r="O993" s="6">
        <v>1</v>
      </c>
      <c r="P993" s="13">
        <v>40.800000000000004</v>
      </c>
      <c r="Q993" s="13">
        <v>96.388960000000012</v>
      </c>
      <c r="R993" s="14">
        <v>0.26968887098218286</v>
      </c>
      <c r="S993" s="6" t="s">
        <v>2645</v>
      </c>
      <c r="T993" s="6" t="s">
        <v>2646</v>
      </c>
      <c r="U993" s="15" t="s">
        <v>2646</v>
      </c>
      <c r="V993" s="15" t="s">
        <v>616</v>
      </c>
      <c r="W993" s="15" t="s">
        <v>165</v>
      </c>
      <c r="X993" s="16">
        <v>1</v>
      </c>
      <c r="Y993" s="45">
        <f t="shared" si="209"/>
        <v>73050</v>
      </c>
      <c r="Z993" s="41">
        <f>IF(IFERROR(MATCH(E993,CONV_CAISO_Gen_List!C:C,0),FALSE),1,0)</f>
        <v>0</v>
      </c>
      <c r="AA993" s="47">
        <f t="shared" si="210"/>
        <v>96.388960000000012</v>
      </c>
      <c r="AB993">
        <f t="shared" si="211"/>
        <v>1</v>
      </c>
      <c r="AC993">
        <f t="shared" si="212"/>
        <v>0</v>
      </c>
      <c r="AD993">
        <f t="shared" si="208"/>
        <v>0</v>
      </c>
      <c r="AE993">
        <f t="shared" si="213"/>
        <v>0</v>
      </c>
      <c r="AJ993" s="44" t="str">
        <f>IFERROR(INDEX(MasterGenCapability_201906!$G:$G,MATCH($AF993,MasterGenCapability_201906!$U:$U,0)),"")</f>
        <v/>
      </c>
      <c r="AK993" s="44" t="str">
        <f>IFERROR(INDEX(NQC2020compliance_20191121!$L:$L,MATCH($AF993,NQC2020compliance_20191121!$A:$A,0)),"")</f>
        <v/>
      </c>
    </row>
    <row r="994" spans="2:37" x14ac:dyDescent="0.25">
      <c r="B994" s="6">
        <v>989</v>
      </c>
      <c r="C994" s="6" t="s">
        <v>2664</v>
      </c>
      <c r="D994" s="6" t="s">
        <v>2665</v>
      </c>
      <c r="E994" s="6"/>
      <c r="F994" s="6" t="s">
        <v>2666</v>
      </c>
      <c r="G994" s="6" t="s">
        <v>30</v>
      </c>
      <c r="H994" s="6"/>
      <c r="I994" s="6"/>
      <c r="J994" s="6" t="s">
        <v>36</v>
      </c>
      <c r="K994" s="6"/>
      <c r="L994" s="6" t="s">
        <v>1</v>
      </c>
      <c r="M994" s="12">
        <v>37433</v>
      </c>
      <c r="N994" s="12">
        <v>73050</v>
      </c>
      <c r="O994" s="6">
        <v>1</v>
      </c>
      <c r="P994" s="13">
        <v>2.1</v>
      </c>
      <c r="Q994" s="13">
        <v>7.6095000000000006</v>
      </c>
      <c r="R994" s="14">
        <v>0.41364970645792565</v>
      </c>
      <c r="S994" s="6" t="s">
        <v>35</v>
      </c>
      <c r="T994" s="6" t="s">
        <v>35</v>
      </c>
      <c r="U994" s="15" t="s">
        <v>35</v>
      </c>
      <c r="V994" s="15" t="s">
        <v>36</v>
      </c>
      <c r="W994" s="15" t="s">
        <v>165</v>
      </c>
      <c r="X994" s="16">
        <v>1</v>
      </c>
      <c r="Y994" s="45">
        <f t="shared" si="209"/>
        <v>73050</v>
      </c>
      <c r="Z994" s="41">
        <f>IF(IFERROR(MATCH(E994,CONV_CAISO_Gen_List!C:C,0),FALSE),1,0)</f>
        <v>0</v>
      </c>
      <c r="AA994" s="47">
        <f t="shared" si="210"/>
        <v>7.6095000000000006</v>
      </c>
      <c r="AB994">
        <f t="shared" si="211"/>
        <v>1</v>
      </c>
      <c r="AC994">
        <f t="shared" si="212"/>
        <v>1</v>
      </c>
      <c r="AD994">
        <f t="shared" si="208"/>
        <v>1</v>
      </c>
      <c r="AE994">
        <f t="shared" si="213"/>
        <v>0</v>
      </c>
      <c r="AF994" t="str">
        <f t="shared" ref="AF994:AF1023" si="214">IF(ISBLANK(E994),C994,E994)</f>
        <v>CCSF-2011-15</v>
      </c>
      <c r="AG994" t="str">
        <f t="shared" ref="AG994:AG1023" si="215">D994</f>
        <v>Southeast Digester Gas Cogen Plant</v>
      </c>
      <c r="AH994" s="70">
        <f t="shared" ref="AH994:AH1023" si="216">P994</f>
        <v>2.1</v>
      </c>
      <c r="AI994" t="str">
        <f t="shared" ref="AI994:AI1023" si="217">V994</f>
        <v>Biomass</v>
      </c>
      <c r="AJ994" s="44" t="str">
        <f>IFERROR(INDEX(MasterGenCapability_201906!$G:$G,MATCH($AF994,MasterGenCapability_201906!$U:$U,0)),"")</f>
        <v/>
      </c>
      <c r="AK994" s="44" t="str">
        <f>IFERROR(INDEX(NQC2020compliance_20191121!$L:$L,MATCH($AF994,NQC2020compliance_20191121!$A:$A,0)),"")</f>
        <v/>
      </c>
    </row>
    <row r="995" spans="2:37" x14ac:dyDescent="0.25">
      <c r="B995" s="6">
        <v>990</v>
      </c>
      <c r="C995" s="6" t="s">
        <v>2667</v>
      </c>
      <c r="D995" s="6" t="s">
        <v>2668</v>
      </c>
      <c r="E995" s="6"/>
      <c r="F995" s="6" t="s">
        <v>2666</v>
      </c>
      <c r="G995" s="6" t="s">
        <v>30</v>
      </c>
      <c r="H995" s="6"/>
      <c r="I995" s="6"/>
      <c r="J995" s="6" t="s">
        <v>614</v>
      </c>
      <c r="K995" s="6"/>
      <c r="L995" s="6" t="s">
        <v>1</v>
      </c>
      <c r="M995" s="12">
        <v>38631</v>
      </c>
      <c r="N995" s="12">
        <v>73050</v>
      </c>
      <c r="O995" s="6">
        <v>1</v>
      </c>
      <c r="P995" s="13">
        <v>2</v>
      </c>
      <c r="Q995" s="13">
        <v>0.156</v>
      </c>
      <c r="R995" s="14">
        <v>8.9041095890410957E-3</v>
      </c>
      <c r="S995" s="6" t="s">
        <v>35</v>
      </c>
      <c r="T995" s="6" t="s">
        <v>35</v>
      </c>
      <c r="U995" s="15" t="s">
        <v>35</v>
      </c>
      <c r="V995" s="15" t="s">
        <v>616</v>
      </c>
      <c r="W995" s="15" t="s">
        <v>165</v>
      </c>
      <c r="X995" s="16">
        <v>1</v>
      </c>
      <c r="Y995" s="45">
        <f t="shared" si="209"/>
        <v>73050</v>
      </c>
      <c r="Z995" s="41">
        <f>IF(IFERROR(MATCH(E995,CONV_CAISO_Gen_List!C:C,0),FALSE),1,0)</f>
        <v>0</v>
      </c>
      <c r="AA995" s="47">
        <f t="shared" si="210"/>
        <v>0.156</v>
      </c>
      <c r="AB995">
        <f t="shared" si="211"/>
        <v>1</v>
      </c>
      <c r="AC995">
        <f t="shared" si="212"/>
        <v>1</v>
      </c>
      <c r="AD995">
        <f t="shared" si="208"/>
        <v>1</v>
      </c>
      <c r="AE995">
        <f t="shared" si="213"/>
        <v>0</v>
      </c>
      <c r="AF995" t="str">
        <f t="shared" si="214"/>
        <v>CCSF-2011-16</v>
      </c>
      <c r="AG995" t="str">
        <f t="shared" si="215"/>
        <v>Southeast Wastwater Treatment Plant/CCSF</v>
      </c>
      <c r="AH995" s="70">
        <f t="shared" si="216"/>
        <v>2</v>
      </c>
      <c r="AI995" t="str">
        <f t="shared" si="217"/>
        <v>Solar</v>
      </c>
      <c r="AJ995" s="44" t="str">
        <f>IFERROR(INDEX(MasterGenCapability_201906!$G:$G,MATCH($AF995,MasterGenCapability_201906!$U:$U,0)),"")</f>
        <v/>
      </c>
      <c r="AK995" s="44" t="str">
        <f>IFERROR(INDEX(NQC2020compliance_20191121!$L:$L,MATCH($AF995,NQC2020compliance_20191121!$A:$A,0)),"")</f>
        <v/>
      </c>
    </row>
    <row r="996" spans="2:37" x14ac:dyDescent="0.25">
      <c r="B996" s="6">
        <v>991</v>
      </c>
      <c r="C996" s="6" t="s">
        <v>2669</v>
      </c>
      <c r="D996" s="6" t="s">
        <v>2670</v>
      </c>
      <c r="E996" s="6" t="s">
        <v>2671</v>
      </c>
      <c r="F996" s="6" t="s">
        <v>2666</v>
      </c>
      <c r="G996" s="6" t="s">
        <v>30</v>
      </c>
      <c r="H996" s="6"/>
      <c r="I996" s="6"/>
      <c r="J996" s="6" t="s">
        <v>614</v>
      </c>
      <c r="K996" s="6"/>
      <c r="L996" s="6" t="s">
        <v>1</v>
      </c>
      <c r="M996" s="12">
        <v>40494</v>
      </c>
      <c r="N996" s="12">
        <v>49624</v>
      </c>
      <c r="O996" s="6">
        <v>1</v>
      </c>
      <c r="P996" s="13">
        <v>4.96</v>
      </c>
      <c r="Q996" s="13">
        <v>6.1339999999999995</v>
      </c>
      <c r="R996" s="14">
        <v>0.14117506260126675</v>
      </c>
      <c r="S996" s="6" t="s">
        <v>35</v>
      </c>
      <c r="T996" s="6" t="s">
        <v>35</v>
      </c>
      <c r="U996" s="15" t="s">
        <v>35</v>
      </c>
      <c r="V996" s="15" t="s">
        <v>616</v>
      </c>
      <c r="W996" s="15" t="s">
        <v>165</v>
      </c>
      <c r="X996" s="16">
        <v>1</v>
      </c>
      <c r="Y996" s="45">
        <f t="shared" si="209"/>
        <v>73050</v>
      </c>
      <c r="Z996" s="41">
        <f>IF(IFERROR(MATCH(E996,CONV_CAISO_Gen_List!C:C,0),FALSE),1,0)</f>
        <v>1</v>
      </c>
      <c r="AA996" s="47">
        <f t="shared" si="210"/>
        <v>6.1339999999999995</v>
      </c>
      <c r="AB996">
        <f t="shared" si="211"/>
        <v>1</v>
      </c>
      <c r="AC996">
        <f t="shared" si="212"/>
        <v>1</v>
      </c>
      <c r="AD996">
        <f t="shared" si="208"/>
        <v>1</v>
      </c>
      <c r="AE996">
        <f t="shared" si="213"/>
        <v>0</v>
      </c>
      <c r="AF996" t="str">
        <f t="shared" si="214"/>
        <v>MARTIN_1_SUNSET</v>
      </c>
      <c r="AG996" t="str">
        <f t="shared" si="215"/>
        <v>Sunset Reservoir North Basin</v>
      </c>
      <c r="AH996" s="70">
        <f t="shared" si="216"/>
        <v>4.96</v>
      </c>
      <c r="AI996" t="str">
        <f t="shared" si="217"/>
        <v>Solar</v>
      </c>
      <c r="AJ996" s="44">
        <f>IFERROR(INDEX(MasterGenCapability_201906!$G:$G,MATCH($AF996,MasterGenCapability_201906!$U:$U,0)),"")</f>
        <v>4.5</v>
      </c>
      <c r="AK996" s="44">
        <f>IFERROR(INDEX(NQC2020compliance_20191121!$L:$L,MATCH($AF996,NQC2020compliance_20191121!$A:$A,0)),"")</f>
        <v>0.63</v>
      </c>
    </row>
    <row r="997" spans="2:37" x14ac:dyDescent="0.25">
      <c r="B997" s="6">
        <v>992</v>
      </c>
      <c r="C997" s="6" t="s">
        <v>2672</v>
      </c>
      <c r="D997" s="6" t="s">
        <v>2673</v>
      </c>
      <c r="E997" s="6" t="s">
        <v>2674</v>
      </c>
      <c r="F997" s="6" t="s">
        <v>2666</v>
      </c>
      <c r="G997" s="6" t="s">
        <v>30</v>
      </c>
      <c r="H997" s="6"/>
      <c r="I997" s="6"/>
      <c r="J997" s="6" t="s">
        <v>211</v>
      </c>
      <c r="K997" s="6"/>
      <c r="L997" s="6" t="s">
        <v>1</v>
      </c>
      <c r="M997" s="12">
        <v>31959</v>
      </c>
      <c r="N997" s="12">
        <v>73050</v>
      </c>
      <c r="O997" s="6">
        <v>1</v>
      </c>
      <c r="P997" s="13">
        <v>2.9</v>
      </c>
      <c r="Q997" s="13">
        <v>5.0141</v>
      </c>
      <c r="R997" s="14">
        <v>0.19737442922374429</v>
      </c>
      <c r="S997" s="6" t="s">
        <v>35</v>
      </c>
      <c r="T997" s="6" t="s">
        <v>35</v>
      </c>
      <c r="U997" s="15" t="s">
        <v>35</v>
      </c>
      <c r="V997" s="15" t="s">
        <v>213</v>
      </c>
      <c r="W997" s="15" t="s">
        <v>165</v>
      </c>
      <c r="X997" s="16">
        <v>1</v>
      </c>
      <c r="Y997" s="45">
        <f t="shared" si="209"/>
        <v>73050</v>
      </c>
      <c r="Z997" s="41">
        <f>IF(IFERROR(MATCH(E997,CONV_CAISO_Gen_List!C:C,0),FALSE),1,0)</f>
        <v>1</v>
      </c>
      <c r="AA997" s="47">
        <f t="shared" si="210"/>
        <v>5.0141</v>
      </c>
      <c r="AB997">
        <f t="shared" si="211"/>
        <v>1</v>
      </c>
      <c r="AC997">
        <f t="shared" si="212"/>
        <v>1</v>
      </c>
      <c r="AD997">
        <f t="shared" si="208"/>
        <v>1</v>
      </c>
      <c r="AE997">
        <f t="shared" si="213"/>
        <v>0</v>
      </c>
      <c r="AF997" t="str">
        <f t="shared" si="214"/>
        <v>INTKEP_2_UNITS</v>
      </c>
      <c r="AG997" t="str">
        <f t="shared" si="215"/>
        <v>Moccasin Low Head</v>
      </c>
      <c r="AH997" s="70">
        <f t="shared" si="216"/>
        <v>2.9</v>
      </c>
      <c r="AI997" t="str">
        <f t="shared" si="217"/>
        <v>Small_Hydro</v>
      </c>
      <c r="AJ997" s="44">
        <f>IFERROR(INDEX(MasterGenCapability_201906!$G:$G,MATCH($AF997,MasterGenCapability_201906!$U:$U,0)),"")</f>
        <v>52</v>
      </c>
      <c r="AK997" s="44">
        <f>IFERROR(INDEX(NQC2020compliance_20191121!$L:$L,MATCH($AF997,NQC2020compliance_20191121!$A:$A,0)),"")</f>
        <v>239</v>
      </c>
    </row>
    <row r="998" spans="2:37" x14ac:dyDescent="0.25">
      <c r="B998" s="6">
        <v>993</v>
      </c>
      <c r="C998" s="6" t="s">
        <v>2675</v>
      </c>
      <c r="D998" s="6" t="s">
        <v>2676</v>
      </c>
      <c r="E998" s="6" t="s">
        <v>2674</v>
      </c>
      <c r="F998" s="6" t="s">
        <v>2666</v>
      </c>
      <c r="G998" s="6" t="s">
        <v>30</v>
      </c>
      <c r="H998" s="6"/>
      <c r="I998" s="6"/>
      <c r="J998" s="6" t="s">
        <v>211</v>
      </c>
      <c r="K998" s="6"/>
      <c r="L998" s="6" t="s">
        <v>1</v>
      </c>
      <c r="M998" s="48">
        <v>36526</v>
      </c>
      <c r="N998" s="12">
        <v>73050</v>
      </c>
      <c r="O998" s="6">
        <v>1</v>
      </c>
      <c r="P998" s="13">
        <v>118.2</v>
      </c>
      <c r="Q998" s="13">
        <v>508.649</v>
      </c>
      <c r="R998" s="14">
        <v>0.49124326851014843</v>
      </c>
      <c r="S998" s="6" t="s">
        <v>35</v>
      </c>
      <c r="T998" s="6" t="s">
        <v>35</v>
      </c>
      <c r="U998" s="15" t="s">
        <v>35</v>
      </c>
      <c r="V998" s="15" t="s">
        <v>213</v>
      </c>
      <c r="W998" s="15" t="s">
        <v>165</v>
      </c>
      <c r="X998" s="16">
        <v>1</v>
      </c>
      <c r="Y998" s="45">
        <f t="shared" si="209"/>
        <v>73050</v>
      </c>
      <c r="Z998" s="41">
        <f>IF(IFERROR(MATCH(E998,CONV_CAISO_Gen_List!C:C,0),FALSE),1,0)</f>
        <v>1</v>
      </c>
      <c r="AA998" s="47">
        <f t="shared" si="210"/>
        <v>508.649</v>
      </c>
      <c r="AB998">
        <f t="shared" si="211"/>
        <v>1</v>
      </c>
      <c r="AC998">
        <f t="shared" si="212"/>
        <v>1</v>
      </c>
      <c r="AD998">
        <f t="shared" si="208"/>
        <v>1</v>
      </c>
      <c r="AE998">
        <f t="shared" si="213"/>
        <v>0</v>
      </c>
      <c r="AF998" t="str">
        <f t="shared" si="214"/>
        <v>INTKEP_2_UNITS</v>
      </c>
      <c r="AG998" t="str">
        <f t="shared" si="215"/>
        <v>Kirkwood (1-3)</v>
      </c>
      <c r="AH998" s="70">
        <f t="shared" si="216"/>
        <v>118.2</v>
      </c>
      <c r="AI998" t="str">
        <f t="shared" si="217"/>
        <v>Small_Hydro</v>
      </c>
      <c r="AJ998" s="44">
        <f>IFERROR(INDEX(MasterGenCapability_201906!$G:$G,MATCH($AF998,MasterGenCapability_201906!$U:$U,0)),"")</f>
        <v>52</v>
      </c>
      <c r="AK998" s="44">
        <f>IFERROR(INDEX(NQC2020compliance_20191121!$L:$L,MATCH($AF998,NQC2020compliance_20191121!$A:$A,0)),"")</f>
        <v>239</v>
      </c>
    </row>
    <row r="999" spans="2:37" x14ac:dyDescent="0.25">
      <c r="B999" s="6">
        <v>994</v>
      </c>
      <c r="C999" s="6" t="s">
        <v>2677</v>
      </c>
      <c r="D999" s="6" t="s">
        <v>2564</v>
      </c>
      <c r="E999" s="6" t="s">
        <v>2565</v>
      </c>
      <c r="F999" s="6" t="s">
        <v>2678</v>
      </c>
      <c r="G999" s="6" t="s">
        <v>30</v>
      </c>
      <c r="H999" s="6"/>
      <c r="I999" s="6"/>
      <c r="J999" s="6" t="s">
        <v>992</v>
      </c>
      <c r="K999" s="6"/>
      <c r="L999" s="6" t="s">
        <v>1</v>
      </c>
      <c r="M999" s="12">
        <v>37848</v>
      </c>
      <c r="N999" s="12">
        <v>45291</v>
      </c>
      <c r="O999" s="6">
        <v>1</v>
      </c>
      <c r="P999" s="13">
        <v>2.9969999999999999</v>
      </c>
      <c r="Q999" s="13">
        <v>6.0942561250000002</v>
      </c>
      <c r="R999" s="14">
        <v>0.23212924206550542</v>
      </c>
      <c r="S999" s="6" t="s">
        <v>35</v>
      </c>
      <c r="T999" s="6" t="s">
        <v>35</v>
      </c>
      <c r="U999" s="15" t="s">
        <v>35</v>
      </c>
      <c r="V999" s="15" t="s">
        <v>992</v>
      </c>
      <c r="W999" s="15" t="s">
        <v>165</v>
      </c>
      <c r="X999" s="16">
        <v>1</v>
      </c>
      <c r="Y999" s="45">
        <f t="shared" si="209"/>
        <v>73050</v>
      </c>
      <c r="Z999" s="41">
        <f>IF(IFERROR(MATCH(E999,CONV_CAISO_Gen_List!C:C,0),FALSE),1,0)</f>
        <v>1</v>
      </c>
      <c r="AA999" s="47">
        <f t="shared" si="210"/>
        <v>6.0942561250000002</v>
      </c>
      <c r="AB999">
        <f t="shared" si="211"/>
        <v>1</v>
      </c>
      <c r="AC999">
        <f t="shared" si="212"/>
        <v>1</v>
      </c>
      <c r="AD999">
        <f t="shared" si="208"/>
        <v>1</v>
      </c>
      <c r="AE999">
        <f t="shared" si="213"/>
        <v>0</v>
      </c>
      <c r="AF999" t="str">
        <f t="shared" si="214"/>
        <v>BRDSLD_2_HIWIND</v>
      </c>
      <c r="AG999" t="str">
        <f t="shared" si="215"/>
        <v xml:space="preserve">High Winds              </v>
      </c>
      <c r="AH999" s="70">
        <f t="shared" si="216"/>
        <v>2.9969999999999999</v>
      </c>
      <c r="AI999" t="str">
        <f t="shared" si="217"/>
        <v>Wind</v>
      </c>
      <c r="AJ999" s="44">
        <f>IFERROR(INDEX(MasterGenCapability_201906!$G:$G,MATCH($AF999,MasterGenCapability_201906!$U:$U,0)),"")</f>
        <v>162</v>
      </c>
      <c r="AK999" s="44">
        <f>IFERROR(INDEX(NQC2020compliance_20191121!$L:$L,MATCH($AF999,NQC2020compliance_20191121!$A:$A,0)),"")</f>
        <v>24.3</v>
      </c>
    </row>
    <row r="1000" spans="2:37" x14ac:dyDescent="0.25">
      <c r="B1000" s="6">
        <v>995</v>
      </c>
      <c r="C1000" s="6" t="s">
        <v>2679</v>
      </c>
      <c r="D1000" s="6" t="s">
        <v>2571</v>
      </c>
      <c r="E1000" s="6" t="s">
        <v>2572</v>
      </c>
      <c r="F1000" s="6" t="s">
        <v>2678</v>
      </c>
      <c r="G1000" s="6" t="s">
        <v>30</v>
      </c>
      <c r="H1000" s="6"/>
      <c r="I1000" s="6"/>
      <c r="J1000" s="6" t="s">
        <v>211</v>
      </c>
      <c r="K1000" s="6"/>
      <c r="L1000" s="6" t="s">
        <v>1</v>
      </c>
      <c r="M1000" s="12">
        <v>39753</v>
      </c>
      <c r="N1000" s="12">
        <v>45291</v>
      </c>
      <c r="O1000" s="6">
        <v>1</v>
      </c>
      <c r="P1000" s="13">
        <v>1.7277440000000002</v>
      </c>
      <c r="Q1000" s="13">
        <v>3.7587830341818185</v>
      </c>
      <c r="R1000" s="14">
        <v>0.2483497678207143</v>
      </c>
      <c r="S1000" s="6" t="s">
        <v>35</v>
      </c>
      <c r="T1000" s="6" t="s">
        <v>35</v>
      </c>
      <c r="U1000" s="15" t="s">
        <v>35</v>
      </c>
      <c r="V1000" s="15" t="s">
        <v>213</v>
      </c>
      <c r="W1000" s="15" t="s">
        <v>165</v>
      </c>
      <c r="X1000" s="16">
        <v>1</v>
      </c>
      <c r="Y1000" s="45">
        <f t="shared" si="209"/>
        <v>73050</v>
      </c>
      <c r="Z1000" s="41">
        <f>IF(IFERROR(MATCH(E1000,CONV_CAISO_Gen_List!C:C,0),FALSE),1,0)</f>
        <v>1</v>
      </c>
      <c r="AA1000" s="47">
        <f t="shared" si="210"/>
        <v>3.7587830341818185</v>
      </c>
      <c r="AB1000">
        <f t="shared" si="211"/>
        <v>1</v>
      </c>
      <c r="AC1000">
        <f t="shared" si="212"/>
        <v>1</v>
      </c>
      <c r="AD1000">
        <f t="shared" si="208"/>
        <v>1</v>
      </c>
      <c r="AE1000">
        <f t="shared" si="213"/>
        <v>0</v>
      </c>
      <c r="AF1000" t="str">
        <f t="shared" si="214"/>
        <v>VALLEY_5_PERRIS</v>
      </c>
      <c r="AG1000" t="str">
        <f t="shared" si="215"/>
        <v>Perris</v>
      </c>
      <c r="AH1000" s="70">
        <f t="shared" si="216"/>
        <v>1.7277440000000002</v>
      </c>
      <c r="AI1000" t="str">
        <f t="shared" si="217"/>
        <v>Small_Hydro</v>
      </c>
      <c r="AJ1000" s="44">
        <f>IFERROR(INDEX(MasterGenCapability_201906!$G:$G,MATCH($AF1000,MasterGenCapability_201906!$U:$U,0)),"")</f>
        <v>7.94</v>
      </c>
      <c r="AK1000" s="44">
        <f>IFERROR(INDEX(NQC2020compliance_20191121!$L:$L,MATCH($AF1000,NQC2020compliance_20191121!$A:$A,0)),"")</f>
        <v>7.94</v>
      </c>
    </row>
    <row r="1001" spans="2:37" x14ac:dyDescent="0.25">
      <c r="B1001" s="6">
        <v>996</v>
      </c>
      <c r="C1001" s="6" t="s">
        <v>2679</v>
      </c>
      <c r="D1001" s="6" t="s">
        <v>2573</v>
      </c>
      <c r="E1001" s="6" t="s">
        <v>2572</v>
      </c>
      <c r="F1001" s="6" t="s">
        <v>2678</v>
      </c>
      <c r="G1001" s="6" t="s">
        <v>30</v>
      </c>
      <c r="H1001" s="6"/>
      <c r="I1001" s="6"/>
      <c r="J1001" s="6" t="s">
        <v>211</v>
      </c>
      <c r="K1001" s="6"/>
      <c r="L1001" s="6" t="s">
        <v>1</v>
      </c>
      <c r="M1001" s="12">
        <v>39753</v>
      </c>
      <c r="N1001" s="12">
        <v>45291</v>
      </c>
      <c r="O1001" s="6">
        <v>1</v>
      </c>
      <c r="P1001" s="13">
        <v>0.89215999999999995</v>
      </c>
      <c r="Q1001" s="13">
        <v>1.7369315555555558</v>
      </c>
      <c r="R1001" s="14">
        <v>0.22224697132816082</v>
      </c>
      <c r="S1001" s="6" t="s">
        <v>35</v>
      </c>
      <c r="T1001" s="6" t="s">
        <v>35</v>
      </c>
      <c r="U1001" s="15" t="s">
        <v>35</v>
      </c>
      <c r="V1001" s="15" t="s">
        <v>213</v>
      </c>
      <c r="W1001" s="15" t="s">
        <v>165</v>
      </c>
      <c r="X1001" s="16">
        <v>1</v>
      </c>
      <c r="Y1001" s="45">
        <f t="shared" si="209"/>
        <v>73050</v>
      </c>
      <c r="Z1001" s="41">
        <f>IF(IFERROR(MATCH(E1001,CONV_CAISO_Gen_List!C:C,0),FALSE),1,0)</f>
        <v>1</v>
      </c>
      <c r="AA1001" s="47">
        <f t="shared" si="210"/>
        <v>1.7369315555555558</v>
      </c>
      <c r="AB1001">
        <f t="shared" si="211"/>
        <v>1</v>
      </c>
      <c r="AC1001">
        <f t="shared" si="212"/>
        <v>1</v>
      </c>
      <c r="AD1001">
        <f t="shared" si="208"/>
        <v>1</v>
      </c>
      <c r="AE1001">
        <f t="shared" si="213"/>
        <v>0</v>
      </c>
      <c r="AF1001" t="str">
        <f t="shared" si="214"/>
        <v>VALLEY_5_PERRIS</v>
      </c>
      <c r="AG1001" t="str">
        <f t="shared" si="215"/>
        <v>Valley View</v>
      </c>
      <c r="AH1001" s="70">
        <f t="shared" si="216"/>
        <v>0.89215999999999995</v>
      </c>
      <c r="AI1001" t="str">
        <f t="shared" si="217"/>
        <v>Small_Hydro</v>
      </c>
      <c r="AJ1001" s="44">
        <f>IFERROR(INDEX(MasterGenCapability_201906!$G:$G,MATCH($AF1001,MasterGenCapability_201906!$U:$U,0)),"")</f>
        <v>7.94</v>
      </c>
      <c r="AK1001" s="44">
        <f>IFERROR(INDEX(NQC2020compliance_20191121!$L:$L,MATCH($AF1001,NQC2020compliance_20191121!$A:$A,0)),"")</f>
        <v>7.94</v>
      </c>
    </row>
    <row r="1002" spans="2:37" x14ac:dyDescent="0.25">
      <c r="B1002" s="6">
        <v>997</v>
      </c>
      <c r="C1002" s="6" t="s">
        <v>2679</v>
      </c>
      <c r="D1002" s="6" t="s">
        <v>2574</v>
      </c>
      <c r="E1002" s="6" t="s">
        <v>2572</v>
      </c>
      <c r="F1002" s="6" t="s">
        <v>2678</v>
      </c>
      <c r="G1002" s="6" t="s">
        <v>30</v>
      </c>
      <c r="H1002" s="6"/>
      <c r="I1002" s="6"/>
      <c r="J1002" s="6" t="s">
        <v>211</v>
      </c>
      <c r="K1002" s="6"/>
      <c r="L1002" s="6" t="s">
        <v>1</v>
      </c>
      <c r="M1002" s="12">
        <v>39753</v>
      </c>
      <c r="N1002" s="12">
        <v>45291</v>
      </c>
      <c r="O1002" s="6">
        <v>1</v>
      </c>
      <c r="P1002" s="13">
        <v>0.68108800000000003</v>
      </c>
      <c r="Q1002" s="13">
        <v>1.6509070222222224</v>
      </c>
      <c r="R1002" s="14">
        <v>0.27670389983839155</v>
      </c>
      <c r="S1002" s="6" t="s">
        <v>35</v>
      </c>
      <c r="T1002" s="6" t="s">
        <v>35</v>
      </c>
      <c r="U1002" s="15" t="s">
        <v>35</v>
      </c>
      <c r="V1002" s="15" t="s">
        <v>213</v>
      </c>
      <c r="W1002" s="15" t="s">
        <v>165</v>
      </c>
      <c r="X1002" s="16">
        <v>1</v>
      </c>
      <c r="Y1002" s="45">
        <f t="shared" si="209"/>
        <v>73050</v>
      </c>
      <c r="Z1002" s="41">
        <f>IF(IFERROR(MATCH(E1002,CONV_CAISO_Gen_List!C:C,0),FALSE),1,0)</f>
        <v>1</v>
      </c>
      <c r="AA1002" s="47">
        <f t="shared" si="210"/>
        <v>1.6509070222222224</v>
      </c>
      <c r="AB1002">
        <f t="shared" si="211"/>
        <v>1</v>
      </c>
      <c r="AC1002">
        <f t="shared" si="212"/>
        <v>1</v>
      </c>
      <c r="AD1002">
        <f t="shared" si="208"/>
        <v>1</v>
      </c>
      <c r="AE1002">
        <f t="shared" si="213"/>
        <v>0</v>
      </c>
      <c r="AF1002" t="str">
        <f t="shared" si="214"/>
        <v>VALLEY_5_PERRIS</v>
      </c>
      <c r="AG1002" t="str">
        <f t="shared" si="215"/>
        <v>Coyote Creek</v>
      </c>
      <c r="AH1002" s="70">
        <f t="shared" si="216"/>
        <v>0.68108800000000003</v>
      </c>
      <c r="AI1002" t="str">
        <f t="shared" si="217"/>
        <v>Small_Hydro</v>
      </c>
      <c r="AJ1002" s="44">
        <f>IFERROR(INDEX(MasterGenCapability_201906!$G:$G,MATCH($AF1002,MasterGenCapability_201906!$U:$U,0)),"")</f>
        <v>7.94</v>
      </c>
      <c r="AK1002" s="44">
        <f>IFERROR(INDEX(NQC2020compliance_20191121!$L:$L,MATCH($AF1002,NQC2020compliance_20191121!$A:$A,0)),"")</f>
        <v>7.94</v>
      </c>
    </row>
    <row r="1003" spans="2:37" x14ac:dyDescent="0.25">
      <c r="B1003" s="6">
        <v>998</v>
      </c>
      <c r="C1003" s="6" t="s">
        <v>2679</v>
      </c>
      <c r="D1003" s="6" t="s">
        <v>2575</v>
      </c>
      <c r="E1003" s="6" t="s">
        <v>2572</v>
      </c>
      <c r="F1003" s="6" t="s">
        <v>2678</v>
      </c>
      <c r="G1003" s="6" t="s">
        <v>30</v>
      </c>
      <c r="H1003" s="6"/>
      <c r="I1003" s="6"/>
      <c r="J1003" s="6" t="s">
        <v>211</v>
      </c>
      <c r="K1003" s="6"/>
      <c r="L1003" s="6" t="s">
        <v>1</v>
      </c>
      <c r="M1003" s="12">
        <v>39753</v>
      </c>
      <c r="N1003" s="12">
        <v>45291</v>
      </c>
      <c r="O1003" s="6">
        <v>1</v>
      </c>
      <c r="P1003" s="13">
        <v>0.41561599999999999</v>
      </c>
      <c r="Q1003" s="13">
        <v>0.86403025454545457</v>
      </c>
      <c r="R1003" s="14">
        <v>0.23731904137842602</v>
      </c>
      <c r="S1003" s="6" t="s">
        <v>35</v>
      </c>
      <c r="T1003" s="6" t="s">
        <v>35</v>
      </c>
      <c r="U1003" s="15" t="s">
        <v>35</v>
      </c>
      <c r="V1003" s="15" t="s">
        <v>213</v>
      </c>
      <c r="W1003" s="15" t="s">
        <v>165</v>
      </c>
      <c r="X1003" s="16">
        <v>1</v>
      </c>
      <c r="Y1003" s="45">
        <f t="shared" si="209"/>
        <v>73050</v>
      </c>
      <c r="Z1003" s="41">
        <f>IF(IFERROR(MATCH(E1003,CONV_CAISO_Gen_List!C:C,0),FALSE),1,0)</f>
        <v>1</v>
      </c>
      <c r="AA1003" s="47">
        <f t="shared" si="210"/>
        <v>0.86403025454545457</v>
      </c>
      <c r="AB1003">
        <f t="shared" si="211"/>
        <v>1</v>
      </c>
      <c r="AC1003">
        <f t="shared" si="212"/>
        <v>1</v>
      </c>
      <c r="AD1003">
        <f t="shared" si="208"/>
        <v>1</v>
      </c>
      <c r="AE1003">
        <f t="shared" si="213"/>
        <v>0</v>
      </c>
      <c r="AF1003" t="str">
        <f t="shared" si="214"/>
        <v>VALLEY_5_PERRIS</v>
      </c>
      <c r="AG1003" t="str">
        <f t="shared" si="215"/>
        <v>Rio Hondo Power Plant</v>
      </c>
      <c r="AH1003" s="70">
        <f t="shared" si="216"/>
        <v>0.41561599999999999</v>
      </c>
      <c r="AI1003" t="str">
        <f t="shared" si="217"/>
        <v>Small_Hydro</v>
      </c>
      <c r="AJ1003" s="44">
        <f>IFERROR(INDEX(MasterGenCapability_201906!$G:$G,MATCH($AF1003,MasterGenCapability_201906!$U:$U,0)),"")</f>
        <v>7.94</v>
      </c>
      <c r="AK1003" s="44">
        <f>IFERROR(INDEX(NQC2020compliance_20191121!$L:$L,MATCH($AF1003,NQC2020compliance_20191121!$A:$A,0)),"")</f>
        <v>7.94</v>
      </c>
    </row>
    <row r="1004" spans="2:37" x14ac:dyDescent="0.25">
      <c r="B1004" s="6">
        <v>999</v>
      </c>
      <c r="C1004" s="6" t="s">
        <v>2680</v>
      </c>
      <c r="D1004" s="6" t="s">
        <v>2681</v>
      </c>
      <c r="E1004" s="6" t="s">
        <v>2682</v>
      </c>
      <c r="F1004" s="6" t="s">
        <v>2678</v>
      </c>
      <c r="G1004" s="6" t="s">
        <v>30</v>
      </c>
      <c r="H1004" s="6"/>
      <c r="I1004" s="6"/>
      <c r="J1004" s="6" t="s">
        <v>211</v>
      </c>
      <c r="K1004" s="6"/>
      <c r="L1004" s="6" t="s">
        <v>1</v>
      </c>
      <c r="M1004" s="12">
        <v>41579</v>
      </c>
      <c r="N1004" s="12">
        <v>41639</v>
      </c>
      <c r="O1004" s="6">
        <v>1</v>
      </c>
      <c r="P1004" s="13">
        <v>29.7</v>
      </c>
      <c r="Q1004" s="13">
        <v>27.620594285714287</v>
      </c>
      <c r="R1004" s="14">
        <v>0.10616282415369174</v>
      </c>
      <c r="S1004" s="6" t="s">
        <v>35</v>
      </c>
      <c r="T1004" s="6" t="s">
        <v>35</v>
      </c>
      <c r="U1004" s="15" t="s">
        <v>35</v>
      </c>
      <c r="V1004" s="15" t="s">
        <v>213</v>
      </c>
      <c r="W1004" s="15" t="s">
        <v>165</v>
      </c>
      <c r="X1004" s="16">
        <v>1</v>
      </c>
      <c r="Y1004" s="45">
        <f t="shared" si="209"/>
        <v>73050</v>
      </c>
      <c r="Z1004" s="41">
        <f>IF(IFERROR(MATCH(E1004,CONV_CAISO_Gen_List!C:C,0),FALSE),1,0)</f>
        <v>0</v>
      </c>
      <c r="AA1004" s="47">
        <f t="shared" si="210"/>
        <v>27.620594285714287</v>
      </c>
      <c r="AB1004">
        <f t="shared" si="211"/>
        <v>1</v>
      </c>
      <c r="AC1004">
        <f t="shared" si="212"/>
        <v>1</v>
      </c>
      <c r="AD1004">
        <f t="shared" si="208"/>
        <v>1</v>
      </c>
      <c r="AE1004">
        <f t="shared" si="213"/>
        <v>0</v>
      </c>
      <c r="AF1004" t="str">
        <f t="shared" si="214"/>
        <v>DMDVLY_1_GEN 1</v>
      </c>
      <c r="AG1004" t="str">
        <f t="shared" si="215"/>
        <v>Diamond Valley Lake</v>
      </c>
      <c r="AH1004" s="70">
        <f t="shared" si="216"/>
        <v>29.7</v>
      </c>
      <c r="AI1004" t="str">
        <f t="shared" si="217"/>
        <v>Small_Hydro</v>
      </c>
      <c r="AJ1004" s="44" t="str">
        <f>IFERROR(INDEX(MasterGenCapability_201906!$G:$G,MATCH($AF1004,MasterGenCapability_201906!$U:$U,0)),"")</f>
        <v/>
      </c>
      <c r="AK1004" s="44" t="str">
        <f>IFERROR(INDEX(NQC2020compliance_20191121!$L:$L,MATCH($AF1004,NQC2020compliance_20191121!$A:$A,0)),"")</f>
        <v/>
      </c>
    </row>
    <row r="1005" spans="2:37" x14ac:dyDescent="0.25">
      <c r="B1005" s="6">
        <v>1000</v>
      </c>
      <c r="C1005" s="6" t="s">
        <v>2680</v>
      </c>
      <c r="D1005" s="6" t="s">
        <v>2683</v>
      </c>
      <c r="E1005" s="6" t="s">
        <v>2682</v>
      </c>
      <c r="F1005" s="6" t="s">
        <v>2678</v>
      </c>
      <c r="G1005" s="6" t="s">
        <v>30</v>
      </c>
      <c r="H1005" s="6"/>
      <c r="I1005" s="6"/>
      <c r="J1005" s="6" t="s">
        <v>211</v>
      </c>
      <c r="K1005" s="6"/>
      <c r="L1005" s="6" t="s">
        <v>1</v>
      </c>
      <c r="M1005" s="12">
        <v>41579</v>
      </c>
      <c r="N1005" s="12">
        <v>41639</v>
      </c>
      <c r="O1005" s="6">
        <v>1</v>
      </c>
      <c r="P1005" s="13">
        <v>5.9</v>
      </c>
      <c r="Q1005" s="13">
        <v>23.214363636363636</v>
      </c>
      <c r="R1005" s="14">
        <v>0.44915957813566354</v>
      </c>
      <c r="S1005" s="6" t="s">
        <v>35</v>
      </c>
      <c r="T1005" s="6" t="s">
        <v>35</v>
      </c>
      <c r="U1005" s="15" t="s">
        <v>35</v>
      </c>
      <c r="V1005" s="15" t="s">
        <v>213</v>
      </c>
      <c r="W1005" s="15" t="s">
        <v>165</v>
      </c>
      <c r="X1005" s="16">
        <v>1</v>
      </c>
      <c r="Y1005" s="45">
        <f t="shared" si="209"/>
        <v>73050</v>
      </c>
      <c r="Z1005" s="41">
        <f>IF(IFERROR(MATCH(E1005,CONV_CAISO_Gen_List!C:C,0),FALSE),1,0)</f>
        <v>0</v>
      </c>
      <c r="AA1005" s="47">
        <f t="shared" si="210"/>
        <v>23.214363636363636</v>
      </c>
      <c r="AB1005">
        <f t="shared" si="211"/>
        <v>1</v>
      </c>
      <c r="AC1005">
        <f t="shared" si="212"/>
        <v>1</v>
      </c>
      <c r="AD1005">
        <f t="shared" si="208"/>
        <v>1</v>
      </c>
      <c r="AE1005">
        <f t="shared" si="213"/>
        <v>0</v>
      </c>
      <c r="AF1005" t="str">
        <f t="shared" si="214"/>
        <v>DMDVLY_1_GEN 1</v>
      </c>
      <c r="AG1005" t="str">
        <f t="shared" si="215"/>
        <v>Red Mountain</v>
      </c>
      <c r="AH1005" s="70">
        <f t="shared" si="216"/>
        <v>5.9</v>
      </c>
      <c r="AI1005" t="str">
        <f t="shared" si="217"/>
        <v>Small_Hydro</v>
      </c>
      <c r="AJ1005" s="44" t="str">
        <f>IFERROR(INDEX(MasterGenCapability_201906!$G:$G,MATCH($AF1005,MasterGenCapability_201906!$U:$U,0)),"")</f>
        <v/>
      </c>
      <c r="AK1005" s="44" t="str">
        <f>IFERROR(INDEX(NQC2020compliance_20191121!$L:$L,MATCH($AF1005,NQC2020compliance_20191121!$A:$A,0)),"")</f>
        <v/>
      </c>
    </row>
    <row r="1006" spans="2:37" x14ac:dyDescent="0.25">
      <c r="B1006" s="6">
        <v>1001</v>
      </c>
      <c r="C1006" s="6" t="s">
        <v>2680</v>
      </c>
      <c r="D1006" s="6" t="s">
        <v>2684</v>
      </c>
      <c r="E1006" s="6" t="s">
        <v>2682</v>
      </c>
      <c r="F1006" s="6" t="s">
        <v>2678</v>
      </c>
      <c r="G1006" s="6" t="s">
        <v>30</v>
      </c>
      <c r="H1006" s="6"/>
      <c r="I1006" s="6"/>
      <c r="J1006" s="6" t="s">
        <v>211</v>
      </c>
      <c r="K1006" s="6"/>
      <c r="L1006" s="6" t="s">
        <v>1</v>
      </c>
      <c r="M1006" s="12">
        <v>41579</v>
      </c>
      <c r="N1006" s="12">
        <v>41639</v>
      </c>
      <c r="O1006" s="6">
        <v>1</v>
      </c>
      <c r="P1006" s="13">
        <v>2.85</v>
      </c>
      <c r="Q1006" s="13">
        <v>14.70709090909091</v>
      </c>
      <c r="R1006" s="14">
        <v>0.58908479168032157</v>
      </c>
      <c r="S1006" s="6" t="s">
        <v>35</v>
      </c>
      <c r="T1006" s="6" t="s">
        <v>35</v>
      </c>
      <c r="U1006" s="15" t="s">
        <v>35</v>
      </c>
      <c r="V1006" s="15" t="s">
        <v>213</v>
      </c>
      <c r="W1006" s="15" t="s">
        <v>165</v>
      </c>
      <c r="X1006" s="16">
        <v>1</v>
      </c>
      <c r="Y1006" s="45">
        <f t="shared" si="209"/>
        <v>73050</v>
      </c>
      <c r="Z1006" s="41">
        <f>IF(IFERROR(MATCH(E1006,CONV_CAISO_Gen_List!C:C,0),FALSE),1,0)</f>
        <v>0</v>
      </c>
      <c r="AA1006" s="47">
        <f t="shared" si="210"/>
        <v>14.70709090909091</v>
      </c>
      <c r="AB1006">
        <f t="shared" si="211"/>
        <v>1</v>
      </c>
      <c r="AC1006">
        <f t="shared" si="212"/>
        <v>1</v>
      </c>
      <c r="AD1006">
        <f t="shared" si="208"/>
        <v>1</v>
      </c>
      <c r="AE1006">
        <f t="shared" si="213"/>
        <v>0</v>
      </c>
      <c r="AF1006" t="str">
        <f t="shared" si="214"/>
        <v>DMDVLY_1_GEN 1</v>
      </c>
      <c r="AG1006" t="str">
        <f t="shared" si="215"/>
        <v>Temescal</v>
      </c>
      <c r="AH1006" s="70">
        <f t="shared" si="216"/>
        <v>2.85</v>
      </c>
      <c r="AI1006" t="str">
        <f t="shared" si="217"/>
        <v>Small_Hydro</v>
      </c>
      <c r="AJ1006" s="44" t="str">
        <f>IFERROR(INDEX(MasterGenCapability_201906!$G:$G,MATCH($AF1006,MasterGenCapability_201906!$U:$U,0)),"")</f>
        <v/>
      </c>
      <c r="AK1006" s="44" t="str">
        <f>IFERROR(INDEX(NQC2020compliance_20191121!$L:$L,MATCH($AF1006,NQC2020compliance_20191121!$A:$A,0)),"")</f>
        <v/>
      </c>
    </row>
    <row r="1007" spans="2:37" x14ac:dyDescent="0.25">
      <c r="B1007" s="6">
        <v>1002</v>
      </c>
      <c r="C1007" s="6" t="s">
        <v>2680</v>
      </c>
      <c r="D1007" s="6" t="s">
        <v>2685</v>
      </c>
      <c r="E1007" s="6" t="s">
        <v>2682</v>
      </c>
      <c r="F1007" s="6" t="s">
        <v>2678</v>
      </c>
      <c r="G1007" s="6" t="s">
        <v>30</v>
      </c>
      <c r="H1007" s="6"/>
      <c r="I1007" s="6"/>
      <c r="J1007" s="6" t="s">
        <v>211</v>
      </c>
      <c r="K1007" s="6"/>
      <c r="L1007" s="6" t="s">
        <v>1</v>
      </c>
      <c r="M1007" s="12">
        <v>41579</v>
      </c>
      <c r="N1007" s="12">
        <v>41639</v>
      </c>
      <c r="O1007" s="6">
        <v>1</v>
      </c>
      <c r="P1007" s="13">
        <v>2.85</v>
      </c>
      <c r="Q1007" s="13">
        <v>13.937727272727273</v>
      </c>
      <c r="R1007" s="14">
        <v>0.55826833584584123</v>
      </c>
      <c r="S1007" s="6" t="s">
        <v>35</v>
      </c>
      <c r="T1007" s="6" t="s">
        <v>35</v>
      </c>
      <c r="U1007" s="15" t="s">
        <v>35</v>
      </c>
      <c r="V1007" s="15" t="s">
        <v>213</v>
      </c>
      <c r="W1007" s="15" t="s">
        <v>165</v>
      </c>
      <c r="X1007" s="16">
        <v>1</v>
      </c>
      <c r="Y1007" s="45">
        <f t="shared" si="209"/>
        <v>73050</v>
      </c>
      <c r="Z1007" s="41">
        <f>IF(IFERROR(MATCH(E1007,CONV_CAISO_Gen_List!C:C,0),FALSE),1,0)</f>
        <v>0</v>
      </c>
      <c r="AA1007" s="47">
        <f t="shared" si="210"/>
        <v>13.937727272727273</v>
      </c>
      <c r="AB1007">
        <f t="shared" si="211"/>
        <v>1</v>
      </c>
      <c r="AC1007">
        <f t="shared" si="212"/>
        <v>1</v>
      </c>
      <c r="AD1007">
        <f t="shared" si="208"/>
        <v>1</v>
      </c>
      <c r="AE1007">
        <f t="shared" si="213"/>
        <v>0</v>
      </c>
      <c r="AF1007" t="str">
        <f t="shared" si="214"/>
        <v>DMDVLY_1_GEN 1</v>
      </c>
      <c r="AG1007" t="str">
        <f t="shared" si="215"/>
        <v>Corona</v>
      </c>
      <c r="AH1007" s="70">
        <f t="shared" si="216"/>
        <v>2.85</v>
      </c>
      <c r="AI1007" t="str">
        <f t="shared" si="217"/>
        <v>Small_Hydro</v>
      </c>
      <c r="AJ1007" s="44" t="str">
        <f>IFERROR(INDEX(MasterGenCapability_201906!$G:$G,MATCH($AF1007,MasterGenCapability_201906!$U:$U,0)),"")</f>
        <v/>
      </c>
      <c r="AK1007" s="44" t="str">
        <f>IFERROR(INDEX(NQC2020compliance_20191121!$L:$L,MATCH($AF1007,NQC2020compliance_20191121!$A:$A,0)),"")</f>
        <v/>
      </c>
    </row>
    <row r="1008" spans="2:37" x14ac:dyDescent="0.25">
      <c r="B1008" s="6">
        <v>1003</v>
      </c>
      <c r="C1008" s="6" t="s">
        <v>2686</v>
      </c>
      <c r="D1008" s="6" t="s">
        <v>2687</v>
      </c>
      <c r="E1008" s="6"/>
      <c r="F1008" s="6" t="s">
        <v>2678</v>
      </c>
      <c r="G1008" s="6" t="s">
        <v>30</v>
      </c>
      <c r="H1008" s="6"/>
      <c r="I1008" s="6"/>
      <c r="J1008" s="6" t="s">
        <v>614</v>
      </c>
      <c r="K1008" s="6"/>
      <c r="L1008" s="6" t="s">
        <v>1</v>
      </c>
      <c r="M1008" s="12">
        <v>42064</v>
      </c>
      <c r="N1008" s="12">
        <v>73050</v>
      </c>
      <c r="O1008" s="6">
        <v>1</v>
      </c>
      <c r="P1008" s="13">
        <v>2.5</v>
      </c>
      <c r="Q1008" s="13">
        <v>6.0444000000000004</v>
      </c>
      <c r="R1008" s="14">
        <v>0.27600000000000002</v>
      </c>
      <c r="S1008" s="6" t="s">
        <v>35</v>
      </c>
      <c r="T1008" s="6" t="s">
        <v>35</v>
      </c>
      <c r="U1008" s="15" t="s">
        <v>35</v>
      </c>
      <c r="V1008" s="15" t="s">
        <v>616</v>
      </c>
      <c r="W1008" s="15" t="s">
        <v>165</v>
      </c>
      <c r="X1008" s="16">
        <v>1</v>
      </c>
      <c r="Y1008" s="45">
        <f t="shared" si="209"/>
        <v>73050</v>
      </c>
      <c r="Z1008" s="41">
        <f>IF(IFERROR(MATCH(E1008,CONV_CAISO_Gen_List!C:C,0),FALSE),1,0)</f>
        <v>0</v>
      </c>
      <c r="AA1008" s="47">
        <f t="shared" si="210"/>
        <v>6.0444000000000004</v>
      </c>
      <c r="AB1008">
        <f t="shared" si="211"/>
        <v>1</v>
      </c>
      <c r="AC1008">
        <f t="shared" si="212"/>
        <v>1</v>
      </c>
      <c r="AD1008">
        <f t="shared" si="208"/>
        <v>1</v>
      </c>
      <c r="AE1008">
        <f t="shared" si="213"/>
        <v>0</v>
      </c>
      <c r="AF1008" t="str">
        <f t="shared" si="214"/>
        <v>CLTN-2015-1</v>
      </c>
      <c r="AG1008" t="str">
        <f t="shared" si="215"/>
        <v>Colton Solar One LLC</v>
      </c>
      <c r="AH1008" s="70">
        <f t="shared" si="216"/>
        <v>2.5</v>
      </c>
      <c r="AI1008" t="str">
        <f t="shared" si="217"/>
        <v>Solar</v>
      </c>
      <c r="AJ1008" s="44" t="str">
        <f>IFERROR(INDEX(MasterGenCapability_201906!$G:$G,MATCH($AF1008,MasterGenCapability_201906!$U:$U,0)),"")</f>
        <v/>
      </c>
      <c r="AK1008" s="44" t="str">
        <f>IFERROR(INDEX(NQC2020compliance_20191121!$L:$L,MATCH($AF1008,NQC2020compliance_20191121!$A:$A,0)),"")</f>
        <v/>
      </c>
    </row>
    <row r="1009" spans="2:37" x14ac:dyDescent="0.25">
      <c r="B1009" s="6">
        <v>1004</v>
      </c>
      <c r="C1009" s="6" t="s">
        <v>2686</v>
      </c>
      <c r="D1009" s="6" t="s">
        <v>2688</v>
      </c>
      <c r="E1009" s="6"/>
      <c r="F1009" s="6" t="s">
        <v>2678</v>
      </c>
      <c r="G1009" s="6" t="s">
        <v>30</v>
      </c>
      <c r="H1009" s="6"/>
      <c r="I1009" s="6"/>
      <c r="J1009" s="6" t="s">
        <v>614</v>
      </c>
      <c r="K1009" s="6"/>
      <c r="L1009" s="6" t="s">
        <v>1</v>
      </c>
      <c r="M1009" s="12">
        <v>42064</v>
      </c>
      <c r="N1009" s="12">
        <v>73050</v>
      </c>
      <c r="O1009" s="6">
        <v>1</v>
      </c>
      <c r="P1009" s="13">
        <v>0.998</v>
      </c>
      <c r="Q1009" s="13">
        <v>2.41292448</v>
      </c>
      <c r="R1009" s="14">
        <v>0.27599999999999997</v>
      </c>
      <c r="S1009" s="6" t="s">
        <v>35</v>
      </c>
      <c r="T1009" s="6" t="s">
        <v>35</v>
      </c>
      <c r="U1009" s="15" t="s">
        <v>35</v>
      </c>
      <c r="V1009" s="15" t="s">
        <v>616</v>
      </c>
      <c r="W1009" s="15" t="s">
        <v>165</v>
      </c>
      <c r="X1009" s="16">
        <v>1</v>
      </c>
      <c r="Y1009" s="45">
        <f t="shared" si="209"/>
        <v>73050</v>
      </c>
      <c r="Z1009" s="41">
        <f>IF(IFERROR(MATCH(E1009,CONV_CAISO_Gen_List!C:C,0),FALSE),1,0)</f>
        <v>0</v>
      </c>
      <c r="AA1009" s="47">
        <f t="shared" si="210"/>
        <v>2.41292448</v>
      </c>
      <c r="AB1009">
        <f t="shared" si="211"/>
        <v>1</v>
      </c>
      <c r="AC1009">
        <f t="shared" si="212"/>
        <v>1</v>
      </c>
      <c r="AD1009">
        <f t="shared" si="208"/>
        <v>1</v>
      </c>
      <c r="AE1009">
        <f t="shared" si="213"/>
        <v>0</v>
      </c>
      <c r="AF1009" t="str">
        <f t="shared" si="214"/>
        <v>CLTN-2015-1</v>
      </c>
      <c r="AG1009" t="str">
        <f t="shared" si="215"/>
        <v>Colton Solar Two LLC</v>
      </c>
      <c r="AH1009" s="70">
        <f t="shared" si="216"/>
        <v>0.998</v>
      </c>
      <c r="AI1009" t="str">
        <f t="shared" si="217"/>
        <v>Solar</v>
      </c>
      <c r="AJ1009" s="44" t="str">
        <f>IFERROR(INDEX(MasterGenCapability_201906!$G:$G,MATCH($AF1009,MasterGenCapability_201906!$U:$U,0)),"")</f>
        <v/>
      </c>
      <c r="AK1009" s="44" t="str">
        <f>IFERROR(INDEX(NQC2020compliance_20191121!$L:$L,MATCH($AF1009,NQC2020compliance_20191121!$A:$A,0)),"")</f>
        <v/>
      </c>
    </row>
    <row r="1010" spans="2:37" x14ac:dyDescent="0.25">
      <c r="B1010" s="6">
        <v>1005</v>
      </c>
      <c r="C1010" s="6" t="s">
        <v>2689</v>
      </c>
      <c r="D1010" s="6" t="s">
        <v>2690</v>
      </c>
      <c r="E1010" s="6"/>
      <c r="F1010" s="6" t="s">
        <v>2691</v>
      </c>
      <c r="G1010" s="6" t="s">
        <v>30</v>
      </c>
      <c r="H1010" s="6"/>
      <c r="I1010" s="6"/>
      <c r="J1010" s="6" t="s">
        <v>992</v>
      </c>
      <c r="K1010" s="6"/>
      <c r="L1010" s="6" t="s">
        <v>1</v>
      </c>
      <c r="M1010" s="12">
        <v>40909</v>
      </c>
      <c r="N1010" s="12">
        <v>43100</v>
      </c>
      <c r="O1010" s="6">
        <v>1</v>
      </c>
      <c r="P1010" s="13">
        <v>49.5</v>
      </c>
      <c r="Q1010" s="13">
        <v>183.708</v>
      </c>
      <c r="R1010" s="14">
        <v>0.42366127023661271</v>
      </c>
      <c r="S1010" s="6" t="s">
        <v>35</v>
      </c>
      <c r="T1010" s="6" t="s">
        <v>35</v>
      </c>
      <c r="U1010" s="15" t="s">
        <v>35</v>
      </c>
      <c r="V1010" s="15" t="s">
        <v>992</v>
      </c>
      <c r="W1010" s="15" t="s">
        <v>165</v>
      </c>
      <c r="X1010" s="16">
        <v>1</v>
      </c>
      <c r="Y1010" s="45">
        <f t="shared" si="209"/>
        <v>73050</v>
      </c>
      <c r="Z1010" s="41">
        <f>IF(IFERROR(MATCH(E1010,CONV_CAISO_Gen_List!C:C,0),FALSE),1,0)</f>
        <v>0</v>
      </c>
      <c r="AA1010" s="47">
        <f t="shared" si="210"/>
        <v>183.708</v>
      </c>
      <c r="AB1010">
        <f t="shared" si="211"/>
        <v>1</v>
      </c>
      <c r="AC1010">
        <f t="shared" si="212"/>
        <v>1</v>
      </c>
      <c r="AD1010">
        <f t="shared" si="208"/>
        <v>1</v>
      </c>
      <c r="AE1010">
        <f t="shared" si="213"/>
        <v>0</v>
      </c>
      <c r="AF1010" t="str">
        <f t="shared" si="214"/>
        <v>CNE-MISC-1</v>
      </c>
      <c r="AG1010" t="str">
        <f t="shared" si="215"/>
        <v xml:space="preserve">San Gorgonio Wind   </v>
      </c>
      <c r="AH1010" s="70">
        <f t="shared" si="216"/>
        <v>49.5</v>
      </c>
      <c r="AI1010" t="str">
        <f t="shared" si="217"/>
        <v>Wind</v>
      </c>
      <c r="AJ1010" s="44" t="str">
        <f>IFERROR(INDEX(MasterGenCapability_201906!$G:$G,MATCH($AF1010,MasterGenCapability_201906!$U:$U,0)),"")</f>
        <v/>
      </c>
      <c r="AK1010" s="44" t="str">
        <f>IFERROR(INDEX(NQC2020compliance_20191121!$L:$L,MATCH($AF1010,NQC2020compliance_20191121!$A:$A,0)),"")</f>
        <v/>
      </c>
    </row>
    <row r="1011" spans="2:37" x14ac:dyDescent="0.25">
      <c r="B1011" s="6">
        <v>1006</v>
      </c>
      <c r="C1011" s="6" t="s">
        <v>2692</v>
      </c>
      <c r="D1011" s="6" t="s">
        <v>2693</v>
      </c>
      <c r="E1011" s="6" t="s">
        <v>2694</v>
      </c>
      <c r="F1011" s="6" t="s">
        <v>2695</v>
      </c>
      <c r="G1011" s="6" t="s">
        <v>30</v>
      </c>
      <c r="H1011" s="6"/>
      <c r="I1011" s="6"/>
      <c r="J1011" s="6" t="s">
        <v>33</v>
      </c>
      <c r="K1011" s="6"/>
      <c r="L1011" s="6" t="s">
        <v>1</v>
      </c>
      <c r="M1011" s="12">
        <v>41406</v>
      </c>
      <c r="N1011" s="12">
        <v>48710</v>
      </c>
      <c r="O1011" s="6">
        <v>1</v>
      </c>
      <c r="P1011" s="13">
        <v>1.41</v>
      </c>
      <c r="Q1011" s="13">
        <v>7.8319999999999999</v>
      </c>
      <c r="R1011" s="14">
        <v>0.63408789144726185</v>
      </c>
      <c r="S1011" s="6" t="s">
        <v>35</v>
      </c>
      <c r="T1011" s="6" t="s">
        <v>35</v>
      </c>
      <c r="U1011" s="15" t="s">
        <v>35</v>
      </c>
      <c r="V1011" s="15" t="s">
        <v>36</v>
      </c>
      <c r="W1011" s="15" t="s">
        <v>165</v>
      </c>
      <c r="X1011" s="16">
        <v>1</v>
      </c>
      <c r="Y1011" s="45">
        <f t="shared" si="209"/>
        <v>73050</v>
      </c>
      <c r="Z1011" s="41">
        <f>IF(IFERROR(MATCH(E1011,CONV_CAISO_Gen_List!C:C,0),FALSE),1,0)</f>
        <v>1</v>
      </c>
      <c r="AA1011" s="47">
        <f t="shared" si="210"/>
        <v>7.8319999999999999</v>
      </c>
      <c r="AB1011">
        <f t="shared" si="211"/>
        <v>1</v>
      </c>
      <c r="AC1011">
        <f t="shared" si="212"/>
        <v>1</v>
      </c>
      <c r="AD1011">
        <f t="shared" si="208"/>
        <v>1</v>
      </c>
      <c r="AE1011">
        <f t="shared" si="213"/>
        <v>0</v>
      </c>
      <c r="AF1011" t="str">
        <f t="shared" si="214"/>
        <v>GONZLS_6_UNIT</v>
      </c>
      <c r="AG1011" t="str">
        <f t="shared" si="215"/>
        <v xml:space="preserve">Ameresco Johnson Canyon </v>
      </c>
      <c r="AH1011" s="70">
        <f t="shared" si="216"/>
        <v>1.41</v>
      </c>
      <c r="AI1011" t="str">
        <f t="shared" si="217"/>
        <v>Biomass</v>
      </c>
      <c r="AJ1011" s="44">
        <f>IFERROR(INDEX(MasterGenCapability_201906!$G:$G,MATCH($AF1011,MasterGenCapability_201906!$U:$U,0)),"")</f>
        <v>1.42</v>
      </c>
      <c r="AK1011" s="44">
        <f>IFERROR(INDEX(NQC2020compliance_20191121!$L:$L,MATCH($AF1011,NQC2020compliance_20191121!$A:$A,0)),"")</f>
        <v>1.23</v>
      </c>
    </row>
    <row r="1012" spans="2:37" x14ac:dyDescent="0.25">
      <c r="B1012" s="6">
        <v>1007</v>
      </c>
      <c r="C1012" s="6" t="s">
        <v>2696</v>
      </c>
      <c r="D1012" s="6" t="s">
        <v>2608</v>
      </c>
      <c r="E1012" s="6" t="s">
        <v>2609</v>
      </c>
      <c r="F1012" s="6" t="s">
        <v>2695</v>
      </c>
      <c r="G1012" s="6" t="s">
        <v>30</v>
      </c>
      <c r="H1012" s="6"/>
      <c r="I1012" s="6"/>
      <c r="J1012" s="6" t="s">
        <v>33</v>
      </c>
      <c r="K1012" s="6"/>
      <c r="L1012" s="6" t="s">
        <v>1</v>
      </c>
      <c r="M1012" s="12">
        <v>40026</v>
      </c>
      <c r="N1012" s="12">
        <v>47330</v>
      </c>
      <c r="O1012" s="6">
        <v>1</v>
      </c>
      <c r="P1012" s="13">
        <v>1.92</v>
      </c>
      <c r="Q1012" s="13">
        <v>14.852099999999998</v>
      </c>
      <c r="R1012" s="14">
        <v>0.88304437785388123</v>
      </c>
      <c r="S1012" s="6" t="s">
        <v>35</v>
      </c>
      <c r="T1012" s="6" t="s">
        <v>35</v>
      </c>
      <c r="U1012" s="15" t="s">
        <v>35</v>
      </c>
      <c r="V1012" s="15" t="s">
        <v>36</v>
      </c>
      <c r="W1012" s="15" t="s">
        <v>165</v>
      </c>
      <c r="X1012" s="16">
        <v>1</v>
      </c>
      <c r="Y1012" s="45">
        <f t="shared" si="209"/>
        <v>73050</v>
      </c>
      <c r="Z1012" s="41">
        <f>IF(IFERROR(MATCH(E1012,CONV_CAISO_Gen_List!C:C,0),FALSE),1,0)</f>
        <v>1</v>
      </c>
      <c r="AA1012" s="47">
        <f t="shared" si="210"/>
        <v>14.852099999999998</v>
      </c>
      <c r="AB1012">
        <f t="shared" si="211"/>
        <v>1</v>
      </c>
      <c r="AC1012">
        <f t="shared" si="212"/>
        <v>1</v>
      </c>
      <c r="AD1012">
        <f t="shared" si="208"/>
        <v>1</v>
      </c>
      <c r="AE1012">
        <f t="shared" si="213"/>
        <v>0</v>
      </c>
      <c r="AF1012" t="str">
        <f t="shared" si="214"/>
        <v>KIRKER_7_KELCYN</v>
      </c>
      <c r="AG1012" t="str">
        <f t="shared" si="215"/>
        <v>Keller Canyon Landfill (Pittsburg)</v>
      </c>
      <c r="AH1012" s="70">
        <f t="shared" si="216"/>
        <v>1.92</v>
      </c>
      <c r="AI1012" t="str">
        <f t="shared" si="217"/>
        <v>Biomass</v>
      </c>
      <c r="AJ1012" s="44">
        <f>IFERROR(INDEX(MasterGenCapability_201906!$G:$G,MATCH($AF1012,MasterGenCapability_201906!$U:$U,0)),"")</f>
        <v>3.56</v>
      </c>
      <c r="AK1012" s="44">
        <f>IFERROR(INDEX(NQC2020compliance_20191121!$L:$L,MATCH($AF1012,NQC2020compliance_20191121!$A:$A,0)),"")</f>
        <v>3.38</v>
      </c>
    </row>
    <row r="1013" spans="2:37" x14ac:dyDescent="0.25">
      <c r="B1013" s="6">
        <v>1008</v>
      </c>
      <c r="C1013" s="6" t="s">
        <v>2697</v>
      </c>
      <c r="D1013" s="6" t="s">
        <v>2605</v>
      </c>
      <c r="E1013" s="6" t="s">
        <v>2606</v>
      </c>
      <c r="F1013" s="6" t="s">
        <v>2695</v>
      </c>
      <c r="G1013" s="6" t="s">
        <v>30</v>
      </c>
      <c r="H1013" s="6"/>
      <c r="I1013" s="6"/>
      <c r="J1013" s="6" t="s">
        <v>36</v>
      </c>
      <c r="K1013" s="6"/>
      <c r="L1013" s="6" t="s">
        <v>1</v>
      </c>
      <c r="M1013" s="12">
        <v>39904</v>
      </c>
      <c r="N1013" s="12">
        <v>47208</v>
      </c>
      <c r="O1013" s="6">
        <v>1</v>
      </c>
      <c r="P1013" s="13">
        <v>5.7299999999999995</v>
      </c>
      <c r="Q1013" s="13">
        <v>43.790800000000004</v>
      </c>
      <c r="R1013" s="14">
        <v>0.87241706312207656</v>
      </c>
      <c r="S1013" s="6" t="s">
        <v>35</v>
      </c>
      <c r="T1013" s="6" t="s">
        <v>35</v>
      </c>
      <c r="U1013" s="15" t="s">
        <v>35</v>
      </c>
      <c r="V1013" s="15" t="s">
        <v>36</v>
      </c>
      <c r="W1013" s="15" t="s">
        <v>165</v>
      </c>
      <c r="X1013" s="16">
        <v>1</v>
      </c>
      <c r="Y1013" s="45">
        <f t="shared" si="209"/>
        <v>73050</v>
      </c>
      <c r="Z1013" s="41">
        <f>IF(IFERROR(MATCH(E1013,CONV_CAISO_Gen_List!C:C,0),FALSE),1,0)</f>
        <v>1</v>
      </c>
      <c r="AA1013" s="47">
        <f t="shared" si="210"/>
        <v>43.790800000000004</v>
      </c>
      <c r="AB1013">
        <f t="shared" si="211"/>
        <v>1</v>
      </c>
      <c r="AC1013">
        <f t="shared" si="212"/>
        <v>1</v>
      </c>
      <c r="AD1013">
        <f t="shared" si="208"/>
        <v>1</v>
      </c>
      <c r="AE1013">
        <f t="shared" si="213"/>
        <v>0</v>
      </c>
      <c r="AF1013" t="str">
        <f t="shared" si="214"/>
        <v>OXMTN_6_LNDFIL</v>
      </c>
      <c r="AG1013" t="str">
        <f t="shared" si="215"/>
        <v>Ox Mountain Landfill aka Half Moon Bay</v>
      </c>
      <c r="AH1013" s="70">
        <f t="shared" si="216"/>
        <v>5.7299999999999995</v>
      </c>
      <c r="AI1013" t="str">
        <f t="shared" si="217"/>
        <v>Biomass</v>
      </c>
      <c r="AJ1013" s="44">
        <f>IFERROR(INDEX(MasterGenCapability_201906!$G:$G,MATCH($AF1013,MasterGenCapability_201906!$U:$U,0)),"")</f>
        <v>10.62</v>
      </c>
      <c r="AK1013" s="44">
        <f>IFERROR(INDEX(NQC2020compliance_20191121!$L:$L,MATCH($AF1013,NQC2020compliance_20191121!$A:$A,0)),"")</f>
        <v>10.47</v>
      </c>
    </row>
    <row r="1014" spans="2:37" x14ac:dyDescent="0.25">
      <c r="B1014" s="6">
        <v>1009</v>
      </c>
      <c r="C1014" s="6" t="s">
        <v>2698</v>
      </c>
      <c r="D1014" s="6" t="s">
        <v>2601</v>
      </c>
      <c r="E1014" s="6" t="s">
        <v>2602</v>
      </c>
      <c r="F1014" s="6" t="s">
        <v>2695</v>
      </c>
      <c r="G1014" s="6" t="s">
        <v>30</v>
      </c>
      <c r="H1014" s="6"/>
      <c r="I1014" s="6"/>
      <c r="J1014" s="6" t="s">
        <v>33</v>
      </c>
      <c r="K1014" s="6"/>
      <c r="L1014" s="6" t="s">
        <v>1</v>
      </c>
      <c r="M1014" s="12">
        <v>38750</v>
      </c>
      <c r="N1014" s="12">
        <v>46054</v>
      </c>
      <c r="O1014" s="6">
        <v>1</v>
      </c>
      <c r="P1014" s="13">
        <v>1.59</v>
      </c>
      <c r="Q1014" s="13">
        <v>7.1808333333333332</v>
      </c>
      <c r="R1014" s="14">
        <v>0.51555335381905554</v>
      </c>
      <c r="S1014" s="6" t="s">
        <v>35</v>
      </c>
      <c r="T1014" s="6" t="s">
        <v>35</v>
      </c>
      <c r="U1014" s="15" t="s">
        <v>35</v>
      </c>
      <c r="V1014" s="15" t="s">
        <v>36</v>
      </c>
      <c r="W1014" s="15" t="s">
        <v>165</v>
      </c>
      <c r="X1014" s="16">
        <v>1</v>
      </c>
      <c r="Y1014" s="45">
        <f t="shared" si="209"/>
        <v>73050</v>
      </c>
      <c r="Z1014" s="41">
        <f>IF(IFERROR(MATCH(E1014,CONV_CAISO_Gen_List!C:C,0),FALSE),1,0)</f>
        <v>1</v>
      </c>
      <c r="AA1014" s="47">
        <f t="shared" si="210"/>
        <v>7.1808333333333332</v>
      </c>
      <c r="AB1014">
        <f t="shared" si="211"/>
        <v>1</v>
      </c>
      <c r="AC1014">
        <f t="shared" si="212"/>
        <v>1</v>
      </c>
      <c r="AD1014">
        <f t="shared" si="208"/>
        <v>1</v>
      </c>
      <c r="AE1014">
        <f t="shared" si="213"/>
        <v>0</v>
      </c>
      <c r="AF1014" t="str">
        <f t="shared" si="214"/>
        <v>GRNVLY_7_SCLAND</v>
      </c>
      <c r="AG1014" t="str">
        <f t="shared" si="215"/>
        <v>Ameresco Santa Cruz Energy</v>
      </c>
      <c r="AH1014" s="70">
        <f t="shared" si="216"/>
        <v>1.59</v>
      </c>
      <c r="AI1014" t="str">
        <f t="shared" si="217"/>
        <v>Biomass</v>
      </c>
      <c r="AJ1014" s="44">
        <f>IFERROR(INDEX(MasterGenCapability_201906!$G:$G,MATCH($AF1014,MasterGenCapability_201906!$U:$U,0)),"")</f>
        <v>3.04</v>
      </c>
      <c r="AK1014" s="44">
        <f>IFERROR(INDEX(NQC2020compliance_20191121!$L:$L,MATCH($AF1014,NQC2020compliance_20191121!$A:$A,0)),"")</f>
        <v>2.27</v>
      </c>
    </row>
    <row r="1015" spans="2:37" x14ac:dyDescent="0.25">
      <c r="B1015" s="6">
        <v>1010</v>
      </c>
      <c r="C1015" s="6" t="s">
        <v>2699</v>
      </c>
      <c r="D1015" s="6" t="s">
        <v>2564</v>
      </c>
      <c r="E1015" s="6" t="s">
        <v>2565</v>
      </c>
      <c r="F1015" s="6" t="s">
        <v>2695</v>
      </c>
      <c r="G1015" s="6" t="s">
        <v>30</v>
      </c>
      <c r="H1015" s="6"/>
      <c r="I1015" s="6"/>
      <c r="J1015" s="6" t="s">
        <v>992</v>
      </c>
      <c r="K1015" s="6"/>
      <c r="L1015" s="6" t="s">
        <v>1</v>
      </c>
      <c r="M1015" s="12">
        <v>38322</v>
      </c>
      <c r="N1015" s="12">
        <v>46934</v>
      </c>
      <c r="O1015" s="6">
        <v>1</v>
      </c>
      <c r="P1015" s="13">
        <v>20.007000000000001</v>
      </c>
      <c r="Q1015" s="13">
        <v>40.683277374999996</v>
      </c>
      <c r="R1015" s="14">
        <v>0.23212924206550534</v>
      </c>
      <c r="S1015" s="6" t="s">
        <v>35</v>
      </c>
      <c r="T1015" s="6" t="s">
        <v>35</v>
      </c>
      <c r="U1015" s="15" t="s">
        <v>35</v>
      </c>
      <c r="V1015" s="15" t="s">
        <v>992</v>
      </c>
      <c r="W1015" s="15" t="s">
        <v>165</v>
      </c>
      <c r="X1015" s="16">
        <v>1</v>
      </c>
      <c r="Y1015" s="45">
        <f t="shared" si="209"/>
        <v>73050</v>
      </c>
      <c r="Z1015" s="41">
        <f>IF(IFERROR(MATCH(E1015,CONV_CAISO_Gen_List!C:C,0),FALSE),1,0)</f>
        <v>1</v>
      </c>
      <c r="AA1015" s="47">
        <f t="shared" si="210"/>
        <v>40.683277374999996</v>
      </c>
      <c r="AB1015">
        <f t="shared" si="211"/>
        <v>1</v>
      </c>
      <c r="AC1015">
        <f t="shared" si="212"/>
        <v>1</v>
      </c>
      <c r="AD1015">
        <f t="shared" si="208"/>
        <v>1</v>
      </c>
      <c r="AE1015">
        <f t="shared" si="213"/>
        <v>0</v>
      </c>
      <c r="AF1015" t="str">
        <f t="shared" si="214"/>
        <v>BRDSLD_2_HIWIND</v>
      </c>
      <c r="AG1015" t="str">
        <f t="shared" si="215"/>
        <v xml:space="preserve">High Winds              </v>
      </c>
      <c r="AH1015" s="70">
        <f t="shared" si="216"/>
        <v>20.007000000000001</v>
      </c>
      <c r="AI1015" t="str">
        <f t="shared" si="217"/>
        <v>Wind</v>
      </c>
      <c r="AJ1015" s="44">
        <f>IFERROR(INDEX(MasterGenCapability_201906!$G:$G,MATCH($AF1015,MasterGenCapability_201906!$U:$U,0)),"")</f>
        <v>162</v>
      </c>
      <c r="AK1015" s="44">
        <f>IFERROR(INDEX(NQC2020compliance_20191121!$L:$L,MATCH($AF1015,NQC2020compliance_20191121!$A:$A,0)),"")</f>
        <v>24.3</v>
      </c>
    </row>
    <row r="1016" spans="2:37" x14ac:dyDescent="0.25">
      <c r="B1016" s="6">
        <v>1011</v>
      </c>
      <c r="C1016" s="6" t="s">
        <v>2700</v>
      </c>
      <c r="D1016" s="6" t="s">
        <v>2701</v>
      </c>
      <c r="E1016" s="6" t="s">
        <v>1101</v>
      </c>
      <c r="F1016" s="6" t="s">
        <v>2695</v>
      </c>
      <c r="G1016" s="6" t="s">
        <v>30</v>
      </c>
      <c r="H1016" s="6" t="s">
        <v>58</v>
      </c>
      <c r="I1016" s="6" t="s">
        <v>58</v>
      </c>
      <c r="J1016" s="6" t="s">
        <v>992</v>
      </c>
      <c r="K1016" s="6"/>
      <c r="L1016" s="6" t="s">
        <v>1</v>
      </c>
      <c r="M1016" s="12">
        <v>38869</v>
      </c>
      <c r="N1016" s="12">
        <v>44561</v>
      </c>
      <c r="O1016" s="6">
        <v>1</v>
      </c>
      <c r="P1016" s="13">
        <v>25</v>
      </c>
      <c r="Q1016" s="13">
        <v>66.218759999999989</v>
      </c>
      <c r="R1016" s="14">
        <v>0.30236876712328764</v>
      </c>
      <c r="S1016" s="6" t="s">
        <v>35</v>
      </c>
      <c r="T1016" s="6" t="s">
        <v>35</v>
      </c>
      <c r="U1016" s="15" t="s">
        <v>35</v>
      </c>
      <c r="V1016" s="15" t="s">
        <v>992</v>
      </c>
      <c r="W1016" s="15" t="s">
        <v>58</v>
      </c>
      <c r="X1016" s="16">
        <v>1</v>
      </c>
      <c r="Y1016" s="45">
        <f t="shared" si="209"/>
        <v>73050</v>
      </c>
      <c r="Z1016" s="41">
        <f>IF(IFERROR(MATCH(E1016,CONV_CAISO_Gen_List!C:C,0),FALSE),1,0)</f>
        <v>1</v>
      </c>
      <c r="AA1016" s="47">
        <f t="shared" si="210"/>
        <v>66.218759999999989</v>
      </c>
      <c r="AB1016">
        <f t="shared" si="211"/>
        <v>1</v>
      </c>
      <c r="AC1016">
        <f t="shared" si="212"/>
        <v>1</v>
      </c>
      <c r="AD1016">
        <f t="shared" si="208"/>
        <v>1</v>
      </c>
      <c r="AE1016">
        <f t="shared" si="213"/>
        <v>0</v>
      </c>
      <c r="AF1016" t="str">
        <f t="shared" si="214"/>
        <v>BRDSLD_2_SHILO1</v>
      </c>
      <c r="AG1016" t="str">
        <f t="shared" si="215"/>
        <v xml:space="preserve">Shiloh I Wind  </v>
      </c>
      <c r="AH1016" s="70">
        <f t="shared" si="216"/>
        <v>25</v>
      </c>
      <c r="AI1016" t="str">
        <f t="shared" si="217"/>
        <v>Wind</v>
      </c>
      <c r="AJ1016" s="44">
        <f>IFERROR(INDEX(MasterGenCapability_201906!$G:$G,MATCH($AF1016,MasterGenCapability_201906!$U:$U,0)),"")</f>
        <v>150</v>
      </c>
      <c r="AK1016" s="44">
        <f>IFERROR(INDEX(NQC2020compliance_20191121!$L:$L,MATCH($AF1016,NQC2020compliance_20191121!$A:$A,0)),"")</f>
        <v>22.5</v>
      </c>
    </row>
    <row r="1017" spans="2:37" x14ac:dyDescent="0.25">
      <c r="B1017" s="6">
        <v>1012</v>
      </c>
      <c r="C1017" s="6" t="s">
        <v>2702</v>
      </c>
      <c r="D1017" s="6" t="s">
        <v>2583</v>
      </c>
      <c r="E1017" s="6" t="s">
        <v>2584</v>
      </c>
      <c r="F1017" s="6" t="s">
        <v>2695</v>
      </c>
      <c r="G1017" s="6" t="s">
        <v>30</v>
      </c>
      <c r="H1017" s="6"/>
      <c r="I1017" s="6"/>
      <c r="J1017" s="6" t="s">
        <v>211</v>
      </c>
      <c r="K1017" s="6"/>
      <c r="L1017" s="6" t="s">
        <v>1</v>
      </c>
      <c r="M1017" s="12">
        <v>30195</v>
      </c>
      <c r="N1017" s="12">
        <v>73050</v>
      </c>
      <c r="O1017" s="6">
        <v>1</v>
      </c>
      <c r="P1017" s="13">
        <v>1.3752</v>
      </c>
      <c r="Q1017" s="13">
        <v>4.0700710909090905</v>
      </c>
      <c r="R1017" s="14">
        <v>0.33785630275356299</v>
      </c>
      <c r="S1017" s="6" t="s">
        <v>35</v>
      </c>
      <c r="T1017" s="6" t="s">
        <v>35</v>
      </c>
      <c r="U1017" s="15" t="s">
        <v>35</v>
      </c>
      <c r="V1017" s="15" t="s">
        <v>213</v>
      </c>
      <c r="W1017" s="15" t="s">
        <v>165</v>
      </c>
      <c r="X1017" s="16">
        <v>1</v>
      </c>
      <c r="Y1017" s="45">
        <f t="shared" si="209"/>
        <v>73050</v>
      </c>
      <c r="Z1017" s="41">
        <f>IF(IFERROR(MATCH(E1017,CONV_CAISO_Gen_List!C:C,0),FALSE),1,0)</f>
        <v>0</v>
      </c>
      <c r="AA1017" s="47">
        <f t="shared" si="210"/>
        <v>4.0700710909090905</v>
      </c>
      <c r="AB1017">
        <f t="shared" si="211"/>
        <v>1</v>
      </c>
      <c r="AC1017">
        <f t="shared" si="212"/>
        <v>1</v>
      </c>
      <c r="AD1017">
        <f t="shared" si="208"/>
        <v>1</v>
      </c>
      <c r="AE1017">
        <f t="shared" si="213"/>
        <v>0</v>
      </c>
      <c r="AF1017" t="str">
        <f t="shared" si="214"/>
        <v>SPICER_1_UNIT 1</v>
      </c>
      <c r="AG1017" t="str">
        <f t="shared" si="215"/>
        <v>Spicer</v>
      </c>
      <c r="AH1017" s="70">
        <f t="shared" si="216"/>
        <v>1.3752</v>
      </c>
      <c r="AI1017" t="str">
        <f t="shared" si="217"/>
        <v>Small_Hydro</v>
      </c>
      <c r="AJ1017" s="44" t="str">
        <f>IFERROR(INDEX(MasterGenCapability_201906!$G:$G,MATCH($AF1017,MasterGenCapability_201906!$U:$U,0)),"")</f>
        <v/>
      </c>
      <c r="AK1017" s="44" t="str">
        <f>IFERROR(INDEX(NQC2020compliance_20191121!$L:$L,MATCH($AF1017,NQC2020compliance_20191121!$A:$A,0)),"")</f>
        <v/>
      </c>
    </row>
    <row r="1018" spans="2:37" x14ac:dyDescent="0.25">
      <c r="B1018" s="6">
        <v>1013</v>
      </c>
      <c r="C1018" s="6" t="s">
        <v>2703</v>
      </c>
      <c r="D1018" s="6" t="s">
        <v>2596</v>
      </c>
      <c r="E1018" s="6"/>
      <c r="F1018" s="6" t="s">
        <v>2695</v>
      </c>
      <c r="G1018" s="6" t="s">
        <v>30</v>
      </c>
      <c r="H1018" s="6"/>
      <c r="I1018" s="6"/>
      <c r="J1018" s="6" t="s">
        <v>211</v>
      </c>
      <c r="K1018" s="6"/>
      <c r="L1018" s="6" t="s">
        <v>1</v>
      </c>
      <c r="M1018" s="12">
        <v>38353</v>
      </c>
      <c r="N1018" s="12">
        <v>45657</v>
      </c>
      <c r="O1018" s="6">
        <v>1</v>
      </c>
      <c r="P1018" s="13">
        <v>1.5687324</v>
      </c>
      <c r="Q1018" s="13">
        <v>6.4288343968727268</v>
      </c>
      <c r="R1018" s="14">
        <v>0.46782051873376074</v>
      </c>
      <c r="S1018" s="6" t="s">
        <v>2591</v>
      </c>
      <c r="T1018" s="6" t="s">
        <v>35</v>
      </c>
      <c r="U1018" s="15" t="s">
        <v>2591</v>
      </c>
      <c r="V1018" s="15" t="s">
        <v>213</v>
      </c>
      <c r="W1018" s="15" t="s">
        <v>165</v>
      </c>
      <c r="X1018" s="16">
        <v>1</v>
      </c>
      <c r="Y1018" s="45">
        <f t="shared" si="209"/>
        <v>73050</v>
      </c>
      <c r="Z1018" s="41">
        <f>IF(IFERROR(MATCH(E1018,CONV_CAISO_Gen_List!C:C,0),FALSE),1,0)</f>
        <v>0</v>
      </c>
      <c r="AA1018" s="47">
        <f t="shared" si="210"/>
        <v>6.4288343968727268</v>
      </c>
      <c r="AB1018">
        <f t="shared" si="211"/>
        <v>1</v>
      </c>
      <c r="AC1018">
        <f t="shared" si="212"/>
        <v>1</v>
      </c>
      <c r="AD1018">
        <f t="shared" si="208"/>
        <v>1</v>
      </c>
      <c r="AE1018">
        <f t="shared" si="213"/>
        <v>0</v>
      </c>
      <c r="AF1018" t="str">
        <f t="shared" si="214"/>
        <v>CPA-2011-8</v>
      </c>
      <c r="AG1018" t="str">
        <f t="shared" si="215"/>
        <v>Nimbus</v>
      </c>
      <c r="AH1018" s="70">
        <f t="shared" si="216"/>
        <v>1.5687324</v>
      </c>
      <c r="AI1018" t="str">
        <f t="shared" si="217"/>
        <v>Small_Hydro</v>
      </c>
      <c r="AJ1018" s="44" t="str">
        <f>IFERROR(INDEX(MasterGenCapability_201906!$G:$G,MATCH($AF1018,MasterGenCapability_201906!$U:$U,0)),"")</f>
        <v/>
      </c>
      <c r="AK1018" s="44" t="str">
        <f>IFERROR(INDEX(NQC2020compliance_20191121!$L:$L,MATCH($AF1018,NQC2020compliance_20191121!$A:$A,0)),"")</f>
        <v/>
      </c>
    </row>
    <row r="1019" spans="2:37" x14ac:dyDescent="0.25">
      <c r="B1019" s="6">
        <v>1014</v>
      </c>
      <c r="C1019" s="6" t="s">
        <v>2703</v>
      </c>
      <c r="D1019" s="6" t="s">
        <v>2597</v>
      </c>
      <c r="E1019" s="6"/>
      <c r="F1019" s="6" t="s">
        <v>2695</v>
      </c>
      <c r="G1019" s="6" t="s">
        <v>30</v>
      </c>
      <c r="H1019" s="6"/>
      <c r="I1019" s="6"/>
      <c r="J1019" s="6" t="s">
        <v>211</v>
      </c>
      <c r="K1019" s="6"/>
      <c r="L1019" s="6" t="s">
        <v>1</v>
      </c>
      <c r="M1019" s="12">
        <v>38353</v>
      </c>
      <c r="N1019" s="12">
        <v>45657</v>
      </c>
      <c r="O1019" s="6">
        <v>1</v>
      </c>
      <c r="P1019" s="13">
        <v>0.42413876</v>
      </c>
      <c r="Q1019" s="13">
        <v>1.3850480971636363</v>
      </c>
      <c r="R1019" s="14">
        <v>0.37278015660451386</v>
      </c>
      <c r="S1019" s="6" t="s">
        <v>2591</v>
      </c>
      <c r="T1019" s="6" t="s">
        <v>35</v>
      </c>
      <c r="U1019" s="15" t="s">
        <v>2591</v>
      </c>
      <c r="V1019" s="15" t="s">
        <v>213</v>
      </c>
      <c r="W1019" s="15" t="s">
        <v>165</v>
      </c>
      <c r="X1019" s="16">
        <v>1</v>
      </c>
      <c r="Y1019" s="45">
        <f t="shared" si="209"/>
        <v>73050</v>
      </c>
      <c r="Z1019" s="41">
        <f>IF(IFERROR(MATCH(E1019,CONV_CAISO_Gen_List!C:C,0),FALSE),1,0)</f>
        <v>0</v>
      </c>
      <c r="AA1019" s="47">
        <f t="shared" si="210"/>
        <v>1.3850480971636363</v>
      </c>
      <c r="AB1019">
        <f t="shared" si="211"/>
        <v>1</v>
      </c>
      <c r="AC1019">
        <f t="shared" si="212"/>
        <v>1</v>
      </c>
      <c r="AD1019">
        <f t="shared" si="208"/>
        <v>1</v>
      </c>
      <c r="AE1019">
        <f t="shared" si="213"/>
        <v>0</v>
      </c>
      <c r="AF1019" t="str">
        <f t="shared" si="214"/>
        <v>CPA-2011-8</v>
      </c>
      <c r="AG1019" t="str">
        <f t="shared" si="215"/>
        <v>Stampede</v>
      </c>
      <c r="AH1019" s="70">
        <f t="shared" si="216"/>
        <v>0.42413876</v>
      </c>
      <c r="AI1019" t="str">
        <f t="shared" si="217"/>
        <v>Small_Hydro</v>
      </c>
      <c r="AJ1019" s="44" t="str">
        <f>IFERROR(INDEX(MasterGenCapability_201906!$G:$G,MATCH($AF1019,MasterGenCapability_201906!$U:$U,0)),"")</f>
        <v/>
      </c>
      <c r="AK1019" s="44" t="str">
        <f>IFERROR(INDEX(NQC2020compliance_20191121!$L:$L,MATCH($AF1019,NQC2020compliance_20191121!$A:$A,0)),"")</f>
        <v/>
      </c>
    </row>
    <row r="1020" spans="2:37" x14ac:dyDescent="0.25">
      <c r="B1020" s="6">
        <v>1015</v>
      </c>
      <c r="C1020" s="6" t="s">
        <v>2703</v>
      </c>
      <c r="D1020" s="6" t="s">
        <v>2598</v>
      </c>
      <c r="E1020" s="6" t="s">
        <v>2599</v>
      </c>
      <c r="F1020" s="6" t="s">
        <v>2695</v>
      </c>
      <c r="G1020" s="6" t="s">
        <v>30</v>
      </c>
      <c r="H1020" s="6"/>
      <c r="I1020" s="6"/>
      <c r="J1020" s="6" t="s">
        <v>211</v>
      </c>
      <c r="K1020" s="6"/>
      <c r="L1020" s="6" t="s">
        <v>1</v>
      </c>
      <c r="M1020" s="12">
        <v>38353</v>
      </c>
      <c r="N1020" s="12">
        <v>45657</v>
      </c>
      <c r="O1020" s="6">
        <v>1</v>
      </c>
      <c r="P1020" s="13">
        <v>4.067084E-2</v>
      </c>
      <c r="Q1020" s="13">
        <v>0.23691776317265453</v>
      </c>
      <c r="R1020" s="14">
        <v>0.66498274328411311</v>
      </c>
      <c r="S1020" s="6" t="s">
        <v>35</v>
      </c>
      <c r="T1020" s="6" t="s">
        <v>35</v>
      </c>
      <c r="U1020" s="15" t="s">
        <v>35</v>
      </c>
      <c r="V1020" s="15" t="s">
        <v>213</v>
      </c>
      <c r="W1020" s="15" t="s">
        <v>165</v>
      </c>
      <c r="X1020" s="16">
        <v>1</v>
      </c>
      <c r="Y1020" s="45">
        <f t="shared" si="209"/>
        <v>73050</v>
      </c>
      <c r="Z1020" s="41">
        <f>IF(IFERROR(MATCH(E1020,CONV_CAISO_Gen_List!C:C,0),FALSE),1,0)</f>
        <v>0</v>
      </c>
      <c r="AA1020" s="47">
        <f t="shared" si="210"/>
        <v>0.23691776317265453</v>
      </c>
      <c r="AB1020">
        <f t="shared" si="211"/>
        <v>1</v>
      </c>
      <c r="AC1020">
        <f t="shared" si="212"/>
        <v>1</v>
      </c>
      <c r="AD1020">
        <f t="shared" si="208"/>
        <v>1</v>
      </c>
      <c r="AE1020">
        <f t="shared" si="213"/>
        <v>0</v>
      </c>
      <c r="AF1020" t="str">
        <f t="shared" si="214"/>
        <v>LEWSTN_7_UNIT 1</v>
      </c>
      <c r="AG1020" t="str">
        <f t="shared" si="215"/>
        <v>Lewiston</v>
      </c>
      <c r="AH1020" s="70">
        <f t="shared" si="216"/>
        <v>4.067084E-2</v>
      </c>
      <c r="AI1020" t="str">
        <f t="shared" si="217"/>
        <v>Small_Hydro</v>
      </c>
      <c r="AJ1020" s="44" t="str">
        <f>IFERROR(INDEX(MasterGenCapability_201906!$G:$G,MATCH($AF1020,MasterGenCapability_201906!$U:$U,0)),"")</f>
        <v/>
      </c>
      <c r="AK1020" s="44" t="str">
        <f>IFERROR(INDEX(NQC2020compliance_20191121!$L:$L,MATCH($AF1020,NQC2020compliance_20191121!$A:$A,0)),"")</f>
        <v/>
      </c>
    </row>
    <row r="1021" spans="2:37" x14ac:dyDescent="0.25">
      <c r="B1021" s="6">
        <v>1016</v>
      </c>
      <c r="C1021" s="6" t="s">
        <v>2704</v>
      </c>
      <c r="D1021" s="6" t="s">
        <v>2705</v>
      </c>
      <c r="E1021" s="6" t="s">
        <v>2706</v>
      </c>
      <c r="F1021" s="6" t="s">
        <v>2695</v>
      </c>
      <c r="G1021" s="6" t="s">
        <v>30</v>
      </c>
      <c r="H1021" s="6"/>
      <c r="I1021" s="6"/>
      <c r="J1021" s="6" t="s">
        <v>614</v>
      </c>
      <c r="K1021" s="6"/>
      <c r="L1021" s="6" t="s">
        <v>1</v>
      </c>
      <c r="M1021" s="12">
        <v>42186</v>
      </c>
      <c r="N1021" s="12">
        <v>51364</v>
      </c>
      <c r="O1021" s="6">
        <v>1</v>
      </c>
      <c r="P1021" s="13">
        <v>20</v>
      </c>
      <c r="Q1021" s="13">
        <v>48.355200000000004</v>
      </c>
      <c r="R1021" s="14">
        <v>0.27600000000000002</v>
      </c>
      <c r="S1021" s="6" t="s">
        <v>35</v>
      </c>
      <c r="T1021" s="6" t="s">
        <v>35</v>
      </c>
      <c r="U1021" s="15" t="s">
        <v>35</v>
      </c>
      <c r="V1021" s="15" t="s">
        <v>616</v>
      </c>
      <c r="W1021" s="15" t="s">
        <v>165</v>
      </c>
      <c r="X1021" s="16">
        <v>1</v>
      </c>
      <c r="Y1021" s="45">
        <f t="shared" si="209"/>
        <v>73050</v>
      </c>
      <c r="Z1021" s="41">
        <f>IF(IFERROR(MATCH(E1021,CONV_CAISO_Gen_List!C:C,0),FALSE),1,0)</f>
        <v>1</v>
      </c>
      <c r="AA1021" s="47">
        <f t="shared" si="210"/>
        <v>48.355200000000004</v>
      </c>
      <c r="AB1021">
        <f t="shared" si="211"/>
        <v>1</v>
      </c>
      <c r="AC1021">
        <f t="shared" si="212"/>
        <v>1</v>
      </c>
      <c r="AD1021">
        <f t="shared" ref="AD1021:AD1084" si="218">IF(AND(AB1021,AC1021),1,0)</f>
        <v>1</v>
      </c>
      <c r="AE1021">
        <f t="shared" si="213"/>
        <v>0</v>
      </c>
      <c r="AF1021" t="str">
        <f t="shared" si="214"/>
        <v>EEKTMN_6_SOLAR1</v>
      </c>
      <c r="AG1021" t="str">
        <f t="shared" si="215"/>
        <v>EE K Solar 1 - Kettleman Solar</v>
      </c>
      <c r="AH1021" s="70">
        <f t="shared" si="216"/>
        <v>20</v>
      </c>
      <c r="AI1021" t="str">
        <f t="shared" si="217"/>
        <v>Solar</v>
      </c>
      <c r="AJ1021" s="44">
        <f>IFERROR(INDEX(MasterGenCapability_201906!$G:$G,MATCH($AF1021,MasterGenCapability_201906!$U:$U,0)),"")</f>
        <v>20</v>
      </c>
      <c r="AK1021" s="44">
        <f>IFERROR(INDEX(NQC2020compliance_20191121!$L:$L,MATCH($AF1021,NQC2020compliance_20191121!$A:$A,0)),"")</f>
        <v>0</v>
      </c>
    </row>
    <row r="1022" spans="2:37" x14ac:dyDescent="0.25">
      <c r="B1022" s="6">
        <v>1017</v>
      </c>
      <c r="C1022" s="6" t="s">
        <v>2707</v>
      </c>
      <c r="D1022" s="6" t="s">
        <v>2708</v>
      </c>
      <c r="E1022" s="6" t="s">
        <v>2709</v>
      </c>
      <c r="F1022" s="6" t="s">
        <v>2695</v>
      </c>
      <c r="G1022" s="6" t="s">
        <v>30</v>
      </c>
      <c r="H1022" s="6"/>
      <c r="I1022" s="6"/>
      <c r="J1022" s="6" t="s">
        <v>614</v>
      </c>
      <c r="K1022" s="6"/>
      <c r="L1022" s="6" t="s">
        <v>1</v>
      </c>
      <c r="M1022" s="12">
        <v>42309</v>
      </c>
      <c r="N1022" s="12">
        <v>52221</v>
      </c>
      <c r="O1022" s="6">
        <v>1</v>
      </c>
      <c r="P1022" s="13">
        <v>27</v>
      </c>
      <c r="Q1022" s="13">
        <v>65.279520000000005</v>
      </c>
      <c r="R1022" s="14">
        <v>0.27600000000000002</v>
      </c>
      <c r="S1022" s="6" t="s">
        <v>35</v>
      </c>
      <c r="T1022" s="6" t="s">
        <v>35</v>
      </c>
      <c r="U1022" s="15" t="s">
        <v>35</v>
      </c>
      <c r="V1022" s="15" t="s">
        <v>616</v>
      </c>
      <c r="W1022" s="15" t="s">
        <v>165</v>
      </c>
      <c r="X1022" s="16">
        <v>1</v>
      </c>
      <c r="Y1022" s="45">
        <f t="shared" si="209"/>
        <v>73050</v>
      </c>
      <c r="Z1022" s="41">
        <f>IF(IFERROR(MATCH(E1022,CONV_CAISO_Gen_List!C:C,0),FALSE),1,0)</f>
        <v>1</v>
      </c>
      <c r="AA1022" s="47">
        <f t="shared" si="210"/>
        <v>65.279520000000005</v>
      </c>
      <c r="AB1022">
        <f t="shared" si="211"/>
        <v>1</v>
      </c>
      <c r="AC1022">
        <f t="shared" si="212"/>
        <v>1</v>
      </c>
      <c r="AD1022">
        <f t="shared" si="218"/>
        <v>1</v>
      </c>
      <c r="AE1022">
        <f t="shared" si="213"/>
        <v>0</v>
      </c>
      <c r="AF1022" t="str">
        <f t="shared" si="214"/>
        <v>LAMONT_1_SOLAR4</v>
      </c>
      <c r="AG1022" t="str">
        <f t="shared" si="215"/>
        <v>Hayworth Solar Farm</v>
      </c>
      <c r="AH1022" s="70">
        <f t="shared" si="216"/>
        <v>27</v>
      </c>
      <c r="AI1022" t="str">
        <f t="shared" si="217"/>
        <v>Solar</v>
      </c>
      <c r="AJ1022" s="44">
        <f>IFERROR(INDEX(MasterGenCapability_201906!$G:$G,MATCH($AF1022,MasterGenCapability_201906!$U:$U,0)),"")</f>
        <v>26.66</v>
      </c>
      <c r="AK1022" s="44">
        <f>IFERROR(INDEX(NQC2020compliance_20191121!$L:$L,MATCH($AF1022,NQC2020compliance_20191121!$A:$A,0)),"")</f>
        <v>3.73</v>
      </c>
    </row>
    <row r="1023" spans="2:37" x14ac:dyDescent="0.25">
      <c r="B1023" s="6">
        <v>1018</v>
      </c>
      <c r="C1023" s="6" t="s">
        <v>2710</v>
      </c>
      <c r="D1023" s="6" t="s">
        <v>2711</v>
      </c>
      <c r="E1023" s="6" t="s">
        <v>2712</v>
      </c>
      <c r="F1023" s="6" t="s">
        <v>2695</v>
      </c>
      <c r="G1023" s="6" t="s">
        <v>30</v>
      </c>
      <c r="H1023" s="6"/>
      <c r="I1023" s="6"/>
      <c r="J1023" s="6" t="s">
        <v>33</v>
      </c>
      <c r="K1023" s="6"/>
      <c r="L1023" s="6" t="s">
        <v>1</v>
      </c>
      <c r="M1023" s="12">
        <v>41760</v>
      </c>
      <c r="N1023" s="12">
        <v>45412</v>
      </c>
      <c r="O1023" s="6">
        <v>1</v>
      </c>
      <c r="P1023" s="13">
        <v>4.34</v>
      </c>
      <c r="Q1023" s="13">
        <v>20.614999999999998</v>
      </c>
      <c r="R1023" s="14">
        <v>0.54223744292237441</v>
      </c>
      <c r="S1023" s="6" t="s">
        <v>35</v>
      </c>
      <c r="T1023" s="6" t="s">
        <v>35</v>
      </c>
      <c r="U1023" s="15" t="s">
        <v>35</v>
      </c>
      <c r="V1023" s="15" t="s">
        <v>36</v>
      </c>
      <c r="W1023" s="15" t="s">
        <v>165</v>
      </c>
      <c r="X1023" s="16">
        <v>1</v>
      </c>
      <c r="Y1023" s="45">
        <f t="shared" si="209"/>
        <v>73050</v>
      </c>
      <c r="Z1023" s="41">
        <f>IF(IFERROR(MATCH(E1023,CONV_CAISO_Gen_List!C:C,0),FALSE),1,0)</f>
        <v>1</v>
      </c>
      <c r="AA1023" s="47">
        <f t="shared" si="210"/>
        <v>20.614999999999998</v>
      </c>
      <c r="AB1023">
        <f t="shared" si="211"/>
        <v>1</v>
      </c>
      <c r="AC1023">
        <f t="shared" si="212"/>
        <v>1</v>
      </c>
      <c r="AD1023">
        <f t="shared" si="218"/>
        <v>1</v>
      </c>
      <c r="AE1023">
        <f t="shared" si="213"/>
        <v>0</v>
      </c>
      <c r="AF1023" t="str">
        <f t="shared" si="214"/>
        <v>CORRAL_6_SJOAQN</v>
      </c>
      <c r="AG1023" t="str">
        <f t="shared" si="215"/>
        <v xml:space="preserve">Ameresco San Joaquin LLC </v>
      </c>
      <c r="AH1023" s="70">
        <f t="shared" si="216"/>
        <v>4.34</v>
      </c>
      <c r="AI1023" t="str">
        <f t="shared" si="217"/>
        <v>Biomass</v>
      </c>
      <c r="AJ1023" s="44">
        <f>IFERROR(INDEX(MasterGenCapability_201906!$G:$G,MATCH($AF1023,MasterGenCapability_201906!$U:$U,0)),"")</f>
        <v>4.3</v>
      </c>
      <c r="AK1023" s="44">
        <f>IFERROR(INDEX(NQC2020compliance_20191121!$L:$L,MATCH($AF1023,NQC2020compliance_20191121!$A:$A,0)),"")</f>
        <v>3.57</v>
      </c>
    </row>
    <row r="1024" spans="2:37" hidden="1" x14ac:dyDescent="0.25">
      <c r="B1024" s="6">
        <v>1019</v>
      </c>
      <c r="C1024" s="6" t="s">
        <v>2713</v>
      </c>
      <c r="D1024" s="6" t="s">
        <v>2583</v>
      </c>
      <c r="E1024" s="6" t="s">
        <v>2584</v>
      </c>
      <c r="F1024" s="6" t="s">
        <v>2714</v>
      </c>
      <c r="G1024" s="6" t="s">
        <v>30</v>
      </c>
      <c r="H1024" s="6"/>
      <c r="I1024" s="6"/>
      <c r="J1024" s="6" t="s">
        <v>211</v>
      </c>
      <c r="K1024" s="6"/>
      <c r="L1024" s="6" t="s">
        <v>1</v>
      </c>
      <c r="M1024" s="12">
        <v>30195</v>
      </c>
      <c r="N1024" s="12">
        <v>73050</v>
      </c>
      <c r="O1024" s="6">
        <v>1</v>
      </c>
      <c r="P1024" s="13">
        <v>0.72</v>
      </c>
      <c r="Q1024" s="13">
        <v>2.130927272727273</v>
      </c>
      <c r="R1024" s="14">
        <v>0.3378563027535631</v>
      </c>
      <c r="S1024" s="6" t="s">
        <v>35</v>
      </c>
      <c r="T1024" s="6" t="s">
        <v>2591</v>
      </c>
      <c r="U1024" s="15" t="s">
        <v>35</v>
      </c>
      <c r="V1024" s="15" t="s">
        <v>213</v>
      </c>
      <c r="W1024" s="15" t="s">
        <v>165</v>
      </c>
      <c r="X1024" s="16">
        <v>1</v>
      </c>
      <c r="Y1024" s="45">
        <f t="shared" si="209"/>
        <v>73050</v>
      </c>
      <c r="Z1024" s="41">
        <f>IF(IFERROR(MATCH(E1024,CONV_CAISO_Gen_List!C:C,0),FALSE),1,0)</f>
        <v>0</v>
      </c>
      <c r="AA1024" s="47">
        <f t="shared" si="210"/>
        <v>2.130927272727273</v>
      </c>
      <c r="AB1024">
        <f t="shared" si="211"/>
        <v>1</v>
      </c>
      <c r="AC1024">
        <f t="shared" si="212"/>
        <v>0</v>
      </c>
      <c r="AD1024">
        <f t="shared" si="218"/>
        <v>0</v>
      </c>
      <c r="AE1024">
        <f t="shared" si="213"/>
        <v>0</v>
      </c>
      <c r="AJ1024" s="44" t="str">
        <f>IFERROR(INDEX(MasterGenCapability_201906!$G:$G,MATCH($AF1024,MasterGenCapability_201906!$U:$U,0)),"")</f>
        <v/>
      </c>
      <c r="AK1024" s="44" t="str">
        <f>IFERROR(INDEX(NQC2020compliance_20191121!$L:$L,MATCH($AF1024,NQC2020compliance_20191121!$A:$A,0)),"")</f>
        <v/>
      </c>
    </row>
    <row r="1025" spans="2:37" hidden="1" x14ac:dyDescent="0.25">
      <c r="B1025" s="6">
        <v>1020</v>
      </c>
      <c r="C1025" s="6" t="s">
        <v>2715</v>
      </c>
      <c r="D1025" s="6" t="s">
        <v>2611</v>
      </c>
      <c r="E1025" s="6" t="s">
        <v>2612</v>
      </c>
      <c r="F1025" s="6" t="s">
        <v>2714</v>
      </c>
      <c r="G1025" s="6" t="s">
        <v>30</v>
      </c>
      <c r="H1025" s="6"/>
      <c r="I1025" s="6"/>
      <c r="J1025" s="6" t="s">
        <v>191</v>
      </c>
      <c r="K1025" s="6"/>
      <c r="L1025" s="6" t="s">
        <v>1</v>
      </c>
      <c r="M1025" s="12">
        <v>30317</v>
      </c>
      <c r="N1025" s="12">
        <v>73050</v>
      </c>
      <c r="O1025" s="6">
        <v>1</v>
      </c>
      <c r="P1025" s="13">
        <v>4.3339999999999996</v>
      </c>
      <c r="Q1025" s="13">
        <v>35.547888266666668</v>
      </c>
      <c r="R1025" s="14">
        <v>0.93631243946312459</v>
      </c>
      <c r="S1025" s="6" t="s">
        <v>35</v>
      </c>
      <c r="T1025" s="6" t="s">
        <v>2591</v>
      </c>
      <c r="U1025" s="15" t="s">
        <v>35</v>
      </c>
      <c r="V1025" s="15" t="s">
        <v>191</v>
      </c>
      <c r="W1025" s="15" t="s">
        <v>165</v>
      </c>
      <c r="X1025" s="16">
        <v>1</v>
      </c>
      <c r="Y1025" s="45">
        <f t="shared" si="209"/>
        <v>73050</v>
      </c>
      <c r="Z1025" s="41">
        <f>IF(IFERROR(MATCH(E1025,CONV_CAISO_Gen_List!C:C,0),FALSE),1,0)</f>
        <v>1</v>
      </c>
      <c r="AA1025" s="47">
        <f t="shared" si="210"/>
        <v>35.547888266666668</v>
      </c>
      <c r="AB1025">
        <f t="shared" si="211"/>
        <v>1</v>
      </c>
      <c r="AC1025">
        <f t="shared" si="212"/>
        <v>0</v>
      </c>
      <c r="AD1025">
        <f t="shared" si="218"/>
        <v>0</v>
      </c>
      <c r="AE1025">
        <f t="shared" si="213"/>
        <v>0</v>
      </c>
      <c r="AJ1025" s="44" t="str">
        <f>IFERROR(INDEX(MasterGenCapability_201906!$G:$G,MATCH($AF1025,MasterGenCapability_201906!$U:$U,0)),"")</f>
        <v/>
      </c>
      <c r="AK1025" s="44" t="str">
        <f>IFERROR(INDEX(NQC2020compliance_20191121!$L:$L,MATCH($AF1025,NQC2020compliance_20191121!$A:$A,0)),"")</f>
        <v/>
      </c>
    </row>
    <row r="1026" spans="2:37" hidden="1" x14ac:dyDescent="0.25">
      <c r="B1026" s="6">
        <v>1021</v>
      </c>
      <c r="C1026" s="6" t="s">
        <v>2716</v>
      </c>
      <c r="D1026" s="6" t="s">
        <v>2614</v>
      </c>
      <c r="E1026" s="6" t="s">
        <v>2615</v>
      </c>
      <c r="F1026" s="6" t="s">
        <v>2714</v>
      </c>
      <c r="G1026" s="6" t="s">
        <v>30</v>
      </c>
      <c r="H1026" s="6"/>
      <c r="I1026" s="6"/>
      <c r="J1026" s="6" t="s">
        <v>191</v>
      </c>
      <c r="K1026" s="6"/>
      <c r="L1026" s="6" t="s">
        <v>1</v>
      </c>
      <c r="M1026" s="12">
        <v>31533</v>
      </c>
      <c r="N1026" s="12">
        <v>73050</v>
      </c>
      <c r="O1026" s="6">
        <v>1</v>
      </c>
      <c r="P1026" s="13">
        <v>4.3339999999999996</v>
      </c>
      <c r="Q1026" s="13">
        <v>32.246086839999997</v>
      </c>
      <c r="R1026" s="14">
        <v>0.84934474885844757</v>
      </c>
      <c r="S1026" s="6" t="s">
        <v>35</v>
      </c>
      <c r="T1026" s="6" t="s">
        <v>2591</v>
      </c>
      <c r="U1026" s="15" t="s">
        <v>35</v>
      </c>
      <c r="V1026" s="15" t="s">
        <v>191</v>
      </c>
      <c r="W1026" s="15" t="s">
        <v>165</v>
      </c>
      <c r="X1026" s="16">
        <v>1</v>
      </c>
      <c r="Y1026" s="45">
        <f t="shared" si="209"/>
        <v>73050</v>
      </c>
      <c r="Z1026" s="41">
        <f>IF(IFERROR(MATCH(E1026,CONV_CAISO_Gen_List!C:C,0),FALSE),1,0)</f>
        <v>1</v>
      </c>
      <c r="AA1026" s="47">
        <f t="shared" si="210"/>
        <v>32.246086839999997</v>
      </c>
      <c r="AB1026">
        <f t="shared" si="211"/>
        <v>1</v>
      </c>
      <c r="AC1026">
        <f t="shared" si="212"/>
        <v>0</v>
      </c>
      <c r="AD1026">
        <f t="shared" si="218"/>
        <v>0</v>
      </c>
      <c r="AE1026">
        <f t="shared" si="213"/>
        <v>0</v>
      </c>
      <c r="AJ1026" s="44" t="str">
        <f>IFERROR(INDEX(MasterGenCapability_201906!$G:$G,MATCH($AF1026,MasterGenCapability_201906!$U:$U,0)),"")</f>
        <v/>
      </c>
      <c r="AK1026" s="44" t="str">
        <f>IFERROR(INDEX(NQC2020compliance_20191121!$L:$L,MATCH($AF1026,NQC2020compliance_20191121!$A:$A,0)),"")</f>
        <v/>
      </c>
    </row>
    <row r="1027" spans="2:37" hidden="1" x14ac:dyDescent="0.25">
      <c r="B1027" s="6">
        <v>1022</v>
      </c>
      <c r="C1027" s="6" t="s">
        <v>2717</v>
      </c>
      <c r="D1027" s="6" t="s">
        <v>2596</v>
      </c>
      <c r="E1027" s="6"/>
      <c r="F1027" s="6" t="s">
        <v>2714</v>
      </c>
      <c r="G1027" s="6" t="s">
        <v>30</v>
      </c>
      <c r="H1027" s="6"/>
      <c r="I1027" s="6"/>
      <c r="J1027" s="6" t="s">
        <v>211</v>
      </c>
      <c r="K1027" s="6"/>
      <c r="L1027" s="6" t="s">
        <v>1</v>
      </c>
      <c r="M1027" s="12">
        <v>38353</v>
      </c>
      <c r="N1027" s="12">
        <v>45657</v>
      </c>
      <c r="O1027" s="6">
        <v>1</v>
      </c>
      <c r="P1027" s="13">
        <v>0.61852949999999995</v>
      </c>
      <c r="Q1027" s="13">
        <v>2.5348005339090904</v>
      </c>
      <c r="R1027" s="14">
        <v>0.46782051873376068</v>
      </c>
      <c r="S1027" s="6" t="s">
        <v>2591</v>
      </c>
      <c r="T1027" s="6" t="s">
        <v>2591</v>
      </c>
      <c r="U1027" s="15" t="s">
        <v>2591</v>
      </c>
      <c r="V1027" s="15" t="s">
        <v>213</v>
      </c>
      <c r="W1027" s="15" t="s">
        <v>165</v>
      </c>
      <c r="X1027" s="16">
        <v>1</v>
      </c>
      <c r="Y1027" s="45">
        <f t="shared" si="209"/>
        <v>73050</v>
      </c>
      <c r="Z1027" s="41">
        <f>IF(IFERROR(MATCH(E1027,CONV_CAISO_Gen_List!C:C,0),FALSE),1,0)</f>
        <v>0</v>
      </c>
      <c r="AA1027" s="47">
        <f t="shared" si="210"/>
        <v>2.5348005339090904</v>
      </c>
      <c r="AB1027">
        <f t="shared" si="211"/>
        <v>1</v>
      </c>
      <c r="AC1027">
        <f t="shared" si="212"/>
        <v>0</v>
      </c>
      <c r="AD1027">
        <f t="shared" si="218"/>
        <v>0</v>
      </c>
      <c r="AE1027">
        <f t="shared" si="213"/>
        <v>0</v>
      </c>
      <c r="AJ1027" s="44" t="str">
        <f>IFERROR(INDEX(MasterGenCapability_201906!$G:$G,MATCH($AF1027,MasterGenCapability_201906!$U:$U,0)),"")</f>
        <v/>
      </c>
      <c r="AK1027" s="44" t="str">
        <f>IFERROR(INDEX(NQC2020compliance_20191121!$L:$L,MATCH($AF1027,NQC2020compliance_20191121!$A:$A,0)),"")</f>
        <v/>
      </c>
    </row>
    <row r="1028" spans="2:37" hidden="1" x14ac:dyDescent="0.25">
      <c r="B1028" s="6">
        <v>1023</v>
      </c>
      <c r="C1028" s="6" t="s">
        <v>2717</v>
      </c>
      <c r="D1028" s="6" t="s">
        <v>2597</v>
      </c>
      <c r="E1028" s="6"/>
      <c r="F1028" s="6" t="s">
        <v>2714</v>
      </c>
      <c r="G1028" s="6" t="s">
        <v>30</v>
      </c>
      <c r="H1028" s="6"/>
      <c r="I1028" s="6"/>
      <c r="J1028" s="6" t="s">
        <v>211</v>
      </c>
      <c r="K1028" s="6"/>
      <c r="L1028" s="6" t="s">
        <v>1</v>
      </c>
      <c r="M1028" s="12">
        <v>38353</v>
      </c>
      <c r="N1028" s="12">
        <v>45657</v>
      </c>
      <c r="O1028" s="6">
        <v>1</v>
      </c>
      <c r="P1028" s="13">
        <v>0.16723204999999999</v>
      </c>
      <c r="Q1028" s="13">
        <v>0.54610531854545452</v>
      </c>
      <c r="R1028" s="14">
        <v>0.37278015660451391</v>
      </c>
      <c r="S1028" s="6" t="s">
        <v>2591</v>
      </c>
      <c r="T1028" s="6" t="s">
        <v>2591</v>
      </c>
      <c r="U1028" s="15" t="s">
        <v>2591</v>
      </c>
      <c r="V1028" s="15" t="s">
        <v>213</v>
      </c>
      <c r="W1028" s="15" t="s">
        <v>165</v>
      </c>
      <c r="X1028" s="16">
        <v>1</v>
      </c>
      <c r="Y1028" s="45">
        <f t="shared" si="209"/>
        <v>73050</v>
      </c>
      <c r="Z1028" s="41">
        <f>IF(IFERROR(MATCH(E1028,CONV_CAISO_Gen_List!C:C,0),FALSE),1,0)</f>
        <v>0</v>
      </c>
      <c r="AA1028" s="47">
        <f t="shared" si="210"/>
        <v>0.54610531854545452</v>
      </c>
      <c r="AB1028">
        <f t="shared" si="211"/>
        <v>1</v>
      </c>
      <c r="AC1028">
        <f t="shared" si="212"/>
        <v>0</v>
      </c>
      <c r="AD1028">
        <f t="shared" si="218"/>
        <v>0</v>
      </c>
      <c r="AE1028">
        <f t="shared" si="213"/>
        <v>0</v>
      </c>
      <c r="AJ1028" s="44" t="str">
        <f>IFERROR(INDEX(MasterGenCapability_201906!$G:$G,MATCH($AF1028,MasterGenCapability_201906!$U:$U,0)),"")</f>
        <v/>
      </c>
      <c r="AK1028" s="44" t="str">
        <f>IFERROR(INDEX(NQC2020compliance_20191121!$L:$L,MATCH($AF1028,NQC2020compliance_20191121!$A:$A,0)),"")</f>
        <v/>
      </c>
    </row>
    <row r="1029" spans="2:37" hidden="1" x14ac:dyDescent="0.25">
      <c r="B1029" s="6">
        <v>1024</v>
      </c>
      <c r="C1029" s="6" t="s">
        <v>2717</v>
      </c>
      <c r="D1029" s="6" t="s">
        <v>2598</v>
      </c>
      <c r="E1029" s="6" t="s">
        <v>2599</v>
      </c>
      <c r="F1029" s="6" t="s">
        <v>2714</v>
      </c>
      <c r="G1029" s="6" t="s">
        <v>30</v>
      </c>
      <c r="H1029" s="6"/>
      <c r="I1029" s="6"/>
      <c r="J1029" s="6" t="s">
        <v>211</v>
      </c>
      <c r="K1029" s="6"/>
      <c r="L1029" s="6" t="s">
        <v>1</v>
      </c>
      <c r="M1029" s="12">
        <v>38353</v>
      </c>
      <c r="N1029" s="12">
        <v>45657</v>
      </c>
      <c r="O1029" s="6">
        <v>1</v>
      </c>
      <c r="P1029" s="13">
        <v>1.6035949999999997E-2</v>
      </c>
      <c r="Q1029" s="13">
        <v>9.3413398994181801E-2</v>
      </c>
      <c r="R1029" s="14">
        <v>0.66498274328411311</v>
      </c>
      <c r="S1029" s="6" t="s">
        <v>35</v>
      </c>
      <c r="T1029" s="6" t="s">
        <v>2591</v>
      </c>
      <c r="U1029" s="15" t="s">
        <v>35</v>
      </c>
      <c r="V1029" s="15" t="s">
        <v>213</v>
      </c>
      <c r="W1029" s="15" t="s">
        <v>165</v>
      </c>
      <c r="X1029" s="16">
        <v>1</v>
      </c>
      <c r="Y1029" s="45">
        <f t="shared" si="209"/>
        <v>73050</v>
      </c>
      <c r="Z1029" s="41">
        <f>IF(IFERROR(MATCH(E1029,CONV_CAISO_Gen_List!C:C,0),FALSE),1,0)</f>
        <v>0</v>
      </c>
      <c r="AA1029" s="47">
        <f t="shared" si="210"/>
        <v>9.3413398994181801E-2</v>
      </c>
      <c r="AB1029">
        <f t="shared" si="211"/>
        <v>1</v>
      </c>
      <c r="AC1029">
        <f t="shared" si="212"/>
        <v>0</v>
      </c>
      <c r="AD1029">
        <f t="shared" si="218"/>
        <v>0</v>
      </c>
      <c r="AE1029">
        <f t="shared" si="213"/>
        <v>0</v>
      </c>
      <c r="AJ1029" s="44" t="str">
        <f>IFERROR(INDEX(MasterGenCapability_201906!$G:$G,MATCH($AF1029,MasterGenCapability_201906!$U:$U,0)),"")</f>
        <v/>
      </c>
      <c r="AK1029" s="44" t="str">
        <f>IFERROR(INDEX(NQC2020compliance_20191121!$L:$L,MATCH($AF1029,NQC2020compliance_20191121!$A:$A,0)),"")</f>
        <v/>
      </c>
    </row>
    <row r="1030" spans="2:37" hidden="1" x14ac:dyDescent="0.25">
      <c r="B1030" s="6">
        <v>1025</v>
      </c>
      <c r="C1030" s="6" t="s">
        <v>2718</v>
      </c>
      <c r="D1030" s="6" t="s">
        <v>2719</v>
      </c>
      <c r="E1030" s="6" t="s">
        <v>2720</v>
      </c>
      <c r="F1030" s="6" t="s">
        <v>2714</v>
      </c>
      <c r="G1030" s="6" t="s">
        <v>30</v>
      </c>
      <c r="H1030" s="6"/>
      <c r="I1030" s="6"/>
      <c r="J1030" s="6" t="s">
        <v>33</v>
      </c>
      <c r="K1030" s="6"/>
      <c r="L1030" s="6" t="s">
        <v>1</v>
      </c>
      <c r="M1030" s="12">
        <v>38063</v>
      </c>
      <c r="N1030" s="12">
        <v>42469</v>
      </c>
      <c r="O1030" s="6">
        <v>0</v>
      </c>
      <c r="P1030" s="13">
        <v>4.8600000000000003</v>
      </c>
      <c r="Q1030" s="13">
        <v>21.975250000000003</v>
      </c>
      <c r="R1030" s="14">
        <v>0.51617081947497989</v>
      </c>
      <c r="S1030" s="6" t="s">
        <v>35</v>
      </c>
      <c r="T1030" s="6" t="s">
        <v>2591</v>
      </c>
      <c r="U1030" s="15" t="s">
        <v>35</v>
      </c>
      <c r="V1030" s="15" t="s">
        <v>36</v>
      </c>
      <c r="W1030" s="15" t="s">
        <v>165</v>
      </c>
      <c r="X1030" s="16">
        <v>1</v>
      </c>
      <c r="Y1030" s="45">
        <f t="shared" si="209"/>
        <v>42469</v>
      </c>
      <c r="Z1030" s="41">
        <f>IF(IFERROR(MATCH(E1030,CONV_CAISO_Gen_List!C:C,0),FALSE),1,0)</f>
        <v>1</v>
      </c>
      <c r="AA1030" s="47">
        <f t="shared" si="210"/>
        <v>21.975250000000003</v>
      </c>
      <c r="AB1030">
        <f t="shared" si="211"/>
        <v>0</v>
      </c>
      <c r="AC1030">
        <f t="shared" si="212"/>
        <v>0</v>
      </c>
      <c r="AD1030">
        <f t="shared" si="218"/>
        <v>0</v>
      </c>
      <c r="AE1030">
        <f t="shared" si="213"/>
        <v>0</v>
      </c>
      <c r="AJ1030" s="44" t="str">
        <f>IFERROR(INDEX(MasterGenCapability_201906!$G:$G,MATCH($AF1030,MasterGenCapability_201906!$U:$U,0)),"")</f>
        <v/>
      </c>
      <c r="AK1030" s="44" t="str">
        <f>IFERROR(INDEX(NQC2020compliance_20191121!$L:$L,MATCH($AF1030,NQC2020compliance_20191121!$A:$A,0)),"")</f>
        <v/>
      </c>
    </row>
    <row r="1031" spans="2:37" hidden="1" x14ac:dyDescent="0.25">
      <c r="B1031" s="6">
        <v>1026</v>
      </c>
      <c r="C1031" s="6" t="s">
        <v>2721</v>
      </c>
      <c r="D1031" s="6" t="s">
        <v>913</v>
      </c>
      <c r="E1031" s="6" t="s">
        <v>2722</v>
      </c>
      <c r="F1031" s="6" t="s">
        <v>2714</v>
      </c>
      <c r="G1031" s="6" t="s">
        <v>30</v>
      </c>
      <c r="H1031" s="6"/>
      <c r="I1031" s="6"/>
      <c r="J1031" s="6" t="s">
        <v>614</v>
      </c>
      <c r="K1031" s="6"/>
      <c r="L1031" s="6" t="s">
        <v>1</v>
      </c>
      <c r="M1031" s="12">
        <v>42104</v>
      </c>
      <c r="N1031" s="12">
        <v>46022</v>
      </c>
      <c r="O1031" s="6">
        <v>1</v>
      </c>
      <c r="P1031" s="13">
        <v>12</v>
      </c>
      <c r="Q1031" s="13">
        <v>29.013120000000001</v>
      </c>
      <c r="R1031" s="14">
        <v>0.27599999999999997</v>
      </c>
      <c r="S1031" s="6" t="s">
        <v>35</v>
      </c>
      <c r="T1031" s="6" t="s">
        <v>2591</v>
      </c>
      <c r="U1031" s="15" t="s">
        <v>35</v>
      </c>
      <c r="V1031" s="15" t="s">
        <v>616</v>
      </c>
      <c r="W1031" s="15" t="s">
        <v>165</v>
      </c>
      <c r="X1031" s="16">
        <v>1</v>
      </c>
      <c r="Y1031" s="45">
        <f t="shared" ref="Y1031:Y1094" si="219">IF(O1031,DATE(2099,12,31),N1031)</f>
        <v>73050</v>
      </c>
      <c r="Z1031" s="41">
        <f>IF(IFERROR(MATCH(E1031,CONV_CAISO_Gen_List!C:C,0),FALSE),1,0)</f>
        <v>1</v>
      </c>
      <c r="AA1031" s="47">
        <f t="shared" ref="AA1031:AA1094" si="220">Q1031*X1031</f>
        <v>29.013120000000001</v>
      </c>
      <c r="AB1031">
        <f t="shared" ref="AB1031:AB1094" si="221">IF(AND(YEAR(M1031)&lt;=$AB$5,YEAR(Y1031)&gt;=$AB$5),1,0)</f>
        <v>1</v>
      </c>
      <c r="AC1031">
        <f t="shared" ref="AC1031:AC1094" si="222">IF(T1031="CAISO",1,0)</f>
        <v>0</v>
      </c>
      <c r="AD1031">
        <f t="shared" si="218"/>
        <v>0</v>
      </c>
      <c r="AE1031">
        <f t="shared" ref="AE1031:AE1094" si="223">IF(P1031=0,1,0)</f>
        <v>0</v>
      </c>
      <c r="AJ1031" s="44" t="str">
        <f>IFERROR(INDEX(MasterGenCapability_201906!$G:$G,MATCH($AF1031,MasterGenCapability_201906!$U:$U,0)),"")</f>
        <v/>
      </c>
      <c r="AK1031" s="44" t="str">
        <f>IFERROR(INDEX(NQC2020compliance_20191121!$L:$L,MATCH($AF1031,NQC2020compliance_20191121!$A:$A,0)),"")</f>
        <v/>
      </c>
    </row>
    <row r="1032" spans="2:37" hidden="1" x14ac:dyDescent="0.25">
      <c r="B1032" s="6">
        <v>1027</v>
      </c>
      <c r="C1032" s="6" t="s">
        <v>2723</v>
      </c>
      <c r="D1032" s="6" t="s">
        <v>2724</v>
      </c>
      <c r="E1032" s="6"/>
      <c r="F1032" s="6" t="s">
        <v>2714</v>
      </c>
      <c r="G1032" s="6" t="s">
        <v>1075</v>
      </c>
      <c r="H1032" s="6"/>
      <c r="I1032" s="6"/>
      <c r="J1032" s="6" t="s">
        <v>992</v>
      </c>
      <c r="K1032" s="6"/>
      <c r="L1032" s="6" t="s">
        <v>1</v>
      </c>
      <c r="M1032" s="48">
        <v>36526</v>
      </c>
      <c r="N1032" s="12">
        <v>45657</v>
      </c>
      <c r="O1032" s="6">
        <v>1</v>
      </c>
      <c r="P1032" s="13">
        <v>151.19999999999999</v>
      </c>
      <c r="Q1032" s="13">
        <v>232.87100000000001</v>
      </c>
      <c r="R1032" s="14">
        <v>0.17581645164407722</v>
      </c>
      <c r="S1032" s="6" t="s">
        <v>1078</v>
      </c>
      <c r="T1032" s="6" t="s">
        <v>2591</v>
      </c>
      <c r="U1032" s="15" t="s">
        <v>1079</v>
      </c>
      <c r="V1032" s="15" t="s">
        <v>992</v>
      </c>
      <c r="W1032" s="15" t="s">
        <v>165</v>
      </c>
      <c r="X1032" s="16">
        <v>1</v>
      </c>
      <c r="Y1032" s="45">
        <f t="shared" si="219"/>
        <v>73050</v>
      </c>
      <c r="Z1032" s="41">
        <f>IF(IFERROR(MATCH(E1032,CONV_CAISO_Gen_List!C:C,0),FALSE),1,0)</f>
        <v>0</v>
      </c>
      <c r="AA1032" s="47">
        <f t="shared" si="220"/>
        <v>232.87100000000001</v>
      </c>
      <c r="AB1032">
        <f t="shared" si="221"/>
        <v>1</v>
      </c>
      <c r="AC1032">
        <f t="shared" si="222"/>
        <v>0</v>
      </c>
      <c r="AD1032">
        <f t="shared" si="218"/>
        <v>0</v>
      </c>
      <c r="AE1032">
        <f t="shared" si="223"/>
        <v>0</v>
      </c>
      <c r="AJ1032" s="44" t="str">
        <f>IFERROR(INDEX(MasterGenCapability_201906!$G:$G,MATCH($AF1032,MasterGenCapability_201906!$U:$U,0)),"")</f>
        <v/>
      </c>
      <c r="AK1032" s="44" t="str">
        <f>IFERROR(INDEX(NQC2020compliance_20191121!$L:$L,MATCH($AF1032,NQC2020compliance_20191121!$A:$A,0)),"")</f>
        <v/>
      </c>
    </row>
    <row r="1033" spans="2:37" hidden="1" x14ac:dyDescent="0.25">
      <c r="B1033" s="6">
        <v>1028</v>
      </c>
      <c r="C1033" s="6" t="s">
        <v>2725</v>
      </c>
      <c r="D1033" s="6" t="s">
        <v>2596</v>
      </c>
      <c r="E1033" s="6"/>
      <c r="F1033" s="6" t="s">
        <v>2726</v>
      </c>
      <c r="G1033" s="6" t="s">
        <v>30</v>
      </c>
      <c r="H1033" s="6"/>
      <c r="I1033" s="6"/>
      <c r="J1033" s="6" t="s">
        <v>211</v>
      </c>
      <c r="K1033" s="6"/>
      <c r="L1033" s="6" t="s">
        <v>1</v>
      </c>
      <c r="M1033" s="12">
        <v>38353</v>
      </c>
      <c r="N1033" s="12">
        <v>45657</v>
      </c>
      <c r="O1033" s="6">
        <v>1</v>
      </c>
      <c r="P1033" s="13">
        <v>0.10264050000000001</v>
      </c>
      <c r="Q1033" s="13">
        <v>0.42063182790909093</v>
      </c>
      <c r="R1033" s="14">
        <v>0.46782051873376074</v>
      </c>
      <c r="S1033" s="6" t="s">
        <v>2591</v>
      </c>
      <c r="T1033" s="6" t="s">
        <v>2591</v>
      </c>
      <c r="U1033" s="15" t="s">
        <v>2591</v>
      </c>
      <c r="V1033" s="15" t="s">
        <v>213</v>
      </c>
      <c r="W1033" s="15" t="s">
        <v>165</v>
      </c>
      <c r="X1033" s="16">
        <v>1</v>
      </c>
      <c r="Y1033" s="45">
        <f t="shared" si="219"/>
        <v>73050</v>
      </c>
      <c r="Z1033" s="41">
        <f>IF(IFERROR(MATCH(E1033,CONV_CAISO_Gen_List!C:C,0),FALSE),1,0)</f>
        <v>0</v>
      </c>
      <c r="AA1033" s="47">
        <f t="shared" si="220"/>
        <v>0.42063182790909093</v>
      </c>
      <c r="AB1033">
        <f t="shared" si="221"/>
        <v>1</v>
      </c>
      <c r="AC1033">
        <f t="shared" si="222"/>
        <v>0</v>
      </c>
      <c r="AD1033">
        <f t="shared" si="218"/>
        <v>0</v>
      </c>
      <c r="AE1033">
        <f t="shared" si="223"/>
        <v>0</v>
      </c>
      <c r="AJ1033" s="44" t="str">
        <f>IFERROR(INDEX(MasterGenCapability_201906!$G:$G,MATCH($AF1033,MasterGenCapability_201906!$U:$U,0)),"")</f>
        <v/>
      </c>
      <c r="AK1033" s="44" t="str">
        <f>IFERROR(INDEX(NQC2020compliance_20191121!$L:$L,MATCH($AF1033,NQC2020compliance_20191121!$A:$A,0)),"")</f>
        <v/>
      </c>
    </row>
    <row r="1034" spans="2:37" hidden="1" x14ac:dyDescent="0.25">
      <c r="B1034" s="6">
        <v>1029</v>
      </c>
      <c r="C1034" s="6" t="s">
        <v>2725</v>
      </c>
      <c r="D1034" s="6" t="s">
        <v>2597</v>
      </c>
      <c r="E1034" s="6"/>
      <c r="F1034" s="6" t="s">
        <v>2726</v>
      </c>
      <c r="G1034" s="6" t="s">
        <v>30</v>
      </c>
      <c r="H1034" s="6"/>
      <c r="I1034" s="6"/>
      <c r="J1034" s="6" t="s">
        <v>211</v>
      </c>
      <c r="K1034" s="6"/>
      <c r="L1034" s="6" t="s">
        <v>1</v>
      </c>
      <c r="M1034" s="12">
        <v>38353</v>
      </c>
      <c r="N1034" s="12">
        <v>45657</v>
      </c>
      <c r="O1034" s="6">
        <v>1</v>
      </c>
      <c r="P1034" s="13">
        <v>2.775095E-2</v>
      </c>
      <c r="Q1034" s="13">
        <v>9.0622230545454555E-2</v>
      </c>
      <c r="R1034" s="14">
        <v>0.37278015660451391</v>
      </c>
      <c r="S1034" s="6" t="s">
        <v>2591</v>
      </c>
      <c r="T1034" s="6" t="s">
        <v>2591</v>
      </c>
      <c r="U1034" s="15" t="s">
        <v>2591</v>
      </c>
      <c r="V1034" s="15" t="s">
        <v>213</v>
      </c>
      <c r="W1034" s="15" t="s">
        <v>165</v>
      </c>
      <c r="X1034" s="16">
        <v>1</v>
      </c>
      <c r="Y1034" s="45">
        <f t="shared" si="219"/>
        <v>73050</v>
      </c>
      <c r="Z1034" s="41">
        <f>IF(IFERROR(MATCH(E1034,CONV_CAISO_Gen_List!C:C,0),FALSE),1,0)</f>
        <v>0</v>
      </c>
      <c r="AA1034" s="47">
        <f t="shared" si="220"/>
        <v>9.0622230545454555E-2</v>
      </c>
      <c r="AB1034">
        <f t="shared" si="221"/>
        <v>1</v>
      </c>
      <c r="AC1034">
        <f t="shared" si="222"/>
        <v>0</v>
      </c>
      <c r="AD1034">
        <f t="shared" si="218"/>
        <v>0</v>
      </c>
      <c r="AE1034">
        <f t="shared" si="223"/>
        <v>0</v>
      </c>
      <c r="AJ1034" s="44" t="str">
        <f>IFERROR(INDEX(MasterGenCapability_201906!$G:$G,MATCH($AF1034,MasterGenCapability_201906!$U:$U,0)),"")</f>
        <v/>
      </c>
      <c r="AK1034" s="44" t="str">
        <f>IFERROR(INDEX(NQC2020compliance_20191121!$L:$L,MATCH($AF1034,NQC2020compliance_20191121!$A:$A,0)),"")</f>
        <v/>
      </c>
    </row>
    <row r="1035" spans="2:37" hidden="1" x14ac:dyDescent="0.25">
      <c r="B1035" s="6">
        <v>1030</v>
      </c>
      <c r="C1035" s="6" t="s">
        <v>2725</v>
      </c>
      <c r="D1035" s="6" t="s">
        <v>2598</v>
      </c>
      <c r="E1035" s="6" t="s">
        <v>2599</v>
      </c>
      <c r="F1035" s="6" t="s">
        <v>2726</v>
      </c>
      <c r="G1035" s="6" t="s">
        <v>30</v>
      </c>
      <c r="H1035" s="6"/>
      <c r="I1035" s="6"/>
      <c r="J1035" s="6" t="s">
        <v>211</v>
      </c>
      <c r="K1035" s="6"/>
      <c r="L1035" s="6" t="s">
        <v>1</v>
      </c>
      <c r="M1035" s="12">
        <v>38353</v>
      </c>
      <c r="N1035" s="12">
        <v>45657</v>
      </c>
      <c r="O1035" s="6">
        <v>1</v>
      </c>
      <c r="P1035" s="13">
        <v>2.6610499999999999E-3</v>
      </c>
      <c r="Q1035" s="13">
        <v>1.5501278402181819E-2</v>
      </c>
      <c r="R1035" s="14">
        <v>0.66498274328411333</v>
      </c>
      <c r="S1035" s="6" t="s">
        <v>35</v>
      </c>
      <c r="T1035" s="6" t="s">
        <v>2591</v>
      </c>
      <c r="U1035" s="15" t="s">
        <v>35</v>
      </c>
      <c r="V1035" s="15" t="s">
        <v>213</v>
      </c>
      <c r="W1035" s="15" t="s">
        <v>165</v>
      </c>
      <c r="X1035" s="16">
        <v>1</v>
      </c>
      <c r="Y1035" s="45">
        <f t="shared" si="219"/>
        <v>73050</v>
      </c>
      <c r="Z1035" s="41">
        <f>IF(IFERROR(MATCH(E1035,CONV_CAISO_Gen_List!C:C,0),FALSE),1,0)</f>
        <v>0</v>
      </c>
      <c r="AA1035" s="47">
        <f t="shared" si="220"/>
        <v>1.5501278402181819E-2</v>
      </c>
      <c r="AB1035">
        <f t="shared" si="221"/>
        <v>1</v>
      </c>
      <c r="AC1035">
        <f t="shared" si="222"/>
        <v>0</v>
      </c>
      <c r="AD1035">
        <f t="shared" si="218"/>
        <v>0</v>
      </c>
      <c r="AE1035">
        <f t="shared" si="223"/>
        <v>0</v>
      </c>
      <c r="AJ1035" s="44" t="str">
        <f>IFERROR(INDEX(MasterGenCapability_201906!$G:$G,MATCH($AF1035,MasterGenCapability_201906!$U:$U,0)),"")</f>
        <v/>
      </c>
      <c r="AK1035" s="44" t="str">
        <f>IFERROR(INDEX(NQC2020compliance_20191121!$L:$L,MATCH($AF1035,NQC2020compliance_20191121!$A:$A,0)),"")</f>
        <v/>
      </c>
    </row>
    <row r="1036" spans="2:37" hidden="1" x14ac:dyDescent="0.25">
      <c r="B1036" s="6">
        <v>1031</v>
      </c>
      <c r="C1036" s="6" t="s">
        <v>2727</v>
      </c>
      <c r="D1036" s="6" t="s">
        <v>2728</v>
      </c>
      <c r="E1036" s="6" t="s">
        <v>2729</v>
      </c>
      <c r="F1036" s="6" t="s">
        <v>2726</v>
      </c>
      <c r="G1036" s="6" t="s">
        <v>30</v>
      </c>
      <c r="H1036" s="6"/>
      <c r="I1036" s="6"/>
      <c r="J1036" s="6" t="s">
        <v>992</v>
      </c>
      <c r="K1036" s="6"/>
      <c r="L1036" s="6" t="s">
        <v>1</v>
      </c>
      <c r="M1036" s="12">
        <v>41640</v>
      </c>
      <c r="N1036" s="12">
        <v>42004</v>
      </c>
      <c r="O1036" s="6">
        <v>1</v>
      </c>
      <c r="P1036" s="13">
        <v>61.5</v>
      </c>
      <c r="Q1036" s="13">
        <v>161.0429</v>
      </c>
      <c r="R1036" s="14">
        <v>0.29892508445632404</v>
      </c>
      <c r="S1036" s="6" t="s">
        <v>35</v>
      </c>
      <c r="T1036" s="6" t="s">
        <v>2591</v>
      </c>
      <c r="U1036" s="15" t="s">
        <v>35</v>
      </c>
      <c r="V1036" s="15" t="s">
        <v>992</v>
      </c>
      <c r="W1036" s="15" t="s">
        <v>165</v>
      </c>
      <c r="X1036" s="16">
        <v>1</v>
      </c>
      <c r="Y1036" s="45">
        <f t="shared" si="219"/>
        <v>73050</v>
      </c>
      <c r="Z1036" s="41">
        <f>IF(IFERROR(MATCH(E1036,CONV_CAISO_Gen_List!C:C,0),FALSE),1,0)</f>
        <v>1</v>
      </c>
      <c r="AA1036" s="47">
        <f t="shared" si="220"/>
        <v>161.0429</v>
      </c>
      <c r="AB1036">
        <f t="shared" si="221"/>
        <v>1</v>
      </c>
      <c r="AC1036">
        <f t="shared" si="222"/>
        <v>0</v>
      </c>
      <c r="AD1036">
        <f t="shared" si="218"/>
        <v>0</v>
      </c>
      <c r="AE1036">
        <f t="shared" si="223"/>
        <v>0</v>
      </c>
      <c r="AJ1036" s="44" t="str">
        <f>IFERROR(INDEX(MasterGenCapability_201906!$G:$G,MATCH($AF1036,MasterGenCapability_201906!$U:$U,0)),"")</f>
        <v/>
      </c>
      <c r="AK1036" s="44" t="str">
        <f>IFERROR(INDEX(NQC2020compliance_20191121!$L:$L,MATCH($AF1036,NQC2020compliance_20191121!$A:$A,0)),"")</f>
        <v/>
      </c>
    </row>
    <row r="1037" spans="2:37" x14ac:dyDescent="0.25">
      <c r="B1037" s="6">
        <v>1032</v>
      </c>
      <c r="C1037" s="6" t="s">
        <v>2730</v>
      </c>
      <c r="D1037" s="6" t="s">
        <v>2731</v>
      </c>
      <c r="E1037" s="6"/>
      <c r="F1037" s="6" t="s">
        <v>2732</v>
      </c>
      <c r="G1037" s="6" t="s">
        <v>1075</v>
      </c>
      <c r="H1037" s="6"/>
      <c r="I1037" s="6"/>
      <c r="J1037" s="6" t="s">
        <v>33</v>
      </c>
      <c r="K1037" s="6"/>
      <c r="L1037" s="6" t="s">
        <v>1</v>
      </c>
      <c r="M1037" s="12">
        <v>41275</v>
      </c>
      <c r="N1037" s="12">
        <v>45291</v>
      </c>
      <c r="O1037" s="6">
        <v>1</v>
      </c>
      <c r="P1037" s="13">
        <v>26</v>
      </c>
      <c r="Q1037" s="13">
        <v>64.516499999999994</v>
      </c>
      <c r="R1037" s="14">
        <v>0.28326527924130662</v>
      </c>
      <c r="S1037" s="6" t="s">
        <v>1078</v>
      </c>
      <c r="T1037" s="6" t="s">
        <v>35</v>
      </c>
      <c r="U1037" s="15" t="s">
        <v>1079</v>
      </c>
      <c r="V1037" s="15" t="s">
        <v>36</v>
      </c>
      <c r="W1037" s="15" t="s">
        <v>165</v>
      </c>
      <c r="X1037" s="16">
        <v>1</v>
      </c>
      <c r="Y1037" s="45">
        <f t="shared" si="219"/>
        <v>73050</v>
      </c>
      <c r="Z1037" s="41">
        <f>IF(IFERROR(MATCH(E1037,CONV_CAISO_Gen_List!C:C,0),FALSE),1,0)</f>
        <v>0</v>
      </c>
      <c r="AA1037" s="47">
        <f t="shared" si="220"/>
        <v>64.516499999999994</v>
      </c>
      <c r="AB1037">
        <f t="shared" si="221"/>
        <v>1</v>
      </c>
      <c r="AC1037">
        <f t="shared" si="222"/>
        <v>1</v>
      </c>
      <c r="AD1037">
        <f t="shared" si="218"/>
        <v>1</v>
      </c>
      <c r="AE1037">
        <f t="shared" si="223"/>
        <v>0</v>
      </c>
      <c r="AF1037" t="str">
        <f t="shared" ref="AF1037:AF1056" si="224">IF(ISBLANK(E1037),C1037,E1037)</f>
        <v>DE-60974A</v>
      </c>
      <c r="AG1037" t="str">
        <f t="shared" ref="AG1037:AG1056" si="225">D1037</f>
        <v>H.W. Hill Landfill Gas Power Plant AKA ROOSEVELT BIOGAS</v>
      </c>
      <c r="AH1037" s="70">
        <f t="shared" ref="AH1037:AH1056" si="226">P1037</f>
        <v>26</v>
      </c>
      <c r="AI1037" t="str">
        <f t="shared" ref="AI1037:AI1056" si="227">V1037</f>
        <v>Biomass</v>
      </c>
      <c r="AJ1037" s="44" t="str">
        <f>IFERROR(INDEX(MasterGenCapability_201906!$G:$G,MATCH($AF1037,MasterGenCapability_201906!$U:$U,0)),"")</f>
        <v/>
      </c>
      <c r="AK1037" s="44" t="str">
        <f>IFERROR(INDEX(NQC2020compliance_20191121!$L:$L,MATCH($AF1037,NQC2020compliance_20191121!$A:$A,0)),"")</f>
        <v/>
      </c>
    </row>
    <row r="1038" spans="2:37" x14ac:dyDescent="0.25">
      <c r="B1038" s="6">
        <v>1033</v>
      </c>
      <c r="C1038" s="6" t="s">
        <v>2733</v>
      </c>
      <c r="D1038" s="6" t="s">
        <v>2596</v>
      </c>
      <c r="E1038" s="6"/>
      <c r="F1038" s="6" t="s">
        <v>2734</v>
      </c>
      <c r="G1038" s="6" t="s">
        <v>30</v>
      </c>
      <c r="H1038" s="6"/>
      <c r="I1038" s="6"/>
      <c r="J1038" s="6" t="s">
        <v>211</v>
      </c>
      <c r="K1038" s="6"/>
      <c r="L1038" s="6" t="s">
        <v>1</v>
      </c>
      <c r="M1038" s="12">
        <v>38353</v>
      </c>
      <c r="N1038" s="12">
        <v>45657</v>
      </c>
      <c r="O1038" s="6">
        <v>1</v>
      </c>
      <c r="P1038" s="13">
        <v>8.6971049999999994E-2</v>
      </c>
      <c r="Q1038" s="13">
        <v>0.35641673351818176</v>
      </c>
      <c r="R1038" s="14">
        <v>0.46782051873376074</v>
      </c>
      <c r="S1038" s="6" t="s">
        <v>2591</v>
      </c>
      <c r="T1038" s="6" t="s">
        <v>35</v>
      </c>
      <c r="U1038" s="15" t="s">
        <v>2591</v>
      </c>
      <c r="V1038" s="15" t="s">
        <v>213</v>
      </c>
      <c r="W1038" s="15" t="s">
        <v>165</v>
      </c>
      <c r="X1038" s="16">
        <v>1</v>
      </c>
      <c r="Y1038" s="45">
        <f t="shared" si="219"/>
        <v>73050</v>
      </c>
      <c r="Z1038" s="41">
        <f>IF(IFERROR(MATCH(E1038,CONV_CAISO_Gen_List!C:C,0),FALSE),1,0)</f>
        <v>0</v>
      </c>
      <c r="AA1038" s="47">
        <f t="shared" si="220"/>
        <v>0.35641673351818176</v>
      </c>
      <c r="AB1038">
        <f t="shared" si="221"/>
        <v>1</v>
      </c>
      <c r="AC1038">
        <f t="shared" si="222"/>
        <v>1</v>
      </c>
      <c r="AD1038">
        <f t="shared" si="218"/>
        <v>1</v>
      </c>
      <c r="AE1038">
        <f t="shared" si="223"/>
        <v>0</v>
      </c>
      <c r="AF1038" t="str">
        <f t="shared" si="224"/>
        <v>ESPA-2011-1</v>
      </c>
      <c r="AG1038" t="str">
        <f t="shared" si="225"/>
        <v>Nimbus</v>
      </c>
      <c r="AH1038" s="70">
        <f t="shared" si="226"/>
        <v>8.6971049999999994E-2</v>
      </c>
      <c r="AI1038" t="str">
        <f t="shared" si="227"/>
        <v>Small_Hydro</v>
      </c>
      <c r="AJ1038" s="44" t="str">
        <f>IFERROR(INDEX(MasterGenCapability_201906!$G:$G,MATCH($AF1038,MasterGenCapability_201906!$U:$U,0)),"")</f>
        <v/>
      </c>
      <c r="AK1038" s="44" t="str">
        <f>IFERROR(INDEX(NQC2020compliance_20191121!$L:$L,MATCH($AF1038,NQC2020compliance_20191121!$A:$A,0)),"")</f>
        <v/>
      </c>
    </row>
    <row r="1039" spans="2:37" x14ac:dyDescent="0.25">
      <c r="B1039" s="6">
        <v>1034</v>
      </c>
      <c r="C1039" s="6" t="s">
        <v>2733</v>
      </c>
      <c r="D1039" s="6" t="s">
        <v>2597</v>
      </c>
      <c r="E1039" s="6"/>
      <c r="F1039" s="6" t="s">
        <v>2734</v>
      </c>
      <c r="G1039" s="6" t="s">
        <v>30</v>
      </c>
      <c r="H1039" s="6"/>
      <c r="I1039" s="6"/>
      <c r="J1039" s="6" t="s">
        <v>211</v>
      </c>
      <c r="K1039" s="6"/>
      <c r="L1039" s="6" t="s">
        <v>1</v>
      </c>
      <c r="M1039" s="12">
        <v>38353</v>
      </c>
      <c r="N1039" s="12">
        <v>45657</v>
      </c>
      <c r="O1039" s="6">
        <v>1</v>
      </c>
      <c r="P1039" s="13">
        <v>2.3514394999999997E-2</v>
      </c>
      <c r="Q1039" s="13">
        <v>7.67875306909091E-2</v>
      </c>
      <c r="R1039" s="14">
        <v>0.37278015660451402</v>
      </c>
      <c r="S1039" s="6" t="s">
        <v>2591</v>
      </c>
      <c r="T1039" s="6" t="s">
        <v>35</v>
      </c>
      <c r="U1039" s="15" t="s">
        <v>2591</v>
      </c>
      <c r="V1039" s="15" t="s">
        <v>213</v>
      </c>
      <c r="W1039" s="15" t="s">
        <v>165</v>
      </c>
      <c r="X1039" s="16">
        <v>1</v>
      </c>
      <c r="Y1039" s="45">
        <f t="shared" si="219"/>
        <v>73050</v>
      </c>
      <c r="Z1039" s="41">
        <f>IF(IFERROR(MATCH(E1039,CONV_CAISO_Gen_List!C:C,0),FALSE),1,0)</f>
        <v>0</v>
      </c>
      <c r="AA1039" s="47">
        <f t="shared" si="220"/>
        <v>7.67875306909091E-2</v>
      </c>
      <c r="AB1039">
        <f t="shared" si="221"/>
        <v>1</v>
      </c>
      <c r="AC1039">
        <f t="shared" si="222"/>
        <v>1</v>
      </c>
      <c r="AD1039">
        <f t="shared" si="218"/>
        <v>1</v>
      </c>
      <c r="AE1039">
        <f t="shared" si="223"/>
        <v>0</v>
      </c>
      <c r="AF1039" t="str">
        <f t="shared" si="224"/>
        <v>ESPA-2011-1</v>
      </c>
      <c r="AG1039" t="str">
        <f t="shared" si="225"/>
        <v>Stampede</v>
      </c>
      <c r="AH1039" s="70">
        <f t="shared" si="226"/>
        <v>2.3514394999999997E-2</v>
      </c>
      <c r="AI1039" t="str">
        <f t="shared" si="227"/>
        <v>Small_Hydro</v>
      </c>
      <c r="AJ1039" s="44" t="str">
        <f>IFERROR(INDEX(MasterGenCapability_201906!$G:$G,MATCH($AF1039,MasterGenCapability_201906!$U:$U,0)),"")</f>
        <v/>
      </c>
      <c r="AK1039" s="44" t="str">
        <f>IFERROR(INDEX(NQC2020compliance_20191121!$L:$L,MATCH($AF1039,NQC2020compliance_20191121!$A:$A,0)),"")</f>
        <v/>
      </c>
    </row>
    <row r="1040" spans="2:37" x14ac:dyDescent="0.25">
      <c r="B1040" s="6">
        <v>1035</v>
      </c>
      <c r="C1040" s="6" t="s">
        <v>2733</v>
      </c>
      <c r="D1040" s="6" t="s">
        <v>2598</v>
      </c>
      <c r="E1040" s="6" t="s">
        <v>2599</v>
      </c>
      <c r="F1040" s="6" t="s">
        <v>2734</v>
      </c>
      <c r="G1040" s="6" t="s">
        <v>30</v>
      </c>
      <c r="H1040" s="6"/>
      <c r="I1040" s="6"/>
      <c r="J1040" s="6" t="s">
        <v>211</v>
      </c>
      <c r="K1040" s="6"/>
      <c r="L1040" s="6" t="s">
        <v>1</v>
      </c>
      <c r="M1040" s="12">
        <v>38353</v>
      </c>
      <c r="N1040" s="12">
        <v>45657</v>
      </c>
      <c r="O1040" s="6">
        <v>1</v>
      </c>
      <c r="P1040" s="13">
        <v>2.2548049999999999E-3</v>
      </c>
      <c r="Q1040" s="13">
        <v>1.3134800190763636E-2</v>
      </c>
      <c r="R1040" s="14">
        <v>0.66498274328411311</v>
      </c>
      <c r="S1040" s="6" t="s">
        <v>35</v>
      </c>
      <c r="T1040" s="6" t="s">
        <v>35</v>
      </c>
      <c r="U1040" s="15" t="s">
        <v>35</v>
      </c>
      <c r="V1040" s="15" t="s">
        <v>213</v>
      </c>
      <c r="W1040" s="15" t="s">
        <v>165</v>
      </c>
      <c r="X1040" s="16">
        <v>1</v>
      </c>
      <c r="Y1040" s="45">
        <f t="shared" si="219"/>
        <v>73050</v>
      </c>
      <c r="Z1040" s="41">
        <f>IF(IFERROR(MATCH(E1040,CONV_CAISO_Gen_List!C:C,0),FALSE),1,0)</f>
        <v>0</v>
      </c>
      <c r="AA1040" s="47">
        <f t="shared" si="220"/>
        <v>1.3134800190763636E-2</v>
      </c>
      <c r="AB1040">
        <f t="shared" si="221"/>
        <v>1</v>
      </c>
      <c r="AC1040">
        <f t="shared" si="222"/>
        <v>1</v>
      </c>
      <c r="AD1040">
        <f t="shared" si="218"/>
        <v>1</v>
      </c>
      <c r="AE1040">
        <f t="shared" si="223"/>
        <v>0</v>
      </c>
      <c r="AF1040" t="str">
        <f t="shared" si="224"/>
        <v>LEWSTN_7_UNIT 1</v>
      </c>
      <c r="AG1040" t="str">
        <f t="shared" si="225"/>
        <v>Lewiston</v>
      </c>
      <c r="AH1040" s="70">
        <f t="shared" si="226"/>
        <v>2.2548049999999999E-3</v>
      </c>
      <c r="AI1040" t="str">
        <f t="shared" si="227"/>
        <v>Small_Hydro</v>
      </c>
      <c r="AJ1040" s="44" t="str">
        <f>IFERROR(INDEX(MasterGenCapability_201906!$G:$G,MATCH($AF1040,MasterGenCapability_201906!$U:$U,0)),"")</f>
        <v/>
      </c>
      <c r="AK1040" s="44" t="str">
        <f>IFERROR(INDEX(NQC2020compliance_20191121!$L:$L,MATCH($AF1040,NQC2020compliance_20191121!$A:$A,0)),"")</f>
        <v/>
      </c>
    </row>
    <row r="1041" spans="2:37" x14ac:dyDescent="0.25">
      <c r="B1041" s="6">
        <v>1036</v>
      </c>
      <c r="C1041" s="6" t="s">
        <v>2735</v>
      </c>
      <c r="D1041" s="6" t="s">
        <v>2611</v>
      </c>
      <c r="E1041" s="6" t="s">
        <v>2612</v>
      </c>
      <c r="F1041" s="6" t="s">
        <v>2736</v>
      </c>
      <c r="G1041" s="6" t="s">
        <v>30</v>
      </c>
      <c r="H1041" s="6"/>
      <c r="I1041" s="6"/>
      <c r="J1041" s="6" t="s">
        <v>191</v>
      </c>
      <c r="K1041" s="6"/>
      <c r="L1041" s="6" t="s">
        <v>1</v>
      </c>
      <c r="M1041" s="12">
        <v>30317</v>
      </c>
      <c r="N1041" s="12">
        <v>73050</v>
      </c>
      <c r="O1041" s="6">
        <v>1</v>
      </c>
      <c r="P1041" s="13">
        <v>0.187</v>
      </c>
      <c r="Q1041" s="13">
        <v>1.5337921333333335</v>
      </c>
      <c r="R1041" s="14">
        <v>0.93631243946312448</v>
      </c>
      <c r="S1041" s="6" t="s">
        <v>35</v>
      </c>
      <c r="T1041" s="6" t="s">
        <v>35</v>
      </c>
      <c r="U1041" s="15" t="s">
        <v>35</v>
      </c>
      <c r="V1041" s="15" t="s">
        <v>191</v>
      </c>
      <c r="W1041" s="15" t="s">
        <v>165</v>
      </c>
      <c r="X1041" s="16">
        <v>1</v>
      </c>
      <c r="Y1041" s="45">
        <f t="shared" si="219"/>
        <v>73050</v>
      </c>
      <c r="Z1041" s="41">
        <f>IF(IFERROR(MATCH(E1041,CONV_CAISO_Gen_List!C:C,0),FALSE),1,0)</f>
        <v>1</v>
      </c>
      <c r="AA1041" s="47">
        <f t="shared" si="220"/>
        <v>1.5337921333333335</v>
      </c>
      <c r="AB1041">
        <f t="shared" si="221"/>
        <v>1</v>
      </c>
      <c r="AC1041">
        <f t="shared" si="222"/>
        <v>1</v>
      </c>
      <c r="AD1041">
        <f t="shared" si="218"/>
        <v>1</v>
      </c>
      <c r="AE1041">
        <f t="shared" si="223"/>
        <v>0</v>
      </c>
      <c r="AF1041" t="str">
        <f t="shared" si="224"/>
        <v>NCPA_7_GP1UN1</v>
      </c>
      <c r="AG1041" t="str">
        <f t="shared" si="225"/>
        <v>Geothermal 1</v>
      </c>
      <c r="AH1041" s="70">
        <f t="shared" si="226"/>
        <v>0.187</v>
      </c>
      <c r="AI1041" t="str">
        <f t="shared" si="227"/>
        <v>Geothermal</v>
      </c>
      <c r="AJ1041" s="44">
        <f>IFERROR(INDEX(MasterGenCapability_201906!$G:$G,MATCH($AF1041,MasterGenCapability_201906!$U:$U,0)),"")</f>
        <v>38.85</v>
      </c>
      <c r="AK1041" s="44">
        <f>IFERROR(INDEX(NQC2020compliance_20191121!$L:$L,MATCH($AF1041,NQC2020compliance_20191121!$A:$A,0)),"")</f>
        <v>31</v>
      </c>
    </row>
    <row r="1042" spans="2:37" x14ac:dyDescent="0.25">
      <c r="B1042" s="6">
        <v>1037</v>
      </c>
      <c r="C1042" s="6" t="s">
        <v>2737</v>
      </c>
      <c r="D1042" s="6" t="s">
        <v>2614</v>
      </c>
      <c r="E1042" s="6" t="s">
        <v>2615</v>
      </c>
      <c r="F1042" s="6" t="s">
        <v>2736</v>
      </c>
      <c r="G1042" s="6" t="s">
        <v>30</v>
      </c>
      <c r="H1042" s="6"/>
      <c r="I1042" s="6"/>
      <c r="J1042" s="6" t="s">
        <v>191</v>
      </c>
      <c r="K1042" s="6"/>
      <c r="L1042" s="6" t="s">
        <v>1</v>
      </c>
      <c r="M1042" s="12">
        <v>31048</v>
      </c>
      <c r="N1042" s="12">
        <v>73050</v>
      </c>
      <c r="O1042" s="6">
        <v>1</v>
      </c>
      <c r="P1042" s="13">
        <v>0.187</v>
      </c>
      <c r="Q1042" s="13">
        <v>1.3913286200000001</v>
      </c>
      <c r="R1042" s="14">
        <v>0.84934474885844757</v>
      </c>
      <c r="S1042" s="6" t="s">
        <v>35</v>
      </c>
      <c r="T1042" s="6" t="s">
        <v>35</v>
      </c>
      <c r="U1042" s="15" t="s">
        <v>35</v>
      </c>
      <c r="V1042" s="15" t="s">
        <v>191</v>
      </c>
      <c r="W1042" s="15" t="s">
        <v>165</v>
      </c>
      <c r="X1042" s="16">
        <v>1</v>
      </c>
      <c r="Y1042" s="45">
        <f t="shared" si="219"/>
        <v>73050</v>
      </c>
      <c r="Z1042" s="41">
        <f>IF(IFERROR(MATCH(E1042,CONV_CAISO_Gen_List!C:C,0),FALSE),1,0)</f>
        <v>1</v>
      </c>
      <c r="AA1042" s="47">
        <f t="shared" si="220"/>
        <v>1.3913286200000001</v>
      </c>
      <c r="AB1042">
        <f t="shared" si="221"/>
        <v>1</v>
      </c>
      <c r="AC1042">
        <f t="shared" si="222"/>
        <v>1</v>
      </c>
      <c r="AD1042">
        <f t="shared" si="218"/>
        <v>1</v>
      </c>
      <c r="AE1042">
        <f t="shared" si="223"/>
        <v>0</v>
      </c>
      <c r="AF1042" t="str">
        <f t="shared" si="224"/>
        <v>NCPA_7_GP2UN3</v>
      </c>
      <c r="AG1042" t="str">
        <f t="shared" si="225"/>
        <v>Geothermal 2</v>
      </c>
      <c r="AH1042" s="70">
        <f t="shared" si="226"/>
        <v>0.187</v>
      </c>
      <c r="AI1042" t="str">
        <f t="shared" si="227"/>
        <v>Geothermal</v>
      </c>
      <c r="AJ1042" s="44">
        <f>IFERROR(INDEX(MasterGenCapability_201906!$G:$G,MATCH($AF1042,MasterGenCapability_201906!$U:$U,0)),"")</f>
        <v>42.42</v>
      </c>
      <c r="AK1042" s="44">
        <f>IFERROR(INDEX(NQC2020compliance_20191121!$L:$L,MATCH($AF1042,NQC2020compliance_20191121!$A:$A,0)),"")</f>
        <v>0</v>
      </c>
    </row>
    <row r="1043" spans="2:37" x14ac:dyDescent="0.25">
      <c r="B1043" s="6">
        <v>1038</v>
      </c>
      <c r="C1043" s="6" t="s">
        <v>2738</v>
      </c>
      <c r="D1043" s="6" t="s">
        <v>2596</v>
      </c>
      <c r="E1043" s="6"/>
      <c r="F1043" s="6" t="s">
        <v>2736</v>
      </c>
      <c r="G1043" s="6" t="s">
        <v>30</v>
      </c>
      <c r="H1043" s="6"/>
      <c r="I1043" s="6"/>
      <c r="J1043" s="6" t="s">
        <v>211</v>
      </c>
      <c r="K1043" s="6"/>
      <c r="L1043" s="6" t="s">
        <v>1</v>
      </c>
      <c r="M1043" s="12">
        <v>38353</v>
      </c>
      <c r="N1043" s="12">
        <v>45657</v>
      </c>
      <c r="O1043" s="6">
        <v>1</v>
      </c>
      <c r="P1043" s="13">
        <v>8.3699999999999997E-2</v>
      </c>
      <c r="Q1043" s="13">
        <v>0.34301161818181819</v>
      </c>
      <c r="R1043" s="14">
        <v>0.46782051873376079</v>
      </c>
      <c r="S1043" s="6" t="s">
        <v>2591</v>
      </c>
      <c r="T1043" s="6" t="s">
        <v>35</v>
      </c>
      <c r="U1043" s="15" t="s">
        <v>2591</v>
      </c>
      <c r="V1043" s="15" t="s">
        <v>213</v>
      </c>
      <c r="W1043" s="15" t="s">
        <v>165</v>
      </c>
      <c r="X1043" s="16">
        <v>1</v>
      </c>
      <c r="Y1043" s="45">
        <f t="shared" si="219"/>
        <v>73050</v>
      </c>
      <c r="Z1043" s="41">
        <f>IF(IFERROR(MATCH(E1043,CONV_CAISO_Gen_List!C:C,0),FALSE),1,0)</f>
        <v>0</v>
      </c>
      <c r="AA1043" s="47">
        <f t="shared" si="220"/>
        <v>0.34301161818181819</v>
      </c>
      <c r="AB1043">
        <f t="shared" si="221"/>
        <v>1</v>
      </c>
      <c r="AC1043">
        <f t="shared" si="222"/>
        <v>1</v>
      </c>
      <c r="AD1043">
        <f t="shared" si="218"/>
        <v>1</v>
      </c>
      <c r="AE1043">
        <f t="shared" si="223"/>
        <v>0</v>
      </c>
      <c r="AF1043" t="str">
        <f t="shared" si="224"/>
        <v>GEU-2011-5</v>
      </c>
      <c r="AG1043" t="str">
        <f t="shared" si="225"/>
        <v>Nimbus</v>
      </c>
      <c r="AH1043" s="70">
        <f t="shared" si="226"/>
        <v>8.3699999999999997E-2</v>
      </c>
      <c r="AI1043" t="str">
        <f t="shared" si="227"/>
        <v>Small_Hydro</v>
      </c>
      <c r="AJ1043" s="44" t="str">
        <f>IFERROR(INDEX(MasterGenCapability_201906!$G:$G,MATCH($AF1043,MasterGenCapability_201906!$U:$U,0)),"")</f>
        <v/>
      </c>
      <c r="AK1043" s="44" t="str">
        <f>IFERROR(INDEX(NQC2020compliance_20191121!$L:$L,MATCH($AF1043,NQC2020compliance_20191121!$A:$A,0)),"")</f>
        <v/>
      </c>
    </row>
    <row r="1044" spans="2:37" x14ac:dyDescent="0.25">
      <c r="B1044" s="6">
        <v>1039</v>
      </c>
      <c r="C1044" s="6" t="s">
        <v>2738</v>
      </c>
      <c r="D1044" s="6" t="s">
        <v>2597</v>
      </c>
      <c r="E1044" s="6"/>
      <c r="F1044" s="6" t="s">
        <v>2736</v>
      </c>
      <c r="G1044" s="6" t="s">
        <v>30</v>
      </c>
      <c r="H1044" s="6"/>
      <c r="I1044" s="6"/>
      <c r="J1044" s="6" t="s">
        <v>211</v>
      </c>
      <c r="K1044" s="6"/>
      <c r="L1044" s="6" t="s">
        <v>1</v>
      </c>
      <c r="M1044" s="12">
        <v>38353</v>
      </c>
      <c r="N1044" s="12">
        <v>45657</v>
      </c>
      <c r="O1044" s="6">
        <v>1</v>
      </c>
      <c r="P1044" s="13">
        <v>2.2629999999999997E-2</v>
      </c>
      <c r="Q1044" s="13">
        <v>7.3899490909090912E-2</v>
      </c>
      <c r="R1044" s="14">
        <v>0.37278015660451397</v>
      </c>
      <c r="S1044" s="6" t="s">
        <v>2591</v>
      </c>
      <c r="T1044" s="6" t="s">
        <v>35</v>
      </c>
      <c r="U1044" s="15" t="s">
        <v>2591</v>
      </c>
      <c r="V1044" s="15" t="s">
        <v>213</v>
      </c>
      <c r="W1044" s="15" t="s">
        <v>165</v>
      </c>
      <c r="X1044" s="16">
        <v>1</v>
      </c>
      <c r="Y1044" s="45">
        <f t="shared" si="219"/>
        <v>73050</v>
      </c>
      <c r="Z1044" s="41">
        <f>IF(IFERROR(MATCH(E1044,CONV_CAISO_Gen_List!C:C,0),FALSE),1,0)</f>
        <v>0</v>
      </c>
      <c r="AA1044" s="47">
        <f t="shared" si="220"/>
        <v>7.3899490909090912E-2</v>
      </c>
      <c r="AB1044">
        <f t="shared" si="221"/>
        <v>1</v>
      </c>
      <c r="AC1044">
        <f t="shared" si="222"/>
        <v>1</v>
      </c>
      <c r="AD1044">
        <f t="shared" si="218"/>
        <v>1</v>
      </c>
      <c r="AE1044">
        <f t="shared" si="223"/>
        <v>0</v>
      </c>
      <c r="AF1044" t="str">
        <f t="shared" si="224"/>
        <v>GEU-2011-5</v>
      </c>
      <c r="AG1044" t="str">
        <f t="shared" si="225"/>
        <v>Stampede</v>
      </c>
      <c r="AH1044" s="70">
        <f t="shared" si="226"/>
        <v>2.2629999999999997E-2</v>
      </c>
      <c r="AI1044" t="str">
        <f t="shared" si="227"/>
        <v>Small_Hydro</v>
      </c>
      <c r="AJ1044" s="44" t="str">
        <f>IFERROR(INDEX(MasterGenCapability_201906!$G:$G,MATCH($AF1044,MasterGenCapability_201906!$U:$U,0)),"")</f>
        <v/>
      </c>
      <c r="AK1044" s="44" t="str">
        <f>IFERROR(INDEX(NQC2020compliance_20191121!$L:$L,MATCH($AF1044,NQC2020compliance_20191121!$A:$A,0)),"")</f>
        <v/>
      </c>
    </row>
    <row r="1045" spans="2:37" x14ac:dyDescent="0.25">
      <c r="B1045" s="6">
        <v>1040</v>
      </c>
      <c r="C1045" s="6" t="s">
        <v>2738</v>
      </c>
      <c r="D1045" s="6" t="s">
        <v>2598</v>
      </c>
      <c r="E1045" s="6" t="s">
        <v>2599</v>
      </c>
      <c r="F1045" s="6" t="s">
        <v>2736</v>
      </c>
      <c r="G1045" s="6" t="s">
        <v>30</v>
      </c>
      <c r="H1045" s="6"/>
      <c r="I1045" s="6"/>
      <c r="J1045" s="6" t="s">
        <v>211</v>
      </c>
      <c r="K1045" s="6"/>
      <c r="L1045" s="6" t="s">
        <v>1</v>
      </c>
      <c r="M1045" s="12">
        <v>38353</v>
      </c>
      <c r="N1045" s="12">
        <v>45657</v>
      </c>
      <c r="O1045" s="6">
        <v>1</v>
      </c>
      <c r="P1045" s="13">
        <v>2.1699999999999996E-3</v>
      </c>
      <c r="Q1045" s="13">
        <v>1.2640789963636363E-2</v>
      </c>
      <c r="R1045" s="14">
        <v>0.66498274328411322</v>
      </c>
      <c r="S1045" s="6" t="s">
        <v>35</v>
      </c>
      <c r="T1045" s="6" t="s">
        <v>35</v>
      </c>
      <c r="U1045" s="15" t="s">
        <v>35</v>
      </c>
      <c r="V1045" s="15" t="s">
        <v>213</v>
      </c>
      <c r="W1045" s="15" t="s">
        <v>165</v>
      </c>
      <c r="X1045" s="16">
        <v>1</v>
      </c>
      <c r="Y1045" s="45">
        <f t="shared" si="219"/>
        <v>73050</v>
      </c>
      <c r="Z1045" s="41">
        <f>IF(IFERROR(MATCH(E1045,CONV_CAISO_Gen_List!C:C,0),FALSE),1,0)</f>
        <v>0</v>
      </c>
      <c r="AA1045" s="47">
        <f t="shared" si="220"/>
        <v>1.2640789963636363E-2</v>
      </c>
      <c r="AB1045">
        <f t="shared" si="221"/>
        <v>1</v>
      </c>
      <c r="AC1045">
        <f t="shared" si="222"/>
        <v>1</v>
      </c>
      <c r="AD1045">
        <f t="shared" si="218"/>
        <v>1</v>
      </c>
      <c r="AE1045">
        <f t="shared" si="223"/>
        <v>0</v>
      </c>
      <c r="AF1045" t="str">
        <f t="shared" si="224"/>
        <v>LEWSTN_7_UNIT 1</v>
      </c>
      <c r="AG1045" t="str">
        <f t="shared" si="225"/>
        <v>Lewiston</v>
      </c>
      <c r="AH1045" s="70">
        <f t="shared" si="226"/>
        <v>2.1699999999999996E-3</v>
      </c>
      <c r="AI1045" t="str">
        <f t="shared" si="227"/>
        <v>Small_Hydro</v>
      </c>
      <c r="AJ1045" s="44" t="str">
        <f>IFERROR(INDEX(MasterGenCapability_201906!$G:$G,MATCH($AF1045,MasterGenCapability_201906!$U:$U,0)),"")</f>
        <v/>
      </c>
      <c r="AK1045" s="44" t="str">
        <f>IFERROR(INDEX(NQC2020compliance_20191121!$L:$L,MATCH($AF1045,NQC2020compliance_20191121!$A:$A,0)),"")</f>
        <v/>
      </c>
    </row>
    <row r="1046" spans="2:37" x14ac:dyDescent="0.25">
      <c r="B1046" s="6">
        <v>1041</v>
      </c>
      <c r="C1046" s="6" t="s">
        <v>2739</v>
      </c>
      <c r="D1046" s="6" t="s">
        <v>2740</v>
      </c>
      <c r="E1046" s="6" t="s">
        <v>2741</v>
      </c>
      <c r="F1046" s="6" t="s">
        <v>2736</v>
      </c>
      <c r="G1046" s="6" t="s">
        <v>30</v>
      </c>
      <c r="H1046" s="6"/>
      <c r="I1046" s="6"/>
      <c r="J1046" s="6" t="s">
        <v>614</v>
      </c>
      <c r="K1046" s="6"/>
      <c r="L1046" s="6" t="s">
        <v>1</v>
      </c>
      <c r="M1046" s="12">
        <v>41334</v>
      </c>
      <c r="N1046" s="12">
        <v>50464</v>
      </c>
      <c r="O1046" s="6">
        <v>1</v>
      </c>
      <c r="P1046" s="13">
        <v>2.5</v>
      </c>
      <c r="Q1046" s="13">
        <v>4.843</v>
      </c>
      <c r="R1046" s="14">
        <v>0.22114155251141554</v>
      </c>
      <c r="S1046" s="6" t="s">
        <v>35</v>
      </c>
      <c r="T1046" s="6" t="s">
        <v>35</v>
      </c>
      <c r="U1046" s="15" t="s">
        <v>35</v>
      </c>
      <c r="V1046" s="15" t="s">
        <v>616</v>
      </c>
      <c r="W1046" s="15" t="s">
        <v>165</v>
      </c>
      <c r="X1046" s="16">
        <v>1</v>
      </c>
      <c r="Y1046" s="45">
        <f t="shared" si="219"/>
        <v>73050</v>
      </c>
      <c r="Z1046" s="41">
        <f>IF(IFERROR(MATCH(E1046,CONV_CAISO_Gen_List!C:C,0),FALSE),1,0)</f>
        <v>1</v>
      </c>
      <c r="AA1046" s="47">
        <f t="shared" si="220"/>
        <v>4.843</v>
      </c>
      <c r="AB1046">
        <f t="shared" si="221"/>
        <v>1</v>
      </c>
      <c r="AC1046">
        <f t="shared" si="222"/>
        <v>1</v>
      </c>
      <c r="AD1046">
        <f t="shared" si="218"/>
        <v>1</v>
      </c>
      <c r="AE1046">
        <f t="shared" si="223"/>
        <v>0</v>
      </c>
      <c r="AF1046" t="str">
        <f t="shared" si="224"/>
        <v>GRIDLY_6_SOLAR</v>
      </c>
      <c r="AG1046" t="str">
        <f t="shared" si="225"/>
        <v>Gridley Main Two</v>
      </c>
      <c r="AH1046" s="70">
        <f t="shared" si="226"/>
        <v>2.5</v>
      </c>
      <c r="AI1046" t="str">
        <f t="shared" si="227"/>
        <v>Solar</v>
      </c>
      <c r="AJ1046" s="44">
        <f>IFERROR(INDEX(MasterGenCapability_201906!$G:$G,MATCH($AF1046,MasterGenCapability_201906!$U:$U,0)),"")</f>
        <v>2.5</v>
      </c>
      <c r="AK1046" s="44">
        <f>IFERROR(INDEX(NQC2020compliance_20191121!$L:$L,MATCH($AF1046,NQC2020compliance_20191121!$A:$A,0)),"")</f>
        <v>0</v>
      </c>
    </row>
    <row r="1047" spans="2:37" x14ac:dyDescent="0.25">
      <c r="B1047" s="6">
        <v>1042</v>
      </c>
      <c r="C1047" s="6" t="s">
        <v>2739</v>
      </c>
      <c r="D1047" s="6" t="s">
        <v>2742</v>
      </c>
      <c r="E1047" s="6" t="s">
        <v>2741</v>
      </c>
      <c r="F1047" s="6" t="s">
        <v>2736</v>
      </c>
      <c r="G1047" s="6" t="s">
        <v>30</v>
      </c>
      <c r="H1047" s="6"/>
      <c r="I1047" s="6"/>
      <c r="J1047" s="6" t="s">
        <v>614</v>
      </c>
      <c r="K1047" s="6"/>
      <c r="L1047" s="6" t="s">
        <v>1</v>
      </c>
      <c r="M1047" s="12">
        <v>41334</v>
      </c>
      <c r="N1047" s="12">
        <v>50464</v>
      </c>
      <c r="O1047" s="6">
        <v>1</v>
      </c>
      <c r="P1047" s="13">
        <v>1</v>
      </c>
      <c r="Q1047" s="13">
        <v>2.0205000000000002</v>
      </c>
      <c r="R1047" s="14">
        <v>0.23065068493150687</v>
      </c>
      <c r="S1047" s="6" t="s">
        <v>35</v>
      </c>
      <c r="T1047" s="6" t="s">
        <v>35</v>
      </c>
      <c r="U1047" s="15" t="s">
        <v>35</v>
      </c>
      <c r="V1047" s="15" t="s">
        <v>616</v>
      </c>
      <c r="W1047" s="15" t="s">
        <v>165</v>
      </c>
      <c r="X1047" s="16">
        <v>1</v>
      </c>
      <c r="Y1047" s="45">
        <f t="shared" si="219"/>
        <v>73050</v>
      </c>
      <c r="Z1047" s="41">
        <f>IF(IFERROR(MATCH(E1047,CONV_CAISO_Gen_List!C:C,0),FALSE),1,0)</f>
        <v>1</v>
      </c>
      <c r="AA1047" s="47">
        <f t="shared" si="220"/>
        <v>2.0205000000000002</v>
      </c>
      <c r="AB1047">
        <f t="shared" si="221"/>
        <v>1</v>
      </c>
      <c r="AC1047">
        <f t="shared" si="222"/>
        <v>1</v>
      </c>
      <c r="AD1047">
        <f t="shared" si="218"/>
        <v>1</v>
      </c>
      <c r="AE1047">
        <f t="shared" si="223"/>
        <v>0</v>
      </c>
      <c r="AF1047" t="str">
        <f t="shared" si="224"/>
        <v>GRIDLY_6_SOLAR</v>
      </c>
      <c r="AG1047" t="str">
        <f t="shared" si="225"/>
        <v>Gridley Main One</v>
      </c>
      <c r="AH1047" s="70">
        <f t="shared" si="226"/>
        <v>1</v>
      </c>
      <c r="AI1047" t="str">
        <f t="shared" si="227"/>
        <v>Solar</v>
      </c>
      <c r="AJ1047" s="44">
        <f>IFERROR(INDEX(MasterGenCapability_201906!$G:$G,MATCH($AF1047,MasterGenCapability_201906!$U:$U,0)),"")</f>
        <v>2.5</v>
      </c>
      <c r="AK1047" s="44">
        <f>IFERROR(INDEX(NQC2020compliance_20191121!$L:$L,MATCH($AF1047,NQC2020compliance_20191121!$A:$A,0)),"")</f>
        <v>0</v>
      </c>
    </row>
    <row r="1048" spans="2:37" x14ac:dyDescent="0.25">
      <c r="B1048" s="6">
        <v>1043</v>
      </c>
      <c r="C1048" s="6" t="s">
        <v>2743</v>
      </c>
      <c r="D1048" s="6" t="s">
        <v>2744</v>
      </c>
      <c r="E1048" s="6"/>
      <c r="F1048" s="6" t="s">
        <v>2745</v>
      </c>
      <c r="G1048" s="6" t="s">
        <v>30</v>
      </c>
      <c r="H1048" s="6"/>
      <c r="I1048" s="6"/>
      <c r="J1048" s="6" t="s">
        <v>33</v>
      </c>
      <c r="K1048" s="6" t="s">
        <v>2644</v>
      </c>
      <c r="L1048" s="6" t="s">
        <v>1</v>
      </c>
      <c r="M1048" s="12">
        <v>34516</v>
      </c>
      <c r="N1048" s="12">
        <v>73050</v>
      </c>
      <c r="O1048" s="6">
        <v>1</v>
      </c>
      <c r="P1048" s="13">
        <v>0</v>
      </c>
      <c r="Q1048" s="13">
        <v>66.419210377202248</v>
      </c>
      <c r="R1048" s="14">
        <v>0</v>
      </c>
      <c r="S1048" s="6" t="s">
        <v>2645</v>
      </c>
      <c r="T1048" s="6" t="s">
        <v>35</v>
      </c>
      <c r="U1048" s="15" t="s">
        <v>2646</v>
      </c>
      <c r="V1048" s="15" t="s">
        <v>1054</v>
      </c>
      <c r="W1048" s="15" t="s">
        <v>165</v>
      </c>
      <c r="X1048" s="16">
        <v>1</v>
      </c>
      <c r="Y1048" s="45">
        <f t="shared" si="219"/>
        <v>73050</v>
      </c>
      <c r="Z1048" s="41">
        <f>IF(IFERROR(MATCH(E1048,CONV_CAISO_Gen_List!C:C,0),FALSE),1,0)</f>
        <v>0</v>
      </c>
      <c r="AA1048" s="47">
        <f t="shared" si="220"/>
        <v>66.419210377202248</v>
      </c>
      <c r="AB1048">
        <f t="shared" si="221"/>
        <v>1</v>
      </c>
      <c r="AC1048">
        <f t="shared" si="222"/>
        <v>1</v>
      </c>
      <c r="AD1048">
        <f t="shared" si="218"/>
        <v>1</v>
      </c>
      <c r="AE1048">
        <f t="shared" si="223"/>
        <v>1</v>
      </c>
      <c r="AF1048" t="str">
        <f t="shared" si="224"/>
        <v>GLEN-2011-1</v>
      </c>
      <c r="AG1048" t="str">
        <f t="shared" si="225"/>
        <v>Grayson 3-5</v>
      </c>
      <c r="AH1048" s="70">
        <f t="shared" si="226"/>
        <v>0</v>
      </c>
      <c r="AI1048" t="str">
        <f t="shared" si="227"/>
        <v>Other</v>
      </c>
      <c r="AJ1048" s="44" t="str">
        <f>IFERROR(INDEX(MasterGenCapability_201906!$G:$G,MATCH($AF1048,MasterGenCapability_201906!$U:$U,0)),"")</f>
        <v/>
      </c>
      <c r="AK1048" s="44" t="str">
        <f>IFERROR(INDEX(NQC2020compliance_20191121!$L:$L,MATCH($AF1048,NQC2020compliance_20191121!$A:$A,0)),"")</f>
        <v/>
      </c>
    </row>
    <row r="1049" spans="2:37" x14ac:dyDescent="0.25">
      <c r="B1049" s="6">
        <v>1044</v>
      </c>
      <c r="C1049" s="6" t="s">
        <v>2746</v>
      </c>
      <c r="D1049" s="6" t="s">
        <v>2656</v>
      </c>
      <c r="E1049" s="6"/>
      <c r="F1049" s="6" t="s">
        <v>2745</v>
      </c>
      <c r="G1049" s="6" t="s">
        <v>1075</v>
      </c>
      <c r="H1049" s="6"/>
      <c r="I1049" s="6"/>
      <c r="J1049" s="6" t="s">
        <v>211</v>
      </c>
      <c r="K1049" s="6"/>
      <c r="L1049" s="6" t="s">
        <v>1</v>
      </c>
      <c r="M1049" s="12">
        <v>40179</v>
      </c>
      <c r="N1049" s="12">
        <v>73050</v>
      </c>
      <c r="O1049" s="6">
        <v>1</v>
      </c>
      <c r="P1049" s="13">
        <v>28.734000000000002</v>
      </c>
      <c r="Q1049" s="13">
        <v>23.941800000000001</v>
      </c>
      <c r="R1049" s="14">
        <v>9.511666290042535E-2</v>
      </c>
      <c r="S1049" s="6" t="s">
        <v>1078</v>
      </c>
      <c r="T1049" s="6" t="s">
        <v>35</v>
      </c>
      <c r="U1049" s="15" t="s">
        <v>1079</v>
      </c>
      <c r="V1049" s="15" t="s">
        <v>213</v>
      </c>
      <c r="W1049" s="15" t="s">
        <v>165</v>
      </c>
      <c r="X1049" s="16">
        <v>1</v>
      </c>
      <c r="Y1049" s="45">
        <f t="shared" si="219"/>
        <v>73050</v>
      </c>
      <c r="Z1049" s="41">
        <f>IF(IFERROR(MATCH(E1049,CONV_CAISO_Gen_List!C:C,0),FALSE),1,0)</f>
        <v>0</v>
      </c>
      <c r="AA1049" s="47">
        <f t="shared" si="220"/>
        <v>23.941800000000001</v>
      </c>
      <c r="AB1049">
        <f t="shared" si="221"/>
        <v>1</v>
      </c>
      <c r="AC1049">
        <f t="shared" si="222"/>
        <v>1</v>
      </c>
      <c r="AD1049">
        <f t="shared" si="218"/>
        <v>1</v>
      </c>
      <c r="AE1049">
        <f t="shared" si="223"/>
        <v>0</v>
      </c>
      <c r="AF1049" t="str">
        <f t="shared" si="224"/>
        <v>GLEN-2011-2</v>
      </c>
      <c r="AG1049" t="str">
        <f t="shared" si="225"/>
        <v>Tieton</v>
      </c>
      <c r="AH1049" s="70">
        <f t="shared" si="226"/>
        <v>28.734000000000002</v>
      </c>
      <c r="AI1049" t="str">
        <f t="shared" si="227"/>
        <v>Small_Hydro</v>
      </c>
      <c r="AJ1049" s="44" t="str">
        <f>IFERROR(INDEX(MasterGenCapability_201906!$G:$G,MATCH($AF1049,MasterGenCapability_201906!$U:$U,0)),"")</f>
        <v/>
      </c>
      <c r="AK1049" s="44" t="str">
        <f>IFERROR(INDEX(NQC2020compliance_20191121!$L:$L,MATCH($AF1049,NQC2020compliance_20191121!$A:$A,0)),"")</f>
        <v/>
      </c>
    </row>
    <row r="1050" spans="2:37" x14ac:dyDescent="0.25">
      <c r="B1050" s="6">
        <v>1045</v>
      </c>
      <c r="C1050" s="6" t="s">
        <v>2747</v>
      </c>
      <c r="D1050" s="6" t="s">
        <v>2564</v>
      </c>
      <c r="E1050" s="6" t="s">
        <v>2565</v>
      </c>
      <c r="F1050" s="6" t="s">
        <v>2745</v>
      </c>
      <c r="G1050" s="6" t="s">
        <v>30</v>
      </c>
      <c r="H1050" s="6"/>
      <c r="I1050" s="6"/>
      <c r="J1050" s="6" t="s">
        <v>992</v>
      </c>
      <c r="K1050" s="6"/>
      <c r="L1050" s="6" t="s">
        <v>1</v>
      </c>
      <c r="M1050" s="12">
        <v>37865</v>
      </c>
      <c r="N1050" s="12">
        <v>47118</v>
      </c>
      <c r="O1050" s="6">
        <v>1</v>
      </c>
      <c r="P1050" s="13">
        <v>8.9909999999999997</v>
      </c>
      <c r="Q1050" s="13">
        <v>18.282768375</v>
      </c>
      <c r="R1050" s="14">
        <v>0.23212924206550542</v>
      </c>
      <c r="S1050" s="6" t="s">
        <v>35</v>
      </c>
      <c r="T1050" s="6" t="s">
        <v>35</v>
      </c>
      <c r="U1050" s="15" t="s">
        <v>35</v>
      </c>
      <c r="V1050" s="15" t="s">
        <v>992</v>
      </c>
      <c r="W1050" s="15" t="s">
        <v>165</v>
      </c>
      <c r="X1050" s="16">
        <v>1</v>
      </c>
      <c r="Y1050" s="45">
        <f t="shared" si="219"/>
        <v>73050</v>
      </c>
      <c r="Z1050" s="41">
        <f>IF(IFERROR(MATCH(E1050,CONV_CAISO_Gen_List!C:C,0),FALSE),1,0)</f>
        <v>1</v>
      </c>
      <c r="AA1050" s="47">
        <f t="shared" si="220"/>
        <v>18.282768375</v>
      </c>
      <c r="AB1050">
        <f t="shared" si="221"/>
        <v>1</v>
      </c>
      <c r="AC1050">
        <f t="shared" si="222"/>
        <v>1</v>
      </c>
      <c r="AD1050">
        <f t="shared" si="218"/>
        <v>1</v>
      </c>
      <c r="AE1050">
        <f t="shared" si="223"/>
        <v>0</v>
      </c>
      <c r="AF1050" t="str">
        <f t="shared" si="224"/>
        <v>BRDSLD_2_HIWIND</v>
      </c>
      <c r="AG1050" t="str">
        <f t="shared" si="225"/>
        <v xml:space="preserve">High Winds              </v>
      </c>
      <c r="AH1050" s="70">
        <f t="shared" si="226"/>
        <v>8.9909999999999997</v>
      </c>
      <c r="AI1050" t="str">
        <f t="shared" si="227"/>
        <v>Wind</v>
      </c>
      <c r="AJ1050" s="44">
        <f>IFERROR(INDEX(MasterGenCapability_201906!$G:$G,MATCH($AF1050,MasterGenCapability_201906!$U:$U,0)),"")</f>
        <v>162</v>
      </c>
      <c r="AK1050" s="44">
        <f>IFERROR(INDEX(NQC2020compliance_20191121!$L:$L,MATCH($AF1050,NQC2020compliance_20191121!$A:$A,0)),"")</f>
        <v>24.3</v>
      </c>
    </row>
    <row r="1051" spans="2:37" x14ac:dyDescent="0.25">
      <c r="B1051" s="6">
        <v>1046</v>
      </c>
      <c r="C1051" s="6" t="s">
        <v>2748</v>
      </c>
      <c r="D1051" s="6" t="s">
        <v>2619</v>
      </c>
      <c r="E1051" s="6"/>
      <c r="F1051" s="6" t="s">
        <v>2745</v>
      </c>
      <c r="G1051" s="6" t="s">
        <v>2620</v>
      </c>
      <c r="H1051" s="6"/>
      <c r="I1051" s="6"/>
      <c r="J1051" s="6" t="s">
        <v>992</v>
      </c>
      <c r="K1051" s="6"/>
      <c r="L1051" s="6" t="s">
        <v>1</v>
      </c>
      <c r="M1051" s="12">
        <v>38996</v>
      </c>
      <c r="N1051" s="12">
        <v>44742</v>
      </c>
      <c r="O1051" s="6">
        <v>1</v>
      </c>
      <c r="P1051" s="13">
        <v>9.7687709930238569</v>
      </c>
      <c r="Q1051" s="13">
        <v>16.76990245324394</v>
      </c>
      <c r="R1051" s="14">
        <v>0.19596860521518056</v>
      </c>
      <c r="S1051" s="6" t="s">
        <v>2155</v>
      </c>
      <c r="T1051" s="6" t="s">
        <v>35</v>
      </c>
      <c r="U1051" s="15" t="s">
        <v>1079</v>
      </c>
      <c r="V1051" s="15" t="s">
        <v>992</v>
      </c>
      <c r="W1051" s="15" t="s">
        <v>165</v>
      </c>
      <c r="X1051" s="16">
        <v>1</v>
      </c>
      <c r="Y1051" s="45">
        <f t="shared" si="219"/>
        <v>73050</v>
      </c>
      <c r="Z1051" s="41">
        <f>IF(IFERROR(MATCH(E1051,CONV_CAISO_Gen_List!C:C,0),FALSE),1,0)</f>
        <v>0</v>
      </c>
      <c r="AA1051" s="47">
        <f t="shared" si="220"/>
        <v>16.76990245324394</v>
      </c>
      <c r="AB1051">
        <f t="shared" si="221"/>
        <v>1</v>
      </c>
      <c r="AC1051">
        <f t="shared" si="222"/>
        <v>1</v>
      </c>
      <c r="AD1051">
        <f t="shared" si="218"/>
        <v>1</v>
      </c>
      <c r="AE1051">
        <f t="shared" si="223"/>
        <v>0</v>
      </c>
      <c r="AF1051" t="str">
        <f t="shared" si="224"/>
        <v>GLEN-2011-4</v>
      </c>
      <c r="AG1051" t="str">
        <f t="shared" si="225"/>
        <v>Pleasant Valley (WEST Wyoming Wind Energy Center)</v>
      </c>
      <c r="AH1051" s="70">
        <f t="shared" si="226"/>
        <v>9.7687709930238569</v>
      </c>
      <c r="AI1051" t="str">
        <f t="shared" si="227"/>
        <v>Wind</v>
      </c>
      <c r="AJ1051" s="44" t="str">
        <f>IFERROR(INDEX(MasterGenCapability_201906!$G:$G,MATCH($AF1051,MasterGenCapability_201906!$U:$U,0)),"")</f>
        <v/>
      </c>
      <c r="AK1051" s="44" t="str">
        <f>IFERROR(INDEX(NQC2020compliance_20191121!$L:$L,MATCH($AF1051,NQC2020compliance_20191121!$A:$A,0)),"")</f>
        <v/>
      </c>
    </row>
    <row r="1052" spans="2:37" x14ac:dyDescent="0.25">
      <c r="B1052" s="6">
        <v>1047</v>
      </c>
      <c r="C1052" s="6" t="s">
        <v>2749</v>
      </c>
      <c r="D1052" s="6" t="s">
        <v>2653</v>
      </c>
      <c r="E1052" s="6"/>
      <c r="F1052" s="6" t="s">
        <v>2745</v>
      </c>
      <c r="G1052" s="6" t="s">
        <v>1086</v>
      </c>
      <c r="H1052" s="6"/>
      <c r="I1052" s="6"/>
      <c r="J1052" s="6" t="s">
        <v>992</v>
      </c>
      <c r="K1052" s="6"/>
      <c r="L1052" s="6" t="s">
        <v>1</v>
      </c>
      <c r="M1052" s="12">
        <v>39814</v>
      </c>
      <c r="N1052" s="12">
        <v>46752</v>
      </c>
      <c r="O1052" s="6">
        <v>1</v>
      </c>
      <c r="P1052" s="13">
        <v>19.740000000000002</v>
      </c>
      <c r="Q1052" s="13">
        <v>50.250466666666675</v>
      </c>
      <c r="R1052" s="14">
        <v>0.29059547326816348</v>
      </c>
      <c r="S1052" s="6" t="s">
        <v>1078</v>
      </c>
      <c r="T1052" s="6" t="s">
        <v>35</v>
      </c>
      <c r="U1052" s="15" t="s">
        <v>1079</v>
      </c>
      <c r="V1052" s="15" t="s">
        <v>992</v>
      </c>
      <c r="W1052" s="15" t="s">
        <v>165</v>
      </c>
      <c r="X1052" s="16">
        <v>1</v>
      </c>
      <c r="Y1052" s="45">
        <f t="shared" si="219"/>
        <v>73050</v>
      </c>
      <c r="Z1052" s="41">
        <f>IF(IFERROR(MATCH(E1052,CONV_CAISO_Gen_List!C:C,0),FALSE),1,0)</f>
        <v>0</v>
      </c>
      <c r="AA1052" s="47">
        <f t="shared" si="220"/>
        <v>50.250466666666675</v>
      </c>
      <c r="AB1052">
        <f t="shared" si="221"/>
        <v>1</v>
      </c>
      <c r="AC1052">
        <f t="shared" si="222"/>
        <v>1</v>
      </c>
      <c r="AD1052">
        <f t="shared" si="218"/>
        <v>1</v>
      </c>
      <c r="AE1052">
        <f t="shared" si="223"/>
        <v>0</v>
      </c>
      <c r="AF1052" t="str">
        <f t="shared" si="224"/>
        <v>GLEN-2011-5</v>
      </c>
      <c r="AG1052" t="str">
        <f t="shared" si="225"/>
        <v>Pebble Springs</v>
      </c>
      <c r="AH1052" s="70">
        <f t="shared" si="226"/>
        <v>19.740000000000002</v>
      </c>
      <c r="AI1052" t="str">
        <f t="shared" si="227"/>
        <v>Wind</v>
      </c>
      <c r="AJ1052" s="44" t="str">
        <f>IFERROR(INDEX(MasterGenCapability_201906!$G:$G,MATCH($AF1052,MasterGenCapability_201906!$U:$U,0)),"")</f>
        <v/>
      </c>
      <c r="AK1052" s="44" t="str">
        <f>IFERROR(INDEX(NQC2020compliance_20191121!$L:$L,MATCH($AF1052,NQC2020compliance_20191121!$A:$A,0)),"")</f>
        <v/>
      </c>
    </row>
    <row r="1053" spans="2:37" x14ac:dyDescent="0.25">
      <c r="B1053" s="6">
        <v>1048</v>
      </c>
      <c r="C1053" s="6" t="s">
        <v>2750</v>
      </c>
      <c r="D1053" s="6" t="s">
        <v>2622</v>
      </c>
      <c r="E1053" s="6" t="s">
        <v>1165</v>
      </c>
      <c r="F1053" s="6" t="s">
        <v>2745</v>
      </c>
      <c r="G1053" s="6" t="s">
        <v>30</v>
      </c>
      <c r="H1053" s="6"/>
      <c r="I1053" s="6"/>
      <c r="J1053" s="6" t="s">
        <v>191</v>
      </c>
      <c r="K1053" s="6"/>
      <c r="L1053" s="6" t="s">
        <v>1</v>
      </c>
      <c r="M1053" s="12">
        <v>38742</v>
      </c>
      <c r="N1053" s="12">
        <v>48213</v>
      </c>
      <c r="O1053" s="6">
        <v>1</v>
      </c>
      <c r="P1053" s="13">
        <v>9.5250000000000004</v>
      </c>
      <c r="Q1053" s="13">
        <v>48.179234749999999</v>
      </c>
      <c r="R1053" s="14">
        <v>0.57741865015160765</v>
      </c>
      <c r="S1053" s="6" t="s">
        <v>35</v>
      </c>
      <c r="T1053" s="6" t="s">
        <v>35</v>
      </c>
      <c r="U1053" s="15" t="s">
        <v>35</v>
      </c>
      <c r="V1053" s="15" t="s">
        <v>191</v>
      </c>
      <c r="W1053" s="15" t="s">
        <v>165</v>
      </c>
      <c r="X1053" s="16">
        <v>1</v>
      </c>
      <c r="Y1053" s="45">
        <f t="shared" si="219"/>
        <v>73050</v>
      </c>
      <c r="Z1053" s="41">
        <f>IF(IFERROR(MATCH(E1053,CONV_CAISO_Gen_List!C:C,0),FALSE),1,0)</f>
        <v>0</v>
      </c>
      <c r="AA1053" s="47">
        <f t="shared" si="220"/>
        <v>48.179234749999999</v>
      </c>
      <c r="AB1053">
        <f t="shared" si="221"/>
        <v>1</v>
      </c>
      <c r="AC1053">
        <f t="shared" si="222"/>
        <v>1</v>
      </c>
      <c r="AD1053">
        <f t="shared" si="218"/>
        <v>1</v>
      </c>
      <c r="AE1053">
        <f t="shared" si="223"/>
        <v>0</v>
      </c>
      <c r="AF1053" t="str">
        <f t="shared" si="224"/>
        <v>MIRAGE_2_COCHLA</v>
      </c>
      <c r="AG1053" t="str">
        <f t="shared" si="225"/>
        <v>Heber Geothermal Co</v>
      </c>
      <c r="AH1053" s="70">
        <f t="shared" si="226"/>
        <v>9.5250000000000004</v>
      </c>
      <c r="AI1053" t="str">
        <f t="shared" si="227"/>
        <v>Geothermal</v>
      </c>
      <c r="AJ1053" s="44" t="str">
        <f>IFERROR(INDEX(MasterGenCapability_201906!$G:$G,MATCH($AF1053,MasterGenCapability_201906!$U:$U,0)),"")</f>
        <v/>
      </c>
      <c r="AK1053" s="44" t="str">
        <f>IFERROR(INDEX(NQC2020compliance_20191121!$L:$L,MATCH($AF1053,NQC2020compliance_20191121!$A:$A,0)),"")</f>
        <v/>
      </c>
    </row>
    <row r="1054" spans="2:37" x14ac:dyDescent="0.25">
      <c r="B1054" s="6">
        <v>1049</v>
      </c>
      <c r="C1054" s="6" t="s">
        <v>2751</v>
      </c>
      <c r="D1054" s="6" t="s">
        <v>2611</v>
      </c>
      <c r="E1054" s="6" t="s">
        <v>2612</v>
      </c>
      <c r="F1054" s="6" t="s">
        <v>2752</v>
      </c>
      <c r="G1054" s="6" t="s">
        <v>30</v>
      </c>
      <c r="H1054" s="6"/>
      <c r="I1054" s="6"/>
      <c r="J1054" s="6" t="s">
        <v>191</v>
      </c>
      <c r="K1054" s="6"/>
      <c r="L1054" s="6" t="s">
        <v>1</v>
      </c>
      <c r="M1054" s="12">
        <v>30317</v>
      </c>
      <c r="N1054" s="12">
        <v>73050</v>
      </c>
      <c r="O1054" s="6">
        <v>1</v>
      </c>
      <c r="P1054" s="13">
        <v>1.7875000000000001</v>
      </c>
      <c r="Q1054" s="13">
        <v>14.661248333333335</v>
      </c>
      <c r="R1054" s="14">
        <v>0.93631243946312448</v>
      </c>
      <c r="S1054" s="6" t="s">
        <v>35</v>
      </c>
      <c r="T1054" s="6" t="s">
        <v>35</v>
      </c>
      <c r="U1054" s="15" t="s">
        <v>35</v>
      </c>
      <c r="V1054" s="15" t="s">
        <v>191</v>
      </c>
      <c r="W1054" s="15" t="s">
        <v>165</v>
      </c>
      <c r="X1054" s="16">
        <v>1</v>
      </c>
      <c r="Y1054" s="45">
        <f t="shared" si="219"/>
        <v>73050</v>
      </c>
      <c r="Z1054" s="41">
        <f>IF(IFERROR(MATCH(E1054,CONV_CAISO_Gen_List!C:C,0),FALSE),1,0)</f>
        <v>1</v>
      </c>
      <c r="AA1054" s="47">
        <f t="shared" si="220"/>
        <v>14.661248333333335</v>
      </c>
      <c r="AB1054">
        <f t="shared" si="221"/>
        <v>1</v>
      </c>
      <c r="AC1054">
        <f t="shared" si="222"/>
        <v>1</v>
      </c>
      <c r="AD1054">
        <f t="shared" si="218"/>
        <v>1</v>
      </c>
      <c r="AE1054">
        <f t="shared" si="223"/>
        <v>0</v>
      </c>
      <c r="AF1054" t="str">
        <f t="shared" si="224"/>
        <v>NCPA_7_GP1UN1</v>
      </c>
      <c r="AG1054" t="str">
        <f t="shared" si="225"/>
        <v>Geothermal 1</v>
      </c>
      <c r="AH1054" s="70">
        <f t="shared" si="226"/>
        <v>1.7875000000000001</v>
      </c>
      <c r="AI1054" t="str">
        <f t="shared" si="227"/>
        <v>Geothermal</v>
      </c>
      <c r="AJ1054" s="44">
        <f>IFERROR(INDEX(MasterGenCapability_201906!$G:$G,MATCH($AF1054,MasterGenCapability_201906!$U:$U,0)),"")</f>
        <v>38.85</v>
      </c>
      <c r="AK1054" s="44">
        <f>IFERROR(INDEX(NQC2020compliance_20191121!$L:$L,MATCH($AF1054,NQC2020compliance_20191121!$A:$A,0)),"")</f>
        <v>31</v>
      </c>
    </row>
    <row r="1055" spans="2:37" x14ac:dyDescent="0.25">
      <c r="B1055" s="6">
        <v>1050</v>
      </c>
      <c r="C1055" s="6" t="s">
        <v>2753</v>
      </c>
      <c r="D1055" s="6" t="s">
        <v>2614</v>
      </c>
      <c r="E1055" s="6" t="s">
        <v>2615</v>
      </c>
      <c r="F1055" s="6" t="s">
        <v>2752</v>
      </c>
      <c r="G1055" s="6" t="s">
        <v>30</v>
      </c>
      <c r="H1055" s="6"/>
      <c r="I1055" s="6"/>
      <c r="J1055" s="6" t="s">
        <v>191</v>
      </c>
      <c r="K1055" s="6"/>
      <c r="L1055" s="6" t="s">
        <v>1</v>
      </c>
      <c r="M1055" s="12">
        <v>31168</v>
      </c>
      <c r="N1055" s="12">
        <v>73050</v>
      </c>
      <c r="O1055" s="6">
        <v>1</v>
      </c>
      <c r="P1055" s="13">
        <v>1.7875000000000001</v>
      </c>
      <c r="Q1055" s="13">
        <v>13.299464750000002</v>
      </c>
      <c r="R1055" s="14">
        <v>0.84934474885844757</v>
      </c>
      <c r="S1055" s="6" t="s">
        <v>35</v>
      </c>
      <c r="T1055" s="6" t="s">
        <v>35</v>
      </c>
      <c r="U1055" s="15" t="s">
        <v>35</v>
      </c>
      <c r="V1055" s="15" t="s">
        <v>191</v>
      </c>
      <c r="W1055" s="15" t="s">
        <v>165</v>
      </c>
      <c r="X1055" s="16">
        <v>1</v>
      </c>
      <c r="Y1055" s="45">
        <f t="shared" si="219"/>
        <v>73050</v>
      </c>
      <c r="Z1055" s="41">
        <f>IF(IFERROR(MATCH(E1055,CONV_CAISO_Gen_List!C:C,0),FALSE),1,0)</f>
        <v>1</v>
      </c>
      <c r="AA1055" s="47">
        <f t="shared" si="220"/>
        <v>13.299464750000002</v>
      </c>
      <c r="AB1055">
        <f t="shared" si="221"/>
        <v>1</v>
      </c>
      <c r="AC1055">
        <f t="shared" si="222"/>
        <v>1</v>
      </c>
      <c r="AD1055">
        <f t="shared" si="218"/>
        <v>1</v>
      </c>
      <c r="AE1055">
        <f t="shared" si="223"/>
        <v>0</v>
      </c>
      <c r="AF1055" t="str">
        <f t="shared" si="224"/>
        <v>NCPA_7_GP2UN3</v>
      </c>
      <c r="AG1055" t="str">
        <f t="shared" si="225"/>
        <v>Geothermal 2</v>
      </c>
      <c r="AH1055" s="70">
        <f t="shared" si="226"/>
        <v>1.7875000000000001</v>
      </c>
      <c r="AI1055" t="str">
        <f t="shared" si="227"/>
        <v>Geothermal</v>
      </c>
      <c r="AJ1055" s="44">
        <f>IFERROR(INDEX(MasterGenCapability_201906!$G:$G,MATCH($AF1055,MasterGenCapability_201906!$U:$U,0)),"")</f>
        <v>42.42</v>
      </c>
      <c r="AK1055" s="44">
        <f>IFERROR(INDEX(NQC2020compliance_20191121!$L:$L,MATCH($AF1055,NQC2020compliance_20191121!$A:$A,0)),"")</f>
        <v>0</v>
      </c>
    </row>
    <row r="1056" spans="2:37" x14ac:dyDescent="0.25">
      <c r="B1056" s="6">
        <v>1051</v>
      </c>
      <c r="C1056" s="6" t="s">
        <v>2754</v>
      </c>
      <c r="D1056" s="6" t="s">
        <v>2583</v>
      </c>
      <c r="E1056" s="6" t="s">
        <v>2584</v>
      </c>
      <c r="F1056" s="6" t="s">
        <v>2752</v>
      </c>
      <c r="G1056" s="6" t="s">
        <v>30</v>
      </c>
      <c r="H1056" s="6"/>
      <c r="I1056" s="6"/>
      <c r="J1056" s="6" t="s">
        <v>211</v>
      </c>
      <c r="K1056" s="6"/>
      <c r="L1056" s="6" t="s">
        <v>1</v>
      </c>
      <c r="M1056" s="12">
        <v>32842</v>
      </c>
      <c r="N1056" s="12">
        <v>73050</v>
      </c>
      <c r="O1056" s="6">
        <v>1</v>
      </c>
      <c r="P1056" s="13">
        <v>9.06E-2</v>
      </c>
      <c r="Q1056" s="13">
        <v>0.26814168181818182</v>
      </c>
      <c r="R1056" s="14">
        <v>0.33785630275356304</v>
      </c>
      <c r="S1056" s="6" t="s">
        <v>35</v>
      </c>
      <c r="T1056" s="6" t="s">
        <v>35</v>
      </c>
      <c r="U1056" s="15" t="s">
        <v>35</v>
      </c>
      <c r="V1056" s="15" t="s">
        <v>213</v>
      </c>
      <c r="W1056" s="15" t="s">
        <v>165</v>
      </c>
      <c r="X1056" s="16">
        <v>1</v>
      </c>
      <c r="Y1056" s="45">
        <f t="shared" si="219"/>
        <v>73050</v>
      </c>
      <c r="Z1056" s="41">
        <f>IF(IFERROR(MATCH(E1056,CONV_CAISO_Gen_List!C:C,0),FALSE),1,0)</f>
        <v>0</v>
      </c>
      <c r="AA1056" s="47">
        <f t="shared" si="220"/>
        <v>0.26814168181818182</v>
      </c>
      <c r="AB1056">
        <f t="shared" si="221"/>
        <v>1</v>
      </c>
      <c r="AC1056">
        <f t="shared" si="222"/>
        <v>1</v>
      </c>
      <c r="AD1056">
        <f t="shared" si="218"/>
        <v>1</v>
      </c>
      <c r="AE1056">
        <f t="shared" si="223"/>
        <v>0</v>
      </c>
      <c r="AF1056" t="str">
        <f t="shared" si="224"/>
        <v>SPICER_1_UNIT 1</v>
      </c>
      <c r="AG1056" t="str">
        <f t="shared" si="225"/>
        <v>Spicer</v>
      </c>
      <c r="AH1056" s="70">
        <f t="shared" si="226"/>
        <v>9.06E-2</v>
      </c>
      <c r="AI1056" t="str">
        <f t="shared" si="227"/>
        <v>Small_Hydro</v>
      </c>
      <c r="AJ1056" s="44" t="str">
        <f>IFERROR(INDEX(MasterGenCapability_201906!$G:$G,MATCH($AF1056,MasterGenCapability_201906!$U:$U,0)),"")</f>
        <v/>
      </c>
      <c r="AK1056" s="44" t="str">
        <f>IFERROR(INDEX(NQC2020compliance_20191121!$L:$L,MATCH($AF1056,NQC2020compliance_20191121!$A:$A,0)),"")</f>
        <v/>
      </c>
    </row>
    <row r="1057" spans="2:37" hidden="1" x14ac:dyDescent="0.25">
      <c r="B1057" s="6">
        <v>1052</v>
      </c>
      <c r="C1057" s="6" t="s">
        <v>2755</v>
      </c>
      <c r="D1057" s="6" t="s">
        <v>2756</v>
      </c>
      <c r="E1057" s="6"/>
      <c r="F1057" s="6" t="s">
        <v>905</v>
      </c>
      <c r="G1057" s="6" t="s">
        <v>30</v>
      </c>
      <c r="H1057" s="6"/>
      <c r="I1057" s="6"/>
      <c r="J1057" s="6" t="s">
        <v>211</v>
      </c>
      <c r="K1057" s="6"/>
      <c r="L1057" s="6" t="s">
        <v>1</v>
      </c>
      <c r="M1057" s="48">
        <v>36526</v>
      </c>
      <c r="N1057" s="12">
        <v>73050</v>
      </c>
      <c r="O1057" s="6">
        <v>1</v>
      </c>
      <c r="P1057" s="13">
        <v>33</v>
      </c>
      <c r="Q1057" s="13">
        <v>19.983070000000005</v>
      </c>
      <c r="R1057" s="14">
        <v>6.9126435588764371E-2</v>
      </c>
      <c r="S1057" s="6" t="s">
        <v>905</v>
      </c>
      <c r="T1057" s="6" t="s">
        <v>905</v>
      </c>
      <c r="U1057" s="15" t="s">
        <v>905</v>
      </c>
      <c r="V1057" s="15" t="s">
        <v>213</v>
      </c>
      <c r="W1057" s="15" t="s">
        <v>165</v>
      </c>
      <c r="X1057" s="16">
        <v>1</v>
      </c>
      <c r="Y1057" s="45">
        <f t="shared" si="219"/>
        <v>73050</v>
      </c>
      <c r="Z1057" s="41">
        <f>IF(IFERROR(MATCH(E1057,CONV_CAISO_Gen_List!C:C,0),FALSE),1,0)</f>
        <v>0</v>
      </c>
      <c r="AA1057" s="47">
        <f t="shared" si="220"/>
        <v>19.983070000000005</v>
      </c>
      <c r="AB1057">
        <f t="shared" si="221"/>
        <v>1</v>
      </c>
      <c r="AC1057">
        <f t="shared" si="222"/>
        <v>0</v>
      </c>
      <c r="AD1057">
        <f t="shared" si="218"/>
        <v>0</v>
      </c>
      <c r="AE1057">
        <f t="shared" si="223"/>
        <v>0</v>
      </c>
      <c r="AJ1057" s="44" t="str">
        <f>IFERROR(INDEX(MasterGenCapability_201906!$G:$G,MATCH($AF1057,MasterGenCapability_201906!$U:$U,0)),"")</f>
        <v/>
      </c>
      <c r="AK1057" s="44" t="str">
        <f>IFERROR(INDEX(NQC2020compliance_20191121!$L:$L,MATCH($AF1057,NQC2020compliance_20191121!$A:$A,0)),"")</f>
        <v/>
      </c>
    </row>
    <row r="1058" spans="2:37" hidden="1" x14ac:dyDescent="0.25">
      <c r="B1058" s="6">
        <v>1053</v>
      </c>
      <c r="C1058" s="6" t="s">
        <v>2757</v>
      </c>
      <c r="D1058" s="6" t="s">
        <v>2758</v>
      </c>
      <c r="E1058" s="6"/>
      <c r="F1058" s="6" t="s">
        <v>905</v>
      </c>
      <c r="G1058" s="6" t="s">
        <v>30</v>
      </c>
      <c r="H1058" s="6"/>
      <c r="I1058" s="6"/>
      <c r="J1058" s="6" t="s">
        <v>211</v>
      </c>
      <c r="K1058" s="6"/>
      <c r="L1058" s="6" t="s">
        <v>1</v>
      </c>
      <c r="M1058" s="12">
        <v>22189</v>
      </c>
      <c r="N1058" s="12">
        <v>73050</v>
      </c>
      <c r="O1058" s="6">
        <v>1</v>
      </c>
      <c r="P1058" s="13">
        <v>0.42</v>
      </c>
      <c r="Q1058" s="13">
        <v>0</v>
      </c>
      <c r="R1058" s="14">
        <v>0</v>
      </c>
      <c r="S1058" s="6" t="s">
        <v>905</v>
      </c>
      <c r="T1058" s="6" t="s">
        <v>905</v>
      </c>
      <c r="U1058" s="15" t="s">
        <v>905</v>
      </c>
      <c r="V1058" s="15" t="s">
        <v>213</v>
      </c>
      <c r="W1058" s="15" t="s">
        <v>165</v>
      </c>
      <c r="X1058" s="16">
        <v>1</v>
      </c>
      <c r="Y1058" s="45">
        <f t="shared" si="219"/>
        <v>73050</v>
      </c>
      <c r="Z1058" s="41">
        <f>IF(IFERROR(MATCH(E1058,CONV_CAISO_Gen_List!C:C,0),FALSE),1,0)</f>
        <v>0</v>
      </c>
      <c r="AA1058" s="47">
        <f t="shared" si="220"/>
        <v>0</v>
      </c>
      <c r="AB1058">
        <f t="shared" si="221"/>
        <v>1</v>
      </c>
      <c r="AC1058">
        <f t="shared" si="222"/>
        <v>0</v>
      </c>
      <c r="AD1058">
        <f t="shared" si="218"/>
        <v>0</v>
      </c>
      <c r="AE1058">
        <f t="shared" si="223"/>
        <v>0</v>
      </c>
      <c r="AJ1058" s="44" t="str">
        <f>IFERROR(INDEX(MasterGenCapability_201906!$G:$G,MATCH($AF1058,MasterGenCapability_201906!$U:$U,0)),"")</f>
        <v/>
      </c>
      <c r="AK1058" s="44" t="str">
        <f>IFERROR(INDEX(NQC2020compliance_20191121!$L:$L,MATCH($AF1058,NQC2020compliance_20191121!$A:$A,0)),"")</f>
        <v/>
      </c>
    </row>
    <row r="1059" spans="2:37" hidden="1" x14ac:dyDescent="0.25">
      <c r="B1059" s="6">
        <v>1054</v>
      </c>
      <c r="C1059" s="6" t="s">
        <v>2759</v>
      </c>
      <c r="D1059" s="6" t="s">
        <v>2760</v>
      </c>
      <c r="E1059" s="6"/>
      <c r="F1059" s="6" t="s">
        <v>905</v>
      </c>
      <c r="G1059" s="6" t="s">
        <v>30</v>
      </c>
      <c r="H1059" s="6"/>
      <c r="I1059" s="6"/>
      <c r="J1059" s="6" t="s">
        <v>211</v>
      </c>
      <c r="K1059" s="6"/>
      <c r="L1059" s="6" t="s">
        <v>1</v>
      </c>
      <c r="M1059" s="12">
        <v>36969</v>
      </c>
      <c r="N1059" s="12">
        <v>73050</v>
      </c>
      <c r="O1059" s="6">
        <v>1</v>
      </c>
      <c r="P1059" s="13">
        <v>0.39600000000000002</v>
      </c>
      <c r="Q1059" s="13">
        <v>1.0489999999999999</v>
      </c>
      <c r="R1059" s="14">
        <v>0.30239610719062771</v>
      </c>
      <c r="S1059" s="6" t="s">
        <v>905</v>
      </c>
      <c r="T1059" s="6" t="s">
        <v>905</v>
      </c>
      <c r="U1059" s="15" t="s">
        <v>905</v>
      </c>
      <c r="V1059" s="15" t="s">
        <v>213</v>
      </c>
      <c r="W1059" s="15" t="s">
        <v>165</v>
      </c>
      <c r="X1059" s="16">
        <v>1</v>
      </c>
      <c r="Y1059" s="45">
        <f t="shared" si="219"/>
        <v>73050</v>
      </c>
      <c r="Z1059" s="41">
        <f>IF(IFERROR(MATCH(E1059,CONV_CAISO_Gen_List!C:C,0),FALSE),1,0)</f>
        <v>0</v>
      </c>
      <c r="AA1059" s="47">
        <f t="shared" si="220"/>
        <v>1.0489999999999999</v>
      </c>
      <c r="AB1059">
        <f t="shared" si="221"/>
        <v>1</v>
      </c>
      <c r="AC1059">
        <f t="shared" si="222"/>
        <v>0</v>
      </c>
      <c r="AD1059">
        <f t="shared" si="218"/>
        <v>0</v>
      </c>
      <c r="AE1059">
        <f t="shared" si="223"/>
        <v>0</v>
      </c>
      <c r="AJ1059" s="44" t="str">
        <f>IFERROR(INDEX(MasterGenCapability_201906!$G:$G,MATCH($AF1059,MasterGenCapability_201906!$U:$U,0)),"")</f>
        <v/>
      </c>
      <c r="AK1059" s="44" t="str">
        <f>IFERROR(INDEX(NQC2020compliance_20191121!$L:$L,MATCH($AF1059,NQC2020compliance_20191121!$A:$A,0)),"")</f>
        <v/>
      </c>
    </row>
    <row r="1060" spans="2:37" hidden="1" x14ac:dyDescent="0.25">
      <c r="B1060" s="6">
        <v>1055</v>
      </c>
      <c r="C1060" s="6" t="s">
        <v>2761</v>
      </c>
      <c r="D1060" s="6" t="s">
        <v>2762</v>
      </c>
      <c r="E1060" s="6"/>
      <c r="F1060" s="6" t="s">
        <v>905</v>
      </c>
      <c r="G1060" s="6" t="s">
        <v>30</v>
      </c>
      <c r="H1060" s="6"/>
      <c r="I1060" s="6"/>
      <c r="J1060" s="6" t="s">
        <v>211</v>
      </c>
      <c r="K1060" s="6"/>
      <c r="L1060" s="6" t="s">
        <v>1</v>
      </c>
      <c r="M1060" s="48">
        <v>36526</v>
      </c>
      <c r="N1060" s="12">
        <v>73050</v>
      </c>
      <c r="O1060" s="6">
        <v>1</v>
      </c>
      <c r="P1060" s="13">
        <v>4.4000000000000004</v>
      </c>
      <c r="Q1060" s="13">
        <v>10.1624</v>
      </c>
      <c r="R1060" s="14">
        <v>0.26365711913657114</v>
      </c>
      <c r="S1060" s="6" t="s">
        <v>905</v>
      </c>
      <c r="T1060" s="6" t="s">
        <v>905</v>
      </c>
      <c r="U1060" s="15" t="s">
        <v>905</v>
      </c>
      <c r="V1060" s="15" t="s">
        <v>213</v>
      </c>
      <c r="W1060" s="15" t="s">
        <v>165</v>
      </c>
      <c r="X1060" s="16">
        <v>1</v>
      </c>
      <c r="Y1060" s="45">
        <f t="shared" si="219"/>
        <v>73050</v>
      </c>
      <c r="Z1060" s="41">
        <f>IF(IFERROR(MATCH(E1060,CONV_CAISO_Gen_List!C:C,0),FALSE),1,0)</f>
        <v>0</v>
      </c>
      <c r="AA1060" s="47">
        <f t="shared" si="220"/>
        <v>10.1624</v>
      </c>
      <c r="AB1060">
        <f t="shared" si="221"/>
        <v>1</v>
      </c>
      <c r="AC1060">
        <f t="shared" si="222"/>
        <v>0</v>
      </c>
      <c r="AD1060">
        <f t="shared" si="218"/>
        <v>0</v>
      </c>
      <c r="AE1060">
        <f t="shared" si="223"/>
        <v>0</v>
      </c>
      <c r="AJ1060" s="44" t="str">
        <f>IFERROR(INDEX(MasterGenCapability_201906!$G:$G,MATCH($AF1060,MasterGenCapability_201906!$U:$U,0)),"")</f>
        <v/>
      </c>
      <c r="AK1060" s="44" t="str">
        <f>IFERROR(INDEX(NQC2020compliance_20191121!$L:$L,MATCH($AF1060,NQC2020compliance_20191121!$A:$A,0)),"")</f>
        <v/>
      </c>
    </row>
    <row r="1061" spans="2:37" hidden="1" x14ac:dyDescent="0.25">
      <c r="B1061" s="6">
        <v>1056</v>
      </c>
      <c r="C1061" s="6" t="s">
        <v>2763</v>
      </c>
      <c r="D1061" s="6" t="s">
        <v>2764</v>
      </c>
      <c r="E1061" s="6" t="s">
        <v>1165</v>
      </c>
      <c r="F1061" s="6" t="s">
        <v>905</v>
      </c>
      <c r="G1061" s="6" t="s">
        <v>30</v>
      </c>
      <c r="H1061" s="6"/>
      <c r="I1061" s="6"/>
      <c r="J1061" s="6" t="s">
        <v>36</v>
      </c>
      <c r="K1061" s="6"/>
      <c r="L1061" s="6" t="s">
        <v>1</v>
      </c>
      <c r="M1061" s="12">
        <v>41030</v>
      </c>
      <c r="N1061" s="12">
        <v>44317</v>
      </c>
      <c r="O1061" s="6">
        <v>1</v>
      </c>
      <c r="P1061" s="13">
        <v>47</v>
      </c>
      <c r="Q1061" s="13">
        <v>344.83883333333341</v>
      </c>
      <c r="R1061" s="14">
        <v>0.83755667281971591</v>
      </c>
      <c r="S1061" s="6" t="s">
        <v>35</v>
      </c>
      <c r="T1061" s="6" t="s">
        <v>905</v>
      </c>
      <c r="U1061" s="15" t="s">
        <v>35</v>
      </c>
      <c r="V1061" s="15" t="s">
        <v>36</v>
      </c>
      <c r="W1061" s="15" t="s">
        <v>165</v>
      </c>
      <c r="X1061" s="16">
        <v>1</v>
      </c>
      <c r="Y1061" s="45">
        <f t="shared" si="219"/>
        <v>73050</v>
      </c>
      <c r="Z1061" s="41">
        <f>IF(IFERROR(MATCH(E1061,CONV_CAISO_Gen_List!C:C,0),FALSE),1,0)</f>
        <v>0</v>
      </c>
      <c r="AA1061" s="47">
        <f t="shared" si="220"/>
        <v>344.83883333333341</v>
      </c>
      <c r="AB1061">
        <f t="shared" si="221"/>
        <v>1</v>
      </c>
      <c r="AC1061">
        <f t="shared" si="222"/>
        <v>0</v>
      </c>
      <c r="AD1061">
        <f t="shared" si="218"/>
        <v>0</v>
      </c>
      <c r="AE1061">
        <f t="shared" si="223"/>
        <v>0</v>
      </c>
      <c r="AJ1061" s="44" t="str">
        <f>IFERROR(INDEX(MasterGenCapability_201906!$G:$G,MATCH($AF1061,MasterGenCapability_201906!$U:$U,0)),"")</f>
        <v/>
      </c>
      <c r="AK1061" s="44" t="str">
        <f>IFERROR(INDEX(NQC2020compliance_20191121!$L:$L,MATCH($AF1061,NQC2020compliance_20191121!$A:$A,0)),"")</f>
        <v/>
      </c>
    </row>
    <row r="1062" spans="2:37" hidden="1" x14ac:dyDescent="0.25">
      <c r="B1062" s="6">
        <v>1057</v>
      </c>
      <c r="C1062" s="6" t="s">
        <v>2765</v>
      </c>
      <c r="D1062" s="6" t="s">
        <v>2766</v>
      </c>
      <c r="E1062" s="6"/>
      <c r="F1062" s="6" t="s">
        <v>905</v>
      </c>
      <c r="G1062" s="6" t="s">
        <v>30</v>
      </c>
      <c r="H1062" s="6"/>
      <c r="I1062" s="6"/>
      <c r="J1062" s="6" t="s">
        <v>191</v>
      </c>
      <c r="K1062" s="6"/>
      <c r="L1062" s="6" t="s">
        <v>1</v>
      </c>
      <c r="M1062" s="12">
        <v>40977</v>
      </c>
      <c r="N1062" s="12">
        <v>41639</v>
      </c>
      <c r="O1062" s="6">
        <v>1</v>
      </c>
      <c r="P1062" s="13">
        <v>49.9</v>
      </c>
      <c r="Q1062" s="13">
        <v>389.56333333333333</v>
      </c>
      <c r="R1062" s="14">
        <v>0.89119639583581167</v>
      </c>
      <c r="S1062" s="6" t="s">
        <v>905</v>
      </c>
      <c r="T1062" s="6" t="s">
        <v>905</v>
      </c>
      <c r="U1062" s="15" t="s">
        <v>905</v>
      </c>
      <c r="V1062" s="15" t="s">
        <v>191</v>
      </c>
      <c r="W1062" s="15" t="s">
        <v>165</v>
      </c>
      <c r="X1062" s="16">
        <v>1</v>
      </c>
      <c r="Y1062" s="45">
        <f t="shared" si="219"/>
        <v>73050</v>
      </c>
      <c r="Z1062" s="41">
        <f>IF(IFERROR(MATCH(E1062,CONV_CAISO_Gen_List!C:C,0),FALSE),1,0)</f>
        <v>0</v>
      </c>
      <c r="AA1062" s="47">
        <f t="shared" si="220"/>
        <v>389.56333333333333</v>
      </c>
      <c r="AB1062">
        <f t="shared" si="221"/>
        <v>1</v>
      </c>
      <c r="AC1062">
        <f t="shared" si="222"/>
        <v>0</v>
      </c>
      <c r="AD1062">
        <f t="shared" si="218"/>
        <v>0</v>
      </c>
      <c r="AE1062">
        <f t="shared" si="223"/>
        <v>0</v>
      </c>
      <c r="AJ1062" s="44" t="str">
        <f>IFERROR(INDEX(MasterGenCapability_201906!$G:$G,MATCH($AF1062,MasterGenCapability_201906!$U:$U,0)),"")</f>
        <v/>
      </c>
      <c r="AK1062" s="44" t="str">
        <f>IFERROR(INDEX(NQC2020compliance_20191121!$L:$L,MATCH($AF1062,NQC2020compliance_20191121!$A:$A,0)),"")</f>
        <v/>
      </c>
    </row>
    <row r="1063" spans="2:37" hidden="1" x14ac:dyDescent="0.25">
      <c r="B1063" s="6">
        <v>1058</v>
      </c>
      <c r="C1063" s="6" t="s">
        <v>2767</v>
      </c>
      <c r="D1063" s="6" t="s">
        <v>2768</v>
      </c>
      <c r="E1063" s="6"/>
      <c r="F1063" s="6" t="s">
        <v>905</v>
      </c>
      <c r="G1063" s="6" t="s">
        <v>30</v>
      </c>
      <c r="H1063" s="6"/>
      <c r="I1063" s="6"/>
      <c r="J1063" s="6" t="s">
        <v>614</v>
      </c>
      <c r="K1063" s="6"/>
      <c r="L1063" s="6" t="s">
        <v>1</v>
      </c>
      <c r="M1063" s="12">
        <v>41061</v>
      </c>
      <c r="N1063" s="12">
        <v>51653</v>
      </c>
      <c r="O1063" s="6">
        <v>1</v>
      </c>
      <c r="P1063" s="13">
        <v>23</v>
      </c>
      <c r="Q1063" s="13">
        <v>53.486999999999995</v>
      </c>
      <c r="R1063" s="14">
        <v>0.26547051816557471</v>
      </c>
      <c r="S1063" s="6" t="s">
        <v>905</v>
      </c>
      <c r="T1063" s="6" t="s">
        <v>905</v>
      </c>
      <c r="U1063" s="15" t="s">
        <v>905</v>
      </c>
      <c r="V1063" s="15" t="s">
        <v>616</v>
      </c>
      <c r="W1063" s="15" t="s">
        <v>165</v>
      </c>
      <c r="X1063" s="16">
        <v>1</v>
      </c>
      <c r="Y1063" s="45">
        <f t="shared" si="219"/>
        <v>73050</v>
      </c>
      <c r="Z1063" s="41">
        <f>IF(IFERROR(MATCH(E1063,CONV_CAISO_Gen_List!C:C,0),FALSE),1,0)</f>
        <v>0</v>
      </c>
      <c r="AA1063" s="47">
        <f t="shared" si="220"/>
        <v>53.486999999999995</v>
      </c>
      <c r="AB1063">
        <f t="shared" si="221"/>
        <v>1</v>
      </c>
      <c r="AC1063">
        <f t="shared" si="222"/>
        <v>0</v>
      </c>
      <c r="AD1063">
        <f t="shared" si="218"/>
        <v>0</v>
      </c>
      <c r="AE1063">
        <f t="shared" si="223"/>
        <v>0</v>
      </c>
      <c r="AJ1063" s="44" t="str">
        <f>IFERROR(INDEX(MasterGenCapability_201906!$G:$G,MATCH($AF1063,MasterGenCapability_201906!$U:$U,0)),"")</f>
        <v/>
      </c>
      <c r="AK1063" s="44" t="str">
        <f>IFERROR(INDEX(NQC2020compliance_20191121!$L:$L,MATCH($AF1063,NQC2020compliance_20191121!$A:$A,0)),"")</f>
        <v/>
      </c>
    </row>
    <row r="1064" spans="2:37" hidden="1" x14ac:dyDescent="0.25">
      <c r="B1064" s="6">
        <v>1059</v>
      </c>
      <c r="C1064" s="6" t="s">
        <v>2769</v>
      </c>
      <c r="D1064" s="6" t="s">
        <v>2770</v>
      </c>
      <c r="E1064" s="6"/>
      <c r="F1064" s="6" t="s">
        <v>905</v>
      </c>
      <c r="G1064" s="6" t="s">
        <v>30</v>
      </c>
      <c r="H1064" s="6"/>
      <c r="I1064" s="6"/>
      <c r="J1064" s="6" t="s">
        <v>211</v>
      </c>
      <c r="K1064" s="6"/>
      <c r="L1064" s="6" t="s">
        <v>1</v>
      </c>
      <c r="M1064" s="12">
        <v>29540</v>
      </c>
      <c r="N1064" s="12">
        <v>73050</v>
      </c>
      <c r="O1064" s="6">
        <v>1</v>
      </c>
      <c r="P1064" s="13">
        <v>5.85</v>
      </c>
      <c r="Q1064" s="13">
        <v>19.459499999999998</v>
      </c>
      <c r="R1064" s="14">
        <v>0.37972719822034889</v>
      </c>
      <c r="S1064" s="6" t="s">
        <v>905</v>
      </c>
      <c r="T1064" s="6" t="s">
        <v>905</v>
      </c>
      <c r="U1064" s="15" t="s">
        <v>905</v>
      </c>
      <c r="V1064" s="15" t="s">
        <v>213</v>
      </c>
      <c r="W1064" s="15" t="s">
        <v>165</v>
      </c>
      <c r="X1064" s="16">
        <v>1</v>
      </c>
      <c r="Y1064" s="45">
        <f t="shared" si="219"/>
        <v>73050</v>
      </c>
      <c r="Z1064" s="41">
        <f>IF(IFERROR(MATCH(E1064,CONV_CAISO_Gen_List!C:C,0),FALSE),1,0)</f>
        <v>0</v>
      </c>
      <c r="AA1064" s="47">
        <f t="shared" si="220"/>
        <v>19.459499999999998</v>
      </c>
      <c r="AB1064">
        <f t="shared" si="221"/>
        <v>1</v>
      </c>
      <c r="AC1064">
        <f t="shared" si="222"/>
        <v>0</v>
      </c>
      <c r="AD1064">
        <f t="shared" si="218"/>
        <v>0</v>
      </c>
      <c r="AE1064">
        <f t="shared" si="223"/>
        <v>0</v>
      </c>
      <c r="AJ1064" s="44" t="str">
        <f>IFERROR(INDEX(MasterGenCapability_201906!$G:$G,MATCH($AF1064,MasterGenCapability_201906!$U:$U,0)),"")</f>
        <v/>
      </c>
      <c r="AK1064" s="44" t="str">
        <f>IFERROR(INDEX(NQC2020compliance_20191121!$L:$L,MATCH($AF1064,NQC2020compliance_20191121!$A:$A,0)),"")</f>
        <v/>
      </c>
    </row>
    <row r="1065" spans="2:37" hidden="1" x14ac:dyDescent="0.25">
      <c r="B1065" s="6">
        <v>1060</v>
      </c>
      <c r="C1065" s="6" t="s">
        <v>2771</v>
      </c>
      <c r="D1065" s="6" t="s">
        <v>2772</v>
      </c>
      <c r="E1065" s="6"/>
      <c r="F1065" s="6" t="s">
        <v>905</v>
      </c>
      <c r="G1065" s="6" t="s">
        <v>30</v>
      </c>
      <c r="H1065" s="6"/>
      <c r="I1065" s="6"/>
      <c r="J1065" s="6" t="s">
        <v>211</v>
      </c>
      <c r="K1065" s="6"/>
      <c r="L1065" s="6" t="s">
        <v>1</v>
      </c>
      <c r="M1065" s="12">
        <v>18261</v>
      </c>
      <c r="N1065" s="12">
        <v>73050</v>
      </c>
      <c r="O1065" s="6">
        <v>1</v>
      </c>
      <c r="P1065" s="13">
        <v>10</v>
      </c>
      <c r="Q1065" s="13">
        <v>50.490375454545458</v>
      </c>
      <c r="R1065" s="14">
        <v>0.57637414902449158</v>
      </c>
      <c r="S1065" s="6" t="s">
        <v>905</v>
      </c>
      <c r="T1065" s="6" t="s">
        <v>905</v>
      </c>
      <c r="U1065" s="15" t="s">
        <v>905</v>
      </c>
      <c r="V1065" s="15" t="s">
        <v>213</v>
      </c>
      <c r="W1065" s="15" t="s">
        <v>165</v>
      </c>
      <c r="X1065" s="16">
        <v>1</v>
      </c>
      <c r="Y1065" s="45">
        <f t="shared" si="219"/>
        <v>73050</v>
      </c>
      <c r="Z1065" s="41">
        <f>IF(IFERROR(MATCH(E1065,CONV_CAISO_Gen_List!C:C,0),FALSE),1,0)</f>
        <v>0</v>
      </c>
      <c r="AA1065" s="47">
        <f t="shared" si="220"/>
        <v>50.490375454545458</v>
      </c>
      <c r="AB1065">
        <f t="shared" si="221"/>
        <v>1</v>
      </c>
      <c r="AC1065">
        <f t="shared" si="222"/>
        <v>0</v>
      </c>
      <c r="AD1065">
        <f t="shared" si="218"/>
        <v>0</v>
      </c>
      <c r="AE1065">
        <f t="shared" si="223"/>
        <v>0</v>
      </c>
      <c r="AJ1065" s="44" t="str">
        <f>IFERROR(INDEX(MasterGenCapability_201906!$G:$G,MATCH($AF1065,MasterGenCapability_201906!$U:$U,0)),"")</f>
        <v/>
      </c>
      <c r="AK1065" s="44" t="str">
        <f>IFERROR(INDEX(NQC2020compliance_20191121!$L:$L,MATCH($AF1065,NQC2020compliance_20191121!$A:$A,0)),"")</f>
        <v/>
      </c>
    </row>
    <row r="1066" spans="2:37" hidden="1" x14ac:dyDescent="0.25">
      <c r="B1066" s="6">
        <v>1061</v>
      </c>
      <c r="C1066" s="6" t="s">
        <v>2773</v>
      </c>
      <c r="D1066" s="6" t="s">
        <v>2774</v>
      </c>
      <c r="E1066" s="6"/>
      <c r="F1066" s="6" t="s">
        <v>905</v>
      </c>
      <c r="G1066" s="6" t="s">
        <v>30</v>
      </c>
      <c r="H1066" s="6"/>
      <c r="I1066" s="6"/>
      <c r="J1066" s="6" t="s">
        <v>211</v>
      </c>
      <c r="K1066" s="6"/>
      <c r="L1066" s="6" t="s">
        <v>1</v>
      </c>
      <c r="M1066" s="48">
        <v>36526</v>
      </c>
      <c r="N1066" s="12">
        <v>73050</v>
      </c>
      <c r="O1066" s="6">
        <v>1</v>
      </c>
      <c r="P1066" s="13">
        <v>9.8000000000000007</v>
      </c>
      <c r="Q1066" s="13">
        <v>47.538363636363641</v>
      </c>
      <c r="R1066" s="14">
        <v>0.55375039181301422</v>
      </c>
      <c r="S1066" s="6" t="s">
        <v>905</v>
      </c>
      <c r="T1066" s="6" t="s">
        <v>905</v>
      </c>
      <c r="U1066" s="15" t="s">
        <v>905</v>
      </c>
      <c r="V1066" s="15" t="s">
        <v>213</v>
      </c>
      <c r="W1066" s="15" t="s">
        <v>165</v>
      </c>
      <c r="X1066" s="16">
        <v>1</v>
      </c>
      <c r="Y1066" s="45">
        <f t="shared" si="219"/>
        <v>73050</v>
      </c>
      <c r="Z1066" s="41">
        <f>IF(IFERROR(MATCH(E1066,CONV_CAISO_Gen_List!C:C,0),FALSE),1,0)</f>
        <v>0</v>
      </c>
      <c r="AA1066" s="47">
        <f t="shared" si="220"/>
        <v>47.538363636363641</v>
      </c>
      <c r="AB1066">
        <f t="shared" si="221"/>
        <v>1</v>
      </c>
      <c r="AC1066">
        <f t="shared" si="222"/>
        <v>0</v>
      </c>
      <c r="AD1066">
        <f t="shared" si="218"/>
        <v>0</v>
      </c>
      <c r="AE1066">
        <f t="shared" si="223"/>
        <v>0</v>
      </c>
      <c r="AJ1066" s="44" t="str">
        <f>IFERROR(INDEX(MasterGenCapability_201906!$G:$G,MATCH($AF1066,MasterGenCapability_201906!$U:$U,0)),"")</f>
        <v/>
      </c>
      <c r="AK1066" s="44" t="str">
        <f>IFERROR(INDEX(NQC2020compliance_20191121!$L:$L,MATCH($AF1066,NQC2020compliance_20191121!$A:$A,0)),"")</f>
        <v/>
      </c>
    </row>
    <row r="1067" spans="2:37" hidden="1" x14ac:dyDescent="0.25">
      <c r="B1067" s="6">
        <v>1062</v>
      </c>
      <c r="C1067" s="6" t="s">
        <v>2775</v>
      </c>
      <c r="D1067" s="6" t="s">
        <v>2776</v>
      </c>
      <c r="E1067" s="6"/>
      <c r="F1067" s="6" t="s">
        <v>905</v>
      </c>
      <c r="G1067" s="6" t="s">
        <v>30</v>
      </c>
      <c r="H1067" s="6"/>
      <c r="I1067" s="6"/>
      <c r="J1067" s="6" t="s">
        <v>211</v>
      </c>
      <c r="K1067" s="6"/>
      <c r="L1067" s="6" t="s">
        <v>1</v>
      </c>
      <c r="M1067" s="12">
        <v>28549</v>
      </c>
      <c r="N1067" s="12">
        <v>73050</v>
      </c>
      <c r="O1067" s="6">
        <v>1</v>
      </c>
      <c r="P1067" s="13">
        <v>4</v>
      </c>
      <c r="Q1067" s="13">
        <v>15.903909090909091</v>
      </c>
      <c r="R1067" s="14">
        <v>0.45387868410128684</v>
      </c>
      <c r="S1067" s="6" t="s">
        <v>905</v>
      </c>
      <c r="T1067" s="6" t="s">
        <v>905</v>
      </c>
      <c r="U1067" s="15" t="s">
        <v>905</v>
      </c>
      <c r="V1067" s="15" t="s">
        <v>213</v>
      </c>
      <c r="W1067" s="15" t="s">
        <v>165</v>
      </c>
      <c r="X1067" s="16">
        <v>1</v>
      </c>
      <c r="Y1067" s="45">
        <f t="shared" si="219"/>
        <v>73050</v>
      </c>
      <c r="Z1067" s="41">
        <f>IF(IFERROR(MATCH(E1067,CONV_CAISO_Gen_List!C:C,0),FALSE),1,0)</f>
        <v>0</v>
      </c>
      <c r="AA1067" s="47">
        <f t="shared" si="220"/>
        <v>15.903909090909091</v>
      </c>
      <c r="AB1067">
        <f t="shared" si="221"/>
        <v>1</v>
      </c>
      <c r="AC1067">
        <f t="shared" si="222"/>
        <v>0</v>
      </c>
      <c r="AD1067">
        <f t="shared" si="218"/>
        <v>0</v>
      </c>
      <c r="AE1067">
        <f t="shared" si="223"/>
        <v>0</v>
      </c>
      <c r="AJ1067" s="44" t="str">
        <f>IFERROR(INDEX(MasterGenCapability_201906!$G:$G,MATCH($AF1067,MasterGenCapability_201906!$U:$U,0)),"")</f>
        <v/>
      </c>
      <c r="AK1067" s="44" t="str">
        <f>IFERROR(INDEX(NQC2020compliance_20191121!$L:$L,MATCH($AF1067,NQC2020compliance_20191121!$A:$A,0)),"")</f>
        <v/>
      </c>
    </row>
    <row r="1068" spans="2:37" hidden="1" x14ac:dyDescent="0.25">
      <c r="B1068" s="6">
        <v>1063</v>
      </c>
      <c r="C1068" s="6" t="s">
        <v>2777</v>
      </c>
      <c r="D1068" s="6" t="s">
        <v>2778</v>
      </c>
      <c r="E1068" s="6"/>
      <c r="F1068" s="6" t="s">
        <v>905</v>
      </c>
      <c r="G1068" s="6" t="s">
        <v>30</v>
      </c>
      <c r="H1068" s="6"/>
      <c r="I1068" s="6"/>
      <c r="J1068" s="6" t="s">
        <v>211</v>
      </c>
      <c r="K1068" s="6"/>
      <c r="L1068" s="6" t="s">
        <v>1</v>
      </c>
      <c r="M1068" s="12">
        <v>29475</v>
      </c>
      <c r="N1068" s="12">
        <v>73050</v>
      </c>
      <c r="O1068" s="6">
        <v>1</v>
      </c>
      <c r="P1068" s="13">
        <v>2.42</v>
      </c>
      <c r="Q1068" s="13">
        <v>3.1675999999999997</v>
      </c>
      <c r="R1068" s="14">
        <v>0.14942073285784369</v>
      </c>
      <c r="S1068" s="6" t="s">
        <v>905</v>
      </c>
      <c r="T1068" s="6" t="s">
        <v>905</v>
      </c>
      <c r="U1068" s="15" t="s">
        <v>905</v>
      </c>
      <c r="V1068" s="15" t="s">
        <v>213</v>
      </c>
      <c r="W1068" s="15" t="s">
        <v>165</v>
      </c>
      <c r="X1068" s="16">
        <v>1</v>
      </c>
      <c r="Y1068" s="45">
        <f t="shared" si="219"/>
        <v>73050</v>
      </c>
      <c r="Z1068" s="41">
        <f>IF(IFERROR(MATCH(E1068,CONV_CAISO_Gen_List!C:C,0),FALSE),1,0)</f>
        <v>0</v>
      </c>
      <c r="AA1068" s="47">
        <f t="shared" si="220"/>
        <v>3.1675999999999997</v>
      </c>
      <c r="AB1068">
        <f t="shared" si="221"/>
        <v>1</v>
      </c>
      <c r="AC1068">
        <f t="shared" si="222"/>
        <v>0</v>
      </c>
      <c r="AD1068">
        <f t="shared" si="218"/>
        <v>0</v>
      </c>
      <c r="AE1068">
        <f t="shared" si="223"/>
        <v>0</v>
      </c>
      <c r="AJ1068" s="44" t="str">
        <f>IFERROR(INDEX(MasterGenCapability_201906!$G:$G,MATCH($AF1068,MasterGenCapability_201906!$U:$U,0)),"")</f>
        <v/>
      </c>
      <c r="AK1068" s="44" t="str">
        <f>IFERROR(INDEX(NQC2020compliance_20191121!$L:$L,MATCH($AF1068,NQC2020compliance_20191121!$A:$A,0)),"")</f>
        <v/>
      </c>
    </row>
    <row r="1069" spans="2:37" hidden="1" x14ac:dyDescent="0.25">
      <c r="B1069" s="6">
        <v>1064</v>
      </c>
      <c r="C1069" s="6" t="s">
        <v>2779</v>
      </c>
      <c r="D1069" s="6" t="s">
        <v>2780</v>
      </c>
      <c r="E1069" s="6"/>
      <c r="F1069" s="6" t="s">
        <v>905</v>
      </c>
      <c r="G1069" s="6" t="s">
        <v>30</v>
      </c>
      <c r="H1069" s="6"/>
      <c r="I1069" s="6"/>
      <c r="J1069" s="6" t="s">
        <v>211</v>
      </c>
      <c r="K1069" s="6"/>
      <c r="L1069" s="6" t="s">
        <v>1</v>
      </c>
      <c r="M1069" s="48">
        <v>36526</v>
      </c>
      <c r="N1069" s="12">
        <v>73050</v>
      </c>
      <c r="O1069" s="6">
        <v>1</v>
      </c>
      <c r="P1069" s="13">
        <v>19.600000000000001</v>
      </c>
      <c r="Q1069" s="13">
        <v>102.69719181818181</v>
      </c>
      <c r="R1069" s="14">
        <v>0.59813386344575181</v>
      </c>
      <c r="S1069" s="6" t="s">
        <v>905</v>
      </c>
      <c r="T1069" s="6" t="s">
        <v>905</v>
      </c>
      <c r="U1069" s="15" t="s">
        <v>905</v>
      </c>
      <c r="V1069" s="15" t="s">
        <v>213</v>
      </c>
      <c r="W1069" s="15" t="s">
        <v>165</v>
      </c>
      <c r="X1069" s="16">
        <v>1</v>
      </c>
      <c r="Y1069" s="45">
        <f t="shared" si="219"/>
        <v>73050</v>
      </c>
      <c r="Z1069" s="41">
        <f>IF(IFERROR(MATCH(E1069,CONV_CAISO_Gen_List!C:C,0),FALSE),1,0)</f>
        <v>0</v>
      </c>
      <c r="AA1069" s="47">
        <f t="shared" si="220"/>
        <v>102.69719181818181</v>
      </c>
      <c r="AB1069">
        <f t="shared" si="221"/>
        <v>1</v>
      </c>
      <c r="AC1069">
        <f t="shared" si="222"/>
        <v>0</v>
      </c>
      <c r="AD1069">
        <f t="shared" si="218"/>
        <v>0</v>
      </c>
      <c r="AE1069">
        <f t="shared" si="223"/>
        <v>0</v>
      </c>
      <c r="AJ1069" s="44" t="str">
        <f>IFERROR(INDEX(MasterGenCapability_201906!$G:$G,MATCH($AF1069,MasterGenCapability_201906!$U:$U,0)),"")</f>
        <v/>
      </c>
      <c r="AK1069" s="44" t="str">
        <f>IFERROR(INDEX(NQC2020compliance_20191121!$L:$L,MATCH($AF1069,NQC2020compliance_20191121!$A:$A,0)),"")</f>
        <v/>
      </c>
    </row>
    <row r="1070" spans="2:37" hidden="1" x14ac:dyDescent="0.25">
      <c r="B1070" s="6">
        <v>1065</v>
      </c>
      <c r="C1070" s="6" t="s">
        <v>2781</v>
      </c>
      <c r="D1070" s="6" t="s">
        <v>2782</v>
      </c>
      <c r="E1070" s="6"/>
      <c r="F1070" s="6" t="s">
        <v>905</v>
      </c>
      <c r="G1070" s="6" t="s">
        <v>30</v>
      </c>
      <c r="H1070" s="6"/>
      <c r="I1070" s="6"/>
      <c r="J1070" s="6" t="s">
        <v>614</v>
      </c>
      <c r="K1070" s="6"/>
      <c r="L1070" s="6" t="s">
        <v>1</v>
      </c>
      <c r="M1070" s="12">
        <v>42200</v>
      </c>
      <c r="N1070" s="12">
        <v>53157</v>
      </c>
      <c r="O1070" s="6">
        <v>1</v>
      </c>
      <c r="P1070" s="13">
        <v>20</v>
      </c>
      <c r="Q1070" s="13">
        <v>48.355200000000004</v>
      </c>
      <c r="R1070" s="14">
        <v>0.27600000000000002</v>
      </c>
      <c r="S1070" s="6" t="s">
        <v>905</v>
      </c>
      <c r="T1070" s="6" t="s">
        <v>905</v>
      </c>
      <c r="U1070" s="15" t="s">
        <v>905</v>
      </c>
      <c r="V1070" s="15" t="s">
        <v>616</v>
      </c>
      <c r="W1070" s="15" t="s">
        <v>165</v>
      </c>
      <c r="X1070" s="16">
        <v>1</v>
      </c>
      <c r="Y1070" s="45">
        <f t="shared" si="219"/>
        <v>73050</v>
      </c>
      <c r="Z1070" s="41">
        <f>IF(IFERROR(MATCH(E1070,CONV_CAISO_Gen_List!C:C,0),FALSE),1,0)</f>
        <v>0</v>
      </c>
      <c r="AA1070" s="47">
        <f t="shared" si="220"/>
        <v>48.355200000000004</v>
      </c>
      <c r="AB1070">
        <f t="shared" si="221"/>
        <v>1</v>
      </c>
      <c r="AC1070">
        <f t="shared" si="222"/>
        <v>0</v>
      </c>
      <c r="AD1070">
        <f t="shared" si="218"/>
        <v>0</v>
      </c>
      <c r="AE1070">
        <f t="shared" si="223"/>
        <v>0</v>
      </c>
      <c r="AJ1070" s="44" t="str">
        <f>IFERROR(INDEX(MasterGenCapability_201906!$G:$G,MATCH($AF1070,MasterGenCapability_201906!$U:$U,0)),"")</f>
        <v/>
      </c>
      <c r="AK1070" s="44" t="str">
        <f>IFERROR(INDEX(NQC2020compliance_20191121!$L:$L,MATCH($AF1070,NQC2020compliance_20191121!$A:$A,0)),"")</f>
        <v/>
      </c>
    </row>
    <row r="1071" spans="2:37" hidden="1" x14ac:dyDescent="0.25">
      <c r="B1071" s="6">
        <v>1066</v>
      </c>
      <c r="C1071" s="6" t="s">
        <v>2783</v>
      </c>
      <c r="D1071" s="6" t="s">
        <v>2784</v>
      </c>
      <c r="E1071" s="6"/>
      <c r="F1071" s="6" t="s">
        <v>905</v>
      </c>
      <c r="G1071" s="6" t="s">
        <v>30</v>
      </c>
      <c r="H1071" s="6"/>
      <c r="I1071" s="6"/>
      <c r="J1071" s="6" t="s">
        <v>614</v>
      </c>
      <c r="K1071" s="6"/>
      <c r="L1071" s="6" t="s">
        <v>1</v>
      </c>
      <c r="M1071" s="48">
        <v>36526</v>
      </c>
      <c r="N1071" s="12">
        <v>49056</v>
      </c>
      <c r="O1071" s="6">
        <v>1</v>
      </c>
      <c r="P1071" s="13">
        <v>10</v>
      </c>
      <c r="Q1071" s="13">
        <v>19.729029999999998</v>
      </c>
      <c r="R1071" s="14">
        <v>0.22521723744292238</v>
      </c>
      <c r="S1071" s="6" t="s">
        <v>905</v>
      </c>
      <c r="T1071" s="6" t="s">
        <v>905</v>
      </c>
      <c r="U1071" s="15" t="s">
        <v>905</v>
      </c>
      <c r="V1071" s="15" t="s">
        <v>616</v>
      </c>
      <c r="W1071" s="15" t="s">
        <v>165</v>
      </c>
      <c r="X1071" s="16">
        <v>1</v>
      </c>
      <c r="Y1071" s="45">
        <f t="shared" si="219"/>
        <v>73050</v>
      </c>
      <c r="Z1071" s="41">
        <f>IF(IFERROR(MATCH(E1071,CONV_CAISO_Gen_List!C:C,0),FALSE),1,0)</f>
        <v>0</v>
      </c>
      <c r="AA1071" s="47">
        <f t="shared" si="220"/>
        <v>19.729029999999998</v>
      </c>
      <c r="AB1071">
        <f t="shared" si="221"/>
        <v>1</v>
      </c>
      <c r="AC1071">
        <f t="shared" si="222"/>
        <v>0</v>
      </c>
      <c r="AD1071">
        <f t="shared" si="218"/>
        <v>0</v>
      </c>
      <c r="AE1071">
        <f t="shared" si="223"/>
        <v>0</v>
      </c>
      <c r="AJ1071" s="44" t="str">
        <f>IFERROR(INDEX(MasterGenCapability_201906!$G:$G,MATCH($AF1071,MasterGenCapability_201906!$U:$U,0)),"")</f>
        <v/>
      </c>
      <c r="AK1071" s="44" t="str">
        <f>IFERROR(INDEX(NQC2020compliance_20191121!$L:$L,MATCH($AF1071,NQC2020compliance_20191121!$A:$A,0)),"")</f>
        <v/>
      </c>
    </row>
    <row r="1072" spans="2:37" hidden="1" x14ac:dyDescent="0.25">
      <c r="B1072" s="6">
        <v>1067</v>
      </c>
      <c r="C1072" s="6" t="s">
        <v>2785</v>
      </c>
      <c r="D1072" s="6" t="s">
        <v>2786</v>
      </c>
      <c r="E1072" s="6"/>
      <c r="F1072" s="6" t="s">
        <v>905</v>
      </c>
      <c r="G1072" s="6" t="s">
        <v>30</v>
      </c>
      <c r="H1072" s="6"/>
      <c r="I1072" s="6"/>
      <c r="J1072" s="6" t="s">
        <v>614</v>
      </c>
      <c r="K1072" s="6"/>
      <c r="L1072" s="6" t="s">
        <v>1</v>
      </c>
      <c r="M1072" s="48">
        <v>36526</v>
      </c>
      <c r="N1072" s="12">
        <v>50947</v>
      </c>
      <c r="O1072" s="6">
        <v>1</v>
      </c>
      <c r="P1072" s="13">
        <v>5.72</v>
      </c>
      <c r="Q1072" s="13">
        <v>7.335</v>
      </c>
      <c r="R1072" s="14">
        <v>0.14638614809847686</v>
      </c>
      <c r="S1072" s="6" t="s">
        <v>905</v>
      </c>
      <c r="T1072" s="6" t="s">
        <v>905</v>
      </c>
      <c r="U1072" s="15" t="s">
        <v>905</v>
      </c>
      <c r="V1072" s="15" t="s">
        <v>616</v>
      </c>
      <c r="W1072" s="15" t="s">
        <v>165</v>
      </c>
      <c r="X1072" s="16">
        <v>1</v>
      </c>
      <c r="Y1072" s="45">
        <f t="shared" si="219"/>
        <v>73050</v>
      </c>
      <c r="Z1072" s="41">
        <f>IF(IFERROR(MATCH(E1072,CONV_CAISO_Gen_List!C:C,0),FALSE),1,0)</f>
        <v>0</v>
      </c>
      <c r="AA1072" s="47">
        <f t="shared" si="220"/>
        <v>7.335</v>
      </c>
      <c r="AB1072">
        <f t="shared" si="221"/>
        <v>1</v>
      </c>
      <c r="AC1072">
        <f t="shared" si="222"/>
        <v>0</v>
      </c>
      <c r="AD1072">
        <f t="shared" si="218"/>
        <v>0</v>
      </c>
      <c r="AE1072">
        <f t="shared" si="223"/>
        <v>0</v>
      </c>
      <c r="AJ1072" s="44" t="str">
        <f>IFERROR(INDEX(MasterGenCapability_201906!$G:$G,MATCH($AF1072,MasterGenCapability_201906!$U:$U,0)),"")</f>
        <v/>
      </c>
      <c r="AK1072" s="44" t="str">
        <f>IFERROR(INDEX(NQC2020compliance_20191121!$L:$L,MATCH($AF1072,NQC2020compliance_20191121!$A:$A,0)),"")</f>
        <v/>
      </c>
    </row>
    <row r="1073" spans="2:37" hidden="1" x14ac:dyDescent="0.25">
      <c r="B1073" s="6">
        <v>1068</v>
      </c>
      <c r="C1073" s="6" t="s">
        <v>2787</v>
      </c>
      <c r="D1073" s="6" t="s">
        <v>2788</v>
      </c>
      <c r="E1073" s="6"/>
      <c r="F1073" s="6" t="s">
        <v>905</v>
      </c>
      <c r="G1073" s="6" t="s">
        <v>30</v>
      </c>
      <c r="H1073" s="6"/>
      <c r="I1073" s="6"/>
      <c r="J1073" s="6" t="s">
        <v>614</v>
      </c>
      <c r="K1073" s="6"/>
      <c r="L1073" s="6" t="s">
        <v>1</v>
      </c>
      <c r="M1073" s="48">
        <v>36526</v>
      </c>
      <c r="N1073" s="12">
        <v>50359</v>
      </c>
      <c r="O1073" s="6">
        <v>1</v>
      </c>
      <c r="P1073" s="13">
        <v>20</v>
      </c>
      <c r="Q1073" s="13">
        <v>28.124500000000001</v>
      </c>
      <c r="R1073" s="14">
        <v>0.16052796803652969</v>
      </c>
      <c r="S1073" s="6" t="s">
        <v>905</v>
      </c>
      <c r="T1073" s="6" t="s">
        <v>905</v>
      </c>
      <c r="U1073" s="15" t="s">
        <v>905</v>
      </c>
      <c r="V1073" s="15" t="s">
        <v>616</v>
      </c>
      <c r="W1073" s="15" t="s">
        <v>165</v>
      </c>
      <c r="X1073" s="16">
        <v>1</v>
      </c>
      <c r="Y1073" s="45">
        <f t="shared" si="219"/>
        <v>73050</v>
      </c>
      <c r="Z1073" s="41">
        <f>IF(IFERROR(MATCH(E1073,CONV_CAISO_Gen_List!C:C,0),FALSE),1,0)</f>
        <v>0</v>
      </c>
      <c r="AA1073" s="47">
        <f t="shared" si="220"/>
        <v>28.124500000000001</v>
      </c>
      <c r="AB1073">
        <f t="shared" si="221"/>
        <v>1</v>
      </c>
      <c r="AC1073">
        <f t="shared" si="222"/>
        <v>0</v>
      </c>
      <c r="AD1073">
        <f t="shared" si="218"/>
        <v>0</v>
      </c>
      <c r="AE1073">
        <f t="shared" si="223"/>
        <v>0</v>
      </c>
      <c r="AJ1073" s="44" t="str">
        <f>IFERROR(INDEX(MasterGenCapability_201906!$G:$G,MATCH($AF1073,MasterGenCapability_201906!$U:$U,0)),"")</f>
        <v/>
      </c>
      <c r="AK1073" s="44" t="str">
        <f>IFERROR(INDEX(NQC2020compliance_20191121!$L:$L,MATCH($AF1073,NQC2020compliance_20191121!$A:$A,0)),"")</f>
        <v/>
      </c>
    </row>
    <row r="1074" spans="2:37" hidden="1" x14ac:dyDescent="0.25">
      <c r="B1074" s="6">
        <v>1069</v>
      </c>
      <c r="C1074" s="6" t="s">
        <v>2789</v>
      </c>
      <c r="D1074" s="6" t="s">
        <v>2790</v>
      </c>
      <c r="E1074" s="6"/>
      <c r="F1074" s="6" t="s">
        <v>905</v>
      </c>
      <c r="G1074" s="6" t="s">
        <v>30</v>
      </c>
      <c r="H1074" s="6"/>
      <c r="I1074" s="6"/>
      <c r="J1074" s="6" t="s">
        <v>614</v>
      </c>
      <c r="K1074" s="6"/>
      <c r="L1074" s="6" t="s">
        <v>1</v>
      </c>
      <c r="M1074" s="48">
        <v>36526</v>
      </c>
      <c r="N1074" s="12">
        <v>73050</v>
      </c>
      <c r="O1074" s="6">
        <v>1</v>
      </c>
      <c r="P1074" s="13">
        <v>30</v>
      </c>
      <c r="Q1074" s="13">
        <v>72.532800000000009</v>
      </c>
      <c r="R1074" s="14">
        <v>0.27600000000000002</v>
      </c>
      <c r="S1074" s="6" t="s">
        <v>35</v>
      </c>
      <c r="T1074" s="6" t="s">
        <v>905</v>
      </c>
      <c r="U1074" s="15" t="s">
        <v>35</v>
      </c>
      <c r="V1074" s="15" t="s">
        <v>616</v>
      </c>
      <c r="W1074" s="15" t="s">
        <v>165</v>
      </c>
      <c r="X1074" s="16">
        <v>1</v>
      </c>
      <c r="Y1074" s="45">
        <f t="shared" si="219"/>
        <v>73050</v>
      </c>
      <c r="Z1074" s="41">
        <f>IF(IFERROR(MATCH(E1074,CONV_CAISO_Gen_List!C:C,0),FALSE),1,0)</f>
        <v>0</v>
      </c>
      <c r="AA1074" s="47">
        <f t="shared" si="220"/>
        <v>72.532800000000009</v>
      </c>
      <c r="AB1074">
        <f t="shared" si="221"/>
        <v>1</v>
      </c>
      <c r="AC1074">
        <f t="shared" si="222"/>
        <v>0</v>
      </c>
      <c r="AD1074">
        <f t="shared" si="218"/>
        <v>0</v>
      </c>
      <c r="AE1074">
        <f t="shared" si="223"/>
        <v>0</v>
      </c>
      <c r="AJ1074" s="44" t="str">
        <f>IFERROR(INDEX(MasterGenCapability_201906!$G:$G,MATCH($AF1074,MasterGenCapability_201906!$U:$U,0)),"")</f>
        <v/>
      </c>
      <c r="AK1074" s="44" t="str">
        <f>IFERROR(INDEX(NQC2020compliance_20191121!$L:$L,MATCH($AF1074,NQC2020compliance_20191121!$A:$A,0)),"")</f>
        <v/>
      </c>
    </row>
    <row r="1075" spans="2:37" hidden="1" x14ac:dyDescent="0.25">
      <c r="B1075" s="6">
        <v>1070</v>
      </c>
      <c r="C1075" s="6" t="s">
        <v>2791</v>
      </c>
      <c r="D1075" s="6" t="s">
        <v>2792</v>
      </c>
      <c r="E1075" s="6"/>
      <c r="F1075" s="6" t="s">
        <v>2645</v>
      </c>
      <c r="G1075" s="6" t="s">
        <v>30</v>
      </c>
      <c r="H1075" s="6"/>
      <c r="I1075" s="6"/>
      <c r="J1075" s="6" t="s">
        <v>211</v>
      </c>
      <c r="K1075" s="6"/>
      <c r="L1075" s="6" t="s">
        <v>1</v>
      </c>
      <c r="M1075" s="12">
        <v>9342</v>
      </c>
      <c r="N1075" s="12">
        <v>73050</v>
      </c>
      <c r="O1075" s="6">
        <v>1</v>
      </c>
      <c r="P1075" s="13">
        <v>3.2</v>
      </c>
      <c r="Q1075" s="13">
        <v>10.208454545454545</v>
      </c>
      <c r="R1075" s="14">
        <v>0.36417146637608966</v>
      </c>
      <c r="S1075" s="6" t="s">
        <v>2645</v>
      </c>
      <c r="T1075" s="6" t="s">
        <v>2646</v>
      </c>
      <c r="U1075" s="15" t="s">
        <v>2646</v>
      </c>
      <c r="V1075" s="15" t="s">
        <v>213</v>
      </c>
      <c r="W1075" s="15" t="s">
        <v>165</v>
      </c>
      <c r="X1075" s="16">
        <v>1</v>
      </c>
      <c r="Y1075" s="45">
        <f t="shared" si="219"/>
        <v>73050</v>
      </c>
      <c r="Z1075" s="41">
        <f>IF(IFERROR(MATCH(E1075,CONV_CAISO_Gen_List!C:C,0),FALSE),1,0)</f>
        <v>0</v>
      </c>
      <c r="AA1075" s="47">
        <f t="shared" si="220"/>
        <v>10.208454545454545</v>
      </c>
      <c r="AB1075">
        <f t="shared" si="221"/>
        <v>1</v>
      </c>
      <c r="AC1075">
        <f t="shared" si="222"/>
        <v>0</v>
      </c>
      <c r="AD1075">
        <f t="shared" si="218"/>
        <v>0</v>
      </c>
      <c r="AE1075">
        <f t="shared" si="223"/>
        <v>0</v>
      </c>
      <c r="AJ1075" s="44" t="str">
        <f>IFERROR(INDEX(MasterGenCapability_201906!$G:$G,MATCH($AF1075,MasterGenCapability_201906!$U:$U,0)),"")</f>
        <v/>
      </c>
      <c r="AK1075" s="44" t="str">
        <f>IFERROR(INDEX(NQC2020compliance_20191121!$L:$L,MATCH($AF1075,NQC2020compliance_20191121!$A:$A,0)),"")</f>
        <v/>
      </c>
    </row>
    <row r="1076" spans="2:37" hidden="1" x14ac:dyDescent="0.25">
      <c r="B1076" s="6">
        <v>1071</v>
      </c>
      <c r="C1076" s="6" t="s">
        <v>2793</v>
      </c>
      <c r="D1076" s="6" t="s">
        <v>2794</v>
      </c>
      <c r="E1076" s="6"/>
      <c r="F1076" s="6" t="s">
        <v>2645</v>
      </c>
      <c r="G1076" s="6" t="s">
        <v>30</v>
      </c>
      <c r="H1076" s="6"/>
      <c r="I1076" s="6"/>
      <c r="J1076" s="6" t="s">
        <v>211</v>
      </c>
      <c r="K1076" s="6"/>
      <c r="L1076" s="6" t="s">
        <v>1</v>
      </c>
      <c r="M1076" s="12">
        <v>19085</v>
      </c>
      <c r="N1076" s="12">
        <v>73050</v>
      </c>
      <c r="O1076" s="6">
        <v>1</v>
      </c>
      <c r="P1076" s="13">
        <v>37.5</v>
      </c>
      <c r="Q1076" s="13">
        <v>62.682737272727273</v>
      </c>
      <c r="R1076" s="14">
        <v>0.19081502974955031</v>
      </c>
      <c r="S1076" s="6" t="s">
        <v>2645</v>
      </c>
      <c r="T1076" s="6" t="s">
        <v>2646</v>
      </c>
      <c r="U1076" s="15" t="s">
        <v>2646</v>
      </c>
      <c r="V1076" s="15" t="s">
        <v>213</v>
      </c>
      <c r="W1076" s="15" t="s">
        <v>165</v>
      </c>
      <c r="X1076" s="16">
        <v>1</v>
      </c>
      <c r="Y1076" s="45">
        <f t="shared" si="219"/>
        <v>73050</v>
      </c>
      <c r="Z1076" s="41">
        <f>IF(IFERROR(MATCH(E1076,CONV_CAISO_Gen_List!C:C,0),FALSE),1,0)</f>
        <v>0</v>
      </c>
      <c r="AA1076" s="47">
        <f t="shared" si="220"/>
        <v>62.682737272727273</v>
      </c>
      <c r="AB1076">
        <f t="shared" si="221"/>
        <v>1</v>
      </c>
      <c r="AC1076">
        <f t="shared" si="222"/>
        <v>0</v>
      </c>
      <c r="AD1076">
        <f t="shared" si="218"/>
        <v>0</v>
      </c>
      <c r="AE1076">
        <f t="shared" si="223"/>
        <v>0</v>
      </c>
      <c r="AJ1076" s="44" t="str">
        <f>IFERROR(INDEX(MasterGenCapability_201906!$G:$G,MATCH($AF1076,MasterGenCapability_201906!$U:$U,0)),"")</f>
        <v/>
      </c>
      <c r="AK1076" s="44" t="str">
        <f>IFERROR(INDEX(NQC2020compliance_20191121!$L:$L,MATCH($AF1076,NQC2020compliance_20191121!$A:$A,0)),"")</f>
        <v/>
      </c>
    </row>
    <row r="1077" spans="2:37" hidden="1" x14ac:dyDescent="0.25">
      <c r="B1077" s="6">
        <v>1072</v>
      </c>
      <c r="C1077" s="6" t="s">
        <v>2795</v>
      </c>
      <c r="D1077" s="6" t="s">
        <v>2796</v>
      </c>
      <c r="E1077" s="6"/>
      <c r="F1077" s="6" t="s">
        <v>2645</v>
      </c>
      <c r="G1077" s="6" t="s">
        <v>30</v>
      </c>
      <c r="H1077" s="6"/>
      <c r="I1077" s="6"/>
      <c r="J1077" s="6" t="s">
        <v>211</v>
      </c>
      <c r="K1077" s="6"/>
      <c r="L1077" s="6" t="s">
        <v>1</v>
      </c>
      <c r="M1077" s="12">
        <v>19125</v>
      </c>
      <c r="N1077" s="12">
        <v>73050</v>
      </c>
      <c r="O1077" s="6">
        <v>1</v>
      </c>
      <c r="P1077" s="13">
        <v>37.5</v>
      </c>
      <c r="Q1077" s="13">
        <v>75.916645454545446</v>
      </c>
      <c r="R1077" s="14">
        <v>0.23110089940500897</v>
      </c>
      <c r="S1077" s="6" t="s">
        <v>2645</v>
      </c>
      <c r="T1077" s="6" t="s">
        <v>2646</v>
      </c>
      <c r="U1077" s="15" t="s">
        <v>2646</v>
      </c>
      <c r="V1077" s="15" t="s">
        <v>213</v>
      </c>
      <c r="W1077" s="15" t="s">
        <v>165</v>
      </c>
      <c r="X1077" s="16">
        <v>1</v>
      </c>
      <c r="Y1077" s="45">
        <f t="shared" si="219"/>
        <v>73050</v>
      </c>
      <c r="Z1077" s="41">
        <f>IF(IFERROR(MATCH(E1077,CONV_CAISO_Gen_List!C:C,0),FALSE),1,0)</f>
        <v>0</v>
      </c>
      <c r="AA1077" s="47">
        <f t="shared" si="220"/>
        <v>75.916645454545446</v>
      </c>
      <c r="AB1077">
        <f t="shared" si="221"/>
        <v>1</v>
      </c>
      <c r="AC1077">
        <f t="shared" si="222"/>
        <v>0</v>
      </c>
      <c r="AD1077">
        <f t="shared" si="218"/>
        <v>0</v>
      </c>
      <c r="AE1077">
        <f t="shared" si="223"/>
        <v>0</v>
      </c>
      <c r="AJ1077" s="44" t="str">
        <f>IFERROR(INDEX(MasterGenCapability_201906!$G:$G,MATCH($AF1077,MasterGenCapability_201906!$U:$U,0)),"")</f>
        <v/>
      </c>
      <c r="AK1077" s="44" t="str">
        <f>IFERROR(INDEX(NQC2020compliance_20191121!$L:$L,MATCH($AF1077,NQC2020compliance_20191121!$A:$A,0)),"")</f>
        <v/>
      </c>
    </row>
    <row r="1078" spans="2:37" hidden="1" x14ac:dyDescent="0.25">
      <c r="B1078" s="6">
        <v>1073</v>
      </c>
      <c r="C1078" s="6" t="s">
        <v>2797</v>
      </c>
      <c r="D1078" s="6" t="s">
        <v>2798</v>
      </c>
      <c r="E1078" s="6"/>
      <c r="F1078" s="6" t="s">
        <v>2645</v>
      </c>
      <c r="G1078" s="6" t="s">
        <v>30</v>
      </c>
      <c r="H1078" s="6"/>
      <c r="I1078" s="6"/>
      <c r="J1078" s="6" t="s">
        <v>211</v>
      </c>
      <c r="K1078" s="6"/>
      <c r="L1078" s="6" t="s">
        <v>1</v>
      </c>
      <c r="M1078" s="12">
        <v>19525</v>
      </c>
      <c r="N1078" s="12">
        <v>73050</v>
      </c>
      <c r="O1078" s="6">
        <v>1</v>
      </c>
      <c r="P1078" s="13">
        <v>37.5</v>
      </c>
      <c r="Q1078" s="13">
        <v>76.26900090909092</v>
      </c>
      <c r="R1078" s="14">
        <v>0.23217351874913522</v>
      </c>
      <c r="S1078" s="6" t="s">
        <v>2645</v>
      </c>
      <c r="T1078" s="6" t="s">
        <v>2646</v>
      </c>
      <c r="U1078" s="15" t="s">
        <v>2646</v>
      </c>
      <c r="V1078" s="15" t="s">
        <v>213</v>
      </c>
      <c r="W1078" s="15" t="s">
        <v>165</v>
      </c>
      <c r="X1078" s="16">
        <v>1</v>
      </c>
      <c r="Y1078" s="45">
        <f t="shared" si="219"/>
        <v>73050</v>
      </c>
      <c r="Z1078" s="41">
        <f>IF(IFERROR(MATCH(E1078,CONV_CAISO_Gen_List!C:C,0),FALSE),1,0)</f>
        <v>0</v>
      </c>
      <c r="AA1078" s="47">
        <f t="shared" si="220"/>
        <v>76.26900090909092</v>
      </c>
      <c r="AB1078">
        <f t="shared" si="221"/>
        <v>1</v>
      </c>
      <c r="AC1078">
        <f t="shared" si="222"/>
        <v>0</v>
      </c>
      <c r="AD1078">
        <f t="shared" si="218"/>
        <v>0</v>
      </c>
      <c r="AE1078">
        <f t="shared" si="223"/>
        <v>0</v>
      </c>
      <c r="AJ1078" s="44" t="str">
        <f>IFERROR(INDEX(MasterGenCapability_201906!$G:$G,MATCH($AF1078,MasterGenCapability_201906!$U:$U,0)),"")</f>
        <v/>
      </c>
      <c r="AK1078" s="44" t="str">
        <f>IFERROR(INDEX(NQC2020compliance_20191121!$L:$L,MATCH($AF1078,NQC2020compliance_20191121!$A:$A,0)),"")</f>
        <v/>
      </c>
    </row>
    <row r="1079" spans="2:37" hidden="1" x14ac:dyDescent="0.25">
      <c r="B1079" s="6">
        <v>1074</v>
      </c>
      <c r="C1079" s="6" t="s">
        <v>2799</v>
      </c>
      <c r="D1079" s="6" t="s">
        <v>2800</v>
      </c>
      <c r="E1079" s="6"/>
      <c r="F1079" s="6" t="s">
        <v>2645</v>
      </c>
      <c r="G1079" s="6" t="s">
        <v>30</v>
      </c>
      <c r="H1079" s="6"/>
      <c r="I1079" s="6"/>
      <c r="J1079" s="6" t="s">
        <v>211</v>
      </c>
      <c r="K1079" s="6"/>
      <c r="L1079" s="6" t="s">
        <v>1</v>
      </c>
      <c r="M1079" s="48">
        <v>36526</v>
      </c>
      <c r="N1079" s="12">
        <v>73050</v>
      </c>
      <c r="O1079" s="6">
        <v>1</v>
      </c>
      <c r="P1079" s="13">
        <v>28</v>
      </c>
      <c r="Q1079" s="13">
        <v>41.949200909090912</v>
      </c>
      <c r="R1079" s="14">
        <v>0.1710257701773113</v>
      </c>
      <c r="S1079" s="6" t="s">
        <v>2645</v>
      </c>
      <c r="T1079" s="6" t="s">
        <v>2646</v>
      </c>
      <c r="U1079" s="15" t="s">
        <v>2646</v>
      </c>
      <c r="V1079" s="15" t="s">
        <v>213</v>
      </c>
      <c r="W1079" s="15" t="s">
        <v>165</v>
      </c>
      <c r="X1079" s="16">
        <v>1</v>
      </c>
      <c r="Y1079" s="45">
        <f t="shared" si="219"/>
        <v>73050</v>
      </c>
      <c r="Z1079" s="41">
        <f>IF(IFERROR(MATCH(E1079,CONV_CAISO_Gen_List!C:C,0),FALSE),1,0)</f>
        <v>0</v>
      </c>
      <c r="AA1079" s="47">
        <f t="shared" si="220"/>
        <v>41.949200909090912</v>
      </c>
      <c r="AB1079">
        <f t="shared" si="221"/>
        <v>1</v>
      </c>
      <c r="AC1079">
        <f t="shared" si="222"/>
        <v>0</v>
      </c>
      <c r="AD1079">
        <f t="shared" si="218"/>
        <v>0</v>
      </c>
      <c r="AE1079">
        <f t="shared" si="223"/>
        <v>0</v>
      </c>
      <c r="AJ1079" s="44" t="str">
        <f>IFERROR(INDEX(MasterGenCapability_201906!$G:$G,MATCH($AF1079,MasterGenCapability_201906!$U:$U,0)),"")</f>
        <v/>
      </c>
      <c r="AK1079" s="44" t="str">
        <f>IFERROR(INDEX(NQC2020compliance_20191121!$L:$L,MATCH($AF1079,NQC2020compliance_20191121!$A:$A,0)),"")</f>
        <v/>
      </c>
    </row>
    <row r="1080" spans="2:37" hidden="1" x14ac:dyDescent="0.25">
      <c r="B1080" s="6">
        <v>1075</v>
      </c>
      <c r="C1080" s="6" t="s">
        <v>2801</v>
      </c>
      <c r="D1080" s="6" t="s">
        <v>2802</v>
      </c>
      <c r="E1080" s="6"/>
      <c r="F1080" s="6" t="s">
        <v>2645</v>
      </c>
      <c r="G1080" s="6" t="s">
        <v>30</v>
      </c>
      <c r="H1080" s="6"/>
      <c r="I1080" s="6"/>
      <c r="J1080" s="6" t="s">
        <v>211</v>
      </c>
      <c r="K1080" s="6"/>
      <c r="L1080" s="6" t="s">
        <v>1</v>
      </c>
      <c r="M1080" s="48">
        <v>36526</v>
      </c>
      <c r="N1080" s="12">
        <v>73050</v>
      </c>
      <c r="O1080" s="6">
        <v>1</v>
      </c>
      <c r="P1080" s="13">
        <v>69.38</v>
      </c>
      <c r="Q1080" s="13">
        <v>143.40842999999998</v>
      </c>
      <c r="R1080" s="14">
        <v>0.23595885474871364</v>
      </c>
      <c r="S1080" s="6" t="s">
        <v>2645</v>
      </c>
      <c r="T1080" s="6" t="s">
        <v>2646</v>
      </c>
      <c r="U1080" s="15" t="s">
        <v>2646</v>
      </c>
      <c r="V1080" s="15" t="s">
        <v>213</v>
      </c>
      <c r="W1080" s="15" t="s">
        <v>165</v>
      </c>
      <c r="X1080" s="16">
        <v>1</v>
      </c>
      <c r="Y1080" s="45">
        <f t="shared" si="219"/>
        <v>73050</v>
      </c>
      <c r="Z1080" s="41">
        <f>IF(IFERROR(MATCH(E1080,CONV_CAISO_Gen_List!C:C,0),FALSE),1,0)</f>
        <v>0</v>
      </c>
      <c r="AA1080" s="47">
        <f t="shared" si="220"/>
        <v>143.40842999999998</v>
      </c>
      <c r="AB1080">
        <f t="shared" si="221"/>
        <v>1</v>
      </c>
      <c r="AC1080">
        <f t="shared" si="222"/>
        <v>0</v>
      </c>
      <c r="AD1080">
        <f t="shared" si="218"/>
        <v>0</v>
      </c>
      <c r="AE1080">
        <f t="shared" si="223"/>
        <v>0</v>
      </c>
      <c r="AJ1080" s="44" t="str">
        <f>IFERROR(INDEX(MasterGenCapability_201906!$G:$G,MATCH($AF1080,MasterGenCapability_201906!$U:$U,0)),"")</f>
        <v/>
      </c>
      <c r="AK1080" s="44" t="str">
        <f>IFERROR(INDEX(NQC2020compliance_20191121!$L:$L,MATCH($AF1080,NQC2020compliance_20191121!$A:$A,0)),"")</f>
        <v/>
      </c>
    </row>
    <row r="1081" spans="2:37" hidden="1" x14ac:dyDescent="0.25">
      <c r="B1081" s="6">
        <v>1076</v>
      </c>
      <c r="C1081" s="6" t="s">
        <v>2803</v>
      </c>
      <c r="D1081" s="6" t="s">
        <v>2804</v>
      </c>
      <c r="E1081" s="6" t="s">
        <v>221</v>
      </c>
      <c r="F1081" s="6" t="s">
        <v>2645</v>
      </c>
      <c r="G1081" s="6" t="s">
        <v>30</v>
      </c>
      <c r="H1081" s="6"/>
      <c r="I1081" s="6"/>
      <c r="J1081" s="6" t="s">
        <v>211</v>
      </c>
      <c r="K1081" s="6"/>
      <c r="L1081" s="6" t="s">
        <v>1</v>
      </c>
      <c r="M1081" s="12">
        <v>3240</v>
      </c>
      <c r="N1081" s="12">
        <v>73050</v>
      </c>
      <c r="O1081" s="6">
        <v>1</v>
      </c>
      <c r="P1081" s="13">
        <v>1.5</v>
      </c>
      <c r="Q1081" s="13">
        <v>6.9362190909090913</v>
      </c>
      <c r="R1081" s="14">
        <v>0.5278705548637056</v>
      </c>
      <c r="S1081" s="6" t="s">
        <v>35</v>
      </c>
      <c r="T1081" s="6" t="s">
        <v>2646</v>
      </c>
      <c r="U1081" s="15" t="s">
        <v>35</v>
      </c>
      <c r="V1081" s="15" t="s">
        <v>213</v>
      </c>
      <c r="W1081" s="15" t="s">
        <v>165</v>
      </c>
      <c r="X1081" s="16">
        <v>1</v>
      </c>
      <c r="Y1081" s="45">
        <f t="shared" si="219"/>
        <v>73050</v>
      </c>
      <c r="Z1081" s="41">
        <f>IF(IFERROR(MATCH(E1081,CONV_CAISO_Gen_List!C:C,0),FALSE),1,0)</f>
        <v>1</v>
      </c>
      <c r="AA1081" s="47">
        <f t="shared" si="220"/>
        <v>6.9362190909090913</v>
      </c>
      <c r="AB1081">
        <f t="shared" si="221"/>
        <v>1</v>
      </c>
      <c r="AC1081">
        <f t="shared" si="222"/>
        <v>0</v>
      </c>
      <c r="AD1081">
        <f t="shared" si="218"/>
        <v>0</v>
      </c>
      <c r="AE1081">
        <f t="shared" si="223"/>
        <v>0</v>
      </c>
      <c r="AJ1081" s="44" t="str">
        <f>IFERROR(INDEX(MasterGenCapability_201906!$G:$G,MATCH($AF1081,MasterGenCapability_201906!$U:$U,0)),"")</f>
        <v/>
      </c>
      <c r="AK1081" s="44" t="str">
        <f>IFERROR(INDEX(NQC2020compliance_20191121!$L:$L,MATCH($AF1081,NQC2020compliance_20191121!$A:$A,0)),"")</f>
        <v/>
      </c>
    </row>
    <row r="1082" spans="2:37" hidden="1" x14ac:dyDescent="0.25">
      <c r="B1082" s="6">
        <v>1077</v>
      </c>
      <c r="C1082" s="6" t="s">
        <v>2805</v>
      </c>
      <c r="D1082" s="6" t="s">
        <v>2806</v>
      </c>
      <c r="E1082" s="6"/>
      <c r="F1082" s="6" t="s">
        <v>2645</v>
      </c>
      <c r="G1082" s="6" t="s">
        <v>30</v>
      </c>
      <c r="H1082" s="6"/>
      <c r="I1082" s="6"/>
      <c r="J1082" s="6" t="s">
        <v>33</v>
      </c>
      <c r="K1082" s="6"/>
      <c r="L1082" s="6" t="s">
        <v>1</v>
      </c>
      <c r="M1082" s="12">
        <v>38706</v>
      </c>
      <c r="N1082" s="12">
        <v>42347</v>
      </c>
      <c r="O1082" s="6">
        <v>1</v>
      </c>
      <c r="P1082" s="13">
        <v>6</v>
      </c>
      <c r="Q1082" s="13">
        <v>23.06</v>
      </c>
      <c r="R1082" s="14">
        <v>0.43873668188736675</v>
      </c>
      <c r="S1082" s="6" t="s">
        <v>2645</v>
      </c>
      <c r="T1082" s="6" t="s">
        <v>2646</v>
      </c>
      <c r="U1082" s="15" t="s">
        <v>2646</v>
      </c>
      <c r="V1082" s="15" t="s">
        <v>36</v>
      </c>
      <c r="W1082" s="15" t="s">
        <v>165</v>
      </c>
      <c r="X1082" s="16">
        <v>1</v>
      </c>
      <c r="Y1082" s="45">
        <f t="shared" si="219"/>
        <v>73050</v>
      </c>
      <c r="Z1082" s="41">
        <f>IF(IFERROR(MATCH(E1082,CONV_CAISO_Gen_List!C:C,0),FALSE),1,0)</f>
        <v>0</v>
      </c>
      <c r="AA1082" s="47">
        <f t="shared" si="220"/>
        <v>23.06</v>
      </c>
      <c r="AB1082">
        <f t="shared" si="221"/>
        <v>1</v>
      </c>
      <c r="AC1082">
        <f t="shared" si="222"/>
        <v>0</v>
      </c>
      <c r="AD1082">
        <f t="shared" si="218"/>
        <v>0</v>
      </c>
      <c r="AE1082">
        <f t="shared" si="223"/>
        <v>0</v>
      </c>
      <c r="AJ1082" s="44" t="str">
        <f>IFERROR(INDEX(MasterGenCapability_201906!$G:$G,MATCH($AF1082,MasterGenCapability_201906!$U:$U,0)),"")</f>
        <v/>
      </c>
      <c r="AK1082" s="44" t="str">
        <f>IFERROR(INDEX(NQC2020compliance_20191121!$L:$L,MATCH($AF1082,NQC2020compliance_20191121!$A:$A,0)),"")</f>
        <v/>
      </c>
    </row>
    <row r="1083" spans="2:37" hidden="1" x14ac:dyDescent="0.25">
      <c r="B1083" s="6">
        <v>1078</v>
      </c>
      <c r="C1083" s="6" t="s">
        <v>2807</v>
      </c>
      <c r="D1083" s="6" t="s">
        <v>2808</v>
      </c>
      <c r="E1083" s="6"/>
      <c r="F1083" s="6" t="s">
        <v>2645</v>
      </c>
      <c r="G1083" s="6" t="s">
        <v>30</v>
      </c>
      <c r="H1083" s="6"/>
      <c r="I1083" s="6"/>
      <c r="J1083" s="6" t="s">
        <v>211</v>
      </c>
      <c r="K1083" s="6"/>
      <c r="L1083" s="6" t="s">
        <v>1</v>
      </c>
      <c r="M1083" s="12">
        <v>3369</v>
      </c>
      <c r="N1083" s="12">
        <v>73050</v>
      </c>
      <c r="O1083" s="6">
        <v>1</v>
      </c>
      <c r="P1083" s="13">
        <v>0.6</v>
      </c>
      <c r="Q1083" s="13">
        <v>3.7961827272727273</v>
      </c>
      <c r="R1083" s="14">
        <v>0.72225698768506996</v>
      </c>
      <c r="S1083" s="6" t="s">
        <v>2645</v>
      </c>
      <c r="T1083" s="6" t="s">
        <v>2646</v>
      </c>
      <c r="U1083" s="15" t="s">
        <v>2646</v>
      </c>
      <c r="V1083" s="15" t="s">
        <v>213</v>
      </c>
      <c r="W1083" s="15" t="s">
        <v>165</v>
      </c>
      <c r="X1083" s="16">
        <v>1</v>
      </c>
      <c r="Y1083" s="45">
        <f t="shared" si="219"/>
        <v>73050</v>
      </c>
      <c r="Z1083" s="41">
        <f>IF(IFERROR(MATCH(E1083,CONV_CAISO_Gen_List!C:C,0),FALSE),1,0)</f>
        <v>0</v>
      </c>
      <c r="AA1083" s="47">
        <f t="shared" si="220"/>
        <v>3.7961827272727273</v>
      </c>
      <c r="AB1083">
        <f t="shared" si="221"/>
        <v>1</v>
      </c>
      <c r="AC1083">
        <f t="shared" si="222"/>
        <v>0</v>
      </c>
      <c r="AD1083">
        <f t="shared" si="218"/>
        <v>0</v>
      </c>
      <c r="AE1083">
        <f t="shared" si="223"/>
        <v>0</v>
      </c>
      <c r="AJ1083" s="44" t="str">
        <f>IFERROR(INDEX(MasterGenCapability_201906!$G:$G,MATCH($AF1083,MasterGenCapability_201906!$U:$U,0)),"")</f>
        <v/>
      </c>
      <c r="AK1083" s="44" t="str">
        <f>IFERROR(INDEX(NQC2020compliance_20191121!$L:$L,MATCH($AF1083,NQC2020compliance_20191121!$A:$A,0)),"")</f>
        <v/>
      </c>
    </row>
    <row r="1084" spans="2:37" hidden="1" x14ac:dyDescent="0.25">
      <c r="B1084" s="6">
        <v>1079</v>
      </c>
      <c r="C1084" s="6" t="s">
        <v>2809</v>
      </c>
      <c r="D1084" s="6" t="s">
        <v>2810</v>
      </c>
      <c r="E1084" s="6"/>
      <c r="F1084" s="6" t="s">
        <v>2645</v>
      </c>
      <c r="G1084" s="6" t="s">
        <v>30</v>
      </c>
      <c r="H1084" s="6"/>
      <c r="I1084" s="6"/>
      <c r="J1084" s="6" t="s">
        <v>211</v>
      </c>
      <c r="K1084" s="6"/>
      <c r="L1084" s="6" t="s">
        <v>1</v>
      </c>
      <c r="M1084" s="12">
        <v>26212</v>
      </c>
      <c r="N1084" s="12">
        <v>73050</v>
      </c>
      <c r="O1084" s="6">
        <v>1</v>
      </c>
      <c r="P1084" s="13">
        <v>11</v>
      </c>
      <c r="Q1084" s="13">
        <v>38.899272727272731</v>
      </c>
      <c r="R1084" s="14">
        <v>0.40368693158232388</v>
      </c>
      <c r="S1084" s="6" t="s">
        <v>2645</v>
      </c>
      <c r="T1084" s="6" t="s">
        <v>2646</v>
      </c>
      <c r="U1084" s="15" t="s">
        <v>2646</v>
      </c>
      <c r="V1084" s="15" t="s">
        <v>213</v>
      </c>
      <c r="W1084" s="15" t="s">
        <v>165</v>
      </c>
      <c r="X1084" s="16">
        <v>1</v>
      </c>
      <c r="Y1084" s="45">
        <f t="shared" si="219"/>
        <v>73050</v>
      </c>
      <c r="Z1084" s="41">
        <f>IF(IFERROR(MATCH(E1084,CONV_CAISO_Gen_List!C:C,0),FALSE),1,0)</f>
        <v>0</v>
      </c>
      <c r="AA1084" s="47">
        <f t="shared" si="220"/>
        <v>38.899272727272731</v>
      </c>
      <c r="AB1084">
        <f t="shared" si="221"/>
        <v>1</v>
      </c>
      <c r="AC1084">
        <f t="shared" si="222"/>
        <v>0</v>
      </c>
      <c r="AD1084">
        <f t="shared" si="218"/>
        <v>0</v>
      </c>
      <c r="AE1084">
        <f t="shared" si="223"/>
        <v>0</v>
      </c>
      <c r="AJ1084" s="44" t="str">
        <f>IFERROR(INDEX(MasterGenCapability_201906!$G:$G,MATCH($AF1084,MasterGenCapability_201906!$U:$U,0)),"")</f>
        <v/>
      </c>
      <c r="AK1084" s="44" t="str">
        <f>IFERROR(INDEX(NQC2020compliance_20191121!$L:$L,MATCH($AF1084,NQC2020compliance_20191121!$A:$A,0)),"")</f>
        <v/>
      </c>
    </row>
    <row r="1085" spans="2:37" hidden="1" x14ac:dyDescent="0.25">
      <c r="B1085" s="6">
        <v>1080</v>
      </c>
      <c r="C1085" s="6" t="s">
        <v>2811</v>
      </c>
      <c r="D1085" s="6" t="s">
        <v>2812</v>
      </c>
      <c r="E1085" s="6"/>
      <c r="F1085" s="6" t="s">
        <v>2645</v>
      </c>
      <c r="G1085" s="6" t="s">
        <v>30</v>
      </c>
      <c r="H1085" s="6"/>
      <c r="I1085" s="6"/>
      <c r="J1085" s="6" t="s">
        <v>211</v>
      </c>
      <c r="K1085" s="6"/>
      <c r="L1085" s="6" t="s">
        <v>1</v>
      </c>
      <c r="M1085" s="12">
        <v>7825</v>
      </c>
      <c r="N1085" s="12">
        <v>73050</v>
      </c>
      <c r="O1085" s="6">
        <v>1</v>
      </c>
      <c r="P1085" s="13">
        <v>2</v>
      </c>
      <c r="Q1085" s="13">
        <v>4.6952454545454536</v>
      </c>
      <c r="R1085" s="14">
        <v>0.26799346201743457</v>
      </c>
      <c r="S1085" s="6" t="s">
        <v>2645</v>
      </c>
      <c r="T1085" s="6" t="s">
        <v>2646</v>
      </c>
      <c r="U1085" s="15" t="s">
        <v>2646</v>
      </c>
      <c r="V1085" s="15" t="s">
        <v>213</v>
      </c>
      <c r="W1085" s="15" t="s">
        <v>165</v>
      </c>
      <c r="X1085" s="16">
        <v>1</v>
      </c>
      <c r="Y1085" s="45">
        <f t="shared" si="219"/>
        <v>73050</v>
      </c>
      <c r="Z1085" s="41">
        <f>IF(IFERROR(MATCH(E1085,CONV_CAISO_Gen_List!C:C,0),FALSE),1,0)</f>
        <v>0</v>
      </c>
      <c r="AA1085" s="47">
        <f t="shared" si="220"/>
        <v>4.6952454545454536</v>
      </c>
      <c r="AB1085">
        <f t="shared" si="221"/>
        <v>1</v>
      </c>
      <c r="AC1085">
        <f t="shared" si="222"/>
        <v>0</v>
      </c>
      <c r="AD1085">
        <f t="shared" ref="AD1085:AD1148" si="228">IF(AND(AB1085,AC1085),1,0)</f>
        <v>0</v>
      </c>
      <c r="AE1085">
        <f t="shared" si="223"/>
        <v>0</v>
      </c>
      <c r="AJ1085" s="44" t="str">
        <f>IFERROR(INDEX(MasterGenCapability_201906!$G:$G,MATCH($AF1085,MasterGenCapability_201906!$U:$U,0)),"")</f>
        <v/>
      </c>
      <c r="AK1085" s="44" t="str">
        <f>IFERROR(INDEX(NQC2020compliance_20191121!$L:$L,MATCH($AF1085,NQC2020compliance_20191121!$A:$A,0)),"")</f>
        <v/>
      </c>
    </row>
    <row r="1086" spans="2:37" hidden="1" x14ac:dyDescent="0.25">
      <c r="B1086" s="6">
        <v>1081</v>
      </c>
      <c r="C1086" s="6" t="s">
        <v>2813</v>
      </c>
      <c r="D1086" s="6" t="s">
        <v>2814</v>
      </c>
      <c r="E1086" s="6"/>
      <c r="F1086" s="6" t="s">
        <v>2645</v>
      </c>
      <c r="G1086" s="6" t="s">
        <v>30</v>
      </c>
      <c r="H1086" s="6"/>
      <c r="I1086" s="6"/>
      <c r="J1086" s="6" t="s">
        <v>211</v>
      </c>
      <c r="K1086" s="6"/>
      <c r="L1086" s="6" t="s">
        <v>1</v>
      </c>
      <c r="M1086" s="12">
        <v>10061</v>
      </c>
      <c r="N1086" s="12">
        <v>73050</v>
      </c>
      <c r="O1086" s="6">
        <v>1</v>
      </c>
      <c r="P1086" s="13">
        <v>6.34</v>
      </c>
      <c r="Q1086" s="13">
        <v>12.564363636363636</v>
      </c>
      <c r="R1086" s="14">
        <v>0.22622840478594336</v>
      </c>
      <c r="S1086" s="6" t="s">
        <v>2645</v>
      </c>
      <c r="T1086" s="6" t="s">
        <v>2646</v>
      </c>
      <c r="U1086" s="15" t="s">
        <v>2646</v>
      </c>
      <c r="V1086" s="15" t="s">
        <v>213</v>
      </c>
      <c r="W1086" s="15" t="s">
        <v>165</v>
      </c>
      <c r="X1086" s="16">
        <v>1</v>
      </c>
      <c r="Y1086" s="45">
        <f t="shared" si="219"/>
        <v>73050</v>
      </c>
      <c r="Z1086" s="41">
        <f>IF(IFERROR(MATCH(E1086,CONV_CAISO_Gen_List!C:C,0),FALSE),1,0)</f>
        <v>0</v>
      </c>
      <c r="AA1086" s="47">
        <f t="shared" si="220"/>
        <v>12.564363636363636</v>
      </c>
      <c r="AB1086">
        <f t="shared" si="221"/>
        <v>1</v>
      </c>
      <c r="AC1086">
        <f t="shared" si="222"/>
        <v>0</v>
      </c>
      <c r="AD1086">
        <f t="shared" si="228"/>
        <v>0</v>
      </c>
      <c r="AE1086">
        <f t="shared" si="223"/>
        <v>0</v>
      </c>
      <c r="AJ1086" s="44" t="str">
        <f>IFERROR(INDEX(MasterGenCapability_201906!$G:$G,MATCH($AF1086,MasterGenCapability_201906!$U:$U,0)),"")</f>
        <v/>
      </c>
      <c r="AK1086" s="44" t="str">
        <f>IFERROR(INDEX(NQC2020compliance_20191121!$L:$L,MATCH($AF1086,NQC2020compliance_20191121!$A:$A,0)),"")</f>
        <v/>
      </c>
    </row>
    <row r="1087" spans="2:37" hidden="1" x14ac:dyDescent="0.25">
      <c r="B1087" s="6">
        <v>1082</v>
      </c>
      <c r="C1087" s="6" t="s">
        <v>2815</v>
      </c>
      <c r="D1087" s="6" t="s">
        <v>2619</v>
      </c>
      <c r="E1087" s="6"/>
      <c r="F1087" s="6" t="s">
        <v>2645</v>
      </c>
      <c r="G1087" s="6" t="s">
        <v>2620</v>
      </c>
      <c r="H1087" s="6"/>
      <c r="I1087" s="6"/>
      <c r="J1087" s="6" t="s">
        <v>992</v>
      </c>
      <c r="K1087" s="6"/>
      <c r="L1087" s="6" t="s">
        <v>1</v>
      </c>
      <c r="M1087" s="12">
        <v>38959</v>
      </c>
      <c r="N1087" s="12">
        <v>44743</v>
      </c>
      <c r="O1087" s="6">
        <v>1</v>
      </c>
      <c r="P1087" s="13">
        <v>80.815605890965458</v>
      </c>
      <c r="Q1087" s="13">
        <v>138.73493691879273</v>
      </c>
      <c r="R1087" s="14">
        <v>0.19596860521518056</v>
      </c>
      <c r="S1087" s="6" t="s">
        <v>2155</v>
      </c>
      <c r="T1087" s="6" t="s">
        <v>2646</v>
      </c>
      <c r="U1087" s="15" t="s">
        <v>1079</v>
      </c>
      <c r="V1087" s="15" t="s">
        <v>992</v>
      </c>
      <c r="W1087" s="15" t="s">
        <v>165</v>
      </c>
      <c r="X1087" s="16">
        <v>1</v>
      </c>
      <c r="Y1087" s="45">
        <f t="shared" si="219"/>
        <v>73050</v>
      </c>
      <c r="Z1087" s="41">
        <f>IF(IFERROR(MATCH(E1087,CONV_CAISO_Gen_List!C:C,0),FALSE),1,0)</f>
        <v>0</v>
      </c>
      <c r="AA1087" s="47">
        <f t="shared" si="220"/>
        <v>138.73493691879273</v>
      </c>
      <c r="AB1087">
        <f t="shared" si="221"/>
        <v>1</v>
      </c>
      <c r="AC1087">
        <f t="shared" si="222"/>
        <v>0</v>
      </c>
      <c r="AD1087">
        <f t="shared" si="228"/>
        <v>0</v>
      </c>
      <c r="AE1087">
        <f t="shared" si="223"/>
        <v>0</v>
      </c>
      <c r="AJ1087" s="44" t="str">
        <f>IFERROR(INDEX(MasterGenCapability_201906!$G:$G,MATCH($AF1087,MasterGenCapability_201906!$U:$U,0)),"")</f>
        <v/>
      </c>
      <c r="AK1087" s="44" t="str">
        <f>IFERROR(INDEX(NQC2020compliance_20191121!$L:$L,MATCH($AF1087,NQC2020compliance_20191121!$A:$A,0)),"")</f>
        <v/>
      </c>
    </row>
    <row r="1088" spans="2:37" hidden="1" x14ac:dyDescent="0.25">
      <c r="B1088" s="6">
        <v>1083</v>
      </c>
      <c r="C1088" s="6" t="s">
        <v>2816</v>
      </c>
      <c r="D1088" s="6" t="s">
        <v>2653</v>
      </c>
      <c r="E1088" s="6"/>
      <c r="F1088" s="6" t="s">
        <v>2645</v>
      </c>
      <c r="G1088" s="6" t="s">
        <v>1086</v>
      </c>
      <c r="H1088" s="6"/>
      <c r="I1088" s="6"/>
      <c r="J1088" s="6" t="s">
        <v>992</v>
      </c>
      <c r="K1088" s="6"/>
      <c r="L1088" s="6" t="s">
        <v>1</v>
      </c>
      <c r="M1088" s="12">
        <v>39843</v>
      </c>
      <c r="N1088" s="12">
        <v>46416</v>
      </c>
      <c r="O1088" s="6">
        <v>1</v>
      </c>
      <c r="P1088" s="13">
        <v>69.09</v>
      </c>
      <c r="Q1088" s="13">
        <v>175.87663333333333</v>
      </c>
      <c r="R1088" s="14">
        <v>0.29059547326816348</v>
      </c>
      <c r="S1088" s="6" t="s">
        <v>1078</v>
      </c>
      <c r="T1088" s="6" t="s">
        <v>2646</v>
      </c>
      <c r="U1088" s="15" t="s">
        <v>1079</v>
      </c>
      <c r="V1088" s="15" t="s">
        <v>992</v>
      </c>
      <c r="W1088" s="15" t="s">
        <v>165</v>
      </c>
      <c r="X1088" s="16">
        <v>1</v>
      </c>
      <c r="Y1088" s="45">
        <f t="shared" si="219"/>
        <v>73050</v>
      </c>
      <c r="Z1088" s="41">
        <f>IF(IFERROR(MATCH(E1088,CONV_CAISO_Gen_List!C:C,0),FALSE),1,0)</f>
        <v>0</v>
      </c>
      <c r="AA1088" s="47">
        <f t="shared" si="220"/>
        <v>175.87663333333333</v>
      </c>
      <c r="AB1088">
        <f t="shared" si="221"/>
        <v>1</v>
      </c>
      <c r="AC1088">
        <f t="shared" si="222"/>
        <v>0</v>
      </c>
      <c r="AD1088">
        <f t="shared" si="228"/>
        <v>0</v>
      </c>
      <c r="AE1088">
        <f t="shared" si="223"/>
        <v>0</v>
      </c>
      <c r="AJ1088" s="44" t="str">
        <f>IFERROR(INDEX(MasterGenCapability_201906!$G:$G,MATCH($AF1088,MasterGenCapability_201906!$U:$U,0)),"")</f>
        <v/>
      </c>
      <c r="AK1088" s="44" t="str">
        <f>IFERROR(INDEX(NQC2020compliance_20191121!$L:$L,MATCH($AF1088,NQC2020compliance_20191121!$A:$A,0)),"")</f>
        <v/>
      </c>
    </row>
    <row r="1089" spans="2:37" hidden="1" x14ac:dyDescent="0.25">
      <c r="B1089" s="6">
        <v>1084</v>
      </c>
      <c r="C1089" s="6" t="s">
        <v>2817</v>
      </c>
      <c r="D1089" s="6" t="s">
        <v>2818</v>
      </c>
      <c r="E1089" s="6" t="s">
        <v>2819</v>
      </c>
      <c r="F1089" s="6" t="s">
        <v>2645</v>
      </c>
      <c r="G1089" s="6" t="s">
        <v>30</v>
      </c>
      <c r="H1089" s="6"/>
      <c r="I1089" s="6"/>
      <c r="J1089" s="6" t="s">
        <v>211</v>
      </c>
      <c r="K1089" s="6"/>
      <c r="L1089" s="6" t="s">
        <v>1</v>
      </c>
      <c r="M1089" s="12">
        <v>39753</v>
      </c>
      <c r="N1089" s="12">
        <v>45292</v>
      </c>
      <c r="O1089" s="6">
        <v>1</v>
      </c>
      <c r="P1089" s="13">
        <v>8.5399999999999991</v>
      </c>
      <c r="Q1089" s="13">
        <v>30.588364545454546</v>
      </c>
      <c r="R1089" s="14">
        <v>0.40887850546788351</v>
      </c>
      <c r="S1089" s="6" t="s">
        <v>35</v>
      </c>
      <c r="T1089" s="6" t="s">
        <v>2646</v>
      </c>
      <c r="U1089" s="15" t="s">
        <v>35</v>
      </c>
      <c r="V1089" s="15" t="s">
        <v>213</v>
      </c>
      <c r="W1089" s="15" t="s">
        <v>165</v>
      </c>
      <c r="X1089" s="16">
        <v>1</v>
      </c>
      <c r="Y1089" s="45">
        <f t="shared" si="219"/>
        <v>73050</v>
      </c>
      <c r="Z1089" s="41">
        <f>IF(IFERROR(MATCH(E1089,CONV_CAISO_Gen_List!C:C,0),FALSE),1,0)</f>
        <v>0</v>
      </c>
      <c r="AA1089" s="47">
        <f t="shared" si="220"/>
        <v>30.588364545454546</v>
      </c>
      <c r="AB1089">
        <f t="shared" si="221"/>
        <v>1</v>
      </c>
      <c r="AC1089">
        <f t="shared" si="222"/>
        <v>0</v>
      </c>
      <c r="AD1089">
        <f t="shared" si="228"/>
        <v>0</v>
      </c>
      <c r="AE1089">
        <f t="shared" si="223"/>
        <v>0</v>
      </c>
      <c r="AJ1089" s="44" t="str">
        <f>IFERROR(INDEX(MasterGenCapability_201906!$G:$G,MATCH($AF1089,MasterGenCapability_201906!$U:$U,0)),"")</f>
        <v/>
      </c>
      <c r="AK1089" s="44" t="str">
        <f>IFERROR(INDEX(NQC2020compliance_20191121!$L:$L,MATCH($AF1089,NQC2020compliance_20191121!$A:$A,0)),"")</f>
        <v/>
      </c>
    </row>
    <row r="1090" spans="2:37" hidden="1" x14ac:dyDescent="0.25">
      <c r="B1090" s="6">
        <v>1085</v>
      </c>
      <c r="C1090" s="6" t="s">
        <v>2820</v>
      </c>
      <c r="D1090" s="6" t="s">
        <v>2821</v>
      </c>
      <c r="E1090" s="6"/>
      <c r="F1090" s="6" t="s">
        <v>2645</v>
      </c>
      <c r="G1090" s="6" t="s">
        <v>1086</v>
      </c>
      <c r="H1090" s="6"/>
      <c r="I1090" s="6"/>
      <c r="J1090" s="6" t="s">
        <v>992</v>
      </c>
      <c r="K1090" s="6"/>
      <c r="L1090" s="6" t="s">
        <v>1</v>
      </c>
      <c r="M1090" s="12">
        <v>39783</v>
      </c>
      <c r="N1090" s="12">
        <v>45260</v>
      </c>
      <c r="O1090" s="6">
        <v>1</v>
      </c>
      <c r="P1090" s="13">
        <v>72</v>
      </c>
      <c r="Q1090" s="13">
        <v>173.36266666666666</v>
      </c>
      <c r="R1090" s="14">
        <v>0.27486470488753589</v>
      </c>
      <c r="S1090" s="6" t="s">
        <v>1078</v>
      </c>
      <c r="T1090" s="6" t="s">
        <v>2646</v>
      </c>
      <c r="U1090" s="15" t="s">
        <v>1079</v>
      </c>
      <c r="V1090" s="15" t="s">
        <v>992</v>
      </c>
      <c r="W1090" s="15" t="s">
        <v>165</v>
      </c>
      <c r="X1090" s="16">
        <v>1</v>
      </c>
      <c r="Y1090" s="45">
        <f t="shared" si="219"/>
        <v>73050</v>
      </c>
      <c r="Z1090" s="41">
        <f>IF(IFERROR(MATCH(E1090,CONV_CAISO_Gen_List!C:C,0),FALSE),1,0)</f>
        <v>0</v>
      </c>
      <c r="AA1090" s="47">
        <f t="shared" si="220"/>
        <v>173.36266666666666</v>
      </c>
      <c r="AB1090">
        <f t="shared" si="221"/>
        <v>1</v>
      </c>
      <c r="AC1090">
        <f t="shared" si="222"/>
        <v>0</v>
      </c>
      <c r="AD1090">
        <f t="shared" si="228"/>
        <v>0</v>
      </c>
      <c r="AE1090">
        <f t="shared" si="223"/>
        <v>0</v>
      </c>
      <c r="AJ1090" s="44" t="str">
        <f>IFERROR(INDEX(MasterGenCapability_201906!$G:$G,MATCH($AF1090,MasterGenCapability_201906!$U:$U,0)),"")</f>
        <v/>
      </c>
      <c r="AK1090" s="44" t="str">
        <f>IFERROR(INDEX(NQC2020compliance_20191121!$L:$L,MATCH($AF1090,NQC2020compliance_20191121!$A:$A,0)),"")</f>
        <v/>
      </c>
    </row>
    <row r="1091" spans="2:37" hidden="1" x14ac:dyDescent="0.25">
      <c r="B1091" s="6">
        <v>1086</v>
      </c>
      <c r="C1091" s="6" t="s">
        <v>2822</v>
      </c>
      <c r="D1091" s="6" t="s">
        <v>2823</v>
      </c>
      <c r="E1091" s="6"/>
      <c r="F1091" s="6" t="s">
        <v>2645</v>
      </c>
      <c r="G1091" s="6" t="s">
        <v>30</v>
      </c>
      <c r="H1091" s="6"/>
      <c r="I1091" s="6"/>
      <c r="J1091" s="6" t="s">
        <v>992</v>
      </c>
      <c r="K1091" s="6"/>
      <c r="L1091" s="6" t="s">
        <v>1</v>
      </c>
      <c r="M1091" s="12">
        <v>39965</v>
      </c>
      <c r="N1091" s="12">
        <v>73050</v>
      </c>
      <c r="O1091" s="6">
        <v>1</v>
      </c>
      <c r="P1091" s="13">
        <v>135</v>
      </c>
      <c r="Q1091" s="13">
        <v>283.722802</v>
      </c>
      <c r="R1091" s="14">
        <v>0.2399144275325554</v>
      </c>
      <c r="S1091" s="6" t="s">
        <v>2645</v>
      </c>
      <c r="T1091" s="6" t="s">
        <v>2646</v>
      </c>
      <c r="U1091" s="15" t="s">
        <v>2646</v>
      </c>
      <c r="V1091" s="15" t="s">
        <v>992</v>
      </c>
      <c r="W1091" s="15" t="s">
        <v>165</v>
      </c>
      <c r="X1091" s="16">
        <v>1</v>
      </c>
      <c r="Y1091" s="45">
        <f t="shared" si="219"/>
        <v>73050</v>
      </c>
      <c r="Z1091" s="41">
        <f>IF(IFERROR(MATCH(E1091,CONV_CAISO_Gen_List!C:C,0),FALSE),1,0)</f>
        <v>0</v>
      </c>
      <c r="AA1091" s="47">
        <f t="shared" si="220"/>
        <v>283.722802</v>
      </c>
      <c r="AB1091">
        <f t="shared" si="221"/>
        <v>1</v>
      </c>
      <c r="AC1091">
        <f t="shared" si="222"/>
        <v>0</v>
      </c>
      <c r="AD1091">
        <f t="shared" si="228"/>
        <v>0</v>
      </c>
      <c r="AE1091">
        <f t="shared" si="223"/>
        <v>0</v>
      </c>
      <c r="AJ1091" s="44" t="str">
        <f>IFERROR(INDEX(MasterGenCapability_201906!$G:$G,MATCH($AF1091,MasterGenCapability_201906!$U:$U,0)),"")</f>
        <v/>
      </c>
      <c r="AK1091" s="44" t="str">
        <f>IFERROR(INDEX(NQC2020compliance_20191121!$L:$L,MATCH($AF1091,NQC2020compliance_20191121!$A:$A,0)),"")</f>
        <v/>
      </c>
    </row>
    <row r="1092" spans="2:37" hidden="1" x14ac:dyDescent="0.25">
      <c r="B1092" s="6">
        <v>1087</v>
      </c>
      <c r="C1092" s="6" t="s">
        <v>2824</v>
      </c>
      <c r="D1092" s="6" t="s">
        <v>2651</v>
      </c>
      <c r="E1092" s="6"/>
      <c r="F1092" s="6" t="s">
        <v>2645</v>
      </c>
      <c r="G1092" s="6" t="s">
        <v>2632</v>
      </c>
      <c r="H1092" s="6"/>
      <c r="I1092" s="6"/>
      <c r="J1092" s="6" t="s">
        <v>992</v>
      </c>
      <c r="K1092" s="6"/>
      <c r="L1092" s="6" t="s">
        <v>1</v>
      </c>
      <c r="M1092" s="12">
        <v>40133</v>
      </c>
      <c r="N1092" s="12">
        <v>47437</v>
      </c>
      <c r="O1092" s="6">
        <v>1</v>
      </c>
      <c r="P1092" s="13">
        <v>188.23750000000001</v>
      </c>
      <c r="Q1092" s="13">
        <v>375.09786000000003</v>
      </c>
      <c r="R1092" s="14">
        <v>0.22747534583151022</v>
      </c>
      <c r="S1092" s="6" t="s">
        <v>2645</v>
      </c>
      <c r="T1092" s="6" t="s">
        <v>2646</v>
      </c>
      <c r="U1092" s="15" t="s">
        <v>2646</v>
      </c>
      <c r="V1092" s="15" t="s">
        <v>992</v>
      </c>
      <c r="W1092" s="15" t="s">
        <v>165</v>
      </c>
      <c r="X1092" s="16">
        <v>1</v>
      </c>
      <c r="Y1092" s="45">
        <f t="shared" si="219"/>
        <v>73050</v>
      </c>
      <c r="Z1092" s="41">
        <f>IF(IFERROR(MATCH(E1092,CONV_CAISO_Gen_List!C:C,0),FALSE),1,0)</f>
        <v>0</v>
      </c>
      <c r="AA1092" s="47">
        <f t="shared" si="220"/>
        <v>375.09786000000003</v>
      </c>
      <c r="AB1092">
        <f t="shared" si="221"/>
        <v>1</v>
      </c>
      <c r="AC1092">
        <f t="shared" si="222"/>
        <v>0</v>
      </c>
      <c r="AD1092">
        <f t="shared" si="228"/>
        <v>0</v>
      </c>
      <c r="AE1092">
        <f t="shared" si="223"/>
        <v>0</v>
      </c>
      <c r="AJ1092" s="44" t="str">
        <f>IFERROR(INDEX(MasterGenCapability_201906!$G:$G,MATCH($AF1092,MasterGenCapability_201906!$U:$U,0)),"")</f>
        <v/>
      </c>
      <c r="AK1092" s="44" t="str">
        <f>IFERROR(INDEX(NQC2020compliance_20191121!$L:$L,MATCH($AF1092,NQC2020compliance_20191121!$A:$A,0)),"")</f>
        <v/>
      </c>
    </row>
    <row r="1093" spans="2:37" hidden="1" x14ac:dyDescent="0.25">
      <c r="B1093" s="6">
        <v>1088</v>
      </c>
      <c r="C1093" s="6" t="s">
        <v>2825</v>
      </c>
      <c r="D1093" s="6" t="s">
        <v>2826</v>
      </c>
      <c r="E1093" s="6"/>
      <c r="F1093" s="6" t="s">
        <v>2645</v>
      </c>
      <c r="G1093" s="6" t="s">
        <v>2632</v>
      </c>
      <c r="H1093" s="6"/>
      <c r="I1093" s="6"/>
      <c r="J1093" s="6" t="s">
        <v>992</v>
      </c>
      <c r="K1093" s="6"/>
      <c r="L1093" s="6" t="s">
        <v>1</v>
      </c>
      <c r="M1093" s="12">
        <v>40575</v>
      </c>
      <c r="N1093" s="12">
        <v>48029</v>
      </c>
      <c r="O1093" s="6">
        <v>1</v>
      </c>
      <c r="P1093" s="13">
        <v>100.5</v>
      </c>
      <c r="Q1093" s="13">
        <v>165.762</v>
      </c>
      <c r="R1093" s="14">
        <v>0.18828460437538336</v>
      </c>
      <c r="S1093" s="6" t="s">
        <v>2645</v>
      </c>
      <c r="T1093" s="6" t="s">
        <v>2646</v>
      </c>
      <c r="U1093" s="15" t="s">
        <v>2646</v>
      </c>
      <c r="V1093" s="15" t="s">
        <v>992</v>
      </c>
      <c r="W1093" s="15" t="s">
        <v>165</v>
      </c>
      <c r="X1093" s="16">
        <v>1</v>
      </c>
      <c r="Y1093" s="45">
        <f t="shared" si="219"/>
        <v>73050</v>
      </c>
      <c r="Z1093" s="41">
        <f>IF(IFERROR(MATCH(E1093,CONV_CAISO_Gen_List!C:C,0),FALSE),1,0)</f>
        <v>0</v>
      </c>
      <c r="AA1093" s="47">
        <f t="shared" si="220"/>
        <v>165.762</v>
      </c>
      <c r="AB1093">
        <f t="shared" si="221"/>
        <v>1</v>
      </c>
      <c r="AC1093">
        <f t="shared" si="222"/>
        <v>0</v>
      </c>
      <c r="AD1093">
        <f t="shared" si="228"/>
        <v>0</v>
      </c>
      <c r="AE1093">
        <f t="shared" si="223"/>
        <v>0</v>
      </c>
      <c r="AJ1093" s="44" t="str">
        <f>IFERROR(INDEX(MasterGenCapability_201906!$G:$G,MATCH($AF1093,MasterGenCapability_201906!$U:$U,0)),"")</f>
        <v/>
      </c>
      <c r="AK1093" s="44" t="str">
        <f>IFERROR(INDEX(NQC2020compliance_20191121!$L:$L,MATCH($AF1093,NQC2020compliance_20191121!$A:$A,0)),"")</f>
        <v/>
      </c>
    </row>
    <row r="1094" spans="2:37" hidden="1" x14ac:dyDescent="0.25">
      <c r="B1094" s="6">
        <v>1089</v>
      </c>
      <c r="C1094" s="6" t="s">
        <v>2827</v>
      </c>
      <c r="D1094" s="6" t="s">
        <v>2828</v>
      </c>
      <c r="E1094" s="6"/>
      <c r="F1094" s="6" t="s">
        <v>2645</v>
      </c>
      <c r="G1094" s="6" t="s">
        <v>1075</v>
      </c>
      <c r="H1094" s="6"/>
      <c r="I1094" s="6"/>
      <c r="J1094" s="6" t="s">
        <v>992</v>
      </c>
      <c r="K1094" s="6"/>
      <c r="L1094" s="6" t="s">
        <v>1</v>
      </c>
      <c r="M1094" s="12">
        <v>40112</v>
      </c>
      <c r="N1094" s="12">
        <v>47513</v>
      </c>
      <c r="O1094" s="6">
        <v>1</v>
      </c>
      <c r="P1094" s="13">
        <v>262</v>
      </c>
      <c r="Q1094" s="13">
        <v>659.85</v>
      </c>
      <c r="R1094" s="14">
        <v>0.28750130712119631</v>
      </c>
      <c r="S1094" s="6" t="s">
        <v>1078</v>
      </c>
      <c r="T1094" s="6" t="s">
        <v>2646</v>
      </c>
      <c r="U1094" s="15" t="s">
        <v>1079</v>
      </c>
      <c r="V1094" s="15" t="s">
        <v>992</v>
      </c>
      <c r="W1094" s="15" t="s">
        <v>165</v>
      </c>
      <c r="X1094" s="16">
        <v>1</v>
      </c>
      <c r="Y1094" s="45">
        <f t="shared" si="219"/>
        <v>73050</v>
      </c>
      <c r="Z1094" s="41">
        <f>IF(IFERROR(MATCH(E1094,CONV_CAISO_Gen_List!C:C,0),FALSE),1,0)</f>
        <v>0</v>
      </c>
      <c r="AA1094" s="47">
        <f t="shared" si="220"/>
        <v>659.85</v>
      </c>
      <c r="AB1094">
        <f t="shared" si="221"/>
        <v>1</v>
      </c>
      <c r="AC1094">
        <f t="shared" si="222"/>
        <v>0</v>
      </c>
      <c r="AD1094">
        <f t="shared" si="228"/>
        <v>0</v>
      </c>
      <c r="AE1094">
        <f t="shared" si="223"/>
        <v>0</v>
      </c>
      <c r="AJ1094" s="44" t="str">
        <f>IFERROR(INDEX(MasterGenCapability_201906!$G:$G,MATCH($AF1094,MasterGenCapability_201906!$U:$U,0)),"")</f>
        <v/>
      </c>
      <c r="AK1094" s="44" t="str">
        <f>IFERROR(INDEX(NQC2020compliance_20191121!$L:$L,MATCH($AF1094,NQC2020compliance_20191121!$A:$A,0)),"")</f>
        <v/>
      </c>
    </row>
    <row r="1095" spans="2:37" hidden="1" x14ac:dyDescent="0.25">
      <c r="B1095" s="6">
        <v>1090</v>
      </c>
      <c r="C1095" s="6" t="s">
        <v>2829</v>
      </c>
      <c r="D1095" s="6" t="s">
        <v>2830</v>
      </c>
      <c r="E1095" s="6"/>
      <c r="F1095" s="6" t="s">
        <v>2645</v>
      </c>
      <c r="G1095" s="6" t="s">
        <v>30</v>
      </c>
      <c r="H1095" s="6"/>
      <c r="I1095" s="6"/>
      <c r="J1095" s="6" t="s">
        <v>211</v>
      </c>
      <c r="K1095" s="6"/>
      <c r="L1095" s="6" t="s">
        <v>1</v>
      </c>
      <c r="M1095" s="12">
        <v>8331</v>
      </c>
      <c r="N1095" s="12">
        <v>73050</v>
      </c>
      <c r="O1095" s="6">
        <v>1</v>
      </c>
      <c r="P1095" s="13">
        <v>6.4</v>
      </c>
      <c r="Q1095" s="13">
        <v>15.384889999999999</v>
      </c>
      <c r="R1095" s="14">
        <v>0.27441655964611872</v>
      </c>
      <c r="S1095" s="6" t="s">
        <v>2645</v>
      </c>
      <c r="T1095" s="6" t="s">
        <v>2646</v>
      </c>
      <c r="U1095" s="15" t="s">
        <v>2646</v>
      </c>
      <c r="V1095" s="15" t="s">
        <v>213</v>
      </c>
      <c r="W1095" s="15" t="s">
        <v>165</v>
      </c>
      <c r="X1095" s="16">
        <v>1</v>
      </c>
      <c r="Y1095" s="45">
        <f t="shared" ref="Y1095:Y1158" si="229">IF(O1095,DATE(2099,12,31),N1095)</f>
        <v>73050</v>
      </c>
      <c r="Z1095" s="41">
        <f>IF(IFERROR(MATCH(E1095,CONV_CAISO_Gen_List!C:C,0),FALSE),1,0)</f>
        <v>0</v>
      </c>
      <c r="AA1095" s="47">
        <f t="shared" ref="AA1095:AA1158" si="230">Q1095*X1095</f>
        <v>15.384889999999999</v>
      </c>
      <c r="AB1095">
        <f t="shared" ref="AB1095:AB1158" si="231">IF(AND(YEAR(M1095)&lt;=$AB$5,YEAR(Y1095)&gt;=$AB$5),1,0)</f>
        <v>1</v>
      </c>
      <c r="AC1095">
        <f t="shared" ref="AC1095:AC1158" si="232">IF(T1095="CAISO",1,0)</f>
        <v>0</v>
      </c>
      <c r="AD1095">
        <f t="shared" si="228"/>
        <v>0</v>
      </c>
      <c r="AE1095">
        <f t="shared" ref="AE1095:AE1158" si="233">IF(P1095=0,1,0)</f>
        <v>0</v>
      </c>
      <c r="AJ1095" s="44" t="str">
        <f>IFERROR(INDEX(MasterGenCapability_201906!$G:$G,MATCH($AF1095,MasterGenCapability_201906!$U:$U,0)),"")</f>
        <v/>
      </c>
      <c r="AK1095" s="44" t="str">
        <f>IFERROR(INDEX(NQC2020compliance_20191121!$L:$L,MATCH($AF1095,NQC2020compliance_20191121!$A:$A,0)),"")</f>
        <v/>
      </c>
    </row>
    <row r="1096" spans="2:37" hidden="1" x14ac:dyDescent="0.25">
      <c r="B1096" s="6">
        <v>1091</v>
      </c>
      <c r="C1096" s="6" t="s">
        <v>2831</v>
      </c>
      <c r="D1096" s="6" t="s">
        <v>2832</v>
      </c>
      <c r="E1096" s="6"/>
      <c r="F1096" s="6" t="s">
        <v>2645</v>
      </c>
      <c r="G1096" s="6" t="s">
        <v>30</v>
      </c>
      <c r="H1096" s="6"/>
      <c r="I1096" s="6"/>
      <c r="J1096" s="6" t="s">
        <v>33</v>
      </c>
      <c r="K1096" s="6"/>
      <c r="L1096" s="6" t="s">
        <v>1</v>
      </c>
      <c r="M1096" s="12">
        <v>40360</v>
      </c>
      <c r="N1096" s="12">
        <v>40908</v>
      </c>
      <c r="O1096" s="6">
        <v>1</v>
      </c>
      <c r="P1096" s="13">
        <v>1.88</v>
      </c>
      <c r="Q1096" s="13">
        <v>9.6816683333333327</v>
      </c>
      <c r="R1096" s="14">
        <v>0.58787940428770369</v>
      </c>
      <c r="S1096" s="6" t="s">
        <v>2645</v>
      </c>
      <c r="T1096" s="6" t="s">
        <v>2646</v>
      </c>
      <c r="U1096" s="15" t="s">
        <v>2646</v>
      </c>
      <c r="V1096" s="15" t="s">
        <v>36</v>
      </c>
      <c r="W1096" s="15" t="s">
        <v>165</v>
      </c>
      <c r="X1096" s="16">
        <v>1</v>
      </c>
      <c r="Y1096" s="45">
        <f t="shared" si="229"/>
        <v>73050</v>
      </c>
      <c r="Z1096" s="41">
        <f>IF(IFERROR(MATCH(E1096,CONV_CAISO_Gen_List!C:C,0),FALSE),1,0)</f>
        <v>0</v>
      </c>
      <c r="AA1096" s="47">
        <f t="shared" si="230"/>
        <v>9.6816683333333327</v>
      </c>
      <c r="AB1096">
        <f t="shared" si="231"/>
        <v>1</v>
      </c>
      <c r="AC1096">
        <f t="shared" si="232"/>
        <v>0</v>
      </c>
      <c r="AD1096">
        <f t="shared" si="228"/>
        <v>0</v>
      </c>
      <c r="AE1096">
        <f t="shared" si="233"/>
        <v>0</v>
      </c>
      <c r="AJ1096" s="44" t="str">
        <f>IFERROR(INDEX(MasterGenCapability_201906!$G:$G,MATCH($AF1096,MasterGenCapability_201906!$U:$U,0)),"")</f>
        <v/>
      </c>
      <c r="AK1096" s="44" t="str">
        <f>IFERROR(INDEX(NQC2020compliance_20191121!$L:$L,MATCH($AF1096,NQC2020compliance_20191121!$A:$A,0)),"")</f>
        <v/>
      </c>
    </row>
    <row r="1097" spans="2:37" hidden="1" x14ac:dyDescent="0.25">
      <c r="B1097" s="6">
        <v>1092</v>
      </c>
      <c r="C1097" s="6" t="s">
        <v>2833</v>
      </c>
      <c r="D1097" s="6" t="s">
        <v>2834</v>
      </c>
      <c r="E1097" s="6"/>
      <c r="F1097" s="6" t="s">
        <v>2645</v>
      </c>
      <c r="G1097" s="6" t="s">
        <v>1075</v>
      </c>
      <c r="H1097" s="6"/>
      <c r="I1097" s="6"/>
      <c r="J1097" s="6" t="s">
        <v>992</v>
      </c>
      <c r="K1097" s="6"/>
      <c r="L1097" s="6" t="s">
        <v>1</v>
      </c>
      <c r="M1097" s="12">
        <v>40436</v>
      </c>
      <c r="N1097" s="12">
        <v>73050</v>
      </c>
      <c r="O1097" s="6">
        <v>1</v>
      </c>
      <c r="P1097" s="13">
        <v>50</v>
      </c>
      <c r="Q1097" s="13">
        <v>145.64633333333333</v>
      </c>
      <c r="R1097" s="14">
        <v>0.33252587519025872</v>
      </c>
      <c r="S1097" s="6" t="s">
        <v>1078</v>
      </c>
      <c r="T1097" s="6" t="s">
        <v>2646</v>
      </c>
      <c r="U1097" s="15" t="s">
        <v>1079</v>
      </c>
      <c r="V1097" s="15" t="s">
        <v>992</v>
      </c>
      <c r="W1097" s="15" t="s">
        <v>165</v>
      </c>
      <c r="X1097" s="16">
        <v>1</v>
      </c>
      <c r="Y1097" s="45">
        <f t="shared" si="229"/>
        <v>73050</v>
      </c>
      <c r="Z1097" s="41">
        <f>IF(IFERROR(MATCH(E1097,CONV_CAISO_Gen_List!C:C,0),FALSE),1,0)</f>
        <v>0</v>
      </c>
      <c r="AA1097" s="47">
        <f t="shared" si="230"/>
        <v>145.64633333333333</v>
      </c>
      <c r="AB1097">
        <f t="shared" si="231"/>
        <v>1</v>
      </c>
      <c r="AC1097">
        <f t="shared" si="232"/>
        <v>0</v>
      </c>
      <c r="AD1097">
        <f t="shared" si="228"/>
        <v>0</v>
      </c>
      <c r="AE1097">
        <f t="shared" si="233"/>
        <v>0</v>
      </c>
      <c r="AJ1097" s="44" t="str">
        <f>IFERROR(INDEX(MasterGenCapability_201906!$G:$G,MATCH($AF1097,MasterGenCapability_201906!$U:$U,0)),"")</f>
        <v/>
      </c>
      <c r="AK1097" s="44" t="str">
        <f>IFERROR(INDEX(NQC2020compliance_20191121!$L:$L,MATCH($AF1097,NQC2020compliance_20191121!$A:$A,0)),"")</f>
        <v/>
      </c>
    </row>
    <row r="1098" spans="2:37" hidden="1" x14ac:dyDescent="0.25">
      <c r="B1098" s="6">
        <v>1093</v>
      </c>
      <c r="C1098" s="6" t="s">
        <v>2835</v>
      </c>
      <c r="D1098" s="6" t="s">
        <v>2836</v>
      </c>
      <c r="E1098" s="6"/>
      <c r="F1098" s="6" t="s">
        <v>2645</v>
      </c>
      <c r="G1098" s="6" t="s">
        <v>30</v>
      </c>
      <c r="H1098" s="6"/>
      <c r="I1098" s="6"/>
      <c r="J1098" s="6" t="s">
        <v>211</v>
      </c>
      <c r="K1098" s="6"/>
      <c r="L1098" s="6" t="s">
        <v>1</v>
      </c>
      <c r="M1098" s="12">
        <v>1930</v>
      </c>
      <c r="N1098" s="12">
        <v>73050</v>
      </c>
      <c r="O1098" s="6">
        <v>1</v>
      </c>
      <c r="P1098" s="13">
        <v>9</v>
      </c>
      <c r="Q1098" s="13">
        <v>3.9692474</v>
      </c>
      <c r="R1098" s="14">
        <v>5.0345603754439368E-2</v>
      </c>
      <c r="S1098" s="6" t="s">
        <v>2645</v>
      </c>
      <c r="T1098" s="6" t="s">
        <v>2646</v>
      </c>
      <c r="U1098" s="15" t="s">
        <v>2646</v>
      </c>
      <c r="V1098" s="15" t="s">
        <v>213</v>
      </c>
      <c r="W1098" s="15" t="s">
        <v>165</v>
      </c>
      <c r="X1098" s="16">
        <v>1</v>
      </c>
      <c r="Y1098" s="45">
        <f t="shared" si="229"/>
        <v>73050</v>
      </c>
      <c r="Z1098" s="41">
        <f>IF(IFERROR(MATCH(E1098,CONV_CAISO_Gen_List!C:C,0),FALSE),1,0)</f>
        <v>0</v>
      </c>
      <c r="AA1098" s="47">
        <f t="shared" si="230"/>
        <v>3.9692474</v>
      </c>
      <c r="AB1098">
        <f t="shared" si="231"/>
        <v>1</v>
      </c>
      <c r="AC1098">
        <f t="shared" si="232"/>
        <v>0</v>
      </c>
      <c r="AD1098">
        <f t="shared" si="228"/>
        <v>0</v>
      </c>
      <c r="AE1098">
        <f t="shared" si="233"/>
        <v>0</v>
      </c>
      <c r="AJ1098" s="44" t="str">
        <f>IFERROR(INDEX(MasterGenCapability_201906!$G:$G,MATCH($AF1098,MasterGenCapability_201906!$U:$U,0)),"")</f>
        <v/>
      </c>
      <c r="AK1098" s="44" t="str">
        <f>IFERROR(INDEX(NQC2020compliance_20191121!$L:$L,MATCH($AF1098,NQC2020compliance_20191121!$A:$A,0)),"")</f>
        <v/>
      </c>
    </row>
    <row r="1099" spans="2:37" hidden="1" x14ac:dyDescent="0.25">
      <c r="B1099" s="6">
        <v>1094</v>
      </c>
      <c r="C1099" s="6" t="s">
        <v>2837</v>
      </c>
      <c r="D1099" s="6" t="s">
        <v>2838</v>
      </c>
      <c r="E1099" s="6"/>
      <c r="F1099" s="6" t="s">
        <v>2645</v>
      </c>
      <c r="G1099" s="6" t="s">
        <v>30</v>
      </c>
      <c r="H1099" s="6"/>
      <c r="I1099" s="6"/>
      <c r="J1099" s="6" t="s">
        <v>33</v>
      </c>
      <c r="K1099" s="6" t="s">
        <v>2644</v>
      </c>
      <c r="L1099" s="6" t="s">
        <v>1</v>
      </c>
      <c r="M1099" s="12">
        <v>34730</v>
      </c>
      <c r="N1099" s="12">
        <v>73050</v>
      </c>
      <c r="O1099" s="6">
        <v>1</v>
      </c>
      <c r="P1099" s="13">
        <v>0</v>
      </c>
      <c r="Q1099" s="13">
        <v>92.353999999999999</v>
      </c>
      <c r="R1099" s="14"/>
      <c r="S1099" s="6" t="s">
        <v>2645</v>
      </c>
      <c r="T1099" s="6" t="s">
        <v>2646</v>
      </c>
      <c r="U1099" s="15" t="s">
        <v>2646</v>
      </c>
      <c r="V1099" s="15" t="s">
        <v>1054</v>
      </c>
      <c r="W1099" s="15" t="s">
        <v>165</v>
      </c>
      <c r="X1099" s="16">
        <v>1</v>
      </c>
      <c r="Y1099" s="45">
        <f t="shared" si="229"/>
        <v>73050</v>
      </c>
      <c r="Z1099" s="41">
        <f>IF(IFERROR(MATCH(E1099,CONV_CAISO_Gen_List!C:C,0),FALSE),1,0)</f>
        <v>0</v>
      </c>
      <c r="AA1099" s="47">
        <f t="shared" si="230"/>
        <v>92.353999999999999</v>
      </c>
      <c r="AB1099">
        <f t="shared" si="231"/>
        <v>1</v>
      </c>
      <c r="AC1099">
        <f t="shared" si="232"/>
        <v>0</v>
      </c>
      <c r="AD1099">
        <f t="shared" si="228"/>
        <v>0</v>
      </c>
      <c r="AE1099">
        <f t="shared" si="233"/>
        <v>1</v>
      </c>
      <c r="AJ1099" s="44" t="str">
        <f>IFERROR(INDEX(MasterGenCapability_201906!$G:$G,MATCH($AF1099,MasterGenCapability_201906!$U:$U,0)),"")</f>
        <v/>
      </c>
      <c r="AK1099" s="44" t="str">
        <f>IFERROR(INDEX(NQC2020compliance_20191121!$L:$L,MATCH($AF1099,NQC2020compliance_20191121!$A:$A,0)),"")</f>
        <v/>
      </c>
    </row>
    <row r="1100" spans="2:37" hidden="1" x14ac:dyDescent="0.25">
      <c r="B1100" s="6">
        <v>1095</v>
      </c>
      <c r="C1100" s="6" t="s">
        <v>2839</v>
      </c>
      <c r="D1100" s="6" t="s">
        <v>2840</v>
      </c>
      <c r="E1100" s="6"/>
      <c r="F1100" s="6" t="s">
        <v>2645</v>
      </c>
      <c r="G1100" s="6" t="s">
        <v>30</v>
      </c>
      <c r="H1100" s="6"/>
      <c r="I1100" s="6"/>
      <c r="J1100" s="6" t="s">
        <v>33</v>
      </c>
      <c r="K1100" s="6" t="s">
        <v>2644</v>
      </c>
      <c r="L1100" s="6" t="s">
        <v>1</v>
      </c>
      <c r="M1100" s="12">
        <v>37120</v>
      </c>
      <c r="N1100" s="12">
        <v>73050</v>
      </c>
      <c r="O1100" s="6">
        <v>1</v>
      </c>
      <c r="P1100" s="13">
        <v>0</v>
      </c>
      <c r="Q1100" s="13">
        <v>133.4</v>
      </c>
      <c r="R1100" s="14"/>
      <c r="S1100" s="6" t="s">
        <v>2645</v>
      </c>
      <c r="T1100" s="6" t="s">
        <v>2646</v>
      </c>
      <c r="U1100" s="15" t="s">
        <v>2646</v>
      </c>
      <c r="V1100" s="15" t="s">
        <v>1054</v>
      </c>
      <c r="W1100" s="15" t="s">
        <v>165</v>
      </c>
      <c r="X1100" s="16">
        <v>1</v>
      </c>
      <c r="Y1100" s="45">
        <f t="shared" si="229"/>
        <v>73050</v>
      </c>
      <c r="Z1100" s="41">
        <f>IF(IFERROR(MATCH(E1100,CONV_CAISO_Gen_List!C:C,0),FALSE),1,0)</f>
        <v>0</v>
      </c>
      <c r="AA1100" s="47">
        <f t="shared" si="230"/>
        <v>133.4</v>
      </c>
      <c r="AB1100">
        <f t="shared" si="231"/>
        <v>1</v>
      </c>
      <c r="AC1100">
        <f t="shared" si="232"/>
        <v>0</v>
      </c>
      <c r="AD1100">
        <f t="shared" si="228"/>
        <v>0</v>
      </c>
      <c r="AE1100">
        <f t="shared" si="233"/>
        <v>1</v>
      </c>
      <c r="AJ1100" s="44" t="str">
        <f>IFERROR(INDEX(MasterGenCapability_201906!$G:$G,MATCH($AF1100,MasterGenCapability_201906!$U:$U,0)),"")</f>
        <v/>
      </c>
      <c r="AK1100" s="44" t="str">
        <f>IFERROR(INDEX(NQC2020compliance_20191121!$L:$L,MATCH($AF1100,NQC2020compliance_20191121!$A:$A,0)),"")</f>
        <v/>
      </c>
    </row>
    <row r="1101" spans="2:37" hidden="1" x14ac:dyDescent="0.25">
      <c r="B1101" s="6">
        <v>1096</v>
      </c>
      <c r="C1101" s="6" t="s">
        <v>2841</v>
      </c>
      <c r="D1101" s="6" t="s">
        <v>2842</v>
      </c>
      <c r="E1101" s="6"/>
      <c r="F1101" s="6" t="s">
        <v>2645</v>
      </c>
      <c r="G1101" s="6" t="s">
        <v>30</v>
      </c>
      <c r="H1101" s="6"/>
      <c r="I1101" s="6"/>
      <c r="J1101" s="6" t="s">
        <v>33</v>
      </c>
      <c r="K1101" s="6" t="s">
        <v>2644</v>
      </c>
      <c r="L1101" s="6" t="s">
        <v>1</v>
      </c>
      <c r="M1101" s="12">
        <v>21526</v>
      </c>
      <c r="N1101" s="12">
        <v>73050</v>
      </c>
      <c r="O1101" s="6">
        <v>1</v>
      </c>
      <c r="P1101" s="13">
        <v>0</v>
      </c>
      <c r="Q1101" s="13">
        <v>87.377650164282457</v>
      </c>
      <c r="R1101" s="14"/>
      <c r="S1101" s="6" t="s">
        <v>2645</v>
      </c>
      <c r="T1101" s="6" t="s">
        <v>2646</v>
      </c>
      <c r="U1101" s="15" t="s">
        <v>2646</v>
      </c>
      <c r="V1101" s="15" t="s">
        <v>1054</v>
      </c>
      <c r="W1101" s="15" t="s">
        <v>165</v>
      </c>
      <c r="X1101" s="16">
        <v>1</v>
      </c>
      <c r="Y1101" s="45">
        <f t="shared" si="229"/>
        <v>73050</v>
      </c>
      <c r="Z1101" s="41">
        <f>IF(IFERROR(MATCH(E1101,CONV_CAISO_Gen_List!C:C,0),FALSE),1,0)</f>
        <v>0</v>
      </c>
      <c r="AA1101" s="47">
        <f t="shared" si="230"/>
        <v>87.377650164282457</v>
      </c>
      <c r="AB1101">
        <f t="shared" si="231"/>
        <v>1</v>
      </c>
      <c r="AC1101">
        <f t="shared" si="232"/>
        <v>0</v>
      </c>
      <c r="AD1101">
        <f t="shared" si="228"/>
        <v>0</v>
      </c>
      <c r="AE1101">
        <f t="shared" si="233"/>
        <v>1</v>
      </c>
      <c r="AJ1101" s="44" t="str">
        <f>IFERROR(INDEX(MasterGenCapability_201906!$G:$G,MATCH($AF1101,MasterGenCapability_201906!$U:$U,0)),"")</f>
        <v/>
      </c>
      <c r="AK1101" s="44" t="str">
        <f>IFERROR(INDEX(NQC2020compliance_20191121!$L:$L,MATCH($AF1101,NQC2020compliance_20191121!$A:$A,0)),"")</f>
        <v/>
      </c>
    </row>
    <row r="1102" spans="2:37" hidden="1" x14ac:dyDescent="0.25">
      <c r="B1102" s="6">
        <v>1097</v>
      </c>
      <c r="C1102" s="6" t="s">
        <v>2843</v>
      </c>
      <c r="D1102" s="6" t="s">
        <v>2844</v>
      </c>
      <c r="E1102" s="6"/>
      <c r="F1102" s="6" t="s">
        <v>2645</v>
      </c>
      <c r="G1102" s="6" t="s">
        <v>30</v>
      </c>
      <c r="H1102" s="6"/>
      <c r="I1102" s="6"/>
      <c r="J1102" s="6" t="s">
        <v>33</v>
      </c>
      <c r="K1102" s="6" t="s">
        <v>2644</v>
      </c>
      <c r="L1102" s="6" t="s">
        <v>1</v>
      </c>
      <c r="M1102" s="12">
        <v>22891</v>
      </c>
      <c r="N1102" s="12">
        <v>73050</v>
      </c>
      <c r="O1102" s="6">
        <v>1</v>
      </c>
      <c r="P1102" s="13">
        <v>0</v>
      </c>
      <c r="Q1102" s="13">
        <v>502.8</v>
      </c>
      <c r="R1102" s="14"/>
      <c r="S1102" s="6" t="s">
        <v>2645</v>
      </c>
      <c r="T1102" s="6" t="s">
        <v>2646</v>
      </c>
      <c r="U1102" s="15" t="s">
        <v>2646</v>
      </c>
      <c r="V1102" s="15" t="s">
        <v>1054</v>
      </c>
      <c r="W1102" s="15" t="s">
        <v>165</v>
      </c>
      <c r="X1102" s="16">
        <v>1</v>
      </c>
      <c r="Y1102" s="45">
        <f t="shared" si="229"/>
        <v>73050</v>
      </c>
      <c r="Z1102" s="41">
        <f>IF(IFERROR(MATCH(E1102,CONV_CAISO_Gen_List!C:C,0),FALSE),1,0)</f>
        <v>0</v>
      </c>
      <c r="AA1102" s="47">
        <f t="shared" si="230"/>
        <v>502.8</v>
      </c>
      <c r="AB1102">
        <f t="shared" si="231"/>
        <v>1</v>
      </c>
      <c r="AC1102">
        <f t="shared" si="232"/>
        <v>0</v>
      </c>
      <c r="AD1102">
        <f t="shared" si="228"/>
        <v>0</v>
      </c>
      <c r="AE1102">
        <f t="shared" si="233"/>
        <v>1</v>
      </c>
      <c r="AJ1102" s="44" t="str">
        <f>IFERROR(INDEX(MasterGenCapability_201906!$G:$G,MATCH($AF1102,MasterGenCapability_201906!$U:$U,0)),"")</f>
        <v/>
      </c>
      <c r="AK1102" s="44" t="str">
        <f>IFERROR(INDEX(NQC2020compliance_20191121!$L:$L,MATCH($AF1102,NQC2020compliance_20191121!$A:$A,0)),"")</f>
        <v/>
      </c>
    </row>
    <row r="1103" spans="2:37" hidden="1" x14ac:dyDescent="0.25">
      <c r="B1103" s="6">
        <v>1098</v>
      </c>
      <c r="C1103" s="6" t="s">
        <v>2845</v>
      </c>
      <c r="D1103" s="6" t="s">
        <v>2846</v>
      </c>
      <c r="E1103" s="6"/>
      <c r="F1103" s="6" t="s">
        <v>2645</v>
      </c>
      <c r="G1103" s="6" t="s">
        <v>30</v>
      </c>
      <c r="H1103" s="6"/>
      <c r="I1103" s="6"/>
      <c r="J1103" s="6" t="s">
        <v>211</v>
      </c>
      <c r="K1103" s="6"/>
      <c r="L1103" s="6" t="s">
        <v>1</v>
      </c>
      <c r="M1103" s="12">
        <v>31568</v>
      </c>
      <c r="N1103" s="12">
        <v>73050</v>
      </c>
      <c r="O1103" s="6">
        <v>1</v>
      </c>
      <c r="P1103" s="13">
        <v>0.64</v>
      </c>
      <c r="Q1103" s="13">
        <v>1.9923124999999999</v>
      </c>
      <c r="R1103" s="14">
        <v>0.35536395904680368</v>
      </c>
      <c r="S1103" s="6" t="s">
        <v>2645</v>
      </c>
      <c r="T1103" s="6" t="s">
        <v>2646</v>
      </c>
      <c r="U1103" s="15" t="s">
        <v>2646</v>
      </c>
      <c r="V1103" s="15" t="s">
        <v>213</v>
      </c>
      <c r="W1103" s="15" t="s">
        <v>165</v>
      </c>
      <c r="X1103" s="16">
        <v>1</v>
      </c>
      <c r="Y1103" s="45">
        <f t="shared" si="229"/>
        <v>73050</v>
      </c>
      <c r="Z1103" s="41">
        <f>IF(IFERROR(MATCH(E1103,CONV_CAISO_Gen_List!C:C,0),FALSE),1,0)</f>
        <v>0</v>
      </c>
      <c r="AA1103" s="47">
        <f t="shared" si="230"/>
        <v>1.9923124999999999</v>
      </c>
      <c r="AB1103">
        <f t="shared" si="231"/>
        <v>1</v>
      </c>
      <c r="AC1103">
        <f t="shared" si="232"/>
        <v>0</v>
      </c>
      <c r="AD1103">
        <f t="shared" si="228"/>
        <v>0</v>
      </c>
      <c r="AE1103">
        <f t="shared" si="233"/>
        <v>0</v>
      </c>
      <c r="AJ1103" s="44" t="str">
        <f>IFERROR(INDEX(MasterGenCapability_201906!$G:$G,MATCH($AF1103,MasterGenCapability_201906!$U:$U,0)),"")</f>
        <v/>
      </c>
      <c r="AK1103" s="44" t="str">
        <f>IFERROR(INDEX(NQC2020compliance_20191121!$L:$L,MATCH($AF1103,NQC2020compliance_20191121!$A:$A,0)),"")</f>
        <v/>
      </c>
    </row>
    <row r="1104" spans="2:37" hidden="1" x14ac:dyDescent="0.25">
      <c r="B1104" s="6">
        <v>1099</v>
      </c>
      <c r="C1104" s="6" t="s">
        <v>2847</v>
      </c>
      <c r="D1104" s="6" t="s">
        <v>2848</v>
      </c>
      <c r="E1104" s="6"/>
      <c r="F1104" s="6" t="s">
        <v>2645</v>
      </c>
      <c r="G1104" s="6" t="s">
        <v>30</v>
      </c>
      <c r="H1104" s="6"/>
      <c r="I1104" s="6"/>
      <c r="J1104" s="6" t="s">
        <v>211</v>
      </c>
      <c r="K1104" s="6"/>
      <c r="L1104" s="6" t="s">
        <v>1</v>
      </c>
      <c r="M1104" s="12">
        <v>21221</v>
      </c>
      <c r="N1104" s="12">
        <v>73050</v>
      </c>
      <c r="O1104" s="6">
        <v>1</v>
      </c>
      <c r="P1104" s="13">
        <v>3.2</v>
      </c>
      <c r="Q1104" s="13">
        <v>6.3531090909090908</v>
      </c>
      <c r="R1104" s="14">
        <v>0.22663773868825238</v>
      </c>
      <c r="S1104" s="6" t="s">
        <v>2645</v>
      </c>
      <c r="T1104" s="6" t="s">
        <v>2646</v>
      </c>
      <c r="U1104" s="15" t="s">
        <v>2646</v>
      </c>
      <c r="V1104" s="15" t="s">
        <v>213</v>
      </c>
      <c r="W1104" s="15" t="s">
        <v>165</v>
      </c>
      <c r="X1104" s="16">
        <v>1</v>
      </c>
      <c r="Y1104" s="45">
        <f t="shared" si="229"/>
        <v>73050</v>
      </c>
      <c r="Z1104" s="41">
        <f>IF(IFERROR(MATCH(E1104,CONV_CAISO_Gen_List!C:C,0),FALSE),1,0)</f>
        <v>0</v>
      </c>
      <c r="AA1104" s="47">
        <f t="shared" si="230"/>
        <v>6.3531090909090908</v>
      </c>
      <c r="AB1104">
        <f t="shared" si="231"/>
        <v>1</v>
      </c>
      <c r="AC1104">
        <f t="shared" si="232"/>
        <v>0</v>
      </c>
      <c r="AD1104">
        <f t="shared" si="228"/>
        <v>0</v>
      </c>
      <c r="AE1104">
        <f t="shared" si="233"/>
        <v>0</v>
      </c>
      <c r="AJ1104" s="44" t="str">
        <f>IFERROR(INDEX(MasterGenCapability_201906!$G:$G,MATCH($AF1104,MasterGenCapability_201906!$U:$U,0)),"")</f>
        <v/>
      </c>
      <c r="AK1104" s="44" t="str">
        <f>IFERROR(INDEX(NQC2020compliance_20191121!$L:$L,MATCH($AF1104,NQC2020compliance_20191121!$A:$A,0)),"")</f>
        <v/>
      </c>
    </row>
    <row r="1105" spans="2:37" hidden="1" x14ac:dyDescent="0.25">
      <c r="B1105" s="6">
        <v>1100</v>
      </c>
      <c r="C1105" s="6" t="s">
        <v>2849</v>
      </c>
      <c r="D1105" s="6" t="s">
        <v>2850</v>
      </c>
      <c r="E1105" s="6"/>
      <c r="F1105" s="6" t="s">
        <v>2645</v>
      </c>
      <c r="G1105" s="6" t="s">
        <v>30</v>
      </c>
      <c r="H1105" s="6"/>
      <c r="I1105" s="6"/>
      <c r="J1105" s="6" t="s">
        <v>614</v>
      </c>
      <c r="K1105" s="6"/>
      <c r="L1105" s="6" t="s">
        <v>1</v>
      </c>
      <c r="M1105" s="12">
        <v>41090</v>
      </c>
      <c r="N1105" s="12">
        <v>73050</v>
      </c>
      <c r="O1105" s="6">
        <v>1</v>
      </c>
      <c r="P1105" s="13">
        <v>10</v>
      </c>
      <c r="Q1105" s="13">
        <v>20.619999999999997</v>
      </c>
      <c r="R1105" s="14">
        <v>0.23538812785388127</v>
      </c>
      <c r="S1105" s="6" t="s">
        <v>2645</v>
      </c>
      <c r="T1105" s="6" t="s">
        <v>2646</v>
      </c>
      <c r="U1105" s="15" t="s">
        <v>2646</v>
      </c>
      <c r="V1105" s="15" t="s">
        <v>616</v>
      </c>
      <c r="W1105" s="15" t="s">
        <v>165</v>
      </c>
      <c r="X1105" s="16">
        <v>1</v>
      </c>
      <c r="Y1105" s="45">
        <f t="shared" si="229"/>
        <v>73050</v>
      </c>
      <c r="Z1105" s="41">
        <f>IF(IFERROR(MATCH(E1105,CONV_CAISO_Gen_List!C:C,0),FALSE),1,0)</f>
        <v>0</v>
      </c>
      <c r="AA1105" s="47">
        <f t="shared" si="230"/>
        <v>20.619999999999997</v>
      </c>
      <c r="AB1105">
        <f t="shared" si="231"/>
        <v>1</v>
      </c>
      <c r="AC1105">
        <f t="shared" si="232"/>
        <v>0</v>
      </c>
      <c r="AD1105">
        <f t="shared" si="228"/>
        <v>0</v>
      </c>
      <c r="AE1105">
        <f t="shared" si="233"/>
        <v>0</v>
      </c>
      <c r="AJ1105" s="44" t="str">
        <f>IFERROR(INDEX(MasterGenCapability_201906!$G:$G,MATCH($AF1105,MasterGenCapability_201906!$U:$U,0)),"")</f>
        <v/>
      </c>
      <c r="AK1105" s="44" t="str">
        <f>IFERROR(INDEX(NQC2020compliance_20191121!$L:$L,MATCH($AF1105,NQC2020compliance_20191121!$A:$A,0)),"")</f>
        <v/>
      </c>
    </row>
    <row r="1106" spans="2:37" hidden="1" x14ac:dyDescent="0.25">
      <c r="B1106" s="6">
        <v>1101</v>
      </c>
      <c r="C1106" s="6" t="s">
        <v>2851</v>
      </c>
      <c r="D1106" s="6" t="s">
        <v>2852</v>
      </c>
      <c r="E1106" s="6" t="s">
        <v>2357</v>
      </c>
      <c r="F1106" s="6" t="s">
        <v>2645</v>
      </c>
      <c r="G1106" s="6" t="s">
        <v>30</v>
      </c>
      <c r="H1106" s="6"/>
      <c r="I1106" s="6"/>
      <c r="J1106" s="6" t="s">
        <v>992</v>
      </c>
      <c r="K1106" s="6"/>
      <c r="L1106" s="6" t="s">
        <v>1</v>
      </c>
      <c r="M1106" s="12">
        <v>41263</v>
      </c>
      <c r="N1106" s="12">
        <v>41536</v>
      </c>
      <c r="O1106" s="6">
        <v>1</v>
      </c>
      <c r="P1106" s="13">
        <v>39.009599999999999</v>
      </c>
      <c r="Q1106" s="13">
        <v>109.13680703999999</v>
      </c>
      <c r="R1106" s="14">
        <v>0.31937111932545725</v>
      </c>
      <c r="S1106" s="6" t="s">
        <v>35</v>
      </c>
      <c r="T1106" s="6" t="s">
        <v>2646</v>
      </c>
      <c r="U1106" s="15" t="s">
        <v>35</v>
      </c>
      <c r="V1106" s="15" t="s">
        <v>992</v>
      </c>
      <c r="W1106" s="15" t="s">
        <v>165</v>
      </c>
      <c r="X1106" s="16">
        <v>1</v>
      </c>
      <c r="Y1106" s="45">
        <f t="shared" si="229"/>
        <v>73050</v>
      </c>
      <c r="Z1106" s="41">
        <f>IF(IFERROR(MATCH(E1106,CONV_CAISO_Gen_List!C:C,0),FALSE),1,0)</f>
        <v>1</v>
      </c>
      <c r="AA1106" s="47">
        <f t="shared" si="230"/>
        <v>109.13680703999999</v>
      </c>
      <c r="AB1106">
        <f t="shared" si="231"/>
        <v>1</v>
      </c>
      <c r="AC1106">
        <f t="shared" si="232"/>
        <v>0</v>
      </c>
      <c r="AD1106">
        <f t="shared" si="228"/>
        <v>0</v>
      </c>
      <c r="AE1106">
        <f t="shared" si="233"/>
        <v>0</v>
      </c>
      <c r="AJ1106" s="44" t="str">
        <f>IFERROR(INDEX(MasterGenCapability_201906!$G:$G,MATCH($AF1106,MasterGenCapability_201906!$U:$U,0)),"")</f>
        <v/>
      </c>
      <c r="AK1106" s="44" t="str">
        <f>IFERROR(INDEX(NQC2020compliance_20191121!$L:$L,MATCH($AF1106,NQC2020compliance_20191121!$A:$A,0)),"")</f>
        <v/>
      </c>
    </row>
    <row r="1107" spans="2:37" hidden="1" x14ac:dyDescent="0.25">
      <c r="B1107" s="6">
        <v>1102</v>
      </c>
      <c r="C1107" s="6" t="s">
        <v>2853</v>
      </c>
      <c r="D1107" s="6" t="s">
        <v>2660</v>
      </c>
      <c r="E1107" s="6"/>
      <c r="F1107" s="6" t="s">
        <v>2645</v>
      </c>
      <c r="G1107" s="6" t="s">
        <v>834</v>
      </c>
      <c r="H1107" s="6"/>
      <c r="I1107" s="6"/>
      <c r="J1107" s="6" t="s">
        <v>191</v>
      </c>
      <c r="K1107" s="6"/>
      <c r="L1107" s="6" t="s">
        <v>1</v>
      </c>
      <c r="M1107" s="12">
        <v>41614</v>
      </c>
      <c r="N1107" s="12">
        <v>48944</v>
      </c>
      <c r="O1107" s="6">
        <v>1</v>
      </c>
      <c r="P1107" s="13">
        <v>13.539199999999999</v>
      </c>
      <c r="Q1107" s="13">
        <v>127.031544</v>
      </c>
      <c r="R1107" s="14">
        <v>1.0710616438356166</v>
      </c>
      <c r="S1107" s="6" t="s">
        <v>2661</v>
      </c>
      <c r="T1107" s="6" t="s">
        <v>2646</v>
      </c>
      <c r="U1107" s="15" t="s">
        <v>1079</v>
      </c>
      <c r="V1107" s="15" t="s">
        <v>191</v>
      </c>
      <c r="W1107" s="15" t="s">
        <v>165</v>
      </c>
      <c r="X1107" s="16">
        <v>1</v>
      </c>
      <c r="Y1107" s="45">
        <f t="shared" si="229"/>
        <v>73050</v>
      </c>
      <c r="Z1107" s="41">
        <f>IF(IFERROR(MATCH(E1107,CONV_CAISO_Gen_List!C:C,0),FALSE),1,0)</f>
        <v>0</v>
      </c>
      <c r="AA1107" s="47">
        <f t="shared" si="230"/>
        <v>127.031544</v>
      </c>
      <c r="AB1107">
        <f t="shared" si="231"/>
        <v>1</v>
      </c>
      <c r="AC1107">
        <f t="shared" si="232"/>
        <v>0</v>
      </c>
      <c r="AD1107">
        <f t="shared" si="228"/>
        <v>0</v>
      </c>
      <c r="AE1107">
        <f t="shared" si="233"/>
        <v>0</v>
      </c>
      <c r="AJ1107" s="44" t="str">
        <f>IFERROR(INDEX(MasterGenCapability_201906!$G:$G,MATCH($AF1107,MasterGenCapability_201906!$U:$U,0)),"")</f>
        <v/>
      </c>
      <c r="AK1107" s="44" t="str">
        <f>IFERROR(INDEX(NQC2020compliance_20191121!$L:$L,MATCH($AF1107,NQC2020compliance_20191121!$A:$A,0)),"")</f>
        <v/>
      </c>
    </row>
    <row r="1108" spans="2:37" hidden="1" x14ac:dyDescent="0.25">
      <c r="B1108" s="6">
        <v>1103</v>
      </c>
      <c r="C1108" s="6" t="s">
        <v>2854</v>
      </c>
      <c r="D1108" s="6" t="s">
        <v>2855</v>
      </c>
      <c r="E1108" s="6"/>
      <c r="F1108" s="6" t="s">
        <v>2645</v>
      </c>
      <c r="G1108" s="6" t="s">
        <v>30</v>
      </c>
      <c r="H1108" s="6"/>
      <c r="I1108" s="6"/>
      <c r="J1108" s="6" t="s">
        <v>614</v>
      </c>
      <c r="K1108" s="6"/>
      <c r="L1108" s="6" t="s">
        <v>1</v>
      </c>
      <c r="M1108" s="12">
        <v>41713</v>
      </c>
      <c r="N1108" s="12">
        <v>73050</v>
      </c>
      <c r="O1108" s="6">
        <v>1</v>
      </c>
      <c r="P1108" s="13">
        <v>8.5</v>
      </c>
      <c r="Q1108" s="13">
        <v>15.124000000000001</v>
      </c>
      <c r="R1108" s="14">
        <v>0.2031157668546871</v>
      </c>
      <c r="S1108" s="6" t="s">
        <v>2645</v>
      </c>
      <c r="T1108" s="6" t="s">
        <v>2646</v>
      </c>
      <c r="U1108" s="15" t="s">
        <v>2646</v>
      </c>
      <c r="V1108" s="15" t="s">
        <v>616</v>
      </c>
      <c r="W1108" s="15" t="s">
        <v>165</v>
      </c>
      <c r="X1108" s="16">
        <v>1</v>
      </c>
      <c r="Y1108" s="45">
        <f t="shared" si="229"/>
        <v>73050</v>
      </c>
      <c r="Z1108" s="41">
        <f>IF(IFERROR(MATCH(E1108,CONV_CAISO_Gen_List!C:C,0),FALSE),1,0)</f>
        <v>0</v>
      </c>
      <c r="AA1108" s="47">
        <f t="shared" si="230"/>
        <v>15.124000000000001</v>
      </c>
      <c r="AB1108">
        <f t="shared" si="231"/>
        <v>1</v>
      </c>
      <c r="AC1108">
        <f t="shared" si="232"/>
        <v>0</v>
      </c>
      <c r="AD1108">
        <f t="shared" si="228"/>
        <v>0</v>
      </c>
      <c r="AE1108">
        <f t="shared" si="233"/>
        <v>0</v>
      </c>
      <c r="AJ1108" s="44" t="str">
        <f>IFERROR(INDEX(MasterGenCapability_201906!$G:$G,MATCH($AF1108,MasterGenCapability_201906!$U:$U,0)),"")</f>
        <v/>
      </c>
      <c r="AK1108" s="44" t="str">
        <f>IFERROR(INDEX(NQC2020compliance_20191121!$L:$L,MATCH($AF1108,NQC2020compliance_20191121!$A:$A,0)),"")</f>
        <v/>
      </c>
    </row>
    <row r="1109" spans="2:37" hidden="1" x14ac:dyDescent="0.25">
      <c r="B1109" s="6">
        <v>1104</v>
      </c>
      <c r="C1109" s="6" t="s">
        <v>2856</v>
      </c>
      <c r="D1109" s="6" t="s">
        <v>2663</v>
      </c>
      <c r="E1109" s="6"/>
      <c r="F1109" s="6" t="s">
        <v>2645</v>
      </c>
      <c r="G1109" s="6" t="s">
        <v>834</v>
      </c>
      <c r="H1109" s="6"/>
      <c r="I1109" s="6"/>
      <c r="J1109" s="6" t="s">
        <v>614</v>
      </c>
      <c r="K1109" s="6"/>
      <c r="L1109" s="6" t="s">
        <v>1</v>
      </c>
      <c r="M1109" s="12">
        <v>42102</v>
      </c>
      <c r="N1109" s="12">
        <v>49406</v>
      </c>
      <c r="O1109" s="6">
        <v>1</v>
      </c>
      <c r="P1109" s="13">
        <v>214.2</v>
      </c>
      <c r="Q1109" s="13">
        <v>506.04203999999999</v>
      </c>
      <c r="R1109" s="14">
        <v>0.26968887098218286</v>
      </c>
      <c r="S1109" s="6" t="s">
        <v>2645</v>
      </c>
      <c r="T1109" s="6" t="s">
        <v>2646</v>
      </c>
      <c r="U1109" s="15" t="s">
        <v>2646</v>
      </c>
      <c r="V1109" s="15" t="s">
        <v>616</v>
      </c>
      <c r="W1109" s="15" t="s">
        <v>165</v>
      </c>
      <c r="X1109" s="16">
        <v>1</v>
      </c>
      <c r="Y1109" s="45">
        <f t="shared" si="229"/>
        <v>73050</v>
      </c>
      <c r="Z1109" s="41">
        <f>IF(IFERROR(MATCH(E1109,CONV_CAISO_Gen_List!C:C,0),FALSE),1,0)</f>
        <v>0</v>
      </c>
      <c r="AA1109" s="47">
        <f t="shared" si="230"/>
        <v>506.04203999999999</v>
      </c>
      <c r="AB1109">
        <f t="shared" si="231"/>
        <v>1</v>
      </c>
      <c r="AC1109">
        <f t="shared" si="232"/>
        <v>0</v>
      </c>
      <c r="AD1109">
        <f t="shared" si="228"/>
        <v>0</v>
      </c>
      <c r="AE1109">
        <f t="shared" si="233"/>
        <v>0</v>
      </c>
      <c r="AJ1109" s="44" t="str">
        <f>IFERROR(INDEX(MasterGenCapability_201906!$G:$G,MATCH($AF1109,MasterGenCapability_201906!$U:$U,0)),"")</f>
        <v/>
      </c>
      <c r="AK1109" s="44" t="str">
        <f>IFERROR(INDEX(NQC2020compliance_20191121!$L:$L,MATCH($AF1109,NQC2020compliance_20191121!$A:$A,0)),"")</f>
        <v/>
      </c>
    </row>
    <row r="1110" spans="2:37" hidden="1" x14ac:dyDescent="0.25">
      <c r="B1110" s="6">
        <v>1105</v>
      </c>
      <c r="C1110" s="6" t="s">
        <v>2857</v>
      </c>
      <c r="D1110" s="6" t="s">
        <v>2858</v>
      </c>
      <c r="E1110" s="6" t="s">
        <v>2859</v>
      </c>
      <c r="F1110" s="6" t="s">
        <v>2645</v>
      </c>
      <c r="G1110" s="6" t="s">
        <v>30</v>
      </c>
      <c r="H1110" s="6"/>
      <c r="I1110" s="6"/>
      <c r="J1110" s="6" t="s">
        <v>33</v>
      </c>
      <c r="K1110" s="6"/>
      <c r="L1110" s="6" t="s">
        <v>1</v>
      </c>
      <c r="M1110" s="12">
        <v>42736</v>
      </c>
      <c r="N1110" s="12">
        <v>73050</v>
      </c>
      <c r="O1110" s="6">
        <v>1</v>
      </c>
      <c r="P1110" s="13">
        <v>6.06</v>
      </c>
      <c r="Q1110" s="13">
        <v>46.037166666666671</v>
      </c>
      <c r="R1110" s="14">
        <v>0.86722513575558491</v>
      </c>
      <c r="S1110" s="6" t="s">
        <v>35</v>
      </c>
      <c r="T1110" s="6" t="s">
        <v>2646</v>
      </c>
      <c r="U1110" s="15" t="s">
        <v>35</v>
      </c>
      <c r="V1110" s="15" t="s">
        <v>36</v>
      </c>
      <c r="W1110" s="15" t="s">
        <v>165</v>
      </c>
      <c r="X1110" s="16">
        <v>1</v>
      </c>
      <c r="Y1110" s="45">
        <f t="shared" si="229"/>
        <v>73050</v>
      </c>
      <c r="Z1110" s="41">
        <f>IF(IFERROR(MATCH(E1110,CONV_CAISO_Gen_List!C:C,0),FALSE),1,0)</f>
        <v>1</v>
      </c>
      <c r="AA1110" s="47">
        <f t="shared" si="230"/>
        <v>46.037166666666671</v>
      </c>
      <c r="AB1110">
        <f t="shared" si="231"/>
        <v>1</v>
      </c>
      <c r="AC1110">
        <f t="shared" si="232"/>
        <v>0</v>
      </c>
      <c r="AD1110">
        <f t="shared" si="228"/>
        <v>0</v>
      </c>
      <c r="AE1110">
        <f t="shared" si="233"/>
        <v>0</v>
      </c>
      <c r="AJ1110" s="44" t="str">
        <f>IFERROR(INDEX(MasterGenCapability_201906!$G:$G,MATCH($AF1110,MasterGenCapability_201906!$U:$U,0)),"")</f>
        <v/>
      </c>
      <c r="AK1110" s="44" t="str">
        <f>IFERROR(INDEX(NQC2020compliance_20191121!$L:$L,MATCH($AF1110,NQC2020compliance_20191121!$A:$A,0)),"")</f>
        <v/>
      </c>
    </row>
    <row r="1111" spans="2:37" hidden="1" x14ac:dyDescent="0.25">
      <c r="B1111" s="6">
        <v>1106</v>
      </c>
      <c r="C1111" s="6" t="s">
        <v>2860</v>
      </c>
      <c r="D1111" s="6" t="s">
        <v>2861</v>
      </c>
      <c r="E1111" s="6"/>
      <c r="F1111" s="6" t="s">
        <v>2645</v>
      </c>
      <c r="G1111" s="6" t="s">
        <v>30</v>
      </c>
      <c r="H1111" s="6"/>
      <c r="I1111" s="6"/>
      <c r="J1111" s="6" t="s">
        <v>614</v>
      </c>
      <c r="K1111" s="6"/>
      <c r="L1111" s="6" t="s">
        <v>1</v>
      </c>
      <c r="M1111" s="48">
        <v>36526</v>
      </c>
      <c r="N1111" s="12">
        <v>73050</v>
      </c>
      <c r="O1111" s="6">
        <v>1</v>
      </c>
      <c r="P1111" s="13">
        <v>0.83299999999999996</v>
      </c>
      <c r="Q1111" s="13">
        <v>2.006697</v>
      </c>
      <c r="R1111" s="14">
        <v>0.27500000000000002</v>
      </c>
      <c r="S1111" s="6" t="s">
        <v>2645</v>
      </c>
      <c r="T1111" s="6" t="s">
        <v>2646</v>
      </c>
      <c r="U1111" s="15" t="s">
        <v>2646</v>
      </c>
      <c r="V1111" s="15" t="s">
        <v>616</v>
      </c>
      <c r="W1111" s="15" t="s">
        <v>165</v>
      </c>
      <c r="X1111" s="16">
        <v>1</v>
      </c>
      <c r="Y1111" s="45">
        <f t="shared" si="229"/>
        <v>73050</v>
      </c>
      <c r="Z1111" s="41">
        <f>IF(IFERROR(MATCH(E1111,CONV_CAISO_Gen_List!C:C,0),FALSE),1,0)</f>
        <v>0</v>
      </c>
      <c r="AA1111" s="47">
        <f t="shared" si="230"/>
        <v>2.006697</v>
      </c>
      <c r="AB1111">
        <f t="shared" si="231"/>
        <v>1</v>
      </c>
      <c r="AC1111">
        <f t="shared" si="232"/>
        <v>0</v>
      </c>
      <c r="AD1111">
        <f t="shared" si="228"/>
        <v>0</v>
      </c>
      <c r="AE1111">
        <f t="shared" si="233"/>
        <v>0</v>
      </c>
      <c r="AJ1111" s="44" t="str">
        <f>IFERROR(INDEX(MasterGenCapability_201906!$G:$G,MATCH($AF1111,MasterGenCapability_201906!$U:$U,0)),"")</f>
        <v/>
      </c>
      <c r="AK1111" s="44" t="str">
        <f>IFERROR(INDEX(NQC2020compliance_20191121!$L:$L,MATCH($AF1111,NQC2020compliance_20191121!$A:$A,0)),"")</f>
        <v/>
      </c>
    </row>
    <row r="1112" spans="2:37" hidden="1" x14ac:dyDescent="0.25">
      <c r="B1112" s="6">
        <v>1107</v>
      </c>
      <c r="C1112" s="6" t="s">
        <v>2862</v>
      </c>
      <c r="D1112" s="6" t="s">
        <v>2863</v>
      </c>
      <c r="E1112" s="6"/>
      <c r="F1112" s="6" t="s">
        <v>2645</v>
      </c>
      <c r="G1112" s="6" t="s">
        <v>30</v>
      </c>
      <c r="H1112" s="6"/>
      <c r="I1112" s="6"/>
      <c r="J1112" s="6" t="s">
        <v>614</v>
      </c>
      <c r="K1112" s="6"/>
      <c r="L1112" s="6" t="s">
        <v>1</v>
      </c>
      <c r="M1112" s="48">
        <v>36526</v>
      </c>
      <c r="N1112" s="12">
        <v>73050</v>
      </c>
      <c r="O1112" s="6">
        <v>1</v>
      </c>
      <c r="P1112" s="13">
        <v>1.29</v>
      </c>
      <c r="Q1112" s="13">
        <v>3.1189104000000003</v>
      </c>
      <c r="R1112" s="14">
        <v>0.27600000000000002</v>
      </c>
      <c r="S1112" s="6" t="s">
        <v>2645</v>
      </c>
      <c r="T1112" s="6" t="s">
        <v>2646</v>
      </c>
      <c r="U1112" s="15" t="s">
        <v>2646</v>
      </c>
      <c r="V1112" s="15" t="s">
        <v>616</v>
      </c>
      <c r="W1112" s="15" t="s">
        <v>165</v>
      </c>
      <c r="X1112" s="16">
        <v>1</v>
      </c>
      <c r="Y1112" s="45">
        <f t="shared" si="229"/>
        <v>73050</v>
      </c>
      <c r="Z1112" s="41">
        <f>IF(IFERROR(MATCH(E1112,CONV_CAISO_Gen_List!C:C,0),FALSE),1,0)</f>
        <v>0</v>
      </c>
      <c r="AA1112" s="47">
        <f t="shared" si="230"/>
        <v>3.1189104000000003</v>
      </c>
      <c r="AB1112">
        <f t="shared" si="231"/>
        <v>1</v>
      </c>
      <c r="AC1112">
        <f t="shared" si="232"/>
        <v>0</v>
      </c>
      <c r="AD1112">
        <f t="shared" si="228"/>
        <v>0</v>
      </c>
      <c r="AE1112">
        <f t="shared" si="233"/>
        <v>0</v>
      </c>
      <c r="AJ1112" s="44" t="str">
        <f>IFERROR(INDEX(MasterGenCapability_201906!$G:$G,MATCH($AF1112,MasterGenCapability_201906!$U:$U,0)),"")</f>
        <v/>
      </c>
      <c r="AK1112" s="44" t="str">
        <f>IFERROR(INDEX(NQC2020compliance_20191121!$L:$L,MATCH($AF1112,NQC2020compliance_20191121!$A:$A,0)),"")</f>
        <v/>
      </c>
    </row>
    <row r="1113" spans="2:37" hidden="1" x14ac:dyDescent="0.25">
      <c r="B1113" s="6">
        <v>1108</v>
      </c>
      <c r="C1113" s="6" t="s">
        <v>2864</v>
      </c>
      <c r="D1113" s="6" t="s">
        <v>2865</v>
      </c>
      <c r="E1113" s="6"/>
      <c r="F1113" s="6" t="s">
        <v>2645</v>
      </c>
      <c r="G1113" s="6" t="s">
        <v>30</v>
      </c>
      <c r="H1113" s="6"/>
      <c r="I1113" s="6"/>
      <c r="J1113" s="6" t="s">
        <v>211</v>
      </c>
      <c r="K1113" s="6"/>
      <c r="L1113" s="6" t="s">
        <v>1</v>
      </c>
      <c r="M1113" s="48">
        <v>36526</v>
      </c>
      <c r="N1113" s="12">
        <v>73050</v>
      </c>
      <c r="O1113" s="6">
        <v>1</v>
      </c>
      <c r="P1113" s="13">
        <v>9</v>
      </c>
      <c r="Q1113" s="13">
        <v>7.8024171666666664</v>
      </c>
      <c r="R1113" s="14">
        <v>9.896521013022154E-2</v>
      </c>
      <c r="S1113" s="6" t="s">
        <v>2645</v>
      </c>
      <c r="T1113" s="6" t="s">
        <v>2646</v>
      </c>
      <c r="U1113" s="15" t="s">
        <v>2646</v>
      </c>
      <c r="V1113" s="15" t="s">
        <v>213</v>
      </c>
      <c r="W1113" s="15" t="s">
        <v>165</v>
      </c>
      <c r="X1113" s="16">
        <v>1</v>
      </c>
      <c r="Y1113" s="45">
        <f t="shared" si="229"/>
        <v>73050</v>
      </c>
      <c r="Z1113" s="41">
        <f>IF(IFERROR(MATCH(E1113,CONV_CAISO_Gen_List!C:C,0),FALSE),1,0)</f>
        <v>0</v>
      </c>
      <c r="AA1113" s="47">
        <f t="shared" si="230"/>
        <v>7.8024171666666664</v>
      </c>
      <c r="AB1113">
        <f t="shared" si="231"/>
        <v>1</v>
      </c>
      <c r="AC1113">
        <f t="shared" si="232"/>
        <v>0</v>
      </c>
      <c r="AD1113">
        <f t="shared" si="228"/>
        <v>0</v>
      </c>
      <c r="AE1113">
        <f t="shared" si="233"/>
        <v>0</v>
      </c>
      <c r="AJ1113" s="44" t="str">
        <f>IFERROR(INDEX(MasterGenCapability_201906!$G:$G,MATCH($AF1113,MasterGenCapability_201906!$U:$U,0)),"")</f>
        <v/>
      </c>
      <c r="AK1113" s="44" t="str">
        <f>IFERROR(INDEX(NQC2020compliance_20191121!$L:$L,MATCH($AF1113,NQC2020compliance_20191121!$A:$A,0)),"")</f>
        <v/>
      </c>
    </row>
    <row r="1114" spans="2:37" hidden="1" x14ac:dyDescent="0.25">
      <c r="B1114" s="6">
        <v>1109</v>
      </c>
      <c r="C1114" s="6" t="s">
        <v>2866</v>
      </c>
      <c r="D1114" s="6" t="s">
        <v>2867</v>
      </c>
      <c r="E1114" s="6"/>
      <c r="F1114" s="6" t="s">
        <v>2645</v>
      </c>
      <c r="G1114" s="6" t="s">
        <v>30</v>
      </c>
      <c r="H1114" s="6"/>
      <c r="I1114" s="6"/>
      <c r="J1114" s="6" t="s">
        <v>614</v>
      </c>
      <c r="K1114" s="6"/>
      <c r="L1114" s="6" t="s">
        <v>1</v>
      </c>
      <c r="M1114" s="48">
        <v>36526</v>
      </c>
      <c r="N1114" s="12">
        <v>73050</v>
      </c>
      <c r="O1114" s="6">
        <v>1</v>
      </c>
      <c r="P1114" s="13">
        <v>1.5589999999999999</v>
      </c>
      <c r="Q1114" s="13">
        <v>3.7556310000000002</v>
      </c>
      <c r="R1114" s="14">
        <v>0.27500000000000002</v>
      </c>
      <c r="S1114" s="6" t="s">
        <v>2645</v>
      </c>
      <c r="T1114" s="6" t="s">
        <v>2646</v>
      </c>
      <c r="U1114" s="15" t="s">
        <v>2646</v>
      </c>
      <c r="V1114" s="15" t="s">
        <v>616</v>
      </c>
      <c r="W1114" s="15" t="s">
        <v>165</v>
      </c>
      <c r="X1114" s="16">
        <v>1</v>
      </c>
      <c r="Y1114" s="45">
        <f t="shared" si="229"/>
        <v>73050</v>
      </c>
      <c r="Z1114" s="41">
        <f>IF(IFERROR(MATCH(E1114,CONV_CAISO_Gen_List!C:C,0),FALSE),1,0)</f>
        <v>0</v>
      </c>
      <c r="AA1114" s="47">
        <f t="shared" si="230"/>
        <v>3.7556310000000002</v>
      </c>
      <c r="AB1114">
        <f t="shared" si="231"/>
        <v>1</v>
      </c>
      <c r="AC1114">
        <f t="shared" si="232"/>
        <v>0</v>
      </c>
      <c r="AD1114">
        <f t="shared" si="228"/>
        <v>0</v>
      </c>
      <c r="AE1114">
        <f t="shared" si="233"/>
        <v>0</v>
      </c>
      <c r="AJ1114" s="44" t="str">
        <f>IFERROR(INDEX(MasterGenCapability_201906!$G:$G,MATCH($AF1114,MasterGenCapability_201906!$U:$U,0)),"")</f>
        <v/>
      </c>
      <c r="AK1114" s="44" t="str">
        <f>IFERROR(INDEX(NQC2020compliance_20191121!$L:$L,MATCH($AF1114,NQC2020compliance_20191121!$A:$A,0)),"")</f>
        <v/>
      </c>
    </row>
    <row r="1115" spans="2:37" hidden="1" x14ac:dyDescent="0.25">
      <c r="B1115" s="6">
        <v>1110</v>
      </c>
      <c r="C1115" s="6" t="s">
        <v>2868</v>
      </c>
      <c r="D1115" s="6" t="s">
        <v>2869</v>
      </c>
      <c r="E1115" s="6"/>
      <c r="F1115" s="6" t="s">
        <v>2645</v>
      </c>
      <c r="G1115" s="6" t="s">
        <v>30</v>
      </c>
      <c r="H1115" s="6"/>
      <c r="I1115" s="6"/>
      <c r="J1115" s="6" t="s">
        <v>614</v>
      </c>
      <c r="K1115" s="6"/>
      <c r="L1115" s="6" t="s">
        <v>1</v>
      </c>
      <c r="M1115" s="48">
        <v>36526</v>
      </c>
      <c r="N1115" s="12">
        <v>73050</v>
      </c>
      <c r="O1115" s="6">
        <v>1</v>
      </c>
      <c r="P1115" s="13">
        <v>0.15</v>
      </c>
      <c r="Q1115" s="13">
        <v>0.36135</v>
      </c>
      <c r="R1115" s="14">
        <v>0.27500000000000002</v>
      </c>
      <c r="S1115" s="6" t="s">
        <v>2645</v>
      </c>
      <c r="T1115" s="6" t="s">
        <v>2646</v>
      </c>
      <c r="U1115" s="15" t="s">
        <v>2646</v>
      </c>
      <c r="V1115" s="15" t="s">
        <v>616</v>
      </c>
      <c r="W1115" s="15" t="s">
        <v>165</v>
      </c>
      <c r="X1115" s="16">
        <v>1</v>
      </c>
      <c r="Y1115" s="45">
        <f t="shared" si="229"/>
        <v>73050</v>
      </c>
      <c r="Z1115" s="41">
        <f>IF(IFERROR(MATCH(E1115,CONV_CAISO_Gen_List!C:C,0),FALSE),1,0)</f>
        <v>0</v>
      </c>
      <c r="AA1115" s="47">
        <f t="shared" si="230"/>
        <v>0.36135</v>
      </c>
      <c r="AB1115">
        <f t="shared" si="231"/>
        <v>1</v>
      </c>
      <c r="AC1115">
        <f t="shared" si="232"/>
        <v>0</v>
      </c>
      <c r="AD1115">
        <f t="shared" si="228"/>
        <v>0</v>
      </c>
      <c r="AE1115">
        <f t="shared" si="233"/>
        <v>0</v>
      </c>
      <c r="AJ1115" s="44" t="str">
        <f>IFERROR(INDEX(MasterGenCapability_201906!$G:$G,MATCH($AF1115,MasterGenCapability_201906!$U:$U,0)),"")</f>
        <v/>
      </c>
      <c r="AK1115" s="44" t="str">
        <f>IFERROR(INDEX(NQC2020compliance_20191121!$L:$L,MATCH($AF1115,NQC2020compliance_20191121!$A:$A,0)),"")</f>
        <v/>
      </c>
    </row>
    <row r="1116" spans="2:37" hidden="1" x14ac:dyDescent="0.25">
      <c r="B1116" s="6">
        <v>1111</v>
      </c>
      <c r="C1116" s="6" t="s">
        <v>2870</v>
      </c>
      <c r="D1116" s="6" t="s">
        <v>2871</v>
      </c>
      <c r="E1116" s="6"/>
      <c r="F1116" s="6" t="s">
        <v>2645</v>
      </c>
      <c r="G1116" s="6" t="s">
        <v>30</v>
      </c>
      <c r="H1116" s="6"/>
      <c r="I1116" s="6"/>
      <c r="J1116" s="6" t="s">
        <v>614</v>
      </c>
      <c r="K1116" s="6"/>
      <c r="L1116" s="6" t="s">
        <v>1</v>
      </c>
      <c r="M1116" s="12">
        <v>42339</v>
      </c>
      <c r="N1116" s="12">
        <v>73050</v>
      </c>
      <c r="O1116" s="6">
        <v>1</v>
      </c>
      <c r="P1116" s="13">
        <v>2.2000000000000002</v>
      </c>
      <c r="Q1116" s="13">
        <v>5.3190720000000002</v>
      </c>
      <c r="R1116" s="14">
        <v>0.27599999999999997</v>
      </c>
      <c r="S1116" s="6" t="s">
        <v>2645</v>
      </c>
      <c r="T1116" s="6" t="s">
        <v>2646</v>
      </c>
      <c r="U1116" s="15" t="s">
        <v>2646</v>
      </c>
      <c r="V1116" s="15" t="s">
        <v>616</v>
      </c>
      <c r="W1116" s="15" t="s">
        <v>165</v>
      </c>
      <c r="X1116" s="16">
        <v>1</v>
      </c>
      <c r="Y1116" s="45">
        <f t="shared" si="229"/>
        <v>73050</v>
      </c>
      <c r="Z1116" s="41">
        <f>IF(IFERROR(MATCH(E1116,CONV_CAISO_Gen_List!C:C,0),FALSE),1,0)</f>
        <v>0</v>
      </c>
      <c r="AA1116" s="47">
        <f t="shared" si="230"/>
        <v>5.3190720000000002</v>
      </c>
      <c r="AB1116">
        <f t="shared" si="231"/>
        <v>1</v>
      </c>
      <c r="AC1116">
        <f t="shared" si="232"/>
        <v>0</v>
      </c>
      <c r="AD1116">
        <f t="shared" si="228"/>
        <v>0</v>
      </c>
      <c r="AE1116">
        <f t="shared" si="233"/>
        <v>0</v>
      </c>
      <c r="AJ1116" s="44" t="str">
        <f>IFERROR(INDEX(MasterGenCapability_201906!$G:$G,MATCH($AF1116,MasterGenCapability_201906!$U:$U,0)),"")</f>
        <v/>
      </c>
      <c r="AK1116" s="44" t="str">
        <f>IFERROR(INDEX(NQC2020compliance_20191121!$L:$L,MATCH($AF1116,NQC2020compliance_20191121!$A:$A,0)),"")</f>
        <v/>
      </c>
    </row>
    <row r="1117" spans="2:37" x14ac:dyDescent="0.25">
      <c r="B1117" s="6">
        <v>1112</v>
      </c>
      <c r="C1117" s="6" t="s">
        <v>2872</v>
      </c>
      <c r="D1117" s="6" t="s">
        <v>2611</v>
      </c>
      <c r="E1117" s="6" t="s">
        <v>2612</v>
      </c>
      <c r="F1117" s="6" t="s">
        <v>2873</v>
      </c>
      <c r="G1117" s="6" t="s">
        <v>30</v>
      </c>
      <c r="H1117" s="6"/>
      <c r="I1117" s="6"/>
      <c r="J1117" s="6" t="s">
        <v>191</v>
      </c>
      <c r="K1117" s="6"/>
      <c r="L1117" s="6" t="s">
        <v>1</v>
      </c>
      <c r="M1117" s="12">
        <v>30317</v>
      </c>
      <c r="N1117" s="12">
        <v>73050</v>
      </c>
      <c r="O1117" s="6">
        <v>1</v>
      </c>
      <c r="P1117" s="13">
        <v>5.653999999999999</v>
      </c>
      <c r="Q1117" s="13">
        <v>46.374656266666662</v>
      </c>
      <c r="R1117" s="14">
        <v>0.93631243946312448</v>
      </c>
      <c r="S1117" s="6" t="s">
        <v>35</v>
      </c>
      <c r="T1117" s="6" t="s">
        <v>35</v>
      </c>
      <c r="U1117" s="15" t="s">
        <v>35</v>
      </c>
      <c r="V1117" s="15" t="s">
        <v>191</v>
      </c>
      <c r="W1117" s="15" t="s">
        <v>165</v>
      </c>
      <c r="X1117" s="16">
        <v>1</v>
      </c>
      <c r="Y1117" s="45">
        <f t="shared" si="229"/>
        <v>73050</v>
      </c>
      <c r="Z1117" s="41">
        <f>IF(IFERROR(MATCH(E1117,CONV_CAISO_Gen_List!C:C,0),FALSE),1,0)</f>
        <v>1</v>
      </c>
      <c r="AA1117" s="47">
        <f t="shared" si="230"/>
        <v>46.374656266666662</v>
      </c>
      <c r="AB1117">
        <f t="shared" si="231"/>
        <v>1</v>
      </c>
      <c r="AC1117">
        <f t="shared" si="232"/>
        <v>1</v>
      </c>
      <c r="AD1117">
        <f t="shared" si="228"/>
        <v>1</v>
      </c>
      <c r="AE1117">
        <f t="shared" si="233"/>
        <v>0</v>
      </c>
      <c r="AF1117" t="str">
        <f t="shared" ref="AF1117:AF1130" si="234">IF(ISBLANK(E1117),C1117,E1117)</f>
        <v>NCPA_7_GP1UN1</v>
      </c>
      <c r="AG1117" t="str">
        <f t="shared" ref="AG1117:AG1130" si="235">D1117</f>
        <v>Geothermal 1</v>
      </c>
      <c r="AH1117" s="70">
        <f t="shared" ref="AH1117:AH1130" si="236">P1117</f>
        <v>5.653999999999999</v>
      </c>
      <c r="AI1117" t="str">
        <f t="shared" ref="AI1117:AI1130" si="237">V1117</f>
        <v>Geothermal</v>
      </c>
      <c r="AJ1117" s="44">
        <f>IFERROR(INDEX(MasterGenCapability_201906!$G:$G,MATCH($AF1117,MasterGenCapability_201906!$U:$U,0)),"")</f>
        <v>38.85</v>
      </c>
      <c r="AK1117" s="44">
        <f>IFERROR(INDEX(NQC2020compliance_20191121!$L:$L,MATCH($AF1117,NQC2020compliance_20191121!$A:$A,0)),"")</f>
        <v>31</v>
      </c>
    </row>
    <row r="1118" spans="2:37" x14ac:dyDescent="0.25">
      <c r="B1118" s="6">
        <v>1113</v>
      </c>
      <c r="C1118" s="6" t="s">
        <v>2874</v>
      </c>
      <c r="D1118" s="6" t="s">
        <v>2614</v>
      </c>
      <c r="E1118" s="6" t="s">
        <v>2615</v>
      </c>
      <c r="F1118" s="6" t="s">
        <v>2873</v>
      </c>
      <c r="G1118" s="6" t="s">
        <v>30</v>
      </c>
      <c r="H1118" s="6"/>
      <c r="I1118" s="6"/>
      <c r="J1118" s="6" t="s">
        <v>191</v>
      </c>
      <c r="K1118" s="6"/>
      <c r="L1118" s="6" t="s">
        <v>1</v>
      </c>
      <c r="M1118" s="12">
        <v>31168</v>
      </c>
      <c r="N1118" s="12">
        <v>73050</v>
      </c>
      <c r="O1118" s="6">
        <v>1</v>
      </c>
      <c r="P1118" s="13">
        <v>5.653999999999999</v>
      </c>
      <c r="Q1118" s="13">
        <v>42.067230040000005</v>
      </c>
      <c r="R1118" s="14">
        <v>0.8493447488584478</v>
      </c>
      <c r="S1118" s="6" t="s">
        <v>35</v>
      </c>
      <c r="T1118" s="6" t="s">
        <v>35</v>
      </c>
      <c r="U1118" s="15" t="s">
        <v>35</v>
      </c>
      <c r="V1118" s="15" t="s">
        <v>191</v>
      </c>
      <c r="W1118" s="15" t="s">
        <v>165</v>
      </c>
      <c r="X1118" s="16">
        <v>1</v>
      </c>
      <c r="Y1118" s="45">
        <f t="shared" si="229"/>
        <v>73050</v>
      </c>
      <c r="Z1118" s="41">
        <f>IF(IFERROR(MATCH(E1118,CONV_CAISO_Gen_List!C:C,0),FALSE),1,0)</f>
        <v>1</v>
      </c>
      <c r="AA1118" s="47">
        <f t="shared" si="230"/>
        <v>42.067230040000005</v>
      </c>
      <c r="AB1118">
        <f t="shared" si="231"/>
        <v>1</v>
      </c>
      <c r="AC1118">
        <f t="shared" si="232"/>
        <v>1</v>
      </c>
      <c r="AD1118">
        <f t="shared" si="228"/>
        <v>1</v>
      </c>
      <c r="AE1118">
        <f t="shared" si="233"/>
        <v>0</v>
      </c>
      <c r="AF1118" t="str">
        <f t="shared" si="234"/>
        <v>NCPA_7_GP2UN3</v>
      </c>
      <c r="AG1118" t="str">
        <f t="shared" si="235"/>
        <v>Geothermal 2</v>
      </c>
      <c r="AH1118" s="70">
        <f t="shared" si="236"/>
        <v>5.653999999999999</v>
      </c>
      <c r="AI1118" t="str">
        <f t="shared" si="237"/>
        <v>Geothermal</v>
      </c>
      <c r="AJ1118" s="44">
        <f>IFERROR(INDEX(MasterGenCapability_201906!$G:$G,MATCH($AF1118,MasterGenCapability_201906!$U:$U,0)),"")</f>
        <v>42.42</v>
      </c>
      <c r="AK1118" s="44">
        <f>IFERROR(INDEX(NQC2020compliance_20191121!$L:$L,MATCH($AF1118,NQC2020compliance_20191121!$A:$A,0)),"")</f>
        <v>0</v>
      </c>
    </row>
    <row r="1119" spans="2:37" x14ac:dyDescent="0.25">
      <c r="B1119" s="6">
        <v>1114</v>
      </c>
      <c r="C1119" s="6" t="s">
        <v>2875</v>
      </c>
      <c r="D1119" s="6" t="s">
        <v>2583</v>
      </c>
      <c r="E1119" s="6" t="s">
        <v>2584</v>
      </c>
      <c r="F1119" s="6" t="s">
        <v>2873</v>
      </c>
      <c r="G1119" s="6" t="s">
        <v>30</v>
      </c>
      <c r="H1119" s="6"/>
      <c r="I1119" s="6"/>
      <c r="J1119" s="6" t="s">
        <v>211</v>
      </c>
      <c r="K1119" s="6"/>
      <c r="L1119" s="6" t="s">
        <v>1</v>
      </c>
      <c r="M1119" s="12">
        <v>30195</v>
      </c>
      <c r="N1119" s="12">
        <v>73050</v>
      </c>
      <c r="O1119" s="6">
        <v>1</v>
      </c>
      <c r="P1119" s="13">
        <v>0.62219999999999998</v>
      </c>
      <c r="Q1119" s="13">
        <v>1.8414763181818181</v>
      </c>
      <c r="R1119" s="14">
        <v>0.33785630275356304</v>
      </c>
      <c r="S1119" s="6" t="s">
        <v>35</v>
      </c>
      <c r="T1119" s="6" t="s">
        <v>35</v>
      </c>
      <c r="U1119" s="15" t="s">
        <v>35</v>
      </c>
      <c r="V1119" s="15" t="s">
        <v>213</v>
      </c>
      <c r="W1119" s="15" t="s">
        <v>165</v>
      </c>
      <c r="X1119" s="16">
        <v>1</v>
      </c>
      <c r="Y1119" s="45">
        <f t="shared" si="229"/>
        <v>73050</v>
      </c>
      <c r="Z1119" s="41">
        <f>IF(IFERROR(MATCH(E1119,CONV_CAISO_Gen_List!C:C,0),FALSE),1,0)</f>
        <v>0</v>
      </c>
      <c r="AA1119" s="47">
        <f t="shared" si="230"/>
        <v>1.8414763181818181</v>
      </c>
      <c r="AB1119">
        <f t="shared" si="231"/>
        <v>1</v>
      </c>
      <c r="AC1119">
        <f t="shared" si="232"/>
        <v>1</v>
      </c>
      <c r="AD1119">
        <f t="shared" si="228"/>
        <v>1</v>
      </c>
      <c r="AE1119">
        <f t="shared" si="233"/>
        <v>0</v>
      </c>
      <c r="AF1119" t="str">
        <f t="shared" si="234"/>
        <v>SPICER_1_UNIT 1</v>
      </c>
      <c r="AG1119" t="str">
        <f t="shared" si="235"/>
        <v>Spicer</v>
      </c>
      <c r="AH1119" s="70">
        <f t="shared" si="236"/>
        <v>0.62219999999999998</v>
      </c>
      <c r="AI1119" t="str">
        <f t="shared" si="237"/>
        <v>Small_Hydro</v>
      </c>
      <c r="AJ1119" s="44" t="str">
        <f>IFERROR(INDEX(MasterGenCapability_201906!$G:$G,MATCH($AF1119,MasterGenCapability_201906!$U:$U,0)),"")</f>
        <v/>
      </c>
      <c r="AK1119" s="44" t="str">
        <f>IFERROR(INDEX(NQC2020compliance_20191121!$L:$L,MATCH($AF1119,NQC2020compliance_20191121!$A:$A,0)),"")</f>
        <v/>
      </c>
    </row>
    <row r="1120" spans="2:37" x14ac:dyDescent="0.25">
      <c r="B1120" s="6">
        <v>1115</v>
      </c>
      <c r="C1120" s="6" t="s">
        <v>2876</v>
      </c>
      <c r="D1120" s="6" t="s">
        <v>2596</v>
      </c>
      <c r="E1120" s="6"/>
      <c r="F1120" s="6" t="s">
        <v>2873</v>
      </c>
      <c r="G1120" s="6" t="s">
        <v>30</v>
      </c>
      <c r="H1120" s="6"/>
      <c r="I1120" s="6"/>
      <c r="J1120" s="6" t="s">
        <v>211</v>
      </c>
      <c r="K1120" s="6"/>
      <c r="L1120" s="6" t="s">
        <v>1</v>
      </c>
      <c r="M1120" s="12">
        <v>38353</v>
      </c>
      <c r="N1120" s="12">
        <v>45657</v>
      </c>
      <c r="O1120" s="6">
        <v>1</v>
      </c>
      <c r="P1120" s="13">
        <v>6.6216150000000001E-2</v>
      </c>
      <c r="Q1120" s="13">
        <v>0.27136091709999999</v>
      </c>
      <c r="R1120" s="14">
        <v>0.46782051873376074</v>
      </c>
      <c r="S1120" s="6" t="s">
        <v>2591</v>
      </c>
      <c r="T1120" s="6" t="s">
        <v>35</v>
      </c>
      <c r="U1120" s="15" t="s">
        <v>2591</v>
      </c>
      <c r="V1120" s="15" t="s">
        <v>213</v>
      </c>
      <c r="W1120" s="15" t="s">
        <v>165</v>
      </c>
      <c r="X1120" s="16">
        <v>1</v>
      </c>
      <c r="Y1120" s="45">
        <f t="shared" si="229"/>
        <v>73050</v>
      </c>
      <c r="Z1120" s="41">
        <f>IF(IFERROR(MATCH(E1120,CONV_CAISO_Gen_List!C:C,0),FALSE),1,0)</f>
        <v>0</v>
      </c>
      <c r="AA1120" s="47">
        <f t="shared" si="230"/>
        <v>0.27136091709999999</v>
      </c>
      <c r="AB1120">
        <f t="shared" si="231"/>
        <v>1</v>
      </c>
      <c r="AC1120">
        <f t="shared" si="232"/>
        <v>1</v>
      </c>
      <c r="AD1120">
        <f t="shared" si="228"/>
        <v>1</v>
      </c>
      <c r="AE1120">
        <f t="shared" si="233"/>
        <v>0</v>
      </c>
      <c r="AF1120" t="str">
        <f t="shared" si="234"/>
        <v>LODI-2011-7</v>
      </c>
      <c r="AG1120" t="str">
        <f t="shared" si="235"/>
        <v>Nimbus</v>
      </c>
      <c r="AH1120" s="70">
        <f t="shared" si="236"/>
        <v>6.6216150000000001E-2</v>
      </c>
      <c r="AI1120" t="str">
        <f t="shared" si="237"/>
        <v>Small_Hydro</v>
      </c>
      <c r="AJ1120" s="44" t="str">
        <f>IFERROR(INDEX(MasterGenCapability_201906!$G:$G,MATCH($AF1120,MasterGenCapability_201906!$U:$U,0)),"")</f>
        <v/>
      </c>
      <c r="AK1120" s="44" t="str">
        <f>IFERROR(INDEX(NQC2020compliance_20191121!$L:$L,MATCH($AF1120,NQC2020compliance_20191121!$A:$A,0)),"")</f>
        <v/>
      </c>
    </row>
    <row r="1121" spans="2:37" x14ac:dyDescent="0.25">
      <c r="B1121" s="6">
        <v>1116</v>
      </c>
      <c r="C1121" s="6" t="s">
        <v>2876</v>
      </c>
      <c r="D1121" s="6" t="s">
        <v>2597</v>
      </c>
      <c r="E1121" s="6"/>
      <c r="F1121" s="6" t="s">
        <v>2873</v>
      </c>
      <c r="G1121" s="6" t="s">
        <v>30</v>
      </c>
      <c r="H1121" s="6"/>
      <c r="I1121" s="6"/>
      <c r="J1121" s="6" t="s">
        <v>211</v>
      </c>
      <c r="K1121" s="6"/>
      <c r="L1121" s="6" t="s">
        <v>1</v>
      </c>
      <c r="M1121" s="12">
        <v>38353</v>
      </c>
      <c r="N1121" s="12">
        <v>45657</v>
      </c>
      <c r="O1121" s="6">
        <v>1</v>
      </c>
      <c r="P1121" s="13">
        <v>1.7902885E-2</v>
      </c>
      <c r="Q1121" s="13">
        <v>5.8462840800000013E-2</v>
      </c>
      <c r="R1121" s="14">
        <v>0.37278015660451402</v>
      </c>
      <c r="S1121" s="6" t="s">
        <v>2591</v>
      </c>
      <c r="T1121" s="6" t="s">
        <v>35</v>
      </c>
      <c r="U1121" s="15" t="s">
        <v>2591</v>
      </c>
      <c r="V1121" s="15" t="s">
        <v>213</v>
      </c>
      <c r="W1121" s="15" t="s">
        <v>165</v>
      </c>
      <c r="X1121" s="16">
        <v>1</v>
      </c>
      <c r="Y1121" s="45">
        <f t="shared" si="229"/>
        <v>73050</v>
      </c>
      <c r="Z1121" s="41">
        <f>IF(IFERROR(MATCH(E1121,CONV_CAISO_Gen_List!C:C,0),FALSE),1,0)</f>
        <v>0</v>
      </c>
      <c r="AA1121" s="47">
        <f t="shared" si="230"/>
        <v>5.8462840800000013E-2</v>
      </c>
      <c r="AB1121">
        <f t="shared" si="231"/>
        <v>1</v>
      </c>
      <c r="AC1121">
        <f t="shared" si="232"/>
        <v>1</v>
      </c>
      <c r="AD1121">
        <f t="shared" si="228"/>
        <v>1</v>
      </c>
      <c r="AE1121">
        <f t="shared" si="233"/>
        <v>0</v>
      </c>
      <c r="AF1121" t="str">
        <f t="shared" si="234"/>
        <v>LODI-2011-7</v>
      </c>
      <c r="AG1121" t="str">
        <f t="shared" si="235"/>
        <v>Stampede</v>
      </c>
      <c r="AH1121" s="70">
        <f t="shared" si="236"/>
        <v>1.7902885E-2</v>
      </c>
      <c r="AI1121" t="str">
        <f t="shared" si="237"/>
        <v>Small_Hydro</v>
      </c>
      <c r="AJ1121" s="44" t="str">
        <f>IFERROR(INDEX(MasterGenCapability_201906!$G:$G,MATCH($AF1121,MasterGenCapability_201906!$U:$U,0)),"")</f>
        <v/>
      </c>
      <c r="AK1121" s="44" t="str">
        <f>IFERROR(INDEX(NQC2020compliance_20191121!$L:$L,MATCH($AF1121,NQC2020compliance_20191121!$A:$A,0)),"")</f>
        <v/>
      </c>
    </row>
    <row r="1122" spans="2:37" x14ac:dyDescent="0.25">
      <c r="B1122" s="6">
        <v>1117</v>
      </c>
      <c r="C1122" s="6" t="s">
        <v>2876</v>
      </c>
      <c r="D1122" s="6" t="s">
        <v>2598</v>
      </c>
      <c r="E1122" s="6" t="s">
        <v>2599</v>
      </c>
      <c r="F1122" s="6" t="s">
        <v>2873</v>
      </c>
      <c r="G1122" s="6" t="s">
        <v>30</v>
      </c>
      <c r="H1122" s="6"/>
      <c r="I1122" s="6"/>
      <c r="J1122" s="6" t="s">
        <v>211</v>
      </c>
      <c r="K1122" s="6"/>
      <c r="L1122" s="6" t="s">
        <v>1</v>
      </c>
      <c r="M1122" s="12">
        <v>38353</v>
      </c>
      <c r="N1122" s="12">
        <v>45657</v>
      </c>
      <c r="O1122" s="6">
        <v>1</v>
      </c>
      <c r="P1122" s="13">
        <v>1.716715E-3</v>
      </c>
      <c r="Q1122" s="13">
        <v>1.00002920472E-2</v>
      </c>
      <c r="R1122" s="14">
        <v>0.66498274328411322</v>
      </c>
      <c r="S1122" s="6" t="s">
        <v>35</v>
      </c>
      <c r="T1122" s="6" t="s">
        <v>35</v>
      </c>
      <c r="U1122" s="15" t="s">
        <v>35</v>
      </c>
      <c r="V1122" s="15" t="s">
        <v>213</v>
      </c>
      <c r="W1122" s="15" t="s">
        <v>165</v>
      </c>
      <c r="X1122" s="16">
        <v>1</v>
      </c>
      <c r="Y1122" s="45">
        <f t="shared" si="229"/>
        <v>73050</v>
      </c>
      <c r="Z1122" s="41">
        <f>IF(IFERROR(MATCH(E1122,CONV_CAISO_Gen_List!C:C,0),FALSE),1,0)</f>
        <v>0</v>
      </c>
      <c r="AA1122" s="47">
        <f t="shared" si="230"/>
        <v>1.00002920472E-2</v>
      </c>
      <c r="AB1122">
        <f t="shared" si="231"/>
        <v>1</v>
      </c>
      <c r="AC1122">
        <f t="shared" si="232"/>
        <v>1</v>
      </c>
      <c r="AD1122">
        <f t="shared" si="228"/>
        <v>1</v>
      </c>
      <c r="AE1122">
        <f t="shared" si="233"/>
        <v>0</v>
      </c>
      <c r="AF1122" t="str">
        <f t="shared" si="234"/>
        <v>LEWSTN_7_UNIT 1</v>
      </c>
      <c r="AG1122" t="str">
        <f t="shared" si="235"/>
        <v>Lewiston</v>
      </c>
      <c r="AH1122" s="70">
        <f t="shared" si="236"/>
        <v>1.716715E-3</v>
      </c>
      <c r="AI1122" t="str">
        <f t="shared" si="237"/>
        <v>Small_Hydro</v>
      </c>
      <c r="AJ1122" s="44" t="str">
        <f>IFERROR(INDEX(MasterGenCapability_201906!$G:$G,MATCH($AF1122,MasterGenCapability_201906!$U:$U,0)),"")</f>
        <v/>
      </c>
      <c r="AK1122" s="44" t="str">
        <f>IFERROR(INDEX(NQC2020compliance_20191121!$L:$L,MATCH($AF1122,NQC2020compliance_20191121!$A:$A,0)),"")</f>
        <v/>
      </c>
    </row>
    <row r="1123" spans="2:37" x14ac:dyDescent="0.25">
      <c r="B1123" s="6">
        <v>1118</v>
      </c>
      <c r="C1123" s="6" t="s">
        <v>2877</v>
      </c>
      <c r="D1123" s="6" t="s">
        <v>2611</v>
      </c>
      <c r="E1123" s="6" t="s">
        <v>2612</v>
      </c>
      <c r="F1123" s="6" t="s">
        <v>2878</v>
      </c>
      <c r="G1123" s="6" t="s">
        <v>30</v>
      </c>
      <c r="H1123" s="6"/>
      <c r="I1123" s="6"/>
      <c r="J1123" s="6" t="s">
        <v>191</v>
      </c>
      <c r="K1123" s="6"/>
      <c r="L1123" s="6" t="s">
        <v>1</v>
      </c>
      <c r="M1123" s="12">
        <v>40176</v>
      </c>
      <c r="N1123" s="12">
        <v>73050</v>
      </c>
      <c r="O1123" s="6">
        <v>1</v>
      </c>
      <c r="P1123" s="13">
        <v>2.024</v>
      </c>
      <c r="Q1123" s="13">
        <v>16.601044266666669</v>
      </c>
      <c r="R1123" s="14">
        <v>0.93631243946312459</v>
      </c>
      <c r="S1123" s="6" t="s">
        <v>35</v>
      </c>
      <c r="T1123" s="6" t="s">
        <v>35</v>
      </c>
      <c r="U1123" s="15" t="s">
        <v>35</v>
      </c>
      <c r="V1123" s="15" t="s">
        <v>191</v>
      </c>
      <c r="W1123" s="15" t="s">
        <v>165</v>
      </c>
      <c r="X1123" s="16">
        <v>1</v>
      </c>
      <c r="Y1123" s="45">
        <f t="shared" si="229"/>
        <v>73050</v>
      </c>
      <c r="Z1123" s="41">
        <f>IF(IFERROR(MATCH(E1123,CONV_CAISO_Gen_List!C:C,0),FALSE),1,0)</f>
        <v>1</v>
      </c>
      <c r="AA1123" s="47">
        <f t="shared" si="230"/>
        <v>16.601044266666669</v>
      </c>
      <c r="AB1123">
        <f t="shared" si="231"/>
        <v>1</v>
      </c>
      <c r="AC1123">
        <f t="shared" si="232"/>
        <v>1</v>
      </c>
      <c r="AD1123">
        <f t="shared" si="228"/>
        <v>1</v>
      </c>
      <c r="AE1123">
        <f t="shared" si="233"/>
        <v>0</v>
      </c>
      <c r="AF1123" t="str">
        <f t="shared" si="234"/>
        <v>NCPA_7_GP1UN1</v>
      </c>
      <c r="AG1123" t="str">
        <f t="shared" si="235"/>
        <v>Geothermal 1</v>
      </c>
      <c r="AH1123" s="70">
        <f t="shared" si="236"/>
        <v>2.024</v>
      </c>
      <c r="AI1123" t="str">
        <f t="shared" si="237"/>
        <v>Geothermal</v>
      </c>
      <c r="AJ1123" s="44">
        <f>IFERROR(INDEX(MasterGenCapability_201906!$G:$G,MATCH($AF1123,MasterGenCapability_201906!$U:$U,0)),"")</f>
        <v>38.85</v>
      </c>
      <c r="AK1123" s="44">
        <f>IFERROR(INDEX(NQC2020compliance_20191121!$L:$L,MATCH($AF1123,NQC2020compliance_20191121!$A:$A,0)),"")</f>
        <v>31</v>
      </c>
    </row>
    <row r="1124" spans="2:37" x14ac:dyDescent="0.25">
      <c r="B1124" s="6">
        <v>1119</v>
      </c>
      <c r="C1124" s="6" t="s">
        <v>2879</v>
      </c>
      <c r="D1124" s="6" t="s">
        <v>2614</v>
      </c>
      <c r="E1124" s="6" t="s">
        <v>2615</v>
      </c>
      <c r="F1124" s="6" t="s">
        <v>2878</v>
      </c>
      <c r="G1124" s="6" t="s">
        <v>30</v>
      </c>
      <c r="H1124" s="6"/>
      <c r="I1124" s="6"/>
      <c r="J1124" s="6" t="s">
        <v>191</v>
      </c>
      <c r="K1124" s="6"/>
      <c r="L1124" s="6" t="s">
        <v>1</v>
      </c>
      <c r="M1124" s="12">
        <v>40176</v>
      </c>
      <c r="N1124" s="12">
        <v>73050</v>
      </c>
      <c r="O1124" s="6">
        <v>1</v>
      </c>
      <c r="P1124" s="13">
        <v>2.024</v>
      </c>
      <c r="Q1124" s="13">
        <v>15.059086240000003</v>
      </c>
      <c r="R1124" s="14">
        <v>0.84934474885844768</v>
      </c>
      <c r="S1124" s="6" t="s">
        <v>35</v>
      </c>
      <c r="T1124" s="6" t="s">
        <v>35</v>
      </c>
      <c r="U1124" s="15" t="s">
        <v>35</v>
      </c>
      <c r="V1124" s="15" t="s">
        <v>191</v>
      </c>
      <c r="W1124" s="15" t="s">
        <v>165</v>
      </c>
      <c r="X1124" s="16">
        <v>1</v>
      </c>
      <c r="Y1124" s="45">
        <f t="shared" si="229"/>
        <v>73050</v>
      </c>
      <c r="Z1124" s="41">
        <f>IF(IFERROR(MATCH(E1124,CONV_CAISO_Gen_List!C:C,0),FALSE),1,0)</f>
        <v>1</v>
      </c>
      <c r="AA1124" s="47">
        <f t="shared" si="230"/>
        <v>15.059086240000003</v>
      </c>
      <c r="AB1124">
        <f t="shared" si="231"/>
        <v>1</v>
      </c>
      <c r="AC1124">
        <f t="shared" si="232"/>
        <v>1</v>
      </c>
      <c r="AD1124">
        <f t="shared" si="228"/>
        <v>1</v>
      </c>
      <c r="AE1124">
        <f t="shared" si="233"/>
        <v>0</v>
      </c>
      <c r="AF1124" t="str">
        <f t="shared" si="234"/>
        <v>NCPA_7_GP2UN3</v>
      </c>
      <c r="AG1124" t="str">
        <f t="shared" si="235"/>
        <v>Geothermal 2</v>
      </c>
      <c r="AH1124" s="70">
        <f t="shared" si="236"/>
        <v>2.024</v>
      </c>
      <c r="AI1124" t="str">
        <f t="shared" si="237"/>
        <v>Geothermal</v>
      </c>
      <c r="AJ1124" s="44">
        <f>IFERROR(INDEX(MasterGenCapability_201906!$G:$G,MATCH($AF1124,MasterGenCapability_201906!$U:$U,0)),"")</f>
        <v>42.42</v>
      </c>
      <c r="AK1124" s="44">
        <f>IFERROR(INDEX(NQC2020compliance_20191121!$L:$L,MATCH($AF1124,NQC2020compliance_20191121!$A:$A,0)),"")</f>
        <v>0</v>
      </c>
    </row>
    <row r="1125" spans="2:37" x14ac:dyDescent="0.25">
      <c r="B1125" s="6">
        <v>1120</v>
      </c>
      <c r="C1125" s="6" t="s">
        <v>2880</v>
      </c>
      <c r="D1125" s="6" t="s">
        <v>2596</v>
      </c>
      <c r="E1125" s="6"/>
      <c r="F1125" s="6" t="s">
        <v>2878</v>
      </c>
      <c r="G1125" s="6" t="s">
        <v>30</v>
      </c>
      <c r="H1125" s="6"/>
      <c r="I1125" s="6"/>
      <c r="J1125" s="6" t="s">
        <v>211</v>
      </c>
      <c r="K1125" s="6"/>
      <c r="L1125" s="6" t="s">
        <v>1</v>
      </c>
      <c r="M1125" s="12">
        <v>38353</v>
      </c>
      <c r="N1125" s="12">
        <v>45657</v>
      </c>
      <c r="O1125" s="6">
        <v>1</v>
      </c>
      <c r="P1125" s="13">
        <v>3.4506000000000002E-2</v>
      </c>
      <c r="Q1125" s="13">
        <v>0.14140930581818181</v>
      </c>
      <c r="R1125" s="14">
        <v>0.46782051873376068</v>
      </c>
      <c r="S1125" s="6" t="s">
        <v>2591</v>
      </c>
      <c r="T1125" s="6" t="s">
        <v>35</v>
      </c>
      <c r="U1125" s="15" t="s">
        <v>2591</v>
      </c>
      <c r="V1125" s="15" t="s">
        <v>213</v>
      </c>
      <c r="W1125" s="15" t="s">
        <v>165</v>
      </c>
      <c r="X1125" s="16">
        <v>1</v>
      </c>
      <c r="Y1125" s="45">
        <f t="shared" si="229"/>
        <v>73050</v>
      </c>
      <c r="Z1125" s="41">
        <f>IF(IFERROR(MATCH(E1125,CONV_CAISO_Gen_List!C:C,0),FALSE),1,0)</f>
        <v>0</v>
      </c>
      <c r="AA1125" s="47">
        <f t="shared" si="230"/>
        <v>0.14140930581818181</v>
      </c>
      <c r="AB1125">
        <f t="shared" si="231"/>
        <v>1</v>
      </c>
      <c r="AC1125">
        <f t="shared" si="232"/>
        <v>1</v>
      </c>
      <c r="AD1125">
        <f t="shared" si="228"/>
        <v>1</v>
      </c>
      <c r="AE1125">
        <f t="shared" si="233"/>
        <v>0</v>
      </c>
      <c r="AF1125" t="str">
        <f t="shared" si="234"/>
        <v>LOMP-2011-6</v>
      </c>
      <c r="AG1125" t="str">
        <f t="shared" si="235"/>
        <v>Nimbus</v>
      </c>
      <c r="AH1125" s="70">
        <f t="shared" si="236"/>
        <v>3.4506000000000002E-2</v>
      </c>
      <c r="AI1125" t="str">
        <f t="shared" si="237"/>
        <v>Small_Hydro</v>
      </c>
      <c r="AJ1125" s="44" t="str">
        <f>IFERROR(INDEX(MasterGenCapability_201906!$G:$G,MATCH($AF1125,MasterGenCapability_201906!$U:$U,0)),"")</f>
        <v/>
      </c>
      <c r="AK1125" s="44" t="str">
        <f>IFERROR(INDEX(NQC2020compliance_20191121!$L:$L,MATCH($AF1125,NQC2020compliance_20191121!$A:$A,0)),"")</f>
        <v/>
      </c>
    </row>
    <row r="1126" spans="2:37" x14ac:dyDescent="0.25">
      <c r="B1126" s="6">
        <v>1121</v>
      </c>
      <c r="C1126" s="6" t="s">
        <v>2880</v>
      </c>
      <c r="D1126" s="6" t="s">
        <v>2597</v>
      </c>
      <c r="E1126" s="6"/>
      <c r="F1126" s="6" t="s">
        <v>2878</v>
      </c>
      <c r="G1126" s="6" t="s">
        <v>30</v>
      </c>
      <c r="H1126" s="6"/>
      <c r="I1126" s="6"/>
      <c r="J1126" s="6" t="s">
        <v>211</v>
      </c>
      <c r="K1126" s="6"/>
      <c r="L1126" s="6" t="s">
        <v>1</v>
      </c>
      <c r="M1126" s="12">
        <v>38353</v>
      </c>
      <c r="N1126" s="12">
        <v>45657</v>
      </c>
      <c r="O1126" s="6">
        <v>1</v>
      </c>
      <c r="P1126" s="13">
        <v>9.3293999999999998E-3</v>
      </c>
      <c r="Q1126" s="13">
        <v>3.0465661090909094E-2</v>
      </c>
      <c r="R1126" s="14">
        <v>0.37278015660451397</v>
      </c>
      <c r="S1126" s="6" t="s">
        <v>2591</v>
      </c>
      <c r="T1126" s="6" t="s">
        <v>35</v>
      </c>
      <c r="U1126" s="15" t="s">
        <v>2591</v>
      </c>
      <c r="V1126" s="15" t="s">
        <v>213</v>
      </c>
      <c r="W1126" s="15" t="s">
        <v>165</v>
      </c>
      <c r="X1126" s="16">
        <v>1</v>
      </c>
      <c r="Y1126" s="45">
        <f t="shared" si="229"/>
        <v>73050</v>
      </c>
      <c r="Z1126" s="41">
        <f>IF(IFERROR(MATCH(E1126,CONV_CAISO_Gen_List!C:C,0),FALSE),1,0)</f>
        <v>0</v>
      </c>
      <c r="AA1126" s="47">
        <f t="shared" si="230"/>
        <v>3.0465661090909094E-2</v>
      </c>
      <c r="AB1126">
        <f t="shared" si="231"/>
        <v>1</v>
      </c>
      <c r="AC1126">
        <f t="shared" si="232"/>
        <v>1</v>
      </c>
      <c r="AD1126">
        <f t="shared" si="228"/>
        <v>1</v>
      </c>
      <c r="AE1126">
        <f t="shared" si="233"/>
        <v>0</v>
      </c>
      <c r="AF1126" t="str">
        <f t="shared" si="234"/>
        <v>LOMP-2011-6</v>
      </c>
      <c r="AG1126" t="str">
        <f t="shared" si="235"/>
        <v>Stampede</v>
      </c>
      <c r="AH1126" s="70">
        <f t="shared" si="236"/>
        <v>9.3293999999999998E-3</v>
      </c>
      <c r="AI1126" t="str">
        <f t="shared" si="237"/>
        <v>Small_Hydro</v>
      </c>
      <c r="AJ1126" s="44" t="str">
        <f>IFERROR(INDEX(MasterGenCapability_201906!$G:$G,MATCH($AF1126,MasterGenCapability_201906!$U:$U,0)),"")</f>
        <v/>
      </c>
      <c r="AK1126" s="44" t="str">
        <f>IFERROR(INDEX(NQC2020compliance_20191121!$L:$L,MATCH($AF1126,NQC2020compliance_20191121!$A:$A,0)),"")</f>
        <v/>
      </c>
    </row>
    <row r="1127" spans="2:37" x14ac:dyDescent="0.25">
      <c r="B1127" s="6">
        <v>1122</v>
      </c>
      <c r="C1127" s="6" t="s">
        <v>2880</v>
      </c>
      <c r="D1127" s="6" t="s">
        <v>2598</v>
      </c>
      <c r="E1127" s="6" t="s">
        <v>2599</v>
      </c>
      <c r="F1127" s="6" t="s">
        <v>2878</v>
      </c>
      <c r="G1127" s="6" t="s">
        <v>30</v>
      </c>
      <c r="H1127" s="6"/>
      <c r="I1127" s="6"/>
      <c r="J1127" s="6" t="s">
        <v>211</v>
      </c>
      <c r="K1127" s="6"/>
      <c r="L1127" s="6" t="s">
        <v>1</v>
      </c>
      <c r="M1127" s="12">
        <v>38353</v>
      </c>
      <c r="N1127" s="12">
        <v>45657</v>
      </c>
      <c r="O1127" s="6">
        <v>1</v>
      </c>
      <c r="P1127" s="13">
        <v>8.9459999999999995E-4</v>
      </c>
      <c r="Q1127" s="13">
        <v>5.2112676043636367E-3</v>
      </c>
      <c r="R1127" s="14">
        <v>0.66498274328411333</v>
      </c>
      <c r="S1127" s="6" t="s">
        <v>35</v>
      </c>
      <c r="T1127" s="6" t="s">
        <v>35</v>
      </c>
      <c r="U1127" s="15" t="s">
        <v>35</v>
      </c>
      <c r="V1127" s="15" t="s">
        <v>213</v>
      </c>
      <c r="W1127" s="15" t="s">
        <v>165</v>
      </c>
      <c r="X1127" s="16">
        <v>1</v>
      </c>
      <c r="Y1127" s="45">
        <f t="shared" si="229"/>
        <v>73050</v>
      </c>
      <c r="Z1127" s="41">
        <f>IF(IFERROR(MATCH(E1127,CONV_CAISO_Gen_List!C:C,0),FALSE),1,0)</f>
        <v>0</v>
      </c>
      <c r="AA1127" s="47">
        <f t="shared" si="230"/>
        <v>5.2112676043636367E-3</v>
      </c>
      <c r="AB1127">
        <f t="shared" si="231"/>
        <v>1</v>
      </c>
      <c r="AC1127">
        <f t="shared" si="232"/>
        <v>1</v>
      </c>
      <c r="AD1127">
        <f t="shared" si="228"/>
        <v>1</v>
      </c>
      <c r="AE1127">
        <f t="shared" si="233"/>
        <v>0</v>
      </c>
      <c r="AF1127" t="str">
        <f t="shared" si="234"/>
        <v>LEWSTN_7_UNIT 1</v>
      </c>
      <c r="AG1127" t="str">
        <f t="shared" si="235"/>
        <v>Lewiston</v>
      </c>
      <c r="AH1127" s="70">
        <f t="shared" si="236"/>
        <v>8.9459999999999995E-4</v>
      </c>
      <c r="AI1127" t="str">
        <f t="shared" si="237"/>
        <v>Small_Hydro</v>
      </c>
      <c r="AJ1127" s="44" t="str">
        <f>IFERROR(INDEX(MasterGenCapability_201906!$G:$G,MATCH($AF1127,MasterGenCapability_201906!$U:$U,0)),"")</f>
        <v/>
      </c>
      <c r="AK1127" s="44" t="str">
        <f>IFERROR(INDEX(NQC2020compliance_20191121!$L:$L,MATCH($AF1127,NQC2020compliance_20191121!$A:$A,0)),"")</f>
        <v/>
      </c>
    </row>
    <row r="1128" spans="2:37" x14ac:dyDescent="0.25">
      <c r="B1128" s="6">
        <v>1123</v>
      </c>
      <c r="C1128" s="6" t="s">
        <v>2881</v>
      </c>
      <c r="D1128" s="6" t="s">
        <v>2583</v>
      </c>
      <c r="E1128" s="6" t="s">
        <v>2584</v>
      </c>
      <c r="F1128" s="6" t="s">
        <v>2878</v>
      </c>
      <c r="G1128" s="6" t="s">
        <v>30</v>
      </c>
      <c r="H1128" s="6"/>
      <c r="I1128" s="6"/>
      <c r="J1128" s="6" t="s">
        <v>211</v>
      </c>
      <c r="K1128" s="6"/>
      <c r="L1128" s="6" t="s">
        <v>1</v>
      </c>
      <c r="M1128" s="12">
        <v>30195</v>
      </c>
      <c r="N1128" s="12">
        <v>73050</v>
      </c>
      <c r="O1128" s="6">
        <v>1</v>
      </c>
      <c r="P1128" s="13">
        <v>0.13800000000000001</v>
      </c>
      <c r="Q1128" s="13">
        <v>0.40842772727272725</v>
      </c>
      <c r="R1128" s="14">
        <v>0.33785630275356293</v>
      </c>
      <c r="S1128" s="6" t="s">
        <v>35</v>
      </c>
      <c r="T1128" s="6" t="s">
        <v>35</v>
      </c>
      <c r="U1128" s="15" t="s">
        <v>35</v>
      </c>
      <c r="V1128" s="15" t="s">
        <v>213</v>
      </c>
      <c r="W1128" s="15" t="s">
        <v>165</v>
      </c>
      <c r="X1128" s="16">
        <v>1</v>
      </c>
      <c r="Y1128" s="45">
        <f t="shared" si="229"/>
        <v>73050</v>
      </c>
      <c r="Z1128" s="41">
        <f>IF(IFERROR(MATCH(E1128,CONV_CAISO_Gen_List!C:C,0),FALSE),1,0)</f>
        <v>0</v>
      </c>
      <c r="AA1128" s="47">
        <f t="shared" si="230"/>
        <v>0.40842772727272725</v>
      </c>
      <c r="AB1128">
        <f t="shared" si="231"/>
        <v>1</v>
      </c>
      <c r="AC1128">
        <f t="shared" si="232"/>
        <v>1</v>
      </c>
      <c r="AD1128">
        <f t="shared" si="228"/>
        <v>1</v>
      </c>
      <c r="AE1128">
        <f t="shared" si="233"/>
        <v>0</v>
      </c>
      <c r="AF1128" t="str">
        <f t="shared" si="234"/>
        <v>SPICER_1_UNIT 1</v>
      </c>
      <c r="AG1128" t="str">
        <f t="shared" si="235"/>
        <v>Spicer</v>
      </c>
      <c r="AH1128" s="70">
        <f t="shared" si="236"/>
        <v>0.13800000000000001</v>
      </c>
      <c r="AI1128" t="str">
        <f t="shared" si="237"/>
        <v>Small_Hydro</v>
      </c>
      <c r="AJ1128" s="44" t="str">
        <f>IFERROR(INDEX(MasterGenCapability_201906!$G:$G,MATCH($AF1128,MasterGenCapability_201906!$U:$U,0)),"")</f>
        <v/>
      </c>
      <c r="AK1128" s="44" t="str">
        <f>IFERROR(INDEX(NQC2020compliance_20191121!$L:$L,MATCH($AF1128,NQC2020compliance_20191121!$A:$A,0)),"")</f>
        <v/>
      </c>
    </row>
    <row r="1129" spans="2:37" x14ac:dyDescent="0.25">
      <c r="B1129" s="6">
        <v>1124</v>
      </c>
      <c r="C1129" s="6" t="s">
        <v>2882</v>
      </c>
      <c r="D1129" s="6" t="s">
        <v>2883</v>
      </c>
      <c r="E1129" s="6" t="s">
        <v>2884</v>
      </c>
      <c r="F1129" s="6" t="s">
        <v>2885</v>
      </c>
      <c r="G1129" s="6" t="s">
        <v>30</v>
      </c>
      <c r="H1129" s="6"/>
      <c r="I1129" s="6"/>
      <c r="J1129" s="6" t="s">
        <v>211</v>
      </c>
      <c r="K1129" s="6"/>
      <c r="L1129" s="6" t="s">
        <v>1</v>
      </c>
      <c r="M1129" s="12">
        <v>42186</v>
      </c>
      <c r="N1129" s="12">
        <v>45657</v>
      </c>
      <c r="O1129" s="6">
        <v>1</v>
      </c>
      <c r="P1129" s="13">
        <v>23.6</v>
      </c>
      <c r="Q1129" s="13">
        <v>95.324818181818173</v>
      </c>
      <c r="R1129" s="14">
        <v>0.46109443049018151</v>
      </c>
      <c r="S1129" s="6" t="s">
        <v>35</v>
      </c>
      <c r="T1129" s="6" t="s">
        <v>35</v>
      </c>
      <c r="U1129" s="15" t="s">
        <v>35</v>
      </c>
      <c r="V1129" s="15" t="s">
        <v>213</v>
      </c>
      <c r="W1129" s="15" t="s">
        <v>165</v>
      </c>
      <c r="X1129" s="16">
        <v>1</v>
      </c>
      <c r="Y1129" s="45">
        <f t="shared" si="229"/>
        <v>73050</v>
      </c>
      <c r="Z1129" s="41">
        <f>IF(IFERROR(MATCH(E1129,CONV_CAISO_Gen_List!C:C,0),FALSE),1,0)</f>
        <v>0</v>
      </c>
      <c r="AA1129" s="47">
        <f t="shared" si="230"/>
        <v>95.324818181818173</v>
      </c>
      <c r="AB1129">
        <f t="shared" si="231"/>
        <v>1</v>
      </c>
      <c r="AC1129">
        <f t="shared" si="232"/>
        <v>1</v>
      </c>
      <c r="AD1129">
        <f t="shared" si="228"/>
        <v>1</v>
      </c>
      <c r="AE1129">
        <f t="shared" si="233"/>
        <v>0</v>
      </c>
      <c r="AF1129" t="str">
        <f t="shared" si="234"/>
        <v>PARDEB_2_UNIT 1</v>
      </c>
      <c r="AG1129" t="str">
        <f t="shared" si="235"/>
        <v>Pardee Power Plant</v>
      </c>
      <c r="AH1129" s="70">
        <f t="shared" si="236"/>
        <v>23.6</v>
      </c>
      <c r="AI1129" t="str">
        <f t="shared" si="237"/>
        <v>Small_Hydro</v>
      </c>
      <c r="AJ1129" s="44" t="str">
        <f>IFERROR(INDEX(MasterGenCapability_201906!$G:$G,MATCH($AF1129,MasterGenCapability_201906!$U:$U,0)),"")</f>
        <v/>
      </c>
      <c r="AK1129" s="44" t="str">
        <f>IFERROR(INDEX(NQC2020compliance_20191121!$L:$L,MATCH($AF1129,NQC2020compliance_20191121!$A:$A,0)),"")</f>
        <v/>
      </c>
    </row>
    <row r="1130" spans="2:37" x14ac:dyDescent="0.25">
      <c r="B1130" s="6">
        <v>1125</v>
      </c>
      <c r="C1130" s="6" t="s">
        <v>2886</v>
      </c>
      <c r="D1130" s="6" t="s">
        <v>2887</v>
      </c>
      <c r="E1130" s="6" t="s">
        <v>2888</v>
      </c>
      <c r="F1130" s="6" t="s">
        <v>2885</v>
      </c>
      <c r="G1130" s="6" t="s">
        <v>30</v>
      </c>
      <c r="H1130" s="6"/>
      <c r="I1130" s="6"/>
      <c r="J1130" s="6" t="s">
        <v>33</v>
      </c>
      <c r="K1130" s="6"/>
      <c r="L1130" s="6" t="s">
        <v>1</v>
      </c>
      <c r="M1130" s="12">
        <v>41453</v>
      </c>
      <c r="N1130" s="12">
        <v>48757</v>
      </c>
      <c r="O1130" s="6">
        <v>1</v>
      </c>
      <c r="P1130" s="13">
        <v>1.6</v>
      </c>
      <c r="Q1130" s="13">
        <v>11.7188</v>
      </c>
      <c r="R1130" s="14">
        <v>0.83610159817351593</v>
      </c>
      <c r="S1130" s="6" t="s">
        <v>35</v>
      </c>
      <c r="T1130" s="6" t="s">
        <v>35</v>
      </c>
      <c r="U1130" s="15" t="s">
        <v>35</v>
      </c>
      <c r="V1130" s="15" t="s">
        <v>36</v>
      </c>
      <c r="W1130" s="15" t="s">
        <v>165</v>
      </c>
      <c r="X1130" s="16">
        <v>1</v>
      </c>
      <c r="Y1130" s="45">
        <f t="shared" si="229"/>
        <v>73050</v>
      </c>
      <c r="Z1130" s="41">
        <f>IF(IFERROR(MATCH(E1130,CONV_CAISO_Gen_List!C:C,0),FALSE),1,0)</f>
        <v>1</v>
      </c>
      <c r="AA1130" s="47">
        <f t="shared" si="230"/>
        <v>11.7188</v>
      </c>
      <c r="AB1130">
        <f t="shared" si="231"/>
        <v>1</v>
      </c>
      <c r="AC1130">
        <f t="shared" si="232"/>
        <v>1</v>
      </c>
      <c r="AD1130">
        <f t="shared" si="228"/>
        <v>1</v>
      </c>
      <c r="AE1130">
        <f t="shared" si="233"/>
        <v>0</v>
      </c>
      <c r="AF1130" t="str">
        <f t="shared" si="234"/>
        <v>PEABDY_2_LNDFIL</v>
      </c>
      <c r="AG1130" t="str">
        <f t="shared" si="235"/>
        <v>Hay Road - Silicon Valley Biomass</v>
      </c>
      <c r="AH1130" s="70">
        <f t="shared" si="236"/>
        <v>1.6</v>
      </c>
      <c r="AI1130" t="str">
        <f t="shared" si="237"/>
        <v>Biomass</v>
      </c>
      <c r="AJ1130" s="44">
        <f>IFERROR(INDEX(MasterGenCapability_201906!$G:$G,MATCH($AF1130,MasterGenCapability_201906!$U:$U,0)),"")</f>
        <v>1.6</v>
      </c>
      <c r="AK1130" s="44">
        <f>IFERROR(INDEX(NQC2020compliance_20191121!$L:$L,MATCH($AF1130,NQC2020compliance_20191121!$A:$A,0)),"")</f>
        <v>1.51</v>
      </c>
    </row>
    <row r="1131" spans="2:37" hidden="1" x14ac:dyDescent="0.25">
      <c r="B1131" s="6">
        <v>1126</v>
      </c>
      <c r="C1131" s="6" t="s">
        <v>2889</v>
      </c>
      <c r="D1131" s="6" t="s">
        <v>2890</v>
      </c>
      <c r="E1131" s="6" t="s">
        <v>892</v>
      </c>
      <c r="F1131" s="6" t="s">
        <v>2885</v>
      </c>
      <c r="G1131" s="6" t="s">
        <v>30</v>
      </c>
      <c r="H1131" s="6"/>
      <c r="I1131" s="6"/>
      <c r="J1131" s="6" t="s">
        <v>614</v>
      </c>
      <c r="K1131" s="6"/>
      <c r="L1131" s="6" t="s">
        <v>1</v>
      </c>
      <c r="M1131" s="12">
        <v>41999</v>
      </c>
      <c r="N1131" s="12">
        <v>43100</v>
      </c>
      <c r="O1131" s="6">
        <v>0</v>
      </c>
      <c r="P1131" s="13">
        <v>20</v>
      </c>
      <c r="Q1131" s="13">
        <v>46.9</v>
      </c>
      <c r="R1131" s="14">
        <v>0.26769406400000001</v>
      </c>
      <c r="S1131" s="6" t="s">
        <v>35</v>
      </c>
      <c r="T1131" s="6" t="s">
        <v>35</v>
      </c>
      <c r="U1131" s="15" t="s">
        <v>35</v>
      </c>
      <c r="V1131" s="15" t="s">
        <v>616</v>
      </c>
      <c r="W1131" s="15" t="s">
        <v>165</v>
      </c>
      <c r="X1131" s="16">
        <v>1</v>
      </c>
      <c r="Y1131" s="45">
        <f t="shared" si="229"/>
        <v>43100</v>
      </c>
      <c r="Z1131" s="41">
        <f>IF(IFERROR(MATCH(E1131,CONV_CAISO_Gen_List!C:C,0),FALSE),1,0)</f>
        <v>1</v>
      </c>
      <c r="AA1131" s="47">
        <f t="shared" si="230"/>
        <v>46.9</v>
      </c>
      <c r="AB1131">
        <f t="shared" si="231"/>
        <v>0</v>
      </c>
      <c r="AC1131">
        <f t="shared" si="232"/>
        <v>1</v>
      </c>
      <c r="AD1131">
        <f t="shared" si="228"/>
        <v>0</v>
      </c>
      <c r="AE1131">
        <f t="shared" si="233"/>
        <v>0</v>
      </c>
      <c r="AJ1131" s="44" t="str">
        <f>IFERROR(INDEX(MasterGenCapability_201906!$G:$G,MATCH($AF1131,MasterGenCapability_201906!$U:$U,0)),"")</f>
        <v/>
      </c>
      <c r="AK1131" s="44" t="str">
        <f>IFERROR(INDEX(NQC2020compliance_20191121!$L:$L,MATCH($AF1131,NQC2020compliance_20191121!$A:$A,0)),"")</f>
        <v/>
      </c>
    </row>
    <row r="1132" spans="2:37" x14ac:dyDescent="0.25">
      <c r="B1132" s="6">
        <v>1127</v>
      </c>
      <c r="C1132" s="6" t="s">
        <v>2891</v>
      </c>
      <c r="D1132" s="6" t="s">
        <v>2719</v>
      </c>
      <c r="E1132" s="6" t="s">
        <v>2720</v>
      </c>
      <c r="F1132" s="6" t="s">
        <v>2885</v>
      </c>
      <c r="G1132" s="6" t="s">
        <v>30</v>
      </c>
      <c r="H1132" s="6"/>
      <c r="I1132" s="6"/>
      <c r="J1132" s="6" t="s">
        <v>33</v>
      </c>
      <c r="K1132" s="6"/>
      <c r="L1132" s="6" t="s">
        <v>1</v>
      </c>
      <c r="M1132" s="12">
        <v>41306</v>
      </c>
      <c r="N1132" s="12">
        <v>48610</v>
      </c>
      <c r="O1132" s="6">
        <v>1</v>
      </c>
      <c r="P1132" s="13">
        <v>4.8600000000000003</v>
      </c>
      <c r="Q1132" s="13">
        <v>21.975250000000003</v>
      </c>
      <c r="R1132" s="14">
        <v>0.51617081947497989</v>
      </c>
      <c r="S1132" s="6" t="s">
        <v>35</v>
      </c>
      <c r="T1132" s="6" t="s">
        <v>35</v>
      </c>
      <c r="U1132" s="15" t="s">
        <v>35</v>
      </c>
      <c r="V1132" s="15" t="s">
        <v>36</v>
      </c>
      <c r="W1132" s="15" t="s">
        <v>165</v>
      </c>
      <c r="X1132" s="16">
        <v>1</v>
      </c>
      <c r="Y1132" s="45">
        <f t="shared" si="229"/>
        <v>73050</v>
      </c>
      <c r="Z1132" s="41">
        <f>IF(IFERROR(MATCH(E1132,CONV_CAISO_Gen_List!C:C,0),FALSE),1,0)</f>
        <v>1</v>
      </c>
      <c r="AA1132" s="47">
        <f t="shared" si="230"/>
        <v>21.975250000000003</v>
      </c>
      <c r="AB1132">
        <f t="shared" si="231"/>
        <v>1</v>
      </c>
      <c r="AC1132">
        <f t="shared" si="232"/>
        <v>1</v>
      </c>
      <c r="AD1132">
        <f t="shared" si="228"/>
        <v>1</v>
      </c>
      <c r="AE1132">
        <f t="shared" si="233"/>
        <v>0</v>
      </c>
      <c r="AF1132" t="str">
        <f t="shared" ref="AF1132:AF1134" si="238">IF(ISBLANK(E1132),C1132,E1132)</f>
        <v>PLSNTG_7_LNCLND</v>
      </c>
      <c r="AG1132" t="str">
        <f t="shared" ref="AG1132:AG1134" si="239">D1132</f>
        <v>Lincoln Landfill - WPWMA</v>
      </c>
      <c r="AH1132" s="70">
        <f t="shared" ref="AH1132:AH1134" si="240">P1132</f>
        <v>4.8600000000000003</v>
      </c>
      <c r="AI1132" t="str">
        <f t="shared" ref="AI1132:AI1134" si="241">V1132</f>
        <v>Biomass</v>
      </c>
      <c r="AJ1132" s="44">
        <f>IFERROR(INDEX(MasterGenCapability_201906!$G:$G,MATCH($AF1132,MasterGenCapability_201906!$U:$U,0)),"")</f>
        <v>4.9800000000000004</v>
      </c>
      <c r="AK1132" s="44">
        <f>IFERROR(INDEX(NQC2020compliance_20191121!$L:$L,MATCH($AF1132,NQC2020compliance_20191121!$A:$A,0)),"")</f>
        <v>2.92</v>
      </c>
    </row>
    <row r="1133" spans="2:37" x14ac:dyDescent="0.25">
      <c r="B1133" s="6">
        <v>1128</v>
      </c>
      <c r="C1133" s="6" t="s">
        <v>2892</v>
      </c>
      <c r="D1133" s="6" t="s">
        <v>2893</v>
      </c>
      <c r="E1133" s="6" t="s">
        <v>2894</v>
      </c>
      <c r="F1133" s="6" t="s">
        <v>2885</v>
      </c>
      <c r="G1133" s="6" t="s">
        <v>30</v>
      </c>
      <c r="H1133" s="6"/>
      <c r="I1133" s="6"/>
      <c r="J1133" s="6" t="s">
        <v>614</v>
      </c>
      <c r="K1133" s="6"/>
      <c r="L1133" s="6" t="s">
        <v>1</v>
      </c>
      <c r="M1133" s="12">
        <v>42147</v>
      </c>
      <c r="N1133" s="12">
        <v>51278</v>
      </c>
      <c r="O1133" s="6">
        <v>1</v>
      </c>
      <c r="P1133" s="13">
        <v>11</v>
      </c>
      <c r="Q1133" s="13">
        <v>26.595360000000003</v>
      </c>
      <c r="R1133" s="14">
        <v>0.27600000000000002</v>
      </c>
      <c r="S1133" s="6" t="s">
        <v>35</v>
      </c>
      <c r="T1133" s="6" t="s">
        <v>35</v>
      </c>
      <c r="U1133" s="15" t="s">
        <v>35</v>
      </c>
      <c r="V1133" s="15" t="s">
        <v>616</v>
      </c>
      <c r="W1133" s="15" t="s">
        <v>165</v>
      </c>
      <c r="X1133" s="16">
        <v>1</v>
      </c>
      <c r="Y1133" s="45">
        <f t="shared" si="229"/>
        <v>73050</v>
      </c>
      <c r="Z1133" s="41">
        <f>IF(IFERROR(MATCH(E1133,CONV_CAISO_Gen_List!C:C,0),FALSE),1,0)</f>
        <v>1</v>
      </c>
      <c r="AA1133" s="47">
        <f t="shared" si="230"/>
        <v>26.595360000000003</v>
      </c>
      <c r="AB1133">
        <f t="shared" si="231"/>
        <v>1</v>
      </c>
      <c r="AC1133">
        <f t="shared" si="232"/>
        <v>1</v>
      </c>
      <c r="AD1133">
        <f t="shared" si="228"/>
        <v>1</v>
      </c>
      <c r="AE1133">
        <f t="shared" si="233"/>
        <v>0</v>
      </c>
      <c r="AF1133" t="str">
        <f t="shared" si="238"/>
        <v>CORCAN_1_SOLAR2</v>
      </c>
      <c r="AG1133" t="str">
        <f t="shared" si="239"/>
        <v>Corcoran City</v>
      </c>
      <c r="AH1133" s="70">
        <f t="shared" si="240"/>
        <v>11</v>
      </c>
      <c r="AI1133" t="str">
        <f t="shared" si="241"/>
        <v>Solar</v>
      </c>
      <c r="AJ1133" s="44">
        <f>IFERROR(INDEX(MasterGenCapability_201906!$G:$G,MATCH($AF1133,MasterGenCapability_201906!$U:$U,0)),"")</f>
        <v>11</v>
      </c>
      <c r="AK1133" s="44">
        <f>IFERROR(INDEX(NQC2020compliance_20191121!$L:$L,MATCH($AF1133,NQC2020compliance_20191121!$A:$A,0)),"")</f>
        <v>1.54</v>
      </c>
    </row>
    <row r="1134" spans="2:37" x14ac:dyDescent="0.25">
      <c r="B1134" s="6">
        <v>1129</v>
      </c>
      <c r="C1134" s="6" t="s">
        <v>2895</v>
      </c>
      <c r="D1134" s="6" t="s">
        <v>2896</v>
      </c>
      <c r="E1134" s="6" t="s">
        <v>2897</v>
      </c>
      <c r="F1134" s="6" t="s">
        <v>2885</v>
      </c>
      <c r="G1134" s="6" t="s">
        <v>30</v>
      </c>
      <c r="H1134" s="6"/>
      <c r="I1134" s="6"/>
      <c r="J1134" s="6" t="s">
        <v>614</v>
      </c>
      <c r="K1134" s="6"/>
      <c r="L1134" s="6" t="s">
        <v>1</v>
      </c>
      <c r="M1134" s="12">
        <v>42147</v>
      </c>
      <c r="N1134" s="12">
        <v>51278</v>
      </c>
      <c r="O1134" s="6">
        <v>1</v>
      </c>
      <c r="P1134" s="13">
        <v>12</v>
      </c>
      <c r="Q1134" s="13">
        <v>29.013120000000001</v>
      </c>
      <c r="R1134" s="14">
        <v>0.27599999999999997</v>
      </c>
      <c r="S1134" s="6" t="s">
        <v>35</v>
      </c>
      <c r="T1134" s="6" t="s">
        <v>35</v>
      </c>
      <c r="U1134" s="15" t="s">
        <v>35</v>
      </c>
      <c r="V1134" s="15" t="s">
        <v>616</v>
      </c>
      <c r="W1134" s="15" t="s">
        <v>165</v>
      </c>
      <c r="X1134" s="16">
        <v>1</v>
      </c>
      <c r="Y1134" s="45">
        <f t="shared" si="229"/>
        <v>73050</v>
      </c>
      <c r="Z1134" s="41">
        <f>IF(IFERROR(MATCH(E1134,CONV_CAISO_Gen_List!C:C,0),FALSE),1,0)</f>
        <v>1</v>
      </c>
      <c r="AA1134" s="47">
        <f t="shared" si="230"/>
        <v>29.013120000000001</v>
      </c>
      <c r="AB1134">
        <f t="shared" si="231"/>
        <v>1</v>
      </c>
      <c r="AC1134">
        <f t="shared" si="232"/>
        <v>1</v>
      </c>
      <c r="AD1134">
        <f t="shared" si="228"/>
        <v>1</v>
      </c>
      <c r="AE1134">
        <f t="shared" si="233"/>
        <v>0</v>
      </c>
      <c r="AF1134" t="str">
        <f t="shared" si="238"/>
        <v>GOOSLK_1_SOLAR1</v>
      </c>
      <c r="AG1134" t="str">
        <f t="shared" si="239"/>
        <v>Cottonwood Goose Lake LLC</v>
      </c>
      <c r="AH1134" s="70">
        <f t="shared" si="240"/>
        <v>12</v>
      </c>
      <c r="AI1134" t="str">
        <f t="shared" si="241"/>
        <v>Solar</v>
      </c>
      <c r="AJ1134" s="44">
        <f>IFERROR(INDEX(MasterGenCapability_201906!$G:$G,MATCH($AF1134,MasterGenCapability_201906!$U:$U,0)),"")</f>
        <v>12</v>
      </c>
      <c r="AK1134" s="44">
        <f>IFERROR(INDEX(NQC2020compliance_20191121!$L:$L,MATCH($AF1134,NQC2020compliance_20191121!$A:$A,0)),"")</f>
        <v>1.68</v>
      </c>
    </row>
    <row r="1135" spans="2:37" hidden="1" x14ac:dyDescent="0.25">
      <c r="B1135" s="6">
        <v>1130</v>
      </c>
      <c r="C1135" s="6" t="s">
        <v>2898</v>
      </c>
      <c r="D1135" s="6" t="s">
        <v>2899</v>
      </c>
      <c r="E1135" s="6" t="s">
        <v>2163</v>
      </c>
      <c r="F1135" s="6" t="s">
        <v>2885</v>
      </c>
      <c r="G1135" s="6" t="s">
        <v>30</v>
      </c>
      <c r="H1135" s="6" t="s">
        <v>79</v>
      </c>
      <c r="I1135" s="6" t="s">
        <v>91</v>
      </c>
      <c r="J1135" s="6" t="s">
        <v>992</v>
      </c>
      <c r="K1135" s="6"/>
      <c r="L1135" s="6" t="s">
        <v>1</v>
      </c>
      <c r="M1135" s="12">
        <v>42186</v>
      </c>
      <c r="N1135" s="12">
        <v>43465</v>
      </c>
      <c r="O1135" s="6">
        <v>0</v>
      </c>
      <c r="P1135" s="13">
        <v>99</v>
      </c>
      <c r="Q1135" s="13">
        <v>200</v>
      </c>
      <c r="R1135" s="14">
        <v>0.23061666897283337</v>
      </c>
      <c r="S1135" s="6" t="s">
        <v>35</v>
      </c>
      <c r="T1135" s="6" t="s">
        <v>35</v>
      </c>
      <c r="U1135" s="15" t="s">
        <v>35</v>
      </c>
      <c r="V1135" s="15" t="s">
        <v>992</v>
      </c>
      <c r="W1135" s="15" t="s">
        <v>91</v>
      </c>
      <c r="X1135" s="16">
        <v>1</v>
      </c>
      <c r="Y1135" s="45">
        <f t="shared" si="229"/>
        <v>43465</v>
      </c>
      <c r="Z1135" s="41">
        <f>IF(IFERROR(MATCH(E1135,CONV_CAISO_Gen_List!C:C,0),FALSE),1,0)</f>
        <v>1</v>
      </c>
      <c r="AA1135" s="47">
        <f t="shared" si="230"/>
        <v>200</v>
      </c>
      <c r="AB1135">
        <f t="shared" si="231"/>
        <v>0</v>
      </c>
      <c r="AC1135">
        <f t="shared" si="232"/>
        <v>1</v>
      </c>
      <c r="AD1135">
        <f t="shared" si="228"/>
        <v>0</v>
      </c>
      <c r="AE1135">
        <f t="shared" si="233"/>
        <v>0</v>
      </c>
      <c r="AJ1135" s="44" t="str">
        <f>IFERROR(INDEX(MasterGenCapability_201906!$G:$G,MATCH($AF1135,MasterGenCapability_201906!$U:$U,0)),"")</f>
        <v/>
      </c>
      <c r="AK1135" s="44" t="str">
        <f>IFERROR(INDEX(NQC2020compliance_20191121!$L:$L,MATCH($AF1135,NQC2020compliance_20191121!$A:$A,0)),"")</f>
        <v/>
      </c>
    </row>
    <row r="1136" spans="2:37" x14ac:dyDescent="0.25">
      <c r="B1136" s="6">
        <v>1131</v>
      </c>
      <c r="C1136" s="6" t="s">
        <v>2900</v>
      </c>
      <c r="D1136" s="6" t="s">
        <v>2564</v>
      </c>
      <c r="E1136" s="6" t="s">
        <v>2565</v>
      </c>
      <c r="F1136" s="6" t="s">
        <v>2901</v>
      </c>
      <c r="G1136" s="6" t="s">
        <v>30</v>
      </c>
      <c r="H1136" s="6"/>
      <c r="I1136" s="6"/>
      <c r="J1136" s="6" t="s">
        <v>992</v>
      </c>
      <c r="K1136" s="6"/>
      <c r="L1136" s="6" t="s">
        <v>1</v>
      </c>
      <c r="M1136" s="12">
        <v>37942</v>
      </c>
      <c r="N1136" s="12">
        <v>47074</v>
      </c>
      <c r="O1136" s="6">
        <v>1</v>
      </c>
      <c r="P1136" s="13">
        <v>5.0057999999999998</v>
      </c>
      <c r="Q1136" s="13">
        <v>10.179054825</v>
      </c>
      <c r="R1136" s="14">
        <v>0.23212924206550536</v>
      </c>
      <c r="S1136" s="6" t="s">
        <v>35</v>
      </c>
      <c r="T1136" s="6" t="s">
        <v>35</v>
      </c>
      <c r="U1136" s="15" t="s">
        <v>35</v>
      </c>
      <c r="V1136" s="15" t="s">
        <v>992</v>
      </c>
      <c r="W1136" s="15" t="s">
        <v>165</v>
      </c>
      <c r="X1136" s="16">
        <v>1</v>
      </c>
      <c r="Y1136" s="45">
        <f t="shared" si="229"/>
        <v>73050</v>
      </c>
      <c r="Z1136" s="41">
        <f>IF(IFERROR(MATCH(E1136,CONV_CAISO_Gen_List!C:C,0),FALSE),1,0)</f>
        <v>1</v>
      </c>
      <c r="AA1136" s="47">
        <f t="shared" si="230"/>
        <v>10.179054825</v>
      </c>
      <c r="AB1136">
        <f t="shared" si="231"/>
        <v>1</v>
      </c>
      <c r="AC1136">
        <f t="shared" si="232"/>
        <v>1</v>
      </c>
      <c r="AD1136">
        <f t="shared" si="228"/>
        <v>1</v>
      </c>
      <c r="AE1136">
        <f t="shared" si="233"/>
        <v>0</v>
      </c>
      <c r="AF1136" t="str">
        <f t="shared" ref="AF1136:AF1141" si="242">IF(ISBLANK(E1136),C1136,E1136)</f>
        <v>BRDSLD_2_HIWIND</v>
      </c>
      <c r="AG1136" t="str">
        <f t="shared" ref="AG1136:AG1141" si="243">D1136</f>
        <v xml:space="preserve">High Winds              </v>
      </c>
      <c r="AH1136" s="70">
        <f t="shared" ref="AH1136:AH1141" si="244">P1136</f>
        <v>5.0057999999999998</v>
      </c>
      <c r="AI1136" t="str">
        <f t="shared" ref="AI1136:AI1141" si="245">V1136</f>
        <v>Wind</v>
      </c>
      <c r="AJ1136" s="44">
        <f>IFERROR(INDEX(MasterGenCapability_201906!$G:$G,MATCH($AF1136,MasterGenCapability_201906!$U:$U,0)),"")</f>
        <v>162</v>
      </c>
      <c r="AK1136" s="44">
        <f>IFERROR(INDEX(NQC2020compliance_20191121!$L:$L,MATCH($AF1136,NQC2020compliance_20191121!$A:$A,0)),"")</f>
        <v>24.3</v>
      </c>
    </row>
    <row r="1137" spans="2:37" x14ac:dyDescent="0.25">
      <c r="B1137" s="6">
        <v>1132</v>
      </c>
      <c r="C1137" s="6" t="s">
        <v>2902</v>
      </c>
      <c r="D1137" s="6" t="s">
        <v>2596</v>
      </c>
      <c r="E1137" s="6"/>
      <c r="F1137" s="6" t="s">
        <v>2901</v>
      </c>
      <c r="G1137" s="6" t="s">
        <v>30</v>
      </c>
      <c r="H1137" s="6"/>
      <c r="I1137" s="6"/>
      <c r="J1137" s="6" t="s">
        <v>211</v>
      </c>
      <c r="K1137" s="6"/>
      <c r="L1137" s="6" t="s">
        <v>1</v>
      </c>
      <c r="M1137" s="12">
        <v>36864</v>
      </c>
      <c r="N1137" s="12">
        <v>45657</v>
      </c>
      <c r="O1137" s="6">
        <v>1</v>
      </c>
      <c r="P1137" s="13">
        <v>4.4549999999999999E-2</v>
      </c>
      <c r="Q1137" s="13">
        <v>0.18257069999999997</v>
      </c>
      <c r="R1137" s="14">
        <v>0.46782051873376068</v>
      </c>
      <c r="S1137" s="6" t="s">
        <v>2591</v>
      </c>
      <c r="T1137" s="6" t="s">
        <v>35</v>
      </c>
      <c r="U1137" s="15" t="s">
        <v>2591</v>
      </c>
      <c r="V1137" s="15" t="s">
        <v>213</v>
      </c>
      <c r="W1137" s="15" t="s">
        <v>165</v>
      </c>
      <c r="X1137" s="16">
        <v>1</v>
      </c>
      <c r="Y1137" s="45">
        <f t="shared" si="229"/>
        <v>73050</v>
      </c>
      <c r="Z1137" s="41">
        <f>IF(IFERROR(MATCH(E1137,CONV_CAISO_Gen_List!C:C,0),FALSE),1,0)</f>
        <v>0</v>
      </c>
      <c r="AA1137" s="47">
        <f t="shared" si="230"/>
        <v>0.18257069999999997</v>
      </c>
      <c r="AB1137">
        <f t="shared" si="231"/>
        <v>1</v>
      </c>
      <c r="AC1137">
        <f t="shared" si="232"/>
        <v>1</v>
      </c>
      <c r="AD1137">
        <f t="shared" si="228"/>
        <v>1</v>
      </c>
      <c r="AE1137">
        <f t="shared" si="233"/>
        <v>0</v>
      </c>
      <c r="AF1137" t="str">
        <f t="shared" si="242"/>
        <v>MEID-2013-2</v>
      </c>
      <c r="AG1137" t="str">
        <f t="shared" si="243"/>
        <v>Nimbus</v>
      </c>
      <c r="AH1137" s="70">
        <f t="shared" si="244"/>
        <v>4.4549999999999999E-2</v>
      </c>
      <c r="AI1137" t="str">
        <f t="shared" si="245"/>
        <v>Small_Hydro</v>
      </c>
      <c r="AJ1137" s="44" t="str">
        <f>IFERROR(INDEX(MasterGenCapability_201906!$G:$G,MATCH($AF1137,MasterGenCapability_201906!$U:$U,0)),"")</f>
        <v/>
      </c>
      <c r="AK1137" s="44" t="str">
        <f>IFERROR(INDEX(NQC2020compliance_20191121!$L:$L,MATCH($AF1137,NQC2020compliance_20191121!$A:$A,0)),"")</f>
        <v/>
      </c>
    </row>
    <row r="1138" spans="2:37" x14ac:dyDescent="0.25">
      <c r="B1138" s="6">
        <v>1133</v>
      </c>
      <c r="C1138" s="6" t="s">
        <v>2902</v>
      </c>
      <c r="D1138" s="6" t="s">
        <v>2598</v>
      </c>
      <c r="E1138" s="6" t="s">
        <v>2599</v>
      </c>
      <c r="F1138" s="6" t="s">
        <v>2901</v>
      </c>
      <c r="G1138" s="6" t="s">
        <v>30</v>
      </c>
      <c r="H1138" s="6"/>
      <c r="I1138" s="6"/>
      <c r="J1138" s="6" t="s">
        <v>211</v>
      </c>
      <c r="K1138" s="6"/>
      <c r="L1138" s="6" t="s">
        <v>1</v>
      </c>
      <c r="M1138" s="12">
        <v>36864</v>
      </c>
      <c r="N1138" s="12">
        <v>45657</v>
      </c>
      <c r="O1138" s="6">
        <v>1</v>
      </c>
      <c r="P1138" s="13">
        <v>1.155E-3</v>
      </c>
      <c r="Q1138" s="13">
        <v>6.7281623999999995E-3</v>
      </c>
      <c r="R1138" s="14">
        <v>0.66498274328411311</v>
      </c>
      <c r="S1138" s="6" t="s">
        <v>35</v>
      </c>
      <c r="T1138" s="6" t="s">
        <v>35</v>
      </c>
      <c r="U1138" s="15" t="s">
        <v>35</v>
      </c>
      <c r="V1138" s="15" t="s">
        <v>213</v>
      </c>
      <c r="W1138" s="15" t="s">
        <v>165</v>
      </c>
      <c r="X1138" s="16">
        <v>1</v>
      </c>
      <c r="Y1138" s="45">
        <f t="shared" si="229"/>
        <v>73050</v>
      </c>
      <c r="Z1138" s="41">
        <f>IF(IFERROR(MATCH(E1138,CONV_CAISO_Gen_List!C:C,0),FALSE),1,0)</f>
        <v>0</v>
      </c>
      <c r="AA1138" s="47">
        <f t="shared" si="230"/>
        <v>6.7281623999999995E-3</v>
      </c>
      <c r="AB1138">
        <f t="shared" si="231"/>
        <v>1</v>
      </c>
      <c r="AC1138">
        <f t="shared" si="232"/>
        <v>1</v>
      </c>
      <c r="AD1138">
        <f t="shared" si="228"/>
        <v>1</v>
      </c>
      <c r="AE1138">
        <f t="shared" si="233"/>
        <v>0</v>
      </c>
      <c r="AF1138" t="str">
        <f t="shared" si="242"/>
        <v>LEWSTN_7_UNIT 1</v>
      </c>
      <c r="AG1138" t="str">
        <f t="shared" si="243"/>
        <v>Lewiston</v>
      </c>
      <c r="AH1138" s="70">
        <f t="shared" si="244"/>
        <v>1.155E-3</v>
      </c>
      <c r="AI1138" t="str">
        <f t="shared" si="245"/>
        <v>Small_Hydro</v>
      </c>
      <c r="AJ1138" s="44" t="str">
        <f>IFERROR(INDEX(MasterGenCapability_201906!$G:$G,MATCH($AF1138,MasterGenCapability_201906!$U:$U,0)),"")</f>
        <v/>
      </c>
      <c r="AK1138" s="44" t="str">
        <f>IFERROR(INDEX(NQC2020compliance_20191121!$L:$L,MATCH($AF1138,NQC2020compliance_20191121!$A:$A,0)),"")</f>
        <v/>
      </c>
    </row>
    <row r="1139" spans="2:37" x14ac:dyDescent="0.25">
      <c r="B1139" s="6">
        <v>1134</v>
      </c>
      <c r="C1139" s="6" t="s">
        <v>2903</v>
      </c>
      <c r="D1139" s="6" t="s">
        <v>2904</v>
      </c>
      <c r="E1139" s="6"/>
      <c r="F1139" s="6" t="s">
        <v>2901</v>
      </c>
      <c r="G1139" s="6" t="s">
        <v>4</v>
      </c>
      <c r="H1139" s="6"/>
      <c r="I1139" s="6"/>
      <c r="J1139" s="6" t="s">
        <v>992</v>
      </c>
      <c r="K1139" s="6"/>
      <c r="L1139" s="6" t="s">
        <v>1</v>
      </c>
      <c r="M1139" s="12">
        <v>37942</v>
      </c>
      <c r="N1139" s="12">
        <v>47074</v>
      </c>
      <c r="O1139" s="6">
        <v>1</v>
      </c>
      <c r="P1139" s="13">
        <v>0</v>
      </c>
      <c r="Q1139" s="13">
        <v>0.1213752</v>
      </c>
      <c r="R1139" s="14"/>
      <c r="S1139" s="6" t="s">
        <v>2905</v>
      </c>
      <c r="T1139" s="6" t="s">
        <v>35</v>
      </c>
      <c r="U1139" s="15" t="s">
        <v>1079</v>
      </c>
      <c r="V1139" s="15" t="s">
        <v>992</v>
      </c>
      <c r="W1139" s="15" t="s">
        <v>165</v>
      </c>
      <c r="X1139" s="16">
        <v>1</v>
      </c>
      <c r="Y1139" s="45">
        <f t="shared" si="229"/>
        <v>73050</v>
      </c>
      <c r="Z1139" s="41">
        <f>IF(IFERROR(MATCH(E1139,CONV_CAISO_Gen_List!C:C,0),FALSE),1,0)</f>
        <v>0</v>
      </c>
      <c r="AA1139" s="47">
        <f t="shared" si="230"/>
        <v>0.1213752</v>
      </c>
      <c r="AB1139">
        <f t="shared" si="231"/>
        <v>1</v>
      </c>
      <c r="AC1139">
        <f t="shared" si="232"/>
        <v>1</v>
      </c>
      <c r="AD1139">
        <f t="shared" si="228"/>
        <v>1</v>
      </c>
      <c r="AE1139">
        <f t="shared" si="233"/>
        <v>1</v>
      </c>
      <c r="AF1139" t="str">
        <f t="shared" si="242"/>
        <v>MEID-61088A</v>
      </c>
      <c r="AG1139" t="str">
        <f t="shared" si="243"/>
        <v>Bennett Creek Windfarm, LLC</v>
      </c>
      <c r="AH1139" s="70">
        <f t="shared" si="244"/>
        <v>0</v>
      </c>
      <c r="AI1139" t="str">
        <f t="shared" si="245"/>
        <v>Wind</v>
      </c>
      <c r="AJ1139" s="44" t="str">
        <f>IFERROR(INDEX(MasterGenCapability_201906!$G:$G,MATCH($AF1139,MasterGenCapability_201906!$U:$U,0)),"")</f>
        <v/>
      </c>
      <c r="AK1139" s="44" t="str">
        <f>IFERROR(INDEX(NQC2020compliance_20191121!$L:$L,MATCH($AF1139,NQC2020compliance_20191121!$A:$A,0)),"")</f>
        <v/>
      </c>
    </row>
    <row r="1140" spans="2:37" x14ac:dyDescent="0.25">
      <c r="B1140" s="6">
        <v>1135</v>
      </c>
      <c r="C1140" s="6" t="s">
        <v>2906</v>
      </c>
      <c r="D1140" s="6" t="s">
        <v>2907</v>
      </c>
      <c r="E1140" s="6"/>
      <c r="F1140" s="6" t="s">
        <v>2901</v>
      </c>
      <c r="G1140" s="6" t="s">
        <v>2908</v>
      </c>
      <c r="H1140" s="6"/>
      <c r="I1140" s="6"/>
      <c r="J1140" s="6" t="s">
        <v>992</v>
      </c>
      <c r="K1140" s="6"/>
      <c r="L1140" s="6" t="s">
        <v>1</v>
      </c>
      <c r="M1140" s="12">
        <v>37942</v>
      </c>
      <c r="N1140" s="12">
        <v>47074</v>
      </c>
      <c r="O1140" s="6">
        <v>1</v>
      </c>
      <c r="P1140" s="13">
        <v>0</v>
      </c>
      <c r="Q1140" s="13">
        <v>0.31601429999999997</v>
      </c>
      <c r="R1140" s="14"/>
      <c r="S1140" s="6" t="s">
        <v>1078</v>
      </c>
      <c r="T1140" s="6" t="s">
        <v>35</v>
      </c>
      <c r="U1140" s="15" t="s">
        <v>1079</v>
      </c>
      <c r="V1140" s="15" t="s">
        <v>992</v>
      </c>
      <c r="W1140" s="15" t="s">
        <v>165</v>
      </c>
      <c r="X1140" s="16">
        <v>1</v>
      </c>
      <c r="Y1140" s="45">
        <f t="shared" si="229"/>
        <v>73050</v>
      </c>
      <c r="Z1140" s="41">
        <f>IF(IFERROR(MATCH(E1140,CONV_CAISO_Gen_List!C:C,0),FALSE),1,0)</f>
        <v>0</v>
      </c>
      <c r="AA1140" s="47">
        <f t="shared" si="230"/>
        <v>0.31601429999999997</v>
      </c>
      <c r="AB1140">
        <f t="shared" si="231"/>
        <v>1</v>
      </c>
      <c r="AC1140">
        <f t="shared" si="232"/>
        <v>1</v>
      </c>
      <c r="AD1140">
        <f t="shared" si="228"/>
        <v>1</v>
      </c>
      <c r="AE1140">
        <f t="shared" si="233"/>
        <v>1</v>
      </c>
      <c r="AF1140" t="str">
        <f t="shared" si="242"/>
        <v>MEID-61089A</v>
      </c>
      <c r="AG1140" t="str">
        <f t="shared" si="243"/>
        <v>Hot Springs Windfarm, LLC, Mountain Wind Power II; Nine Canyon Wind Project - Phase 3</v>
      </c>
      <c r="AH1140" s="70">
        <f t="shared" si="244"/>
        <v>0</v>
      </c>
      <c r="AI1140" t="str">
        <f t="shared" si="245"/>
        <v>Wind</v>
      </c>
      <c r="AJ1140" s="44" t="str">
        <f>IFERROR(INDEX(MasterGenCapability_201906!$G:$G,MATCH($AF1140,MasterGenCapability_201906!$U:$U,0)),"")</f>
        <v/>
      </c>
      <c r="AK1140" s="44" t="str">
        <f>IFERROR(INDEX(NQC2020compliance_20191121!$L:$L,MATCH($AF1140,NQC2020compliance_20191121!$A:$A,0)),"")</f>
        <v/>
      </c>
    </row>
    <row r="1141" spans="2:37" x14ac:dyDescent="0.25">
      <c r="B1141" s="6">
        <v>1136</v>
      </c>
      <c r="C1141" s="6" t="s">
        <v>2909</v>
      </c>
      <c r="D1141" s="6" t="s">
        <v>2724</v>
      </c>
      <c r="E1141" s="6"/>
      <c r="F1141" s="6" t="s">
        <v>2901</v>
      </c>
      <c r="G1141" s="6" t="s">
        <v>1075</v>
      </c>
      <c r="H1141" s="6"/>
      <c r="I1141" s="6"/>
      <c r="J1141" s="6" t="s">
        <v>992</v>
      </c>
      <c r="K1141" s="6"/>
      <c r="L1141" s="6" t="s">
        <v>1</v>
      </c>
      <c r="M1141" s="12">
        <v>37942</v>
      </c>
      <c r="N1141" s="12">
        <v>47074</v>
      </c>
      <c r="O1141" s="6">
        <v>1</v>
      </c>
      <c r="P1141" s="13">
        <v>4.6720799999999993</v>
      </c>
      <c r="Q1141" s="13">
        <v>7.1957138999999994</v>
      </c>
      <c r="R1141" s="14">
        <v>0.17581645164407722</v>
      </c>
      <c r="S1141" s="6" t="s">
        <v>1078</v>
      </c>
      <c r="T1141" s="6" t="s">
        <v>35</v>
      </c>
      <c r="U1141" s="15" t="s">
        <v>1079</v>
      </c>
      <c r="V1141" s="15" t="s">
        <v>992</v>
      </c>
      <c r="W1141" s="15" t="s">
        <v>165</v>
      </c>
      <c r="X1141" s="16">
        <v>1</v>
      </c>
      <c r="Y1141" s="45">
        <f t="shared" si="229"/>
        <v>73050</v>
      </c>
      <c r="Z1141" s="41">
        <f>IF(IFERROR(MATCH(E1141,CONV_CAISO_Gen_List!C:C,0),FALSE),1,0)</f>
        <v>0</v>
      </c>
      <c r="AA1141" s="47">
        <f t="shared" si="230"/>
        <v>7.1957138999999994</v>
      </c>
      <c r="AB1141">
        <f t="shared" si="231"/>
        <v>1</v>
      </c>
      <c r="AC1141">
        <f t="shared" si="232"/>
        <v>1</v>
      </c>
      <c r="AD1141">
        <f t="shared" si="228"/>
        <v>1</v>
      </c>
      <c r="AE1141">
        <f t="shared" si="233"/>
        <v>0</v>
      </c>
      <c r="AF1141" t="str">
        <f t="shared" si="242"/>
        <v>MEID-61202A</v>
      </c>
      <c r="AG1141" t="str">
        <f t="shared" si="243"/>
        <v>Juniper Canyon Wind Power</v>
      </c>
      <c r="AH1141" s="70">
        <f t="shared" si="244"/>
        <v>4.6720799999999993</v>
      </c>
      <c r="AI1141" t="str">
        <f t="shared" si="245"/>
        <v>Wind</v>
      </c>
      <c r="AJ1141" s="44" t="str">
        <f>IFERROR(INDEX(MasterGenCapability_201906!$G:$G,MATCH($AF1141,MasterGenCapability_201906!$U:$U,0)),"")</f>
        <v/>
      </c>
      <c r="AK1141" s="44" t="str">
        <f>IFERROR(INDEX(NQC2020compliance_20191121!$L:$L,MATCH($AF1141,NQC2020compliance_20191121!$A:$A,0)),"")</f>
        <v/>
      </c>
    </row>
    <row r="1142" spans="2:37" hidden="1" x14ac:dyDescent="0.25">
      <c r="B1142" s="6">
        <v>1137</v>
      </c>
      <c r="C1142" s="6" t="s">
        <v>2910</v>
      </c>
      <c r="D1142" s="6" t="s">
        <v>2564</v>
      </c>
      <c r="E1142" s="6" t="s">
        <v>2565</v>
      </c>
      <c r="F1142" s="6" t="s">
        <v>2911</v>
      </c>
      <c r="G1142" s="6" t="s">
        <v>30</v>
      </c>
      <c r="H1142" s="6"/>
      <c r="I1142" s="6"/>
      <c r="J1142" s="6" t="s">
        <v>992</v>
      </c>
      <c r="K1142" s="6"/>
      <c r="L1142" s="6" t="s">
        <v>1</v>
      </c>
      <c r="M1142" s="12">
        <v>38139</v>
      </c>
      <c r="N1142" s="12">
        <v>41790</v>
      </c>
      <c r="O1142" s="6">
        <v>1</v>
      </c>
      <c r="P1142" s="13">
        <v>25</v>
      </c>
      <c r="Q1142" s="13">
        <v>50.836304012345671</v>
      </c>
      <c r="R1142" s="14">
        <v>0.23212924206550534</v>
      </c>
      <c r="S1142" s="6" t="s">
        <v>35</v>
      </c>
      <c r="T1142" s="6" t="s">
        <v>2591</v>
      </c>
      <c r="U1142" s="15" t="s">
        <v>35</v>
      </c>
      <c r="V1142" s="15" t="s">
        <v>992</v>
      </c>
      <c r="W1142" s="15" t="s">
        <v>165</v>
      </c>
      <c r="X1142" s="16">
        <v>1</v>
      </c>
      <c r="Y1142" s="45">
        <f t="shared" si="229"/>
        <v>73050</v>
      </c>
      <c r="Z1142" s="41">
        <f>IF(IFERROR(MATCH(E1142,CONV_CAISO_Gen_List!C:C,0),FALSE),1,0)</f>
        <v>1</v>
      </c>
      <c r="AA1142" s="47">
        <f t="shared" si="230"/>
        <v>50.836304012345671</v>
      </c>
      <c r="AB1142">
        <f t="shared" si="231"/>
        <v>1</v>
      </c>
      <c r="AC1142">
        <f t="shared" si="232"/>
        <v>0</v>
      </c>
      <c r="AD1142">
        <f t="shared" si="228"/>
        <v>0</v>
      </c>
      <c r="AE1142">
        <f t="shared" si="233"/>
        <v>0</v>
      </c>
      <c r="AJ1142" s="44" t="str">
        <f>IFERROR(INDEX(MasterGenCapability_201906!$G:$G,MATCH($AF1142,MasterGenCapability_201906!$U:$U,0)),"")</f>
        <v/>
      </c>
      <c r="AK1142" s="44" t="str">
        <f>IFERROR(INDEX(NQC2020compliance_20191121!$L:$L,MATCH($AF1142,NQC2020compliance_20191121!$A:$A,0)),"")</f>
        <v/>
      </c>
    </row>
    <row r="1143" spans="2:37" hidden="1" x14ac:dyDescent="0.25">
      <c r="B1143" s="6">
        <v>1138</v>
      </c>
      <c r="C1143" s="6" t="s">
        <v>2912</v>
      </c>
      <c r="D1143" s="6" t="s">
        <v>2913</v>
      </c>
      <c r="E1143" s="6"/>
      <c r="F1143" s="6" t="s">
        <v>2911</v>
      </c>
      <c r="G1143" s="6" t="s">
        <v>1075</v>
      </c>
      <c r="H1143" s="6"/>
      <c r="I1143" s="6"/>
      <c r="J1143" s="6" t="s">
        <v>992</v>
      </c>
      <c r="K1143" s="6"/>
      <c r="L1143" s="6" t="s">
        <v>1</v>
      </c>
      <c r="M1143" s="12">
        <v>40483</v>
      </c>
      <c r="N1143" s="12">
        <v>49979</v>
      </c>
      <c r="O1143" s="6">
        <v>1</v>
      </c>
      <c r="P1143" s="13">
        <v>17.5</v>
      </c>
      <c r="Q1143" s="13">
        <v>42.457099999999997</v>
      </c>
      <c r="R1143" s="14">
        <v>0.27695433789954338</v>
      </c>
      <c r="S1143" s="6" t="s">
        <v>1078</v>
      </c>
      <c r="T1143" s="6" t="s">
        <v>2591</v>
      </c>
      <c r="U1143" s="15" t="s">
        <v>1079</v>
      </c>
      <c r="V1143" s="15" t="s">
        <v>992</v>
      </c>
      <c r="W1143" s="15" t="s">
        <v>165</v>
      </c>
      <c r="X1143" s="16">
        <v>1</v>
      </c>
      <c r="Y1143" s="45">
        <f t="shared" si="229"/>
        <v>73050</v>
      </c>
      <c r="Z1143" s="41">
        <f>IF(IFERROR(MATCH(E1143,CONV_CAISO_Gen_List!C:C,0),FALSE),1,0)</f>
        <v>0</v>
      </c>
      <c r="AA1143" s="47">
        <f t="shared" si="230"/>
        <v>42.457099999999997</v>
      </c>
      <c r="AB1143">
        <f t="shared" si="231"/>
        <v>1</v>
      </c>
      <c r="AC1143">
        <f t="shared" si="232"/>
        <v>0</v>
      </c>
      <c r="AD1143">
        <f t="shared" si="228"/>
        <v>0</v>
      </c>
      <c r="AE1143">
        <f t="shared" si="233"/>
        <v>0</v>
      </c>
      <c r="AJ1143" s="44" t="str">
        <f>IFERROR(INDEX(MasterGenCapability_201906!$G:$G,MATCH($AF1143,MasterGenCapability_201906!$U:$U,0)),"")</f>
        <v/>
      </c>
      <c r="AK1143" s="44" t="str">
        <f>IFERROR(INDEX(NQC2020compliance_20191121!$L:$L,MATCH($AF1143,NQC2020compliance_20191121!$A:$A,0)),"")</f>
        <v/>
      </c>
    </row>
    <row r="1144" spans="2:37" hidden="1" x14ac:dyDescent="0.25">
      <c r="B1144" s="6">
        <v>1139</v>
      </c>
      <c r="C1144" s="6" t="s">
        <v>2914</v>
      </c>
      <c r="D1144" s="6" t="s">
        <v>2915</v>
      </c>
      <c r="E1144" s="6"/>
      <c r="F1144" s="6" t="s">
        <v>2911</v>
      </c>
      <c r="G1144" s="6" t="s">
        <v>1086</v>
      </c>
      <c r="H1144" s="6"/>
      <c r="I1144" s="6"/>
      <c r="J1144" s="6" t="s">
        <v>992</v>
      </c>
      <c r="K1144" s="6"/>
      <c r="L1144" s="6" t="s">
        <v>1</v>
      </c>
      <c r="M1144" s="12">
        <v>40330</v>
      </c>
      <c r="N1144" s="12">
        <v>47664</v>
      </c>
      <c r="O1144" s="6">
        <v>1</v>
      </c>
      <c r="P1144" s="13">
        <v>98.7</v>
      </c>
      <c r="Q1144" s="13">
        <v>245.55475000000001</v>
      </c>
      <c r="R1144" s="14">
        <v>0.28400571585867418</v>
      </c>
      <c r="S1144" s="6" t="s">
        <v>1078</v>
      </c>
      <c r="T1144" s="6" t="s">
        <v>2591</v>
      </c>
      <c r="U1144" s="15" t="s">
        <v>1079</v>
      </c>
      <c r="V1144" s="15" t="s">
        <v>992</v>
      </c>
      <c r="W1144" s="15" t="s">
        <v>165</v>
      </c>
      <c r="X1144" s="16">
        <v>1</v>
      </c>
      <c r="Y1144" s="45">
        <f t="shared" si="229"/>
        <v>73050</v>
      </c>
      <c r="Z1144" s="41">
        <f>IF(IFERROR(MATCH(E1144,CONV_CAISO_Gen_List!C:C,0),FALSE),1,0)</f>
        <v>0</v>
      </c>
      <c r="AA1144" s="47">
        <f t="shared" si="230"/>
        <v>245.55475000000001</v>
      </c>
      <c r="AB1144">
        <f t="shared" si="231"/>
        <v>1</v>
      </c>
      <c r="AC1144">
        <f t="shared" si="232"/>
        <v>0</v>
      </c>
      <c r="AD1144">
        <f t="shared" si="228"/>
        <v>0</v>
      </c>
      <c r="AE1144">
        <f t="shared" si="233"/>
        <v>0</v>
      </c>
      <c r="AJ1144" s="44" t="str">
        <f>IFERROR(INDEX(MasterGenCapability_201906!$G:$G,MATCH($AF1144,MasterGenCapability_201906!$U:$U,0)),"")</f>
        <v/>
      </c>
      <c r="AK1144" s="44" t="str">
        <f>IFERROR(INDEX(NQC2020compliance_20191121!$L:$L,MATCH($AF1144,NQC2020compliance_20191121!$A:$A,0)),"")</f>
        <v/>
      </c>
    </row>
    <row r="1145" spans="2:37" hidden="1" x14ac:dyDescent="0.25">
      <c r="B1145" s="6">
        <v>1140</v>
      </c>
      <c r="C1145" s="6" t="s">
        <v>2916</v>
      </c>
      <c r="D1145" s="6" t="s">
        <v>2917</v>
      </c>
      <c r="E1145" s="6"/>
      <c r="F1145" s="6" t="s">
        <v>2911</v>
      </c>
      <c r="G1145" s="6" t="s">
        <v>30</v>
      </c>
      <c r="H1145" s="6"/>
      <c r="I1145" s="6"/>
      <c r="J1145" s="6" t="s">
        <v>614</v>
      </c>
      <c r="K1145" s="6"/>
      <c r="L1145" s="6" t="s">
        <v>1</v>
      </c>
      <c r="M1145" s="48">
        <v>36526</v>
      </c>
      <c r="N1145" s="12">
        <v>73050</v>
      </c>
      <c r="O1145" s="6">
        <v>1</v>
      </c>
      <c r="P1145" s="13">
        <v>25</v>
      </c>
      <c r="Q1145" s="13">
        <v>59.877000000000002</v>
      </c>
      <c r="R1145" s="14">
        <v>0.2734109589041096</v>
      </c>
      <c r="S1145" s="6" t="s">
        <v>2591</v>
      </c>
      <c r="T1145" s="6" t="s">
        <v>2591</v>
      </c>
      <c r="U1145" s="15" t="s">
        <v>2591</v>
      </c>
      <c r="V1145" s="15" t="s">
        <v>616</v>
      </c>
      <c r="W1145" s="15" t="s">
        <v>165</v>
      </c>
      <c r="X1145" s="16">
        <v>1</v>
      </c>
      <c r="Y1145" s="45">
        <f t="shared" si="229"/>
        <v>73050</v>
      </c>
      <c r="Z1145" s="41">
        <f>IF(IFERROR(MATCH(E1145,CONV_CAISO_Gen_List!C:C,0),FALSE),1,0)</f>
        <v>0</v>
      </c>
      <c r="AA1145" s="47">
        <f t="shared" si="230"/>
        <v>59.877000000000002</v>
      </c>
      <c r="AB1145">
        <f t="shared" si="231"/>
        <v>1</v>
      </c>
      <c r="AC1145">
        <f t="shared" si="232"/>
        <v>0</v>
      </c>
      <c r="AD1145">
        <f t="shared" si="228"/>
        <v>0</v>
      </c>
      <c r="AE1145">
        <f t="shared" si="233"/>
        <v>0</v>
      </c>
      <c r="AJ1145" s="44" t="str">
        <f>IFERROR(INDEX(MasterGenCapability_201906!$G:$G,MATCH($AF1145,MasterGenCapability_201906!$U:$U,0)),"")</f>
        <v/>
      </c>
      <c r="AK1145" s="44" t="str">
        <f>IFERROR(INDEX(NQC2020compliance_20191121!$L:$L,MATCH($AF1145,NQC2020compliance_20191121!$A:$A,0)),"")</f>
        <v/>
      </c>
    </row>
    <row r="1146" spans="2:37" hidden="1" x14ac:dyDescent="0.25">
      <c r="B1146" s="6">
        <v>1141</v>
      </c>
      <c r="C1146" s="6" t="s">
        <v>2918</v>
      </c>
      <c r="D1146" s="6" t="s">
        <v>2919</v>
      </c>
      <c r="E1146" s="6"/>
      <c r="F1146" s="6" t="s">
        <v>2911</v>
      </c>
      <c r="G1146" s="6" t="s">
        <v>30</v>
      </c>
      <c r="H1146" s="6"/>
      <c r="I1146" s="6"/>
      <c r="J1146" s="6" t="s">
        <v>211</v>
      </c>
      <c r="K1146" s="6"/>
      <c r="L1146" s="6" t="s">
        <v>1</v>
      </c>
      <c r="M1146" s="12">
        <v>30787</v>
      </c>
      <c r="N1146" s="12">
        <v>49049</v>
      </c>
      <c r="O1146" s="6">
        <v>1</v>
      </c>
      <c r="P1146" s="13">
        <v>0.25</v>
      </c>
      <c r="Q1146" s="13">
        <v>0.14019999999999999</v>
      </c>
      <c r="R1146" s="14">
        <v>6.4018264840182651E-2</v>
      </c>
      <c r="S1146" s="6" t="s">
        <v>2591</v>
      </c>
      <c r="T1146" s="6" t="s">
        <v>2591</v>
      </c>
      <c r="U1146" s="15" t="s">
        <v>2591</v>
      </c>
      <c r="V1146" s="15" t="s">
        <v>213</v>
      </c>
      <c r="W1146" s="15" t="s">
        <v>165</v>
      </c>
      <c r="X1146" s="16">
        <v>1</v>
      </c>
      <c r="Y1146" s="45">
        <f t="shared" si="229"/>
        <v>73050</v>
      </c>
      <c r="Z1146" s="41">
        <f>IF(IFERROR(MATCH(E1146,CONV_CAISO_Gen_List!C:C,0),FALSE),1,0)</f>
        <v>0</v>
      </c>
      <c r="AA1146" s="47">
        <f t="shared" si="230"/>
        <v>0.14019999999999999</v>
      </c>
      <c r="AB1146">
        <f t="shared" si="231"/>
        <v>1</v>
      </c>
      <c r="AC1146">
        <f t="shared" si="232"/>
        <v>0</v>
      </c>
      <c r="AD1146">
        <f t="shared" si="228"/>
        <v>0</v>
      </c>
      <c r="AE1146">
        <f t="shared" si="233"/>
        <v>0</v>
      </c>
      <c r="AJ1146" s="44" t="str">
        <f>IFERROR(INDEX(MasterGenCapability_201906!$G:$G,MATCH($AF1146,MasterGenCapability_201906!$U:$U,0)),"")</f>
        <v/>
      </c>
      <c r="AK1146" s="44" t="str">
        <f>IFERROR(INDEX(NQC2020compliance_20191121!$L:$L,MATCH($AF1146,NQC2020compliance_20191121!$A:$A,0)),"")</f>
        <v/>
      </c>
    </row>
    <row r="1147" spans="2:37" hidden="1" x14ac:dyDescent="0.25">
      <c r="B1147" s="6">
        <v>1142</v>
      </c>
      <c r="C1147" s="6" t="s">
        <v>2920</v>
      </c>
      <c r="D1147" s="6" t="s">
        <v>2564</v>
      </c>
      <c r="E1147" s="6" t="s">
        <v>2565</v>
      </c>
      <c r="F1147" s="6" t="s">
        <v>2911</v>
      </c>
      <c r="G1147" s="6" t="s">
        <v>30</v>
      </c>
      <c r="H1147" s="6"/>
      <c r="I1147" s="6"/>
      <c r="J1147" s="6" t="s">
        <v>992</v>
      </c>
      <c r="K1147" s="6"/>
      <c r="L1147" s="6" t="s">
        <v>1</v>
      </c>
      <c r="M1147" s="12">
        <v>39904</v>
      </c>
      <c r="N1147" s="12">
        <v>46934</v>
      </c>
      <c r="O1147" s="6">
        <v>1</v>
      </c>
      <c r="P1147" s="13">
        <v>50</v>
      </c>
      <c r="Q1147" s="13">
        <v>101.67260802469134</v>
      </c>
      <c r="R1147" s="14">
        <v>0.23212924206550534</v>
      </c>
      <c r="S1147" s="6" t="s">
        <v>35</v>
      </c>
      <c r="T1147" s="6" t="s">
        <v>2591</v>
      </c>
      <c r="U1147" s="15" t="s">
        <v>35</v>
      </c>
      <c r="V1147" s="15" t="s">
        <v>992</v>
      </c>
      <c r="W1147" s="15" t="s">
        <v>165</v>
      </c>
      <c r="X1147" s="16">
        <v>1</v>
      </c>
      <c r="Y1147" s="45">
        <f t="shared" si="229"/>
        <v>73050</v>
      </c>
      <c r="Z1147" s="41">
        <f>IF(IFERROR(MATCH(E1147,CONV_CAISO_Gen_List!C:C,0),FALSE),1,0)</f>
        <v>1</v>
      </c>
      <c r="AA1147" s="47">
        <f t="shared" si="230"/>
        <v>101.67260802469134</v>
      </c>
      <c r="AB1147">
        <f t="shared" si="231"/>
        <v>1</v>
      </c>
      <c r="AC1147">
        <f t="shared" si="232"/>
        <v>0</v>
      </c>
      <c r="AD1147">
        <f t="shared" si="228"/>
        <v>0</v>
      </c>
      <c r="AE1147">
        <f t="shared" si="233"/>
        <v>0</v>
      </c>
      <c r="AJ1147" s="44" t="str">
        <f>IFERROR(INDEX(MasterGenCapability_201906!$G:$G,MATCH($AF1147,MasterGenCapability_201906!$U:$U,0)),"")</f>
        <v/>
      </c>
      <c r="AK1147" s="44" t="str">
        <f>IFERROR(INDEX(NQC2020compliance_20191121!$L:$L,MATCH($AF1147,NQC2020compliance_20191121!$A:$A,0)),"")</f>
        <v/>
      </c>
    </row>
    <row r="1148" spans="2:37" hidden="1" x14ac:dyDescent="0.25">
      <c r="B1148" s="6">
        <v>1143</v>
      </c>
      <c r="C1148" s="6" t="s">
        <v>2921</v>
      </c>
      <c r="D1148" s="6" t="s">
        <v>2701</v>
      </c>
      <c r="E1148" s="6" t="s">
        <v>1101</v>
      </c>
      <c r="F1148" s="6" t="s">
        <v>2911</v>
      </c>
      <c r="G1148" s="6" t="s">
        <v>30</v>
      </c>
      <c r="H1148" s="6" t="s">
        <v>58</v>
      </c>
      <c r="I1148" s="6" t="s">
        <v>58</v>
      </c>
      <c r="J1148" s="6" t="s">
        <v>992</v>
      </c>
      <c r="K1148" s="6"/>
      <c r="L1148" s="6" t="s">
        <v>1</v>
      </c>
      <c r="M1148" s="12">
        <v>38520</v>
      </c>
      <c r="N1148" s="12">
        <v>42521</v>
      </c>
      <c r="O1148" s="6">
        <v>1</v>
      </c>
      <c r="P1148" s="13">
        <v>50</v>
      </c>
      <c r="Q1148" s="13">
        <v>132.43751999999998</v>
      </c>
      <c r="R1148" s="14">
        <v>0.30236876712328764</v>
      </c>
      <c r="S1148" s="6" t="s">
        <v>35</v>
      </c>
      <c r="T1148" s="6" t="s">
        <v>2591</v>
      </c>
      <c r="U1148" s="15" t="s">
        <v>35</v>
      </c>
      <c r="V1148" s="15" t="s">
        <v>992</v>
      </c>
      <c r="W1148" s="15" t="s">
        <v>58</v>
      </c>
      <c r="X1148" s="16">
        <v>1</v>
      </c>
      <c r="Y1148" s="45">
        <f t="shared" si="229"/>
        <v>73050</v>
      </c>
      <c r="Z1148" s="41">
        <f>IF(IFERROR(MATCH(E1148,CONV_CAISO_Gen_List!C:C,0),FALSE),1,0)</f>
        <v>1</v>
      </c>
      <c r="AA1148" s="47">
        <f t="shared" si="230"/>
        <v>132.43751999999998</v>
      </c>
      <c r="AB1148">
        <f t="shared" si="231"/>
        <v>1</v>
      </c>
      <c r="AC1148">
        <f t="shared" si="232"/>
        <v>0</v>
      </c>
      <c r="AD1148">
        <f t="shared" si="228"/>
        <v>0</v>
      </c>
      <c r="AE1148">
        <f t="shared" si="233"/>
        <v>0</v>
      </c>
      <c r="AJ1148" s="44" t="str">
        <f>IFERROR(INDEX(MasterGenCapability_201906!$G:$G,MATCH($AF1148,MasterGenCapability_201906!$U:$U,0)),"")</f>
        <v/>
      </c>
      <c r="AK1148" s="44" t="str">
        <f>IFERROR(INDEX(NQC2020compliance_20191121!$L:$L,MATCH($AF1148,NQC2020compliance_20191121!$A:$A,0)),"")</f>
        <v/>
      </c>
    </row>
    <row r="1149" spans="2:37" hidden="1" x14ac:dyDescent="0.25">
      <c r="B1149" s="6">
        <v>1144</v>
      </c>
      <c r="C1149" s="6" t="s">
        <v>2922</v>
      </c>
      <c r="D1149" s="6" t="s">
        <v>2923</v>
      </c>
      <c r="E1149" s="6"/>
      <c r="F1149" s="6" t="s">
        <v>2911</v>
      </c>
      <c r="G1149" s="6" t="s">
        <v>1075</v>
      </c>
      <c r="H1149" s="6"/>
      <c r="I1149" s="6"/>
      <c r="J1149" s="6" t="s">
        <v>992</v>
      </c>
      <c r="K1149" s="6"/>
      <c r="L1149" s="6" t="s">
        <v>1</v>
      </c>
      <c r="M1149" s="12">
        <v>38991</v>
      </c>
      <c r="N1149" s="12">
        <v>46295</v>
      </c>
      <c r="O1149" s="6">
        <v>1</v>
      </c>
      <c r="P1149" s="13">
        <v>25</v>
      </c>
      <c r="Q1149" s="13">
        <v>66.337550000000007</v>
      </c>
      <c r="R1149" s="14">
        <v>0.30291118721461191</v>
      </c>
      <c r="S1149" s="6" t="s">
        <v>1078</v>
      </c>
      <c r="T1149" s="6" t="s">
        <v>2591</v>
      </c>
      <c r="U1149" s="15" t="s">
        <v>1079</v>
      </c>
      <c r="V1149" s="15" t="s">
        <v>992</v>
      </c>
      <c r="W1149" s="15" t="s">
        <v>165</v>
      </c>
      <c r="X1149" s="16">
        <v>1</v>
      </c>
      <c r="Y1149" s="45">
        <f t="shared" si="229"/>
        <v>73050</v>
      </c>
      <c r="Z1149" s="41">
        <f>IF(IFERROR(MATCH(E1149,CONV_CAISO_Gen_List!C:C,0),FALSE),1,0)</f>
        <v>0</v>
      </c>
      <c r="AA1149" s="47">
        <f t="shared" si="230"/>
        <v>66.337550000000007</v>
      </c>
      <c r="AB1149">
        <f t="shared" si="231"/>
        <v>1</v>
      </c>
      <c r="AC1149">
        <f t="shared" si="232"/>
        <v>0</v>
      </c>
      <c r="AD1149">
        <f t="shared" ref="AD1149:AD1212" si="246">IF(AND(AB1149,AC1149),1,0)</f>
        <v>0</v>
      </c>
      <c r="AE1149">
        <f t="shared" si="233"/>
        <v>0</v>
      </c>
      <c r="AJ1149" s="44" t="str">
        <f>IFERROR(INDEX(MasterGenCapability_201906!$G:$G,MATCH($AF1149,MasterGenCapability_201906!$U:$U,0)),"")</f>
        <v/>
      </c>
      <c r="AK1149" s="44" t="str">
        <f>IFERROR(INDEX(NQC2020compliance_20191121!$L:$L,MATCH($AF1149,NQC2020compliance_20191121!$A:$A,0)),"")</f>
        <v/>
      </c>
    </row>
    <row r="1150" spans="2:37" hidden="1" x14ac:dyDescent="0.25">
      <c r="B1150" s="6">
        <v>1145</v>
      </c>
      <c r="C1150" s="6" t="s">
        <v>2924</v>
      </c>
      <c r="D1150" s="6" t="s">
        <v>2923</v>
      </c>
      <c r="E1150" s="6"/>
      <c r="F1150" s="6" t="s">
        <v>2911</v>
      </c>
      <c r="G1150" s="6" t="s">
        <v>1075</v>
      </c>
      <c r="H1150" s="6"/>
      <c r="I1150" s="6"/>
      <c r="J1150" s="6" t="s">
        <v>992</v>
      </c>
      <c r="K1150" s="6"/>
      <c r="L1150" s="6" t="s">
        <v>1</v>
      </c>
      <c r="M1150" s="12">
        <v>40483</v>
      </c>
      <c r="N1150" s="12">
        <v>49979</v>
      </c>
      <c r="O1150" s="6">
        <v>1</v>
      </c>
      <c r="P1150" s="13">
        <v>70</v>
      </c>
      <c r="Q1150" s="13">
        <v>185.74513999999999</v>
      </c>
      <c r="R1150" s="14">
        <v>0.30291118721461191</v>
      </c>
      <c r="S1150" s="6" t="s">
        <v>1078</v>
      </c>
      <c r="T1150" s="6" t="s">
        <v>2591</v>
      </c>
      <c r="U1150" s="15" t="s">
        <v>1079</v>
      </c>
      <c r="V1150" s="15" t="s">
        <v>992</v>
      </c>
      <c r="W1150" s="15" t="s">
        <v>165</v>
      </c>
      <c r="X1150" s="16">
        <v>1</v>
      </c>
      <c r="Y1150" s="45">
        <f t="shared" si="229"/>
        <v>73050</v>
      </c>
      <c r="Z1150" s="41">
        <f>IF(IFERROR(MATCH(E1150,CONV_CAISO_Gen_List!C:C,0),FALSE),1,0)</f>
        <v>0</v>
      </c>
      <c r="AA1150" s="47">
        <f t="shared" si="230"/>
        <v>185.74513999999999</v>
      </c>
      <c r="AB1150">
        <f t="shared" si="231"/>
        <v>1</v>
      </c>
      <c r="AC1150">
        <f t="shared" si="232"/>
        <v>0</v>
      </c>
      <c r="AD1150">
        <f t="shared" si="246"/>
        <v>0</v>
      </c>
      <c r="AE1150">
        <f t="shared" si="233"/>
        <v>0</v>
      </c>
      <c r="AJ1150" s="44" t="str">
        <f>IFERROR(INDEX(MasterGenCapability_201906!$G:$G,MATCH($AF1150,MasterGenCapability_201906!$U:$U,0)),"")</f>
        <v/>
      </c>
      <c r="AK1150" s="44" t="str">
        <f>IFERROR(INDEX(NQC2020compliance_20191121!$L:$L,MATCH($AF1150,NQC2020compliance_20191121!$A:$A,0)),"")</f>
        <v/>
      </c>
    </row>
    <row r="1151" spans="2:37" x14ac:dyDescent="0.25">
      <c r="B1151" s="6">
        <v>1146</v>
      </c>
      <c r="C1151" s="6" t="s">
        <v>2925</v>
      </c>
      <c r="D1151" s="6" t="s">
        <v>2926</v>
      </c>
      <c r="E1151" s="6" t="s">
        <v>2206</v>
      </c>
      <c r="F1151" s="6" t="s">
        <v>2927</v>
      </c>
      <c r="G1151" s="6" t="s">
        <v>30</v>
      </c>
      <c r="H1151" s="6"/>
      <c r="I1151" s="6"/>
      <c r="J1151" s="6" t="s">
        <v>33</v>
      </c>
      <c r="K1151" s="6"/>
      <c r="L1151" s="6" t="s">
        <v>1</v>
      </c>
      <c r="M1151" s="12">
        <v>41640</v>
      </c>
      <c r="N1151" s="12">
        <v>42369</v>
      </c>
      <c r="O1151" s="6">
        <v>1</v>
      </c>
      <c r="P1151" s="13">
        <v>3.2</v>
      </c>
      <c r="Q1151" s="13">
        <v>20.804000000000002</v>
      </c>
      <c r="R1151" s="14">
        <v>0.74215182648401834</v>
      </c>
      <c r="S1151" s="6" t="s">
        <v>35</v>
      </c>
      <c r="T1151" s="6" t="s">
        <v>35</v>
      </c>
      <c r="U1151" s="15" t="s">
        <v>35</v>
      </c>
      <c r="V1151" s="15" t="s">
        <v>36</v>
      </c>
      <c r="W1151" s="15" t="s">
        <v>165</v>
      </c>
      <c r="X1151" s="16">
        <v>1</v>
      </c>
      <c r="Y1151" s="45">
        <f t="shared" si="229"/>
        <v>73050</v>
      </c>
      <c r="Z1151" s="41">
        <f>IF(IFERROR(MATCH(E1151,CONV_CAISO_Gen_List!C:C,0),FALSE),1,0)</f>
        <v>1</v>
      </c>
      <c r="AA1151" s="47">
        <f t="shared" si="230"/>
        <v>20.804000000000002</v>
      </c>
      <c r="AB1151">
        <f t="shared" si="231"/>
        <v>1</v>
      </c>
      <c r="AC1151">
        <f t="shared" si="232"/>
        <v>1</v>
      </c>
      <c r="AD1151">
        <f t="shared" si="246"/>
        <v>1</v>
      </c>
      <c r="AE1151">
        <f t="shared" si="233"/>
        <v>0</v>
      </c>
      <c r="AF1151" t="str">
        <f t="shared" ref="AF1151:AF1155" si="247">IF(ISBLANK(E1151),C1151,E1151)</f>
        <v>MSHGTS_6_MMARLF</v>
      </c>
      <c r="AG1151" t="str">
        <f t="shared" ref="AG1151:AG1155" si="248">D1151</f>
        <v xml:space="preserve">Miramar Energy LLC </v>
      </c>
      <c r="AH1151" s="70">
        <f t="shared" ref="AH1151:AH1155" si="249">P1151</f>
        <v>3.2</v>
      </c>
      <c r="AI1151" t="str">
        <f t="shared" ref="AI1151:AI1155" si="250">V1151</f>
        <v>Biomass</v>
      </c>
      <c r="AJ1151" s="44">
        <f>IFERROR(INDEX(MasterGenCapability_201906!$G:$G,MATCH($AF1151,MasterGenCapability_201906!$U:$U,0)),"")</f>
        <v>5</v>
      </c>
      <c r="AK1151" s="44">
        <f>IFERROR(INDEX(NQC2020compliance_20191121!$L:$L,MATCH($AF1151,NQC2020compliance_20191121!$A:$A,0)),"")</f>
        <v>3.43</v>
      </c>
    </row>
    <row r="1152" spans="2:37" x14ac:dyDescent="0.25">
      <c r="B1152" s="6">
        <v>1147</v>
      </c>
      <c r="C1152" s="6" t="s">
        <v>2928</v>
      </c>
      <c r="D1152" s="6" t="s">
        <v>2929</v>
      </c>
      <c r="E1152" s="6" t="s">
        <v>2930</v>
      </c>
      <c r="F1152" s="6" t="s">
        <v>2927</v>
      </c>
      <c r="G1152" s="6" t="s">
        <v>30</v>
      </c>
      <c r="H1152" s="6"/>
      <c r="I1152" s="6"/>
      <c r="J1152" s="6" t="s">
        <v>211</v>
      </c>
      <c r="K1152" s="6"/>
      <c r="L1152" s="6" t="s">
        <v>1</v>
      </c>
      <c r="M1152" s="12">
        <v>41183</v>
      </c>
      <c r="N1152" s="12">
        <v>44834</v>
      </c>
      <c r="O1152" s="6">
        <v>1</v>
      </c>
      <c r="P1152" s="13">
        <v>1.4</v>
      </c>
      <c r="Q1152" s="13">
        <v>5.6079999999999997</v>
      </c>
      <c r="R1152" s="14">
        <v>0.45727332028701889</v>
      </c>
      <c r="S1152" s="6" t="s">
        <v>35</v>
      </c>
      <c r="T1152" s="6" t="s">
        <v>35</v>
      </c>
      <c r="U1152" s="15" t="s">
        <v>35</v>
      </c>
      <c r="V1152" s="15" t="s">
        <v>213</v>
      </c>
      <c r="W1152" s="15" t="s">
        <v>165</v>
      </c>
      <c r="X1152" s="16">
        <v>1</v>
      </c>
      <c r="Y1152" s="45">
        <f t="shared" si="229"/>
        <v>73050</v>
      </c>
      <c r="Z1152" s="41">
        <f>IF(IFERROR(MATCH(E1152,CONV_CAISO_Gen_List!C:C,0),FALSE),1,0)</f>
        <v>1</v>
      </c>
      <c r="AA1152" s="47">
        <f t="shared" si="230"/>
        <v>5.6079999999999997</v>
      </c>
      <c r="AB1152">
        <f t="shared" si="231"/>
        <v>1</v>
      </c>
      <c r="AC1152">
        <f t="shared" si="232"/>
        <v>1</v>
      </c>
      <c r="AD1152">
        <f t="shared" si="246"/>
        <v>1</v>
      </c>
      <c r="AE1152">
        <f t="shared" si="233"/>
        <v>0</v>
      </c>
      <c r="AF1152" t="str">
        <f t="shared" si="247"/>
        <v>FROGTN_7_UTICA</v>
      </c>
      <c r="AG1152" t="str">
        <f t="shared" si="248"/>
        <v>Angels</v>
      </c>
      <c r="AH1152" s="70">
        <f t="shared" si="249"/>
        <v>1.4</v>
      </c>
      <c r="AI1152" t="str">
        <f t="shared" si="250"/>
        <v>Small_Hydro</v>
      </c>
      <c r="AJ1152" s="44" t="str">
        <f>IFERROR(INDEX(MasterGenCapability_201906!$G:$G,MATCH($AF1152,MasterGenCapability_201906!$U:$U,0)),"")</f>
        <v/>
      </c>
      <c r="AK1152" s="44" t="str">
        <f>IFERROR(INDEX(NQC2020compliance_20191121!$L:$L,MATCH($AF1152,NQC2020compliance_20191121!$A:$A,0)),"")</f>
        <v/>
      </c>
    </row>
    <row r="1153" spans="2:37" x14ac:dyDescent="0.25">
      <c r="B1153" s="6">
        <v>1148</v>
      </c>
      <c r="C1153" s="6" t="s">
        <v>2931</v>
      </c>
      <c r="D1153" s="6" t="s">
        <v>2932</v>
      </c>
      <c r="E1153" s="6" t="s">
        <v>2930</v>
      </c>
      <c r="F1153" s="6" t="s">
        <v>2927</v>
      </c>
      <c r="G1153" s="6" t="s">
        <v>30</v>
      </c>
      <c r="H1153" s="6"/>
      <c r="I1153" s="6"/>
      <c r="J1153" s="6" t="s">
        <v>211</v>
      </c>
      <c r="K1153" s="6"/>
      <c r="L1153" s="6" t="s">
        <v>1</v>
      </c>
      <c r="M1153" s="12">
        <v>41183</v>
      </c>
      <c r="N1153" s="12">
        <v>44834</v>
      </c>
      <c r="O1153" s="6">
        <v>1</v>
      </c>
      <c r="P1153" s="13">
        <v>4.5</v>
      </c>
      <c r="Q1153" s="13">
        <v>14.402071818181819</v>
      </c>
      <c r="R1153" s="14">
        <v>0.36534936119182693</v>
      </c>
      <c r="S1153" s="6" t="s">
        <v>35</v>
      </c>
      <c r="T1153" s="6" t="s">
        <v>35</v>
      </c>
      <c r="U1153" s="15" t="s">
        <v>35</v>
      </c>
      <c r="V1153" s="15" t="s">
        <v>213</v>
      </c>
      <c r="W1153" s="15" t="s">
        <v>165</v>
      </c>
      <c r="X1153" s="16">
        <v>1</v>
      </c>
      <c r="Y1153" s="45">
        <f t="shared" si="229"/>
        <v>73050</v>
      </c>
      <c r="Z1153" s="41">
        <f>IF(IFERROR(MATCH(E1153,CONV_CAISO_Gen_List!C:C,0),FALSE),1,0)</f>
        <v>1</v>
      </c>
      <c r="AA1153" s="47">
        <f t="shared" si="230"/>
        <v>14.402071818181819</v>
      </c>
      <c r="AB1153">
        <f t="shared" si="231"/>
        <v>1</v>
      </c>
      <c r="AC1153">
        <f t="shared" si="232"/>
        <v>1</v>
      </c>
      <c r="AD1153">
        <f t="shared" si="246"/>
        <v>1</v>
      </c>
      <c r="AE1153">
        <f t="shared" si="233"/>
        <v>0</v>
      </c>
      <c r="AF1153" t="str">
        <f t="shared" si="247"/>
        <v>FROGTN_7_UTICA</v>
      </c>
      <c r="AG1153" t="str">
        <f t="shared" si="248"/>
        <v>Murphys</v>
      </c>
      <c r="AH1153" s="70">
        <f t="shared" si="249"/>
        <v>4.5</v>
      </c>
      <c r="AI1153" t="str">
        <f t="shared" si="250"/>
        <v>Small_Hydro</v>
      </c>
      <c r="AJ1153" s="44" t="str">
        <f>IFERROR(INDEX(MasterGenCapability_201906!$G:$G,MATCH($AF1153,MasterGenCapability_201906!$U:$U,0)),"")</f>
        <v/>
      </c>
      <c r="AK1153" s="44" t="str">
        <f>IFERROR(INDEX(NQC2020compliance_20191121!$L:$L,MATCH($AF1153,NQC2020compliance_20191121!$A:$A,0)),"")</f>
        <v/>
      </c>
    </row>
    <row r="1154" spans="2:37" x14ac:dyDescent="0.25">
      <c r="B1154" s="6">
        <v>1149</v>
      </c>
      <c r="C1154" s="6" t="s">
        <v>2933</v>
      </c>
      <c r="D1154" s="6" t="s">
        <v>2934</v>
      </c>
      <c r="E1154" s="6" t="s">
        <v>2935</v>
      </c>
      <c r="F1154" s="6" t="s">
        <v>2927</v>
      </c>
      <c r="G1154" s="6" t="s">
        <v>30</v>
      </c>
      <c r="H1154" s="6"/>
      <c r="I1154" s="6"/>
      <c r="J1154" s="6" t="s">
        <v>36</v>
      </c>
      <c r="K1154" s="6"/>
      <c r="L1154" s="6" t="s">
        <v>1</v>
      </c>
      <c r="M1154" s="12">
        <v>41640</v>
      </c>
      <c r="N1154" s="12">
        <v>42735</v>
      </c>
      <c r="O1154" s="6">
        <v>1</v>
      </c>
      <c r="P1154" s="13">
        <v>38.400000000000006</v>
      </c>
      <c r="Q1154" s="13">
        <v>135.15325000000001</v>
      </c>
      <c r="R1154" s="14">
        <v>0.4017826353215373</v>
      </c>
      <c r="S1154" s="6" t="s">
        <v>35</v>
      </c>
      <c r="T1154" s="6" t="s">
        <v>35</v>
      </c>
      <c r="U1154" s="15" t="s">
        <v>35</v>
      </c>
      <c r="V1154" s="15" t="s">
        <v>36</v>
      </c>
      <c r="W1154" s="15" t="s">
        <v>165</v>
      </c>
      <c r="X1154" s="16">
        <v>1</v>
      </c>
      <c r="Y1154" s="45">
        <f t="shared" si="229"/>
        <v>73050</v>
      </c>
      <c r="Z1154" s="41">
        <f>IF(IFERROR(MATCH(E1154,CONV_CAISO_Gen_List!C:C,0),FALSE),1,0)</f>
        <v>1</v>
      </c>
      <c r="AA1154" s="47">
        <f t="shared" si="230"/>
        <v>135.15325000000001</v>
      </c>
      <c r="AB1154">
        <f t="shared" si="231"/>
        <v>1</v>
      </c>
      <c r="AC1154">
        <f t="shared" si="232"/>
        <v>1</v>
      </c>
      <c r="AD1154">
        <f t="shared" si="246"/>
        <v>1</v>
      </c>
      <c r="AE1154">
        <f t="shared" si="233"/>
        <v>0</v>
      </c>
      <c r="AF1154" t="str">
        <f t="shared" si="247"/>
        <v>MESAS_2_QF</v>
      </c>
      <c r="AG1154" t="str">
        <f t="shared" si="248"/>
        <v>Total Energy Facilities</v>
      </c>
      <c r="AH1154" s="70">
        <f t="shared" si="249"/>
        <v>38.400000000000006</v>
      </c>
      <c r="AI1154" t="str">
        <f t="shared" si="250"/>
        <v>Biomass</v>
      </c>
      <c r="AJ1154" s="44">
        <f>IFERROR(INDEX(MasterGenCapability_201906!$G:$G,MATCH($AF1154,MasterGenCapability_201906!$U:$U,0)),"")</f>
        <v>2.9</v>
      </c>
      <c r="AK1154" s="44">
        <f>IFERROR(INDEX(NQC2020compliance_20191121!$L:$L,MATCH($AF1154,NQC2020compliance_20191121!$A:$A,0)),"")</f>
        <v>0</v>
      </c>
    </row>
    <row r="1155" spans="2:37" x14ac:dyDescent="0.25">
      <c r="B1155" s="6">
        <v>1150</v>
      </c>
      <c r="C1155" s="6" t="s">
        <v>2936</v>
      </c>
      <c r="D1155" s="6" t="s">
        <v>2937</v>
      </c>
      <c r="E1155" s="6" t="s">
        <v>2938</v>
      </c>
      <c r="F1155" s="6" t="s">
        <v>2927</v>
      </c>
      <c r="G1155" s="6" t="s">
        <v>30</v>
      </c>
      <c r="H1155" s="6"/>
      <c r="I1155" s="6"/>
      <c r="J1155" s="6" t="s">
        <v>33</v>
      </c>
      <c r="K1155" s="6"/>
      <c r="L1155" s="6" t="s">
        <v>1</v>
      </c>
      <c r="M1155" s="12">
        <v>41456</v>
      </c>
      <c r="N1155" s="12">
        <v>42735</v>
      </c>
      <c r="O1155" s="6">
        <v>1</v>
      </c>
      <c r="P1155" s="13">
        <v>13.799999999999999</v>
      </c>
      <c r="Q1155" s="13">
        <v>44.587824999999995</v>
      </c>
      <c r="R1155" s="14">
        <v>0.36883582324134734</v>
      </c>
      <c r="S1155" s="6" t="s">
        <v>35</v>
      </c>
      <c r="T1155" s="6" t="s">
        <v>35</v>
      </c>
      <c r="U1155" s="15" t="s">
        <v>35</v>
      </c>
      <c r="V1155" s="15" t="s">
        <v>36</v>
      </c>
      <c r="W1155" s="15" t="s">
        <v>165</v>
      </c>
      <c r="X1155" s="16">
        <v>1</v>
      </c>
      <c r="Y1155" s="45">
        <f t="shared" si="229"/>
        <v>73050</v>
      </c>
      <c r="Z1155" s="41">
        <f>IF(IFERROR(MATCH(E1155,CONV_CAISO_Gen_List!C:C,0),FALSE),1,0)</f>
        <v>1</v>
      </c>
      <c r="AA1155" s="47">
        <f t="shared" si="230"/>
        <v>44.587824999999995</v>
      </c>
      <c r="AB1155">
        <f t="shared" si="231"/>
        <v>1</v>
      </c>
      <c r="AC1155">
        <f t="shared" si="232"/>
        <v>1</v>
      </c>
      <c r="AD1155">
        <f t="shared" si="246"/>
        <v>1</v>
      </c>
      <c r="AE1155">
        <f t="shared" si="233"/>
        <v>0</v>
      </c>
      <c r="AF1155" t="str">
        <f t="shared" si="247"/>
        <v>MOORPK_2_CALABS</v>
      </c>
      <c r="AG1155" t="str">
        <f t="shared" si="248"/>
        <v>Calabasas Gas-to-Energy</v>
      </c>
      <c r="AH1155" s="70">
        <f t="shared" si="249"/>
        <v>13.799999999999999</v>
      </c>
      <c r="AI1155" t="str">
        <f t="shared" si="250"/>
        <v>Biomass</v>
      </c>
      <c r="AJ1155" s="44">
        <f>IFERROR(INDEX(MasterGenCapability_201906!$G:$G,MATCH($AF1155,MasterGenCapability_201906!$U:$U,0)),"")</f>
        <v>6.96</v>
      </c>
      <c r="AK1155" s="44">
        <f>IFERROR(INDEX(NQC2020compliance_20191121!$L:$L,MATCH($AF1155,NQC2020compliance_20191121!$A:$A,0)),"")</f>
        <v>4.62</v>
      </c>
    </row>
    <row r="1156" spans="2:37" hidden="1" x14ac:dyDescent="0.25">
      <c r="B1156" s="6">
        <v>1151</v>
      </c>
      <c r="C1156" s="6" t="s">
        <v>2939</v>
      </c>
      <c r="D1156" s="6" t="s">
        <v>2940</v>
      </c>
      <c r="E1156" s="6" t="s">
        <v>2166</v>
      </c>
      <c r="F1156" s="6" t="s">
        <v>2927</v>
      </c>
      <c r="G1156" s="6" t="s">
        <v>30</v>
      </c>
      <c r="H1156" s="6" t="s">
        <v>79</v>
      </c>
      <c r="I1156" s="6" t="s">
        <v>91</v>
      </c>
      <c r="J1156" s="6" t="s">
        <v>992</v>
      </c>
      <c r="K1156" s="6"/>
      <c r="L1156" s="6" t="s">
        <v>1</v>
      </c>
      <c r="M1156" s="12">
        <v>42005</v>
      </c>
      <c r="N1156" s="12">
        <v>43465</v>
      </c>
      <c r="O1156" s="6">
        <v>0</v>
      </c>
      <c r="P1156" s="13">
        <v>79.2</v>
      </c>
      <c r="Q1156" s="13">
        <v>0.90500000000000003</v>
      </c>
      <c r="R1156" s="14">
        <v>1.3044255338775887E-3</v>
      </c>
      <c r="S1156" s="6" t="s">
        <v>35</v>
      </c>
      <c r="T1156" s="6" t="s">
        <v>35</v>
      </c>
      <c r="U1156" s="15" t="s">
        <v>35</v>
      </c>
      <c r="V1156" s="15" t="s">
        <v>992</v>
      </c>
      <c r="W1156" s="15" t="s">
        <v>91</v>
      </c>
      <c r="X1156" s="16">
        <v>1</v>
      </c>
      <c r="Y1156" s="45">
        <f t="shared" si="229"/>
        <v>43465</v>
      </c>
      <c r="Z1156" s="41">
        <f>IF(IFERROR(MATCH(E1156,CONV_CAISO_Gen_List!C:C,0),FALSE),1,0)</f>
        <v>1</v>
      </c>
      <c r="AA1156" s="47">
        <f t="shared" si="230"/>
        <v>0.90500000000000003</v>
      </c>
      <c r="AB1156">
        <f t="shared" si="231"/>
        <v>0</v>
      </c>
      <c r="AC1156">
        <f t="shared" si="232"/>
        <v>1</v>
      </c>
      <c r="AD1156">
        <f t="shared" si="246"/>
        <v>0</v>
      </c>
      <c r="AE1156">
        <f t="shared" si="233"/>
        <v>0</v>
      </c>
      <c r="AJ1156" s="44" t="str">
        <f>IFERROR(INDEX(MasterGenCapability_201906!$G:$G,MATCH($AF1156,MasterGenCapability_201906!$U:$U,0)),"")</f>
        <v/>
      </c>
      <c r="AK1156" s="44" t="str">
        <f>IFERROR(INDEX(NQC2020compliance_20191121!$L:$L,MATCH($AF1156,NQC2020compliance_20191121!$A:$A,0)),"")</f>
        <v/>
      </c>
    </row>
    <row r="1157" spans="2:37" x14ac:dyDescent="0.25">
      <c r="B1157" s="6">
        <v>1152</v>
      </c>
      <c r="C1157" s="6" t="s">
        <v>2941</v>
      </c>
      <c r="D1157" s="6" t="s">
        <v>2942</v>
      </c>
      <c r="E1157" s="6"/>
      <c r="F1157" s="6" t="s">
        <v>2943</v>
      </c>
      <c r="G1157" s="6" t="s">
        <v>30</v>
      </c>
      <c r="H1157" s="6"/>
      <c r="I1157" s="6"/>
      <c r="J1157" s="6" t="s">
        <v>614</v>
      </c>
      <c r="K1157" s="6"/>
      <c r="L1157" s="6" t="s">
        <v>1</v>
      </c>
      <c r="M1157" s="12">
        <v>39393</v>
      </c>
      <c r="N1157" s="12">
        <v>46698</v>
      </c>
      <c r="O1157" s="6">
        <v>1</v>
      </c>
      <c r="P1157" s="13">
        <v>0.89900000000000002</v>
      </c>
      <c r="Q1157" s="13">
        <v>1.3340000000000001</v>
      </c>
      <c r="R1157" s="14">
        <v>0.16939166298423922</v>
      </c>
      <c r="S1157" s="6" t="s">
        <v>35</v>
      </c>
      <c r="T1157" s="6" t="s">
        <v>35</v>
      </c>
      <c r="U1157" s="15" t="s">
        <v>35</v>
      </c>
      <c r="V1157" s="15" t="s">
        <v>616</v>
      </c>
      <c r="W1157" s="15" t="s">
        <v>165</v>
      </c>
      <c r="X1157" s="16">
        <v>1</v>
      </c>
      <c r="Y1157" s="45">
        <f t="shared" si="229"/>
        <v>73050</v>
      </c>
      <c r="Z1157" s="41">
        <f>IF(IFERROR(MATCH(E1157,CONV_CAISO_Gen_List!C:C,0),FALSE),1,0)</f>
        <v>0</v>
      </c>
      <c r="AA1157" s="47">
        <f t="shared" si="230"/>
        <v>1.3340000000000001</v>
      </c>
      <c r="AB1157">
        <f t="shared" si="231"/>
        <v>1</v>
      </c>
      <c r="AC1157">
        <f t="shared" si="232"/>
        <v>1</v>
      </c>
      <c r="AD1157">
        <f t="shared" si="246"/>
        <v>1</v>
      </c>
      <c r="AE1157">
        <f t="shared" si="233"/>
        <v>0</v>
      </c>
      <c r="AF1157" t="str">
        <f t="shared" ref="AF1157:AF1189" si="251">IF(ISBLANK(E1157),C1157,E1157)</f>
        <v>POAK-2011-1</v>
      </c>
      <c r="AG1157" t="str">
        <f t="shared" ref="AG1157:AG1189" si="252">D1157</f>
        <v>CA - Port of Oakland - Site 1</v>
      </c>
      <c r="AH1157" s="70">
        <f t="shared" ref="AH1157:AH1189" si="253">P1157</f>
        <v>0.89900000000000002</v>
      </c>
      <c r="AI1157" t="str">
        <f t="shared" ref="AI1157:AI1189" si="254">V1157</f>
        <v>Solar</v>
      </c>
      <c r="AJ1157" s="44" t="str">
        <f>IFERROR(INDEX(MasterGenCapability_201906!$G:$G,MATCH($AF1157,MasterGenCapability_201906!$U:$U,0)),"")</f>
        <v/>
      </c>
      <c r="AK1157" s="44" t="str">
        <f>IFERROR(INDEX(NQC2020compliance_20191121!$L:$L,MATCH($AF1157,NQC2020compliance_20191121!$A:$A,0)),"")</f>
        <v/>
      </c>
    </row>
    <row r="1158" spans="2:37" x14ac:dyDescent="0.25">
      <c r="B1158" s="6">
        <v>1153</v>
      </c>
      <c r="C1158" s="6" t="s">
        <v>2944</v>
      </c>
      <c r="D1158" s="6" t="s">
        <v>2596</v>
      </c>
      <c r="E1158" s="6"/>
      <c r="F1158" s="6" t="s">
        <v>2943</v>
      </c>
      <c r="G1158" s="6" t="s">
        <v>30</v>
      </c>
      <c r="H1158" s="6"/>
      <c r="I1158" s="6"/>
      <c r="J1158" s="6" t="s">
        <v>211</v>
      </c>
      <c r="K1158" s="6"/>
      <c r="L1158" s="6" t="s">
        <v>1</v>
      </c>
      <c r="M1158" s="12">
        <v>38353</v>
      </c>
      <c r="N1158" s="12">
        <v>45657</v>
      </c>
      <c r="O1158" s="6">
        <v>1</v>
      </c>
      <c r="P1158" s="13">
        <v>5.9163750000000001E-2</v>
      </c>
      <c r="Q1158" s="13">
        <v>0.24245942204545454</v>
      </c>
      <c r="R1158" s="14">
        <v>0.46782051873376079</v>
      </c>
      <c r="S1158" s="6" t="s">
        <v>2591</v>
      </c>
      <c r="T1158" s="6" t="s">
        <v>35</v>
      </c>
      <c r="U1158" s="15" t="s">
        <v>2591</v>
      </c>
      <c r="V1158" s="15" t="s">
        <v>213</v>
      </c>
      <c r="W1158" s="15" t="s">
        <v>165</v>
      </c>
      <c r="X1158" s="16">
        <v>1</v>
      </c>
      <c r="Y1158" s="45">
        <f t="shared" si="229"/>
        <v>73050</v>
      </c>
      <c r="Z1158" s="41">
        <f>IF(IFERROR(MATCH(E1158,CONV_CAISO_Gen_List!C:C,0),FALSE),1,0)</f>
        <v>0</v>
      </c>
      <c r="AA1158" s="47">
        <f t="shared" si="230"/>
        <v>0.24245942204545454</v>
      </c>
      <c r="AB1158">
        <f t="shared" si="231"/>
        <v>1</v>
      </c>
      <c r="AC1158">
        <f t="shared" si="232"/>
        <v>1</v>
      </c>
      <c r="AD1158">
        <f t="shared" si="246"/>
        <v>1</v>
      </c>
      <c r="AE1158">
        <f t="shared" si="233"/>
        <v>0</v>
      </c>
      <c r="AF1158" t="str">
        <f t="shared" si="251"/>
        <v>POAK-2011-2</v>
      </c>
      <c r="AG1158" t="str">
        <f t="shared" si="252"/>
        <v>Nimbus</v>
      </c>
      <c r="AH1158" s="70">
        <f t="shared" si="253"/>
        <v>5.9163750000000001E-2</v>
      </c>
      <c r="AI1158" t="str">
        <f t="shared" si="254"/>
        <v>Small_Hydro</v>
      </c>
      <c r="AJ1158" s="44" t="str">
        <f>IFERROR(INDEX(MasterGenCapability_201906!$G:$G,MATCH($AF1158,MasterGenCapability_201906!$U:$U,0)),"")</f>
        <v/>
      </c>
      <c r="AK1158" s="44" t="str">
        <f>IFERROR(INDEX(NQC2020compliance_20191121!$L:$L,MATCH($AF1158,NQC2020compliance_20191121!$A:$A,0)),"")</f>
        <v/>
      </c>
    </row>
    <row r="1159" spans="2:37" x14ac:dyDescent="0.25">
      <c r="B1159" s="6">
        <v>1154</v>
      </c>
      <c r="C1159" s="6" t="s">
        <v>2944</v>
      </c>
      <c r="D1159" s="6" t="s">
        <v>2597</v>
      </c>
      <c r="E1159" s="6"/>
      <c r="F1159" s="6" t="s">
        <v>2943</v>
      </c>
      <c r="G1159" s="6" t="s">
        <v>30</v>
      </c>
      <c r="H1159" s="6"/>
      <c r="I1159" s="6"/>
      <c r="J1159" s="6" t="s">
        <v>211</v>
      </c>
      <c r="K1159" s="6"/>
      <c r="L1159" s="6" t="s">
        <v>1</v>
      </c>
      <c r="M1159" s="12">
        <v>38353</v>
      </c>
      <c r="N1159" s="12">
        <v>45657</v>
      </c>
      <c r="O1159" s="6">
        <v>1</v>
      </c>
      <c r="P1159" s="13">
        <v>1.5996125E-2</v>
      </c>
      <c r="Q1159" s="13">
        <v>5.2236212727272732E-2</v>
      </c>
      <c r="R1159" s="14">
        <v>0.37278015660451391</v>
      </c>
      <c r="S1159" s="6" t="s">
        <v>2591</v>
      </c>
      <c r="T1159" s="6" t="s">
        <v>35</v>
      </c>
      <c r="U1159" s="15" t="s">
        <v>2591</v>
      </c>
      <c r="V1159" s="15" t="s">
        <v>213</v>
      </c>
      <c r="W1159" s="15" t="s">
        <v>165</v>
      </c>
      <c r="X1159" s="16">
        <v>1</v>
      </c>
      <c r="Y1159" s="45">
        <f t="shared" ref="Y1159:Y1222" si="255">IF(O1159,DATE(2099,12,31),N1159)</f>
        <v>73050</v>
      </c>
      <c r="Z1159" s="41">
        <f>IF(IFERROR(MATCH(E1159,CONV_CAISO_Gen_List!C:C,0),FALSE),1,0)</f>
        <v>0</v>
      </c>
      <c r="AA1159" s="47">
        <f t="shared" ref="AA1159:AA1222" si="256">Q1159*X1159</f>
        <v>5.2236212727272732E-2</v>
      </c>
      <c r="AB1159">
        <f t="shared" ref="AB1159:AB1222" si="257">IF(AND(YEAR(M1159)&lt;=$AB$5,YEAR(Y1159)&gt;=$AB$5),1,0)</f>
        <v>1</v>
      </c>
      <c r="AC1159">
        <f t="shared" ref="AC1159:AC1222" si="258">IF(T1159="CAISO",1,0)</f>
        <v>1</v>
      </c>
      <c r="AD1159">
        <f t="shared" si="246"/>
        <v>1</v>
      </c>
      <c r="AE1159">
        <f t="shared" ref="AE1159:AE1222" si="259">IF(P1159=0,1,0)</f>
        <v>0</v>
      </c>
      <c r="AF1159" t="str">
        <f t="shared" si="251"/>
        <v>POAK-2011-2</v>
      </c>
      <c r="AG1159" t="str">
        <f t="shared" si="252"/>
        <v>Stampede</v>
      </c>
      <c r="AH1159" s="70">
        <f t="shared" si="253"/>
        <v>1.5996125E-2</v>
      </c>
      <c r="AI1159" t="str">
        <f t="shared" si="254"/>
        <v>Small_Hydro</v>
      </c>
      <c r="AJ1159" s="44" t="str">
        <f>IFERROR(INDEX(MasterGenCapability_201906!$G:$G,MATCH($AF1159,MasterGenCapability_201906!$U:$U,0)),"")</f>
        <v/>
      </c>
      <c r="AK1159" s="44" t="str">
        <f>IFERROR(INDEX(NQC2020compliance_20191121!$L:$L,MATCH($AF1159,NQC2020compliance_20191121!$A:$A,0)),"")</f>
        <v/>
      </c>
    </row>
    <row r="1160" spans="2:37" x14ac:dyDescent="0.25">
      <c r="B1160" s="6">
        <v>1155</v>
      </c>
      <c r="C1160" s="6" t="s">
        <v>2944</v>
      </c>
      <c r="D1160" s="6" t="s">
        <v>2598</v>
      </c>
      <c r="E1160" s="6" t="s">
        <v>2599</v>
      </c>
      <c r="F1160" s="6" t="s">
        <v>2943</v>
      </c>
      <c r="G1160" s="6" t="s">
        <v>30</v>
      </c>
      <c r="H1160" s="6"/>
      <c r="I1160" s="6"/>
      <c r="J1160" s="6" t="s">
        <v>211</v>
      </c>
      <c r="K1160" s="6"/>
      <c r="L1160" s="6" t="s">
        <v>1</v>
      </c>
      <c r="M1160" s="12">
        <v>38353</v>
      </c>
      <c r="N1160" s="12">
        <v>45657</v>
      </c>
      <c r="O1160" s="6">
        <v>1</v>
      </c>
      <c r="P1160" s="13">
        <v>1.5338749999999999E-3</v>
      </c>
      <c r="Q1160" s="13">
        <v>8.9352035509090901E-3</v>
      </c>
      <c r="R1160" s="14">
        <v>0.66498274328411322</v>
      </c>
      <c r="S1160" s="6" t="s">
        <v>35</v>
      </c>
      <c r="T1160" s="6" t="s">
        <v>35</v>
      </c>
      <c r="U1160" s="15" t="s">
        <v>35</v>
      </c>
      <c r="V1160" s="15" t="s">
        <v>213</v>
      </c>
      <c r="W1160" s="15" t="s">
        <v>165</v>
      </c>
      <c r="X1160" s="16">
        <v>1</v>
      </c>
      <c r="Y1160" s="45">
        <f t="shared" si="255"/>
        <v>73050</v>
      </c>
      <c r="Z1160" s="41">
        <f>IF(IFERROR(MATCH(E1160,CONV_CAISO_Gen_List!C:C,0),FALSE),1,0)</f>
        <v>0</v>
      </c>
      <c r="AA1160" s="47">
        <f t="shared" si="256"/>
        <v>8.9352035509090901E-3</v>
      </c>
      <c r="AB1160">
        <f t="shared" si="257"/>
        <v>1</v>
      </c>
      <c r="AC1160">
        <f t="shared" si="258"/>
        <v>1</v>
      </c>
      <c r="AD1160">
        <f t="shared" si="246"/>
        <v>1</v>
      </c>
      <c r="AE1160">
        <f t="shared" si="259"/>
        <v>0</v>
      </c>
      <c r="AF1160" t="str">
        <f t="shared" si="251"/>
        <v>LEWSTN_7_UNIT 1</v>
      </c>
      <c r="AG1160" t="str">
        <f t="shared" si="252"/>
        <v>Lewiston</v>
      </c>
      <c r="AH1160" s="70">
        <f t="shared" si="253"/>
        <v>1.5338749999999999E-3</v>
      </c>
      <c r="AI1160" t="str">
        <f t="shared" si="254"/>
        <v>Small_Hydro</v>
      </c>
      <c r="AJ1160" s="44" t="str">
        <f>IFERROR(INDEX(MasterGenCapability_201906!$G:$G,MATCH($AF1160,MasterGenCapability_201906!$U:$U,0)),"")</f>
        <v/>
      </c>
      <c r="AK1160" s="44" t="str">
        <f>IFERROR(INDEX(NQC2020compliance_20191121!$L:$L,MATCH($AF1160,NQC2020compliance_20191121!$A:$A,0)),"")</f>
        <v/>
      </c>
    </row>
    <row r="1161" spans="2:37" x14ac:dyDescent="0.25">
      <c r="B1161" s="6">
        <v>1156</v>
      </c>
      <c r="C1161" s="6" t="s">
        <v>2945</v>
      </c>
      <c r="D1161" s="6" t="s">
        <v>2596</v>
      </c>
      <c r="E1161" s="6"/>
      <c r="F1161" s="6" t="s">
        <v>2943</v>
      </c>
      <c r="G1161" s="6" t="s">
        <v>30</v>
      </c>
      <c r="H1161" s="6"/>
      <c r="I1161" s="6"/>
      <c r="J1161" s="6" t="s">
        <v>211</v>
      </c>
      <c r="K1161" s="6"/>
      <c r="L1161" s="6" t="s">
        <v>1</v>
      </c>
      <c r="M1161" s="12">
        <v>38353</v>
      </c>
      <c r="N1161" s="12">
        <v>45657</v>
      </c>
      <c r="O1161" s="6">
        <v>1</v>
      </c>
      <c r="P1161" s="13">
        <v>1.7927999999999999E-2</v>
      </c>
      <c r="Q1161" s="13">
        <v>7.3470875636363633E-2</v>
      </c>
      <c r="R1161" s="14">
        <v>0.46782051873376079</v>
      </c>
      <c r="S1161" s="6" t="s">
        <v>2591</v>
      </c>
      <c r="T1161" s="6" t="s">
        <v>35</v>
      </c>
      <c r="U1161" s="15" t="s">
        <v>2591</v>
      </c>
      <c r="V1161" s="15" t="s">
        <v>213</v>
      </c>
      <c r="W1161" s="15" t="s">
        <v>165</v>
      </c>
      <c r="X1161" s="16">
        <v>1</v>
      </c>
      <c r="Y1161" s="45">
        <f t="shared" si="255"/>
        <v>73050</v>
      </c>
      <c r="Z1161" s="41">
        <f>IF(IFERROR(MATCH(E1161,CONV_CAISO_Gen_List!C:C,0),FALSE),1,0)</f>
        <v>0</v>
      </c>
      <c r="AA1161" s="47">
        <f t="shared" si="256"/>
        <v>7.3470875636363633E-2</v>
      </c>
      <c r="AB1161">
        <f t="shared" si="257"/>
        <v>1</v>
      </c>
      <c r="AC1161">
        <f t="shared" si="258"/>
        <v>1</v>
      </c>
      <c r="AD1161">
        <f t="shared" si="246"/>
        <v>1</v>
      </c>
      <c r="AE1161">
        <f t="shared" si="259"/>
        <v>0</v>
      </c>
      <c r="AF1161" t="str">
        <f t="shared" si="251"/>
        <v>POAK-2011-3</v>
      </c>
      <c r="AG1161" t="str">
        <f t="shared" si="252"/>
        <v>Nimbus</v>
      </c>
      <c r="AH1161" s="70">
        <f t="shared" si="253"/>
        <v>1.7927999999999999E-2</v>
      </c>
      <c r="AI1161" t="str">
        <f t="shared" si="254"/>
        <v>Small_Hydro</v>
      </c>
      <c r="AJ1161" s="44" t="str">
        <f>IFERROR(INDEX(MasterGenCapability_201906!$G:$G,MATCH($AF1161,MasterGenCapability_201906!$U:$U,0)),"")</f>
        <v/>
      </c>
      <c r="AK1161" s="44" t="str">
        <f>IFERROR(INDEX(NQC2020compliance_20191121!$L:$L,MATCH($AF1161,NQC2020compliance_20191121!$A:$A,0)),"")</f>
        <v/>
      </c>
    </row>
    <row r="1162" spans="2:37" x14ac:dyDescent="0.25">
      <c r="B1162" s="6">
        <v>1157</v>
      </c>
      <c r="C1162" s="6" t="s">
        <v>2945</v>
      </c>
      <c r="D1162" s="6" t="s">
        <v>2597</v>
      </c>
      <c r="E1162" s="6"/>
      <c r="F1162" s="6" t="s">
        <v>2943</v>
      </c>
      <c r="G1162" s="6" t="s">
        <v>30</v>
      </c>
      <c r="H1162" s="6"/>
      <c r="I1162" s="6"/>
      <c r="J1162" s="6" t="s">
        <v>211</v>
      </c>
      <c r="K1162" s="6"/>
      <c r="L1162" s="6" t="s">
        <v>1</v>
      </c>
      <c r="M1162" s="12">
        <v>38353</v>
      </c>
      <c r="N1162" s="12">
        <v>45657</v>
      </c>
      <c r="O1162" s="6">
        <v>1</v>
      </c>
      <c r="P1162" s="13">
        <v>4.8471999999999994E-3</v>
      </c>
      <c r="Q1162" s="13">
        <v>1.5828794181818182E-2</v>
      </c>
      <c r="R1162" s="14">
        <v>0.37278015660451397</v>
      </c>
      <c r="S1162" s="6" t="s">
        <v>2591</v>
      </c>
      <c r="T1162" s="6" t="s">
        <v>35</v>
      </c>
      <c r="U1162" s="15" t="s">
        <v>2591</v>
      </c>
      <c r="V1162" s="15" t="s">
        <v>213</v>
      </c>
      <c r="W1162" s="15" t="s">
        <v>165</v>
      </c>
      <c r="X1162" s="16">
        <v>1</v>
      </c>
      <c r="Y1162" s="45">
        <f t="shared" si="255"/>
        <v>73050</v>
      </c>
      <c r="Z1162" s="41">
        <f>IF(IFERROR(MATCH(E1162,CONV_CAISO_Gen_List!C:C,0),FALSE),1,0)</f>
        <v>0</v>
      </c>
      <c r="AA1162" s="47">
        <f t="shared" si="256"/>
        <v>1.5828794181818182E-2</v>
      </c>
      <c r="AB1162">
        <f t="shared" si="257"/>
        <v>1</v>
      </c>
      <c r="AC1162">
        <f t="shared" si="258"/>
        <v>1</v>
      </c>
      <c r="AD1162">
        <f t="shared" si="246"/>
        <v>1</v>
      </c>
      <c r="AE1162">
        <f t="shared" si="259"/>
        <v>0</v>
      </c>
      <c r="AF1162" t="str">
        <f t="shared" si="251"/>
        <v>POAK-2011-3</v>
      </c>
      <c r="AG1162" t="str">
        <f t="shared" si="252"/>
        <v>Stampede</v>
      </c>
      <c r="AH1162" s="70">
        <f t="shared" si="253"/>
        <v>4.8471999999999994E-3</v>
      </c>
      <c r="AI1162" t="str">
        <f t="shared" si="254"/>
        <v>Small_Hydro</v>
      </c>
      <c r="AJ1162" s="44" t="str">
        <f>IFERROR(INDEX(MasterGenCapability_201906!$G:$G,MATCH($AF1162,MasterGenCapability_201906!$U:$U,0)),"")</f>
        <v/>
      </c>
      <c r="AK1162" s="44" t="str">
        <f>IFERROR(INDEX(NQC2020compliance_20191121!$L:$L,MATCH($AF1162,NQC2020compliance_20191121!$A:$A,0)),"")</f>
        <v/>
      </c>
    </row>
    <row r="1163" spans="2:37" x14ac:dyDescent="0.25">
      <c r="B1163" s="6">
        <v>1158</v>
      </c>
      <c r="C1163" s="6" t="s">
        <v>2945</v>
      </c>
      <c r="D1163" s="6" t="s">
        <v>2598</v>
      </c>
      <c r="E1163" s="6" t="s">
        <v>2599</v>
      </c>
      <c r="F1163" s="6" t="s">
        <v>2943</v>
      </c>
      <c r="G1163" s="6" t="s">
        <v>30</v>
      </c>
      <c r="H1163" s="6"/>
      <c r="I1163" s="6"/>
      <c r="J1163" s="6" t="s">
        <v>211</v>
      </c>
      <c r="K1163" s="6"/>
      <c r="L1163" s="6" t="s">
        <v>1</v>
      </c>
      <c r="M1163" s="12">
        <v>38353</v>
      </c>
      <c r="N1163" s="12">
        <v>45657</v>
      </c>
      <c r="O1163" s="6">
        <v>1</v>
      </c>
      <c r="P1163" s="13">
        <v>4.6479999999999997E-4</v>
      </c>
      <c r="Q1163" s="13">
        <v>2.7075756567272722E-3</v>
      </c>
      <c r="R1163" s="14">
        <v>0.66498274328411311</v>
      </c>
      <c r="S1163" s="6" t="s">
        <v>35</v>
      </c>
      <c r="T1163" s="6" t="s">
        <v>35</v>
      </c>
      <c r="U1163" s="15" t="s">
        <v>35</v>
      </c>
      <c r="V1163" s="15" t="s">
        <v>213</v>
      </c>
      <c r="W1163" s="15" t="s">
        <v>165</v>
      </c>
      <c r="X1163" s="16">
        <v>1</v>
      </c>
      <c r="Y1163" s="45">
        <f t="shared" si="255"/>
        <v>73050</v>
      </c>
      <c r="Z1163" s="41">
        <f>IF(IFERROR(MATCH(E1163,CONV_CAISO_Gen_List!C:C,0),FALSE),1,0)</f>
        <v>0</v>
      </c>
      <c r="AA1163" s="47">
        <f t="shared" si="256"/>
        <v>2.7075756567272722E-3</v>
      </c>
      <c r="AB1163">
        <f t="shared" si="257"/>
        <v>1</v>
      </c>
      <c r="AC1163">
        <f t="shared" si="258"/>
        <v>1</v>
      </c>
      <c r="AD1163">
        <f t="shared" si="246"/>
        <v>1</v>
      </c>
      <c r="AE1163">
        <f t="shared" si="259"/>
        <v>0</v>
      </c>
      <c r="AF1163" t="str">
        <f t="shared" si="251"/>
        <v>LEWSTN_7_UNIT 1</v>
      </c>
      <c r="AG1163" t="str">
        <f t="shared" si="252"/>
        <v>Lewiston</v>
      </c>
      <c r="AH1163" s="70">
        <f t="shared" si="253"/>
        <v>4.6479999999999997E-4</v>
      </c>
      <c r="AI1163" t="str">
        <f t="shared" si="254"/>
        <v>Small_Hydro</v>
      </c>
      <c r="AJ1163" s="44" t="str">
        <f>IFERROR(INDEX(MasterGenCapability_201906!$G:$G,MATCH($AF1163,MasterGenCapability_201906!$U:$U,0)),"")</f>
        <v/>
      </c>
      <c r="AK1163" s="44" t="str">
        <f>IFERROR(INDEX(NQC2020compliance_20191121!$L:$L,MATCH($AF1163,NQC2020compliance_20191121!$A:$A,0)),"")</f>
        <v/>
      </c>
    </row>
    <row r="1164" spans="2:37" x14ac:dyDescent="0.25">
      <c r="B1164" s="6">
        <v>1159</v>
      </c>
      <c r="C1164" s="6" t="s">
        <v>2946</v>
      </c>
      <c r="D1164" s="6" t="s">
        <v>2947</v>
      </c>
      <c r="E1164" s="6" t="s">
        <v>2948</v>
      </c>
      <c r="F1164" s="6" t="s">
        <v>2943</v>
      </c>
      <c r="G1164" s="6" t="s">
        <v>30</v>
      </c>
      <c r="H1164" s="6"/>
      <c r="I1164" s="6"/>
      <c r="J1164" s="6" t="s">
        <v>36</v>
      </c>
      <c r="K1164" s="6"/>
      <c r="L1164" s="6" t="s">
        <v>1</v>
      </c>
      <c r="M1164" s="12">
        <v>41214</v>
      </c>
      <c r="N1164" s="12">
        <v>43039</v>
      </c>
      <c r="O1164" s="6">
        <v>1</v>
      </c>
      <c r="P1164" s="13">
        <v>6.45</v>
      </c>
      <c r="Q1164" s="13">
        <v>24.453000000000003</v>
      </c>
      <c r="R1164" s="14">
        <v>0.43278114049060212</v>
      </c>
      <c r="S1164" s="6" t="s">
        <v>35</v>
      </c>
      <c r="T1164" s="6" t="s">
        <v>35</v>
      </c>
      <c r="U1164" s="15" t="s">
        <v>35</v>
      </c>
      <c r="V1164" s="15" t="s">
        <v>36</v>
      </c>
      <c r="W1164" s="15" t="s">
        <v>165</v>
      </c>
      <c r="X1164" s="16">
        <v>1</v>
      </c>
      <c r="Y1164" s="45">
        <f t="shared" si="255"/>
        <v>73050</v>
      </c>
      <c r="Z1164" s="41">
        <f>IF(IFERROR(MATCH(E1164,CONV_CAISO_Gen_List!C:C,0),FALSE),1,0)</f>
        <v>0</v>
      </c>
      <c r="AA1164" s="47">
        <f t="shared" si="256"/>
        <v>24.453000000000003</v>
      </c>
      <c r="AB1164">
        <f t="shared" si="257"/>
        <v>1</v>
      </c>
      <c r="AC1164">
        <f t="shared" si="258"/>
        <v>1</v>
      </c>
      <c r="AD1164">
        <f t="shared" si="246"/>
        <v>1</v>
      </c>
      <c r="AE1164">
        <f t="shared" si="259"/>
        <v>0</v>
      </c>
      <c r="AF1164" t="str">
        <f t="shared" si="251"/>
        <v>OAK L_7_EBMUD</v>
      </c>
      <c r="AG1164" t="str">
        <f t="shared" si="252"/>
        <v>EBMUD WWTP Power Generation Station</v>
      </c>
      <c r="AH1164" s="70">
        <f t="shared" si="253"/>
        <v>6.45</v>
      </c>
      <c r="AI1164" t="str">
        <f t="shared" si="254"/>
        <v>Biomass</v>
      </c>
      <c r="AJ1164" s="44" t="str">
        <f>IFERROR(INDEX(MasterGenCapability_201906!$G:$G,MATCH($AF1164,MasterGenCapability_201906!$U:$U,0)),"")</f>
        <v/>
      </c>
      <c r="AK1164" s="44" t="str">
        <f>IFERROR(INDEX(NQC2020compliance_20191121!$L:$L,MATCH($AF1164,NQC2020compliance_20191121!$A:$A,0)),"")</f>
        <v/>
      </c>
    </row>
    <row r="1165" spans="2:37" x14ac:dyDescent="0.25">
      <c r="B1165" s="6">
        <v>1160</v>
      </c>
      <c r="C1165" s="6" t="s">
        <v>2949</v>
      </c>
      <c r="D1165" s="6" t="s">
        <v>2950</v>
      </c>
      <c r="E1165" s="6" t="s">
        <v>2951</v>
      </c>
      <c r="F1165" s="6" t="s">
        <v>2943</v>
      </c>
      <c r="G1165" s="6" t="s">
        <v>30</v>
      </c>
      <c r="H1165" s="6"/>
      <c r="I1165" s="6"/>
      <c r="J1165" s="6" t="s">
        <v>36</v>
      </c>
      <c r="K1165" s="6"/>
      <c r="L1165" s="6" t="s">
        <v>1</v>
      </c>
      <c r="M1165" s="48">
        <v>36526</v>
      </c>
      <c r="N1165" s="12">
        <v>43039</v>
      </c>
      <c r="O1165" s="6">
        <v>1</v>
      </c>
      <c r="P1165" s="13">
        <v>4.5999999999999996</v>
      </c>
      <c r="Q1165" s="13">
        <v>25.844333333333335</v>
      </c>
      <c r="R1165" s="14">
        <v>0.64136225266362257</v>
      </c>
      <c r="S1165" s="6" t="s">
        <v>35</v>
      </c>
      <c r="T1165" s="6" t="s">
        <v>35</v>
      </c>
      <c r="U1165" s="15" t="s">
        <v>35</v>
      </c>
      <c r="V1165" s="15" t="s">
        <v>36</v>
      </c>
      <c r="W1165" s="15" t="s">
        <v>165</v>
      </c>
      <c r="X1165" s="16">
        <v>1</v>
      </c>
      <c r="Y1165" s="45">
        <f t="shared" si="255"/>
        <v>73050</v>
      </c>
      <c r="Z1165" s="41">
        <f>IF(IFERROR(MATCH(E1165,CONV_CAISO_Gen_List!C:C,0),FALSE),1,0)</f>
        <v>0</v>
      </c>
      <c r="AA1165" s="47">
        <f t="shared" si="256"/>
        <v>25.844333333333335</v>
      </c>
      <c r="AB1165">
        <f t="shared" si="257"/>
        <v>1</v>
      </c>
      <c r="AC1165">
        <f t="shared" si="258"/>
        <v>1</v>
      </c>
      <c r="AD1165">
        <f t="shared" si="246"/>
        <v>1</v>
      </c>
      <c r="AE1165">
        <f t="shared" si="259"/>
        <v>0</v>
      </c>
      <c r="AF1165" t="str">
        <f t="shared" si="251"/>
        <v>OAK L_1_GTG1</v>
      </c>
      <c r="AG1165" t="str">
        <f t="shared" si="252"/>
        <v>EBMUD WWTP Digester Gas Turbine</v>
      </c>
      <c r="AH1165" s="70">
        <f t="shared" si="253"/>
        <v>4.5999999999999996</v>
      </c>
      <c r="AI1165" t="str">
        <f t="shared" si="254"/>
        <v>Biomass</v>
      </c>
      <c r="AJ1165" s="44">
        <f>IFERROR(INDEX(MasterGenCapability_201906!$G:$G,MATCH($AF1165,MasterGenCapability_201906!$U:$U,0)),"")</f>
        <v>4.5999999999999996</v>
      </c>
      <c r="AK1165" s="44">
        <f>IFERROR(INDEX(NQC2020compliance_20191121!$L:$L,MATCH($AF1165,NQC2020compliance_20191121!$A:$A,0)),"")</f>
        <v>0</v>
      </c>
    </row>
    <row r="1166" spans="2:37" x14ac:dyDescent="0.25">
      <c r="B1166" s="6">
        <v>1161</v>
      </c>
      <c r="C1166" s="6" t="s">
        <v>2952</v>
      </c>
      <c r="D1166" s="6" t="s">
        <v>2596</v>
      </c>
      <c r="E1166" s="6"/>
      <c r="F1166" s="6" t="s">
        <v>2953</v>
      </c>
      <c r="G1166" s="6" t="s">
        <v>30</v>
      </c>
      <c r="H1166" s="6"/>
      <c r="I1166" s="6"/>
      <c r="J1166" s="6" t="s">
        <v>211</v>
      </c>
      <c r="K1166" s="6"/>
      <c r="L1166" s="6" t="s">
        <v>1</v>
      </c>
      <c r="M1166" s="12">
        <v>38353</v>
      </c>
      <c r="N1166" s="12">
        <v>45657</v>
      </c>
      <c r="O1166" s="6">
        <v>1</v>
      </c>
      <c r="P1166" s="13">
        <v>4.7478149999999997E-2</v>
      </c>
      <c r="Q1166" s="13">
        <v>0.19457057419090906</v>
      </c>
      <c r="R1166" s="14">
        <v>0.46782051873376074</v>
      </c>
      <c r="S1166" s="6" t="s">
        <v>2591</v>
      </c>
      <c r="T1166" s="6" t="s">
        <v>35</v>
      </c>
      <c r="U1166" s="15" t="s">
        <v>2591</v>
      </c>
      <c r="V1166" s="15" t="s">
        <v>213</v>
      </c>
      <c r="W1166" s="15" t="s">
        <v>165</v>
      </c>
      <c r="X1166" s="16">
        <v>1</v>
      </c>
      <c r="Y1166" s="45">
        <f t="shared" si="255"/>
        <v>73050</v>
      </c>
      <c r="Z1166" s="41">
        <f>IF(IFERROR(MATCH(E1166,CONV_CAISO_Gen_List!C:C,0),FALSE),1,0)</f>
        <v>0</v>
      </c>
      <c r="AA1166" s="47">
        <f t="shared" si="256"/>
        <v>0.19457057419090906</v>
      </c>
      <c r="AB1166">
        <f t="shared" si="257"/>
        <v>1</v>
      </c>
      <c r="AC1166">
        <f t="shared" si="258"/>
        <v>1</v>
      </c>
      <c r="AD1166">
        <f t="shared" si="246"/>
        <v>1</v>
      </c>
      <c r="AE1166">
        <f t="shared" si="259"/>
        <v>0</v>
      </c>
      <c r="AF1166" t="str">
        <f t="shared" si="251"/>
        <v>PPC-2011-1</v>
      </c>
      <c r="AG1166" t="str">
        <f t="shared" si="252"/>
        <v>Nimbus</v>
      </c>
      <c r="AH1166" s="70">
        <f t="shared" si="253"/>
        <v>4.7478149999999997E-2</v>
      </c>
      <c r="AI1166" t="str">
        <f t="shared" si="254"/>
        <v>Small_Hydro</v>
      </c>
      <c r="AJ1166" s="44" t="str">
        <f>IFERROR(INDEX(MasterGenCapability_201906!$G:$G,MATCH($AF1166,MasterGenCapability_201906!$U:$U,0)),"")</f>
        <v/>
      </c>
      <c r="AK1166" s="44" t="str">
        <f>IFERROR(INDEX(NQC2020compliance_20191121!$L:$L,MATCH($AF1166,NQC2020compliance_20191121!$A:$A,0)),"")</f>
        <v/>
      </c>
    </row>
    <row r="1167" spans="2:37" x14ac:dyDescent="0.25">
      <c r="B1167" s="6">
        <v>1162</v>
      </c>
      <c r="C1167" s="6" t="s">
        <v>2952</v>
      </c>
      <c r="D1167" s="6" t="s">
        <v>2597</v>
      </c>
      <c r="E1167" s="6"/>
      <c r="F1167" s="6" t="s">
        <v>2953</v>
      </c>
      <c r="G1167" s="6" t="s">
        <v>30</v>
      </c>
      <c r="H1167" s="6"/>
      <c r="I1167" s="6"/>
      <c r="J1167" s="6" t="s">
        <v>211</v>
      </c>
      <c r="K1167" s="6"/>
      <c r="L1167" s="6" t="s">
        <v>1</v>
      </c>
      <c r="M1167" s="12">
        <v>38353</v>
      </c>
      <c r="N1167" s="12">
        <v>45657</v>
      </c>
      <c r="O1167" s="6">
        <v>1</v>
      </c>
      <c r="P1167" s="13">
        <v>1.2836684999999999E-2</v>
      </c>
      <c r="Q1167" s="13">
        <v>4.1918890254545454E-2</v>
      </c>
      <c r="R1167" s="14">
        <v>0.37278015660451391</v>
      </c>
      <c r="S1167" s="6" t="s">
        <v>2591</v>
      </c>
      <c r="T1167" s="6" t="s">
        <v>35</v>
      </c>
      <c r="U1167" s="15" t="s">
        <v>2591</v>
      </c>
      <c r="V1167" s="15" t="s">
        <v>213</v>
      </c>
      <c r="W1167" s="15" t="s">
        <v>165</v>
      </c>
      <c r="X1167" s="16">
        <v>1</v>
      </c>
      <c r="Y1167" s="45">
        <f t="shared" si="255"/>
        <v>73050</v>
      </c>
      <c r="Z1167" s="41">
        <f>IF(IFERROR(MATCH(E1167,CONV_CAISO_Gen_List!C:C,0),FALSE),1,0)</f>
        <v>0</v>
      </c>
      <c r="AA1167" s="47">
        <f t="shared" si="256"/>
        <v>4.1918890254545454E-2</v>
      </c>
      <c r="AB1167">
        <f t="shared" si="257"/>
        <v>1</v>
      </c>
      <c r="AC1167">
        <f t="shared" si="258"/>
        <v>1</v>
      </c>
      <c r="AD1167">
        <f t="shared" si="246"/>
        <v>1</v>
      </c>
      <c r="AE1167">
        <f t="shared" si="259"/>
        <v>0</v>
      </c>
      <c r="AF1167" t="str">
        <f t="shared" si="251"/>
        <v>PPC-2011-1</v>
      </c>
      <c r="AG1167" t="str">
        <f t="shared" si="252"/>
        <v>Stampede</v>
      </c>
      <c r="AH1167" s="70">
        <f t="shared" si="253"/>
        <v>1.2836684999999999E-2</v>
      </c>
      <c r="AI1167" t="str">
        <f t="shared" si="254"/>
        <v>Small_Hydro</v>
      </c>
      <c r="AJ1167" s="44" t="str">
        <f>IFERROR(INDEX(MasterGenCapability_201906!$G:$G,MATCH($AF1167,MasterGenCapability_201906!$U:$U,0)),"")</f>
        <v/>
      </c>
      <c r="AK1167" s="44" t="str">
        <f>IFERROR(INDEX(NQC2020compliance_20191121!$L:$L,MATCH($AF1167,NQC2020compliance_20191121!$A:$A,0)),"")</f>
        <v/>
      </c>
    </row>
    <row r="1168" spans="2:37" x14ac:dyDescent="0.25">
      <c r="B1168" s="6">
        <v>1163</v>
      </c>
      <c r="C1168" s="6" t="s">
        <v>2952</v>
      </c>
      <c r="D1168" s="6" t="s">
        <v>2598</v>
      </c>
      <c r="E1168" s="6" t="s">
        <v>2599</v>
      </c>
      <c r="F1168" s="6" t="s">
        <v>2953</v>
      </c>
      <c r="G1168" s="6" t="s">
        <v>30</v>
      </c>
      <c r="H1168" s="6"/>
      <c r="I1168" s="6"/>
      <c r="J1168" s="6" t="s">
        <v>211</v>
      </c>
      <c r="K1168" s="6"/>
      <c r="L1168" s="6" t="s">
        <v>1</v>
      </c>
      <c r="M1168" s="12">
        <v>38353</v>
      </c>
      <c r="N1168" s="12">
        <v>45657</v>
      </c>
      <c r="O1168" s="6">
        <v>1</v>
      </c>
      <c r="P1168" s="13">
        <v>1.230915E-3</v>
      </c>
      <c r="Q1168" s="13">
        <v>7.1703861650181814E-3</v>
      </c>
      <c r="R1168" s="14">
        <v>0.66498274328411311</v>
      </c>
      <c r="S1168" s="6" t="s">
        <v>35</v>
      </c>
      <c r="T1168" s="6" t="s">
        <v>35</v>
      </c>
      <c r="U1168" s="15" t="s">
        <v>35</v>
      </c>
      <c r="V1168" s="15" t="s">
        <v>213</v>
      </c>
      <c r="W1168" s="15" t="s">
        <v>165</v>
      </c>
      <c r="X1168" s="16">
        <v>1</v>
      </c>
      <c r="Y1168" s="45">
        <f t="shared" si="255"/>
        <v>73050</v>
      </c>
      <c r="Z1168" s="41">
        <f>IF(IFERROR(MATCH(E1168,CONV_CAISO_Gen_List!C:C,0),FALSE),1,0)</f>
        <v>0</v>
      </c>
      <c r="AA1168" s="47">
        <f t="shared" si="256"/>
        <v>7.1703861650181814E-3</v>
      </c>
      <c r="AB1168">
        <f t="shared" si="257"/>
        <v>1</v>
      </c>
      <c r="AC1168">
        <f t="shared" si="258"/>
        <v>1</v>
      </c>
      <c r="AD1168">
        <f t="shared" si="246"/>
        <v>1</v>
      </c>
      <c r="AE1168">
        <f t="shared" si="259"/>
        <v>0</v>
      </c>
      <c r="AF1168" t="str">
        <f t="shared" si="251"/>
        <v>LEWSTN_7_UNIT 1</v>
      </c>
      <c r="AG1168" t="str">
        <f t="shared" si="252"/>
        <v>Lewiston</v>
      </c>
      <c r="AH1168" s="70">
        <f t="shared" si="253"/>
        <v>1.230915E-3</v>
      </c>
      <c r="AI1168" t="str">
        <f t="shared" si="254"/>
        <v>Small_Hydro</v>
      </c>
      <c r="AJ1168" s="44" t="str">
        <f>IFERROR(INDEX(MasterGenCapability_201906!$G:$G,MATCH($AF1168,MasterGenCapability_201906!$U:$U,0)),"")</f>
        <v/>
      </c>
      <c r="AK1168" s="44" t="str">
        <f>IFERROR(INDEX(NQC2020compliance_20191121!$L:$L,MATCH($AF1168,NQC2020compliance_20191121!$A:$A,0)),"")</f>
        <v/>
      </c>
    </row>
    <row r="1169" spans="2:37" x14ac:dyDescent="0.25">
      <c r="B1169" s="6">
        <v>1164</v>
      </c>
      <c r="C1169" s="6" t="s">
        <v>2954</v>
      </c>
      <c r="D1169" s="6" t="s">
        <v>2858</v>
      </c>
      <c r="E1169" s="6" t="s">
        <v>2859</v>
      </c>
      <c r="F1169" s="6" t="s">
        <v>2955</v>
      </c>
      <c r="G1169" s="6" t="s">
        <v>30</v>
      </c>
      <c r="H1169" s="6"/>
      <c r="I1169" s="6"/>
      <c r="J1169" s="6" t="s">
        <v>33</v>
      </c>
      <c r="K1169" s="6"/>
      <c r="L1169" s="6" t="s">
        <v>1</v>
      </c>
      <c r="M1169" s="12">
        <v>38899</v>
      </c>
      <c r="N1169" s="12">
        <v>42735</v>
      </c>
      <c r="O1169" s="6">
        <v>1</v>
      </c>
      <c r="P1169" s="13">
        <v>6.06</v>
      </c>
      <c r="Q1169" s="13">
        <v>46.037166666666671</v>
      </c>
      <c r="R1169" s="14">
        <v>0.86722513575558491</v>
      </c>
      <c r="S1169" s="6" t="s">
        <v>35</v>
      </c>
      <c r="T1169" s="6" t="s">
        <v>35</v>
      </c>
      <c r="U1169" s="15" t="s">
        <v>35</v>
      </c>
      <c r="V1169" s="15" t="s">
        <v>36</v>
      </c>
      <c r="W1169" s="15" t="s">
        <v>165</v>
      </c>
      <c r="X1169" s="16">
        <v>1</v>
      </c>
      <c r="Y1169" s="45">
        <f t="shared" si="255"/>
        <v>73050</v>
      </c>
      <c r="Z1169" s="41">
        <f>IF(IFERROR(MATCH(E1169,CONV_CAISO_Gen_List!C:C,0),FALSE),1,0)</f>
        <v>1</v>
      </c>
      <c r="AA1169" s="47">
        <f t="shared" si="256"/>
        <v>46.037166666666671</v>
      </c>
      <c r="AB1169">
        <f t="shared" si="257"/>
        <v>1</v>
      </c>
      <c r="AC1169">
        <f t="shared" si="258"/>
        <v>1</v>
      </c>
      <c r="AD1169">
        <f t="shared" si="246"/>
        <v>1</v>
      </c>
      <c r="AE1169">
        <f t="shared" si="259"/>
        <v>0</v>
      </c>
      <c r="AF1169" t="str">
        <f t="shared" si="251"/>
        <v>SAUGUS_7_LOPEZ</v>
      </c>
      <c r="AG1169" t="str">
        <f t="shared" si="252"/>
        <v>MM Lopez Energy LLC</v>
      </c>
      <c r="AH1169" s="70">
        <f t="shared" si="253"/>
        <v>6.06</v>
      </c>
      <c r="AI1169" t="str">
        <f t="shared" si="254"/>
        <v>Biomass</v>
      </c>
      <c r="AJ1169" s="44">
        <f>IFERROR(INDEX(MasterGenCapability_201906!$G:$G,MATCH($AF1169,MasterGenCapability_201906!$U:$U,0)),"")</f>
        <v>6.1</v>
      </c>
      <c r="AK1169" s="44">
        <f>IFERROR(INDEX(NQC2020compliance_20191121!$L:$L,MATCH($AF1169,NQC2020compliance_20191121!$A:$A,0)),"")</f>
        <v>5.47</v>
      </c>
    </row>
    <row r="1170" spans="2:37" x14ac:dyDescent="0.25">
      <c r="B1170" s="6">
        <v>1165</v>
      </c>
      <c r="C1170" s="6" t="s">
        <v>2956</v>
      </c>
      <c r="D1170" s="6" t="s">
        <v>2957</v>
      </c>
      <c r="E1170" s="6" t="s">
        <v>2958</v>
      </c>
      <c r="F1170" s="6" t="s">
        <v>2955</v>
      </c>
      <c r="G1170" s="6" t="s">
        <v>30</v>
      </c>
      <c r="H1170" s="6"/>
      <c r="I1170" s="6"/>
      <c r="J1170" s="6" t="s">
        <v>33</v>
      </c>
      <c r="K1170" s="6"/>
      <c r="L1170" s="6" t="s">
        <v>1</v>
      </c>
      <c r="M1170" s="12">
        <v>41275</v>
      </c>
      <c r="N1170" s="12">
        <v>42369</v>
      </c>
      <c r="O1170" s="6">
        <v>1</v>
      </c>
      <c r="P1170" s="13">
        <v>20</v>
      </c>
      <c r="Q1170" s="13">
        <v>46.667503333333336</v>
      </c>
      <c r="R1170" s="14">
        <v>0.26636702815829533</v>
      </c>
      <c r="S1170" s="6" t="s">
        <v>35</v>
      </c>
      <c r="T1170" s="6" t="s">
        <v>35</v>
      </c>
      <c r="U1170" s="15" t="s">
        <v>35</v>
      </c>
      <c r="V1170" s="15" t="s">
        <v>36</v>
      </c>
      <c r="W1170" s="15" t="s">
        <v>165</v>
      </c>
      <c r="X1170" s="16">
        <v>1</v>
      </c>
      <c r="Y1170" s="45">
        <f t="shared" si="255"/>
        <v>73050</v>
      </c>
      <c r="Z1170" s="41">
        <f>IF(IFERROR(MATCH(E1170,CONV_CAISO_Gen_List!C:C,0),FALSE),1,0)</f>
        <v>0</v>
      </c>
      <c r="AA1170" s="47">
        <f t="shared" si="256"/>
        <v>46.667503333333336</v>
      </c>
      <c r="AB1170">
        <f t="shared" si="257"/>
        <v>1</v>
      </c>
      <c r="AC1170">
        <f t="shared" si="258"/>
        <v>1</v>
      </c>
      <c r="AD1170">
        <f t="shared" si="246"/>
        <v>1</v>
      </c>
      <c r="AE1170">
        <f t="shared" si="259"/>
        <v>0</v>
      </c>
      <c r="AF1170" t="str">
        <f t="shared" si="251"/>
        <v>SANTGO_6_COYOTE</v>
      </c>
      <c r="AG1170" t="str">
        <f t="shared" si="252"/>
        <v>Coyote Canyon</v>
      </c>
      <c r="AH1170" s="70">
        <f t="shared" si="253"/>
        <v>20</v>
      </c>
      <c r="AI1170" t="str">
        <f t="shared" si="254"/>
        <v>Biomass</v>
      </c>
      <c r="AJ1170" s="44" t="str">
        <f>IFERROR(INDEX(MasterGenCapability_201906!$G:$G,MATCH($AF1170,MasterGenCapability_201906!$U:$U,0)),"")</f>
        <v/>
      </c>
      <c r="AK1170" s="44" t="str">
        <f>IFERROR(INDEX(NQC2020compliance_20191121!$L:$L,MATCH($AF1170,NQC2020compliance_20191121!$A:$A,0)),"")</f>
        <v/>
      </c>
    </row>
    <row r="1171" spans="2:37" x14ac:dyDescent="0.25">
      <c r="B1171" s="6">
        <v>1166</v>
      </c>
      <c r="C1171" s="6" t="s">
        <v>2959</v>
      </c>
      <c r="D1171" s="6" t="s">
        <v>2648</v>
      </c>
      <c r="E1171" s="6" t="s">
        <v>2649</v>
      </c>
      <c r="F1171" s="6" t="s">
        <v>2960</v>
      </c>
      <c r="G1171" s="6" t="s">
        <v>30</v>
      </c>
      <c r="H1171" s="6"/>
      <c r="I1171" s="6"/>
      <c r="J1171" s="6" t="s">
        <v>33</v>
      </c>
      <c r="K1171" s="6"/>
      <c r="L1171" s="6" t="s">
        <v>1</v>
      </c>
      <c r="M1171" s="12">
        <v>40505</v>
      </c>
      <c r="N1171" s="12">
        <v>47810</v>
      </c>
      <c r="O1171" s="6">
        <v>1</v>
      </c>
      <c r="P1171" s="13">
        <v>7.6666666666666661</v>
      </c>
      <c r="Q1171" s="13">
        <v>37.393958333333337</v>
      </c>
      <c r="R1171" s="14">
        <v>0.55678913539805452</v>
      </c>
      <c r="S1171" s="6" t="s">
        <v>35</v>
      </c>
      <c r="T1171" s="6" t="s">
        <v>35</v>
      </c>
      <c r="U1171" s="15" t="s">
        <v>35</v>
      </c>
      <c r="V1171" s="15" t="s">
        <v>36</v>
      </c>
      <c r="W1171" s="15" t="s">
        <v>165</v>
      </c>
      <c r="X1171" s="16">
        <v>1</v>
      </c>
      <c r="Y1171" s="45">
        <f t="shared" si="255"/>
        <v>73050</v>
      </c>
      <c r="Z1171" s="41">
        <f>IF(IFERROR(MATCH(E1171,CONV_CAISO_Gen_List!C:C,0),FALSE),1,0)</f>
        <v>1</v>
      </c>
      <c r="AA1171" s="47">
        <f t="shared" si="256"/>
        <v>37.393958333333337</v>
      </c>
      <c r="AB1171">
        <f t="shared" si="257"/>
        <v>1</v>
      </c>
      <c r="AC1171">
        <f t="shared" si="258"/>
        <v>1</v>
      </c>
      <c r="AD1171">
        <f t="shared" si="246"/>
        <v>1</v>
      </c>
      <c r="AE1171">
        <f t="shared" si="259"/>
        <v>0</v>
      </c>
      <c r="AF1171" t="str">
        <f t="shared" si="251"/>
        <v>SAUGUS_7_CHIQCN</v>
      </c>
      <c r="AG1171" t="str">
        <f t="shared" si="252"/>
        <v>Chiquita Canyon</v>
      </c>
      <c r="AH1171" s="70">
        <f t="shared" si="253"/>
        <v>7.6666666666666661</v>
      </c>
      <c r="AI1171" t="str">
        <f t="shared" si="254"/>
        <v>Biomass</v>
      </c>
      <c r="AJ1171" s="44">
        <f>IFERROR(INDEX(MasterGenCapability_201906!$G:$G,MATCH($AF1171,MasterGenCapability_201906!$U:$U,0)),"")</f>
        <v>8</v>
      </c>
      <c r="AK1171" s="44">
        <f>IFERROR(INDEX(NQC2020compliance_20191121!$L:$L,MATCH($AF1171,NQC2020compliance_20191121!$A:$A,0)),"")</f>
        <v>4.88</v>
      </c>
    </row>
    <row r="1172" spans="2:37" x14ac:dyDescent="0.25">
      <c r="B1172" s="6">
        <v>1167</v>
      </c>
      <c r="C1172" s="6" t="s">
        <v>2961</v>
      </c>
      <c r="D1172" s="6" t="s">
        <v>2962</v>
      </c>
      <c r="E1172" s="6" t="s">
        <v>2963</v>
      </c>
      <c r="F1172" s="6" t="s">
        <v>2960</v>
      </c>
      <c r="G1172" s="6" t="s">
        <v>30</v>
      </c>
      <c r="H1172" s="6"/>
      <c r="I1172" s="6"/>
      <c r="J1172" s="6" t="s">
        <v>33</v>
      </c>
      <c r="K1172" s="6"/>
      <c r="L1172" s="6" t="s">
        <v>1</v>
      </c>
      <c r="M1172" s="12">
        <v>39083</v>
      </c>
      <c r="N1172" s="12">
        <v>42735</v>
      </c>
      <c r="O1172" s="6">
        <v>1</v>
      </c>
      <c r="P1172" s="13">
        <v>7.1</v>
      </c>
      <c r="Q1172" s="13">
        <v>36.645999999999994</v>
      </c>
      <c r="R1172" s="14">
        <v>0.58920187793427226</v>
      </c>
      <c r="S1172" s="6" t="s">
        <v>35</v>
      </c>
      <c r="T1172" s="6" t="s">
        <v>35</v>
      </c>
      <c r="U1172" s="15" t="s">
        <v>35</v>
      </c>
      <c r="V1172" s="15" t="s">
        <v>36</v>
      </c>
      <c r="W1172" s="15" t="s">
        <v>165</v>
      </c>
      <c r="X1172" s="16">
        <v>1</v>
      </c>
      <c r="Y1172" s="45">
        <f t="shared" si="255"/>
        <v>73050</v>
      </c>
      <c r="Z1172" s="41">
        <f>IF(IFERROR(MATCH(E1172,CONV_CAISO_Gen_List!C:C,0),FALSE),1,0)</f>
        <v>1</v>
      </c>
      <c r="AA1172" s="47">
        <f t="shared" si="256"/>
        <v>36.645999999999994</v>
      </c>
      <c r="AB1172">
        <f t="shared" si="257"/>
        <v>1</v>
      </c>
      <c r="AC1172">
        <f t="shared" si="258"/>
        <v>1</v>
      </c>
      <c r="AD1172">
        <f t="shared" si="246"/>
        <v>1</v>
      </c>
      <c r="AE1172">
        <f t="shared" si="259"/>
        <v>0</v>
      </c>
      <c r="AF1172" t="str">
        <f t="shared" si="251"/>
        <v>WALNUT_7_WCOVST</v>
      </c>
      <c r="AG1172" t="str">
        <f t="shared" si="252"/>
        <v>MM West Covina LLC, Gen 2</v>
      </c>
      <c r="AH1172" s="70">
        <f t="shared" si="253"/>
        <v>7.1</v>
      </c>
      <c r="AI1172" t="str">
        <f t="shared" si="254"/>
        <v>Biomass</v>
      </c>
      <c r="AJ1172" s="44">
        <f>IFERROR(INDEX(MasterGenCapability_201906!$G:$G,MATCH($AF1172,MasterGenCapability_201906!$U:$U,0)),"")</f>
        <v>6.5</v>
      </c>
      <c r="AK1172" s="44">
        <f>IFERROR(INDEX(NQC2020compliance_20191121!$L:$L,MATCH($AF1172,NQC2020compliance_20191121!$A:$A,0)),"")</f>
        <v>5.61</v>
      </c>
    </row>
    <row r="1173" spans="2:37" x14ac:dyDescent="0.25">
      <c r="B1173" s="6">
        <v>1168</v>
      </c>
      <c r="C1173" s="6" t="s">
        <v>2964</v>
      </c>
      <c r="D1173" s="6" t="s">
        <v>2965</v>
      </c>
      <c r="E1173" s="6" t="s">
        <v>2966</v>
      </c>
      <c r="F1173" s="6" t="s">
        <v>2960</v>
      </c>
      <c r="G1173" s="6" t="s">
        <v>30</v>
      </c>
      <c r="H1173" s="6"/>
      <c r="I1173" s="6"/>
      <c r="J1173" s="6" t="s">
        <v>211</v>
      </c>
      <c r="K1173" s="6"/>
      <c r="L1173" s="6" t="s">
        <v>1</v>
      </c>
      <c r="M1173" s="12">
        <v>12225</v>
      </c>
      <c r="N1173" s="12">
        <v>73050</v>
      </c>
      <c r="O1173" s="6">
        <v>1</v>
      </c>
      <c r="P1173" s="13">
        <v>3</v>
      </c>
      <c r="Q1173" s="13">
        <v>2.6888019999999999</v>
      </c>
      <c r="R1173" s="14">
        <v>0.10231362252663621</v>
      </c>
      <c r="S1173" s="6" t="s">
        <v>35</v>
      </c>
      <c r="T1173" s="6" t="s">
        <v>35</v>
      </c>
      <c r="U1173" s="15" t="s">
        <v>35</v>
      </c>
      <c r="V1173" s="15" t="s">
        <v>213</v>
      </c>
      <c r="W1173" s="15" t="s">
        <v>165</v>
      </c>
      <c r="X1173" s="16">
        <v>1</v>
      </c>
      <c r="Y1173" s="45">
        <f t="shared" si="255"/>
        <v>73050</v>
      </c>
      <c r="Z1173" s="41">
        <f>IF(IFERROR(MATCH(E1173,CONV_CAISO_Gen_List!C:C,0),FALSE),1,0)</f>
        <v>0</v>
      </c>
      <c r="AA1173" s="47">
        <f t="shared" si="256"/>
        <v>2.6888019999999999</v>
      </c>
      <c r="AB1173">
        <f t="shared" si="257"/>
        <v>1</v>
      </c>
      <c r="AC1173">
        <f t="shared" si="258"/>
        <v>1</v>
      </c>
      <c r="AD1173">
        <f t="shared" si="246"/>
        <v>1</v>
      </c>
      <c r="AE1173">
        <f t="shared" si="259"/>
        <v>0</v>
      </c>
      <c r="AF1173" t="str">
        <f t="shared" si="251"/>
        <v>AZUSA_2_HYDRO</v>
      </c>
      <c r="AG1173" t="str">
        <f t="shared" si="252"/>
        <v>Azusa</v>
      </c>
      <c r="AH1173" s="70">
        <f t="shared" si="253"/>
        <v>3</v>
      </c>
      <c r="AI1173" t="str">
        <f t="shared" si="254"/>
        <v>Small_Hydro</v>
      </c>
      <c r="AJ1173" s="44" t="str">
        <f>IFERROR(INDEX(MasterGenCapability_201906!$G:$G,MATCH($AF1173,MasterGenCapability_201906!$U:$U,0)),"")</f>
        <v/>
      </c>
      <c r="AK1173" s="44" t="str">
        <f>IFERROR(INDEX(NQC2020compliance_20191121!$L:$L,MATCH($AF1173,NQC2020compliance_20191121!$A:$A,0)),"")</f>
        <v/>
      </c>
    </row>
    <row r="1174" spans="2:37" x14ac:dyDescent="0.25">
      <c r="B1174" s="6">
        <v>1169</v>
      </c>
      <c r="C1174" s="6" t="s">
        <v>2967</v>
      </c>
      <c r="D1174" s="6" t="s">
        <v>2968</v>
      </c>
      <c r="E1174" s="6" t="s">
        <v>2969</v>
      </c>
      <c r="F1174" s="6" t="s">
        <v>2960</v>
      </c>
      <c r="G1174" s="6" t="s">
        <v>30</v>
      </c>
      <c r="H1174" s="6"/>
      <c r="I1174" s="6"/>
      <c r="J1174" s="6" t="s">
        <v>33</v>
      </c>
      <c r="K1174" s="6" t="s">
        <v>2644</v>
      </c>
      <c r="L1174" s="6" t="s">
        <v>1</v>
      </c>
      <c r="M1174" s="12">
        <v>40697</v>
      </c>
      <c r="N1174" s="12">
        <v>73050</v>
      </c>
      <c r="O1174" s="6">
        <v>1</v>
      </c>
      <c r="P1174" s="13">
        <v>0</v>
      </c>
      <c r="Q1174" s="13">
        <v>0</v>
      </c>
      <c r="R1174" s="14"/>
      <c r="S1174" s="6" t="s">
        <v>35</v>
      </c>
      <c r="T1174" s="6" t="s">
        <v>35</v>
      </c>
      <c r="U1174" s="15" t="s">
        <v>35</v>
      </c>
      <c r="V1174" s="15" t="s">
        <v>1054</v>
      </c>
      <c r="W1174" s="15" t="s">
        <v>165</v>
      </c>
      <c r="X1174" s="16">
        <v>1</v>
      </c>
      <c r="Y1174" s="45">
        <f t="shared" si="255"/>
        <v>73050</v>
      </c>
      <c r="Z1174" s="41">
        <f>IF(IFERROR(MATCH(E1174,CONV_CAISO_Gen_List!C:C,0),FALSE),1,0)</f>
        <v>1</v>
      </c>
      <c r="AA1174" s="47">
        <f t="shared" si="256"/>
        <v>0</v>
      </c>
      <c r="AB1174">
        <f t="shared" si="257"/>
        <v>1</v>
      </c>
      <c r="AC1174">
        <f t="shared" si="258"/>
        <v>1</v>
      </c>
      <c r="AD1174">
        <f t="shared" si="246"/>
        <v>1</v>
      </c>
      <c r="AE1174">
        <f t="shared" si="259"/>
        <v>1</v>
      </c>
      <c r="AF1174" t="str">
        <f t="shared" si="251"/>
        <v>GLNARM_7_UNIT 3</v>
      </c>
      <c r="AG1174" t="str">
        <f t="shared" si="252"/>
        <v>GLENARM - UNITS 2, 3, 4</v>
      </c>
      <c r="AH1174" s="70">
        <f t="shared" si="253"/>
        <v>0</v>
      </c>
      <c r="AI1174" t="str">
        <f t="shared" si="254"/>
        <v>Other</v>
      </c>
      <c r="AJ1174" s="44">
        <f>IFERROR(INDEX(MasterGenCapability_201906!$G:$G,MATCH($AF1174,MasterGenCapability_201906!$U:$U,0)),"")</f>
        <v>44.83</v>
      </c>
      <c r="AK1174" s="44">
        <f>IFERROR(INDEX(NQC2020compliance_20191121!$L:$L,MATCH($AF1174,NQC2020compliance_20191121!$A:$A,0)),"")</f>
        <v>44.83</v>
      </c>
    </row>
    <row r="1175" spans="2:37" x14ac:dyDescent="0.25">
      <c r="B1175" s="6">
        <v>1170</v>
      </c>
      <c r="C1175" s="6" t="s">
        <v>2970</v>
      </c>
      <c r="D1175" s="6" t="s">
        <v>2971</v>
      </c>
      <c r="E1175" s="6" t="s">
        <v>2972</v>
      </c>
      <c r="F1175" s="6" t="s">
        <v>2960</v>
      </c>
      <c r="G1175" s="6" t="s">
        <v>30</v>
      </c>
      <c r="H1175" s="6"/>
      <c r="I1175" s="6"/>
      <c r="J1175" s="6" t="s">
        <v>33</v>
      </c>
      <c r="K1175" s="6" t="s">
        <v>2644</v>
      </c>
      <c r="L1175" s="6" t="s">
        <v>1</v>
      </c>
      <c r="M1175" s="12">
        <v>40719</v>
      </c>
      <c r="N1175" s="12">
        <v>73050</v>
      </c>
      <c r="O1175" s="6">
        <v>1</v>
      </c>
      <c r="P1175" s="13">
        <v>0</v>
      </c>
      <c r="Q1175" s="13">
        <v>0</v>
      </c>
      <c r="R1175" s="14"/>
      <c r="S1175" s="6" t="s">
        <v>35</v>
      </c>
      <c r="T1175" s="6" t="s">
        <v>35</v>
      </c>
      <c r="U1175" s="15" t="s">
        <v>35</v>
      </c>
      <c r="V1175" s="15" t="s">
        <v>1054</v>
      </c>
      <c r="W1175" s="15" t="s">
        <v>165</v>
      </c>
      <c r="X1175" s="16">
        <v>1</v>
      </c>
      <c r="Y1175" s="45">
        <f t="shared" si="255"/>
        <v>73050</v>
      </c>
      <c r="Z1175" s="41">
        <f>IF(IFERROR(MATCH(E1175,CONV_CAISO_Gen_List!C:C,0),FALSE),1,0)</f>
        <v>0</v>
      </c>
      <c r="AA1175" s="47">
        <f t="shared" si="256"/>
        <v>0</v>
      </c>
      <c r="AB1175">
        <f t="shared" si="257"/>
        <v>1</v>
      </c>
      <c r="AC1175">
        <f t="shared" si="258"/>
        <v>1</v>
      </c>
      <c r="AD1175">
        <f t="shared" si="246"/>
        <v>1</v>
      </c>
      <c r="AE1175">
        <f t="shared" si="259"/>
        <v>1</v>
      </c>
      <c r="AF1175" t="str">
        <f t="shared" si="251"/>
        <v>BRDWAY_7_UNIT 1</v>
      </c>
      <c r="AG1175" t="str">
        <f t="shared" si="252"/>
        <v>Broadway Unit B-3</v>
      </c>
      <c r="AH1175" s="70">
        <f t="shared" si="253"/>
        <v>0</v>
      </c>
      <c r="AI1175" t="str">
        <f t="shared" si="254"/>
        <v>Other</v>
      </c>
      <c r="AJ1175" s="44" t="str">
        <f>IFERROR(INDEX(MasterGenCapability_201906!$G:$G,MATCH($AF1175,MasterGenCapability_201906!$U:$U,0)),"")</f>
        <v/>
      </c>
      <c r="AK1175" s="44" t="str">
        <f>IFERROR(INDEX(NQC2020compliance_20191121!$L:$L,MATCH($AF1175,NQC2020compliance_20191121!$A:$A,0)),"")</f>
        <v/>
      </c>
    </row>
    <row r="1176" spans="2:37" x14ac:dyDescent="0.25">
      <c r="B1176" s="6">
        <v>1171</v>
      </c>
      <c r="C1176" s="6" t="s">
        <v>2973</v>
      </c>
      <c r="D1176" s="6" t="s">
        <v>2651</v>
      </c>
      <c r="E1176" s="6"/>
      <c r="F1176" s="6" t="s">
        <v>2960</v>
      </c>
      <c r="G1176" s="6" t="s">
        <v>2632</v>
      </c>
      <c r="H1176" s="6"/>
      <c r="I1176" s="6"/>
      <c r="J1176" s="6" t="s">
        <v>992</v>
      </c>
      <c r="K1176" s="6"/>
      <c r="L1176" s="6" t="s">
        <v>1</v>
      </c>
      <c r="M1176" s="12">
        <v>40296</v>
      </c>
      <c r="N1176" s="12">
        <v>47436</v>
      </c>
      <c r="O1176" s="6">
        <v>1</v>
      </c>
      <c r="P1176" s="13">
        <v>5.0875000000000004</v>
      </c>
      <c r="Q1176" s="13">
        <v>10.137780000000001</v>
      </c>
      <c r="R1176" s="14">
        <v>0.22747534583151022</v>
      </c>
      <c r="S1176" s="6" t="s">
        <v>2645</v>
      </c>
      <c r="T1176" s="6" t="s">
        <v>35</v>
      </c>
      <c r="U1176" s="15" t="s">
        <v>2646</v>
      </c>
      <c r="V1176" s="15" t="s">
        <v>992</v>
      </c>
      <c r="W1176" s="15" t="s">
        <v>165</v>
      </c>
      <c r="X1176" s="16">
        <v>1</v>
      </c>
      <c r="Y1176" s="45">
        <f t="shared" si="255"/>
        <v>73050</v>
      </c>
      <c r="Z1176" s="41">
        <f>IF(IFERROR(MATCH(E1176,CONV_CAISO_Gen_List!C:C,0),FALSE),1,0)</f>
        <v>0</v>
      </c>
      <c r="AA1176" s="47">
        <f t="shared" si="256"/>
        <v>10.137780000000001</v>
      </c>
      <c r="AB1176">
        <f t="shared" si="257"/>
        <v>1</v>
      </c>
      <c r="AC1176">
        <f t="shared" si="258"/>
        <v>1</v>
      </c>
      <c r="AD1176">
        <f t="shared" si="246"/>
        <v>1</v>
      </c>
      <c r="AE1176">
        <f t="shared" si="259"/>
        <v>0</v>
      </c>
      <c r="AF1176" t="str">
        <f t="shared" si="251"/>
        <v>PWP-2011-4</v>
      </c>
      <c r="AG1176" t="str">
        <f t="shared" si="252"/>
        <v>Milford Wind WT11</v>
      </c>
      <c r="AH1176" s="70">
        <f t="shared" si="253"/>
        <v>5.0875000000000004</v>
      </c>
      <c r="AI1176" t="str">
        <f t="shared" si="254"/>
        <v>Wind</v>
      </c>
      <c r="AJ1176" s="44" t="str">
        <f>IFERROR(INDEX(MasterGenCapability_201906!$G:$G,MATCH($AF1176,MasterGenCapability_201906!$U:$U,0)),"")</f>
        <v/>
      </c>
      <c r="AK1176" s="44" t="str">
        <f>IFERROR(INDEX(NQC2020compliance_20191121!$L:$L,MATCH($AF1176,NQC2020compliance_20191121!$A:$A,0)),"")</f>
        <v/>
      </c>
    </row>
    <row r="1177" spans="2:37" x14ac:dyDescent="0.25">
      <c r="B1177" s="6">
        <v>1172</v>
      </c>
      <c r="C1177" s="6" t="s">
        <v>2974</v>
      </c>
      <c r="D1177" s="6" t="s">
        <v>2564</v>
      </c>
      <c r="E1177" s="6" t="s">
        <v>2565</v>
      </c>
      <c r="F1177" s="6" t="s">
        <v>2960</v>
      </c>
      <c r="G1177" s="6" t="s">
        <v>30</v>
      </c>
      <c r="H1177" s="6"/>
      <c r="I1177" s="6"/>
      <c r="J1177" s="6" t="s">
        <v>992</v>
      </c>
      <c r="K1177" s="6"/>
      <c r="L1177" s="6" t="s">
        <v>1</v>
      </c>
      <c r="M1177" s="12">
        <v>37865</v>
      </c>
      <c r="N1177" s="12">
        <v>45291</v>
      </c>
      <c r="O1177" s="6">
        <v>1</v>
      </c>
      <c r="P1177" s="13">
        <v>5.9939999999999998</v>
      </c>
      <c r="Q1177" s="13">
        <v>12.18851225</v>
      </c>
      <c r="R1177" s="14">
        <v>0.23212924206550542</v>
      </c>
      <c r="S1177" s="6" t="s">
        <v>35</v>
      </c>
      <c r="T1177" s="6" t="s">
        <v>35</v>
      </c>
      <c r="U1177" s="15" t="s">
        <v>35</v>
      </c>
      <c r="V1177" s="15" t="s">
        <v>992</v>
      </c>
      <c r="W1177" s="15" t="s">
        <v>165</v>
      </c>
      <c r="X1177" s="16">
        <v>1</v>
      </c>
      <c r="Y1177" s="45">
        <f t="shared" si="255"/>
        <v>73050</v>
      </c>
      <c r="Z1177" s="41">
        <f>IF(IFERROR(MATCH(E1177,CONV_CAISO_Gen_List!C:C,0),FALSE),1,0)</f>
        <v>1</v>
      </c>
      <c r="AA1177" s="47">
        <f t="shared" si="256"/>
        <v>12.18851225</v>
      </c>
      <c r="AB1177">
        <f t="shared" si="257"/>
        <v>1</v>
      </c>
      <c r="AC1177">
        <f t="shared" si="258"/>
        <v>1</v>
      </c>
      <c r="AD1177">
        <f t="shared" si="246"/>
        <v>1</v>
      </c>
      <c r="AE1177">
        <f t="shared" si="259"/>
        <v>0</v>
      </c>
      <c r="AF1177" t="str">
        <f t="shared" si="251"/>
        <v>BRDSLD_2_HIWIND</v>
      </c>
      <c r="AG1177" t="str">
        <f t="shared" si="252"/>
        <v xml:space="preserve">High Winds              </v>
      </c>
      <c r="AH1177" s="70">
        <f t="shared" si="253"/>
        <v>5.9939999999999998</v>
      </c>
      <c r="AI1177" t="str">
        <f t="shared" si="254"/>
        <v>Wind</v>
      </c>
      <c r="AJ1177" s="44">
        <f>IFERROR(INDEX(MasterGenCapability_201906!$G:$G,MATCH($AF1177,MasterGenCapability_201906!$U:$U,0)),"")</f>
        <v>162</v>
      </c>
      <c r="AK1177" s="44">
        <f>IFERROR(INDEX(NQC2020compliance_20191121!$L:$L,MATCH($AF1177,NQC2020compliance_20191121!$A:$A,0)),"")</f>
        <v>24.3</v>
      </c>
    </row>
    <row r="1178" spans="2:37" x14ac:dyDescent="0.25">
      <c r="B1178" s="6">
        <v>1173</v>
      </c>
      <c r="C1178" s="6" t="s">
        <v>2975</v>
      </c>
      <c r="D1178" s="6" t="s">
        <v>2622</v>
      </c>
      <c r="E1178" s="6" t="s">
        <v>1165</v>
      </c>
      <c r="F1178" s="6" t="s">
        <v>2960</v>
      </c>
      <c r="G1178" s="6" t="s">
        <v>30</v>
      </c>
      <c r="H1178" s="6"/>
      <c r="I1178" s="6"/>
      <c r="J1178" s="6" t="s">
        <v>191</v>
      </c>
      <c r="K1178" s="6"/>
      <c r="L1178" s="6" t="s">
        <v>1</v>
      </c>
      <c r="M1178" s="12">
        <v>38808</v>
      </c>
      <c r="N1178" s="12">
        <v>48213</v>
      </c>
      <c r="O1178" s="6">
        <v>1</v>
      </c>
      <c r="P1178" s="13">
        <v>9.5250000000000004</v>
      </c>
      <c r="Q1178" s="13">
        <v>48.179234749999999</v>
      </c>
      <c r="R1178" s="14">
        <v>0.57741865015160765</v>
      </c>
      <c r="S1178" s="6" t="s">
        <v>35</v>
      </c>
      <c r="T1178" s="6" t="s">
        <v>35</v>
      </c>
      <c r="U1178" s="15" t="s">
        <v>35</v>
      </c>
      <c r="V1178" s="15" t="s">
        <v>191</v>
      </c>
      <c r="W1178" s="15" t="s">
        <v>165</v>
      </c>
      <c r="X1178" s="16">
        <v>1</v>
      </c>
      <c r="Y1178" s="45">
        <f t="shared" si="255"/>
        <v>73050</v>
      </c>
      <c r="Z1178" s="41">
        <f>IF(IFERROR(MATCH(E1178,CONV_CAISO_Gen_List!C:C,0),FALSE),1,0)</f>
        <v>0</v>
      </c>
      <c r="AA1178" s="47">
        <f t="shared" si="256"/>
        <v>48.179234749999999</v>
      </c>
      <c r="AB1178">
        <f t="shared" si="257"/>
        <v>1</v>
      </c>
      <c r="AC1178">
        <f t="shared" si="258"/>
        <v>1</v>
      </c>
      <c r="AD1178">
        <f t="shared" si="246"/>
        <v>1</v>
      </c>
      <c r="AE1178">
        <f t="shared" si="259"/>
        <v>0</v>
      </c>
      <c r="AF1178" t="str">
        <f t="shared" si="251"/>
        <v>MIRAGE_2_COCHLA</v>
      </c>
      <c r="AG1178" t="str">
        <f t="shared" si="252"/>
        <v>Heber Geothermal Co</v>
      </c>
      <c r="AH1178" s="70">
        <f t="shared" si="253"/>
        <v>9.5250000000000004</v>
      </c>
      <c r="AI1178" t="str">
        <f t="shared" si="254"/>
        <v>Geothermal</v>
      </c>
      <c r="AJ1178" s="44" t="str">
        <f>IFERROR(INDEX(MasterGenCapability_201906!$G:$G,MATCH($AF1178,MasterGenCapability_201906!$U:$U,0)),"")</f>
        <v/>
      </c>
      <c r="AK1178" s="44" t="str">
        <f>IFERROR(INDEX(NQC2020compliance_20191121!$L:$L,MATCH($AF1178,NQC2020compliance_20191121!$A:$A,0)),"")</f>
        <v/>
      </c>
    </row>
    <row r="1179" spans="2:37" x14ac:dyDescent="0.25">
      <c r="B1179" s="6">
        <v>1174</v>
      </c>
      <c r="C1179" s="6" t="s">
        <v>2976</v>
      </c>
      <c r="D1179" s="6" t="s">
        <v>2642</v>
      </c>
      <c r="E1179" s="6"/>
      <c r="F1179" s="6" t="s">
        <v>2960</v>
      </c>
      <c r="G1179" s="6" t="s">
        <v>30</v>
      </c>
      <c r="H1179" s="6"/>
      <c r="I1179" s="6"/>
      <c r="J1179" s="6" t="s">
        <v>33</v>
      </c>
      <c r="K1179" s="6" t="s">
        <v>2644</v>
      </c>
      <c r="L1179" s="6" t="s">
        <v>1</v>
      </c>
      <c r="M1179" s="12">
        <v>38622</v>
      </c>
      <c r="N1179" s="12">
        <v>50040</v>
      </c>
      <c r="O1179" s="6">
        <v>1</v>
      </c>
      <c r="P1179" s="13">
        <v>0</v>
      </c>
      <c r="Q1179" s="13">
        <v>114.81908</v>
      </c>
      <c r="R1179" s="14"/>
      <c r="S1179" s="6" t="s">
        <v>2645</v>
      </c>
      <c r="T1179" s="6" t="s">
        <v>35</v>
      </c>
      <c r="U1179" s="15" t="s">
        <v>2646</v>
      </c>
      <c r="V1179" s="15" t="s">
        <v>1054</v>
      </c>
      <c r="W1179" s="15" t="s">
        <v>165</v>
      </c>
      <c r="X1179" s="16">
        <v>1</v>
      </c>
      <c r="Y1179" s="45">
        <f t="shared" si="255"/>
        <v>73050</v>
      </c>
      <c r="Z1179" s="41">
        <f>IF(IFERROR(MATCH(E1179,CONV_CAISO_Gen_List!C:C,0),FALSE),1,0)</f>
        <v>0</v>
      </c>
      <c r="AA1179" s="47">
        <f t="shared" si="256"/>
        <v>114.81908</v>
      </c>
      <c r="AB1179">
        <f t="shared" si="257"/>
        <v>1</v>
      </c>
      <c r="AC1179">
        <f t="shared" si="258"/>
        <v>1</v>
      </c>
      <c r="AD1179">
        <f t="shared" si="246"/>
        <v>1</v>
      </c>
      <c r="AE1179">
        <f t="shared" si="259"/>
        <v>1</v>
      </c>
      <c r="AF1179" t="str">
        <f t="shared" si="251"/>
        <v>PWP-2011-8</v>
      </c>
      <c r="AG1179" t="str">
        <f t="shared" si="252"/>
        <v>Magnolia Power Project (Biomethane portion)</v>
      </c>
      <c r="AH1179" s="70">
        <f t="shared" si="253"/>
        <v>0</v>
      </c>
      <c r="AI1179" t="str">
        <f t="shared" si="254"/>
        <v>Other</v>
      </c>
      <c r="AJ1179" s="44" t="str">
        <f>IFERROR(INDEX(MasterGenCapability_201906!$G:$G,MATCH($AF1179,MasterGenCapability_201906!$U:$U,0)),"")</f>
        <v/>
      </c>
      <c r="AK1179" s="44" t="str">
        <f>IFERROR(INDEX(NQC2020compliance_20191121!$L:$L,MATCH($AF1179,NQC2020compliance_20191121!$A:$A,0)),"")</f>
        <v/>
      </c>
    </row>
    <row r="1180" spans="2:37" x14ac:dyDescent="0.25">
      <c r="B1180" s="6">
        <v>1175</v>
      </c>
      <c r="C1180" s="6" t="s">
        <v>2977</v>
      </c>
      <c r="D1180" s="6" t="s">
        <v>2580</v>
      </c>
      <c r="E1180" s="6" t="s">
        <v>2581</v>
      </c>
      <c r="F1180" s="6" t="s">
        <v>2960</v>
      </c>
      <c r="G1180" s="6" t="s">
        <v>30</v>
      </c>
      <c r="H1180" s="6"/>
      <c r="I1180" s="6"/>
      <c r="J1180" s="6" t="s">
        <v>614</v>
      </c>
      <c r="K1180" s="6"/>
      <c r="L1180" s="6" t="s">
        <v>1</v>
      </c>
      <c r="M1180" s="12">
        <v>41970</v>
      </c>
      <c r="N1180" s="12">
        <v>49287</v>
      </c>
      <c r="O1180" s="6">
        <v>1</v>
      </c>
      <c r="P1180" s="13">
        <v>2.5709999999999997</v>
      </c>
      <c r="Q1180" s="13">
        <v>0.31847834000000003</v>
      </c>
      <c r="R1180" s="14">
        <v>1.4140791476407918E-2</v>
      </c>
      <c r="S1180" s="6" t="s">
        <v>35</v>
      </c>
      <c r="T1180" s="6" t="s">
        <v>35</v>
      </c>
      <c r="U1180" s="15" t="s">
        <v>35</v>
      </c>
      <c r="V1180" s="15" t="s">
        <v>616</v>
      </c>
      <c r="W1180" s="15" t="s">
        <v>165</v>
      </c>
      <c r="X1180" s="16">
        <v>1</v>
      </c>
      <c r="Y1180" s="45">
        <f t="shared" si="255"/>
        <v>73050</v>
      </c>
      <c r="Z1180" s="41">
        <f>IF(IFERROR(MATCH(E1180,CONV_CAISO_Gen_List!C:C,0),FALSE),1,0)</f>
        <v>1</v>
      </c>
      <c r="AA1180" s="47">
        <f t="shared" si="256"/>
        <v>0.31847834000000003</v>
      </c>
      <c r="AB1180">
        <f t="shared" si="257"/>
        <v>1</v>
      </c>
      <c r="AC1180">
        <f t="shared" si="258"/>
        <v>1</v>
      </c>
      <c r="AD1180">
        <f t="shared" si="246"/>
        <v>1</v>
      </c>
      <c r="AE1180">
        <f t="shared" si="259"/>
        <v>0</v>
      </c>
      <c r="AF1180" t="str">
        <f t="shared" si="251"/>
        <v>CAMLOT_2_SOLAR2</v>
      </c>
      <c r="AG1180" t="str">
        <f t="shared" si="252"/>
        <v>Columbia Two, LLC</v>
      </c>
      <c r="AH1180" s="70">
        <f t="shared" si="253"/>
        <v>2.5709999999999997</v>
      </c>
      <c r="AI1180" t="str">
        <f t="shared" si="254"/>
        <v>Solar</v>
      </c>
      <c r="AJ1180" s="44">
        <f>IFERROR(INDEX(MasterGenCapability_201906!$G:$G,MATCH($AF1180,MasterGenCapability_201906!$U:$U,0)),"")</f>
        <v>15</v>
      </c>
      <c r="AK1180" s="44">
        <f>IFERROR(INDEX(NQC2020compliance_20191121!$L:$L,MATCH($AF1180,NQC2020compliance_20191121!$A:$A,0)),"")</f>
        <v>2.1</v>
      </c>
    </row>
    <row r="1181" spans="2:37" x14ac:dyDescent="0.25">
      <c r="B1181" s="6">
        <v>1176</v>
      </c>
      <c r="C1181" s="6" t="s">
        <v>2978</v>
      </c>
      <c r="D1181" s="6" t="s">
        <v>2979</v>
      </c>
      <c r="E1181" s="6" t="s">
        <v>2980</v>
      </c>
      <c r="F1181" s="6" t="s">
        <v>2960</v>
      </c>
      <c r="G1181" s="6" t="s">
        <v>30</v>
      </c>
      <c r="H1181" s="6"/>
      <c r="I1181" s="6"/>
      <c r="J1181" s="6" t="s">
        <v>36</v>
      </c>
      <c r="K1181" s="6"/>
      <c r="L1181" s="6" t="s">
        <v>1</v>
      </c>
      <c r="M1181" s="48">
        <v>36526</v>
      </c>
      <c r="N1181" s="12">
        <v>42074</v>
      </c>
      <c r="O1181" s="6">
        <v>1</v>
      </c>
      <c r="P1181" s="13">
        <v>12</v>
      </c>
      <c r="Q1181" s="13">
        <v>70.848500000000016</v>
      </c>
      <c r="R1181" s="14">
        <v>0.67397735920852375</v>
      </c>
      <c r="S1181" s="6" t="s">
        <v>35</v>
      </c>
      <c r="T1181" s="6" t="s">
        <v>35</v>
      </c>
      <c r="U1181" s="15" t="s">
        <v>35</v>
      </c>
      <c r="V1181" s="15" t="s">
        <v>36</v>
      </c>
      <c r="W1181" s="15" t="s">
        <v>165</v>
      </c>
      <c r="X1181" s="16">
        <v>1</v>
      </c>
      <c r="Y1181" s="45">
        <f t="shared" si="255"/>
        <v>73050</v>
      </c>
      <c r="Z1181" s="41">
        <f>IF(IFERROR(MATCH(E1181,CONV_CAISO_Gen_List!C:C,0),FALSE),1,0)</f>
        <v>1</v>
      </c>
      <c r="AA1181" s="47">
        <f t="shared" si="256"/>
        <v>70.848500000000016</v>
      </c>
      <c r="AB1181">
        <f t="shared" si="257"/>
        <v>1</v>
      </c>
      <c r="AC1181">
        <f t="shared" si="258"/>
        <v>1</v>
      </c>
      <c r="AD1181">
        <f t="shared" si="246"/>
        <v>1</v>
      </c>
      <c r="AE1181">
        <f t="shared" si="259"/>
        <v>0</v>
      </c>
      <c r="AF1181" t="str">
        <f t="shared" si="251"/>
        <v>DINUBA_6_UNIT</v>
      </c>
      <c r="AG1181" t="str">
        <f t="shared" si="252"/>
        <v>Dinuba Energy</v>
      </c>
      <c r="AH1181" s="70">
        <f t="shared" si="253"/>
        <v>12</v>
      </c>
      <c r="AI1181" t="str">
        <f t="shared" si="254"/>
        <v>Biomass</v>
      </c>
      <c r="AJ1181" s="44">
        <f>IFERROR(INDEX(MasterGenCapability_201906!$G:$G,MATCH($AF1181,MasterGenCapability_201906!$U:$U,0)),"")</f>
        <v>12</v>
      </c>
      <c r="AK1181" s="44">
        <f>IFERROR(INDEX(NQC2020compliance_20191121!$L:$L,MATCH($AF1181,NQC2020compliance_20191121!$A:$A,0)),"")</f>
        <v>0</v>
      </c>
    </row>
    <row r="1182" spans="2:37" x14ac:dyDescent="0.25">
      <c r="B1182" s="6">
        <v>1177</v>
      </c>
      <c r="C1182" s="6" t="s">
        <v>2981</v>
      </c>
      <c r="D1182" s="6" t="s">
        <v>2982</v>
      </c>
      <c r="E1182" s="6" t="s">
        <v>2983</v>
      </c>
      <c r="F1182" s="6" t="s">
        <v>2984</v>
      </c>
      <c r="G1182" s="6" t="s">
        <v>30</v>
      </c>
      <c r="H1182" s="6"/>
      <c r="I1182" s="6"/>
      <c r="J1182" s="6" t="s">
        <v>211</v>
      </c>
      <c r="K1182" s="6"/>
      <c r="L1182" s="6" t="s">
        <v>1</v>
      </c>
      <c r="M1182" s="12">
        <v>40120</v>
      </c>
      <c r="N1182" s="12">
        <v>43799</v>
      </c>
      <c r="O1182" s="6">
        <v>1</v>
      </c>
      <c r="P1182" s="13">
        <v>2.79</v>
      </c>
      <c r="Q1182" s="13">
        <v>12.691363636363636</v>
      </c>
      <c r="R1182" s="14">
        <v>0.51927806567665158</v>
      </c>
      <c r="S1182" s="6" t="s">
        <v>35</v>
      </c>
      <c r="T1182" s="6" t="s">
        <v>35</v>
      </c>
      <c r="U1182" s="15" t="s">
        <v>35</v>
      </c>
      <c r="V1182" s="15" t="s">
        <v>213</v>
      </c>
      <c r="W1182" s="15" t="s">
        <v>165</v>
      </c>
      <c r="X1182" s="16">
        <v>1</v>
      </c>
      <c r="Y1182" s="45">
        <f t="shared" si="255"/>
        <v>73050</v>
      </c>
      <c r="Z1182" s="41">
        <f>IF(IFERROR(MATCH(E1182,CONV_CAISO_Gen_List!C:C,0),FALSE),1,0)</f>
        <v>1</v>
      </c>
      <c r="AA1182" s="47">
        <f t="shared" si="256"/>
        <v>12.691363636363636</v>
      </c>
      <c r="AB1182">
        <f t="shared" si="257"/>
        <v>1</v>
      </c>
      <c r="AC1182">
        <f t="shared" si="258"/>
        <v>1</v>
      </c>
      <c r="AD1182">
        <f t="shared" si="246"/>
        <v>1</v>
      </c>
      <c r="AE1182">
        <f t="shared" si="259"/>
        <v>0</v>
      </c>
      <c r="AF1182" t="str">
        <f t="shared" si="251"/>
        <v>GYSRVL_7_WSPRNG</v>
      </c>
      <c r="AG1182" t="str">
        <f t="shared" si="252"/>
        <v>Warm Springs</v>
      </c>
      <c r="AH1182" s="70">
        <f t="shared" si="253"/>
        <v>2.79</v>
      </c>
      <c r="AI1182" t="str">
        <f t="shared" si="254"/>
        <v>Small_Hydro</v>
      </c>
      <c r="AJ1182" s="44">
        <f>IFERROR(INDEX(MasterGenCapability_201906!$G:$G,MATCH($AF1182,MasterGenCapability_201906!$U:$U,0)),"")</f>
        <v>3.75</v>
      </c>
      <c r="AK1182" s="44">
        <f>IFERROR(INDEX(NQC2020compliance_20191121!$L:$L,MATCH($AF1182,NQC2020compliance_20191121!$A:$A,0)),"")</f>
        <v>0.42</v>
      </c>
    </row>
    <row r="1183" spans="2:37" x14ac:dyDescent="0.25">
      <c r="B1183" s="6">
        <v>1178</v>
      </c>
      <c r="C1183" s="6" t="s">
        <v>2985</v>
      </c>
      <c r="D1183" s="6" t="s">
        <v>2596</v>
      </c>
      <c r="E1183" s="6"/>
      <c r="F1183" s="6" t="s">
        <v>2984</v>
      </c>
      <c r="G1183" s="6" t="s">
        <v>30</v>
      </c>
      <c r="H1183" s="6"/>
      <c r="I1183" s="6"/>
      <c r="J1183" s="6" t="s">
        <v>211</v>
      </c>
      <c r="K1183" s="6"/>
      <c r="L1183" s="6" t="s">
        <v>1</v>
      </c>
      <c r="M1183" s="12">
        <v>38353</v>
      </c>
      <c r="N1183" s="12">
        <v>45657</v>
      </c>
      <c r="O1183" s="6">
        <v>1</v>
      </c>
      <c r="P1183" s="13">
        <v>0.92231459999999987</v>
      </c>
      <c r="Q1183" s="13">
        <v>3.7797446047636361</v>
      </c>
      <c r="R1183" s="14">
        <v>0.46782051873376079</v>
      </c>
      <c r="S1183" s="6" t="s">
        <v>2591</v>
      </c>
      <c r="T1183" s="6" t="s">
        <v>35</v>
      </c>
      <c r="U1183" s="15" t="s">
        <v>2591</v>
      </c>
      <c r="V1183" s="15" t="s">
        <v>213</v>
      </c>
      <c r="W1183" s="15" t="s">
        <v>165</v>
      </c>
      <c r="X1183" s="16">
        <v>1</v>
      </c>
      <c r="Y1183" s="45">
        <f t="shared" si="255"/>
        <v>73050</v>
      </c>
      <c r="Z1183" s="41">
        <f>IF(IFERROR(MATCH(E1183,CONV_CAISO_Gen_List!C:C,0),FALSE),1,0)</f>
        <v>0</v>
      </c>
      <c r="AA1183" s="47">
        <f t="shared" si="256"/>
        <v>3.7797446047636361</v>
      </c>
      <c r="AB1183">
        <f t="shared" si="257"/>
        <v>1</v>
      </c>
      <c r="AC1183">
        <f t="shared" si="258"/>
        <v>1</v>
      </c>
      <c r="AD1183">
        <f t="shared" si="246"/>
        <v>1</v>
      </c>
      <c r="AE1183">
        <f t="shared" si="259"/>
        <v>0</v>
      </c>
      <c r="AF1183" t="str">
        <f t="shared" si="251"/>
        <v>PWRPA-2011-2</v>
      </c>
      <c r="AG1183" t="str">
        <f t="shared" si="252"/>
        <v>Nimbus</v>
      </c>
      <c r="AH1183" s="70">
        <f t="shared" si="253"/>
        <v>0.92231459999999987</v>
      </c>
      <c r="AI1183" t="str">
        <f t="shared" si="254"/>
        <v>Small_Hydro</v>
      </c>
      <c r="AJ1183" s="44" t="str">
        <f>IFERROR(INDEX(MasterGenCapability_201906!$G:$G,MATCH($AF1183,MasterGenCapability_201906!$U:$U,0)),"")</f>
        <v/>
      </c>
      <c r="AK1183" s="44" t="str">
        <f>IFERROR(INDEX(NQC2020compliance_20191121!$L:$L,MATCH($AF1183,NQC2020compliance_20191121!$A:$A,0)),"")</f>
        <v/>
      </c>
    </row>
    <row r="1184" spans="2:37" x14ac:dyDescent="0.25">
      <c r="B1184" s="6">
        <v>1179</v>
      </c>
      <c r="C1184" s="6" t="s">
        <v>2985</v>
      </c>
      <c r="D1184" s="6" t="s">
        <v>2597</v>
      </c>
      <c r="E1184" s="6"/>
      <c r="F1184" s="6" t="s">
        <v>2984</v>
      </c>
      <c r="G1184" s="6" t="s">
        <v>30</v>
      </c>
      <c r="H1184" s="6"/>
      <c r="I1184" s="6"/>
      <c r="J1184" s="6" t="s">
        <v>211</v>
      </c>
      <c r="K1184" s="6"/>
      <c r="L1184" s="6" t="s">
        <v>1</v>
      </c>
      <c r="M1184" s="12">
        <v>38353</v>
      </c>
      <c r="N1184" s="12">
        <v>45657</v>
      </c>
      <c r="O1184" s="6">
        <v>1</v>
      </c>
      <c r="P1184" s="13">
        <v>0.24936653999999997</v>
      </c>
      <c r="Q1184" s="13">
        <v>0.81431994501818183</v>
      </c>
      <c r="R1184" s="14">
        <v>0.37278015660451397</v>
      </c>
      <c r="S1184" s="6" t="s">
        <v>2591</v>
      </c>
      <c r="T1184" s="6" t="s">
        <v>35</v>
      </c>
      <c r="U1184" s="15" t="s">
        <v>2591</v>
      </c>
      <c r="V1184" s="15" t="s">
        <v>213</v>
      </c>
      <c r="W1184" s="15" t="s">
        <v>165</v>
      </c>
      <c r="X1184" s="16">
        <v>1</v>
      </c>
      <c r="Y1184" s="45">
        <f t="shared" si="255"/>
        <v>73050</v>
      </c>
      <c r="Z1184" s="41">
        <f>IF(IFERROR(MATCH(E1184,CONV_CAISO_Gen_List!C:C,0),FALSE),1,0)</f>
        <v>0</v>
      </c>
      <c r="AA1184" s="47">
        <f t="shared" si="256"/>
        <v>0.81431994501818183</v>
      </c>
      <c r="AB1184">
        <f t="shared" si="257"/>
        <v>1</v>
      </c>
      <c r="AC1184">
        <f t="shared" si="258"/>
        <v>1</v>
      </c>
      <c r="AD1184">
        <f t="shared" si="246"/>
        <v>1</v>
      </c>
      <c r="AE1184">
        <f t="shared" si="259"/>
        <v>0</v>
      </c>
      <c r="AF1184" t="str">
        <f t="shared" si="251"/>
        <v>PWRPA-2011-2</v>
      </c>
      <c r="AG1184" t="str">
        <f t="shared" si="252"/>
        <v>Stampede</v>
      </c>
      <c r="AH1184" s="70">
        <f t="shared" si="253"/>
        <v>0.24936653999999997</v>
      </c>
      <c r="AI1184" t="str">
        <f t="shared" si="254"/>
        <v>Small_Hydro</v>
      </c>
      <c r="AJ1184" s="44" t="str">
        <f>IFERROR(INDEX(MasterGenCapability_201906!$G:$G,MATCH($AF1184,MasterGenCapability_201906!$U:$U,0)),"")</f>
        <v/>
      </c>
      <c r="AK1184" s="44" t="str">
        <f>IFERROR(INDEX(NQC2020compliance_20191121!$L:$L,MATCH($AF1184,NQC2020compliance_20191121!$A:$A,0)),"")</f>
        <v/>
      </c>
    </row>
    <row r="1185" spans="2:37" x14ac:dyDescent="0.25">
      <c r="B1185" s="6">
        <v>1180</v>
      </c>
      <c r="C1185" s="6" t="s">
        <v>2985</v>
      </c>
      <c r="D1185" s="6" t="s">
        <v>2598</v>
      </c>
      <c r="E1185" s="6" t="s">
        <v>2599</v>
      </c>
      <c r="F1185" s="6" t="s">
        <v>2984</v>
      </c>
      <c r="G1185" s="6" t="s">
        <v>30</v>
      </c>
      <c r="H1185" s="6"/>
      <c r="I1185" s="6"/>
      <c r="J1185" s="6" t="s">
        <v>211</v>
      </c>
      <c r="K1185" s="6"/>
      <c r="L1185" s="6" t="s">
        <v>1</v>
      </c>
      <c r="M1185" s="12">
        <v>38353</v>
      </c>
      <c r="N1185" s="12">
        <v>45657</v>
      </c>
      <c r="O1185" s="6">
        <v>1</v>
      </c>
      <c r="P1185" s="13">
        <v>2.3911859999999997E-2</v>
      </c>
      <c r="Q1185" s="13">
        <v>0.13929253451607271</v>
      </c>
      <c r="R1185" s="14">
        <v>0.66498274328411322</v>
      </c>
      <c r="S1185" s="6" t="s">
        <v>35</v>
      </c>
      <c r="T1185" s="6" t="s">
        <v>35</v>
      </c>
      <c r="U1185" s="15" t="s">
        <v>35</v>
      </c>
      <c r="V1185" s="15" t="s">
        <v>213</v>
      </c>
      <c r="W1185" s="15" t="s">
        <v>165</v>
      </c>
      <c r="X1185" s="16">
        <v>1</v>
      </c>
      <c r="Y1185" s="45">
        <f t="shared" si="255"/>
        <v>73050</v>
      </c>
      <c r="Z1185" s="41">
        <f>IF(IFERROR(MATCH(E1185,CONV_CAISO_Gen_List!C:C,0),FALSE),1,0)</f>
        <v>0</v>
      </c>
      <c r="AA1185" s="47">
        <f t="shared" si="256"/>
        <v>0.13929253451607271</v>
      </c>
      <c r="AB1185">
        <f t="shared" si="257"/>
        <v>1</v>
      </c>
      <c r="AC1185">
        <f t="shared" si="258"/>
        <v>1</v>
      </c>
      <c r="AD1185">
        <f t="shared" si="246"/>
        <v>1</v>
      </c>
      <c r="AE1185">
        <f t="shared" si="259"/>
        <v>0</v>
      </c>
      <c r="AF1185" t="str">
        <f t="shared" si="251"/>
        <v>LEWSTN_7_UNIT 1</v>
      </c>
      <c r="AG1185" t="str">
        <f t="shared" si="252"/>
        <v>Lewiston</v>
      </c>
      <c r="AH1185" s="70">
        <f t="shared" si="253"/>
        <v>2.3911859999999997E-2</v>
      </c>
      <c r="AI1185" t="str">
        <f t="shared" si="254"/>
        <v>Small_Hydro</v>
      </c>
      <c r="AJ1185" s="44" t="str">
        <f>IFERROR(INDEX(MasterGenCapability_201906!$G:$G,MATCH($AF1185,MasterGenCapability_201906!$U:$U,0)),"")</f>
        <v/>
      </c>
      <c r="AK1185" s="44" t="str">
        <f>IFERROR(INDEX(NQC2020compliance_20191121!$L:$L,MATCH($AF1185,NQC2020compliance_20191121!$A:$A,0)),"")</f>
        <v/>
      </c>
    </row>
    <row r="1186" spans="2:37" x14ac:dyDescent="0.25">
      <c r="B1186" s="6">
        <v>1181</v>
      </c>
      <c r="C1186" s="6" t="s">
        <v>2986</v>
      </c>
      <c r="D1186" s="6" t="s">
        <v>2987</v>
      </c>
      <c r="E1186" s="6" t="s">
        <v>2502</v>
      </c>
      <c r="F1186" s="6" t="s">
        <v>2984</v>
      </c>
      <c r="G1186" s="6" t="s">
        <v>30</v>
      </c>
      <c r="H1186" s="6"/>
      <c r="I1186" s="6"/>
      <c r="J1186" s="6" t="s">
        <v>33</v>
      </c>
      <c r="K1186" s="6"/>
      <c r="L1186" s="6" t="s">
        <v>1</v>
      </c>
      <c r="M1186" s="12">
        <v>38718</v>
      </c>
      <c r="N1186" s="12">
        <v>42338</v>
      </c>
      <c r="O1186" s="6">
        <v>1</v>
      </c>
      <c r="P1186" s="13">
        <v>3.2</v>
      </c>
      <c r="Q1186" s="13">
        <v>18.377233333333333</v>
      </c>
      <c r="R1186" s="14">
        <v>0.65558052701674274</v>
      </c>
      <c r="S1186" s="6" t="s">
        <v>35</v>
      </c>
      <c r="T1186" s="6" t="s">
        <v>35</v>
      </c>
      <c r="U1186" s="15" t="s">
        <v>35</v>
      </c>
      <c r="V1186" s="15" t="s">
        <v>36</v>
      </c>
      <c r="W1186" s="15" t="s">
        <v>165</v>
      </c>
      <c r="X1186" s="16">
        <v>1</v>
      </c>
      <c r="Y1186" s="45">
        <f t="shared" si="255"/>
        <v>73050</v>
      </c>
      <c r="Z1186" s="41">
        <f>IF(IFERROR(MATCH(E1186,CONV_CAISO_Gen_List!C:C,0),FALSE),1,0)</f>
        <v>1</v>
      </c>
      <c r="AA1186" s="47">
        <f t="shared" si="256"/>
        <v>18.377233333333333</v>
      </c>
      <c r="AB1186">
        <f t="shared" si="257"/>
        <v>1</v>
      </c>
      <c r="AC1186">
        <f t="shared" si="258"/>
        <v>1</v>
      </c>
      <c r="AD1186">
        <f t="shared" si="246"/>
        <v>1</v>
      </c>
      <c r="AE1186">
        <f t="shared" si="259"/>
        <v>0</v>
      </c>
      <c r="AF1186" t="str">
        <f t="shared" si="251"/>
        <v>SNMALF_6_UNITS</v>
      </c>
      <c r="AG1186" t="str">
        <f t="shared" si="252"/>
        <v>Central LF (Sonoma) Phase II       Units 1-4</v>
      </c>
      <c r="AH1186" s="70">
        <f t="shared" si="253"/>
        <v>3.2</v>
      </c>
      <c r="AI1186" t="str">
        <f t="shared" si="254"/>
        <v>Biomass</v>
      </c>
      <c r="AJ1186" s="44">
        <f>IFERROR(INDEX(MasterGenCapability_201906!$G:$G,MATCH($AF1186,MasterGenCapability_201906!$U:$U,0)),"")</f>
        <v>5</v>
      </c>
      <c r="AK1186" s="44">
        <f>IFERROR(INDEX(NQC2020compliance_20191121!$L:$L,MATCH($AF1186,NQC2020compliance_20191121!$A:$A,0)),"")</f>
        <v>3.27</v>
      </c>
    </row>
    <row r="1187" spans="2:37" x14ac:dyDescent="0.25">
      <c r="B1187" s="6">
        <v>1182</v>
      </c>
      <c r="C1187" s="6" t="s">
        <v>2986</v>
      </c>
      <c r="D1187" s="6" t="s">
        <v>2988</v>
      </c>
      <c r="E1187" s="6" t="s">
        <v>2502</v>
      </c>
      <c r="F1187" s="6" t="s">
        <v>2984</v>
      </c>
      <c r="G1187" s="6" t="s">
        <v>30</v>
      </c>
      <c r="H1187" s="6"/>
      <c r="I1187" s="6"/>
      <c r="J1187" s="6" t="s">
        <v>33</v>
      </c>
      <c r="K1187" s="6"/>
      <c r="L1187" s="6" t="s">
        <v>1</v>
      </c>
      <c r="M1187" s="12">
        <v>38718</v>
      </c>
      <c r="N1187" s="12">
        <v>42338</v>
      </c>
      <c r="O1187" s="6">
        <v>1</v>
      </c>
      <c r="P1187" s="13">
        <v>3.2</v>
      </c>
      <c r="Q1187" s="13">
        <v>18.154683333333335</v>
      </c>
      <c r="R1187" s="14">
        <v>0.64764138603500765</v>
      </c>
      <c r="S1187" s="6" t="s">
        <v>35</v>
      </c>
      <c r="T1187" s="6" t="s">
        <v>35</v>
      </c>
      <c r="U1187" s="15" t="s">
        <v>35</v>
      </c>
      <c r="V1187" s="15" t="s">
        <v>36</v>
      </c>
      <c r="W1187" s="15" t="s">
        <v>165</v>
      </c>
      <c r="X1187" s="16">
        <v>1</v>
      </c>
      <c r="Y1187" s="45">
        <f t="shared" si="255"/>
        <v>73050</v>
      </c>
      <c r="Z1187" s="41">
        <f>IF(IFERROR(MATCH(E1187,CONV_CAISO_Gen_List!C:C,0),FALSE),1,0)</f>
        <v>1</v>
      </c>
      <c r="AA1187" s="47">
        <f t="shared" si="256"/>
        <v>18.154683333333335</v>
      </c>
      <c r="AB1187">
        <f t="shared" si="257"/>
        <v>1</v>
      </c>
      <c r="AC1187">
        <f t="shared" si="258"/>
        <v>1</v>
      </c>
      <c r="AD1187">
        <f t="shared" si="246"/>
        <v>1</v>
      </c>
      <c r="AE1187">
        <f t="shared" si="259"/>
        <v>0</v>
      </c>
      <c r="AF1187" t="str">
        <f t="shared" si="251"/>
        <v>SNMALF_6_UNITS</v>
      </c>
      <c r="AG1187" t="str">
        <f t="shared" si="252"/>
        <v>Central LF (Sonoma) Phase I       Units 1-4</v>
      </c>
      <c r="AH1187" s="70">
        <f t="shared" si="253"/>
        <v>3.2</v>
      </c>
      <c r="AI1187" t="str">
        <f t="shared" si="254"/>
        <v>Biomass</v>
      </c>
      <c r="AJ1187" s="44">
        <f>IFERROR(INDEX(MasterGenCapability_201906!$G:$G,MATCH($AF1187,MasterGenCapability_201906!$U:$U,0)),"")</f>
        <v>5</v>
      </c>
      <c r="AK1187" s="44">
        <f>IFERROR(INDEX(NQC2020compliance_20191121!$L:$L,MATCH($AF1187,NQC2020compliance_20191121!$A:$A,0)),"")</f>
        <v>3.27</v>
      </c>
    </row>
    <row r="1188" spans="2:37" x14ac:dyDescent="0.25">
      <c r="B1188" s="6">
        <v>1183</v>
      </c>
      <c r="C1188" s="6" t="s">
        <v>2989</v>
      </c>
      <c r="D1188" s="6" t="s">
        <v>2990</v>
      </c>
      <c r="E1188" s="6" t="s">
        <v>2991</v>
      </c>
      <c r="F1188" s="6" t="s">
        <v>2992</v>
      </c>
      <c r="G1188" s="6" t="s">
        <v>30</v>
      </c>
      <c r="H1188" s="6"/>
      <c r="I1188" s="6"/>
      <c r="J1188" s="6" t="s">
        <v>33</v>
      </c>
      <c r="K1188" s="6"/>
      <c r="L1188" s="6" t="s">
        <v>1</v>
      </c>
      <c r="M1188" s="12">
        <v>41275</v>
      </c>
      <c r="N1188" s="12">
        <v>43100</v>
      </c>
      <c r="O1188" s="6">
        <v>1</v>
      </c>
      <c r="P1188" s="13">
        <v>2.6</v>
      </c>
      <c r="Q1188" s="13">
        <v>9.8976666666666677</v>
      </c>
      <c r="R1188" s="14">
        <v>0.43456562463411785</v>
      </c>
      <c r="S1188" s="6" t="s">
        <v>35</v>
      </c>
      <c r="T1188" s="6" t="s">
        <v>35</v>
      </c>
      <c r="U1188" s="15" t="s">
        <v>35</v>
      </c>
      <c r="V1188" s="15" t="s">
        <v>36</v>
      </c>
      <c r="W1188" s="15" t="s">
        <v>165</v>
      </c>
      <c r="X1188" s="16">
        <v>1</v>
      </c>
      <c r="Y1188" s="45">
        <f t="shared" si="255"/>
        <v>73050</v>
      </c>
      <c r="Z1188" s="41">
        <f>IF(IFERROR(MATCH(E1188,CONV_CAISO_Gen_List!C:C,0),FALSE),1,0)</f>
        <v>1</v>
      </c>
      <c r="AA1188" s="47">
        <f t="shared" si="256"/>
        <v>9.8976666666666677</v>
      </c>
      <c r="AB1188">
        <f t="shared" si="257"/>
        <v>1</v>
      </c>
      <c r="AC1188">
        <f t="shared" si="258"/>
        <v>1</v>
      </c>
      <c r="AD1188">
        <f t="shared" si="246"/>
        <v>1</v>
      </c>
      <c r="AE1188">
        <f t="shared" si="259"/>
        <v>0</v>
      </c>
      <c r="AF1188" t="str">
        <f t="shared" si="251"/>
        <v>CHINO_7_MILIKN</v>
      </c>
      <c r="AG1188" t="str">
        <f t="shared" si="252"/>
        <v>MN Milliken Genco LLC, Unit 1-2</v>
      </c>
      <c r="AH1188" s="70">
        <f t="shared" si="253"/>
        <v>2.6</v>
      </c>
      <c r="AI1188" t="str">
        <f t="shared" si="254"/>
        <v>Biomass</v>
      </c>
      <c r="AJ1188" s="44">
        <f>IFERROR(INDEX(MasterGenCapability_201906!$G:$G,MATCH($AF1188,MasterGenCapability_201906!$U:$U,0)),"")</f>
        <v>1.9</v>
      </c>
      <c r="AK1188" s="44">
        <f>IFERROR(INDEX(NQC2020compliance_20191121!$L:$L,MATCH($AF1188,NQC2020compliance_20191121!$A:$A,0)),"")</f>
        <v>1.21</v>
      </c>
    </row>
    <row r="1189" spans="2:37" x14ac:dyDescent="0.25">
      <c r="B1189" s="6">
        <v>1184</v>
      </c>
      <c r="C1189" s="6" t="s">
        <v>2993</v>
      </c>
      <c r="D1189" s="6" t="s">
        <v>2994</v>
      </c>
      <c r="E1189" s="6" t="s">
        <v>2995</v>
      </c>
      <c r="F1189" s="6" t="s">
        <v>2992</v>
      </c>
      <c r="G1189" s="6" t="s">
        <v>30</v>
      </c>
      <c r="H1189" s="6"/>
      <c r="I1189" s="6"/>
      <c r="J1189" s="6" t="s">
        <v>33</v>
      </c>
      <c r="K1189" s="6"/>
      <c r="L1189" s="6" t="s">
        <v>1</v>
      </c>
      <c r="M1189" s="12">
        <v>41275</v>
      </c>
      <c r="N1189" s="12">
        <v>43100</v>
      </c>
      <c r="O1189" s="6">
        <v>1</v>
      </c>
      <c r="P1189" s="13">
        <v>2.6</v>
      </c>
      <c r="Q1189" s="13">
        <v>12.531666666666666</v>
      </c>
      <c r="R1189" s="14">
        <v>0.55021367521367526</v>
      </c>
      <c r="S1189" s="6" t="s">
        <v>35</v>
      </c>
      <c r="T1189" s="6" t="s">
        <v>35</v>
      </c>
      <c r="U1189" s="15" t="s">
        <v>35</v>
      </c>
      <c r="V1189" s="15" t="s">
        <v>36</v>
      </c>
      <c r="W1189" s="15" t="s">
        <v>165</v>
      </c>
      <c r="X1189" s="16">
        <v>1</v>
      </c>
      <c r="Y1189" s="45">
        <f t="shared" si="255"/>
        <v>73050</v>
      </c>
      <c r="Z1189" s="41">
        <f>IF(IFERROR(MATCH(E1189,CONV_CAISO_Gen_List!C:C,0),FALSE),1,0)</f>
        <v>1</v>
      </c>
      <c r="AA1189" s="47">
        <f t="shared" si="256"/>
        <v>12.531666666666666</v>
      </c>
      <c r="AB1189">
        <f t="shared" si="257"/>
        <v>1</v>
      </c>
      <c r="AC1189">
        <f t="shared" si="258"/>
        <v>1</v>
      </c>
      <c r="AD1189">
        <f t="shared" si="246"/>
        <v>1</v>
      </c>
      <c r="AE1189">
        <f t="shared" si="259"/>
        <v>0</v>
      </c>
      <c r="AF1189" t="str">
        <f t="shared" si="251"/>
        <v>ETIWND_7_MIDVLY</v>
      </c>
      <c r="AG1189" t="str">
        <f t="shared" si="252"/>
        <v>MN Mid Valley Genco LLC, 1-2</v>
      </c>
      <c r="AH1189" s="70">
        <f t="shared" si="253"/>
        <v>2.6</v>
      </c>
      <c r="AI1189" t="str">
        <f t="shared" si="254"/>
        <v>Biomass</v>
      </c>
      <c r="AJ1189" s="44" t="str">
        <f>IFERROR(INDEX(MasterGenCapability_201906!$G:$G,MATCH($AF1189,MasterGenCapability_201906!$U:$U,0)),"")</f>
        <v/>
      </c>
      <c r="AK1189" s="44" t="str">
        <f>IFERROR(INDEX(NQC2020compliance_20191121!$L:$L,MATCH($AF1189,NQC2020compliance_20191121!$A:$A,0)),"")</f>
        <v/>
      </c>
    </row>
    <row r="1190" spans="2:37" hidden="1" x14ac:dyDescent="0.25">
      <c r="B1190" s="6">
        <v>1185</v>
      </c>
      <c r="C1190" s="6" t="s">
        <v>2996</v>
      </c>
      <c r="D1190" s="6" t="s">
        <v>2997</v>
      </c>
      <c r="E1190" s="6"/>
      <c r="F1190" s="6" t="s">
        <v>2998</v>
      </c>
      <c r="G1190" s="6" t="s">
        <v>30</v>
      </c>
      <c r="H1190" s="6"/>
      <c r="I1190" s="6"/>
      <c r="J1190" s="6" t="s">
        <v>211</v>
      </c>
      <c r="K1190" s="6"/>
      <c r="L1190" s="6" t="s">
        <v>1</v>
      </c>
      <c r="M1190" s="12">
        <v>30385</v>
      </c>
      <c r="N1190" s="12">
        <v>73050</v>
      </c>
      <c r="O1190" s="6">
        <v>1</v>
      </c>
      <c r="P1190" s="13">
        <v>3.5</v>
      </c>
      <c r="Q1190" s="13">
        <v>24.738727272727271</v>
      </c>
      <c r="R1190" s="14">
        <v>0.80687303564015889</v>
      </c>
      <c r="S1190" s="6" t="s">
        <v>2591</v>
      </c>
      <c r="T1190" s="6" t="s">
        <v>2591</v>
      </c>
      <c r="U1190" s="15" t="s">
        <v>2591</v>
      </c>
      <c r="V1190" s="15" t="s">
        <v>213</v>
      </c>
      <c r="W1190" s="15" t="s">
        <v>165</v>
      </c>
      <c r="X1190" s="16">
        <v>1</v>
      </c>
      <c r="Y1190" s="45">
        <f t="shared" si="255"/>
        <v>73050</v>
      </c>
      <c r="Z1190" s="41">
        <f>IF(IFERROR(MATCH(E1190,CONV_CAISO_Gen_List!C:C,0),FALSE),1,0)</f>
        <v>0</v>
      </c>
      <c r="AA1190" s="47">
        <f t="shared" si="256"/>
        <v>24.738727272727271</v>
      </c>
      <c r="AB1190">
        <f t="shared" si="257"/>
        <v>1</v>
      </c>
      <c r="AC1190">
        <f t="shared" si="258"/>
        <v>0</v>
      </c>
      <c r="AD1190">
        <f t="shared" si="246"/>
        <v>0</v>
      </c>
      <c r="AE1190">
        <f t="shared" si="259"/>
        <v>0</v>
      </c>
      <c r="AJ1190" s="44" t="str">
        <f>IFERROR(INDEX(MasterGenCapability_201906!$G:$G,MATCH($AF1190,MasterGenCapability_201906!$U:$U,0)),"")</f>
        <v/>
      </c>
      <c r="AK1190" s="44" t="str">
        <f>IFERROR(INDEX(NQC2020compliance_20191121!$L:$L,MATCH($AF1190,NQC2020compliance_20191121!$A:$A,0)),"")</f>
        <v/>
      </c>
    </row>
    <row r="1191" spans="2:37" hidden="1" x14ac:dyDescent="0.25">
      <c r="B1191" s="6">
        <v>1186</v>
      </c>
      <c r="C1191" s="6" t="s">
        <v>2999</v>
      </c>
      <c r="D1191" s="6" t="s">
        <v>2596</v>
      </c>
      <c r="E1191" s="6"/>
      <c r="F1191" s="6" t="s">
        <v>2998</v>
      </c>
      <c r="G1191" s="6" t="s">
        <v>30</v>
      </c>
      <c r="H1191" s="6"/>
      <c r="I1191" s="6"/>
      <c r="J1191" s="6" t="s">
        <v>211</v>
      </c>
      <c r="K1191" s="6"/>
      <c r="L1191" s="6" t="s">
        <v>1</v>
      </c>
      <c r="M1191" s="12">
        <v>38353</v>
      </c>
      <c r="N1191" s="12">
        <v>45657</v>
      </c>
      <c r="O1191" s="6">
        <v>1</v>
      </c>
      <c r="P1191" s="13">
        <v>1.1475000000000002</v>
      </c>
      <c r="Q1191" s="13">
        <v>4.7025786363636364</v>
      </c>
      <c r="R1191" s="14">
        <v>0.46782051873376068</v>
      </c>
      <c r="S1191" s="6" t="s">
        <v>2591</v>
      </c>
      <c r="T1191" s="6" t="s">
        <v>2591</v>
      </c>
      <c r="U1191" s="15" t="s">
        <v>2591</v>
      </c>
      <c r="V1191" s="15" t="s">
        <v>213</v>
      </c>
      <c r="W1191" s="15" t="s">
        <v>165</v>
      </c>
      <c r="X1191" s="16">
        <v>1</v>
      </c>
      <c r="Y1191" s="45">
        <f t="shared" si="255"/>
        <v>73050</v>
      </c>
      <c r="Z1191" s="41">
        <f>IF(IFERROR(MATCH(E1191,CONV_CAISO_Gen_List!C:C,0),FALSE),1,0)</f>
        <v>0</v>
      </c>
      <c r="AA1191" s="47">
        <f t="shared" si="256"/>
        <v>4.7025786363636364</v>
      </c>
      <c r="AB1191">
        <f t="shared" si="257"/>
        <v>1</v>
      </c>
      <c r="AC1191">
        <f t="shared" si="258"/>
        <v>0</v>
      </c>
      <c r="AD1191">
        <f t="shared" si="246"/>
        <v>0</v>
      </c>
      <c r="AE1191">
        <f t="shared" si="259"/>
        <v>0</v>
      </c>
      <c r="AJ1191" s="44" t="str">
        <f>IFERROR(INDEX(MasterGenCapability_201906!$G:$G,MATCH($AF1191,MasterGenCapability_201906!$U:$U,0)),"")</f>
        <v/>
      </c>
      <c r="AK1191" s="44" t="str">
        <f>IFERROR(INDEX(NQC2020compliance_20191121!$L:$L,MATCH($AF1191,NQC2020compliance_20191121!$A:$A,0)),"")</f>
        <v/>
      </c>
    </row>
    <row r="1192" spans="2:37" hidden="1" x14ac:dyDescent="0.25">
      <c r="B1192" s="6">
        <v>1187</v>
      </c>
      <c r="C1192" s="6" t="s">
        <v>2999</v>
      </c>
      <c r="D1192" s="6" t="s">
        <v>2597</v>
      </c>
      <c r="E1192" s="6"/>
      <c r="F1192" s="6" t="s">
        <v>2998</v>
      </c>
      <c r="G1192" s="6" t="s">
        <v>30</v>
      </c>
      <c r="H1192" s="6"/>
      <c r="I1192" s="6"/>
      <c r="J1192" s="6" t="s">
        <v>211</v>
      </c>
      <c r="K1192" s="6"/>
      <c r="L1192" s="6" t="s">
        <v>1</v>
      </c>
      <c r="M1192" s="12">
        <v>38353</v>
      </c>
      <c r="N1192" s="12">
        <v>45657</v>
      </c>
      <c r="O1192" s="6">
        <v>1</v>
      </c>
      <c r="P1192" s="13">
        <v>0.31025000000000003</v>
      </c>
      <c r="Q1192" s="13">
        <v>1.0131381818181819</v>
      </c>
      <c r="R1192" s="14">
        <v>0.37278015660451391</v>
      </c>
      <c r="S1192" s="6" t="s">
        <v>2591</v>
      </c>
      <c r="T1192" s="6" t="s">
        <v>2591</v>
      </c>
      <c r="U1192" s="15" t="s">
        <v>2591</v>
      </c>
      <c r="V1192" s="15" t="s">
        <v>213</v>
      </c>
      <c r="W1192" s="15" t="s">
        <v>165</v>
      </c>
      <c r="X1192" s="16">
        <v>1</v>
      </c>
      <c r="Y1192" s="45">
        <f t="shared" si="255"/>
        <v>73050</v>
      </c>
      <c r="Z1192" s="41">
        <f>IF(IFERROR(MATCH(E1192,CONV_CAISO_Gen_List!C:C,0),FALSE),1,0)</f>
        <v>0</v>
      </c>
      <c r="AA1192" s="47">
        <f t="shared" si="256"/>
        <v>1.0131381818181819</v>
      </c>
      <c r="AB1192">
        <f t="shared" si="257"/>
        <v>1</v>
      </c>
      <c r="AC1192">
        <f t="shared" si="258"/>
        <v>0</v>
      </c>
      <c r="AD1192">
        <f t="shared" si="246"/>
        <v>0</v>
      </c>
      <c r="AE1192">
        <f t="shared" si="259"/>
        <v>0</v>
      </c>
      <c r="AJ1192" s="44" t="str">
        <f>IFERROR(INDEX(MasterGenCapability_201906!$G:$G,MATCH($AF1192,MasterGenCapability_201906!$U:$U,0)),"")</f>
        <v/>
      </c>
      <c r="AK1192" s="44" t="str">
        <f>IFERROR(INDEX(NQC2020compliance_20191121!$L:$L,MATCH($AF1192,NQC2020compliance_20191121!$A:$A,0)),"")</f>
        <v/>
      </c>
    </row>
    <row r="1193" spans="2:37" hidden="1" x14ac:dyDescent="0.25">
      <c r="B1193" s="6">
        <v>1188</v>
      </c>
      <c r="C1193" s="6" t="s">
        <v>2999</v>
      </c>
      <c r="D1193" s="6" t="s">
        <v>2598</v>
      </c>
      <c r="E1193" s="6" t="s">
        <v>2599</v>
      </c>
      <c r="F1193" s="6" t="s">
        <v>2998</v>
      </c>
      <c r="G1193" s="6" t="s">
        <v>30</v>
      </c>
      <c r="H1193" s="6"/>
      <c r="I1193" s="6"/>
      <c r="J1193" s="6" t="s">
        <v>211</v>
      </c>
      <c r="K1193" s="6"/>
      <c r="L1193" s="6" t="s">
        <v>1</v>
      </c>
      <c r="M1193" s="12">
        <v>38353</v>
      </c>
      <c r="N1193" s="12">
        <v>45657</v>
      </c>
      <c r="O1193" s="6">
        <v>1</v>
      </c>
      <c r="P1193" s="13">
        <v>2.9749999999999999E-2</v>
      </c>
      <c r="Q1193" s="13">
        <v>0.17330115272727276</v>
      </c>
      <c r="R1193" s="14">
        <v>0.66498274328411322</v>
      </c>
      <c r="S1193" s="6" t="s">
        <v>35</v>
      </c>
      <c r="T1193" s="6" t="s">
        <v>2591</v>
      </c>
      <c r="U1193" s="15" t="s">
        <v>35</v>
      </c>
      <c r="V1193" s="15" t="s">
        <v>213</v>
      </c>
      <c r="W1193" s="15" t="s">
        <v>165</v>
      </c>
      <c r="X1193" s="16">
        <v>1</v>
      </c>
      <c r="Y1193" s="45">
        <f t="shared" si="255"/>
        <v>73050</v>
      </c>
      <c r="Z1193" s="41">
        <f>IF(IFERROR(MATCH(E1193,CONV_CAISO_Gen_List!C:C,0),FALSE),1,0)</f>
        <v>0</v>
      </c>
      <c r="AA1193" s="47">
        <f t="shared" si="256"/>
        <v>0.17330115272727276</v>
      </c>
      <c r="AB1193">
        <f t="shared" si="257"/>
        <v>1</v>
      </c>
      <c r="AC1193">
        <f t="shared" si="258"/>
        <v>0</v>
      </c>
      <c r="AD1193">
        <f t="shared" si="246"/>
        <v>0</v>
      </c>
      <c r="AE1193">
        <f t="shared" si="259"/>
        <v>0</v>
      </c>
      <c r="AJ1193" s="44" t="str">
        <f>IFERROR(INDEX(MasterGenCapability_201906!$G:$G,MATCH($AF1193,MasterGenCapability_201906!$U:$U,0)),"")</f>
        <v/>
      </c>
      <c r="AK1193" s="44" t="str">
        <f>IFERROR(INDEX(NQC2020compliance_20191121!$L:$L,MATCH($AF1193,NQC2020compliance_20191121!$A:$A,0)),"")</f>
        <v/>
      </c>
    </row>
    <row r="1194" spans="2:37" x14ac:dyDescent="0.25">
      <c r="B1194" s="6">
        <v>1189</v>
      </c>
      <c r="C1194" s="6" t="s">
        <v>3000</v>
      </c>
      <c r="D1194" s="6" t="s">
        <v>3001</v>
      </c>
      <c r="E1194" s="6"/>
      <c r="F1194" s="6" t="s">
        <v>3002</v>
      </c>
      <c r="G1194" s="6" t="s">
        <v>30</v>
      </c>
      <c r="H1194" s="6"/>
      <c r="I1194" s="6"/>
      <c r="J1194" s="6" t="s">
        <v>191</v>
      </c>
      <c r="K1194" s="6"/>
      <c r="L1194" s="6" t="s">
        <v>1</v>
      </c>
      <c r="M1194" s="12">
        <v>39965</v>
      </c>
      <c r="N1194" s="12">
        <v>43982</v>
      </c>
      <c r="O1194" s="6">
        <v>1</v>
      </c>
      <c r="P1194" s="13">
        <v>49.9</v>
      </c>
      <c r="Q1194" s="13">
        <v>324.01366833333333</v>
      </c>
      <c r="R1194" s="14">
        <v>0.74123971306387515</v>
      </c>
      <c r="S1194" s="6" t="s">
        <v>905</v>
      </c>
      <c r="T1194" s="6" t="s">
        <v>35</v>
      </c>
      <c r="U1194" s="15" t="s">
        <v>905</v>
      </c>
      <c r="V1194" s="15" t="s">
        <v>191</v>
      </c>
      <c r="W1194" s="15" t="s">
        <v>165</v>
      </c>
      <c r="X1194" s="16">
        <v>1</v>
      </c>
      <c r="Y1194" s="45">
        <f t="shared" si="255"/>
        <v>73050</v>
      </c>
      <c r="Z1194" s="41">
        <f>IF(IFERROR(MATCH(E1194,CONV_CAISO_Gen_List!C:C,0),FALSE),1,0)</f>
        <v>0</v>
      </c>
      <c r="AA1194" s="47">
        <f t="shared" si="256"/>
        <v>324.01366833333333</v>
      </c>
      <c r="AB1194">
        <f t="shared" si="257"/>
        <v>1</v>
      </c>
      <c r="AC1194">
        <f t="shared" si="258"/>
        <v>1</v>
      </c>
      <c r="AD1194">
        <f t="shared" si="246"/>
        <v>1</v>
      </c>
      <c r="AE1194">
        <f t="shared" si="259"/>
        <v>0</v>
      </c>
      <c r="AF1194" t="str">
        <f t="shared" ref="AF1194:AF1202" si="260">IF(ISBLANK(E1194),C1194,E1194)</f>
        <v>RPU-2011-2</v>
      </c>
      <c r="AG1194" t="str">
        <f t="shared" ref="AG1194:AG1202" si="261">D1194</f>
        <v>Salton Sea Unit 5</v>
      </c>
      <c r="AH1194" s="70">
        <f t="shared" ref="AH1194:AH1202" si="262">P1194</f>
        <v>49.9</v>
      </c>
      <c r="AI1194" t="str">
        <f t="shared" ref="AI1194:AI1202" si="263">V1194</f>
        <v>Geothermal</v>
      </c>
      <c r="AJ1194" s="44" t="str">
        <f>IFERROR(INDEX(MasterGenCapability_201906!$G:$G,MATCH($AF1194,MasterGenCapability_201906!$U:$U,0)),"")</f>
        <v/>
      </c>
      <c r="AK1194" s="44" t="str">
        <f>IFERROR(INDEX(NQC2020compliance_20191121!$L:$L,MATCH($AF1194,NQC2020compliance_20191121!$A:$A,0)),"")</f>
        <v/>
      </c>
    </row>
    <row r="1195" spans="2:37" x14ac:dyDescent="0.25">
      <c r="B1195" s="6">
        <v>1190</v>
      </c>
      <c r="C1195" s="6" t="s">
        <v>3003</v>
      </c>
      <c r="D1195" s="6" t="s">
        <v>3004</v>
      </c>
      <c r="E1195" s="6" t="s">
        <v>3005</v>
      </c>
      <c r="F1195" s="6" t="s">
        <v>3002</v>
      </c>
      <c r="G1195" s="6" t="s">
        <v>30</v>
      </c>
      <c r="H1195" s="6"/>
      <c r="I1195" s="6"/>
      <c r="J1195" s="6" t="s">
        <v>992</v>
      </c>
      <c r="K1195" s="6"/>
      <c r="L1195" s="6" t="s">
        <v>1</v>
      </c>
      <c r="M1195" s="12">
        <v>37983</v>
      </c>
      <c r="N1195" s="12">
        <v>43461</v>
      </c>
      <c r="O1195" s="6">
        <v>1</v>
      </c>
      <c r="P1195" s="13">
        <v>1.32</v>
      </c>
      <c r="Q1195" s="13">
        <v>3.9299499999999998</v>
      </c>
      <c r="R1195" s="14">
        <v>0.33986699183616992</v>
      </c>
      <c r="S1195" s="6" t="s">
        <v>35</v>
      </c>
      <c r="T1195" s="6" t="s">
        <v>35</v>
      </c>
      <c r="U1195" s="15" t="s">
        <v>35</v>
      </c>
      <c r="V1195" s="15" t="s">
        <v>992</v>
      </c>
      <c r="W1195" s="15" t="s">
        <v>165</v>
      </c>
      <c r="X1195" s="16">
        <v>1</v>
      </c>
      <c r="Y1195" s="45">
        <f t="shared" si="255"/>
        <v>73050</v>
      </c>
      <c r="Z1195" s="41">
        <f>IF(IFERROR(MATCH(E1195,CONV_CAISO_Gen_List!C:C,0),FALSE),1,0)</f>
        <v>1</v>
      </c>
      <c r="AA1195" s="47">
        <f t="shared" si="256"/>
        <v>3.9299499999999998</v>
      </c>
      <c r="AB1195">
        <f t="shared" si="257"/>
        <v>1</v>
      </c>
      <c r="AC1195">
        <f t="shared" si="258"/>
        <v>1</v>
      </c>
      <c r="AD1195">
        <f t="shared" si="246"/>
        <v>1</v>
      </c>
      <c r="AE1195">
        <f t="shared" si="259"/>
        <v>0</v>
      </c>
      <c r="AF1195" t="str">
        <f t="shared" si="260"/>
        <v>BUCKWD_7_WINTCV</v>
      </c>
      <c r="AG1195" t="str">
        <f t="shared" si="261"/>
        <v xml:space="preserve">Wintec Energy #2-A </v>
      </c>
      <c r="AH1195" s="70">
        <f t="shared" si="262"/>
        <v>1.32</v>
      </c>
      <c r="AI1195" t="str">
        <f t="shared" si="263"/>
        <v>Wind</v>
      </c>
      <c r="AJ1195" s="44">
        <f>IFERROR(INDEX(MasterGenCapability_201906!$G:$G,MATCH($AF1195,MasterGenCapability_201906!$U:$U,0)),"")</f>
        <v>1.32</v>
      </c>
      <c r="AK1195" s="44">
        <f>IFERROR(INDEX(NQC2020compliance_20191121!$L:$L,MATCH($AF1195,NQC2020compliance_20191121!$A:$A,0)),"")</f>
        <v>0.2</v>
      </c>
    </row>
    <row r="1196" spans="2:37" x14ac:dyDescent="0.25">
      <c r="B1196" s="6">
        <v>1191</v>
      </c>
      <c r="C1196" s="6" t="s">
        <v>3006</v>
      </c>
      <c r="D1196" s="6" t="s">
        <v>3007</v>
      </c>
      <c r="E1196" s="6" t="s">
        <v>3008</v>
      </c>
      <c r="F1196" s="6" t="s">
        <v>3002</v>
      </c>
      <c r="G1196" s="6" t="s">
        <v>30</v>
      </c>
      <c r="H1196" s="6"/>
      <c r="I1196" s="6"/>
      <c r="J1196" s="6" t="s">
        <v>36</v>
      </c>
      <c r="K1196" s="6"/>
      <c r="L1196" s="6" t="s">
        <v>1</v>
      </c>
      <c r="M1196" s="12">
        <v>41244</v>
      </c>
      <c r="N1196" s="12">
        <v>41639</v>
      </c>
      <c r="O1196" s="6">
        <v>1</v>
      </c>
      <c r="P1196" s="13">
        <v>24</v>
      </c>
      <c r="Q1196" s="13">
        <v>132.27698333333333</v>
      </c>
      <c r="R1196" s="14">
        <v>0.62917134386098428</v>
      </c>
      <c r="S1196" s="6" t="s">
        <v>35</v>
      </c>
      <c r="T1196" s="6" t="s">
        <v>35</v>
      </c>
      <c r="U1196" s="15" t="s">
        <v>35</v>
      </c>
      <c r="V1196" s="15" t="s">
        <v>36</v>
      </c>
      <c r="W1196" s="15" t="s">
        <v>165</v>
      </c>
      <c r="X1196" s="16">
        <v>1</v>
      </c>
      <c r="Y1196" s="45">
        <f t="shared" si="255"/>
        <v>73050</v>
      </c>
      <c r="Z1196" s="41">
        <f>IF(IFERROR(MATCH(E1196,CONV_CAISO_Gen_List!C:C,0),FALSE),1,0)</f>
        <v>1</v>
      </c>
      <c r="AA1196" s="47">
        <f t="shared" si="256"/>
        <v>132.27698333333333</v>
      </c>
      <c r="AB1196">
        <f t="shared" si="257"/>
        <v>1</v>
      </c>
      <c r="AC1196">
        <f t="shared" si="258"/>
        <v>1</v>
      </c>
      <c r="AD1196">
        <f t="shared" si="246"/>
        <v>1</v>
      </c>
      <c r="AE1196">
        <f t="shared" si="259"/>
        <v>0</v>
      </c>
      <c r="AF1196" t="str">
        <f t="shared" si="260"/>
        <v>STNRES_1_UNIT</v>
      </c>
      <c r="AG1196" t="str">
        <f t="shared" si="261"/>
        <v>Stanislaus Resource Recovery Facility</v>
      </c>
      <c r="AH1196" s="70">
        <f t="shared" si="262"/>
        <v>24</v>
      </c>
      <c r="AI1196" t="str">
        <f t="shared" si="263"/>
        <v>Biomass</v>
      </c>
      <c r="AJ1196" s="44">
        <f>IFERROR(INDEX(MasterGenCapability_201906!$G:$G,MATCH($AF1196,MasterGenCapability_201906!$U:$U,0)),"")</f>
        <v>19.899999999999999</v>
      </c>
      <c r="AK1196" s="44">
        <f>IFERROR(INDEX(NQC2020compliance_20191121!$L:$L,MATCH($AF1196,NQC2020compliance_20191121!$A:$A,0)),"")</f>
        <v>17.649999999999999</v>
      </c>
    </row>
    <row r="1197" spans="2:37" x14ac:dyDescent="0.25">
      <c r="B1197" s="6">
        <v>1192</v>
      </c>
      <c r="C1197" s="6" t="s">
        <v>3009</v>
      </c>
      <c r="D1197" s="6" t="s">
        <v>3010</v>
      </c>
      <c r="E1197" s="6" t="s">
        <v>3011</v>
      </c>
      <c r="F1197" s="6" t="s">
        <v>3002</v>
      </c>
      <c r="G1197" s="6" t="s">
        <v>30</v>
      </c>
      <c r="H1197" s="6"/>
      <c r="I1197" s="6"/>
      <c r="J1197" s="6" t="s">
        <v>992</v>
      </c>
      <c r="K1197" s="6"/>
      <c r="L1197" s="6" t="s">
        <v>1</v>
      </c>
      <c r="M1197" s="12">
        <v>41265</v>
      </c>
      <c r="N1197" s="12">
        <v>48571</v>
      </c>
      <c r="O1197" s="6">
        <v>1</v>
      </c>
      <c r="P1197" s="13">
        <v>6</v>
      </c>
      <c r="Q1197" s="13">
        <v>18.36308</v>
      </c>
      <c r="R1197" s="14">
        <v>0.34937366818873666</v>
      </c>
      <c r="S1197" s="6" t="s">
        <v>35</v>
      </c>
      <c r="T1197" s="6" t="s">
        <v>35</v>
      </c>
      <c r="U1197" s="15" t="s">
        <v>35</v>
      </c>
      <c r="V1197" s="15" t="s">
        <v>992</v>
      </c>
      <c r="W1197" s="15" t="s">
        <v>165</v>
      </c>
      <c r="X1197" s="16">
        <v>1</v>
      </c>
      <c r="Y1197" s="45">
        <f t="shared" si="255"/>
        <v>73050</v>
      </c>
      <c r="Z1197" s="41">
        <f>IF(IFERROR(MATCH(E1197,CONV_CAISO_Gen_List!C:C,0),FALSE),1,0)</f>
        <v>1</v>
      </c>
      <c r="AA1197" s="47">
        <f t="shared" si="256"/>
        <v>18.36308</v>
      </c>
      <c r="AB1197">
        <f t="shared" si="257"/>
        <v>1</v>
      </c>
      <c r="AC1197">
        <f t="shared" si="258"/>
        <v>1</v>
      </c>
      <c r="AD1197">
        <f t="shared" si="246"/>
        <v>1</v>
      </c>
      <c r="AE1197">
        <f t="shared" si="259"/>
        <v>0</v>
      </c>
      <c r="AF1197" t="str">
        <f t="shared" si="260"/>
        <v>GARNET_1_WT3WND</v>
      </c>
      <c r="AG1197" t="str">
        <f t="shared" si="261"/>
        <v xml:space="preserve">WAGNER WIND, LLC   </v>
      </c>
      <c r="AH1197" s="70">
        <f t="shared" si="262"/>
        <v>6</v>
      </c>
      <c r="AI1197" t="str">
        <f t="shared" si="263"/>
        <v>Wind</v>
      </c>
      <c r="AJ1197" s="44">
        <f>IFERROR(INDEX(MasterGenCapability_201906!$G:$G,MATCH($AF1197,MasterGenCapability_201906!$U:$U,0)),"")</f>
        <v>6</v>
      </c>
      <c r="AK1197" s="44">
        <f>IFERROR(INDEX(NQC2020compliance_20191121!$L:$L,MATCH($AF1197,NQC2020compliance_20191121!$A:$A,0)),"")</f>
        <v>0</v>
      </c>
    </row>
    <row r="1198" spans="2:37" x14ac:dyDescent="0.25">
      <c r="B1198" s="6">
        <v>1193</v>
      </c>
      <c r="C1198" s="6" t="s">
        <v>3012</v>
      </c>
      <c r="D1198" s="6" t="s">
        <v>2580</v>
      </c>
      <c r="E1198" s="6" t="s">
        <v>2581</v>
      </c>
      <c r="F1198" s="6" t="s">
        <v>3002</v>
      </c>
      <c r="G1198" s="6" t="s">
        <v>30</v>
      </c>
      <c r="H1198" s="6"/>
      <c r="I1198" s="6"/>
      <c r="J1198" s="6" t="s">
        <v>614</v>
      </c>
      <c r="K1198" s="6"/>
      <c r="L1198" s="6" t="s">
        <v>1</v>
      </c>
      <c r="M1198" s="12">
        <v>41970</v>
      </c>
      <c r="N1198" s="12">
        <v>49300</v>
      </c>
      <c r="O1198" s="6">
        <v>1</v>
      </c>
      <c r="P1198" s="13">
        <v>11.1435</v>
      </c>
      <c r="Q1198" s="13">
        <v>1.3803824899999999</v>
      </c>
      <c r="R1198" s="14">
        <v>1.4140791476407915E-2</v>
      </c>
      <c r="S1198" s="6" t="s">
        <v>35</v>
      </c>
      <c r="T1198" s="6" t="s">
        <v>35</v>
      </c>
      <c r="U1198" s="15" t="s">
        <v>35</v>
      </c>
      <c r="V1198" s="15" t="s">
        <v>616</v>
      </c>
      <c r="W1198" s="15" t="s">
        <v>165</v>
      </c>
      <c r="X1198" s="16">
        <v>1</v>
      </c>
      <c r="Y1198" s="45">
        <f t="shared" si="255"/>
        <v>73050</v>
      </c>
      <c r="Z1198" s="41">
        <f>IF(IFERROR(MATCH(E1198,CONV_CAISO_Gen_List!C:C,0),FALSE),1,0)</f>
        <v>1</v>
      </c>
      <c r="AA1198" s="47">
        <f t="shared" si="256"/>
        <v>1.3803824899999999</v>
      </c>
      <c r="AB1198">
        <f t="shared" si="257"/>
        <v>1</v>
      </c>
      <c r="AC1198">
        <f t="shared" si="258"/>
        <v>1</v>
      </c>
      <c r="AD1198">
        <f t="shared" si="246"/>
        <v>1</v>
      </c>
      <c r="AE1198">
        <f t="shared" si="259"/>
        <v>0</v>
      </c>
      <c r="AF1198" t="str">
        <f t="shared" si="260"/>
        <v>CAMLOT_2_SOLAR2</v>
      </c>
      <c r="AG1198" t="str">
        <f t="shared" si="261"/>
        <v>Columbia Two, LLC</v>
      </c>
      <c r="AH1198" s="70">
        <f t="shared" si="262"/>
        <v>11.1435</v>
      </c>
      <c r="AI1198" t="str">
        <f t="shared" si="263"/>
        <v>Solar</v>
      </c>
      <c r="AJ1198" s="44">
        <f>IFERROR(INDEX(MasterGenCapability_201906!$G:$G,MATCH($AF1198,MasterGenCapability_201906!$U:$U,0)),"")</f>
        <v>15</v>
      </c>
      <c r="AK1198" s="44">
        <f>IFERROR(INDEX(NQC2020compliance_20191121!$L:$L,MATCH($AF1198,NQC2020compliance_20191121!$A:$A,0)),"")</f>
        <v>2.1</v>
      </c>
    </row>
    <row r="1199" spans="2:37" x14ac:dyDescent="0.25">
      <c r="B1199" s="6">
        <v>1194</v>
      </c>
      <c r="C1199" s="6" t="s">
        <v>3013</v>
      </c>
      <c r="D1199" s="6" t="s">
        <v>3014</v>
      </c>
      <c r="E1199" s="6" t="s">
        <v>3015</v>
      </c>
      <c r="F1199" s="6" t="s">
        <v>3002</v>
      </c>
      <c r="G1199" s="6" t="s">
        <v>30</v>
      </c>
      <c r="H1199" s="6"/>
      <c r="I1199" s="6"/>
      <c r="J1199" s="6" t="s">
        <v>614</v>
      </c>
      <c r="K1199" s="6"/>
      <c r="L1199" s="6" t="s">
        <v>1</v>
      </c>
      <c r="M1199" s="12">
        <v>42213</v>
      </c>
      <c r="N1199" s="12">
        <v>51359</v>
      </c>
      <c r="O1199" s="6">
        <v>1</v>
      </c>
      <c r="P1199" s="13">
        <v>20</v>
      </c>
      <c r="Q1199" s="13">
        <v>48.355200000000004</v>
      </c>
      <c r="R1199" s="14">
        <v>0.27600000000000002</v>
      </c>
      <c r="S1199" s="6" t="s">
        <v>35</v>
      </c>
      <c r="T1199" s="6" t="s">
        <v>35</v>
      </c>
      <c r="U1199" s="15" t="s">
        <v>35</v>
      </c>
      <c r="V1199" s="15" t="s">
        <v>616</v>
      </c>
      <c r="W1199" s="15" t="s">
        <v>165</v>
      </c>
      <c r="X1199" s="16">
        <v>1</v>
      </c>
      <c r="Y1199" s="45">
        <f t="shared" si="255"/>
        <v>73050</v>
      </c>
      <c r="Z1199" s="41">
        <f>IF(IFERROR(MATCH(E1199,CONV_CAISO_Gen_List!C:C,0),FALSE),1,0)</f>
        <v>1</v>
      </c>
      <c r="AA1199" s="47">
        <f t="shared" si="256"/>
        <v>48.355200000000004</v>
      </c>
      <c r="AB1199">
        <f t="shared" si="257"/>
        <v>1</v>
      </c>
      <c r="AC1199">
        <f t="shared" si="258"/>
        <v>1</v>
      </c>
      <c r="AD1199">
        <f t="shared" si="246"/>
        <v>1</v>
      </c>
      <c r="AE1199">
        <f t="shared" si="259"/>
        <v>0</v>
      </c>
      <c r="AF1199" t="str">
        <f t="shared" si="260"/>
        <v>VALLEY_5_SOLAR2</v>
      </c>
      <c r="AG1199" t="str">
        <f t="shared" si="261"/>
        <v>AP North Lake Solar - Diamond Valley Lake Solar</v>
      </c>
      <c r="AH1199" s="70">
        <f t="shared" si="262"/>
        <v>20</v>
      </c>
      <c r="AI1199" t="str">
        <f t="shared" si="263"/>
        <v>Solar</v>
      </c>
      <c r="AJ1199" s="44">
        <f>IFERROR(INDEX(MasterGenCapability_201906!$G:$G,MATCH($AF1199,MasterGenCapability_201906!$U:$U,0)),"")</f>
        <v>20</v>
      </c>
      <c r="AK1199" s="44">
        <f>IFERROR(INDEX(NQC2020compliance_20191121!$L:$L,MATCH($AF1199,NQC2020compliance_20191121!$A:$A,0)),"")</f>
        <v>2.8</v>
      </c>
    </row>
    <row r="1200" spans="2:37" x14ac:dyDescent="0.25">
      <c r="B1200" s="6">
        <v>1195</v>
      </c>
      <c r="C1200" s="6" t="s">
        <v>3016</v>
      </c>
      <c r="D1200" s="6" t="s">
        <v>3017</v>
      </c>
      <c r="E1200" s="6" t="s">
        <v>3018</v>
      </c>
      <c r="F1200" s="6" t="s">
        <v>3002</v>
      </c>
      <c r="G1200" s="6" t="s">
        <v>30</v>
      </c>
      <c r="H1200" s="6"/>
      <c r="I1200" s="6"/>
      <c r="J1200" s="6" t="s">
        <v>614</v>
      </c>
      <c r="K1200" s="6"/>
      <c r="L1200" s="6" t="s">
        <v>1</v>
      </c>
      <c r="M1200" s="12">
        <v>42228</v>
      </c>
      <c r="N1200" s="12">
        <v>51501</v>
      </c>
      <c r="O1200" s="6">
        <v>1</v>
      </c>
      <c r="P1200" s="13">
        <v>7.5</v>
      </c>
      <c r="Q1200" s="13">
        <v>18.133200000000002</v>
      </c>
      <c r="R1200" s="14">
        <v>0.27600000000000002</v>
      </c>
      <c r="S1200" s="6" t="s">
        <v>35</v>
      </c>
      <c r="T1200" s="6" t="s">
        <v>35</v>
      </c>
      <c r="U1200" s="15" t="s">
        <v>35</v>
      </c>
      <c r="V1200" s="15" t="s">
        <v>616</v>
      </c>
      <c r="W1200" s="15" t="s">
        <v>165</v>
      </c>
      <c r="X1200" s="16">
        <v>1</v>
      </c>
      <c r="Y1200" s="45">
        <f t="shared" si="255"/>
        <v>73050</v>
      </c>
      <c r="Z1200" s="41">
        <f>IF(IFERROR(MATCH(E1200,CONV_CAISO_Gen_List!C:C,0),FALSE),1,0)</f>
        <v>1</v>
      </c>
      <c r="AA1200" s="47">
        <f t="shared" si="256"/>
        <v>18.133200000000002</v>
      </c>
      <c r="AB1200">
        <f t="shared" si="257"/>
        <v>1</v>
      </c>
      <c r="AC1200">
        <f t="shared" si="258"/>
        <v>1</v>
      </c>
      <c r="AD1200">
        <f t="shared" si="246"/>
        <v>1</v>
      </c>
      <c r="AE1200">
        <f t="shared" si="259"/>
        <v>0</v>
      </c>
      <c r="AF1200" t="str">
        <f t="shared" si="260"/>
        <v>RVSIDE_6_SOLAR1</v>
      </c>
      <c r="AG1200" t="str">
        <f t="shared" si="261"/>
        <v>Tequesquite Landfill Solar Project</v>
      </c>
      <c r="AH1200" s="70">
        <f t="shared" si="262"/>
        <v>7.5</v>
      </c>
      <c r="AI1200" t="str">
        <f t="shared" si="263"/>
        <v>Solar</v>
      </c>
      <c r="AJ1200" s="44">
        <f>IFERROR(INDEX(MasterGenCapability_201906!$G:$G,MATCH($AF1200,MasterGenCapability_201906!$U:$U,0)),"")</f>
        <v>7.5</v>
      </c>
      <c r="AK1200" s="44">
        <f>IFERROR(INDEX(NQC2020compliance_20191121!$L:$L,MATCH($AF1200,NQC2020compliance_20191121!$A:$A,0)),"")</f>
        <v>1.05</v>
      </c>
    </row>
    <row r="1201" spans="2:37" x14ac:dyDescent="0.25">
      <c r="B1201" s="6">
        <v>1196</v>
      </c>
      <c r="C1201" s="6" t="s">
        <v>3019</v>
      </c>
      <c r="D1201" s="6" t="s">
        <v>3020</v>
      </c>
      <c r="E1201" s="6" t="s">
        <v>1993</v>
      </c>
      <c r="F1201" s="6" t="s">
        <v>3002</v>
      </c>
      <c r="G1201" s="6" t="s">
        <v>30</v>
      </c>
      <c r="H1201" s="6"/>
      <c r="I1201" s="6"/>
      <c r="J1201" s="6" t="s">
        <v>992</v>
      </c>
      <c r="K1201" s="6"/>
      <c r="L1201" s="6" t="s">
        <v>1</v>
      </c>
      <c r="M1201" s="12">
        <v>41995</v>
      </c>
      <c r="N1201" s="12">
        <v>45657</v>
      </c>
      <c r="O1201" s="6">
        <v>1</v>
      </c>
      <c r="P1201" s="13">
        <v>41</v>
      </c>
      <c r="Q1201" s="13">
        <v>109.66368</v>
      </c>
      <c r="R1201" s="14">
        <v>0.30533377881724028</v>
      </c>
      <c r="S1201" s="6" t="s">
        <v>35</v>
      </c>
      <c r="T1201" s="6" t="s">
        <v>35</v>
      </c>
      <c r="U1201" s="15" t="s">
        <v>35</v>
      </c>
      <c r="V1201" s="15" t="s">
        <v>992</v>
      </c>
      <c r="W1201" s="15" t="s">
        <v>165</v>
      </c>
      <c r="X1201" s="16">
        <v>1</v>
      </c>
      <c r="Y1201" s="45">
        <f t="shared" si="255"/>
        <v>73050</v>
      </c>
      <c r="Z1201" s="41">
        <f>IF(IFERROR(MATCH(E1201,CONV_CAISO_Gen_List!C:C,0),FALSE),1,0)</f>
        <v>1</v>
      </c>
      <c r="AA1201" s="47">
        <f t="shared" si="256"/>
        <v>109.66368</v>
      </c>
      <c r="AB1201">
        <f t="shared" si="257"/>
        <v>1</v>
      </c>
      <c r="AC1201">
        <f t="shared" si="258"/>
        <v>1</v>
      </c>
      <c r="AD1201">
        <f t="shared" si="246"/>
        <v>1</v>
      </c>
      <c r="AE1201">
        <f t="shared" si="259"/>
        <v>0</v>
      </c>
      <c r="AF1201" t="str">
        <f t="shared" si="260"/>
        <v>TRNSWD_1_QF</v>
      </c>
      <c r="AG1201" t="str">
        <f t="shared" si="261"/>
        <v xml:space="preserve">Cabazon Wind Partners, LLC </v>
      </c>
      <c r="AH1201" s="70">
        <f t="shared" si="262"/>
        <v>41</v>
      </c>
      <c r="AI1201" t="str">
        <f t="shared" si="263"/>
        <v>Wind</v>
      </c>
      <c r="AJ1201" s="44" t="str">
        <f>IFERROR(INDEX(MasterGenCapability_201906!$G:$G,MATCH($AF1201,MasterGenCapability_201906!$U:$U,0)),"")</f>
        <v/>
      </c>
      <c r="AK1201" s="44">
        <f>IFERROR(INDEX(NQC2020compliance_20191121!$L:$L,MATCH($AF1201,NQC2020compliance_20191121!$A:$A,0)),"")</f>
        <v>5.85</v>
      </c>
    </row>
    <row r="1202" spans="2:37" x14ac:dyDescent="0.25">
      <c r="B1202" s="6">
        <v>1197</v>
      </c>
      <c r="C1202" s="6" t="s">
        <v>3021</v>
      </c>
      <c r="D1202" s="6" t="s">
        <v>3022</v>
      </c>
      <c r="E1202" s="6"/>
      <c r="F1202" s="6" t="s">
        <v>3023</v>
      </c>
      <c r="G1202" s="6" t="s">
        <v>1075</v>
      </c>
      <c r="H1202" s="6"/>
      <c r="I1202" s="6"/>
      <c r="J1202" s="6" t="s">
        <v>992</v>
      </c>
      <c r="K1202" s="6"/>
      <c r="L1202" s="6" t="s">
        <v>1</v>
      </c>
      <c r="M1202" s="48">
        <v>36526</v>
      </c>
      <c r="N1202" s="12">
        <v>42735</v>
      </c>
      <c r="O1202" s="6">
        <v>1</v>
      </c>
      <c r="P1202" s="13">
        <v>104.4</v>
      </c>
      <c r="Q1202" s="13">
        <v>130.05000000000001</v>
      </c>
      <c r="R1202" s="14">
        <v>0.14220201543064087</v>
      </c>
      <c r="S1202" s="6" t="s">
        <v>3024</v>
      </c>
      <c r="T1202" s="6" t="s">
        <v>35</v>
      </c>
      <c r="U1202" s="15" t="s">
        <v>1079</v>
      </c>
      <c r="V1202" s="15" t="s">
        <v>992</v>
      </c>
      <c r="W1202" s="15" t="s">
        <v>165</v>
      </c>
      <c r="X1202" s="16">
        <v>1</v>
      </c>
      <c r="Y1202" s="45">
        <f t="shared" si="255"/>
        <v>73050</v>
      </c>
      <c r="Z1202" s="41">
        <f>IF(IFERROR(MATCH(E1202,CONV_CAISO_Gen_List!C:C,0),FALSE),1,0)</f>
        <v>0</v>
      </c>
      <c r="AA1202" s="47">
        <f t="shared" si="256"/>
        <v>130.05000000000001</v>
      </c>
      <c r="AB1202">
        <f t="shared" si="257"/>
        <v>1</v>
      </c>
      <c r="AC1202">
        <f t="shared" si="258"/>
        <v>1</v>
      </c>
      <c r="AD1202">
        <f t="shared" si="246"/>
        <v>1</v>
      </c>
      <c r="AE1202">
        <f t="shared" si="259"/>
        <v>0</v>
      </c>
      <c r="AF1202" t="str">
        <f t="shared" si="260"/>
        <v>SHLL-62288A</v>
      </c>
      <c r="AG1202" t="str">
        <f t="shared" si="261"/>
        <v xml:space="preserve">Palouse Wind </v>
      </c>
      <c r="AH1202" s="70">
        <f t="shared" si="262"/>
        <v>104.4</v>
      </c>
      <c r="AI1202" t="str">
        <f t="shared" si="263"/>
        <v>Wind</v>
      </c>
      <c r="AJ1202" s="44" t="str">
        <f>IFERROR(INDEX(MasterGenCapability_201906!$G:$G,MATCH($AF1202,MasterGenCapability_201906!$U:$U,0)),"")</f>
        <v/>
      </c>
      <c r="AK1202" s="44" t="str">
        <f>IFERROR(INDEX(NQC2020compliance_20191121!$L:$L,MATCH($AF1202,NQC2020compliance_20191121!$A:$A,0)),"")</f>
        <v/>
      </c>
    </row>
    <row r="1203" spans="2:37" hidden="1" x14ac:dyDescent="0.25">
      <c r="B1203" s="6">
        <v>1198</v>
      </c>
      <c r="C1203" s="6" t="s">
        <v>3025</v>
      </c>
      <c r="D1203" s="6" t="s">
        <v>3026</v>
      </c>
      <c r="E1203" s="6"/>
      <c r="F1203" s="6" t="s">
        <v>3027</v>
      </c>
      <c r="G1203" s="6" t="s">
        <v>30</v>
      </c>
      <c r="H1203" s="6"/>
      <c r="I1203" s="6"/>
      <c r="J1203" s="6" t="s">
        <v>614</v>
      </c>
      <c r="K1203" s="6"/>
      <c r="L1203" s="6" t="s">
        <v>1</v>
      </c>
      <c r="M1203" s="12">
        <v>40909</v>
      </c>
      <c r="N1203" s="12">
        <v>48245</v>
      </c>
      <c r="O1203" s="6">
        <v>1</v>
      </c>
      <c r="P1203" s="13">
        <v>5</v>
      </c>
      <c r="Q1203" s="13">
        <v>12.242000000000001</v>
      </c>
      <c r="R1203" s="14">
        <v>0.27949771689497721</v>
      </c>
      <c r="S1203" s="6" t="s">
        <v>2591</v>
      </c>
      <c r="T1203" s="6" t="s">
        <v>2591</v>
      </c>
      <c r="U1203" s="15" t="s">
        <v>2591</v>
      </c>
      <c r="V1203" s="15" t="s">
        <v>616</v>
      </c>
      <c r="W1203" s="15" t="s">
        <v>165</v>
      </c>
      <c r="X1203" s="16">
        <v>1</v>
      </c>
      <c r="Y1203" s="45">
        <f t="shared" si="255"/>
        <v>73050</v>
      </c>
      <c r="Z1203" s="41">
        <f>IF(IFERROR(MATCH(E1203,CONV_CAISO_Gen_List!C:C,0),FALSE),1,0)</f>
        <v>0</v>
      </c>
      <c r="AA1203" s="47">
        <f t="shared" si="256"/>
        <v>12.242000000000001</v>
      </c>
      <c r="AB1203">
        <f t="shared" si="257"/>
        <v>1</v>
      </c>
      <c r="AC1203">
        <f t="shared" si="258"/>
        <v>0</v>
      </c>
      <c r="AD1203">
        <f t="shared" si="246"/>
        <v>0</v>
      </c>
      <c r="AE1203">
        <f t="shared" si="259"/>
        <v>0</v>
      </c>
      <c r="AJ1203" s="44" t="str">
        <f>IFERROR(INDEX(MasterGenCapability_201906!$G:$G,MATCH($AF1203,MasterGenCapability_201906!$U:$U,0)),"")</f>
        <v/>
      </c>
      <c r="AK1203" s="44" t="str">
        <f>IFERROR(INDEX(NQC2020compliance_20191121!$L:$L,MATCH($AF1203,NQC2020compliance_20191121!$A:$A,0)),"")</f>
        <v/>
      </c>
    </row>
    <row r="1204" spans="2:37" hidden="1" x14ac:dyDescent="0.25">
      <c r="B1204" s="6">
        <v>1199</v>
      </c>
      <c r="C1204" s="6" t="s">
        <v>3028</v>
      </c>
      <c r="D1204" s="6" t="s">
        <v>3029</v>
      </c>
      <c r="E1204" s="6"/>
      <c r="F1204" s="6" t="s">
        <v>3027</v>
      </c>
      <c r="G1204" s="6" t="s">
        <v>30</v>
      </c>
      <c r="H1204" s="6"/>
      <c r="I1204" s="6"/>
      <c r="J1204" s="6" t="s">
        <v>614</v>
      </c>
      <c r="K1204" s="6"/>
      <c r="L1204" s="6" t="s">
        <v>1</v>
      </c>
      <c r="M1204" s="12">
        <v>40964</v>
      </c>
      <c r="N1204" s="12">
        <v>48274</v>
      </c>
      <c r="O1204" s="6">
        <v>1</v>
      </c>
      <c r="P1204" s="13">
        <v>5</v>
      </c>
      <c r="Q1204" s="13">
        <v>12.405999999999999</v>
      </c>
      <c r="R1204" s="14">
        <v>0.28324200913242009</v>
      </c>
      <c r="S1204" s="6" t="s">
        <v>2591</v>
      </c>
      <c r="T1204" s="6" t="s">
        <v>2591</v>
      </c>
      <c r="U1204" s="15" t="s">
        <v>2591</v>
      </c>
      <c r="V1204" s="15" t="s">
        <v>616</v>
      </c>
      <c r="W1204" s="15" t="s">
        <v>165</v>
      </c>
      <c r="X1204" s="16">
        <v>1</v>
      </c>
      <c r="Y1204" s="45">
        <f t="shared" si="255"/>
        <v>73050</v>
      </c>
      <c r="Z1204" s="41">
        <f>IF(IFERROR(MATCH(E1204,CONV_CAISO_Gen_List!C:C,0),FALSE),1,0)</f>
        <v>0</v>
      </c>
      <c r="AA1204" s="47">
        <f t="shared" si="256"/>
        <v>12.405999999999999</v>
      </c>
      <c r="AB1204">
        <f t="shared" si="257"/>
        <v>1</v>
      </c>
      <c r="AC1204">
        <f t="shared" si="258"/>
        <v>0</v>
      </c>
      <c r="AD1204">
        <f t="shared" si="246"/>
        <v>0</v>
      </c>
      <c r="AE1204">
        <f t="shared" si="259"/>
        <v>0</v>
      </c>
      <c r="AJ1204" s="44" t="str">
        <f>IFERROR(INDEX(MasterGenCapability_201906!$G:$G,MATCH($AF1204,MasterGenCapability_201906!$U:$U,0)),"")</f>
        <v/>
      </c>
      <c r="AK1204" s="44" t="str">
        <f>IFERROR(INDEX(NQC2020compliance_20191121!$L:$L,MATCH($AF1204,NQC2020compliance_20191121!$A:$A,0)),"")</f>
        <v/>
      </c>
    </row>
    <row r="1205" spans="2:37" hidden="1" x14ac:dyDescent="0.25">
      <c r="B1205" s="6">
        <v>1200</v>
      </c>
      <c r="C1205" s="6" t="s">
        <v>3028</v>
      </c>
      <c r="D1205" s="6" t="s">
        <v>3030</v>
      </c>
      <c r="E1205" s="6"/>
      <c r="F1205" s="6" t="s">
        <v>3027</v>
      </c>
      <c r="G1205" s="6" t="s">
        <v>30</v>
      </c>
      <c r="H1205" s="6"/>
      <c r="I1205" s="6"/>
      <c r="J1205" s="6" t="s">
        <v>614</v>
      </c>
      <c r="K1205" s="6"/>
      <c r="L1205" s="6" t="s">
        <v>1</v>
      </c>
      <c r="M1205" s="12">
        <v>40964</v>
      </c>
      <c r="N1205" s="12">
        <v>48274</v>
      </c>
      <c r="O1205" s="6">
        <v>1</v>
      </c>
      <c r="P1205" s="13">
        <v>5</v>
      </c>
      <c r="Q1205" s="13">
        <v>12.391</v>
      </c>
      <c r="R1205" s="14">
        <v>0.28289954337899548</v>
      </c>
      <c r="S1205" s="6" t="s">
        <v>2591</v>
      </c>
      <c r="T1205" s="6" t="s">
        <v>2591</v>
      </c>
      <c r="U1205" s="15" t="s">
        <v>2591</v>
      </c>
      <c r="V1205" s="15" t="s">
        <v>616</v>
      </c>
      <c r="W1205" s="15" t="s">
        <v>165</v>
      </c>
      <c r="X1205" s="16">
        <v>1</v>
      </c>
      <c r="Y1205" s="45">
        <f t="shared" si="255"/>
        <v>73050</v>
      </c>
      <c r="Z1205" s="41">
        <f>IF(IFERROR(MATCH(E1205,CONV_CAISO_Gen_List!C:C,0),FALSE),1,0)</f>
        <v>0</v>
      </c>
      <c r="AA1205" s="47">
        <f t="shared" si="256"/>
        <v>12.391</v>
      </c>
      <c r="AB1205">
        <f t="shared" si="257"/>
        <v>1</v>
      </c>
      <c r="AC1205">
        <f t="shared" si="258"/>
        <v>0</v>
      </c>
      <c r="AD1205">
        <f t="shared" si="246"/>
        <v>0</v>
      </c>
      <c r="AE1205">
        <f t="shared" si="259"/>
        <v>0</v>
      </c>
      <c r="AJ1205" s="44" t="str">
        <f>IFERROR(INDEX(MasterGenCapability_201906!$G:$G,MATCH($AF1205,MasterGenCapability_201906!$U:$U,0)),"")</f>
        <v/>
      </c>
      <c r="AK1205" s="44" t="str">
        <f>IFERROR(INDEX(NQC2020compliance_20191121!$L:$L,MATCH($AF1205,NQC2020compliance_20191121!$A:$A,0)),"")</f>
        <v/>
      </c>
    </row>
    <row r="1206" spans="2:37" hidden="1" x14ac:dyDescent="0.25">
      <c r="B1206" s="6">
        <v>1201</v>
      </c>
      <c r="C1206" s="6" t="s">
        <v>3031</v>
      </c>
      <c r="D1206" s="6" t="s">
        <v>3032</v>
      </c>
      <c r="E1206" s="6"/>
      <c r="F1206" s="6" t="s">
        <v>3027</v>
      </c>
      <c r="G1206" s="6" t="s">
        <v>30</v>
      </c>
      <c r="H1206" s="6"/>
      <c r="I1206" s="6"/>
      <c r="J1206" s="6" t="s">
        <v>614</v>
      </c>
      <c r="K1206" s="6"/>
      <c r="L1206" s="6" t="s">
        <v>1</v>
      </c>
      <c r="M1206" s="12">
        <v>40909</v>
      </c>
      <c r="N1206" s="12">
        <v>48245</v>
      </c>
      <c r="O1206" s="6">
        <v>1</v>
      </c>
      <c r="P1206" s="13">
        <v>3</v>
      </c>
      <c r="Q1206" s="13">
        <v>7.5114999999999998</v>
      </c>
      <c r="R1206" s="14">
        <v>0.2858257229832572</v>
      </c>
      <c r="S1206" s="6" t="s">
        <v>2591</v>
      </c>
      <c r="T1206" s="6" t="s">
        <v>2591</v>
      </c>
      <c r="U1206" s="15" t="s">
        <v>2591</v>
      </c>
      <c r="V1206" s="15" t="s">
        <v>616</v>
      </c>
      <c r="W1206" s="15" t="s">
        <v>165</v>
      </c>
      <c r="X1206" s="16">
        <v>1</v>
      </c>
      <c r="Y1206" s="45">
        <f t="shared" si="255"/>
        <v>73050</v>
      </c>
      <c r="Z1206" s="41">
        <f>IF(IFERROR(MATCH(E1206,CONV_CAISO_Gen_List!C:C,0),FALSE),1,0)</f>
        <v>0</v>
      </c>
      <c r="AA1206" s="47">
        <f t="shared" si="256"/>
        <v>7.5114999999999998</v>
      </c>
      <c r="AB1206">
        <f t="shared" si="257"/>
        <v>1</v>
      </c>
      <c r="AC1206">
        <f t="shared" si="258"/>
        <v>0</v>
      </c>
      <c r="AD1206">
        <f t="shared" si="246"/>
        <v>0</v>
      </c>
      <c r="AE1206">
        <f t="shared" si="259"/>
        <v>0</v>
      </c>
      <c r="AJ1206" s="44" t="str">
        <f>IFERROR(INDEX(MasterGenCapability_201906!$G:$G,MATCH($AF1206,MasterGenCapability_201906!$U:$U,0)),"")</f>
        <v/>
      </c>
      <c r="AK1206" s="44" t="str">
        <f>IFERROR(INDEX(NQC2020compliance_20191121!$L:$L,MATCH($AF1206,NQC2020compliance_20191121!$A:$A,0)),"")</f>
        <v/>
      </c>
    </row>
    <row r="1207" spans="2:37" hidden="1" x14ac:dyDescent="0.25">
      <c r="B1207" s="6">
        <v>1202</v>
      </c>
      <c r="C1207" s="6" t="s">
        <v>3031</v>
      </c>
      <c r="D1207" s="6" t="s">
        <v>3033</v>
      </c>
      <c r="E1207" s="6"/>
      <c r="F1207" s="6" t="s">
        <v>3027</v>
      </c>
      <c r="G1207" s="6" t="s">
        <v>30</v>
      </c>
      <c r="H1207" s="6"/>
      <c r="I1207" s="6"/>
      <c r="J1207" s="6" t="s">
        <v>614</v>
      </c>
      <c r="K1207" s="6"/>
      <c r="L1207" s="6" t="s">
        <v>1</v>
      </c>
      <c r="M1207" s="12">
        <v>40909</v>
      </c>
      <c r="N1207" s="12">
        <v>48245</v>
      </c>
      <c r="O1207" s="6">
        <v>1</v>
      </c>
      <c r="P1207" s="13">
        <v>3</v>
      </c>
      <c r="Q1207" s="13">
        <v>7.3825000000000003</v>
      </c>
      <c r="R1207" s="14">
        <v>0.28091704718417049</v>
      </c>
      <c r="S1207" s="6" t="s">
        <v>2591</v>
      </c>
      <c r="T1207" s="6" t="s">
        <v>2591</v>
      </c>
      <c r="U1207" s="15" t="s">
        <v>2591</v>
      </c>
      <c r="V1207" s="15" t="s">
        <v>616</v>
      </c>
      <c r="W1207" s="15" t="s">
        <v>165</v>
      </c>
      <c r="X1207" s="16">
        <v>1</v>
      </c>
      <c r="Y1207" s="45">
        <f t="shared" si="255"/>
        <v>73050</v>
      </c>
      <c r="Z1207" s="41">
        <f>IF(IFERROR(MATCH(E1207,CONV_CAISO_Gen_List!C:C,0),FALSE),1,0)</f>
        <v>0</v>
      </c>
      <c r="AA1207" s="47">
        <f t="shared" si="256"/>
        <v>7.3825000000000003</v>
      </c>
      <c r="AB1207">
        <f t="shared" si="257"/>
        <v>1</v>
      </c>
      <c r="AC1207">
        <f t="shared" si="258"/>
        <v>0</v>
      </c>
      <c r="AD1207">
        <f t="shared" si="246"/>
        <v>0</v>
      </c>
      <c r="AE1207">
        <f t="shared" si="259"/>
        <v>0</v>
      </c>
      <c r="AJ1207" s="44" t="str">
        <f>IFERROR(INDEX(MasterGenCapability_201906!$G:$G,MATCH($AF1207,MasterGenCapability_201906!$U:$U,0)),"")</f>
        <v/>
      </c>
      <c r="AK1207" s="44" t="str">
        <f>IFERROR(INDEX(NQC2020compliance_20191121!$L:$L,MATCH($AF1207,NQC2020compliance_20191121!$A:$A,0)),"")</f>
        <v/>
      </c>
    </row>
    <row r="1208" spans="2:37" hidden="1" x14ac:dyDescent="0.25">
      <c r="B1208" s="6">
        <v>1203</v>
      </c>
      <c r="C1208" s="6" t="s">
        <v>3031</v>
      </c>
      <c r="D1208" s="6" t="s">
        <v>3034</v>
      </c>
      <c r="E1208" s="6"/>
      <c r="F1208" s="6" t="s">
        <v>3027</v>
      </c>
      <c r="G1208" s="6" t="s">
        <v>30</v>
      </c>
      <c r="H1208" s="6"/>
      <c r="I1208" s="6"/>
      <c r="J1208" s="6" t="s">
        <v>614</v>
      </c>
      <c r="K1208" s="6"/>
      <c r="L1208" s="6" t="s">
        <v>1</v>
      </c>
      <c r="M1208" s="12">
        <v>40909</v>
      </c>
      <c r="N1208" s="12">
        <v>48245</v>
      </c>
      <c r="O1208" s="6">
        <v>1</v>
      </c>
      <c r="P1208" s="13">
        <v>3</v>
      </c>
      <c r="Q1208" s="13">
        <v>7.2714999999999996</v>
      </c>
      <c r="R1208" s="14">
        <v>0.276693302891933</v>
      </c>
      <c r="S1208" s="6" t="s">
        <v>2591</v>
      </c>
      <c r="T1208" s="6" t="s">
        <v>2591</v>
      </c>
      <c r="U1208" s="15" t="s">
        <v>2591</v>
      </c>
      <c r="V1208" s="15" t="s">
        <v>616</v>
      </c>
      <c r="W1208" s="15" t="s">
        <v>165</v>
      </c>
      <c r="X1208" s="16">
        <v>1</v>
      </c>
      <c r="Y1208" s="45">
        <f t="shared" si="255"/>
        <v>73050</v>
      </c>
      <c r="Z1208" s="41">
        <f>IF(IFERROR(MATCH(E1208,CONV_CAISO_Gen_List!C:C,0),FALSE),1,0)</f>
        <v>0</v>
      </c>
      <c r="AA1208" s="47">
        <f t="shared" si="256"/>
        <v>7.2714999999999996</v>
      </c>
      <c r="AB1208">
        <f t="shared" si="257"/>
        <v>1</v>
      </c>
      <c r="AC1208">
        <f t="shared" si="258"/>
        <v>0</v>
      </c>
      <c r="AD1208">
        <f t="shared" si="246"/>
        <v>0</v>
      </c>
      <c r="AE1208">
        <f t="shared" si="259"/>
        <v>0</v>
      </c>
      <c r="AJ1208" s="44" t="str">
        <f>IFERROR(INDEX(MasterGenCapability_201906!$G:$G,MATCH($AF1208,MasterGenCapability_201906!$U:$U,0)),"")</f>
        <v/>
      </c>
      <c r="AK1208" s="44" t="str">
        <f>IFERROR(INDEX(NQC2020compliance_20191121!$L:$L,MATCH($AF1208,NQC2020compliance_20191121!$A:$A,0)),"")</f>
        <v/>
      </c>
    </row>
    <row r="1209" spans="2:37" hidden="1" x14ac:dyDescent="0.25">
      <c r="B1209" s="6">
        <v>1204</v>
      </c>
      <c r="C1209" s="6" t="s">
        <v>3035</v>
      </c>
      <c r="D1209" s="6" t="s">
        <v>3036</v>
      </c>
      <c r="E1209" s="6"/>
      <c r="F1209" s="6" t="s">
        <v>3027</v>
      </c>
      <c r="G1209" s="6" t="s">
        <v>30</v>
      </c>
      <c r="H1209" s="6"/>
      <c r="I1209" s="6"/>
      <c r="J1209" s="6" t="s">
        <v>614</v>
      </c>
      <c r="K1209" s="6"/>
      <c r="L1209" s="6" t="s">
        <v>1</v>
      </c>
      <c r="M1209" s="12">
        <v>40909</v>
      </c>
      <c r="N1209" s="12">
        <v>48245</v>
      </c>
      <c r="O1209" s="6">
        <v>1</v>
      </c>
      <c r="P1209" s="13">
        <v>5</v>
      </c>
      <c r="Q1209" s="13">
        <v>12.500499999999999</v>
      </c>
      <c r="R1209" s="14">
        <v>0.28539954337899542</v>
      </c>
      <c r="S1209" s="6" t="s">
        <v>2591</v>
      </c>
      <c r="T1209" s="6" t="s">
        <v>2591</v>
      </c>
      <c r="U1209" s="15" t="s">
        <v>2591</v>
      </c>
      <c r="V1209" s="15" t="s">
        <v>616</v>
      </c>
      <c r="W1209" s="15" t="s">
        <v>165</v>
      </c>
      <c r="X1209" s="16">
        <v>1</v>
      </c>
      <c r="Y1209" s="45">
        <f t="shared" si="255"/>
        <v>73050</v>
      </c>
      <c r="Z1209" s="41">
        <f>IF(IFERROR(MATCH(E1209,CONV_CAISO_Gen_List!C:C,0),FALSE),1,0)</f>
        <v>0</v>
      </c>
      <c r="AA1209" s="47">
        <f t="shared" si="256"/>
        <v>12.500499999999999</v>
      </c>
      <c r="AB1209">
        <f t="shared" si="257"/>
        <v>1</v>
      </c>
      <c r="AC1209">
        <f t="shared" si="258"/>
        <v>0</v>
      </c>
      <c r="AD1209">
        <f t="shared" si="246"/>
        <v>0</v>
      </c>
      <c r="AE1209">
        <f t="shared" si="259"/>
        <v>0</v>
      </c>
      <c r="AJ1209" s="44" t="str">
        <f>IFERROR(INDEX(MasterGenCapability_201906!$G:$G,MATCH($AF1209,MasterGenCapability_201906!$U:$U,0)),"")</f>
        <v/>
      </c>
      <c r="AK1209" s="44" t="str">
        <f>IFERROR(INDEX(NQC2020compliance_20191121!$L:$L,MATCH($AF1209,NQC2020compliance_20191121!$A:$A,0)),"")</f>
        <v/>
      </c>
    </row>
    <row r="1210" spans="2:37" hidden="1" x14ac:dyDescent="0.25">
      <c r="B1210" s="6">
        <v>1205</v>
      </c>
      <c r="C1210" s="6" t="s">
        <v>3037</v>
      </c>
      <c r="D1210" s="6" t="s">
        <v>3038</v>
      </c>
      <c r="E1210" s="6"/>
      <c r="F1210" s="6" t="s">
        <v>3027</v>
      </c>
      <c r="G1210" s="6" t="s">
        <v>30</v>
      </c>
      <c r="H1210" s="6"/>
      <c r="I1210" s="6"/>
      <c r="J1210" s="6" t="s">
        <v>614</v>
      </c>
      <c r="K1210" s="6"/>
      <c r="L1210" s="6" t="s">
        <v>1</v>
      </c>
      <c r="M1210" s="12">
        <v>40964</v>
      </c>
      <c r="N1210" s="12">
        <v>48274</v>
      </c>
      <c r="O1210" s="6">
        <v>1</v>
      </c>
      <c r="P1210" s="13">
        <v>5</v>
      </c>
      <c r="Q1210" s="13">
        <v>12.553999999999998</v>
      </c>
      <c r="R1210" s="14">
        <v>0.28662100456621004</v>
      </c>
      <c r="S1210" s="6" t="s">
        <v>2591</v>
      </c>
      <c r="T1210" s="6" t="s">
        <v>2591</v>
      </c>
      <c r="U1210" s="15" t="s">
        <v>2591</v>
      </c>
      <c r="V1210" s="15" t="s">
        <v>616</v>
      </c>
      <c r="W1210" s="15" t="s">
        <v>165</v>
      </c>
      <c r="X1210" s="16">
        <v>1</v>
      </c>
      <c r="Y1210" s="45">
        <f t="shared" si="255"/>
        <v>73050</v>
      </c>
      <c r="Z1210" s="41">
        <f>IF(IFERROR(MATCH(E1210,CONV_CAISO_Gen_List!C:C,0),FALSE),1,0)</f>
        <v>0</v>
      </c>
      <c r="AA1210" s="47">
        <f t="shared" si="256"/>
        <v>12.553999999999998</v>
      </c>
      <c r="AB1210">
        <f t="shared" si="257"/>
        <v>1</v>
      </c>
      <c r="AC1210">
        <f t="shared" si="258"/>
        <v>0</v>
      </c>
      <c r="AD1210">
        <f t="shared" si="246"/>
        <v>0</v>
      </c>
      <c r="AE1210">
        <f t="shared" si="259"/>
        <v>0</v>
      </c>
      <c r="AJ1210" s="44" t="str">
        <f>IFERROR(INDEX(MasterGenCapability_201906!$G:$G,MATCH($AF1210,MasterGenCapability_201906!$U:$U,0)),"")</f>
        <v/>
      </c>
      <c r="AK1210" s="44" t="str">
        <f>IFERROR(INDEX(NQC2020compliance_20191121!$L:$L,MATCH($AF1210,NQC2020compliance_20191121!$A:$A,0)),"")</f>
        <v/>
      </c>
    </row>
    <row r="1211" spans="2:37" hidden="1" x14ac:dyDescent="0.25">
      <c r="B1211" s="6">
        <v>1206</v>
      </c>
      <c r="C1211" s="6" t="s">
        <v>3037</v>
      </c>
      <c r="D1211" s="6" t="s">
        <v>3039</v>
      </c>
      <c r="E1211" s="6"/>
      <c r="F1211" s="6" t="s">
        <v>3027</v>
      </c>
      <c r="G1211" s="6" t="s">
        <v>30</v>
      </c>
      <c r="H1211" s="6"/>
      <c r="I1211" s="6"/>
      <c r="J1211" s="6" t="s">
        <v>614</v>
      </c>
      <c r="K1211" s="6"/>
      <c r="L1211" s="6" t="s">
        <v>1</v>
      </c>
      <c r="M1211" s="12">
        <v>40964</v>
      </c>
      <c r="N1211" s="12">
        <v>48274</v>
      </c>
      <c r="O1211" s="6">
        <v>1</v>
      </c>
      <c r="P1211" s="13">
        <v>5</v>
      </c>
      <c r="Q1211" s="13">
        <v>12.4445</v>
      </c>
      <c r="R1211" s="14">
        <v>0.28412100456621003</v>
      </c>
      <c r="S1211" s="6" t="s">
        <v>2591</v>
      </c>
      <c r="T1211" s="6" t="s">
        <v>2591</v>
      </c>
      <c r="U1211" s="15" t="s">
        <v>2591</v>
      </c>
      <c r="V1211" s="15" t="s">
        <v>616</v>
      </c>
      <c r="W1211" s="15" t="s">
        <v>165</v>
      </c>
      <c r="X1211" s="16">
        <v>1</v>
      </c>
      <c r="Y1211" s="45">
        <f t="shared" si="255"/>
        <v>73050</v>
      </c>
      <c r="Z1211" s="41">
        <f>IF(IFERROR(MATCH(E1211,CONV_CAISO_Gen_List!C:C,0),FALSE),1,0)</f>
        <v>0</v>
      </c>
      <c r="AA1211" s="47">
        <f t="shared" si="256"/>
        <v>12.4445</v>
      </c>
      <c r="AB1211">
        <f t="shared" si="257"/>
        <v>1</v>
      </c>
      <c r="AC1211">
        <f t="shared" si="258"/>
        <v>0</v>
      </c>
      <c r="AD1211">
        <f t="shared" si="246"/>
        <v>0</v>
      </c>
      <c r="AE1211">
        <f t="shared" si="259"/>
        <v>0</v>
      </c>
      <c r="AJ1211" s="44" t="str">
        <f>IFERROR(INDEX(MasterGenCapability_201906!$G:$G,MATCH($AF1211,MasterGenCapability_201906!$U:$U,0)),"")</f>
        <v/>
      </c>
      <c r="AK1211" s="44" t="str">
        <f>IFERROR(INDEX(NQC2020compliance_20191121!$L:$L,MATCH($AF1211,NQC2020compliance_20191121!$A:$A,0)),"")</f>
        <v/>
      </c>
    </row>
    <row r="1212" spans="2:37" hidden="1" x14ac:dyDescent="0.25">
      <c r="B1212" s="6">
        <v>1207</v>
      </c>
      <c r="C1212" s="6" t="s">
        <v>3040</v>
      </c>
      <c r="D1212" s="6" t="s">
        <v>3041</v>
      </c>
      <c r="E1212" s="6"/>
      <c r="F1212" s="6" t="s">
        <v>3027</v>
      </c>
      <c r="G1212" s="6" t="s">
        <v>30</v>
      </c>
      <c r="H1212" s="6"/>
      <c r="I1212" s="6"/>
      <c r="J1212" s="6" t="s">
        <v>614</v>
      </c>
      <c r="K1212" s="6"/>
      <c r="L1212" s="6" t="s">
        <v>1</v>
      </c>
      <c r="M1212" s="12">
        <v>41153</v>
      </c>
      <c r="N1212" s="12">
        <v>48488</v>
      </c>
      <c r="O1212" s="6">
        <v>1</v>
      </c>
      <c r="P1212" s="13">
        <v>1.41</v>
      </c>
      <c r="Q1212" s="13">
        <v>5.8138829333333328</v>
      </c>
      <c r="R1212" s="14">
        <v>0.47069877046968273</v>
      </c>
      <c r="S1212" s="6" t="s">
        <v>2591</v>
      </c>
      <c r="T1212" s="6" t="s">
        <v>2591</v>
      </c>
      <c r="U1212" s="15" t="s">
        <v>2591</v>
      </c>
      <c r="V1212" s="15" t="s">
        <v>616</v>
      </c>
      <c r="W1212" s="15" t="s">
        <v>165</v>
      </c>
      <c r="X1212" s="16">
        <v>1</v>
      </c>
      <c r="Y1212" s="45">
        <f t="shared" si="255"/>
        <v>73050</v>
      </c>
      <c r="Z1212" s="41">
        <f>IF(IFERROR(MATCH(E1212,CONV_CAISO_Gen_List!C:C,0),FALSE),1,0)</f>
        <v>0</v>
      </c>
      <c r="AA1212" s="47">
        <f t="shared" si="256"/>
        <v>5.8138829333333328</v>
      </c>
      <c r="AB1212">
        <f t="shared" si="257"/>
        <v>1</v>
      </c>
      <c r="AC1212">
        <f t="shared" si="258"/>
        <v>0</v>
      </c>
      <c r="AD1212">
        <f t="shared" si="246"/>
        <v>0</v>
      </c>
      <c r="AE1212">
        <f t="shared" si="259"/>
        <v>0</v>
      </c>
      <c r="AJ1212" s="44" t="str">
        <f>IFERROR(INDEX(MasterGenCapability_201906!$G:$G,MATCH($AF1212,MasterGenCapability_201906!$U:$U,0)),"")</f>
        <v/>
      </c>
      <c r="AK1212" s="44" t="str">
        <f>IFERROR(INDEX(NQC2020compliance_20191121!$L:$L,MATCH($AF1212,NQC2020compliance_20191121!$A:$A,0)),"")</f>
        <v/>
      </c>
    </row>
    <row r="1213" spans="2:37" hidden="1" x14ac:dyDescent="0.25">
      <c r="B1213" s="6">
        <v>1208</v>
      </c>
      <c r="C1213" s="6" t="s">
        <v>3040</v>
      </c>
      <c r="D1213" s="6" t="s">
        <v>3042</v>
      </c>
      <c r="E1213" s="6"/>
      <c r="F1213" s="6" t="s">
        <v>3027</v>
      </c>
      <c r="G1213" s="6" t="s">
        <v>30</v>
      </c>
      <c r="H1213" s="6"/>
      <c r="I1213" s="6"/>
      <c r="J1213" s="6" t="s">
        <v>614</v>
      </c>
      <c r="K1213" s="6"/>
      <c r="L1213" s="6" t="s">
        <v>1</v>
      </c>
      <c r="M1213" s="12">
        <v>41153</v>
      </c>
      <c r="N1213" s="12">
        <v>48488</v>
      </c>
      <c r="O1213" s="6">
        <v>1</v>
      </c>
      <c r="P1213" s="13">
        <v>3.42</v>
      </c>
      <c r="Q1213" s="13">
        <v>3.7963685333333337</v>
      </c>
      <c r="R1213" s="14">
        <v>0.12671795419548365</v>
      </c>
      <c r="S1213" s="6" t="s">
        <v>2591</v>
      </c>
      <c r="T1213" s="6" t="s">
        <v>2591</v>
      </c>
      <c r="U1213" s="15" t="s">
        <v>2591</v>
      </c>
      <c r="V1213" s="15" t="s">
        <v>616</v>
      </c>
      <c r="W1213" s="15" t="s">
        <v>165</v>
      </c>
      <c r="X1213" s="16">
        <v>1</v>
      </c>
      <c r="Y1213" s="45">
        <f t="shared" si="255"/>
        <v>73050</v>
      </c>
      <c r="Z1213" s="41">
        <f>IF(IFERROR(MATCH(E1213,CONV_CAISO_Gen_List!C:C,0),FALSE),1,0)</f>
        <v>0</v>
      </c>
      <c r="AA1213" s="47">
        <f t="shared" si="256"/>
        <v>3.7963685333333337</v>
      </c>
      <c r="AB1213">
        <f t="shared" si="257"/>
        <v>1</v>
      </c>
      <c r="AC1213">
        <f t="shared" si="258"/>
        <v>0</v>
      </c>
      <c r="AD1213">
        <f t="shared" ref="AD1213:AD1276" si="264">IF(AND(AB1213,AC1213),1,0)</f>
        <v>0</v>
      </c>
      <c r="AE1213">
        <f t="shared" si="259"/>
        <v>0</v>
      </c>
      <c r="AJ1213" s="44" t="str">
        <f>IFERROR(INDEX(MasterGenCapability_201906!$G:$G,MATCH($AF1213,MasterGenCapability_201906!$U:$U,0)),"")</f>
        <v/>
      </c>
      <c r="AK1213" s="44" t="str">
        <f>IFERROR(INDEX(NQC2020compliance_20191121!$L:$L,MATCH($AF1213,NQC2020compliance_20191121!$A:$A,0)),"")</f>
        <v/>
      </c>
    </row>
    <row r="1214" spans="2:37" hidden="1" x14ac:dyDescent="0.25">
      <c r="B1214" s="6">
        <v>1209</v>
      </c>
      <c r="C1214" s="6" t="s">
        <v>3043</v>
      </c>
      <c r="D1214" s="6" t="s">
        <v>3044</v>
      </c>
      <c r="E1214" s="6"/>
      <c r="F1214" s="6" t="s">
        <v>3027</v>
      </c>
      <c r="G1214" s="6" t="s">
        <v>30</v>
      </c>
      <c r="H1214" s="6"/>
      <c r="I1214" s="6"/>
      <c r="J1214" s="6" t="s">
        <v>614</v>
      </c>
      <c r="K1214" s="6"/>
      <c r="L1214" s="6" t="s">
        <v>1</v>
      </c>
      <c r="M1214" s="12">
        <v>41221</v>
      </c>
      <c r="N1214" s="12">
        <v>48549</v>
      </c>
      <c r="O1214" s="6">
        <v>1</v>
      </c>
      <c r="P1214" s="13">
        <v>5</v>
      </c>
      <c r="Q1214" s="13">
        <v>12.693</v>
      </c>
      <c r="R1214" s="14">
        <v>0.28979452054794519</v>
      </c>
      <c r="S1214" s="6" t="s">
        <v>2591</v>
      </c>
      <c r="T1214" s="6" t="s">
        <v>2591</v>
      </c>
      <c r="U1214" s="15" t="s">
        <v>2591</v>
      </c>
      <c r="V1214" s="15" t="s">
        <v>616</v>
      </c>
      <c r="W1214" s="15" t="s">
        <v>165</v>
      </c>
      <c r="X1214" s="16">
        <v>1</v>
      </c>
      <c r="Y1214" s="45">
        <f t="shared" si="255"/>
        <v>73050</v>
      </c>
      <c r="Z1214" s="41">
        <f>IF(IFERROR(MATCH(E1214,CONV_CAISO_Gen_List!C:C,0),FALSE),1,0)</f>
        <v>0</v>
      </c>
      <c r="AA1214" s="47">
        <f t="shared" si="256"/>
        <v>12.693</v>
      </c>
      <c r="AB1214">
        <f t="shared" si="257"/>
        <v>1</v>
      </c>
      <c r="AC1214">
        <f t="shared" si="258"/>
        <v>0</v>
      </c>
      <c r="AD1214">
        <f t="shared" si="264"/>
        <v>0</v>
      </c>
      <c r="AE1214">
        <f t="shared" si="259"/>
        <v>0</v>
      </c>
      <c r="AJ1214" s="44" t="str">
        <f>IFERROR(INDEX(MasterGenCapability_201906!$G:$G,MATCH($AF1214,MasterGenCapability_201906!$U:$U,0)),"")</f>
        <v/>
      </c>
      <c r="AK1214" s="44" t="str">
        <f>IFERROR(INDEX(NQC2020compliance_20191121!$L:$L,MATCH($AF1214,NQC2020compliance_20191121!$A:$A,0)),"")</f>
        <v/>
      </c>
    </row>
    <row r="1215" spans="2:37" hidden="1" x14ac:dyDescent="0.25">
      <c r="B1215" s="6">
        <v>1210</v>
      </c>
      <c r="C1215" s="6" t="s">
        <v>3043</v>
      </c>
      <c r="D1215" s="6" t="s">
        <v>3045</v>
      </c>
      <c r="E1215" s="6"/>
      <c r="F1215" s="6" t="s">
        <v>3027</v>
      </c>
      <c r="G1215" s="6" t="s">
        <v>30</v>
      </c>
      <c r="H1215" s="6"/>
      <c r="I1215" s="6"/>
      <c r="J1215" s="6" t="s">
        <v>614</v>
      </c>
      <c r="K1215" s="6"/>
      <c r="L1215" s="6" t="s">
        <v>1</v>
      </c>
      <c r="M1215" s="12">
        <v>41221</v>
      </c>
      <c r="N1215" s="12">
        <v>48549</v>
      </c>
      <c r="O1215" s="6">
        <v>1</v>
      </c>
      <c r="P1215" s="13">
        <v>5</v>
      </c>
      <c r="Q1215" s="13">
        <v>12.6525</v>
      </c>
      <c r="R1215" s="14">
        <v>0.28886986301369866</v>
      </c>
      <c r="S1215" s="6" t="s">
        <v>2591</v>
      </c>
      <c r="T1215" s="6" t="s">
        <v>2591</v>
      </c>
      <c r="U1215" s="15" t="s">
        <v>2591</v>
      </c>
      <c r="V1215" s="15" t="s">
        <v>616</v>
      </c>
      <c r="W1215" s="15" t="s">
        <v>165</v>
      </c>
      <c r="X1215" s="16">
        <v>1</v>
      </c>
      <c r="Y1215" s="45">
        <f t="shared" si="255"/>
        <v>73050</v>
      </c>
      <c r="Z1215" s="41">
        <f>IF(IFERROR(MATCH(E1215,CONV_CAISO_Gen_List!C:C,0),FALSE),1,0)</f>
        <v>0</v>
      </c>
      <c r="AA1215" s="47">
        <f t="shared" si="256"/>
        <v>12.6525</v>
      </c>
      <c r="AB1215">
        <f t="shared" si="257"/>
        <v>1</v>
      </c>
      <c r="AC1215">
        <f t="shared" si="258"/>
        <v>0</v>
      </c>
      <c r="AD1215">
        <f t="shared" si="264"/>
        <v>0</v>
      </c>
      <c r="AE1215">
        <f t="shared" si="259"/>
        <v>0</v>
      </c>
      <c r="AJ1215" s="44" t="str">
        <f>IFERROR(INDEX(MasterGenCapability_201906!$G:$G,MATCH($AF1215,MasterGenCapability_201906!$U:$U,0)),"")</f>
        <v/>
      </c>
      <c r="AK1215" s="44" t="str">
        <f>IFERROR(INDEX(NQC2020compliance_20191121!$L:$L,MATCH($AF1215,NQC2020compliance_20191121!$A:$A,0)),"")</f>
        <v/>
      </c>
    </row>
    <row r="1216" spans="2:37" hidden="1" x14ac:dyDescent="0.25">
      <c r="B1216" s="6">
        <v>1211</v>
      </c>
      <c r="C1216" s="6" t="s">
        <v>3043</v>
      </c>
      <c r="D1216" s="6" t="s">
        <v>3046</v>
      </c>
      <c r="E1216" s="6"/>
      <c r="F1216" s="6" t="s">
        <v>3027</v>
      </c>
      <c r="G1216" s="6" t="s">
        <v>30</v>
      </c>
      <c r="H1216" s="6"/>
      <c r="I1216" s="6"/>
      <c r="J1216" s="6" t="s">
        <v>614</v>
      </c>
      <c r="K1216" s="6"/>
      <c r="L1216" s="6" t="s">
        <v>1</v>
      </c>
      <c r="M1216" s="12">
        <v>41221</v>
      </c>
      <c r="N1216" s="12">
        <v>48549</v>
      </c>
      <c r="O1216" s="6">
        <v>1</v>
      </c>
      <c r="P1216" s="13">
        <v>5</v>
      </c>
      <c r="Q1216" s="13">
        <v>12.605</v>
      </c>
      <c r="R1216" s="14">
        <v>0.28778538812785392</v>
      </c>
      <c r="S1216" s="6" t="s">
        <v>2591</v>
      </c>
      <c r="T1216" s="6" t="s">
        <v>2591</v>
      </c>
      <c r="U1216" s="15" t="s">
        <v>2591</v>
      </c>
      <c r="V1216" s="15" t="s">
        <v>616</v>
      </c>
      <c r="W1216" s="15" t="s">
        <v>165</v>
      </c>
      <c r="X1216" s="16">
        <v>1</v>
      </c>
      <c r="Y1216" s="45">
        <f t="shared" si="255"/>
        <v>73050</v>
      </c>
      <c r="Z1216" s="41">
        <f>IF(IFERROR(MATCH(E1216,CONV_CAISO_Gen_List!C:C,0),FALSE),1,0)</f>
        <v>0</v>
      </c>
      <c r="AA1216" s="47">
        <f t="shared" si="256"/>
        <v>12.605</v>
      </c>
      <c r="AB1216">
        <f t="shared" si="257"/>
        <v>1</v>
      </c>
      <c r="AC1216">
        <f t="shared" si="258"/>
        <v>0</v>
      </c>
      <c r="AD1216">
        <f t="shared" si="264"/>
        <v>0</v>
      </c>
      <c r="AE1216">
        <f t="shared" si="259"/>
        <v>0</v>
      </c>
      <c r="AJ1216" s="44" t="str">
        <f>IFERROR(INDEX(MasterGenCapability_201906!$G:$G,MATCH($AF1216,MasterGenCapability_201906!$U:$U,0)),"")</f>
        <v/>
      </c>
      <c r="AK1216" s="44" t="str">
        <f>IFERROR(INDEX(NQC2020compliance_20191121!$L:$L,MATCH($AF1216,NQC2020compliance_20191121!$A:$A,0)),"")</f>
        <v/>
      </c>
    </row>
    <row r="1217" spans="2:37" hidden="1" x14ac:dyDescent="0.25">
      <c r="B1217" s="6">
        <v>1212</v>
      </c>
      <c r="C1217" s="6" t="s">
        <v>3043</v>
      </c>
      <c r="D1217" s="6" t="s">
        <v>3047</v>
      </c>
      <c r="E1217" s="6"/>
      <c r="F1217" s="6" t="s">
        <v>3027</v>
      </c>
      <c r="G1217" s="6" t="s">
        <v>30</v>
      </c>
      <c r="H1217" s="6"/>
      <c r="I1217" s="6"/>
      <c r="J1217" s="6" t="s">
        <v>614</v>
      </c>
      <c r="K1217" s="6"/>
      <c r="L1217" s="6" t="s">
        <v>1</v>
      </c>
      <c r="M1217" s="12">
        <v>41221</v>
      </c>
      <c r="N1217" s="12">
        <v>48549</v>
      </c>
      <c r="O1217" s="6">
        <v>1</v>
      </c>
      <c r="P1217" s="13">
        <v>5</v>
      </c>
      <c r="Q1217" s="13">
        <v>12.579499999999999</v>
      </c>
      <c r="R1217" s="14">
        <v>0.28720319634703195</v>
      </c>
      <c r="S1217" s="6" t="s">
        <v>2591</v>
      </c>
      <c r="T1217" s="6" t="s">
        <v>2591</v>
      </c>
      <c r="U1217" s="15" t="s">
        <v>2591</v>
      </c>
      <c r="V1217" s="15" t="s">
        <v>616</v>
      </c>
      <c r="W1217" s="15" t="s">
        <v>165</v>
      </c>
      <c r="X1217" s="16">
        <v>1</v>
      </c>
      <c r="Y1217" s="45">
        <f t="shared" si="255"/>
        <v>73050</v>
      </c>
      <c r="Z1217" s="41">
        <f>IF(IFERROR(MATCH(E1217,CONV_CAISO_Gen_List!C:C,0),FALSE),1,0)</f>
        <v>0</v>
      </c>
      <c r="AA1217" s="47">
        <f t="shared" si="256"/>
        <v>12.579499999999999</v>
      </c>
      <c r="AB1217">
        <f t="shared" si="257"/>
        <v>1</v>
      </c>
      <c r="AC1217">
        <f t="shared" si="258"/>
        <v>0</v>
      </c>
      <c r="AD1217">
        <f t="shared" si="264"/>
        <v>0</v>
      </c>
      <c r="AE1217">
        <f t="shared" si="259"/>
        <v>0</v>
      </c>
      <c r="AJ1217" s="44" t="str">
        <f>IFERROR(INDEX(MasterGenCapability_201906!$G:$G,MATCH($AF1217,MasterGenCapability_201906!$U:$U,0)),"")</f>
        <v/>
      </c>
      <c r="AK1217" s="44" t="str">
        <f>IFERROR(INDEX(NQC2020compliance_20191121!$L:$L,MATCH($AF1217,NQC2020compliance_20191121!$A:$A,0)),"")</f>
        <v/>
      </c>
    </row>
    <row r="1218" spans="2:37" hidden="1" x14ac:dyDescent="0.25">
      <c r="B1218" s="6">
        <v>1213</v>
      </c>
      <c r="C1218" s="6" t="s">
        <v>3043</v>
      </c>
      <c r="D1218" s="6" t="s">
        <v>3048</v>
      </c>
      <c r="E1218" s="6"/>
      <c r="F1218" s="6" t="s">
        <v>3027</v>
      </c>
      <c r="G1218" s="6" t="s">
        <v>30</v>
      </c>
      <c r="H1218" s="6"/>
      <c r="I1218" s="6"/>
      <c r="J1218" s="6" t="s">
        <v>614</v>
      </c>
      <c r="K1218" s="6"/>
      <c r="L1218" s="6" t="s">
        <v>1</v>
      </c>
      <c r="M1218" s="12">
        <v>41221</v>
      </c>
      <c r="N1218" s="12">
        <v>48549</v>
      </c>
      <c r="O1218" s="6">
        <v>1</v>
      </c>
      <c r="P1218" s="13">
        <v>5</v>
      </c>
      <c r="Q1218" s="13">
        <v>12.530000000000001</v>
      </c>
      <c r="R1218" s="14">
        <v>0.28607305936073063</v>
      </c>
      <c r="S1218" s="6" t="s">
        <v>2591</v>
      </c>
      <c r="T1218" s="6" t="s">
        <v>2591</v>
      </c>
      <c r="U1218" s="15" t="s">
        <v>2591</v>
      </c>
      <c r="V1218" s="15" t="s">
        <v>616</v>
      </c>
      <c r="W1218" s="15" t="s">
        <v>165</v>
      </c>
      <c r="X1218" s="16">
        <v>1</v>
      </c>
      <c r="Y1218" s="45">
        <f t="shared" si="255"/>
        <v>73050</v>
      </c>
      <c r="Z1218" s="41">
        <f>IF(IFERROR(MATCH(E1218,CONV_CAISO_Gen_List!C:C,0),FALSE),1,0)</f>
        <v>0</v>
      </c>
      <c r="AA1218" s="47">
        <f t="shared" si="256"/>
        <v>12.530000000000001</v>
      </c>
      <c r="AB1218">
        <f t="shared" si="257"/>
        <v>1</v>
      </c>
      <c r="AC1218">
        <f t="shared" si="258"/>
        <v>0</v>
      </c>
      <c r="AD1218">
        <f t="shared" si="264"/>
        <v>0</v>
      </c>
      <c r="AE1218">
        <f t="shared" si="259"/>
        <v>0</v>
      </c>
      <c r="AJ1218" s="44" t="str">
        <f>IFERROR(INDEX(MasterGenCapability_201906!$G:$G,MATCH($AF1218,MasterGenCapability_201906!$U:$U,0)),"")</f>
        <v/>
      </c>
      <c r="AK1218" s="44" t="str">
        <f>IFERROR(INDEX(NQC2020compliance_20191121!$L:$L,MATCH($AF1218,NQC2020compliance_20191121!$A:$A,0)),"")</f>
        <v/>
      </c>
    </row>
    <row r="1219" spans="2:37" hidden="1" x14ac:dyDescent="0.25">
      <c r="B1219" s="6">
        <v>1214</v>
      </c>
      <c r="C1219" s="6" t="s">
        <v>3043</v>
      </c>
      <c r="D1219" s="6" t="s">
        <v>3049</v>
      </c>
      <c r="E1219" s="6"/>
      <c r="F1219" s="6" t="s">
        <v>3027</v>
      </c>
      <c r="G1219" s="6" t="s">
        <v>30</v>
      </c>
      <c r="H1219" s="6"/>
      <c r="I1219" s="6"/>
      <c r="J1219" s="6" t="s">
        <v>614</v>
      </c>
      <c r="K1219" s="6"/>
      <c r="L1219" s="6" t="s">
        <v>1</v>
      </c>
      <c r="M1219" s="12">
        <v>41221</v>
      </c>
      <c r="N1219" s="12">
        <v>48549</v>
      </c>
      <c r="O1219" s="6">
        <v>1</v>
      </c>
      <c r="P1219" s="13">
        <v>5</v>
      </c>
      <c r="Q1219" s="13">
        <v>12.440999999999999</v>
      </c>
      <c r="R1219" s="14">
        <v>0.28404109589041093</v>
      </c>
      <c r="S1219" s="6" t="s">
        <v>2591</v>
      </c>
      <c r="T1219" s="6" t="s">
        <v>2591</v>
      </c>
      <c r="U1219" s="15" t="s">
        <v>2591</v>
      </c>
      <c r="V1219" s="15" t="s">
        <v>616</v>
      </c>
      <c r="W1219" s="15" t="s">
        <v>165</v>
      </c>
      <c r="X1219" s="16">
        <v>1</v>
      </c>
      <c r="Y1219" s="45">
        <f t="shared" si="255"/>
        <v>73050</v>
      </c>
      <c r="Z1219" s="41">
        <f>IF(IFERROR(MATCH(E1219,CONV_CAISO_Gen_List!C:C,0),FALSE),1,0)</f>
        <v>0</v>
      </c>
      <c r="AA1219" s="47">
        <f t="shared" si="256"/>
        <v>12.440999999999999</v>
      </c>
      <c r="AB1219">
        <f t="shared" si="257"/>
        <v>1</v>
      </c>
      <c r="AC1219">
        <f t="shared" si="258"/>
        <v>0</v>
      </c>
      <c r="AD1219">
        <f t="shared" si="264"/>
        <v>0</v>
      </c>
      <c r="AE1219">
        <f t="shared" si="259"/>
        <v>0</v>
      </c>
      <c r="AJ1219" s="44" t="str">
        <f>IFERROR(INDEX(MasterGenCapability_201906!$G:$G,MATCH($AF1219,MasterGenCapability_201906!$U:$U,0)),"")</f>
        <v/>
      </c>
      <c r="AK1219" s="44" t="str">
        <f>IFERROR(INDEX(NQC2020compliance_20191121!$L:$L,MATCH($AF1219,NQC2020compliance_20191121!$A:$A,0)),"")</f>
        <v/>
      </c>
    </row>
    <row r="1220" spans="2:37" hidden="1" x14ac:dyDescent="0.25">
      <c r="B1220" s="6">
        <v>1215</v>
      </c>
      <c r="C1220" s="6" t="s">
        <v>3050</v>
      </c>
      <c r="D1220" s="6" t="s">
        <v>3051</v>
      </c>
      <c r="E1220" s="6" t="s">
        <v>3052</v>
      </c>
      <c r="F1220" s="6" t="s">
        <v>3027</v>
      </c>
      <c r="G1220" s="6" t="s">
        <v>30</v>
      </c>
      <c r="H1220" s="6"/>
      <c r="I1220" s="6"/>
      <c r="J1220" s="6" t="s">
        <v>211</v>
      </c>
      <c r="K1220" s="6"/>
      <c r="L1220" s="6" t="s">
        <v>1</v>
      </c>
      <c r="M1220" s="12">
        <v>31079</v>
      </c>
      <c r="N1220" s="12">
        <v>48030</v>
      </c>
      <c r="O1220" s="6">
        <v>1</v>
      </c>
      <c r="P1220" s="13">
        <v>7.18</v>
      </c>
      <c r="Q1220" s="13">
        <v>21.384272727272727</v>
      </c>
      <c r="R1220" s="14">
        <v>0.33998983616452233</v>
      </c>
      <c r="S1220" s="6" t="s">
        <v>35</v>
      </c>
      <c r="T1220" s="6" t="s">
        <v>2591</v>
      </c>
      <c r="U1220" s="15" t="s">
        <v>35</v>
      </c>
      <c r="V1220" s="15" t="s">
        <v>213</v>
      </c>
      <c r="W1220" s="15" t="s">
        <v>165</v>
      </c>
      <c r="X1220" s="16">
        <v>1</v>
      </c>
      <c r="Y1220" s="45">
        <f t="shared" si="255"/>
        <v>73050</v>
      </c>
      <c r="Z1220" s="41">
        <f>IF(IFERROR(MATCH(E1220,CONV_CAISO_Gen_List!C:C,0),FALSE),1,0)</f>
        <v>1</v>
      </c>
      <c r="AA1220" s="47">
        <f t="shared" si="256"/>
        <v>21.384272727272727</v>
      </c>
      <c r="AB1220">
        <f t="shared" si="257"/>
        <v>1</v>
      </c>
      <c r="AC1220">
        <f t="shared" si="258"/>
        <v>0</v>
      </c>
      <c r="AD1220">
        <f t="shared" si="264"/>
        <v>0</v>
      </c>
      <c r="AE1220">
        <f t="shared" si="259"/>
        <v>0</v>
      </c>
      <c r="AJ1220" s="44" t="str">
        <f>IFERROR(INDEX(MasterGenCapability_201906!$G:$G,MATCH($AF1220,MasterGenCapability_201906!$U:$U,0)),"")</f>
        <v/>
      </c>
      <c r="AK1220" s="44" t="str">
        <f>IFERROR(INDEX(NQC2020compliance_20191121!$L:$L,MATCH($AF1220,NQC2020compliance_20191121!$A:$A,0)),"")</f>
        <v/>
      </c>
    </row>
    <row r="1221" spans="2:37" hidden="1" x14ac:dyDescent="0.25">
      <c r="B1221" s="6">
        <v>1216</v>
      </c>
      <c r="C1221" s="6" t="s">
        <v>3053</v>
      </c>
      <c r="D1221" s="6" t="s">
        <v>3054</v>
      </c>
      <c r="E1221" s="6" t="s">
        <v>3055</v>
      </c>
      <c r="F1221" s="6" t="s">
        <v>3027</v>
      </c>
      <c r="G1221" s="6" t="s">
        <v>30</v>
      </c>
      <c r="H1221" s="6"/>
      <c r="I1221" s="6"/>
      <c r="J1221" s="6" t="s">
        <v>33</v>
      </c>
      <c r="K1221" s="6"/>
      <c r="L1221" s="6" t="s">
        <v>1</v>
      </c>
      <c r="M1221" s="12">
        <v>39083</v>
      </c>
      <c r="N1221" s="12">
        <v>46203</v>
      </c>
      <c r="O1221" s="6">
        <v>1</v>
      </c>
      <c r="P1221" s="13">
        <v>3.66</v>
      </c>
      <c r="Q1221" s="13">
        <v>18.858166666666666</v>
      </c>
      <c r="R1221" s="14">
        <v>0.58818545133950473</v>
      </c>
      <c r="S1221" s="6" t="s">
        <v>35</v>
      </c>
      <c r="T1221" s="6" t="s">
        <v>2591</v>
      </c>
      <c r="U1221" s="15" t="s">
        <v>35</v>
      </c>
      <c r="V1221" s="15" t="s">
        <v>36</v>
      </c>
      <c r="W1221" s="15" t="s">
        <v>165</v>
      </c>
      <c r="X1221" s="16">
        <v>1</v>
      </c>
      <c r="Y1221" s="45">
        <f t="shared" si="255"/>
        <v>73050</v>
      </c>
      <c r="Z1221" s="41">
        <f>IF(IFERROR(MATCH(E1221,CONV_CAISO_Gen_List!C:C,0),FALSE),1,0)</f>
        <v>1</v>
      </c>
      <c r="AA1221" s="47">
        <f t="shared" si="256"/>
        <v>18.858166666666666</v>
      </c>
      <c r="AB1221">
        <f t="shared" si="257"/>
        <v>1</v>
      </c>
      <c r="AC1221">
        <f t="shared" si="258"/>
        <v>0</v>
      </c>
      <c r="AD1221">
        <f t="shared" si="264"/>
        <v>0</v>
      </c>
      <c r="AE1221">
        <f t="shared" si="259"/>
        <v>0</v>
      </c>
      <c r="AJ1221" s="44" t="str">
        <f>IFERROR(INDEX(MasterGenCapability_201906!$G:$G,MATCH($AF1221,MasterGenCapability_201906!$U:$U,0)),"")</f>
        <v/>
      </c>
      <c r="AK1221" s="44" t="str">
        <f>IFERROR(INDEX(NQC2020compliance_20191121!$L:$L,MATCH($AF1221,NQC2020compliance_20191121!$A:$A,0)),"")</f>
        <v/>
      </c>
    </row>
    <row r="1222" spans="2:37" hidden="1" x14ac:dyDescent="0.25">
      <c r="B1222" s="6">
        <v>1217</v>
      </c>
      <c r="C1222" s="6" t="s">
        <v>3056</v>
      </c>
      <c r="D1222" s="6" t="s">
        <v>3057</v>
      </c>
      <c r="E1222" s="6" t="s">
        <v>3058</v>
      </c>
      <c r="F1222" s="6" t="s">
        <v>3027</v>
      </c>
      <c r="G1222" s="6" t="s">
        <v>30</v>
      </c>
      <c r="H1222" s="6"/>
      <c r="I1222" s="6"/>
      <c r="J1222" s="6" t="s">
        <v>36</v>
      </c>
      <c r="K1222" s="6"/>
      <c r="L1222" s="6" t="s">
        <v>1</v>
      </c>
      <c r="M1222" s="12">
        <v>41206</v>
      </c>
      <c r="N1222" s="12">
        <v>48548</v>
      </c>
      <c r="O1222" s="6">
        <v>1</v>
      </c>
      <c r="P1222" s="13">
        <v>22.5</v>
      </c>
      <c r="Q1222" s="13">
        <v>99.964676666666662</v>
      </c>
      <c r="R1222" s="14">
        <v>0.50717745645188572</v>
      </c>
      <c r="S1222" s="6" t="s">
        <v>35</v>
      </c>
      <c r="T1222" s="6" t="s">
        <v>2591</v>
      </c>
      <c r="U1222" s="15" t="s">
        <v>35</v>
      </c>
      <c r="V1222" s="15" t="s">
        <v>36</v>
      </c>
      <c r="W1222" s="15" t="s">
        <v>165</v>
      </c>
      <c r="X1222" s="16">
        <v>1</v>
      </c>
      <c r="Y1222" s="45">
        <f t="shared" si="255"/>
        <v>73050</v>
      </c>
      <c r="Z1222" s="41">
        <f>IF(IFERROR(MATCH(E1222,CONV_CAISO_Gen_List!C:C,0),FALSE),1,0)</f>
        <v>1</v>
      </c>
      <c r="AA1222" s="47">
        <f t="shared" si="256"/>
        <v>99.964676666666662</v>
      </c>
      <c r="AB1222">
        <f t="shared" si="257"/>
        <v>1</v>
      </c>
      <c r="AC1222">
        <f t="shared" si="258"/>
        <v>0</v>
      </c>
      <c r="AD1222">
        <f t="shared" si="264"/>
        <v>0</v>
      </c>
      <c r="AE1222">
        <f t="shared" si="259"/>
        <v>0</v>
      </c>
      <c r="AJ1222" s="44" t="str">
        <f>IFERROR(INDEX(MasterGenCapability_201906!$G:$G,MATCH($AF1222,MasterGenCapability_201906!$U:$U,0)),"")</f>
        <v/>
      </c>
      <c r="AK1222" s="44" t="str">
        <f>IFERROR(INDEX(NQC2020compliance_20191121!$L:$L,MATCH($AF1222,NQC2020compliance_20191121!$A:$A,0)),"")</f>
        <v/>
      </c>
    </row>
    <row r="1223" spans="2:37" hidden="1" x14ac:dyDescent="0.25">
      <c r="B1223" s="6">
        <v>1218</v>
      </c>
      <c r="C1223" s="6" t="s">
        <v>3059</v>
      </c>
      <c r="D1223" s="6" t="s">
        <v>2883</v>
      </c>
      <c r="E1223" s="6" t="s">
        <v>2884</v>
      </c>
      <c r="F1223" s="6" t="s">
        <v>3027</v>
      </c>
      <c r="G1223" s="6" t="s">
        <v>30</v>
      </c>
      <c r="H1223" s="6"/>
      <c r="I1223" s="6"/>
      <c r="J1223" s="6" t="s">
        <v>211</v>
      </c>
      <c r="K1223" s="6"/>
      <c r="L1223" s="6" t="s">
        <v>1</v>
      </c>
      <c r="M1223" s="12">
        <v>38534</v>
      </c>
      <c r="N1223" s="12">
        <v>42185</v>
      </c>
      <c r="O1223" s="6">
        <v>1</v>
      </c>
      <c r="P1223" s="13">
        <v>23.6</v>
      </c>
      <c r="Q1223" s="13">
        <v>95.324818181818173</v>
      </c>
      <c r="R1223" s="14">
        <v>0.46109443049018151</v>
      </c>
      <c r="S1223" s="6" t="s">
        <v>35</v>
      </c>
      <c r="T1223" s="6" t="s">
        <v>2591</v>
      </c>
      <c r="U1223" s="15" t="s">
        <v>35</v>
      </c>
      <c r="V1223" s="15" t="s">
        <v>213</v>
      </c>
      <c r="W1223" s="15" t="s">
        <v>165</v>
      </c>
      <c r="X1223" s="16">
        <v>1</v>
      </c>
      <c r="Y1223" s="45">
        <f t="shared" ref="Y1223:Y1286" si="265">IF(O1223,DATE(2099,12,31),N1223)</f>
        <v>73050</v>
      </c>
      <c r="Z1223" s="41">
        <f>IF(IFERROR(MATCH(E1223,CONV_CAISO_Gen_List!C:C,0),FALSE),1,0)</f>
        <v>0</v>
      </c>
      <c r="AA1223" s="47">
        <f t="shared" ref="AA1223:AA1286" si="266">Q1223*X1223</f>
        <v>95.324818181818173</v>
      </c>
      <c r="AB1223">
        <f t="shared" ref="AB1223:AB1286" si="267">IF(AND(YEAR(M1223)&lt;=$AB$5,YEAR(Y1223)&gt;=$AB$5),1,0)</f>
        <v>1</v>
      </c>
      <c r="AC1223">
        <f t="shared" ref="AC1223:AC1286" si="268">IF(T1223="CAISO",1,0)</f>
        <v>0</v>
      </c>
      <c r="AD1223">
        <f t="shared" si="264"/>
        <v>0</v>
      </c>
      <c r="AE1223">
        <f t="shared" ref="AE1223:AE1286" si="269">IF(P1223=0,1,0)</f>
        <v>0</v>
      </c>
      <c r="AJ1223" s="44" t="str">
        <f>IFERROR(INDEX(MasterGenCapability_201906!$G:$G,MATCH($AF1223,MasterGenCapability_201906!$U:$U,0)),"")</f>
        <v/>
      </c>
      <c r="AK1223" s="44" t="str">
        <f>IFERROR(INDEX(NQC2020compliance_20191121!$L:$L,MATCH($AF1223,NQC2020compliance_20191121!$A:$A,0)),"")</f>
        <v/>
      </c>
    </row>
    <row r="1224" spans="2:37" hidden="1" x14ac:dyDescent="0.25">
      <c r="B1224" s="6">
        <v>1219</v>
      </c>
      <c r="C1224" s="6" t="s">
        <v>3059</v>
      </c>
      <c r="D1224" s="6" t="s">
        <v>3060</v>
      </c>
      <c r="E1224" s="6" t="s">
        <v>2884</v>
      </c>
      <c r="F1224" s="6" t="s">
        <v>3027</v>
      </c>
      <c r="G1224" s="6" t="s">
        <v>30</v>
      </c>
      <c r="H1224" s="6"/>
      <c r="I1224" s="6"/>
      <c r="J1224" s="6" t="s">
        <v>211</v>
      </c>
      <c r="K1224" s="6"/>
      <c r="L1224" s="6" t="s">
        <v>1</v>
      </c>
      <c r="M1224" s="12">
        <v>38534</v>
      </c>
      <c r="N1224" s="12">
        <v>42185</v>
      </c>
      <c r="O1224" s="6">
        <v>1</v>
      </c>
      <c r="P1224" s="13">
        <v>10.8</v>
      </c>
      <c r="Q1224" s="13">
        <v>28.912818181818182</v>
      </c>
      <c r="R1224" s="14">
        <v>0.30560648340328705</v>
      </c>
      <c r="S1224" s="6" t="s">
        <v>35</v>
      </c>
      <c r="T1224" s="6" t="s">
        <v>2591</v>
      </c>
      <c r="U1224" s="15" t="s">
        <v>35</v>
      </c>
      <c r="V1224" s="15" t="s">
        <v>213</v>
      </c>
      <c r="W1224" s="15" t="s">
        <v>165</v>
      </c>
      <c r="X1224" s="16">
        <v>1</v>
      </c>
      <c r="Y1224" s="45">
        <f t="shared" si="265"/>
        <v>73050</v>
      </c>
      <c r="Z1224" s="41">
        <f>IF(IFERROR(MATCH(E1224,CONV_CAISO_Gen_List!C:C,0),FALSE),1,0)</f>
        <v>0</v>
      </c>
      <c r="AA1224" s="47">
        <f t="shared" si="266"/>
        <v>28.912818181818182</v>
      </c>
      <c r="AB1224">
        <f t="shared" si="267"/>
        <v>1</v>
      </c>
      <c r="AC1224">
        <f t="shared" si="268"/>
        <v>0</v>
      </c>
      <c r="AD1224">
        <f t="shared" si="264"/>
        <v>0</v>
      </c>
      <c r="AE1224">
        <f t="shared" si="269"/>
        <v>0</v>
      </c>
      <c r="AJ1224" s="44" t="str">
        <f>IFERROR(INDEX(MasterGenCapability_201906!$G:$G,MATCH($AF1224,MasterGenCapability_201906!$U:$U,0)),"")</f>
        <v/>
      </c>
      <c r="AK1224" s="44" t="str">
        <f>IFERROR(INDEX(NQC2020compliance_20191121!$L:$L,MATCH($AF1224,NQC2020compliance_20191121!$A:$A,0)),"")</f>
        <v/>
      </c>
    </row>
    <row r="1225" spans="2:37" hidden="1" x14ac:dyDescent="0.25">
      <c r="B1225" s="6">
        <v>1220</v>
      </c>
      <c r="C1225" s="6" t="s">
        <v>3061</v>
      </c>
      <c r="D1225" s="6" t="s">
        <v>3062</v>
      </c>
      <c r="E1225" s="6"/>
      <c r="F1225" s="6" t="s">
        <v>3027</v>
      </c>
      <c r="G1225" s="6" t="s">
        <v>30</v>
      </c>
      <c r="H1225" s="6"/>
      <c r="I1225" s="6"/>
      <c r="J1225" s="6" t="s">
        <v>211</v>
      </c>
      <c r="K1225" s="6"/>
      <c r="L1225" s="6" t="s">
        <v>1</v>
      </c>
      <c r="M1225" s="12">
        <v>24016</v>
      </c>
      <c r="N1225" s="12">
        <v>73050</v>
      </c>
      <c r="O1225" s="6">
        <v>1</v>
      </c>
      <c r="P1225" s="13">
        <v>25.5</v>
      </c>
      <c r="Q1225" s="13">
        <v>44.859000909090909</v>
      </c>
      <c r="R1225" s="14">
        <v>0.20081923587201589</v>
      </c>
      <c r="S1225" s="6" t="s">
        <v>2591</v>
      </c>
      <c r="T1225" s="6" t="s">
        <v>2591</v>
      </c>
      <c r="U1225" s="15" t="s">
        <v>2591</v>
      </c>
      <c r="V1225" s="15" t="s">
        <v>213</v>
      </c>
      <c r="W1225" s="15" t="s">
        <v>165</v>
      </c>
      <c r="X1225" s="16">
        <v>1</v>
      </c>
      <c r="Y1225" s="45">
        <f t="shared" si="265"/>
        <v>73050</v>
      </c>
      <c r="Z1225" s="41">
        <f>IF(IFERROR(MATCH(E1225,CONV_CAISO_Gen_List!C:C,0),FALSE),1,0)</f>
        <v>0</v>
      </c>
      <c r="AA1225" s="47">
        <f t="shared" si="266"/>
        <v>44.859000909090909</v>
      </c>
      <c r="AB1225">
        <f t="shared" si="267"/>
        <v>1</v>
      </c>
      <c r="AC1225">
        <f t="shared" si="268"/>
        <v>0</v>
      </c>
      <c r="AD1225">
        <f t="shared" si="264"/>
        <v>0</v>
      </c>
      <c r="AE1225">
        <f t="shared" si="269"/>
        <v>0</v>
      </c>
      <c r="AJ1225" s="44" t="str">
        <f>IFERROR(INDEX(MasterGenCapability_201906!$G:$G,MATCH($AF1225,MasterGenCapability_201906!$U:$U,0)),"")</f>
        <v/>
      </c>
      <c r="AK1225" s="44" t="str">
        <f>IFERROR(INDEX(NQC2020compliance_20191121!$L:$L,MATCH($AF1225,NQC2020compliance_20191121!$A:$A,0)),"")</f>
        <v/>
      </c>
    </row>
    <row r="1226" spans="2:37" hidden="1" x14ac:dyDescent="0.25">
      <c r="B1226" s="6">
        <v>1221</v>
      </c>
      <c r="C1226" s="6" t="s">
        <v>3063</v>
      </c>
      <c r="D1226" s="6" t="s">
        <v>2596</v>
      </c>
      <c r="E1226" s="6"/>
      <c r="F1226" s="6" t="s">
        <v>3027</v>
      </c>
      <c r="G1226" s="6" t="s">
        <v>30</v>
      </c>
      <c r="H1226" s="6"/>
      <c r="I1226" s="6"/>
      <c r="J1226" s="6" t="s">
        <v>211</v>
      </c>
      <c r="K1226" s="6"/>
      <c r="L1226" s="6" t="s">
        <v>1</v>
      </c>
      <c r="M1226" s="12">
        <v>38353</v>
      </c>
      <c r="N1226" s="12">
        <v>45657</v>
      </c>
      <c r="O1226" s="6">
        <v>1</v>
      </c>
      <c r="P1226" s="13">
        <v>4.21875</v>
      </c>
      <c r="Q1226" s="13">
        <v>17.288892045454546</v>
      </c>
      <c r="R1226" s="14">
        <v>0.46782051873376079</v>
      </c>
      <c r="S1226" s="6" t="s">
        <v>2591</v>
      </c>
      <c r="T1226" s="6" t="s">
        <v>2591</v>
      </c>
      <c r="U1226" s="15" t="s">
        <v>2591</v>
      </c>
      <c r="V1226" s="15" t="s">
        <v>213</v>
      </c>
      <c r="W1226" s="15" t="s">
        <v>165</v>
      </c>
      <c r="X1226" s="16">
        <v>1</v>
      </c>
      <c r="Y1226" s="45">
        <f t="shared" si="265"/>
        <v>73050</v>
      </c>
      <c r="Z1226" s="41">
        <f>IF(IFERROR(MATCH(E1226,CONV_CAISO_Gen_List!C:C,0),FALSE),1,0)</f>
        <v>0</v>
      </c>
      <c r="AA1226" s="47">
        <f t="shared" si="266"/>
        <v>17.288892045454546</v>
      </c>
      <c r="AB1226">
        <f t="shared" si="267"/>
        <v>1</v>
      </c>
      <c r="AC1226">
        <f t="shared" si="268"/>
        <v>0</v>
      </c>
      <c r="AD1226">
        <f t="shared" si="264"/>
        <v>0</v>
      </c>
      <c r="AE1226">
        <f t="shared" si="269"/>
        <v>0</v>
      </c>
      <c r="AJ1226" s="44" t="str">
        <f>IFERROR(INDEX(MasterGenCapability_201906!$G:$G,MATCH($AF1226,MasterGenCapability_201906!$U:$U,0)),"")</f>
        <v/>
      </c>
      <c r="AK1226" s="44" t="str">
        <f>IFERROR(INDEX(NQC2020compliance_20191121!$L:$L,MATCH($AF1226,NQC2020compliance_20191121!$A:$A,0)),"")</f>
        <v/>
      </c>
    </row>
    <row r="1227" spans="2:37" hidden="1" x14ac:dyDescent="0.25">
      <c r="B1227" s="6">
        <v>1222</v>
      </c>
      <c r="C1227" s="6" t="s">
        <v>3063</v>
      </c>
      <c r="D1227" s="6" t="s">
        <v>2597</v>
      </c>
      <c r="E1227" s="6"/>
      <c r="F1227" s="6" t="s">
        <v>3027</v>
      </c>
      <c r="G1227" s="6" t="s">
        <v>30</v>
      </c>
      <c r="H1227" s="6"/>
      <c r="I1227" s="6"/>
      <c r="J1227" s="6" t="s">
        <v>211</v>
      </c>
      <c r="K1227" s="6"/>
      <c r="L1227" s="6" t="s">
        <v>1</v>
      </c>
      <c r="M1227" s="12">
        <v>38353</v>
      </c>
      <c r="N1227" s="12">
        <v>45657</v>
      </c>
      <c r="O1227" s="6">
        <v>1</v>
      </c>
      <c r="P1227" s="13">
        <v>1.140625</v>
      </c>
      <c r="Q1227" s="13">
        <v>3.7247727272727276</v>
      </c>
      <c r="R1227" s="14">
        <v>0.37278015660451391</v>
      </c>
      <c r="S1227" s="6" t="s">
        <v>2591</v>
      </c>
      <c r="T1227" s="6" t="s">
        <v>2591</v>
      </c>
      <c r="U1227" s="15" t="s">
        <v>2591</v>
      </c>
      <c r="V1227" s="15" t="s">
        <v>213</v>
      </c>
      <c r="W1227" s="15" t="s">
        <v>165</v>
      </c>
      <c r="X1227" s="16">
        <v>1</v>
      </c>
      <c r="Y1227" s="45">
        <f t="shared" si="265"/>
        <v>73050</v>
      </c>
      <c r="Z1227" s="41">
        <f>IF(IFERROR(MATCH(E1227,CONV_CAISO_Gen_List!C:C,0),FALSE),1,0)</f>
        <v>0</v>
      </c>
      <c r="AA1227" s="47">
        <f t="shared" si="266"/>
        <v>3.7247727272727276</v>
      </c>
      <c r="AB1227">
        <f t="shared" si="267"/>
        <v>1</v>
      </c>
      <c r="AC1227">
        <f t="shared" si="268"/>
        <v>0</v>
      </c>
      <c r="AD1227">
        <f t="shared" si="264"/>
        <v>0</v>
      </c>
      <c r="AE1227">
        <f t="shared" si="269"/>
        <v>0</v>
      </c>
      <c r="AJ1227" s="44" t="str">
        <f>IFERROR(INDEX(MasterGenCapability_201906!$G:$G,MATCH($AF1227,MasterGenCapability_201906!$U:$U,0)),"")</f>
        <v/>
      </c>
      <c r="AK1227" s="44" t="str">
        <f>IFERROR(INDEX(NQC2020compliance_20191121!$L:$L,MATCH($AF1227,NQC2020compliance_20191121!$A:$A,0)),"")</f>
        <v/>
      </c>
    </row>
    <row r="1228" spans="2:37" hidden="1" x14ac:dyDescent="0.25">
      <c r="B1228" s="6">
        <v>1223</v>
      </c>
      <c r="C1228" s="6" t="s">
        <v>3063</v>
      </c>
      <c r="D1228" s="6" t="s">
        <v>2598</v>
      </c>
      <c r="E1228" s="6" t="s">
        <v>2599</v>
      </c>
      <c r="F1228" s="6" t="s">
        <v>3027</v>
      </c>
      <c r="G1228" s="6" t="s">
        <v>30</v>
      </c>
      <c r="H1228" s="6"/>
      <c r="I1228" s="6"/>
      <c r="J1228" s="6" t="s">
        <v>211</v>
      </c>
      <c r="K1228" s="6"/>
      <c r="L1228" s="6" t="s">
        <v>1</v>
      </c>
      <c r="M1228" s="12">
        <v>38353</v>
      </c>
      <c r="N1228" s="12">
        <v>45657</v>
      </c>
      <c r="O1228" s="6">
        <v>1</v>
      </c>
      <c r="P1228" s="13">
        <v>0.109375</v>
      </c>
      <c r="Q1228" s="13">
        <v>0.63713659090909092</v>
      </c>
      <c r="R1228" s="14">
        <v>0.66498274328411311</v>
      </c>
      <c r="S1228" s="6" t="s">
        <v>35</v>
      </c>
      <c r="T1228" s="6" t="s">
        <v>2591</v>
      </c>
      <c r="U1228" s="15" t="s">
        <v>35</v>
      </c>
      <c r="V1228" s="15" t="s">
        <v>213</v>
      </c>
      <c r="W1228" s="15" t="s">
        <v>165</v>
      </c>
      <c r="X1228" s="16">
        <v>1</v>
      </c>
      <c r="Y1228" s="45">
        <f t="shared" si="265"/>
        <v>73050</v>
      </c>
      <c r="Z1228" s="41">
        <f>IF(IFERROR(MATCH(E1228,CONV_CAISO_Gen_List!C:C,0),FALSE),1,0)</f>
        <v>0</v>
      </c>
      <c r="AA1228" s="47">
        <f t="shared" si="266"/>
        <v>0.63713659090909092</v>
      </c>
      <c r="AB1228">
        <f t="shared" si="267"/>
        <v>1</v>
      </c>
      <c r="AC1228">
        <f t="shared" si="268"/>
        <v>0</v>
      </c>
      <c r="AD1228">
        <f t="shared" si="264"/>
        <v>0</v>
      </c>
      <c r="AE1228">
        <f t="shared" si="269"/>
        <v>0</v>
      </c>
      <c r="AJ1228" s="44" t="str">
        <f>IFERROR(INDEX(MasterGenCapability_201906!$G:$G,MATCH($AF1228,MasterGenCapability_201906!$U:$U,0)),"")</f>
        <v/>
      </c>
      <c r="AK1228" s="44" t="str">
        <f>IFERROR(INDEX(NQC2020compliance_20191121!$L:$L,MATCH($AF1228,NQC2020compliance_20191121!$A:$A,0)),"")</f>
        <v/>
      </c>
    </row>
    <row r="1229" spans="2:37" hidden="1" x14ac:dyDescent="0.25">
      <c r="B1229" s="6">
        <v>1224</v>
      </c>
      <c r="C1229" s="6" t="s">
        <v>3064</v>
      </c>
      <c r="D1229" s="6" t="s">
        <v>3065</v>
      </c>
      <c r="E1229" s="6" t="s">
        <v>3066</v>
      </c>
      <c r="F1229" s="6" t="s">
        <v>3027</v>
      </c>
      <c r="G1229" s="6" t="s">
        <v>30</v>
      </c>
      <c r="H1229" s="6"/>
      <c r="I1229" s="6"/>
      <c r="J1229" s="6" t="s">
        <v>992</v>
      </c>
      <c r="K1229" s="6"/>
      <c r="L1229" s="6" t="s">
        <v>1</v>
      </c>
      <c r="M1229" s="12">
        <v>37622</v>
      </c>
      <c r="N1229" s="12">
        <v>73050</v>
      </c>
      <c r="O1229" s="6">
        <v>1</v>
      </c>
      <c r="P1229" s="13">
        <v>102.18</v>
      </c>
      <c r="Q1229" s="13">
        <v>211.35915</v>
      </c>
      <c r="R1229" s="14">
        <v>0.2361299358907327</v>
      </c>
      <c r="S1229" s="6" t="s">
        <v>35</v>
      </c>
      <c r="T1229" s="6" t="s">
        <v>2591</v>
      </c>
      <c r="U1229" s="15" t="s">
        <v>35</v>
      </c>
      <c r="V1229" s="15" t="s">
        <v>992</v>
      </c>
      <c r="W1229" s="15" t="s">
        <v>165</v>
      </c>
      <c r="X1229" s="16">
        <v>1</v>
      </c>
      <c r="Y1229" s="45">
        <f t="shared" si="265"/>
        <v>73050</v>
      </c>
      <c r="Z1229" s="41">
        <f>IF(IFERROR(MATCH(E1229,CONV_CAISO_Gen_List!C:C,0),FALSE),1,0)</f>
        <v>1</v>
      </c>
      <c r="AA1229" s="47">
        <f t="shared" si="266"/>
        <v>211.35915</v>
      </c>
      <c r="AB1229">
        <f t="shared" si="267"/>
        <v>1</v>
      </c>
      <c r="AC1229">
        <f t="shared" si="268"/>
        <v>0</v>
      </c>
      <c r="AD1229">
        <f t="shared" si="264"/>
        <v>0</v>
      </c>
      <c r="AE1229">
        <f t="shared" si="269"/>
        <v>0</v>
      </c>
      <c r="AJ1229" s="44" t="str">
        <f>IFERROR(INDEX(MasterGenCapability_201906!$G:$G,MATCH($AF1229,MasterGenCapability_201906!$U:$U,0)),"")</f>
        <v/>
      </c>
      <c r="AK1229" s="44" t="str">
        <f>IFERROR(INDEX(NQC2020compliance_20191121!$L:$L,MATCH($AF1229,NQC2020compliance_20191121!$A:$A,0)),"")</f>
        <v/>
      </c>
    </row>
    <row r="1230" spans="2:37" hidden="1" x14ac:dyDescent="0.25">
      <c r="B1230" s="6">
        <v>1225</v>
      </c>
      <c r="C1230" s="6" t="s">
        <v>3067</v>
      </c>
      <c r="D1230" s="6" t="s">
        <v>3068</v>
      </c>
      <c r="E1230" s="6" t="s">
        <v>3069</v>
      </c>
      <c r="F1230" s="6" t="s">
        <v>3027</v>
      </c>
      <c r="G1230" s="6" t="s">
        <v>30</v>
      </c>
      <c r="H1230" s="6"/>
      <c r="I1230" s="6"/>
      <c r="J1230" s="6" t="s">
        <v>992</v>
      </c>
      <c r="K1230" s="6"/>
      <c r="L1230" s="6" t="s">
        <v>1</v>
      </c>
      <c r="M1230" s="12">
        <v>41025</v>
      </c>
      <c r="N1230" s="12">
        <v>48329</v>
      </c>
      <c r="O1230" s="6">
        <v>1</v>
      </c>
      <c r="P1230" s="13">
        <v>128</v>
      </c>
      <c r="Q1230" s="13">
        <v>350.99221</v>
      </c>
      <c r="R1230" s="14">
        <v>0.31302815532248857</v>
      </c>
      <c r="S1230" s="6" t="s">
        <v>35</v>
      </c>
      <c r="T1230" s="6" t="s">
        <v>2591</v>
      </c>
      <c r="U1230" s="15" t="s">
        <v>35</v>
      </c>
      <c r="V1230" s="15" t="s">
        <v>992</v>
      </c>
      <c r="W1230" s="15" t="s">
        <v>165</v>
      </c>
      <c r="X1230" s="16">
        <v>1</v>
      </c>
      <c r="Y1230" s="45">
        <f t="shared" si="265"/>
        <v>73050</v>
      </c>
      <c r="Z1230" s="41">
        <f>IF(IFERROR(MATCH(E1230,CONV_CAISO_Gen_List!C:C,0),FALSE),1,0)</f>
        <v>1</v>
      </c>
      <c r="AA1230" s="47">
        <f t="shared" si="266"/>
        <v>350.99221</v>
      </c>
      <c r="AB1230">
        <f t="shared" si="267"/>
        <v>1</v>
      </c>
      <c r="AC1230">
        <f t="shared" si="268"/>
        <v>0</v>
      </c>
      <c r="AD1230">
        <f t="shared" si="264"/>
        <v>0</v>
      </c>
      <c r="AE1230">
        <f t="shared" si="269"/>
        <v>0</v>
      </c>
      <c r="AJ1230" s="44" t="str">
        <f>IFERROR(INDEX(MasterGenCapability_201906!$G:$G,MATCH($AF1230,MasterGenCapability_201906!$U:$U,0)),"")</f>
        <v/>
      </c>
      <c r="AK1230" s="44" t="str">
        <f>IFERROR(INDEX(NQC2020compliance_20191121!$L:$L,MATCH($AF1230,NQC2020compliance_20191121!$A:$A,0)),"")</f>
        <v/>
      </c>
    </row>
    <row r="1231" spans="2:37" hidden="1" x14ac:dyDescent="0.25">
      <c r="B1231" s="6">
        <v>1226</v>
      </c>
      <c r="C1231" s="6" t="s">
        <v>3070</v>
      </c>
      <c r="D1231" s="6" t="s">
        <v>3071</v>
      </c>
      <c r="E1231" s="6" t="s">
        <v>3072</v>
      </c>
      <c r="F1231" s="6" t="s">
        <v>3027</v>
      </c>
      <c r="G1231" s="6" t="s">
        <v>30</v>
      </c>
      <c r="H1231" s="6"/>
      <c r="I1231" s="6"/>
      <c r="J1231" s="6" t="s">
        <v>33</v>
      </c>
      <c r="K1231" s="6"/>
      <c r="L1231" s="6" t="s">
        <v>1</v>
      </c>
      <c r="M1231" s="12">
        <v>40138</v>
      </c>
      <c r="N1231" s="12">
        <v>45565</v>
      </c>
      <c r="O1231" s="6">
        <v>1</v>
      </c>
      <c r="P1231" s="13">
        <v>1.6</v>
      </c>
      <c r="Q1231" s="13">
        <v>10.59</v>
      </c>
      <c r="R1231" s="14">
        <v>0.75556506849315064</v>
      </c>
      <c r="S1231" s="6" t="s">
        <v>35</v>
      </c>
      <c r="T1231" s="6" t="s">
        <v>2591</v>
      </c>
      <c r="U1231" s="15" t="s">
        <v>35</v>
      </c>
      <c r="V1231" s="15" t="s">
        <v>36</v>
      </c>
      <c r="W1231" s="15" t="s">
        <v>165</v>
      </c>
      <c r="X1231" s="16">
        <v>1</v>
      </c>
      <c r="Y1231" s="45">
        <f t="shared" si="265"/>
        <v>73050</v>
      </c>
      <c r="Z1231" s="41">
        <f>IF(IFERROR(MATCH(E1231,CONV_CAISO_Gen_List!C:C,0),FALSE),1,0)</f>
        <v>1</v>
      </c>
      <c r="AA1231" s="47">
        <f t="shared" si="266"/>
        <v>10.59</v>
      </c>
      <c r="AB1231">
        <f t="shared" si="267"/>
        <v>1</v>
      </c>
      <c r="AC1231">
        <f t="shared" si="268"/>
        <v>0</v>
      </c>
      <c r="AD1231">
        <f t="shared" si="264"/>
        <v>0</v>
      </c>
      <c r="AE1231">
        <f t="shared" si="269"/>
        <v>0</v>
      </c>
      <c r="AJ1231" s="44" t="str">
        <f>IFERROR(INDEX(MasterGenCapability_201906!$G:$G,MATCH($AF1231,MasterGenCapability_201906!$U:$U,0)),"")</f>
        <v/>
      </c>
      <c r="AK1231" s="44" t="str">
        <f>IFERROR(INDEX(NQC2020compliance_20191121!$L:$L,MATCH($AF1231,NQC2020compliance_20191121!$A:$A,0)),"")</f>
        <v/>
      </c>
    </row>
    <row r="1232" spans="2:37" hidden="1" x14ac:dyDescent="0.25">
      <c r="B1232" s="6">
        <v>1227</v>
      </c>
      <c r="C1232" s="6" t="s">
        <v>3073</v>
      </c>
      <c r="D1232" s="6" t="s">
        <v>3074</v>
      </c>
      <c r="E1232" s="6"/>
      <c r="F1232" s="6" t="s">
        <v>3027</v>
      </c>
      <c r="G1232" s="6" t="s">
        <v>1075</v>
      </c>
      <c r="H1232" s="6"/>
      <c r="I1232" s="6"/>
      <c r="J1232" s="6" t="s">
        <v>36</v>
      </c>
      <c r="K1232" s="6"/>
      <c r="L1232" s="6" t="s">
        <v>1</v>
      </c>
      <c r="M1232" s="12">
        <v>39995</v>
      </c>
      <c r="N1232" s="12">
        <v>44409</v>
      </c>
      <c r="O1232" s="6">
        <v>1</v>
      </c>
      <c r="P1232" s="13">
        <v>34</v>
      </c>
      <c r="Q1232" s="13">
        <v>276.77780000000001</v>
      </c>
      <c r="R1232" s="14">
        <v>0.9292835079237175</v>
      </c>
      <c r="S1232" s="6" t="s">
        <v>1078</v>
      </c>
      <c r="T1232" s="6" t="s">
        <v>2591</v>
      </c>
      <c r="U1232" s="15" t="s">
        <v>1079</v>
      </c>
      <c r="V1232" s="15" t="s">
        <v>36</v>
      </c>
      <c r="W1232" s="15" t="s">
        <v>165</v>
      </c>
      <c r="X1232" s="16">
        <v>1</v>
      </c>
      <c r="Y1232" s="45">
        <f t="shared" si="265"/>
        <v>73050</v>
      </c>
      <c r="Z1232" s="41">
        <f>IF(IFERROR(MATCH(E1232,CONV_CAISO_Gen_List!C:C,0),FALSE),1,0)</f>
        <v>0</v>
      </c>
      <c r="AA1232" s="47">
        <f t="shared" si="266"/>
        <v>276.77780000000001</v>
      </c>
      <c r="AB1232">
        <f t="shared" si="267"/>
        <v>1</v>
      </c>
      <c r="AC1232">
        <f t="shared" si="268"/>
        <v>0</v>
      </c>
      <c r="AD1232">
        <f t="shared" si="264"/>
        <v>0</v>
      </c>
      <c r="AE1232">
        <f t="shared" si="269"/>
        <v>0</v>
      </c>
      <c r="AJ1232" s="44" t="str">
        <f>IFERROR(INDEX(MasterGenCapability_201906!$G:$G,MATCH($AF1232,MasterGenCapability_201906!$U:$U,0)),"")</f>
        <v/>
      </c>
      <c r="AK1232" s="44" t="str">
        <f>IFERROR(INDEX(NQC2020compliance_20191121!$L:$L,MATCH($AF1232,NQC2020compliance_20191121!$A:$A,0)),"")</f>
        <v/>
      </c>
    </row>
    <row r="1233" spans="2:37" hidden="1" x14ac:dyDescent="0.25">
      <c r="B1233" s="6">
        <v>1228</v>
      </c>
      <c r="C1233" s="6" t="s">
        <v>3075</v>
      </c>
      <c r="D1233" s="6" t="s">
        <v>3076</v>
      </c>
      <c r="E1233" s="6"/>
      <c r="F1233" s="6" t="s">
        <v>3027</v>
      </c>
      <c r="G1233" s="6" t="s">
        <v>1075</v>
      </c>
      <c r="H1233" s="6"/>
      <c r="I1233" s="6"/>
      <c r="J1233" s="6" t="s">
        <v>36</v>
      </c>
      <c r="K1233" s="6"/>
      <c r="L1233" s="6" t="s">
        <v>1</v>
      </c>
      <c r="M1233" s="12">
        <v>39295</v>
      </c>
      <c r="N1233" s="12">
        <v>42947</v>
      </c>
      <c r="O1233" s="6">
        <v>1</v>
      </c>
      <c r="P1233" s="13">
        <v>14.999599999999999</v>
      </c>
      <c r="Q1233" s="13">
        <v>117.404</v>
      </c>
      <c r="R1233" s="14">
        <v>0.89350936725131547</v>
      </c>
      <c r="S1233" s="6" t="s">
        <v>3077</v>
      </c>
      <c r="T1233" s="6" t="s">
        <v>2591</v>
      </c>
      <c r="U1233" s="15" t="s">
        <v>1079</v>
      </c>
      <c r="V1233" s="15" t="s">
        <v>36</v>
      </c>
      <c r="W1233" s="15" t="s">
        <v>165</v>
      </c>
      <c r="X1233" s="16">
        <v>1</v>
      </c>
      <c r="Y1233" s="45">
        <f t="shared" si="265"/>
        <v>73050</v>
      </c>
      <c r="Z1233" s="41">
        <f>IF(IFERROR(MATCH(E1233,CONV_CAISO_Gen_List!C:C,0),FALSE),1,0)</f>
        <v>0</v>
      </c>
      <c r="AA1233" s="47">
        <f t="shared" si="266"/>
        <v>117.404</v>
      </c>
      <c r="AB1233">
        <f t="shared" si="267"/>
        <v>1</v>
      </c>
      <c r="AC1233">
        <f t="shared" si="268"/>
        <v>0</v>
      </c>
      <c r="AD1233">
        <f t="shared" si="264"/>
        <v>0</v>
      </c>
      <c r="AE1233">
        <f t="shared" si="269"/>
        <v>0</v>
      </c>
      <c r="AJ1233" s="44" t="str">
        <f>IFERROR(INDEX(MasterGenCapability_201906!$G:$G,MATCH($AF1233,MasterGenCapability_201906!$U:$U,0)),"")</f>
        <v/>
      </c>
      <c r="AK1233" s="44" t="str">
        <f>IFERROR(INDEX(NQC2020compliance_20191121!$L:$L,MATCH($AF1233,NQC2020compliance_20191121!$A:$A,0)),"")</f>
        <v/>
      </c>
    </row>
    <row r="1234" spans="2:37" hidden="1" x14ac:dyDescent="0.25">
      <c r="B1234" s="6">
        <v>1229</v>
      </c>
      <c r="C1234" s="6" t="s">
        <v>3078</v>
      </c>
      <c r="D1234" s="6" t="s">
        <v>3079</v>
      </c>
      <c r="E1234" s="6"/>
      <c r="F1234" s="6" t="s">
        <v>3027</v>
      </c>
      <c r="G1234" s="6" t="s">
        <v>30</v>
      </c>
      <c r="H1234" s="6"/>
      <c r="I1234" s="6"/>
      <c r="J1234" s="6" t="s">
        <v>211</v>
      </c>
      <c r="K1234" s="6"/>
      <c r="L1234" s="6" t="s">
        <v>1</v>
      </c>
      <c r="M1234" s="12">
        <v>31199</v>
      </c>
      <c r="N1234" s="12">
        <v>73050</v>
      </c>
      <c r="O1234" s="6">
        <v>1</v>
      </c>
      <c r="P1234" s="13">
        <v>10</v>
      </c>
      <c r="Q1234" s="13">
        <v>19.464091818181821</v>
      </c>
      <c r="R1234" s="14">
        <v>0.22219282897467835</v>
      </c>
      <c r="S1234" s="6" t="s">
        <v>2591</v>
      </c>
      <c r="T1234" s="6" t="s">
        <v>2591</v>
      </c>
      <c r="U1234" s="15" t="s">
        <v>2591</v>
      </c>
      <c r="V1234" s="15" t="s">
        <v>213</v>
      </c>
      <c r="W1234" s="15" t="s">
        <v>165</v>
      </c>
      <c r="X1234" s="16">
        <v>1</v>
      </c>
      <c r="Y1234" s="45">
        <f t="shared" si="265"/>
        <v>73050</v>
      </c>
      <c r="Z1234" s="41">
        <f>IF(IFERROR(MATCH(E1234,CONV_CAISO_Gen_List!C:C,0),FALSE),1,0)</f>
        <v>0</v>
      </c>
      <c r="AA1234" s="47">
        <f t="shared" si="266"/>
        <v>19.464091818181821</v>
      </c>
      <c r="AB1234">
        <f t="shared" si="267"/>
        <v>1</v>
      </c>
      <c r="AC1234">
        <f t="shared" si="268"/>
        <v>0</v>
      </c>
      <c r="AD1234">
        <f t="shared" si="264"/>
        <v>0</v>
      </c>
      <c r="AE1234">
        <f t="shared" si="269"/>
        <v>0</v>
      </c>
      <c r="AJ1234" s="44" t="str">
        <f>IFERROR(INDEX(MasterGenCapability_201906!$G:$G,MATCH($AF1234,MasterGenCapability_201906!$U:$U,0)),"")</f>
        <v/>
      </c>
      <c r="AK1234" s="44" t="str">
        <f>IFERROR(INDEX(NQC2020compliance_20191121!$L:$L,MATCH($AF1234,NQC2020compliance_20191121!$A:$A,0)),"")</f>
        <v/>
      </c>
    </row>
    <row r="1235" spans="2:37" hidden="1" x14ac:dyDescent="0.25">
      <c r="B1235" s="6">
        <v>1230</v>
      </c>
      <c r="C1235" s="6" t="s">
        <v>3080</v>
      </c>
      <c r="D1235" s="6" t="s">
        <v>3081</v>
      </c>
      <c r="E1235" s="6"/>
      <c r="F1235" s="6" t="s">
        <v>3027</v>
      </c>
      <c r="G1235" s="6" t="s">
        <v>834</v>
      </c>
      <c r="H1235" s="6"/>
      <c r="I1235" s="6"/>
      <c r="J1235" s="6" t="s">
        <v>191</v>
      </c>
      <c r="K1235" s="6"/>
      <c r="L1235" s="6" t="s">
        <v>1</v>
      </c>
      <c r="M1235" s="12">
        <v>41636</v>
      </c>
      <c r="N1235" s="12">
        <v>48944</v>
      </c>
      <c r="O1235" s="6">
        <v>1</v>
      </c>
      <c r="P1235" s="13">
        <v>48</v>
      </c>
      <c r="Q1235" s="13">
        <v>110.791</v>
      </c>
      <c r="R1235" s="14">
        <v>0.26348696727549464</v>
      </c>
      <c r="S1235" s="6" t="s">
        <v>2661</v>
      </c>
      <c r="T1235" s="6" t="s">
        <v>2591</v>
      </c>
      <c r="U1235" s="15" t="s">
        <v>1079</v>
      </c>
      <c r="V1235" s="15" t="s">
        <v>191</v>
      </c>
      <c r="W1235" s="15" t="s">
        <v>165</v>
      </c>
      <c r="X1235" s="16">
        <v>1</v>
      </c>
      <c r="Y1235" s="45">
        <f t="shared" si="265"/>
        <v>73050</v>
      </c>
      <c r="Z1235" s="41">
        <f>IF(IFERROR(MATCH(E1235,CONV_CAISO_Gen_List!C:C,0),FALSE),1,0)</f>
        <v>0</v>
      </c>
      <c r="AA1235" s="47">
        <f t="shared" si="266"/>
        <v>110.791</v>
      </c>
      <c r="AB1235">
        <f t="shared" si="267"/>
        <v>1</v>
      </c>
      <c r="AC1235">
        <f t="shared" si="268"/>
        <v>0</v>
      </c>
      <c r="AD1235">
        <f t="shared" si="264"/>
        <v>0</v>
      </c>
      <c r="AE1235">
        <f t="shared" si="269"/>
        <v>0</v>
      </c>
      <c r="AJ1235" s="44" t="str">
        <f>IFERROR(INDEX(MasterGenCapability_201906!$G:$G,MATCH($AF1235,MasterGenCapability_201906!$U:$U,0)),"")</f>
        <v/>
      </c>
      <c r="AK1235" s="44" t="str">
        <f>IFERROR(INDEX(NQC2020compliance_20191121!$L:$L,MATCH($AF1235,NQC2020compliance_20191121!$A:$A,0)),"")</f>
        <v/>
      </c>
    </row>
    <row r="1236" spans="2:37" hidden="1" x14ac:dyDescent="0.25">
      <c r="B1236" s="6">
        <v>1231</v>
      </c>
      <c r="C1236" s="6" t="s">
        <v>3082</v>
      </c>
      <c r="D1236" s="6" t="s">
        <v>3083</v>
      </c>
      <c r="E1236" s="6" t="s">
        <v>3084</v>
      </c>
      <c r="F1236" s="6" t="s">
        <v>3027</v>
      </c>
      <c r="G1236" s="6" t="s">
        <v>30</v>
      </c>
      <c r="H1236" s="6"/>
      <c r="I1236" s="6"/>
      <c r="J1236" s="6" t="s">
        <v>33</v>
      </c>
      <c r="K1236" s="6" t="s">
        <v>2644</v>
      </c>
      <c r="L1236" s="6" t="s">
        <v>1</v>
      </c>
      <c r="M1236" s="12">
        <v>40026</v>
      </c>
      <c r="N1236" s="12">
        <v>44784</v>
      </c>
      <c r="O1236" s="6">
        <v>1</v>
      </c>
      <c r="P1236" s="13">
        <v>0</v>
      </c>
      <c r="Q1236" s="13">
        <v>6.6719999999999997</v>
      </c>
      <c r="R1236" s="14"/>
      <c r="S1236" s="6" t="s">
        <v>35</v>
      </c>
      <c r="T1236" s="6" t="s">
        <v>2591</v>
      </c>
      <c r="U1236" s="15" t="s">
        <v>35</v>
      </c>
      <c r="V1236" s="15" t="s">
        <v>1054</v>
      </c>
      <c r="W1236" s="15" t="s">
        <v>165</v>
      </c>
      <c r="X1236" s="16">
        <v>1</v>
      </c>
      <c r="Y1236" s="45">
        <f t="shared" si="265"/>
        <v>73050</v>
      </c>
      <c r="Z1236" s="41">
        <f>IF(IFERROR(MATCH(E1236,CONV_CAISO_Gen_List!C:C,0),FALSE),1,0)</f>
        <v>1</v>
      </c>
      <c r="AA1236" s="47">
        <f t="shared" si="266"/>
        <v>6.6719999999999997</v>
      </c>
      <c r="AB1236">
        <f t="shared" si="267"/>
        <v>1</v>
      </c>
      <c r="AC1236">
        <f t="shared" si="268"/>
        <v>0</v>
      </c>
      <c r="AD1236">
        <f t="shared" si="264"/>
        <v>0</v>
      </c>
      <c r="AE1236">
        <f t="shared" si="269"/>
        <v>1</v>
      </c>
      <c r="AJ1236" s="44" t="str">
        <f>IFERROR(INDEX(MasterGenCapability_201906!$G:$G,MATCH($AF1236,MasterGenCapability_201906!$U:$U,0)),"")</f>
        <v/>
      </c>
      <c r="AK1236" s="44" t="str">
        <f>IFERROR(INDEX(NQC2020compliance_20191121!$L:$L,MATCH($AF1236,NQC2020compliance_20191121!$A:$A,0)),"")</f>
        <v/>
      </c>
    </row>
    <row r="1237" spans="2:37" hidden="1" x14ac:dyDescent="0.25">
      <c r="B1237" s="6">
        <v>1232</v>
      </c>
      <c r="C1237" s="6" t="s">
        <v>3085</v>
      </c>
      <c r="D1237" s="6" t="s">
        <v>3086</v>
      </c>
      <c r="E1237" s="6"/>
      <c r="F1237" s="6" t="s">
        <v>3027</v>
      </c>
      <c r="G1237" s="6" t="s">
        <v>30</v>
      </c>
      <c r="H1237" s="6"/>
      <c r="I1237" s="6"/>
      <c r="J1237" s="6" t="s">
        <v>614</v>
      </c>
      <c r="K1237" s="6"/>
      <c r="L1237" s="6" t="s">
        <v>1</v>
      </c>
      <c r="M1237" s="12">
        <v>40907</v>
      </c>
      <c r="N1237" s="12">
        <v>48214</v>
      </c>
      <c r="O1237" s="6">
        <v>1</v>
      </c>
      <c r="P1237" s="13">
        <v>1</v>
      </c>
      <c r="Q1237" s="13">
        <v>2.0613333333333332</v>
      </c>
      <c r="R1237" s="14">
        <v>0.23531202435312024</v>
      </c>
      <c r="S1237" s="6" t="s">
        <v>2591</v>
      </c>
      <c r="T1237" s="6" t="s">
        <v>2591</v>
      </c>
      <c r="U1237" s="15" t="s">
        <v>2591</v>
      </c>
      <c r="V1237" s="15" t="s">
        <v>616</v>
      </c>
      <c r="W1237" s="15" t="s">
        <v>165</v>
      </c>
      <c r="X1237" s="16">
        <v>1</v>
      </c>
      <c r="Y1237" s="45">
        <f t="shared" si="265"/>
        <v>73050</v>
      </c>
      <c r="Z1237" s="41">
        <f>IF(IFERROR(MATCH(E1237,CONV_CAISO_Gen_List!C:C,0),FALSE),1,0)</f>
        <v>0</v>
      </c>
      <c r="AA1237" s="47">
        <f t="shared" si="266"/>
        <v>2.0613333333333332</v>
      </c>
      <c r="AB1237">
        <f t="shared" si="267"/>
        <v>1</v>
      </c>
      <c r="AC1237">
        <f t="shared" si="268"/>
        <v>0</v>
      </c>
      <c r="AD1237">
        <f t="shared" si="264"/>
        <v>0</v>
      </c>
      <c r="AE1237">
        <f t="shared" si="269"/>
        <v>0</v>
      </c>
      <c r="AJ1237" s="44" t="str">
        <f>IFERROR(INDEX(MasterGenCapability_201906!$G:$G,MATCH($AF1237,MasterGenCapability_201906!$U:$U,0)),"")</f>
        <v/>
      </c>
      <c r="AK1237" s="44" t="str">
        <f>IFERROR(INDEX(NQC2020compliance_20191121!$L:$L,MATCH($AF1237,NQC2020compliance_20191121!$A:$A,0)),"")</f>
        <v/>
      </c>
    </row>
    <row r="1238" spans="2:37" hidden="1" x14ac:dyDescent="0.25">
      <c r="B1238" s="6">
        <v>1233</v>
      </c>
      <c r="C1238" s="6" t="s">
        <v>3087</v>
      </c>
      <c r="D1238" s="6" t="s">
        <v>3088</v>
      </c>
      <c r="E1238" s="6"/>
      <c r="F1238" s="6" t="s">
        <v>3027</v>
      </c>
      <c r="G1238" s="6" t="s">
        <v>30</v>
      </c>
      <c r="H1238" s="6"/>
      <c r="I1238" s="6"/>
      <c r="J1238" s="6" t="s">
        <v>614</v>
      </c>
      <c r="K1238" s="6"/>
      <c r="L1238" s="6" t="s">
        <v>1</v>
      </c>
      <c r="M1238" s="12">
        <v>40905</v>
      </c>
      <c r="N1238" s="12">
        <v>48214</v>
      </c>
      <c r="O1238" s="6">
        <v>1</v>
      </c>
      <c r="P1238" s="13">
        <v>18</v>
      </c>
      <c r="Q1238" s="13">
        <v>36.486696666666667</v>
      </c>
      <c r="R1238" s="14">
        <v>0.23139711229494334</v>
      </c>
      <c r="S1238" s="6" t="s">
        <v>2591</v>
      </c>
      <c r="T1238" s="6" t="s">
        <v>2591</v>
      </c>
      <c r="U1238" s="15" t="s">
        <v>2591</v>
      </c>
      <c r="V1238" s="15" t="s">
        <v>616</v>
      </c>
      <c r="W1238" s="15" t="s">
        <v>165</v>
      </c>
      <c r="X1238" s="16">
        <v>1</v>
      </c>
      <c r="Y1238" s="45">
        <f t="shared" si="265"/>
        <v>73050</v>
      </c>
      <c r="Z1238" s="41">
        <f>IF(IFERROR(MATCH(E1238,CONV_CAISO_Gen_List!C:C,0),FALSE),1,0)</f>
        <v>0</v>
      </c>
      <c r="AA1238" s="47">
        <f t="shared" si="266"/>
        <v>36.486696666666667</v>
      </c>
      <c r="AB1238">
        <f t="shared" si="267"/>
        <v>1</v>
      </c>
      <c r="AC1238">
        <f t="shared" si="268"/>
        <v>0</v>
      </c>
      <c r="AD1238">
        <f t="shared" si="264"/>
        <v>0</v>
      </c>
      <c r="AE1238">
        <f t="shared" si="269"/>
        <v>0</v>
      </c>
      <c r="AJ1238" s="44" t="str">
        <f>IFERROR(INDEX(MasterGenCapability_201906!$G:$G,MATCH($AF1238,MasterGenCapability_201906!$U:$U,0)),"")</f>
        <v/>
      </c>
      <c r="AK1238" s="44" t="str">
        <f>IFERROR(INDEX(NQC2020compliance_20191121!$L:$L,MATCH($AF1238,NQC2020compliance_20191121!$A:$A,0)),"")</f>
        <v/>
      </c>
    </row>
    <row r="1239" spans="2:37" hidden="1" x14ac:dyDescent="0.25">
      <c r="B1239" s="6">
        <v>1234</v>
      </c>
      <c r="C1239" s="6" t="s">
        <v>3089</v>
      </c>
      <c r="D1239" s="6" t="s">
        <v>3090</v>
      </c>
      <c r="E1239" s="6"/>
      <c r="F1239" s="6" t="s">
        <v>3027</v>
      </c>
      <c r="G1239" s="6" t="s">
        <v>30</v>
      </c>
      <c r="H1239" s="6"/>
      <c r="I1239" s="6"/>
      <c r="J1239" s="6" t="s">
        <v>614</v>
      </c>
      <c r="K1239" s="6"/>
      <c r="L1239" s="6" t="s">
        <v>1</v>
      </c>
      <c r="M1239" s="12">
        <v>40866</v>
      </c>
      <c r="N1239" s="12">
        <v>48183</v>
      </c>
      <c r="O1239" s="6">
        <v>1</v>
      </c>
      <c r="P1239" s="13">
        <v>3</v>
      </c>
      <c r="Q1239" s="13">
        <v>5.950333333333333</v>
      </c>
      <c r="R1239" s="14">
        <v>0.22642059868087264</v>
      </c>
      <c r="S1239" s="6" t="s">
        <v>2591</v>
      </c>
      <c r="T1239" s="6" t="s">
        <v>2591</v>
      </c>
      <c r="U1239" s="15" t="s">
        <v>2591</v>
      </c>
      <c r="V1239" s="15" t="s">
        <v>616</v>
      </c>
      <c r="W1239" s="15" t="s">
        <v>165</v>
      </c>
      <c r="X1239" s="16">
        <v>1</v>
      </c>
      <c r="Y1239" s="45">
        <f t="shared" si="265"/>
        <v>73050</v>
      </c>
      <c r="Z1239" s="41">
        <f>IF(IFERROR(MATCH(E1239,CONV_CAISO_Gen_List!C:C,0),FALSE),1,0)</f>
        <v>0</v>
      </c>
      <c r="AA1239" s="47">
        <f t="shared" si="266"/>
        <v>5.950333333333333</v>
      </c>
      <c r="AB1239">
        <f t="shared" si="267"/>
        <v>1</v>
      </c>
      <c r="AC1239">
        <f t="shared" si="268"/>
        <v>0</v>
      </c>
      <c r="AD1239">
        <f t="shared" si="264"/>
        <v>0</v>
      </c>
      <c r="AE1239">
        <f t="shared" si="269"/>
        <v>0</v>
      </c>
      <c r="AJ1239" s="44" t="str">
        <f>IFERROR(INDEX(MasterGenCapability_201906!$G:$G,MATCH($AF1239,MasterGenCapability_201906!$U:$U,0)),"")</f>
        <v/>
      </c>
      <c r="AK1239" s="44" t="str">
        <f>IFERROR(INDEX(NQC2020compliance_20191121!$L:$L,MATCH($AF1239,NQC2020compliance_20191121!$A:$A,0)),"")</f>
        <v/>
      </c>
    </row>
    <row r="1240" spans="2:37" hidden="1" x14ac:dyDescent="0.25">
      <c r="B1240" s="6">
        <v>1235</v>
      </c>
      <c r="C1240" s="6" t="s">
        <v>3091</v>
      </c>
      <c r="D1240" s="6" t="s">
        <v>3092</v>
      </c>
      <c r="E1240" s="6"/>
      <c r="F1240" s="6" t="s">
        <v>3027</v>
      </c>
      <c r="G1240" s="6" t="s">
        <v>30</v>
      </c>
      <c r="H1240" s="6"/>
      <c r="I1240" s="6"/>
      <c r="J1240" s="6" t="s">
        <v>614</v>
      </c>
      <c r="K1240" s="6"/>
      <c r="L1240" s="6" t="s">
        <v>1</v>
      </c>
      <c r="M1240" s="12">
        <v>40897</v>
      </c>
      <c r="N1240" s="12">
        <v>48214</v>
      </c>
      <c r="O1240" s="6">
        <v>1</v>
      </c>
      <c r="P1240" s="13">
        <v>3</v>
      </c>
      <c r="Q1240" s="13">
        <v>6.0339999999999998</v>
      </c>
      <c r="R1240" s="14">
        <v>0.2296042617960426</v>
      </c>
      <c r="S1240" s="6" t="s">
        <v>2591</v>
      </c>
      <c r="T1240" s="6" t="s">
        <v>2591</v>
      </c>
      <c r="U1240" s="15" t="s">
        <v>2591</v>
      </c>
      <c r="V1240" s="15" t="s">
        <v>616</v>
      </c>
      <c r="W1240" s="15" t="s">
        <v>165</v>
      </c>
      <c r="X1240" s="16">
        <v>1</v>
      </c>
      <c r="Y1240" s="45">
        <f t="shared" si="265"/>
        <v>73050</v>
      </c>
      <c r="Z1240" s="41">
        <f>IF(IFERROR(MATCH(E1240,CONV_CAISO_Gen_List!C:C,0),FALSE),1,0)</f>
        <v>0</v>
      </c>
      <c r="AA1240" s="47">
        <f t="shared" si="266"/>
        <v>6.0339999999999998</v>
      </c>
      <c r="AB1240">
        <f t="shared" si="267"/>
        <v>1</v>
      </c>
      <c r="AC1240">
        <f t="shared" si="268"/>
        <v>0</v>
      </c>
      <c r="AD1240">
        <f t="shared" si="264"/>
        <v>0</v>
      </c>
      <c r="AE1240">
        <f t="shared" si="269"/>
        <v>0</v>
      </c>
      <c r="AJ1240" s="44" t="str">
        <f>IFERROR(INDEX(MasterGenCapability_201906!$G:$G,MATCH($AF1240,MasterGenCapability_201906!$U:$U,0)),"")</f>
        <v/>
      </c>
      <c r="AK1240" s="44" t="str">
        <f>IFERROR(INDEX(NQC2020compliance_20191121!$L:$L,MATCH($AF1240,NQC2020compliance_20191121!$A:$A,0)),"")</f>
        <v/>
      </c>
    </row>
    <row r="1241" spans="2:37" hidden="1" x14ac:dyDescent="0.25">
      <c r="B1241" s="6">
        <v>1236</v>
      </c>
      <c r="C1241" s="6" t="s">
        <v>3093</v>
      </c>
      <c r="D1241" s="6" t="s">
        <v>3094</v>
      </c>
      <c r="E1241" s="6"/>
      <c r="F1241" s="6" t="s">
        <v>3027</v>
      </c>
      <c r="G1241" s="6" t="s">
        <v>30</v>
      </c>
      <c r="H1241" s="6"/>
      <c r="I1241" s="6"/>
      <c r="J1241" s="6" t="s">
        <v>614</v>
      </c>
      <c r="K1241" s="6"/>
      <c r="L1241" s="6" t="s">
        <v>1</v>
      </c>
      <c r="M1241" s="17">
        <v>40151</v>
      </c>
      <c r="N1241" s="12">
        <v>73050</v>
      </c>
      <c r="O1241" s="6">
        <v>1</v>
      </c>
      <c r="P1241" s="13">
        <v>3.6</v>
      </c>
      <c r="Q1241" s="13">
        <v>6.6922499999999996</v>
      </c>
      <c r="R1241" s="14">
        <v>0.21220985540334852</v>
      </c>
      <c r="S1241" s="6" t="s">
        <v>2591</v>
      </c>
      <c r="T1241" s="6" t="s">
        <v>2591</v>
      </c>
      <c r="U1241" s="15" t="s">
        <v>2591</v>
      </c>
      <c r="V1241" s="15" t="s">
        <v>616</v>
      </c>
      <c r="W1241" s="15" t="s">
        <v>165</v>
      </c>
      <c r="X1241" s="16">
        <v>1</v>
      </c>
      <c r="Y1241" s="45">
        <f t="shared" si="265"/>
        <v>73050</v>
      </c>
      <c r="Z1241" s="41">
        <f>IF(IFERROR(MATCH(E1241,CONV_CAISO_Gen_List!C:C,0),FALSE),1,0)</f>
        <v>0</v>
      </c>
      <c r="AA1241" s="47">
        <f t="shared" si="266"/>
        <v>6.6922499999999996</v>
      </c>
      <c r="AB1241">
        <f t="shared" si="267"/>
        <v>1</v>
      </c>
      <c r="AC1241">
        <f t="shared" si="268"/>
        <v>0</v>
      </c>
      <c r="AD1241">
        <f t="shared" si="264"/>
        <v>0</v>
      </c>
      <c r="AE1241">
        <f t="shared" si="269"/>
        <v>0</v>
      </c>
      <c r="AJ1241" s="44" t="str">
        <f>IFERROR(INDEX(MasterGenCapability_201906!$G:$G,MATCH($AF1241,MasterGenCapability_201906!$U:$U,0)),"")</f>
        <v/>
      </c>
      <c r="AK1241" s="44" t="str">
        <f>IFERROR(INDEX(NQC2020compliance_20191121!$L:$L,MATCH($AF1241,NQC2020compliance_20191121!$A:$A,0)),"")</f>
        <v/>
      </c>
    </row>
    <row r="1242" spans="2:37" hidden="1" x14ac:dyDescent="0.25">
      <c r="B1242" s="6">
        <v>1237</v>
      </c>
      <c r="C1242" s="6" t="s">
        <v>3095</v>
      </c>
      <c r="D1242" s="6" t="s">
        <v>3096</v>
      </c>
      <c r="E1242" s="6"/>
      <c r="F1242" s="6" t="s">
        <v>3027</v>
      </c>
      <c r="G1242" s="6" t="s">
        <v>30</v>
      </c>
      <c r="H1242" s="6"/>
      <c r="I1242" s="6"/>
      <c r="J1242" s="6" t="s">
        <v>614</v>
      </c>
      <c r="K1242" s="6"/>
      <c r="L1242" s="6" t="s">
        <v>1</v>
      </c>
      <c r="M1242" s="17" t="s">
        <v>3097</v>
      </c>
      <c r="N1242" s="12">
        <v>73050</v>
      </c>
      <c r="O1242" s="6">
        <v>1</v>
      </c>
      <c r="P1242" s="13">
        <v>2.4</v>
      </c>
      <c r="Q1242" s="13">
        <v>4.4577499999999999</v>
      </c>
      <c r="R1242" s="14">
        <v>0.21203148782343989</v>
      </c>
      <c r="S1242" s="6" t="s">
        <v>2591</v>
      </c>
      <c r="T1242" s="6" t="s">
        <v>2591</v>
      </c>
      <c r="U1242" s="15" t="s">
        <v>2591</v>
      </c>
      <c r="V1242" s="15" t="s">
        <v>616</v>
      </c>
      <c r="W1242" s="15" t="s">
        <v>165</v>
      </c>
      <c r="X1242" s="16">
        <v>1</v>
      </c>
      <c r="Y1242" s="45">
        <f t="shared" si="265"/>
        <v>73050</v>
      </c>
      <c r="Z1242" s="41">
        <f>IF(IFERROR(MATCH(E1242,CONV_CAISO_Gen_List!C:C,0),FALSE),1,0)</f>
        <v>0</v>
      </c>
      <c r="AA1242" s="47">
        <f t="shared" si="266"/>
        <v>4.4577499999999999</v>
      </c>
      <c r="AB1242">
        <f t="shared" si="267"/>
        <v>1</v>
      </c>
      <c r="AC1242">
        <f t="shared" si="268"/>
        <v>0</v>
      </c>
      <c r="AD1242">
        <f t="shared" si="264"/>
        <v>0</v>
      </c>
      <c r="AE1242">
        <f t="shared" si="269"/>
        <v>0</v>
      </c>
      <c r="AJ1242" s="44" t="str">
        <f>IFERROR(INDEX(MasterGenCapability_201906!$G:$G,MATCH($AF1242,MasterGenCapability_201906!$U:$U,0)),"")</f>
        <v/>
      </c>
      <c r="AK1242" s="44" t="str">
        <f>IFERROR(INDEX(NQC2020compliance_20191121!$L:$L,MATCH($AF1242,NQC2020compliance_20191121!$A:$A,0)),"")</f>
        <v/>
      </c>
    </row>
    <row r="1243" spans="2:37" hidden="1" x14ac:dyDescent="0.25">
      <c r="B1243" s="6">
        <v>1238</v>
      </c>
      <c r="C1243" s="6" t="s">
        <v>3098</v>
      </c>
      <c r="D1243" s="6" t="s">
        <v>3099</v>
      </c>
      <c r="E1243" s="6"/>
      <c r="F1243" s="6" t="s">
        <v>3027</v>
      </c>
      <c r="G1243" s="6" t="s">
        <v>30</v>
      </c>
      <c r="H1243" s="6"/>
      <c r="I1243" s="6"/>
      <c r="J1243" s="6" t="s">
        <v>614</v>
      </c>
      <c r="K1243" s="6"/>
      <c r="L1243" s="6" t="s">
        <v>1</v>
      </c>
      <c r="M1243" s="12">
        <v>41115</v>
      </c>
      <c r="N1243" s="12">
        <v>73050</v>
      </c>
      <c r="O1243" s="6">
        <v>1</v>
      </c>
      <c r="P1243" s="13">
        <v>1.9</v>
      </c>
      <c r="Q1243" s="13">
        <v>3.7249279999999998</v>
      </c>
      <c r="R1243" s="14">
        <v>0.22380004806536891</v>
      </c>
      <c r="S1243" s="6" t="s">
        <v>2591</v>
      </c>
      <c r="T1243" s="6" t="s">
        <v>2591</v>
      </c>
      <c r="U1243" s="15" t="s">
        <v>2591</v>
      </c>
      <c r="V1243" s="15" t="s">
        <v>616</v>
      </c>
      <c r="W1243" s="15" t="s">
        <v>165</v>
      </c>
      <c r="X1243" s="16">
        <v>1</v>
      </c>
      <c r="Y1243" s="45">
        <f t="shared" si="265"/>
        <v>73050</v>
      </c>
      <c r="Z1243" s="41">
        <f>IF(IFERROR(MATCH(E1243,CONV_CAISO_Gen_List!C:C,0),FALSE),1,0)</f>
        <v>0</v>
      </c>
      <c r="AA1243" s="47">
        <f t="shared" si="266"/>
        <v>3.7249279999999998</v>
      </c>
      <c r="AB1243">
        <f t="shared" si="267"/>
        <v>1</v>
      </c>
      <c r="AC1243">
        <f t="shared" si="268"/>
        <v>0</v>
      </c>
      <c r="AD1243">
        <f t="shared" si="264"/>
        <v>0</v>
      </c>
      <c r="AE1243">
        <f t="shared" si="269"/>
        <v>0</v>
      </c>
      <c r="AJ1243" s="44" t="str">
        <f>IFERROR(INDEX(MasterGenCapability_201906!$G:$G,MATCH($AF1243,MasterGenCapability_201906!$U:$U,0)),"")</f>
        <v/>
      </c>
      <c r="AK1243" s="44" t="str">
        <f>IFERROR(INDEX(NQC2020compliance_20191121!$L:$L,MATCH($AF1243,NQC2020compliance_20191121!$A:$A,0)),"")</f>
        <v/>
      </c>
    </row>
    <row r="1244" spans="2:37" hidden="1" x14ac:dyDescent="0.25">
      <c r="B1244" s="6">
        <v>1239</v>
      </c>
      <c r="C1244" s="6" t="s">
        <v>3100</v>
      </c>
      <c r="D1244" s="6" t="s">
        <v>3101</v>
      </c>
      <c r="E1244" s="6"/>
      <c r="F1244" s="6" t="s">
        <v>3027</v>
      </c>
      <c r="G1244" s="6" t="s">
        <v>30</v>
      </c>
      <c r="H1244" s="6"/>
      <c r="I1244" s="6"/>
      <c r="J1244" s="6" t="s">
        <v>614</v>
      </c>
      <c r="K1244" s="6"/>
      <c r="L1244" s="6" t="s">
        <v>1</v>
      </c>
      <c r="M1244" s="12">
        <v>40365</v>
      </c>
      <c r="N1244" s="12">
        <v>73050</v>
      </c>
      <c r="O1244" s="6">
        <v>1</v>
      </c>
      <c r="P1244" s="13">
        <v>1</v>
      </c>
      <c r="Q1244" s="13">
        <v>1.651</v>
      </c>
      <c r="R1244" s="14">
        <v>0.1884703196347032</v>
      </c>
      <c r="S1244" s="6" t="s">
        <v>2591</v>
      </c>
      <c r="T1244" s="6" t="s">
        <v>2591</v>
      </c>
      <c r="U1244" s="15" t="s">
        <v>2591</v>
      </c>
      <c r="V1244" s="15" t="s">
        <v>616</v>
      </c>
      <c r="W1244" s="15" t="s">
        <v>165</v>
      </c>
      <c r="X1244" s="16">
        <v>1</v>
      </c>
      <c r="Y1244" s="45">
        <f t="shared" si="265"/>
        <v>73050</v>
      </c>
      <c r="Z1244" s="41">
        <f>IF(IFERROR(MATCH(E1244,CONV_CAISO_Gen_List!C:C,0),FALSE),1,0)</f>
        <v>0</v>
      </c>
      <c r="AA1244" s="47">
        <f t="shared" si="266"/>
        <v>1.651</v>
      </c>
      <c r="AB1244">
        <f t="shared" si="267"/>
        <v>1</v>
      </c>
      <c r="AC1244">
        <f t="shared" si="268"/>
        <v>0</v>
      </c>
      <c r="AD1244">
        <f t="shared" si="264"/>
        <v>0</v>
      </c>
      <c r="AE1244">
        <f t="shared" si="269"/>
        <v>0</v>
      </c>
      <c r="AJ1244" s="44" t="str">
        <f>IFERROR(INDEX(MasterGenCapability_201906!$G:$G,MATCH($AF1244,MasterGenCapability_201906!$U:$U,0)),"")</f>
        <v/>
      </c>
      <c r="AK1244" s="44" t="str">
        <f>IFERROR(INDEX(NQC2020compliance_20191121!$L:$L,MATCH($AF1244,NQC2020compliance_20191121!$A:$A,0)),"")</f>
        <v/>
      </c>
    </row>
    <row r="1245" spans="2:37" hidden="1" x14ac:dyDescent="0.25">
      <c r="B1245" s="6">
        <v>1240</v>
      </c>
      <c r="C1245" s="6" t="s">
        <v>3102</v>
      </c>
      <c r="D1245" s="6" t="s">
        <v>3103</v>
      </c>
      <c r="E1245" s="6"/>
      <c r="F1245" s="6" t="s">
        <v>3027</v>
      </c>
      <c r="G1245" s="6" t="s">
        <v>30</v>
      </c>
      <c r="H1245" s="6"/>
      <c r="I1245" s="6"/>
      <c r="J1245" s="6" t="s">
        <v>614</v>
      </c>
      <c r="K1245" s="6"/>
      <c r="L1245" s="6" t="s">
        <v>1</v>
      </c>
      <c r="M1245" s="12">
        <v>40374</v>
      </c>
      <c r="N1245" s="12">
        <v>73050</v>
      </c>
      <c r="O1245" s="6">
        <v>1</v>
      </c>
      <c r="P1245" s="13">
        <v>1.8940000000000001</v>
      </c>
      <c r="Q1245" s="13">
        <v>4.5626460000000009</v>
      </c>
      <c r="R1245" s="14">
        <v>0.27500000000000002</v>
      </c>
      <c r="S1245" s="6" t="s">
        <v>2591</v>
      </c>
      <c r="T1245" s="6" t="s">
        <v>2591</v>
      </c>
      <c r="U1245" s="15" t="s">
        <v>2591</v>
      </c>
      <c r="V1245" s="15" t="s">
        <v>616</v>
      </c>
      <c r="W1245" s="15" t="s">
        <v>165</v>
      </c>
      <c r="X1245" s="16">
        <v>1</v>
      </c>
      <c r="Y1245" s="45">
        <f t="shared" si="265"/>
        <v>73050</v>
      </c>
      <c r="Z1245" s="41">
        <f>IF(IFERROR(MATCH(E1245,CONV_CAISO_Gen_List!C:C,0),FALSE),1,0)</f>
        <v>0</v>
      </c>
      <c r="AA1245" s="47">
        <f t="shared" si="266"/>
        <v>4.5626460000000009</v>
      </c>
      <c r="AB1245">
        <f t="shared" si="267"/>
        <v>1</v>
      </c>
      <c r="AC1245">
        <f t="shared" si="268"/>
        <v>0</v>
      </c>
      <c r="AD1245">
        <f t="shared" si="264"/>
        <v>0</v>
      </c>
      <c r="AE1245">
        <f t="shared" si="269"/>
        <v>0</v>
      </c>
      <c r="AJ1245" s="44" t="str">
        <f>IFERROR(INDEX(MasterGenCapability_201906!$G:$G,MATCH($AF1245,MasterGenCapability_201906!$U:$U,0)),"")</f>
        <v/>
      </c>
      <c r="AK1245" s="44" t="str">
        <f>IFERROR(INDEX(NQC2020compliance_20191121!$L:$L,MATCH($AF1245,NQC2020compliance_20191121!$A:$A,0)),"")</f>
        <v/>
      </c>
    </row>
    <row r="1246" spans="2:37" hidden="1" x14ac:dyDescent="0.25">
      <c r="B1246" s="6">
        <v>1241</v>
      </c>
      <c r="C1246" s="6" t="s">
        <v>3104</v>
      </c>
      <c r="D1246" s="6" t="s">
        <v>3105</v>
      </c>
      <c r="E1246" s="6"/>
      <c r="F1246" s="6" t="s">
        <v>3027</v>
      </c>
      <c r="G1246" s="6" t="s">
        <v>30</v>
      </c>
      <c r="H1246" s="6"/>
      <c r="I1246" s="6"/>
      <c r="J1246" s="6" t="s">
        <v>614</v>
      </c>
      <c r="K1246" s="6"/>
      <c r="L1246" s="6" t="s">
        <v>1</v>
      </c>
      <c r="M1246" s="12">
        <v>40541</v>
      </c>
      <c r="N1246" s="12">
        <v>73050</v>
      </c>
      <c r="O1246" s="6">
        <v>1</v>
      </c>
      <c r="P1246" s="13">
        <v>2.5</v>
      </c>
      <c r="Q1246" s="13">
        <v>4.0060000000000002</v>
      </c>
      <c r="R1246" s="14">
        <v>0.18292237442922377</v>
      </c>
      <c r="S1246" s="6" t="s">
        <v>2591</v>
      </c>
      <c r="T1246" s="6" t="s">
        <v>2591</v>
      </c>
      <c r="U1246" s="15" t="s">
        <v>2591</v>
      </c>
      <c r="V1246" s="15" t="s">
        <v>616</v>
      </c>
      <c r="W1246" s="15" t="s">
        <v>165</v>
      </c>
      <c r="X1246" s="16">
        <v>1</v>
      </c>
      <c r="Y1246" s="45">
        <f t="shared" si="265"/>
        <v>73050</v>
      </c>
      <c r="Z1246" s="41">
        <f>IF(IFERROR(MATCH(E1246,CONV_CAISO_Gen_List!C:C,0),FALSE),1,0)</f>
        <v>0</v>
      </c>
      <c r="AA1246" s="47">
        <f t="shared" si="266"/>
        <v>4.0060000000000002</v>
      </c>
      <c r="AB1246">
        <f t="shared" si="267"/>
        <v>1</v>
      </c>
      <c r="AC1246">
        <f t="shared" si="268"/>
        <v>0</v>
      </c>
      <c r="AD1246">
        <f t="shared" si="264"/>
        <v>0</v>
      </c>
      <c r="AE1246">
        <f t="shared" si="269"/>
        <v>0</v>
      </c>
      <c r="AJ1246" s="44" t="str">
        <f>IFERROR(INDEX(MasterGenCapability_201906!$G:$G,MATCH($AF1246,MasterGenCapability_201906!$U:$U,0)),"")</f>
        <v/>
      </c>
      <c r="AK1246" s="44" t="str">
        <f>IFERROR(INDEX(NQC2020compliance_20191121!$L:$L,MATCH($AF1246,NQC2020compliance_20191121!$A:$A,0)),"")</f>
        <v/>
      </c>
    </row>
    <row r="1247" spans="2:37" hidden="1" x14ac:dyDescent="0.25">
      <c r="B1247" s="6">
        <v>1242</v>
      </c>
      <c r="C1247" s="6" t="s">
        <v>3106</v>
      </c>
      <c r="D1247" s="6" t="s">
        <v>3107</v>
      </c>
      <c r="E1247" s="6"/>
      <c r="F1247" s="6" t="s">
        <v>3027</v>
      </c>
      <c r="G1247" s="6" t="s">
        <v>30</v>
      </c>
      <c r="H1247" s="6"/>
      <c r="I1247" s="6"/>
      <c r="J1247" s="6" t="s">
        <v>614</v>
      </c>
      <c r="K1247" s="6"/>
      <c r="L1247" s="6" t="s">
        <v>1</v>
      </c>
      <c r="M1247" s="12">
        <v>41596</v>
      </c>
      <c r="N1247" s="12">
        <v>48901</v>
      </c>
      <c r="O1247" s="6">
        <v>1</v>
      </c>
      <c r="P1247" s="13">
        <v>1.5</v>
      </c>
      <c r="Q1247" s="13">
        <v>0.85199999999999998</v>
      </c>
      <c r="R1247" s="14">
        <v>6.4840182648401828E-2</v>
      </c>
      <c r="S1247" s="6" t="s">
        <v>2591</v>
      </c>
      <c r="T1247" s="6" t="s">
        <v>2591</v>
      </c>
      <c r="U1247" s="15" t="s">
        <v>2591</v>
      </c>
      <c r="V1247" s="15" t="s">
        <v>616</v>
      </c>
      <c r="W1247" s="15" t="s">
        <v>165</v>
      </c>
      <c r="X1247" s="16">
        <v>1</v>
      </c>
      <c r="Y1247" s="45">
        <f t="shared" si="265"/>
        <v>73050</v>
      </c>
      <c r="Z1247" s="41">
        <f>IF(IFERROR(MATCH(E1247,CONV_CAISO_Gen_List!C:C,0),FALSE),1,0)</f>
        <v>0</v>
      </c>
      <c r="AA1247" s="47">
        <f t="shared" si="266"/>
        <v>0.85199999999999998</v>
      </c>
      <c r="AB1247">
        <f t="shared" si="267"/>
        <v>1</v>
      </c>
      <c r="AC1247">
        <f t="shared" si="268"/>
        <v>0</v>
      </c>
      <c r="AD1247">
        <f t="shared" si="264"/>
        <v>0</v>
      </c>
      <c r="AE1247">
        <f t="shared" si="269"/>
        <v>0</v>
      </c>
      <c r="AJ1247" s="44" t="str">
        <f>IFERROR(INDEX(MasterGenCapability_201906!$G:$G,MATCH($AF1247,MasterGenCapability_201906!$U:$U,0)),"")</f>
        <v/>
      </c>
      <c r="AK1247" s="44" t="str">
        <f>IFERROR(INDEX(NQC2020compliance_20191121!$L:$L,MATCH($AF1247,NQC2020compliance_20191121!$A:$A,0)),"")</f>
        <v/>
      </c>
    </row>
    <row r="1248" spans="2:37" hidden="1" x14ac:dyDescent="0.25">
      <c r="B1248" s="6">
        <v>1243</v>
      </c>
      <c r="C1248" s="6" t="s">
        <v>3108</v>
      </c>
      <c r="D1248" s="6" t="s">
        <v>3109</v>
      </c>
      <c r="E1248" s="6"/>
      <c r="F1248" s="6" t="s">
        <v>3027</v>
      </c>
      <c r="G1248" s="6" t="s">
        <v>30</v>
      </c>
      <c r="H1248" s="6"/>
      <c r="I1248" s="6"/>
      <c r="J1248" s="6" t="s">
        <v>614</v>
      </c>
      <c r="K1248" s="6"/>
      <c r="L1248" s="6" t="s">
        <v>1</v>
      </c>
      <c r="M1248" s="17" t="s">
        <v>3110</v>
      </c>
      <c r="N1248" s="12">
        <v>73050</v>
      </c>
      <c r="O1248" s="6">
        <v>1</v>
      </c>
      <c r="P1248" s="13">
        <v>1</v>
      </c>
      <c r="Q1248" s="13">
        <v>1.6519999999999999</v>
      </c>
      <c r="R1248" s="14">
        <v>0.18858447488584473</v>
      </c>
      <c r="S1248" s="6" t="s">
        <v>2591</v>
      </c>
      <c r="T1248" s="6" t="s">
        <v>2591</v>
      </c>
      <c r="U1248" s="15" t="s">
        <v>2591</v>
      </c>
      <c r="V1248" s="15" t="s">
        <v>616</v>
      </c>
      <c r="W1248" s="15" t="s">
        <v>165</v>
      </c>
      <c r="X1248" s="16">
        <v>1</v>
      </c>
      <c r="Y1248" s="45">
        <f t="shared" si="265"/>
        <v>73050</v>
      </c>
      <c r="Z1248" s="41">
        <f>IF(IFERROR(MATCH(E1248,CONV_CAISO_Gen_List!C:C,0),FALSE),1,0)</f>
        <v>0</v>
      </c>
      <c r="AA1248" s="47">
        <f t="shared" si="266"/>
        <v>1.6519999999999999</v>
      </c>
      <c r="AB1248">
        <f t="shared" si="267"/>
        <v>1</v>
      </c>
      <c r="AC1248">
        <f t="shared" si="268"/>
        <v>0</v>
      </c>
      <c r="AD1248">
        <f t="shared" si="264"/>
        <v>0</v>
      </c>
      <c r="AE1248">
        <f t="shared" si="269"/>
        <v>0</v>
      </c>
      <c r="AJ1248" s="44" t="str">
        <f>IFERROR(INDEX(MasterGenCapability_201906!$G:$G,MATCH($AF1248,MasterGenCapability_201906!$U:$U,0)),"")</f>
        <v/>
      </c>
      <c r="AK1248" s="44" t="str">
        <f>IFERROR(INDEX(NQC2020compliance_20191121!$L:$L,MATCH($AF1248,NQC2020compliance_20191121!$A:$A,0)),"")</f>
        <v/>
      </c>
    </row>
    <row r="1249" spans="2:37" hidden="1" x14ac:dyDescent="0.25">
      <c r="B1249" s="6">
        <v>1244</v>
      </c>
      <c r="C1249" s="6" t="s">
        <v>3111</v>
      </c>
      <c r="D1249" s="6" t="s">
        <v>3112</v>
      </c>
      <c r="E1249" s="6" t="s">
        <v>1165</v>
      </c>
      <c r="F1249" s="6" t="s">
        <v>3027</v>
      </c>
      <c r="G1249" s="6" t="s">
        <v>30</v>
      </c>
      <c r="H1249" s="6"/>
      <c r="I1249" s="6"/>
      <c r="J1249" s="6" t="s">
        <v>191</v>
      </c>
      <c r="K1249" s="6"/>
      <c r="L1249" s="6" t="s">
        <v>1</v>
      </c>
      <c r="M1249" s="12">
        <v>42917</v>
      </c>
      <c r="N1249" s="12">
        <v>51135</v>
      </c>
      <c r="O1249" s="6">
        <v>1</v>
      </c>
      <c r="P1249" s="13">
        <v>53.97</v>
      </c>
      <c r="Q1249" s="13">
        <v>352.96633500000002</v>
      </c>
      <c r="R1249" s="14">
        <v>0.74658070439945079</v>
      </c>
      <c r="S1249" s="6" t="s">
        <v>35</v>
      </c>
      <c r="T1249" s="6" t="s">
        <v>2591</v>
      </c>
      <c r="U1249" s="15" t="s">
        <v>35</v>
      </c>
      <c r="V1249" s="15" t="s">
        <v>191</v>
      </c>
      <c r="W1249" s="15" t="s">
        <v>165</v>
      </c>
      <c r="X1249" s="16">
        <v>1</v>
      </c>
      <c r="Y1249" s="45">
        <f t="shared" si="265"/>
        <v>73050</v>
      </c>
      <c r="Z1249" s="41">
        <f>IF(IFERROR(MATCH(E1249,CONV_CAISO_Gen_List!C:C,0),FALSE),1,0)</f>
        <v>0</v>
      </c>
      <c r="AA1249" s="47">
        <f t="shared" si="266"/>
        <v>352.96633500000002</v>
      </c>
      <c r="AB1249">
        <f t="shared" si="267"/>
        <v>1</v>
      </c>
      <c r="AC1249">
        <f t="shared" si="268"/>
        <v>0</v>
      </c>
      <c r="AD1249">
        <f t="shared" si="264"/>
        <v>0</v>
      </c>
      <c r="AE1249">
        <f t="shared" si="269"/>
        <v>0</v>
      </c>
      <c r="AJ1249" s="44" t="str">
        <f>IFERROR(INDEX(MasterGenCapability_201906!$G:$G,MATCH($AF1249,MasterGenCapability_201906!$U:$U,0)),"")</f>
        <v/>
      </c>
      <c r="AK1249" s="44" t="str">
        <f>IFERROR(INDEX(NQC2020compliance_20191121!$L:$L,MATCH($AF1249,NQC2020compliance_20191121!$A:$A,0)),"")</f>
        <v/>
      </c>
    </row>
    <row r="1250" spans="2:37" hidden="1" x14ac:dyDescent="0.25">
      <c r="B1250" s="6">
        <v>1245</v>
      </c>
      <c r="C1250" s="6" t="s">
        <v>3111</v>
      </c>
      <c r="D1250" s="6" t="s">
        <v>3113</v>
      </c>
      <c r="E1250" s="6" t="s">
        <v>1165</v>
      </c>
      <c r="F1250" s="6" t="s">
        <v>3027</v>
      </c>
      <c r="G1250" s="6" t="s">
        <v>30</v>
      </c>
      <c r="H1250" s="6"/>
      <c r="I1250" s="6"/>
      <c r="J1250" s="6" t="s">
        <v>191</v>
      </c>
      <c r="K1250" s="6"/>
      <c r="L1250" s="6" t="s">
        <v>1</v>
      </c>
      <c r="M1250" s="12">
        <v>42917</v>
      </c>
      <c r="N1250" s="12">
        <v>51135</v>
      </c>
      <c r="O1250" s="6">
        <v>1</v>
      </c>
      <c r="P1250" s="13">
        <v>35.799999999999997</v>
      </c>
      <c r="Q1250" s="13">
        <v>335.42016666666672</v>
      </c>
      <c r="R1250" s="14">
        <v>1.0695523285970598</v>
      </c>
      <c r="S1250" s="6" t="s">
        <v>35</v>
      </c>
      <c r="T1250" s="6" t="s">
        <v>2591</v>
      </c>
      <c r="U1250" s="15" t="s">
        <v>35</v>
      </c>
      <c r="V1250" s="15" t="s">
        <v>191</v>
      </c>
      <c r="W1250" s="15" t="s">
        <v>165</v>
      </c>
      <c r="X1250" s="16">
        <v>1</v>
      </c>
      <c r="Y1250" s="45">
        <f t="shared" si="265"/>
        <v>73050</v>
      </c>
      <c r="Z1250" s="41">
        <f>IF(IFERROR(MATCH(E1250,CONV_CAISO_Gen_List!C:C,0),FALSE),1,0)</f>
        <v>0</v>
      </c>
      <c r="AA1250" s="47">
        <f t="shared" si="266"/>
        <v>335.42016666666672</v>
      </c>
      <c r="AB1250">
        <f t="shared" si="267"/>
        <v>1</v>
      </c>
      <c r="AC1250">
        <f t="shared" si="268"/>
        <v>0</v>
      </c>
      <c r="AD1250">
        <f t="shared" si="264"/>
        <v>0</v>
      </c>
      <c r="AE1250">
        <f t="shared" si="269"/>
        <v>0</v>
      </c>
      <c r="AJ1250" s="44" t="str">
        <f>IFERROR(INDEX(MasterGenCapability_201906!$G:$G,MATCH($AF1250,MasterGenCapability_201906!$U:$U,0)),"")</f>
        <v/>
      </c>
      <c r="AK1250" s="44" t="str">
        <f>IFERROR(INDEX(NQC2020compliance_20191121!$L:$L,MATCH($AF1250,NQC2020compliance_20191121!$A:$A,0)),"")</f>
        <v/>
      </c>
    </row>
    <row r="1251" spans="2:37" hidden="1" x14ac:dyDescent="0.25">
      <c r="B1251" s="6">
        <v>1246</v>
      </c>
      <c r="C1251" s="6" t="s">
        <v>3111</v>
      </c>
      <c r="D1251" s="6" t="s">
        <v>3114</v>
      </c>
      <c r="E1251" s="6" t="s">
        <v>1165</v>
      </c>
      <c r="F1251" s="6" t="s">
        <v>3027</v>
      </c>
      <c r="G1251" s="6" t="s">
        <v>30</v>
      </c>
      <c r="H1251" s="6"/>
      <c r="I1251" s="6"/>
      <c r="J1251" s="6" t="s">
        <v>191</v>
      </c>
      <c r="K1251" s="6"/>
      <c r="L1251" s="6" t="s">
        <v>1</v>
      </c>
      <c r="M1251" s="12">
        <v>42917</v>
      </c>
      <c r="N1251" s="12">
        <v>51135</v>
      </c>
      <c r="O1251" s="6">
        <v>1</v>
      </c>
      <c r="P1251" s="13">
        <v>35.799999999999997</v>
      </c>
      <c r="Q1251" s="13">
        <v>332.30283333333335</v>
      </c>
      <c r="R1251" s="14">
        <v>1.0596121059836912</v>
      </c>
      <c r="S1251" s="6" t="s">
        <v>35</v>
      </c>
      <c r="T1251" s="6" t="s">
        <v>2591</v>
      </c>
      <c r="U1251" s="15" t="s">
        <v>35</v>
      </c>
      <c r="V1251" s="15" t="s">
        <v>191</v>
      </c>
      <c r="W1251" s="15" t="s">
        <v>165</v>
      </c>
      <c r="X1251" s="16">
        <v>1</v>
      </c>
      <c r="Y1251" s="45">
        <f t="shared" si="265"/>
        <v>73050</v>
      </c>
      <c r="Z1251" s="41">
        <f>IF(IFERROR(MATCH(E1251,CONV_CAISO_Gen_List!C:C,0),FALSE),1,0)</f>
        <v>0</v>
      </c>
      <c r="AA1251" s="47">
        <f t="shared" si="266"/>
        <v>332.30283333333335</v>
      </c>
      <c r="AB1251">
        <f t="shared" si="267"/>
        <v>1</v>
      </c>
      <c r="AC1251">
        <f t="shared" si="268"/>
        <v>0</v>
      </c>
      <c r="AD1251">
        <f t="shared" si="264"/>
        <v>0</v>
      </c>
      <c r="AE1251">
        <f t="shared" si="269"/>
        <v>0</v>
      </c>
      <c r="AJ1251" s="44" t="str">
        <f>IFERROR(INDEX(MasterGenCapability_201906!$G:$G,MATCH($AF1251,MasterGenCapability_201906!$U:$U,0)),"")</f>
        <v/>
      </c>
      <c r="AK1251" s="44" t="str">
        <f>IFERROR(INDEX(NQC2020compliance_20191121!$L:$L,MATCH($AF1251,NQC2020compliance_20191121!$A:$A,0)),"")</f>
        <v/>
      </c>
    </row>
    <row r="1252" spans="2:37" hidden="1" x14ac:dyDescent="0.25">
      <c r="B1252" s="6">
        <v>1247</v>
      </c>
      <c r="C1252" s="6" t="s">
        <v>3111</v>
      </c>
      <c r="D1252" s="6" t="s">
        <v>3001</v>
      </c>
      <c r="E1252" s="6" t="s">
        <v>1165</v>
      </c>
      <c r="F1252" s="6" t="s">
        <v>3027</v>
      </c>
      <c r="G1252" s="6" t="s">
        <v>30</v>
      </c>
      <c r="H1252" s="6"/>
      <c r="I1252" s="6"/>
      <c r="J1252" s="6" t="s">
        <v>191</v>
      </c>
      <c r="K1252" s="6"/>
      <c r="L1252" s="6" t="s">
        <v>1</v>
      </c>
      <c r="M1252" s="12">
        <v>42917</v>
      </c>
      <c r="N1252" s="12">
        <v>51135</v>
      </c>
      <c r="O1252" s="6">
        <v>1</v>
      </c>
      <c r="P1252" s="13">
        <v>49.9</v>
      </c>
      <c r="Q1252" s="13">
        <v>324.01366833333333</v>
      </c>
      <c r="R1252" s="14">
        <v>0.74123971306387515</v>
      </c>
      <c r="S1252" s="6" t="s">
        <v>905</v>
      </c>
      <c r="T1252" s="6" t="s">
        <v>2591</v>
      </c>
      <c r="U1252" s="15" t="s">
        <v>905</v>
      </c>
      <c r="V1252" s="15" t="s">
        <v>191</v>
      </c>
      <c r="W1252" s="15" t="s">
        <v>165</v>
      </c>
      <c r="X1252" s="16">
        <v>1</v>
      </c>
      <c r="Y1252" s="45">
        <f t="shared" si="265"/>
        <v>73050</v>
      </c>
      <c r="Z1252" s="41">
        <f>IF(IFERROR(MATCH(E1252,CONV_CAISO_Gen_List!C:C,0),FALSE),1,0)</f>
        <v>0</v>
      </c>
      <c r="AA1252" s="47">
        <f t="shared" si="266"/>
        <v>324.01366833333333</v>
      </c>
      <c r="AB1252">
        <f t="shared" si="267"/>
        <v>1</v>
      </c>
      <c r="AC1252">
        <f t="shared" si="268"/>
        <v>0</v>
      </c>
      <c r="AD1252">
        <f t="shared" si="264"/>
        <v>0</v>
      </c>
      <c r="AE1252">
        <f t="shared" si="269"/>
        <v>0</v>
      </c>
      <c r="AJ1252" s="44" t="str">
        <f>IFERROR(INDEX(MasterGenCapability_201906!$G:$G,MATCH($AF1252,MasterGenCapability_201906!$U:$U,0)),"")</f>
        <v/>
      </c>
      <c r="AK1252" s="44" t="str">
        <f>IFERROR(INDEX(NQC2020compliance_20191121!$L:$L,MATCH($AF1252,NQC2020compliance_20191121!$A:$A,0)),"")</f>
        <v/>
      </c>
    </row>
    <row r="1253" spans="2:37" hidden="1" x14ac:dyDescent="0.25">
      <c r="B1253" s="6">
        <v>1248</v>
      </c>
      <c r="C1253" s="6" t="s">
        <v>3111</v>
      </c>
      <c r="D1253" s="6" t="s">
        <v>3115</v>
      </c>
      <c r="E1253" s="6" t="s">
        <v>1165</v>
      </c>
      <c r="F1253" s="6" t="s">
        <v>3027</v>
      </c>
      <c r="G1253" s="6" t="s">
        <v>30</v>
      </c>
      <c r="H1253" s="6"/>
      <c r="I1253" s="6"/>
      <c r="J1253" s="6" t="s">
        <v>191</v>
      </c>
      <c r="K1253" s="6"/>
      <c r="L1253" s="6" t="s">
        <v>1</v>
      </c>
      <c r="M1253" s="12">
        <v>42917</v>
      </c>
      <c r="N1253" s="12">
        <v>51135</v>
      </c>
      <c r="O1253" s="6">
        <v>1</v>
      </c>
      <c r="P1253" s="13">
        <v>35.799999999999997</v>
      </c>
      <c r="Q1253" s="13">
        <v>316.12116666666662</v>
      </c>
      <c r="R1253" s="14">
        <v>1.0080137198880981</v>
      </c>
      <c r="S1253" s="6" t="s">
        <v>35</v>
      </c>
      <c r="T1253" s="6" t="s">
        <v>2591</v>
      </c>
      <c r="U1253" s="15" t="s">
        <v>35</v>
      </c>
      <c r="V1253" s="15" t="s">
        <v>191</v>
      </c>
      <c r="W1253" s="15" t="s">
        <v>165</v>
      </c>
      <c r="X1253" s="16">
        <v>1</v>
      </c>
      <c r="Y1253" s="45">
        <f t="shared" si="265"/>
        <v>73050</v>
      </c>
      <c r="Z1253" s="41">
        <f>IF(IFERROR(MATCH(E1253,CONV_CAISO_Gen_List!C:C,0),FALSE),1,0)</f>
        <v>0</v>
      </c>
      <c r="AA1253" s="47">
        <f t="shared" si="266"/>
        <v>316.12116666666662</v>
      </c>
      <c r="AB1253">
        <f t="shared" si="267"/>
        <v>1</v>
      </c>
      <c r="AC1253">
        <f t="shared" si="268"/>
        <v>0</v>
      </c>
      <c r="AD1253">
        <f t="shared" si="264"/>
        <v>0</v>
      </c>
      <c r="AE1253">
        <f t="shared" si="269"/>
        <v>0</v>
      </c>
      <c r="AJ1253" s="44" t="str">
        <f>IFERROR(INDEX(MasterGenCapability_201906!$G:$G,MATCH($AF1253,MasterGenCapability_201906!$U:$U,0)),"")</f>
        <v/>
      </c>
      <c r="AK1253" s="44" t="str">
        <f>IFERROR(INDEX(NQC2020compliance_20191121!$L:$L,MATCH($AF1253,NQC2020compliance_20191121!$A:$A,0)),"")</f>
        <v/>
      </c>
    </row>
    <row r="1254" spans="2:37" hidden="1" x14ac:dyDescent="0.25">
      <c r="B1254" s="6">
        <v>1249</v>
      </c>
      <c r="C1254" s="6" t="s">
        <v>3111</v>
      </c>
      <c r="D1254" s="6" t="s">
        <v>3116</v>
      </c>
      <c r="E1254" s="6" t="s">
        <v>1165</v>
      </c>
      <c r="F1254" s="6" t="s">
        <v>3027</v>
      </c>
      <c r="G1254" s="6" t="s">
        <v>30</v>
      </c>
      <c r="H1254" s="6"/>
      <c r="I1254" s="6"/>
      <c r="J1254" s="6" t="s">
        <v>191</v>
      </c>
      <c r="K1254" s="6"/>
      <c r="L1254" s="6" t="s">
        <v>1</v>
      </c>
      <c r="M1254" s="12">
        <v>42917</v>
      </c>
      <c r="N1254" s="12">
        <v>51135</v>
      </c>
      <c r="O1254" s="6">
        <v>1</v>
      </c>
      <c r="P1254" s="13">
        <v>51</v>
      </c>
      <c r="Q1254" s="13">
        <v>313.66000166666669</v>
      </c>
      <c r="R1254" s="14">
        <v>0.7020771816336886</v>
      </c>
      <c r="S1254" s="6" t="s">
        <v>35</v>
      </c>
      <c r="T1254" s="6" t="s">
        <v>2591</v>
      </c>
      <c r="U1254" s="15" t="s">
        <v>35</v>
      </c>
      <c r="V1254" s="15" t="s">
        <v>191</v>
      </c>
      <c r="W1254" s="15" t="s">
        <v>165</v>
      </c>
      <c r="X1254" s="16">
        <v>1</v>
      </c>
      <c r="Y1254" s="45">
        <f t="shared" si="265"/>
        <v>73050</v>
      </c>
      <c r="Z1254" s="41">
        <f>IF(IFERROR(MATCH(E1254,CONV_CAISO_Gen_List!C:C,0),FALSE),1,0)</f>
        <v>0</v>
      </c>
      <c r="AA1254" s="47">
        <f t="shared" si="266"/>
        <v>313.66000166666669</v>
      </c>
      <c r="AB1254">
        <f t="shared" si="267"/>
        <v>1</v>
      </c>
      <c r="AC1254">
        <f t="shared" si="268"/>
        <v>0</v>
      </c>
      <c r="AD1254">
        <f t="shared" si="264"/>
        <v>0</v>
      </c>
      <c r="AE1254">
        <f t="shared" si="269"/>
        <v>0</v>
      </c>
      <c r="AJ1254" s="44" t="str">
        <f>IFERROR(INDEX(MasterGenCapability_201906!$G:$G,MATCH($AF1254,MasterGenCapability_201906!$U:$U,0)),"")</f>
        <v/>
      </c>
      <c r="AK1254" s="44" t="str">
        <f>IFERROR(INDEX(NQC2020compliance_20191121!$L:$L,MATCH($AF1254,NQC2020compliance_20191121!$A:$A,0)),"")</f>
        <v/>
      </c>
    </row>
    <row r="1255" spans="2:37" hidden="1" x14ac:dyDescent="0.25">
      <c r="B1255" s="6">
        <v>1250</v>
      </c>
      <c r="C1255" s="6" t="s">
        <v>3111</v>
      </c>
      <c r="D1255" s="6" t="s">
        <v>3117</v>
      </c>
      <c r="E1255" s="6" t="s">
        <v>1165</v>
      </c>
      <c r="F1255" s="6" t="s">
        <v>3027</v>
      </c>
      <c r="G1255" s="6" t="s">
        <v>30</v>
      </c>
      <c r="H1255" s="6"/>
      <c r="I1255" s="6"/>
      <c r="J1255" s="6" t="s">
        <v>191</v>
      </c>
      <c r="K1255" s="6"/>
      <c r="L1255" s="6" t="s">
        <v>1</v>
      </c>
      <c r="M1255" s="12">
        <v>42917</v>
      </c>
      <c r="N1255" s="12">
        <v>51135</v>
      </c>
      <c r="O1255" s="6">
        <v>1</v>
      </c>
      <c r="P1255" s="13">
        <v>30.16</v>
      </c>
      <c r="Q1255" s="13">
        <v>272.67266666666671</v>
      </c>
      <c r="R1255" s="14">
        <v>1.0320628893491437</v>
      </c>
      <c r="S1255" s="6" t="s">
        <v>35</v>
      </c>
      <c r="T1255" s="6" t="s">
        <v>2591</v>
      </c>
      <c r="U1255" s="15" t="s">
        <v>35</v>
      </c>
      <c r="V1255" s="15" t="s">
        <v>191</v>
      </c>
      <c r="W1255" s="15" t="s">
        <v>165</v>
      </c>
      <c r="X1255" s="16">
        <v>1</v>
      </c>
      <c r="Y1255" s="45">
        <f t="shared" si="265"/>
        <v>73050</v>
      </c>
      <c r="Z1255" s="41">
        <f>IF(IFERROR(MATCH(E1255,CONV_CAISO_Gen_List!C:C,0),FALSE),1,0)</f>
        <v>0</v>
      </c>
      <c r="AA1255" s="47">
        <f t="shared" si="266"/>
        <v>272.67266666666671</v>
      </c>
      <c r="AB1255">
        <f t="shared" si="267"/>
        <v>1</v>
      </c>
      <c r="AC1255">
        <f t="shared" si="268"/>
        <v>0</v>
      </c>
      <c r="AD1255">
        <f t="shared" si="264"/>
        <v>0</v>
      </c>
      <c r="AE1255">
        <f t="shared" si="269"/>
        <v>0</v>
      </c>
      <c r="AJ1255" s="44" t="str">
        <f>IFERROR(INDEX(MasterGenCapability_201906!$G:$G,MATCH($AF1255,MasterGenCapability_201906!$U:$U,0)),"")</f>
        <v/>
      </c>
      <c r="AK1255" s="44" t="str">
        <f>IFERROR(INDEX(NQC2020compliance_20191121!$L:$L,MATCH($AF1255,NQC2020compliance_20191121!$A:$A,0)),"")</f>
        <v/>
      </c>
    </row>
    <row r="1256" spans="2:37" hidden="1" x14ac:dyDescent="0.25">
      <c r="B1256" s="6">
        <v>1251</v>
      </c>
      <c r="C1256" s="6" t="s">
        <v>3111</v>
      </c>
      <c r="D1256" s="6" t="s">
        <v>3118</v>
      </c>
      <c r="E1256" s="6" t="s">
        <v>1165</v>
      </c>
      <c r="F1256" s="6" t="s">
        <v>3027</v>
      </c>
      <c r="G1256" s="6" t="s">
        <v>30</v>
      </c>
      <c r="H1256" s="6"/>
      <c r="I1256" s="6"/>
      <c r="J1256" s="6" t="s">
        <v>191</v>
      </c>
      <c r="K1256" s="6"/>
      <c r="L1256" s="6" t="s">
        <v>1</v>
      </c>
      <c r="M1256" s="12">
        <v>42917</v>
      </c>
      <c r="N1256" s="12">
        <v>51135</v>
      </c>
      <c r="O1256" s="6">
        <v>1</v>
      </c>
      <c r="P1256" s="13">
        <v>11.65</v>
      </c>
      <c r="Q1256" s="13">
        <v>117.85617166666667</v>
      </c>
      <c r="R1256" s="14">
        <v>1.1548412768403655</v>
      </c>
      <c r="S1256" s="6" t="s">
        <v>35</v>
      </c>
      <c r="T1256" s="6" t="s">
        <v>2591</v>
      </c>
      <c r="U1256" s="15" t="s">
        <v>35</v>
      </c>
      <c r="V1256" s="15" t="s">
        <v>191</v>
      </c>
      <c r="W1256" s="15" t="s">
        <v>165</v>
      </c>
      <c r="X1256" s="16">
        <v>1</v>
      </c>
      <c r="Y1256" s="45">
        <f t="shared" si="265"/>
        <v>73050</v>
      </c>
      <c r="Z1256" s="41">
        <f>IF(IFERROR(MATCH(E1256,CONV_CAISO_Gen_List!C:C,0),FALSE),1,0)</f>
        <v>0</v>
      </c>
      <c r="AA1256" s="47">
        <f t="shared" si="266"/>
        <v>117.85617166666667</v>
      </c>
      <c r="AB1256">
        <f t="shared" si="267"/>
        <v>1</v>
      </c>
      <c r="AC1256">
        <f t="shared" si="268"/>
        <v>0</v>
      </c>
      <c r="AD1256">
        <f t="shared" si="264"/>
        <v>0</v>
      </c>
      <c r="AE1256">
        <f t="shared" si="269"/>
        <v>0</v>
      </c>
      <c r="AJ1256" s="44" t="str">
        <f>IFERROR(INDEX(MasterGenCapability_201906!$G:$G,MATCH($AF1256,MasterGenCapability_201906!$U:$U,0)),"")</f>
        <v/>
      </c>
      <c r="AK1256" s="44" t="str">
        <f>IFERROR(INDEX(NQC2020compliance_20191121!$L:$L,MATCH($AF1256,NQC2020compliance_20191121!$A:$A,0)),"")</f>
        <v/>
      </c>
    </row>
    <row r="1257" spans="2:37" hidden="1" x14ac:dyDescent="0.25">
      <c r="B1257" s="6">
        <v>1252</v>
      </c>
      <c r="C1257" s="6" t="s">
        <v>3111</v>
      </c>
      <c r="D1257" s="6" t="s">
        <v>3119</v>
      </c>
      <c r="E1257" s="6" t="s">
        <v>1165</v>
      </c>
      <c r="F1257" s="6" t="s">
        <v>3027</v>
      </c>
      <c r="G1257" s="6" t="s">
        <v>30</v>
      </c>
      <c r="H1257" s="6"/>
      <c r="I1257" s="6"/>
      <c r="J1257" s="6" t="s">
        <v>191</v>
      </c>
      <c r="K1257" s="6"/>
      <c r="L1257" s="6" t="s">
        <v>1</v>
      </c>
      <c r="M1257" s="12">
        <v>42917</v>
      </c>
      <c r="N1257" s="12">
        <v>51135</v>
      </c>
      <c r="O1257" s="6">
        <v>1</v>
      </c>
      <c r="P1257" s="13">
        <v>10</v>
      </c>
      <c r="Q1257" s="13">
        <v>69.619351666666674</v>
      </c>
      <c r="R1257" s="14">
        <v>0.79474145738203972</v>
      </c>
      <c r="S1257" s="6" t="s">
        <v>35</v>
      </c>
      <c r="T1257" s="6" t="s">
        <v>2591</v>
      </c>
      <c r="U1257" s="15" t="s">
        <v>35</v>
      </c>
      <c r="V1257" s="15" t="s">
        <v>191</v>
      </c>
      <c r="W1257" s="15" t="s">
        <v>165</v>
      </c>
      <c r="X1257" s="16">
        <v>1</v>
      </c>
      <c r="Y1257" s="45">
        <f t="shared" si="265"/>
        <v>73050</v>
      </c>
      <c r="Z1257" s="41">
        <f>IF(IFERROR(MATCH(E1257,CONV_CAISO_Gen_List!C:C,0),FALSE),1,0)</f>
        <v>0</v>
      </c>
      <c r="AA1257" s="47">
        <f t="shared" si="266"/>
        <v>69.619351666666674</v>
      </c>
      <c r="AB1257">
        <f t="shared" si="267"/>
        <v>1</v>
      </c>
      <c r="AC1257">
        <f t="shared" si="268"/>
        <v>0</v>
      </c>
      <c r="AD1257">
        <f t="shared" si="264"/>
        <v>0</v>
      </c>
      <c r="AE1257">
        <f t="shared" si="269"/>
        <v>0</v>
      </c>
      <c r="AJ1257" s="44" t="str">
        <f>IFERROR(INDEX(MasterGenCapability_201906!$G:$G,MATCH($AF1257,MasterGenCapability_201906!$U:$U,0)),"")</f>
        <v/>
      </c>
      <c r="AK1257" s="44" t="str">
        <f>IFERROR(INDEX(NQC2020compliance_20191121!$L:$L,MATCH($AF1257,NQC2020compliance_20191121!$A:$A,0)),"")</f>
        <v/>
      </c>
    </row>
    <row r="1258" spans="2:37" hidden="1" x14ac:dyDescent="0.25">
      <c r="B1258" s="6">
        <v>1253</v>
      </c>
      <c r="C1258" s="6" t="s">
        <v>3111</v>
      </c>
      <c r="D1258" s="6" t="s">
        <v>3120</v>
      </c>
      <c r="E1258" s="6" t="s">
        <v>1165</v>
      </c>
      <c r="F1258" s="6" t="s">
        <v>3027</v>
      </c>
      <c r="G1258" s="6" t="s">
        <v>30</v>
      </c>
      <c r="H1258" s="6"/>
      <c r="I1258" s="6"/>
      <c r="J1258" s="6" t="s">
        <v>191</v>
      </c>
      <c r="K1258" s="6"/>
      <c r="L1258" s="6" t="s">
        <v>1</v>
      </c>
      <c r="M1258" s="12">
        <v>42917</v>
      </c>
      <c r="N1258" s="12">
        <v>51135</v>
      </c>
      <c r="O1258" s="6">
        <v>1</v>
      </c>
      <c r="P1258" s="13">
        <v>11.5</v>
      </c>
      <c r="Q1258" s="13">
        <v>54.002855000000004</v>
      </c>
      <c r="R1258" s="14">
        <v>0.53606169346833443</v>
      </c>
      <c r="S1258" s="6" t="s">
        <v>905</v>
      </c>
      <c r="T1258" s="6" t="s">
        <v>2591</v>
      </c>
      <c r="U1258" s="15" t="s">
        <v>905</v>
      </c>
      <c r="V1258" s="15" t="s">
        <v>191</v>
      </c>
      <c r="W1258" s="15" t="s">
        <v>165</v>
      </c>
      <c r="X1258" s="16">
        <v>1</v>
      </c>
      <c r="Y1258" s="45">
        <f t="shared" si="265"/>
        <v>73050</v>
      </c>
      <c r="Z1258" s="41">
        <f>IF(IFERROR(MATCH(E1258,CONV_CAISO_Gen_List!C:C,0),FALSE),1,0)</f>
        <v>0</v>
      </c>
      <c r="AA1258" s="47">
        <f t="shared" si="266"/>
        <v>54.002855000000004</v>
      </c>
      <c r="AB1258">
        <f t="shared" si="267"/>
        <v>1</v>
      </c>
      <c r="AC1258">
        <f t="shared" si="268"/>
        <v>0</v>
      </c>
      <c r="AD1258">
        <f t="shared" si="264"/>
        <v>0</v>
      </c>
      <c r="AE1258">
        <f t="shared" si="269"/>
        <v>0</v>
      </c>
      <c r="AJ1258" s="44" t="str">
        <f>IFERROR(INDEX(MasterGenCapability_201906!$G:$G,MATCH($AF1258,MasterGenCapability_201906!$U:$U,0)),"")</f>
        <v/>
      </c>
      <c r="AK1258" s="44" t="str">
        <f>IFERROR(INDEX(NQC2020compliance_20191121!$L:$L,MATCH($AF1258,NQC2020compliance_20191121!$A:$A,0)),"")</f>
        <v/>
      </c>
    </row>
    <row r="1259" spans="2:37" hidden="1" x14ac:dyDescent="0.25">
      <c r="B1259" s="6">
        <v>1254</v>
      </c>
      <c r="C1259" s="6" t="s">
        <v>3121</v>
      </c>
      <c r="D1259" s="6" t="s">
        <v>3122</v>
      </c>
      <c r="E1259" s="6"/>
      <c r="F1259" s="6" t="s">
        <v>3027</v>
      </c>
      <c r="G1259" s="6" t="s">
        <v>30</v>
      </c>
      <c r="H1259" s="6"/>
      <c r="I1259" s="6"/>
      <c r="J1259" s="6" t="s">
        <v>33</v>
      </c>
      <c r="K1259" s="6"/>
      <c r="L1259" s="6" t="s">
        <v>1</v>
      </c>
      <c r="M1259" s="12">
        <v>41974</v>
      </c>
      <c r="N1259" s="12">
        <v>46022</v>
      </c>
      <c r="O1259" s="6">
        <v>1</v>
      </c>
      <c r="P1259" s="13">
        <v>9.15</v>
      </c>
      <c r="Q1259" s="13">
        <v>66.049333333333337</v>
      </c>
      <c r="R1259" s="14">
        <v>0.82403040813101458</v>
      </c>
      <c r="S1259" s="6" t="s">
        <v>2591</v>
      </c>
      <c r="T1259" s="6" t="s">
        <v>2591</v>
      </c>
      <c r="U1259" s="15" t="s">
        <v>2591</v>
      </c>
      <c r="V1259" s="15" t="s">
        <v>36</v>
      </c>
      <c r="W1259" s="15" t="s">
        <v>165</v>
      </c>
      <c r="X1259" s="16">
        <v>1</v>
      </c>
      <c r="Y1259" s="45">
        <f t="shared" si="265"/>
        <v>73050</v>
      </c>
      <c r="Z1259" s="41">
        <f>IF(IFERROR(MATCH(E1259,CONV_CAISO_Gen_List!C:C,0),FALSE),1,0)</f>
        <v>0</v>
      </c>
      <c r="AA1259" s="47">
        <f t="shared" si="266"/>
        <v>66.049333333333337</v>
      </c>
      <c r="AB1259">
        <f t="shared" si="267"/>
        <v>1</v>
      </c>
      <c r="AC1259">
        <f t="shared" si="268"/>
        <v>0</v>
      </c>
      <c r="AD1259">
        <f t="shared" si="264"/>
        <v>0</v>
      </c>
      <c r="AE1259">
        <f t="shared" si="269"/>
        <v>0</v>
      </c>
      <c r="AJ1259" s="44" t="str">
        <f>IFERROR(INDEX(MasterGenCapability_201906!$G:$G,MATCH($AF1259,MasterGenCapability_201906!$U:$U,0)),"")</f>
        <v/>
      </c>
      <c r="AK1259" s="44" t="str">
        <f>IFERROR(INDEX(NQC2020compliance_20191121!$L:$L,MATCH($AF1259,NQC2020compliance_20191121!$A:$A,0)),"")</f>
        <v/>
      </c>
    </row>
    <row r="1260" spans="2:37" hidden="1" x14ac:dyDescent="0.25">
      <c r="B1260" s="6">
        <v>1255</v>
      </c>
      <c r="C1260" s="6" t="s">
        <v>3123</v>
      </c>
      <c r="D1260" s="6" t="s">
        <v>3124</v>
      </c>
      <c r="E1260" s="6"/>
      <c r="F1260" s="6" t="s">
        <v>3027</v>
      </c>
      <c r="G1260" s="6" t="s">
        <v>30</v>
      </c>
      <c r="H1260" s="6"/>
      <c r="I1260" s="6"/>
      <c r="J1260" s="6" t="s">
        <v>614</v>
      </c>
      <c r="K1260" s="6"/>
      <c r="L1260" s="6" t="s">
        <v>1</v>
      </c>
      <c r="M1260" s="17" t="s">
        <v>5195</v>
      </c>
      <c r="N1260" s="12">
        <v>73050</v>
      </c>
      <c r="O1260" s="6">
        <v>1</v>
      </c>
      <c r="P1260" s="13">
        <v>1</v>
      </c>
      <c r="Q1260" s="13">
        <v>1.653</v>
      </c>
      <c r="R1260" s="14">
        <v>0.18869863013698632</v>
      </c>
      <c r="S1260" s="6" t="s">
        <v>2591</v>
      </c>
      <c r="T1260" s="6" t="s">
        <v>2591</v>
      </c>
      <c r="U1260" s="15" t="s">
        <v>2591</v>
      </c>
      <c r="V1260" s="15" t="s">
        <v>616</v>
      </c>
      <c r="W1260" s="15" t="s">
        <v>165</v>
      </c>
      <c r="X1260" s="16">
        <v>1</v>
      </c>
      <c r="Y1260" s="45">
        <f t="shared" si="265"/>
        <v>73050</v>
      </c>
      <c r="Z1260" s="41">
        <f>IF(IFERROR(MATCH(E1260,CONV_CAISO_Gen_List!C:C,0),FALSE),1,0)</f>
        <v>0</v>
      </c>
      <c r="AA1260" s="47">
        <f t="shared" si="266"/>
        <v>1.653</v>
      </c>
      <c r="AB1260">
        <f t="shared" si="267"/>
        <v>1</v>
      </c>
      <c r="AC1260">
        <f t="shared" si="268"/>
        <v>0</v>
      </c>
      <c r="AD1260">
        <f t="shared" si="264"/>
        <v>0</v>
      </c>
      <c r="AE1260">
        <f t="shared" si="269"/>
        <v>0</v>
      </c>
      <c r="AJ1260" s="44" t="str">
        <f>IFERROR(INDEX(MasterGenCapability_201906!$G:$G,MATCH($AF1260,MasterGenCapability_201906!$U:$U,0)),"")</f>
        <v/>
      </c>
      <c r="AK1260" s="44" t="str">
        <f>IFERROR(INDEX(NQC2020compliance_20191121!$L:$L,MATCH($AF1260,NQC2020compliance_20191121!$A:$A,0)),"")</f>
        <v/>
      </c>
    </row>
    <row r="1261" spans="2:37" hidden="1" x14ac:dyDescent="0.25">
      <c r="B1261" s="6">
        <v>1256</v>
      </c>
      <c r="C1261" s="6" t="s">
        <v>3125</v>
      </c>
      <c r="D1261" s="6" t="s">
        <v>3126</v>
      </c>
      <c r="E1261" s="6"/>
      <c r="F1261" s="6" t="s">
        <v>3027</v>
      </c>
      <c r="G1261" s="6" t="s">
        <v>30</v>
      </c>
      <c r="H1261" s="6"/>
      <c r="I1261" s="6"/>
      <c r="J1261" s="6" t="s">
        <v>614</v>
      </c>
      <c r="K1261" s="6"/>
      <c r="L1261" s="6" t="s">
        <v>1</v>
      </c>
      <c r="M1261" s="48">
        <v>36526</v>
      </c>
      <c r="N1261" s="12">
        <v>46959</v>
      </c>
      <c r="O1261" s="6">
        <v>1</v>
      </c>
      <c r="P1261" s="13">
        <v>1</v>
      </c>
      <c r="Q1261" s="13">
        <v>1.7315000000000003</v>
      </c>
      <c r="R1261" s="14">
        <v>0.19765981735159821</v>
      </c>
      <c r="S1261" s="6" t="s">
        <v>2591</v>
      </c>
      <c r="T1261" s="6" t="s">
        <v>2591</v>
      </c>
      <c r="U1261" s="15" t="s">
        <v>2591</v>
      </c>
      <c r="V1261" s="15" t="s">
        <v>616</v>
      </c>
      <c r="W1261" s="15" t="s">
        <v>165</v>
      </c>
      <c r="X1261" s="16">
        <v>1</v>
      </c>
      <c r="Y1261" s="45">
        <f t="shared" si="265"/>
        <v>73050</v>
      </c>
      <c r="Z1261" s="41">
        <f>IF(IFERROR(MATCH(E1261,CONV_CAISO_Gen_List!C:C,0),FALSE),1,0)</f>
        <v>0</v>
      </c>
      <c r="AA1261" s="47">
        <f t="shared" si="266"/>
        <v>1.7315000000000003</v>
      </c>
      <c r="AB1261">
        <f t="shared" si="267"/>
        <v>1</v>
      </c>
      <c r="AC1261">
        <f t="shared" si="268"/>
        <v>0</v>
      </c>
      <c r="AD1261">
        <f t="shared" si="264"/>
        <v>0</v>
      </c>
      <c r="AE1261">
        <f t="shared" si="269"/>
        <v>0</v>
      </c>
      <c r="AJ1261" s="44" t="str">
        <f>IFERROR(INDEX(MasterGenCapability_201906!$G:$G,MATCH($AF1261,MasterGenCapability_201906!$U:$U,0)),"")</f>
        <v/>
      </c>
      <c r="AK1261" s="44" t="str">
        <f>IFERROR(INDEX(NQC2020compliance_20191121!$L:$L,MATCH($AF1261,NQC2020compliance_20191121!$A:$A,0)),"")</f>
        <v/>
      </c>
    </row>
    <row r="1262" spans="2:37" hidden="1" x14ac:dyDescent="0.25">
      <c r="B1262" s="6">
        <v>1257</v>
      </c>
      <c r="C1262" s="6" t="s">
        <v>3127</v>
      </c>
      <c r="D1262" s="6" t="s">
        <v>3128</v>
      </c>
      <c r="E1262" s="6"/>
      <c r="F1262" s="6" t="s">
        <v>3027</v>
      </c>
      <c r="G1262" s="6" t="s">
        <v>30</v>
      </c>
      <c r="H1262" s="6"/>
      <c r="I1262" s="6"/>
      <c r="J1262" s="6" t="s">
        <v>33</v>
      </c>
      <c r="K1262" s="6" t="s">
        <v>2644</v>
      </c>
      <c r="L1262" s="6" t="s">
        <v>1</v>
      </c>
      <c r="M1262" s="48">
        <v>36526</v>
      </c>
      <c r="N1262" s="12">
        <v>73050</v>
      </c>
      <c r="O1262" s="6">
        <v>1</v>
      </c>
      <c r="P1262" s="13">
        <v>0</v>
      </c>
      <c r="Q1262" s="13">
        <v>516.5</v>
      </c>
      <c r="R1262" s="14"/>
      <c r="S1262" s="6" t="s">
        <v>2591</v>
      </c>
      <c r="T1262" s="6" t="s">
        <v>2591</v>
      </c>
      <c r="U1262" s="15" t="s">
        <v>2591</v>
      </c>
      <c r="V1262" s="15" t="s">
        <v>1054</v>
      </c>
      <c r="W1262" s="15" t="s">
        <v>165</v>
      </c>
      <c r="X1262" s="16">
        <v>1</v>
      </c>
      <c r="Y1262" s="45">
        <f t="shared" si="265"/>
        <v>73050</v>
      </c>
      <c r="Z1262" s="41">
        <f>IF(IFERROR(MATCH(E1262,CONV_CAISO_Gen_List!C:C,0),FALSE),1,0)</f>
        <v>0</v>
      </c>
      <c r="AA1262" s="47">
        <f t="shared" si="266"/>
        <v>516.5</v>
      </c>
      <c r="AB1262">
        <f t="shared" si="267"/>
        <v>1</v>
      </c>
      <c r="AC1262">
        <f t="shared" si="268"/>
        <v>0</v>
      </c>
      <c r="AD1262">
        <f t="shared" si="264"/>
        <v>0</v>
      </c>
      <c r="AE1262">
        <f t="shared" si="269"/>
        <v>1</v>
      </c>
      <c r="AJ1262" s="44" t="str">
        <f>IFERROR(INDEX(MasterGenCapability_201906!$G:$G,MATCH($AF1262,MasterGenCapability_201906!$U:$U,0)),"")</f>
        <v/>
      </c>
      <c r="AK1262" s="44" t="str">
        <f>IFERROR(INDEX(NQC2020compliance_20191121!$L:$L,MATCH($AF1262,NQC2020compliance_20191121!$A:$A,0)),"")</f>
        <v/>
      </c>
    </row>
    <row r="1263" spans="2:37" hidden="1" x14ac:dyDescent="0.25">
      <c r="B1263" s="6">
        <v>1258</v>
      </c>
      <c r="C1263" s="6" t="s">
        <v>3129</v>
      </c>
      <c r="D1263" s="6" t="s">
        <v>3130</v>
      </c>
      <c r="E1263" s="6"/>
      <c r="F1263" s="6" t="s">
        <v>3027</v>
      </c>
      <c r="G1263" s="6" t="s">
        <v>30</v>
      </c>
      <c r="H1263" s="6"/>
      <c r="I1263" s="6"/>
      <c r="J1263" s="6" t="s">
        <v>36</v>
      </c>
      <c r="K1263" s="6"/>
      <c r="L1263" s="6" t="s">
        <v>1</v>
      </c>
      <c r="M1263" s="12">
        <v>42271</v>
      </c>
      <c r="N1263" s="12">
        <v>49577</v>
      </c>
      <c r="O1263" s="6">
        <v>1</v>
      </c>
      <c r="P1263" s="13">
        <v>0.22500000000000001</v>
      </c>
      <c r="Q1263" s="13">
        <v>1.5768000000000002</v>
      </c>
      <c r="R1263" s="14">
        <v>0.8</v>
      </c>
      <c r="S1263" s="6" t="s">
        <v>2591</v>
      </c>
      <c r="T1263" s="6" t="s">
        <v>2591</v>
      </c>
      <c r="U1263" s="15" t="s">
        <v>2591</v>
      </c>
      <c r="V1263" s="15" t="s">
        <v>36</v>
      </c>
      <c r="W1263" s="15" t="s">
        <v>165</v>
      </c>
      <c r="X1263" s="16">
        <v>1</v>
      </c>
      <c r="Y1263" s="45">
        <f t="shared" si="265"/>
        <v>73050</v>
      </c>
      <c r="Z1263" s="41">
        <f>IF(IFERROR(MATCH(E1263,CONV_CAISO_Gen_List!C:C,0),FALSE),1,0)</f>
        <v>0</v>
      </c>
      <c r="AA1263" s="47">
        <f t="shared" si="266"/>
        <v>1.5768000000000002</v>
      </c>
      <c r="AB1263">
        <f t="shared" si="267"/>
        <v>1</v>
      </c>
      <c r="AC1263">
        <f t="shared" si="268"/>
        <v>0</v>
      </c>
      <c r="AD1263">
        <f t="shared" si="264"/>
        <v>0</v>
      </c>
      <c r="AE1263">
        <f t="shared" si="269"/>
        <v>0</v>
      </c>
      <c r="AJ1263" s="44" t="str">
        <f>IFERROR(INDEX(MasterGenCapability_201906!$G:$G,MATCH($AF1263,MasterGenCapability_201906!$U:$U,0)),"")</f>
        <v/>
      </c>
      <c r="AK1263" s="44" t="str">
        <f>IFERROR(INDEX(NQC2020compliance_20191121!$L:$L,MATCH($AF1263,NQC2020compliance_20191121!$A:$A,0)),"")</f>
        <v/>
      </c>
    </row>
    <row r="1264" spans="2:37" x14ac:dyDescent="0.25">
      <c r="B1264" s="6">
        <v>1259</v>
      </c>
      <c r="C1264" s="6" t="s">
        <v>3131</v>
      </c>
      <c r="D1264" s="6" t="s">
        <v>2611</v>
      </c>
      <c r="E1264" s="6" t="s">
        <v>2612</v>
      </c>
      <c r="F1264" s="6" t="s">
        <v>3132</v>
      </c>
      <c r="G1264" s="6" t="s">
        <v>30</v>
      </c>
      <c r="H1264" s="6"/>
      <c r="I1264" s="6"/>
      <c r="J1264" s="6" t="s">
        <v>191</v>
      </c>
      <c r="K1264" s="6"/>
      <c r="L1264" s="6" t="s">
        <v>1</v>
      </c>
      <c r="M1264" s="12">
        <v>30317</v>
      </c>
      <c r="N1264" s="12">
        <v>73050</v>
      </c>
      <c r="O1264" s="6">
        <v>1</v>
      </c>
      <c r="P1264" s="13">
        <v>24.414775000000002</v>
      </c>
      <c r="Q1264" s="13">
        <v>200.25235204333339</v>
      </c>
      <c r="R1264" s="14">
        <v>0.93631243946312459</v>
      </c>
      <c r="S1264" s="6" t="s">
        <v>35</v>
      </c>
      <c r="T1264" s="6" t="s">
        <v>35</v>
      </c>
      <c r="U1264" s="15" t="s">
        <v>35</v>
      </c>
      <c r="V1264" s="15" t="s">
        <v>191</v>
      </c>
      <c r="W1264" s="15" t="s">
        <v>165</v>
      </c>
      <c r="X1264" s="16">
        <v>1</v>
      </c>
      <c r="Y1264" s="45">
        <f t="shared" si="265"/>
        <v>73050</v>
      </c>
      <c r="Z1264" s="41">
        <f>IF(IFERROR(MATCH(E1264,CONV_CAISO_Gen_List!C:C,0),FALSE),1,0)</f>
        <v>1</v>
      </c>
      <c r="AA1264" s="47">
        <f t="shared" si="266"/>
        <v>200.25235204333339</v>
      </c>
      <c r="AB1264">
        <f t="shared" si="267"/>
        <v>1</v>
      </c>
      <c r="AC1264">
        <f t="shared" si="268"/>
        <v>1</v>
      </c>
      <c r="AD1264">
        <f t="shared" si="264"/>
        <v>1</v>
      </c>
      <c r="AE1264">
        <f t="shared" si="269"/>
        <v>0</v>
      </c>
      <c r="AF1264" t="str">
        <f t="shared" ref="AF1264:AF1288" si="270">IF(ISBLANK(E1264),C1264,E1264)</f>
        <v>NCPA_7_GP1UN1</v>
      </c>
      <c r="AG1264" t="str">
        <f t="shared" ref="AG1264:AG1288" si="271">D1264</f>
        <v>Geothermal 1</v>
      </c>
      <c r="AH1264" s="70">
        <f t="shared" ref="AH1264:AH1288" si="272">P1264</f>
        <v>24.414775000000002</v>
      </c>
      <c r="AI1264" t="str">
        <f t="shared" ref="AI1264:AI1288" si="273">V1264</f>
        <v>Geothermal</v>
      </c>
      <c r="AJ1264" s="44">
        <f>IFERROR(INDEX(MasterGenCapability_201906!$G:$G,MATCH($AF1264,MasterGenCapability_201906!$U:$U,0)),"")</f>
        <v>38.85</v>
      </c>
      <c r="AK1264" s="44">
        <f>IFERROR(INDEX(NQC2020compliance_20191121!$L:$L,MATCH($AF1264,NQC2020compliance_20191121!$A:$A,0)),"")</f>
        <v>31</v>
      </c>
    </row>
    <row r="1265" spans="2:37" x14ac:dyDescent="0.25">
      <c r="B1265" s="6">
        <v>1260</v>
      </c>
      <c r="C1265" s="6" t="s">
        <v>3133</v>
      </c>
      <c r="D1265" s="6" t="s">
        <v>3134</v>
      </c>
      <c r="E1265" s="6" t="s">
        <v>3135</v>
      </c>
      <c r="F1265" s="6" t="s">
        <v>3132</v>
      </c>
      <c r="G1265" s="6" t="s">
        <v>30</v>
      </c>
      <c r="H1265" s="6"/>
      <c r="I1265" s="6"/>
      <c r="J1265" s="6" t="s">
        <v>211</v>
      </c>
      <c r="K1265" s="6"/>
      <c r="L1265" s="6" t="s">
        <v>1</v>
      </c>
      <c r="M1265" s="12">
        <v>31288</v>
      </c>
      <c r="N1265" s="12">
        <v>73050</v>
      </c>
      <c r="O1265" s="6">
        <v>1</v>
      </c>
      <c r="P1265" s="13">
        <v>5</v>
      </c>
      <c r="Q1265" s="13">
        <v>11.93131</v>
      </c>
      <c r="R1265" s="14">
        <v>0.27240433789954338</v>
      </c>
      <c r="S1265" s="6" t="s">
        <v>35</v>
      </c>
      <c r="T1265" s="6" t="s">
        <v>35</v>
      </c>
      <c r="U1265" s="15" t="s">
        <v>35</v>
      </c>
      <c r="V1265" s="15" t="s">
        <v>213</v>
      </c>
      <c r="W1265" s="15" t="s">
        <v>165</v>
      </c>
      <c r="X1265" s="16">
        <v>1</v>
      </c>
      <c r="Y1265" s="45">
        <f t="shared" si="265"/>
        <v>73050</v>
      </c>
      <c r="Z1265" s="41">
        <f>IF(IFERROR(MATCH(E1265,CONV_CAISO_Gen_List!C:C,0),FALSE),1,0)</f>
        <v>1</v>
      </c>
      <c r="AA1265" s="47">
        <f t="shared" si="266"/>
        <v>11.93131</v>
      </c>
      <c r="AB1265">
        <f t="shared" si="267"/>
        <v>1</v>
      </c>
      <c r="AC1265">
        <f t="shared" si="268"/>
        <v>1</v>
      </c>
      <c r="AD1265">
        <f t="shared" si="264"/>
        <v>1</v>
      </c>
      <c r="AE1265">
        <f t="shared" si="269"/>
        <v>0</v>
      </c>
      <c r="AF1265" t="str">
        <f t="shared" si="270"/>
        <v>ELKCRK_6_STONYG</v>
      </c>
      <c r="AG1265" t="str">
        <f t="shared" si="271"/>
        <v>Stony Gorge</v>
      </c>
      <c r="AH1265" s="70">
        <f t="shared" si="272"/>
        <v>5</v>
      </c>
      <c r="AI1265" t="str">
        <f t="shared" si="273"/>
        <v>Small_Hydro</v>
      </c>
      <c r="AJ1265" s="44">
        <f>IFERROR(INDEX(MasterGenCapability_201906!$G:$G,MATCH($AF1265,MasterGenCapability_201906!$U:$U,0)),"")</f>
        <v>4.9000000000000004</v>
      </c>
      <c r="AK1265" s="44">
        <f>IFERROR(INDEX(NQC2020compliance_20191121!$L:$L,MATCH($AF1265,NQC2020compliance_20191121!$A:$A,0)),"")</f>
        <v>1.4</v>
      </c>
    </row>
    <row r="1266" spans="2:37" x14ac:dyDescent="0.25">
      <c r="B1266" s="6">
        <v>1261</v>
      </c>
      <c r="C1266" s="6" t="s">
        <v>3136</v>
      </c>
      <c r="D1266" s="6" t="s">
        <v>3137</v>
      </c>
      <c r="E1266" s="6" t="s">
        <v>3138</v>
      </c>
      <c r="F1266" s="6" t="s">
        <v>3132</v>
      </c>
      <c r="G1266" s="6" t="s">
        <v>30</v>
      </c>
      <c r="H1266" s="6"/>
      <c r="I1266" s="6"/>
      <c r="J1266" s="6" t="s">
        <v>211</v>
      </c>
      <c r="K1266" s="6"/>
      <c r="L1266" s="6" t="s">
        <v>1</v>
      </c>
      <c r="M1266" s="12">
        <v>31990</v>
      </c>
      <c r="N1266" s="12">
        <v>73050</v>
      </c>
      <c r="O1266" s="6">
        <v>1</v>
      </c>
      <c r="P1266" s="13">
        <v>0.5</v>
      </c>
      <c r="Q1266" s="13">
        <v>0</v>
      </c>
      <c r="R1266" s="14">
        <v>0</v>
      </c>
      <c r="S1266" s="6" t="s">
        <v>35</v>
      </c>
      <c r="T1266" s="6" t="s">
        <v>35</v>
      </c>
      <c r="U1266" s="15" t="s">
        <v>35</v>
      </c>
      <c r="V1266" s="15" t="s">
        <v>213</v>
      </c>
      <c r="W1266" s="15" t="s">
        <v>165</v>
      </c>
      <c r="X1266" s="16">
        <v>1</v>
      </c>
      <c r="Y1266" s="45">
        <f t="shared" si="265"/>
        <v>73050</v>
      </c>
      <c r="Z1266" s="41">
        <f>IF(IFERROR(MATCH(E1266,CONV_CAISO_Gen_List!C:C,0),FALSE),1,0)</f>
        <v>0</v>
      </c>
      <c r="AA1266" s="47">
        <f t="shared" si="266"/>
        <v>0</v>
      </c>
      <c r="AB1266">
        <f t="shared" si="267"/>
        <v>1</v>
      </c>
      <c r="AC1266">
        <f t="shared" si="268"/>
        <v>1</v>
      </c>
      <c r="AD1266">
        <f t="shared" si="264"/>
        <v>1</v>
      </c>
      <c r="AE1266">
        <f t="shared" si="269"/>
        <v>0</v>
      </c>
      <c r="AF1266" t="str">
        <f t="shared" si="270"/>
        <v>CSCHYD_2_UNIT 2</v>
      </c>
      <c r="AG1266" t="str">
        <f t="shared" si="271"/>
        <v>High Line Canal</v>
      </c>
      <c r="AH1266" s="70">
        <f t="shared" si="272"/>
        <v>0.5</v>
      </c>
      <c r="AI1266" t="str">
        <f t="shared" si="273"/>
        <v>Small_Hydro</v>
      </c>
      <c r="AJ1266" s="44" t="str">
        <f>IFERROR(INDEX(MasterGenCapability_201906!$G:$G,MATCH($AF1266,MasterGenCapability_201906!$U:$U,0)),"")</f>
        <v/>
      </c>
      <c r="AK1266" s="44" t="str">
        <f>IFERROR(INDEX(NQC2020compliance_20191121!$L:$L,MATCH($AF1266,NQC2020compliance_20191121!$A:$A,0)),"")</f>
        <v/>
      </c>
    </row>
    <row r="1267" spans="2:37" x14ac:dyDescent="0.25">
      <c r="B1267" s="6">
        <v>1262</v>
      </c>
      <c r="C1267" s="6" t="s">
        <v>3139</v>
      </c>
      <c r="D1267" s="6" t="s">
        <v>3140</v>
      </c>
      <c r="E1267" s="6" t="s">
        <v>3141</v>
      </c>
      <c r="F1267" s="6" t="s">
        <v>3132</v>
      </c>
      <c r="G1267" s="6" t="s">
        <v>30</v>
      </c>
      <c r="H1267" s="6"/>
      <c r="I1267" s="6"/>
      <c r="J1267" s="6" t="s">
        <v>33</v>
      </c>
      <c r="K1267" s="6"/>
      <c r="L1267" s="6" t="s">
        <v>1</v>
      </c>
      <c r="M1267" s="12">
        <v>39822</v>
      </c>
      <c r="N1267" s="12">
        <v>45300</v>
      </c>
      <c r="O1267" s="6">
        <v>1</v>
      </c>
      <c r="P1267" s="13">
        <v>3.2</v>
      </c>
      <c r="Q1267" s="13">
        <v>15.086855999999997</v>
      </c>
      <c r="R1267" s="14">
        <v>0.53820119863013693</v>
      </c>
      <c r="S1267" s="6" t="s">
        <v>35</v>
      </c>
      <c r="T1267" s="6" t="s">
        <v>35</v>
      </c>
      <c r="U1267" s="15" t="s">
        <v>35</v>
      </c>
      <c r="V1267" s="15" t="s">
        <v>36</v>
      </c>
      <c r="W1267" s="15" t="s">
        <v>165</v>
      </c>
      <c r="X1267" s="16">
        <v>1</v>
      </c>
      <c r="Y1267" s="45">
        <f t="shared" si="265"/>
        <v>73050</v>
      </c>
      <c r="Z1267" s="41">
        <f>IF(IFERROR(MATCH(E1267,CONV_CAISO_Gen_List!C:C,0),FALSE),1,0)</f>
        <v>1</v>
      </c>
      <c r="AA1267" s="47">
        <f t="shared" si="266"/>
        <v>15.086855999999997</v>
      </c>
      <c r="AB1267">
        <f t="shared" si="267"/>
        <v>1</v>
      </c>
      <c r="AC1267">
        <f t="shared" si="268"/>
        <v>1</v>
      </c>
      <c r="AD1267">
        <f t="shared" si="264"/>
        <v>1</v>
      </c>
      <c r="AE1267">
        <f t="shared" si="269"/>
        <v>0</v>
      </c>
      <c r="AF1267" t="str">
        <f t="shared" si="270"/>
        <v>WHEATL_6_LNDFIL</v>
      </c>
      <c r="AG1267" t="str">
        <f t="shared" si="271"/>
        <v>Ostrom Road aka G2 Energy Project</v>
      </c>
      <c r="AH1267" s="70">
        <f t="shared" si="272"/>
        <v>3.2</v>
      </c>
      <c r="AI1267" t="str">
        <f t="shared" si="273"/>
        <v>Biomass</v>
      </c>
      <c r="AJ1267" s="44">
        <f>IFERROR(INDEX(MasterGenCapability_201906!$G:$G,MATCH($AF1267,MasterGenCapability_201906!$U:$U,0)),"")</f>
        <v>3.55</v>
      </c>
      <c r="AK1267" s="44">
        <f>IFERROR(INDEX(NQC2020compliance_20191121!$L:$L,MATCH($AF1267,NQC2020compliance_20191121!$A:$A,0)),"")</f>
        <v>3.07</v>
      </c>
    </row>
    <row r="1268" spans="2:37" x14ac:dyDescent="0.25">
      <c r="B1268" s="6">
        <v>1263</v>
      </c>
      <c r="C1268" s="6" t="s">
        <v>3142</v>
      </c>
      <c r="D1268" s="6" t="s">
        <v>3143</v>
      </c>
      <c r="E1268" s="6" t="s">
        <v>3144</v>
      </c>
      <c r="F1268" s="6" t="s">
        <v>3132</v>
      </c>
      <c r="G1268" s="6" t="s">
        <v>30</v>
      </c>
      <c r="H1268" s="6"/>
      <c r="I1268" s="6"/>
      <c r="J1268" s="6" t="s">
        <v>211</v>
      </c>
      <c r="K1268" s="6"/>
      <c r="L1268" s="6" t="s">
        <v>1</v>
      </c>
      <c r="M1268" s="12">
        <v>34291</v>
      </c>
      <c r="N1268" s="12">
        <v>73050</v>
      </c>
      <c r="O1268" s="6">
        <v>1</v>
      </c>
      <c r="P1268" s="13">
        <v>21</v>
      </c>
      <c r="Q1268" s="13">
        <v>35.759122727272725</v>
      </c>
      <c r="R1268" s="14">
        <v>0.19438531597778172</v>
      </c>
      <c r="S1268" s="6" t="s">
        <v>35</v>
      </c>
      <c r="T1268" s="6" t="s">
        <v>35</v>
      </c>
      <c r="U1268" s="15" t="s">
        <v>35</v>
      </c>
      <c r="V1268" s="15" t="s">
        <v>213</v>
      </c>
      <c r="W1268" s="15" t="s">
        <v>165</v>
      </c>
      <c r="X1268" s="16">
        <v>1</v>
      </c>
      <c r="Y1268" s="45">
        <f t="shared" si="265"/>
        <v>73050</v>
      </c>
      <c r="Z1268" s="41">
        <f>IF(IFERROR(MATCH(E1268,CONV_CAISO_Gen_List!C:C,0),FALSE),1,0)</f>
        <v>1</v>
      </c>
      <c r="AA1268" s="47">
        <f t="shared" si="266"/>
        <v>35.759122727272725</v>
      </c>
      <c r="AB1268">
        <f t="shared" si="267"/>
        <v>1</v>
      </c>
      <c r="AC1268">
        <f t="shared" si="268"/>
        <v>1</v>
      </c>
      <c r="AD1268">
        <f t="shared" si="264"/>
        <v>1</v>
      </c>
      <c r="AE1268">
        <f t="shared" si="269"/>
        <v>0</v>
      </c>
      <c r="AF1268" t="str">
        <f t="shared" si="270"/>
        <v>GRIZLY_1_UNIT 1</v>
      </c>
      <c r="AG1268" t="str">
        <f t="shared" si="271"/>
        <v>Grizzly</v>
      </c>
      <c r="AH1268" s="70">
        <f t="shared" si="272"/>
        <v>21</v>
      </c>
      <c r="AI1268" t="str">
        <f t="shared" si="273"/>
        <v>Small_Hydro</v>
      </c>
      <c r="AJ1268" s="44">
        <f>IFERROR(INDEX(MasterGenCapability_201906!$G:$G,MATCH($AF1268,MasterGenCapability_201906!$U:$U,0)),"")</f>
        <v>20</v>
      </c>
      <c r="AK1268" s="44">
        <f>IFERROR(INDEX(NQC2020compliance_20191121!$L:$L,MATCH($AF1268,NQC2020compliance_20191121!$A:$A,0)),"")</f>
        <v>20</v>
      </c>
    </row>
    <row r="1269" spans="2:37" x14ac:dyDescent="0.25">
      <c r="B1269" s="6">
        <v>1264</v>
      </c>
      <c r="C1269" s="6" t="s">
        <v>3145</v>
      </c>
      <c r="D1269" s="6" t="s">
        <v>2923</v>
      </c>
      <c r="E1269" s="6"/>
      <c r="F1269" s="6" t="s">
        <v>3132</v>
      </c>
      <c r="G1269" s="6" t="s">
        <v>1075</v>
      </c>
      <c r="H1269" s="6"/>
      <c r="I1269" s="6"/>
      <c r="J1269" s="6" t="s">
        <v>992</v>
      </c>
      <c r="K1269" s="6"/>
      <c r="L1269" s="6" t="s">
        <v>1</v>
      </c>
      <c r="M1269" s="12">
        <v>38991</v>
      </c>
      <c r="N1269" s="12">
        <v>46296</v>
      </c>
      <c r="O1269" s="6">
        <v>1</v>
      </c>
      <c r="P1269" s="13">
        <v>105</v>
      </c>
      <c r="Q1269" s="13">
        <v>278.61771000000005</v>
      </c>
      <c r="R1269" s="14">
        <v>0.30291118721461191</v>
      </c>
      <c r="S1269" s="6" t="s">
        <v>1078</v>
      </c>
      <c r="T1269" s="6" t="s">
        <v>35</v>
      </c>
      <c r="U1269" s="15" t="s">
        <v>1079</v>
      </c>
      <c r="V1269" s="15" t="s">
        <v>992</v>
      </c>
      <c r="W1269" s="15" t="s">
        <v>165</v>
      </c>
      <c r="X1269" s="16">
        <v>1</v>
      </c>
      <c r="Y1269" s="45">
        <f t="shared" si="265"/>
        <v>73050</v>
      </c>
      <c r="Z1269" s="41">
        <f>IF(IFERROR(MATCH(E1269,CONV_CAISO_Gen_List!C:C,0),FALSE),1,0)</f>
        <v>0</v>
      </c>
      <c r="AA1269" s="47">
        <f t="shared" si="266"/>
        <v>278.61771000000005</v>
      </c>
      <c r="AB1269">
        <f t="shared" si="267"/>
        <v>1</v>
      </c>
      <c r="AC1269">
        <f t="shared" si="268"/>
        <v>1</v>
      </c>
      <c r="AD1269">
        <f t="shared" si="264"/>
        <v>1</v>
      </c>
      <c r="AE1269">
        <f t="shared" si="269"/>
        <v>0</v>
      </c>
      <c r="AF1269" t="str">
        <f t="shared" si="270"/>
        <v>SVP-2011-15</v>
      </c>
      <c r="AG1269" t="str">
        <f t="shared" si="271"/>
        <v xml:space="preserve">Big Horn 1 </v>
      </c>
      <c r="AH1269" s="70">
        <f t="shared" si="272"/>
        <v>105</v>
      </c>
      <c r="AI1269" t="str">
        <f t="shared" si="273"/>
        <v>Wind</v>
      </c>
      <c r="AJ1269" s="44" t="str">
        <f>IFERROR(INDEX(MasterGenCapability_201906!$G:$G,MATCH($AF1269,MasterGenCapability_201906!$U:$U,0)),"")</f>
        <v/>
      </c>
      <c r="AK1269" s="44" t="str">
        <f>IFERROR(INDEX(NQC2020compliance_20191121!$L:$L,MATCH($AF1269,NQC2020compliance_20191121!$A:$A,0)),"")</f>
        <v/>
      </c>
    </row>
    <row r="1270" spans="2:37" x14ac:dyDescent="0.25">
      <c r="B1270" s="6">
        <v>1265</v>
      </c>
      <c r="C1270" s="6" t="s">
        <v>3146</v>
      </c>
      <c r="D1270" s="6" t="s">
        <v>2913</v>
      </c>
      <c r="E1270" s="6"/>
      <c r="F1270" s="6" t="s">
        <v>3132</v>
      </c>
      <c r="G1270" s="6" t="s">
        <v>1075</v>
      </c>
      <c r="H1270" s="6"/>
      <c r="I1270" s="6"/>
      <c r="J1270" s="6" t="s">
        <v>992</v>
      </c>
      <c r="K1270" s="6"/>
      <c r="L1270" s="6" t="s">
        <v>1</v>
      </c>
      <c r="M1270" s="12">
        <v>40483</v>
      </c>
      <c r="N1270" s="12">
        <v>49614</v>
      </c>
      <c r="O1270" s="6">
        <v>1</v>
      </c>
      <c r="P1270" s="13">
        <v>17.5</v>
      </c>
      <c r="Q1270" s="13">
        <v>42.457099999999997</v>
      </c>
      <c r="R1270" s="14">
        <v>0.27695433789954338</v>
      </c>
      <c r="S1270" s="6" t="s">
        <v>1078</v>
      </c>
      <c r="T1270" s="6" t="s">
        <v>35</v>
      </c>
      <c r="U1270" s="15" t="s">
        <v>1079</v>
      </c>
      <c r="V1270" s="15" t="s">
        <v>992</v>
      </c>
      <c r="W1270" s="15" t="s">
        <v>165</v>
      </c>
      <c r="X1270" s="16">
        <v>1</v>
      </c>
      <c r="Y1270" s="45">
        <f t="shared" si="265"/>
        <v>73050</v>
      </c>
      <c r="Z1270" s="41">
        <f>IF(IFERROR(MATCH(E1270,CONV_CAISO_Gen_List!C:C,0),FALSE),1,0)</f>
        <v>0</v>
      </c>
      <c r="AA1270" s="47">
        <f t="shared" si="266"/>
        <v>42.457099999999997</v>
      </c>
      <c r="AB1270">
        <f t="shared" si="267"/>
        <v>1</v>
      </c>
      <c r="AC1270">
        <f t="shared" si="268"/>
        <v>1</v>
      </c>
      <c r="AD1270">
        <f t="shared" si="264"/>
        <v>1</v>
      </c>
      <c r="AE1270">
        <f t="shared" si="269"/>
        <v>0</v>
      </c>
      <c r="AF1270" t="str">
        <f t="shared" si="270"/>
        <v>SVP-2011-16</v>
      </c>
      <c r="AG1270" t="str">
        <f t="shared" si="271"/>
        <v>Big Horn 2</v>
      </c>
      <c r="AH1270" s="70">
        <f t="shared" si="272"/>
        <v>17.5</v>
      </c>
      <c r="AI1270" t="str">
        <f t="shared" si="273"/>
        <v>Wind</v>
      </c>
      <c r="AJ1270" s="44" t="str">
        <f>IFERROR(INDEX(MasterGenCapability_201906!$G:$G,MATCH($AF1270,MasterGenCapability_201906!$U:$U,0)),"")</f>
        <v/>
      </c>
      <c r="AK1270" s="44" t="str">
        <f>IFERROR(INDEX(NQC2020compliance_20191121!$L:$L,MATCH($AF1270,NQC2020compliance_20191121!$A:$A,0)),"")</f>
        <v/>
      </c>
    </row>
    <row r="1271" spans="2:37" x14ac:dyDescent="0.25">
      <c r="B1271" s="6">
        <v>1266</v>
      </c>
      <c r="C1271" s="6" t="s">
        <v>3147</v>
      </c>
      <c r="D1271" s="6" t="s">
        <v>2852</v>
      </c>
      <c r="E1271" s="6" t="s">
        <v>2357</v>
      </c>
      <c r="F1271" s="6" t="s">
        <v>3132</v>
      </c>
      <c r="G1271" s="6" t="s">
        <v>30</v>
      </c>
      <c r="H1271" s="6"/>
      <c r="I1271" s="6"/>
      <c r="J1271" s="6" t="s">
        <v>992</v>
      </c>
      <c r="K1271" s="6"/>
      <c r="L1271" s="6" t="s">
        <v>1</v>
      </c>
      <c r="M1271" s="12">
        <v>41263</v>
      </c>
      <c r="N1271" s="12">
        <v>48568</v>
      </c>
      <c r="O1271" s="6">
        <v>1</v>
      </c>
      <c r="P1271" s="13">
        <v>50.009399999999999</v>
      </c>
      <c r="Q1271" s="13">
        <v>139.91084855999998</v>
      </c>
      <c r="R1271" s="14">
        <v>0.3193711193254572</v>
      </c>
      <c r="S1271" s="6" t="s">
        <v>35</v>
      </c>
      <c r="T1271" s="6" t="s">
        <v>35</v>
      </c>
      <c r="U1271" s="15" t="s">
        <v>35</v>
      </c>
      <c r="V1271" s="15" t="s">
        <v>992</v>
      </c>
      <c r="W1271" s="15" t="s">
        <v>165</v>
      </c>
      <c r="X1271" s="16">
        <v>1</v>
      </c>
      <c r="Y1271" s="45">
        <f t="shared" si="265"/>
        <v>73050</v>
      </c>
      <c r="Z1271" s="41">
        <f>IF(IFERROR(MATCH(E1271,CONV_CAISO_Gen_List!C:C,0),FALSE),1,0)</f>
        <v>1</v>
      </c>
      <c r="AA1271" s="47">
        <f t="shared" si="266"/>
        <v>139.91084855999998</v>
      </c>
      <c r="AB1271">
        <f t="shared" si="267"/>
        <v>1</v>
      </c>
      <c r="AC1271">
        <f t="shared" si="268"/>
        <v>1</v>
      </c>
      <c r="AD1271">
        <f t="shared" si="264"/>
        <v>1</v>
      </c>
      <c r="AE1271">
        <f t="shared" si="269"/>
        <v>0</v>
      </c>
      <c r="AF1271" t="str">
        <f t="shared" si="270"/>
        <v>MANZNA_2_WIND</v>
      </c>
      <c r="AG1271" t="str">
        <f t="shared" si="271"/>
        <v xml:space="preserve">Manzana Wind     </v>
      </c>
      <c r="AH1271" s="70">
        <f t="shared" si="272"/>
        <v>50.009399999999999</v>
      </c>
      <c r="AI1271" t="str">
        <f t="shared" si="273"/>
        <v>Wind</v>
      </c>
      <c r="AJ1271" s="44">
        <f>IFERROR(INDEX(MasterGenCapability_201906!$G:$G,MATCH($AF1271,MasterGenCapability_201906!$U:$U,0)),"")</f>
        <v>189</v>
      </c>
      <c r="AK1271" s="44">
        <f>IFERROR(INDEX(NQC2020compliance_20191121!$L:$L,MATCH($AF1271,NQC2020compliance_20191121!$A:$A,0)),"")</f>
        <v>28.35</v>
      </c>
    </row>
    <row r="1272" spans="2:37" x14ac:dyDescent="0.25">
      <c r="B1272" s="6">
        <v>1267</v>
      </c>
      <c r="C1272" s="6" t="s">
        <v>3148</v>
      </c>
      <c r="D1272" s="6" t="s">
        <v>2614</v>
      </c>
      <c r="E1272" s="6" t="s">
        <v>2615</v>
      </c>
      <c r="F1272" s="6" t="s">
        <v>3132</v>
      </c>
      <c r="G1272" s="6" t="s">
        <v>30</v>
      </c>
      <c r="H1272" s="6"/>
      <c r="I1272" s="6"/>
      <c r="J1272" s="6" t="s">
        <v>191</v>
      </c>
      <c r="K1272" s="6"/>
      <c r="L1272" s="6" t="s">
        <v>1</v>
      </c>
      <c r="M1272" s="12">
        <v>31168</v>
      </c>
      <c r="N1272" s="12">
        <v>73050</v>
      </c>
      <c r="O1272" s="6">
        <v>1</v>
      </c>
      <c r="P1272" s="13">
        <v>24.414775000000002</v>
      </c>
      <c r="Q1272" s="13">
        <v>181.65227384150006</v>
      </c>
      <c r="R1272" s="14">
        <v>0.84934474885844768</v>
      </c>
      <c r="S1272" s="6" t="s">
        <v>35</v>
      </c>
      <c r="T1272" s="6" t="s">
        <v>35</v>
      </c>
      <c r="U1272" s="15" t="s">
        <v>35</v>
      </c>
      <c r="V1272" s="15" t="s">
        <v>191</v>
      </c>
      <c r="W1272" s="15" t="s">
        <v>165</v>
      </c>
      <c r="X1272" s="16">
        <v>1</v>
      </c>
      <c r="Y1272" s="45">
        <f t="shared" si="265"/>
        <v>73050</v>
      </c>
      <c r="Z1272" s="41">
        <f>IF(IFERROR(MATCH(E1272,CONV_CAISO_Gen_List!C:C,0),FALSE),1,0)</f>
        <v>1</v>
      </c>
      <c r="AA1272" s="47">
        <f t="shared" si="266"/>
        <v>181.65227384150006</v>
      </c>
      <c r="AB1272">
        <f t="shared" si="267"/>
        <v>1</v>
      </c>
      <c r="AC1272">
        <f t="shared" si="268"/>
        <v>1</v>
      </c>
      <c r="AD1272">
        <f t="shared" si="264"/>
        <v>1</v>
      </c>
      <c r="AE1272">
        <f t="shared" si="269"/>
        <v>0</v>
      </c>
      <c r="AF1272" t="str">
        <f t="shared" si="270"/>
        <v>NCPA_7_GP2UN3</v>
      </c>
      <c r="AG1272" t="str">
        <f t="shared" si="271"/>
        <v>Geothermal 2</v>
      </c>
      <c r="AH1272" s="70">
        <f t="shared" si="272"/>
        <v>24.414775000000002</v>
      </c>
      <c r="AI1272" t="str">
        <f t="shared" si="273"/>
        <v>Geothermal</v>
      </c>
      <c r="AJ1272" s="44">
        <f>IFERROR(INDEX(MasterGenCapability_201906!$G:$G,MATCH($AF1272,MasterGenCapability_201906!$U:$U,0)),"")</f>
        <v>42.42</v>
      </c>
      <c r="AK1272" s="44">
        <f>IFERROR(INDEX(NQC2020compliance_20191121!$L:$L,MATCH($AF1272,NQC2020compliance_20191121!$A:$A,0)),"")</f>
        <v>0</v>
      </c>
    </row>
    <row r="1273" spans="2:37" x14ac:dyDescent="0.25">
      <c r="B1273" s="6">
        <v>1268</v>
      </c>
      <c r="C1273" s="6" t="s">
        <v>3149</v>
      </c>
      <c r="D1273" s="6" t="s">
        <v>2583</v>
      </c>
      <c r="E1273" s="6" t="s">
        <v>2584</v>
      </c>
      <c r="F1273" s="6" t="s">
        <v>3132</v>
      </c>
      <c r="G1273" s="6" t="s">
        <v>30</v>
      </c>
      <c r="H1273" s="6"/>
      <c r="I1273" s="6"/>
      <c r="J1273" s="6" t="s">
        <v>211</v>
      </c>
      <c r="K1273" s="6"/>
      <c r="L1273" s="6" t="s">
        <v>1</v>
      </c>
      <c r="M1273" s="12">
        <v>32842</v>
      </c>
      <c r="N1273" s="12">
        <v>73050</v>
      </c>
      <c r="O1273" s="6">
        <v>1</v>
      </c>
      <c r="P1273" s="13">
        <v>2.2211999999999996</v>
      </c>
      <c r="Q1273" s="13">
        <v>6.5739106363636353</v>
      </c>
      <c r="R1273" s="14">
        <v>0.33785630275356304</v>
      </c>
      <c r="S1273" s="6" t="s">
        <v>35</v>
      </c>
      <c r="T1273" s="6" t="s">
        <v>35</v>
      </c>
      <c r="U1273" s="15" t="s">
        <v>35</v>
      </c>
      <c r="V1273" s="15" t="s">
        <v>213</v>
      </c>
      <c r="W1273" s="15" t="s">
        <v>165</v>
      </c>
      <c r="X1273" s="16">
        <v>1</v>
      </c>
      <c r="Y1273" s="45">
        <f t="shared" si="265"/>
        <v>73050</v>
      </c>
      <c r="Z1273" s="41">
        <f>IF(IFERROR(MATCH(E1273,CONV_CAISO_Gen_List!C:C,0),FALSE),1,0)</f>
        <v>0</v>
      </c>
      <c r="AA1273" s="47">
        <f t="shared" si="266"/>
        <v>6.5739106363636353</v>
      </c>
      <c r="AB1273">
        <f t="shared" si="267"/>
        <v>1</v>
      </c>
      <c r="AC1273">
        <f t="shared" si="268"/>
        <v>1</v>
      </c>
      <c r="AD1273">
        <f t="shared" si="264"/>
        <v>1</v>
      </c>
      <c r="AE1273">
        <f t="shared" si="269"/>
        <v>0</v>
      </c>
      <c r="AF1273" t="str">
        <f t="shared" si="270"/>
        <v>SPICER_1_UNIT 1</v>
      </c>
      <c r="AG1273" t="str">
        <f t="shared" si="271"/>
        <v>Spicer</v>
      </c>
      <c r="AH1273" s="70">
        <f t="shared" si="272"/>
        <v>2.2211999999999996</v>
      </c>
      <c r="AI1273" t="str">
        <f t="shared" si="273"/>
        <v>Small_Hydro</v>
      </c>
      <c r="AJ1273" s="44" t="str">
        <f>IFERROR(INDEX(MasterGenCapability_201906!$G:$G,MATCH($AF1273,MasterGenCapability_201906!$U:$U,0)),"")</f>
        <v/>
      </c>
      <c r="AK1273" s="44" t="str">
        <f>IFERROR(INDEX(NQC2020compliance_20191121!$L:$L,MATCH($AF1273,NQC2020compliance_20191121!$A:$A,0)),"")</f>
        <v/>
      </c>
    </row>
    <row r="1274" spans="2:37" x14ac:dyDescent="0.25">
      <c r="B1274" s="6">
        <v>1269</v>
      </c>
      <c r="C1274" s="6" t="s">
        <v>3150</v>
      </c>
      <c r="D1274" s="6" t="s">
        <v>2596</v>
      </c>
      <c r="E1274" s="6"/>
      <c r="F1274" s="6" t="s">
        <v>3132</v>
      </c>
      <c r="G1274" s="6" t="s">
        <v>30</v>
      </c>
      <c r="H1274" s="6"/>
      <c r="I1274" s="6"/>
      <c r="J1274" s="6" t="s">
        <v>211</v>
      </c>
      <c r="K1274" s="6"/>
      <c r="L1274" s="6" t="s">
        <v>1</v>
      </c>
      <c r="M1274" s="12">
        <v>38353</v>
      </c>
      <c r="N1274" s="12">
        <v>45657</v>
      </c>
      <c r="O1274" s="6">
        <v>1</v>
      </c>
      <c r="P1274" s="13">
        <v>1.2238992</v>
      </c>
      <c r="Q1274" s="13">
        <v>5.0156707895272721</v>
      </c>
      <c r="R1274" s="14">
        <v>0.46782051873376074</v>
      </c>
      <c r="S1274" s="6" t="s">
        <v>2591</v>
      </c>
      <c r="T1274" s="6" t="s">
        <v>35</v>
      </c>
      <c r="U1274" s="15" t="s">
        <v>2591</v>
      </c>
      <c r="V1274" s="15" t="s">
        <v>213</v>
      </c>
      <c r="W1274" s="15" t="s">
        <v>165</v>
      </c>
      <c r="X1274" s="16">
        <v>1</v>
      </c>
      <c r="Y1274" s="45">
        <f t="shared" si="265"/>
        <v>73050</v>
      </c>
      <c r="Z1274" s="41">
        <f>IF(IFERROR(MATCH(E1274,CONV_CAISO_Gen_List!C:C,0),FALSE),1,0)</f>
        <v>0</v>
      </c>
      <c r="AA1274" s="47">
        <f t="shared" si="266"/>
        <v>5.0156707895272721</v>
      </c>
      <c r="AB1274">
        <f t="shared" si="267"/>
        <v>1</v>
      </c>
      <c r="AC1274">
        <f t="shared" si="268"/>
        <v>1</v>
      </c>
      <c r="AD1274">
        <f t="shared" si="264"/>
        <v>1</v>
      </c>
      <c r="AE1274">
        <f t="shared" si="269"/>
        <v>0</v>
      </c>
      <c r="AF1274" t="str">
        <f t="shared" si="270"/>
        <v>SVP-2011-6</v>
      </c>
      <c r="AG1274" t="str">
        <f t="shared" si="271"/>
        <v>Nimbus</v>
      </c>
      <c r="AH1274" s="70">
        <f t="shared" si="272"/>
        <v>1.2238992</v>
      </c>
      <c r="AI1274" t="str">
        <f t="shared" si="273"/>
        <v>Small_Hydro</v>
      </c>
      <c r="AJ1274" s="44" t="str">
        <f>IFERROR(INDEX(MasterGenCapability_201906!$G:$G,MATCH($AF1274,MasterGenCapability_201906!$U:$U,0)),"")</f>
        <v/>
      </c>
      <c r="AK1274" s="44" t="str">
        <f>IFERROR(INDEX(NQC2020compliance_20191121!$L:$L,MATCH($AF1274,NQC2020compliance_20191121!$A:$A,0)),"")</f>
        <v/>
      </c>
    </row>
    <row r="1275" spans="2:37" x14ac:dyDescent="0.25">
      <c r="B1275" s="6">
        <v>1270</v>
      </c>
      <c r="C1275" s="6" t="s">
        <v>3150</v>
      </c>
      <c r="D1275" s="6" t="s">
        <v>2597</v>
      </c>
      <c r="E1275" s="6"/>
      <c r="F1275" s="6" t="s">
        <v>3132</v>
      </c>
      <c r="G1275" s="6" t="s">
        <v>30</v>
      </c>
      <c r="H1275" s="6"/>
      <c r="I1275" s="6"/>
      <c r="J1275" s="6" t="s">
        <v>211</v>
      </c>
      <c r="K1275" s="6"/>
      <c r="L1275" s="6" t="s">
        <v>1</v>
      </c>
      <c r="M1275" s="12">
        <v>38353</v>
      </c>
      <c r="N1275" s="12">
        <v>45657</v>
      </c>
      <c r="O1275" s="6">
        <v>1</v>
      </c>
      <c r="P1275" s="13">
        <v>0.33090607999999999</v>
      </c>
      <c r="Q1275" s="13">
        <v>1.0805917300363637</v>
      </c>
      <c r="R1275" s="14">
        <v>0.37278015660451391</v>
      </c>
      <c r="S1275" s="6" t="s">
        <v>2591</v>
      </c>
      <c r="T1275" s="6" t="s">
        <v>35</v>
      </c>
      <c r="U1275" s="15" t="s">
        <v>2591</v>
      </c>
      <c r="V1275" s="15" t="s">
        <v>213</v>
      </c>
      <c r="W1275" s="15" t="s">
        <v>165</v>
      </c>
      <c r="X1275" s="16">
        <v>1</v>
      </c>
      <c r="Y1275" s="45">
        <f t="shared" si="265"/>
        <v>73050</v>
      </c>
      <c r="Z1275" s="41">
        <f>IF(IFERROR(MATCH(E1275,CONV_CAISO_Gen_List!C:C,0),FALSE),1,0)</f>
        <v>0</v>
      </c>
      <c r="AA1275" s="47">
        <f t="shared" si="266"/>
        <v>1.0805917300363637</v>
      </c>
      <c r="AB1275">
        <f t="shared" si="267"/>
        <v>1</v>
      </c>
      <c r="AC1275">
        <f t="shared" si="268"/>
        <v>1</v>
      </c>
      <c r="AD1275">
        <f t="shared" si="264"/>
        <v>1</v>
      </c>
      <c r="AE1275">
        <f t="shared" si="269"/>
        <v>0</v>
      </c>
      <c r="AF1275" t="str">
        <f t="shared" si="270"/>
        <v>SVP-2011-6</v>
      </c>
      <c r="AG1275" t="str">
        <f t="shared" si="271"/>
        <v>Stampede</v>
      </c>
      <c r="AH1275" s="70">
        <f t="shared" si="272"/>
        <v>0.33090607999999999</v>
      </c>
      <c r="AI1275" t="str">
        <f t="shared" si="273"/>
        <v>Small_Hydro</v>
      </c>
      <c r="AJ1275" s="44" t="str">
        <f>IFERROR(INDEX(MasterGenCapability_201906!$G:$G,MATCH($AF1275,MasterGenCapability_201906!$U:$U,0)),"")</f>
        <v/>
      </c>
      <c r="AK1275" s="44" t="str">
        <f>IFERROR(INDEX(NQC2020compliance_20191121!$L:$L,MATCH($AF1275,NQC2020compliance_20191121!$A:$A,0)),"")</f>
        <v/>
      </c>
    </row>
    <row r="1276" spans="2:37" x14ac:dyDescent="0.25">
      <c r="B1276" s="6">
        <v>1271</v>
      </c>
      <c r="C1276" s="6" t="s">
        <v>3150</v>
      </c>
      <c r="D1276" s="6" t="s">
        <v>2598</v>
      </c>
      <c r="E1276" s="6" t="s">
        <v>2599</v>
      </c>
      <c r="F1276" s="6" t="s">
        <v>3132</v>
      </c>
      <c r="G1276" s="6" t="s">
        <v>30</v>
      </c>
      <c r="H1276" s="6"/>
      <c r="I1276" s="6"/>
      <c r="J1276" s="6" t="s">
        <v>211</v>
      </c>
      <c r="K1276" s="6"/>
      <c r="L1276" s="6" t="s">
        <v>1</v>
      </c>
      <c r="M1276" s="12">
        <v>38353</v>
      </c>
      <c r="N1276" s="12">
        <v>45657</v>
      </c>
      <c r="O1276" s="6">
        <v>1</v>
      </c>
      <c r="P1276" s="13">
        <v>3.1730719999999997E-2</v>
      </c>
      <c r="Q1276" s="13">
        <v>0.18483933959214546</v>
      </c>
      <c r="R1276" s="14">
        <v>0.66498274328411333</v>
      </c>
      <c r="S1276" s="6" t="s">
        <v>35</v>
      </c>
      <c r="T1276" s="6" t="s">
        <v>35</v>
      </c>
      <c r="U1276" s="15" t="s">
        <v>35</v>
      </c>
      <c r="V1276" s="15" t="s">
        <v>213</v>
      </c>
      <c r="W1276" s="15" t="s">
        <v>165</v>
      </c>
      <c r="X1276" s="16">
        <v>1</v>
      </c>
      <c r="Y1276" s="45">
        <f t="shared" si="265"/>
        <v>73050</v>
      </c>
      <c r="Z1276" s="41">
        <f>IF(IFERROR(MATCH(E1276,CONV_CAISO_Gen_List!C:C,0),FALSE),1,0)</f>
        <v>0</v>
      </c>
      <c r="AA1276" s="47">
        <f t="shared" si="266"/>
        <v>0.18483933959214546</v>
      </c>
      <c r="AB1276">
        <f t="shared" si="267"/>
        <v>1</v>
      </c>
      <c r="AC1276">
        <f t="shared" si="268"/>
        <v>1</v>
      </c>
      <c r="AD1276">
        <f t="shared" si="264"/>
        <v>1</v>
      </c>
      <c r="AE1276">
        <f t="shared" si="269"/>
        <v>0</v>
      </c>
      <c r="AF1276" t="str">
        <f t="shared" si="270"/>
        <v>LEWSTN_7_UNIT 1</v>
      </c>
      <c r="AG1276" t="str">
        <f t="shared" si="271"/>
        <v>Lewiston</v>
      </c>
      <c r="AH1276" s="70">
        <f t="shared" si="272"/>
        <v>3.1730719999999997E-2</v>
      </c>
      <c r="AI1276" t="str">
        <f t="shared" si="273"/>
        <v>Small_Hydro</v>
      </c>
      <c r="AJ1276" s="44" t="str">
        <f>IFERROR(INDEX(MasterGenCapability_201906!$G:$G,MATCH($AF1276,MasterGenCapability_201906!$U:$U,0)),"")</f>
        <v/>
      </c>
      <c r="AK1276" s="44" t="str">
        <f>IFERROR(INDEX(NQC2020compliance_20191121!$L:$L,MATCH($AF1276,NQC2020compliance_20191121!$A:$A,0)),"")</f>
        <v/>
      </c>
    </row>
    <row r="1277" spans="2:37" x14ac:dyDescent="0.25">
      <c r="B1277" s="6">
        <v>1272</v>
      </c>
      <c r="C1277" s="6" t="s">
        <v>3151</v>
      </c>
      <c r="D1277" s="6" t="s">
        <v>3152</v>
      </c>
      <c r="E1277" s="6" t="s">
        <v>3153</v>
      </c>
      <c r="F1277" s="6" t="s">
        <v>3132</v>
      </c>
      <c r="G1277" s="6" t="s">
        <v>30</v>
      </c>
      <c r="H1277" s="6"/>
      <c r="I1277" s="6"/>
      <c r="J1277" s="6" t="s">
        <v>211</v>
      </c>
      <c r="K1277" s="6"/>
      <c r="L1277" s="6" t="s">
        <v>1</v>
      </c>
      <c r="M1277" s="12">
        <v>35570</v>
      </c>
      <c r="N1277" s="12">
        <v>73050</v>
      </c>
      <c r="O1277" s="6">
        <v>1</v>
      </c>
      <c r="P1277" s="13">
        <v>6.19</v>
      </c>
      <c r="Q1277" s="13">
        <v>14.477454545454545</v>
      </c>
      <c r="R1277" s="14">
        <v>0.26699151203986665</v>
      </c>
      <c r="S1277" s="6" t="s">
        <v>35</v>
      </c>
      <c r="T1277" s="6" t="s">
        <v>35</v>
      </c>
      <c r="U1277" s="15" t="s">
        <v>35</v>
      </c>
      <c r="V1277" s="15" t="s">
        <v>213</v>
      </c>
      <c r="W1277" s="15" t="s">
        <v>165</v>
      </c>
      <c r="X1277" s="16">
        <v>1</v>
      </c>
      <c r="Y1277" s="45">
        <f t="shared" si="265"/>
        <v>73050</v>
      </c>
      <c r="Z1277" s="41">
        <f>IF(IFERROR(MATCH(E1277,CONV_CAISO_Gen_List!C:C,0),FALSE),1,0)</f>
        <v>1</v>
      </c>
      <c r="AA1277" s="47">
        <f t="shared" si="266"/>
        <v>14.477454545454545</v>
      </c>
      <c r="AB1277">
        <f t="shared" si="267"/>
        <v>1</v>
      </c>
      <c r="AC1277">
        <f t="shared" si="268"/>
        <v>1</v>
      </c>
      <c r="AD1277">
        <f t="shared" ref="AD1277:AD1340" si="274">IF(AND(AB1277,AC1277),1,0)</f>
        <v>1</v>
      </c>
      <c r="AE1277">
        <f t="shared" si="269"/>
        <v>0</v>
      </c>
      <c r="AF1277" t="str">
        <f t="shared" si="270"/>
        <v>BLCKBT_2_STONEY</v>
      </c>
      <c r="AG1277" t="str">
        <f t="shared" si="271"/>
        <v>Black Butte</v>
      </c>
      <c r="AH1277" s="70">
        <f t="shared" si="272"/>
        <v>6.19</v>
      </c>
      <c r="AI1277" t="str">
        <f t="shared" si="273"/>
        <v>Small_Hydro</v>
      </c>
      <c r="AJ1277" s="44">
        <f>IFERROR(INDEX(MasterGenCapability_201906!$G:$G,MATCH($AF1277,MasterGenCapability_201906!$U:$U,0)),"")</f>
        <v>6.2</v>
      </c>
      <c r="AK1277" s="44">
        <f>IFERROR(INDEX(NQC2020compliance_20191121!$L:$L,MATCH($AF1277,NQC2020compliance_20191121!$A:$A,0)),"")</f>
        <v>1.5</v>
      </c>
    </row>
    <row r="1278" spans="2:37" x14ac:dyDescent="0.25">
      <c r="B1278" s="6">
        <v>1273</v>
      </c>
      <c r="C1278" s="6" t="s">
        <v>3154</v>
      </c>
      <c r="D1278" s="6" t="s">
        <v>3155</v>
      </c>
      <c r="E1278" s="6" t="s">
        <v>3156</v>
      </c>
      <c r="F1278" s="6" t="s">
        <v>3132</v>
      </c>
      <c r="G1278" s="6" t="s">
        <v>30</v>
      </c>
      <c r="H1278" s="6"/>
      <c r="I1278" s="6"/>
      <c r="J1278" s="6" t="s">
        <v>614</v>
      </c>
      <c r="K1278" s="6"/>
      <c r="L1278" s="6" t="s">
        <v>1</v>
      </c>
      <c r="M1278" s="12">
        <v>41631</v>
      </c>
      <c r="N1278" s="12">
        <v>50762</v>
      </c>
      <c r="O1278" s="6">
        <v>1</v>
      </c>
      <c r="P1278" s="13">
        <v>20</v>
      </c>
      <c r="Q1278" s="13">
        <v>53.210700000000003</v>
      </c>
      <c r="R1278" s="14">
        <v>0.30371404109589045</v>
      </c>
      <c r="S1278" s="6" t="s">
        <v>35</v>
      </c>
      <c r="T1278" s="6" t="s">
        <v>35</v>
      </c>
      <c r="U1278" s="15" t="s">
        <v>35</v>
      </c>
      <c r="V1278" s="15" t="s">
        <v>616</v>
      </c>
      <c r="W1278" s="15" t="s">
        <v>165</v>
      </c>
      <c r="X1278" s="16">
        <v>1</v>
      </c>
      <c r="Y1278" s="45">
        <f t="shared" si="265"/>
        <v>73050</v>
      </c>
      <c r="Z1278" s="41">
        <f>IF(IFERROR(MATCH(E1278,CONV_CAISO_Gen_List!C:C,0),FALSE),1,0)</f>
        <v>1</v>
      </c>
      <c r="AA1278" s="47">
        <f t="shared" si="266"/>
        <v>53.210700000000003</v>
      </c>
      <c r="AB1278">
        <f t="shared" si="267"/>
        <v>1</v>
      </c>
      <c r="AC1278">
        <f t="shared" si="268"/>
        <v>1</v>
      </c>
      <c r="AD1278">
        <f t="shared" si="274"/>
        <v>1</v>
      </c>
      <c r="AE1278">
        <f t="shared" si="269"/>
        <v>0</v>
      </c>
      <c r="AF1278" t="str">
        <f t="shared" si="270"/>
        <v>RSMSLR_6_SOLAR1</v>
      </c>
      <c r="AG1278" t="str">
        <f t="shared" si="271"/>
        <v>RE Rosamond One</v>
      </c>
      <c r="AH1278" s="70">
        <f t="shared" si="272"/>
        <v>20</v>
      </c>
      <c r="AI1278" t="str">
        <f t="shared" si="273"/>
        <v>Solar</v>
      </c>
      <c r="AJ1278" s="44">
        <f>IFERROR(INDEX(MasterGenCapability_201906!$G:$G,MATCH($AF1278,MasterGenCapability_201906!$U:$U,0)),"")</f>
        <v>20</v>
      </c>
      <c r="AK1278" s="44">
        <f>IFERROR(INDEX(NQC2020compliance_20191121!$L:$L,MATCH($AF1278,NQC2020compliance_20191121!$A:$A,0)),"")</f>
        <v>2.8</v>
      </c>
    </row>
    <row r="1279" spans="2:37" x14ac:dyDescent="0.25">
      <c r="B1279" s="6">
        <v>1274</v>
      </c>
      <c r="C1279" s="6" t="s">
        <v>3157</v>
      </c>
      <c r="D1279" s="6" t="s">
        <v>3158</v>
      </c>
      <c r="E1279" s="6" t="s">
        <v>3159</v>
      </c>
      <c r="F1279" s="6" t="s">
        <v>3132</v>
      </c>
      <c r="G1279" s="6" t="s">
        <v>30</v>
      </c>
      <c r="H1279" s="6"/>
      <c r="I1279" s="6"/>
      <c r="J1279" s="6" t="s">
        <v>211</v>
      </c>
      <c r="K1279" s="6"/>
      <c r="L1279" s="6" t="s">
        <v>1</v>
      </c>
      <c r="M1279" s="48">
        <v>36526</v>
      </c>
      <c r="N1279" s="12">
        <v>45291</v>
      </c>
      <c r="O1279" s="6">
        <v>1</v>
      </c>
      <c r="P1279" s="13">
        <v>17.100000000000001</v>
      </c>
      <c r="Q1279" s="13">
        <v>102.71600727272728</v>
      </c>
      <c r="R1279" s="14">
        <v>0.68570594189916467</v>
      </c>
      <c r="S1279" s="6" t="s">
        <v>35</v>
      </c>
      <c r="T1279" s="6" t="s">
        <v>35</v>
      </c>
      <c r="U1279" s="15" t="s">
        <v>35</v>
      </c>
      <c r="V1279" s="15" t="s">
        <v>213</v>
      </c>
      <c r="W1279" s="15" t="s">
        <v>165</v>
      </c>
      <c r="X1279" s="16">
        <v>1</v>
      </c>
      <c r="Y1279" s="45">
        <f t="shared" si="265"/>
        <v>73050</v>
      </c>
      <c r="Z1279" s="41">
        <f>IF(IFERROR(MATCH(E1279,CONV_CAISO_Gen_List!C:C,0),FALSE),1,0)</f>
        <v>0</v>
      </c>
      <c r="AA1279" s="47">
        <f t="shared" si="266"/>
        <v>102.71600727272728</v>
      </c>
      <c r="AB1279">
        <f t="shared" si="267"/>
        <v>1</v>
      </c>
      <c r="AC1279">
        <f t="shared" si="268"/>
        <v>1</v>
      </c>
      <c r="AD1279">
        <f t="shared" si="274"/>
        <v>1</v>
      </c>
      <c r="AE1279">
        <f t="shared" si="269"/>
        <v>0</v>
      </c>
      <c r="AF1279" t="str">
        <f t="shared" si="270"/>
        <v>TULLCK_7_UNIT 1</v>
      </c>
      <c r="AG1279" t="str">
        <f t="shared" si="271"/>
        <v>Tulloch</v>
      </c>
      <c r="AH1279" s="70">
        <f t="shared" si="272"/>
        <v>17.100000000000001</v>
      </c>
      <c r="AI1279" t="str">
        <f t="shared" si="273"/>
        <v>Small_Hydro</v>
      </c>
      <c r="AJ1279" s="44" t="str">
        <f>IFERROR(INDEX(MasterGenCapability_201906!$G:$G,MATCH($AF1279,MasterGenCapability_201906!$U:$U,0)),"")</f>
        <v/>
      </c>
      <c r="AK1279" s="44" t="str">
        <f>IFERROR(INDEX(NQC2020compliance_20191121!$L:$L,MATCH($AF1279,NQC2020compliance_20191121!$A:$A,0)),"")</f>
        <v/>
      </c>
    </row>
    <row r="1280" spans="2:37" x14ac:dyDescent="0.25">
      <c r="B1280" s="6">
        <v>1275</v>
      </c>
      <c r="C1280" s="6" t="s">
        <v>3160</v>
      </c>
      <c r="D1280" s="6" t="s">
        <v>3161</v>
      </c>
      <c r="E1280" s="6" t="s">
        <v>3162</v>
      </c>
      <c r="F1280" s="6" t="s">
        <v>3132</v>
      </c>
      <c r="G1280" s="6" t="s">
        <v>30</v>
      </c>
      <c r="H1280" s="6"/>
      <c r="I1280" s="6"/>
      <c r="J1280" s="6" t="s">
        <v>211</v>
      </c>
      <c r="K1280" s="6"/>
      <c r="L1280" s="6" t="s">
        <v>1</v>
      </c>
      <c r="M1280" s="12">
        <v>41640</v>
      </c>
      <c r="N1280" s="12">
        <v>45291</v>
      </c>
      <c r="O1280" s="6">
        <v>1</v>
      </c>
      <c r="P1280" s="13">
        <v>9.99</v>
      </c>
      <c r="Q1280" s="13">
        <v>46.920363636363639</v>
      </c>
      <c r="R1280" s="14">
        <v>0.53615674620240839</v>
      </c>
      <c r="S1280" s="6" t="s">
        <v>35</v>
      </c>
      <c r="T1280" s="6" t="s">
        <v>35</v>
      </c>
      <c r="U1280" s="15" t="s">
        <v>35</v>
      </c>
      <c r="V1280" s="15" t="s">
        <v>213</v>
      </c>
      <c r="W1280" s="15" t="s">
        <v>165</v>
      </c>
      <c r="X1280" s="16">
        <v>1</v>
      </c>
      <c r="Y1280" s="45">
        <f t="shared" si="265"/>
        <v>73050</v>
      </c>
      <c r="Z1280" s="41">
        <f>IF(IFERROR(MATCH(E1280,CONV_CAISO_Gen_List!C:C,0),FALSE),1,0)</f>
        <v>1</v>
      </c>
      <c r="AA1280" s="47">
        <f t="shared" si="266"/>
        <v>46.920363636363639</v>
      </c>
      <c r="AB1280">
        <f t="shared" si="267"/>
        <v>1</v>
      </c>
      <c r="AC1280">
        <f t="shared" si="268"/>
        <v>1</v>
      </c>
      <c r="AD1280">
        <f t="shared" si="274"/>
        <v>1</v>
      </c>
      <c r="AE1280">
        <f t="shared" si="269"/>
        <v>0</v>
      </c>
      <c r="AF1280" t="str">
        <f t="shared" si="270"/>
        <v>BEARDS_7_UNIT 1</v>
      </c>
      <c r="AG1280" t="str">
        <f t="shared" si="271"/>
        <v>Beardsley</v>
      </c>
      <c r="AH1280" s="70">
        <f t="shared" si="272"/>
        <v>9.99</v>
      </c>
      <c r="AI1280" t="str">
        <f t="shared" si="273"/>
        <v>Small_Hydro</v>
      </c>
      <c r="AJ1280" s="44">
        <f>IFERROR(INDEX(MasterGenCapability_201906!$G:$G,MATCH($AF1280,MasterGenCapability_201906!$U:$U,0)),"")</f>
        <v>11.5</v>
      </c>
      <c r="AK1280" s="44">
        <f>IFERROR(INDEX(NQC2020compliance_20191121!$L:$L,MATCH($AF1280,NQC2020compliance_20191121!$A:$A,0)),"")</f>
        <v>6.46</v>
      </c>
    </row>
    <row r="1281" spans="2:37" x14ac:dyDescent="0.25">
      <c r="B1281" s="6">
        <v>1276</v>
      </c>
      <c r="C1281" s="6" t="s">
        <v>3163</v>
      </c>
      <c r="D1281" s="6" t="s">
        <v>3164</v>
      </c>
      <c r="E1281" s="6" t="s">
        <v>483</v>
      </c>
      <c r="F1281" s="6" t="s">
        <v>3132</v>
      </c>
      <c r="G1281" s="6" t="s">
        <v>30</v>
      </c>
      <c r="H1281" s="6"/>
      <c r="I1281" s="6"/>
      <c r="J1281" s="6" t="s">
        <v>211</v>
      </c>
      <c r="K1281" s="6"/>
      <c r="L1281" s="6" t="s">
        <v>1</v>
      </c>
      <c r="M1281" s="12">
        <v>42370</v>
      </c>
      <c r="N1281" s="12">
        <v>73050</v>
      </c>
      <c r="O1281" s="6">
        <v>1</v>
      </c>
      <c r="P1281" s="13">
        <v>30.57</v>
      </c>
      <c r="Q1281" s="13">
        <v>72.878716633636358</v>
      </c>
      <c r="R1281" s="14">
        <v>0.27214550867473991</v>
      </c>
      <c r="S1281" s="6" t="s">
        <v>35</v>
      </c>
      <c r="T1281" s="6" t="s">
        <v>35</v>
      </c>
      <c r="U1281" s="15" t="s">
        <v>35</v>
      </c>
      <c r="V1281" s="15" t="s">
        <v>213</v>
      </c>
      <c r="W1281" s="15" t="s">
        <v>165</v>
      </c>
      <c r="X1281" s="16">
        <v>1</v>
      </c>
      <c r="Y1281" s="45">
        <f t="shared" si="265"/>
        <v>73050</v>
      </c>
      <c r="Z1281" s="41">
        <f>IF(IFERROR(MATCH(E1281,CONV_CAISO_Gen_List!C:C,0),FALSE),1,0)</f>
        <v>1</v>
      </c>
      <c r="AA1281" s="47">
        <f t="shared" si="266"/>
        <v>72.878716633636358</v>
      </c>
      <c r="AB1281">
        <f t="shared" si="267"/>
        <v>1</v>
      </c>
      <c r="AC1281">
        <f t="shared" si="268"/>
        <v>1</v>
      </c>
      <c r="AD1281">
        <f t="shared" si="274"/>
        <v>1</v>
      </c>
      <c r="AE1281">
        <f t="shared" si="269"/>
        <v>0</v>
      </c>
      <c r="AF1281" t="str">
        <f t="shared" si="270"/>
        <v>FRIANT_6_UNITS</v>
      </c>
      <c r="AG1281" t="str">
        <f t="shared" si="271"/>
        <v>Friant-Kern Hydro Facility (River Outlet, Madera Canal, F-K)</v>
      </c>
      <c r="AH1281" s="70">
        <f t="shared" si="272"/>
        <v>30.57</v>
      </c>
      <c r="AI1281" t="str">
        <f t="shared" si="273"/>
        <v>Small_Hydro</v>
      </c>
      <c r="AJ1281" s="44">
        <f>IFERROR(INDEX(MasterGenCapability_201906!$G:$G,MATCH($AF1281,MasterGenCapability_201906!$U:$U,0)),"")</f>
        <v>25</v>
      </c>
      <c r="AK1281" s="44">
        <f>IFERROR(INDEX(NQC2020compliance_20191121!$L:$L,MATCH($AF1281,NQC2020compliance_20191121!$A:$A,0)),"")</f>
        <v>8.34</v>
      </c>
    </row>
    <row r="1282" spans="2:37" x14ac:dyDescent="0.25">
      <c r="B1282" s="6">
        <v>1277</v>
      </c>
      <c r="C1282" s="6" t="s">
        <v>3165</v>
      </c>
      <c r="D1282" s="6" t="s">
        <v>3166</v>
      </c>
      <c r="E1282" s="6" t="s">
        <v>3167</v>
      </c>
      <c r="F1282" s="6" t="s">
        <v>3132</v>
      </c>
      <c r="G1282" s="6" t="s">
        <v>30</v>
      </c>
      <c r="H1282" s="6"/>
      <c r="I1282" s="6"/>
      <c r="J1282" s="6" t="s">
        <v>33</v>
      </c>
      <c r="K1282" s="6"/>
      <c r="L1282" s="6" t="s">
        <v>1</v>
      </c>
      <c r="M1282" s="12">
        <v>41681</v>
      </c>
      <c r="N1282" s="12">
        <v>49034</v>
      </c>
      <c r="O1282" s="6">
        <v>1</v>
      </c>
      <c r="P1282" s="13">
        <v>4.34</v>
      </c>
      <c r="Q1282" s="13">
        <v>30.279</v>
      </c>
      <c r="R1282" s="14">
        <v>0.79643014961176695</v>
      </c>
      <c r="S1282" s="6" t="s">
        <v>35</v>
      </c>
      <c r="T1282" s="6" t="s">
        <v>35</v>
      </c>
      <c r="U1282" s="15" t="s">
        <v>35</v>
      </c>
      <c r="V1282" s="15" t="s">
        <v>36</v>
      </c>
      <c r="W1282" s="15" t="s">
        <v>165</v>
      </c>
      <c r="X1282" s="16">
        <v>1</v>
      </c>
      <c r="Y1282" s="45">
        <f t="shared" si="265"/>
        <v>73050</v>
      </c>
      <c r="Z1282" s="41">
        <f>IF(IFERROR(MATCH(E1282,CONV_CAISO_Gen_List!C:C,0),FALSE),1,0)</f>
        <v>1</v>
      </c>
      <c r="AA1282" s="47">
        <f t="shared" si="266"/>
        <v>30.279</v>
      </c>
      <c r="AB1282">
        <f t="shared" si="267"/>
        <v>1</v>
      </c>
      <c r="AC1282">
        <f t="shared" si="268"/>
        <v>1</v>
      </c>
      <c r="AD1282">
        <f t="shared" si="274"/>
        <v>1</v>
      </c>
      <c r="AE1282">
        <f t="shared" si="269"/>
        <v>0</v>
      </c>
      <c r="AF1282" t="str">
        <f t="shared" si="270"/>
        <v>CAYTNO_2_VASCO</v>
      </c>
      <c r="AG1282" t="str">
        <f t="shared" si="271"/>
        <v xml:space="preserve">Ameresco Vasco Road LLC </v>
      </c>
      <c r="AH1282" s="70">
        <f t="shared" si="272"/>
        <v>4.34</v>
      </c>
      <c r="AI1282" t="str">
        <f t="shared" si="273"/>
        <v>Biomass</v>
      </c>
      <c r="AJ1282" s="44">
        <f>IFERROR(INDEX(MasterGenCapability_201906!$G:$G,MATCH($AF1282,MasterGenCapability_201906!$U:$U,0)),"")</f>
        <v>4.3</v>
      </c>
      <c r="AK1282" s="44">
        <f>IFERROR(INDEX(NQC2020compliance_20191121!$L:$L,MATCH($AF1282,NQC2020compliance_20191121!$A:$A,0)),"")</f>
        <v>3.58</v>
      </c>
    </row>
    <row r="1283" spans="2:37" x14ac:dyDescent="0.25">
      <c r="B1283" s="6">
        <v>1278</v>
      </c>
      <c r="C1283" s="6" t="s">
        <v>3168</v>
      </c>
      <c r="D1283" s="6" t="s">
        <v>3169</v>
      </c>
      <c r="E1283" s="6" t="s">
        <v>3170</v>
      </c>
      <c r="F1283" s="6" t="s">
        <v>3132</v>
      </c>
      <c r="G1283" s="6" t="s">
        <v>30</v>
      </c>
      <c r="H1283" s="6"/>
      <c r="I1283" s="6"/>
      <c r="J1283" s="6" t="s">
        <v>33</v>
      </c>
      <c r="K1283" s="6"/>
      <c r="L1283" s="6" t="s">
        <v>1</v>
      </c>
      <c r="M1283" s="12">
        <v>41670</v>
      </c>
      <c r="N1283" s="12">
        <v>48975</v>
      </c>
      <c r="O1283" s="6">
        <v>1</v>
      </c>
      <c r="P1283" s="13">
        <v>4.34</v>
      </c>
      <c r="Q1283" s="13">
        <v>19.044</v>
      </c>
      <c r="R1283" s="14">
        <v>0.50091534625339307</v>
      </c>
      <c r="S1283" s="6" t="s">
        <v>35</v>
      </c>
      <c r="T1283" s="6" t="s">
        <v>35</v>
      </c>
      <c r="U1283" s="15" t="s">
        <v>35</v>
      </c>
      <c r="V1283" s="15" t="s">
        <v>36</v>
      </c>
      <c r="W1283" s="15" t="s">
        <v>165</v>
      </c>
      <c r="X1283" s="16">
        <v>1</v>
      </c>
      <c r="Y1283" s="45">
        <f t="shared" si="265"/>
        <v>73050</v>
      </c>
      <c r="Z1283" s="41">
        <f>IF(IFERROR(MATCH(E1283,CONV_CAISO_Gen_List!C:C,0),FALSE),1,0)</f>
        <v>1</v>
      </c>
      <c r="AA1283" s="47">
        <f t="shared" si="266"/>
        <v>19.044</v>
      </c>
      <c r="AB1283">
        <f t="shared" si="267"/>
        <v>1</v>
      </c>
      <c r="AC1283">
        <f t="shared" si="268"/>
        <v>1</v>
      </c>
      <c r="AD1283">
        <f t="shared" si="274"/>
        <v>1</v>
      </c>
      <c r="AE1283">
        <f t="shared" si="269"/>
        <v>0</v>
      </c>
      <c r="AF1283" t="str">
        <f t="shared" si="270"/>
        <v>WEBER_6_FORWRD</v>
      </c>
      <c r="AG1283" t="str">
        <f t="shared" si="271"/>
        <v>Ameresco Forward LLC</v>
      </c>
      <c r="AH1283" s="70">
        <f t="shared" si="272"/>
        <v>4.34</v>
      </c>
      <c r="AI1283" t="str">
        <f t="shared" si="273"/>
        <v>Biomass</v>
      </c>
      <c r="AJ1283" s="44">
        <f>IFERROR(INDEX(MasterGenCapability_201906!$G:$G,MATCH($AF1283,MasterGenCapability_201906!$U:$U,0)),"")</f>
        <v>4.2</v>
      </c>
      <c r="AK1283" s="44">
        <f>IFERROR(INDEX(NQC2020compliance_20191121!$L:$L,MATCH($AF1283,NQC2020compliance_20191121!$A:$A,0)),"")</f>
        <v>3.66</v>
      </c>
    </row>
    <row r="1284" spans="2:37" x14ac:dyDescent="0.25">
      <c r="B1284" s="6">
        <v>1279</v>
      </c>
      <c r="C1284" s="6" t="s">
        <v>3171</v>
      </c>
      <c r="D1284" s="6" t="s">
        <v>3172</v>
      </c>
      <c r="E1284" s="6" t="s">
        <v>3173</v>
      </c>
      <c r="F1284" s="6" t="s">
        <v>3132</v>
      </c>
      <c r="G1284" s="6" t="s">
        <v>30</v>
      </c>
      <c r="H1284" s="6"/>
      <c r="I1284" s="6"/>
      <c r="J1284" s="6" t="s">
        <v>992</v>
      </c>
      <c r="K1284" s="6"/>
      <c r="L1284" s="6" t="s">
        <v>1</v>
      </c>
      <c r="M1284" s="12">
        <v>38960</v>
      </c>
      <c r="N1284" s="12">
        <v>42613</v>
      </c>
      <c r="O1284" s="6">
        <v>1</v>
      </c>
      <c r="P1284" s="13">
        <v>18</v>
      </c>
      <c r="Q1284" s="13">
        <v>16.409790000000001</v>
      </c>
      <c r="R1284" s="14">
        <v>0.10407020547945206</v>
      </c>
      <c r="S1284" s="6" t="s">
        <v>35</v>
      </c>
      <c r="T1284" s="6" t="s">
        <v>35</v>
      </c>
      <c r="U1284" s="15" t="s">
        <v>35</v>
      </c>
      <c r="V1284" s="15" t="s">
        <v>992</v>
      </c>
      <c r="W1284" s="15" t="s">
        <v>165</v>
      </c>
      <c r="X1284" s="16">
        <v>1</v>
      </c>
      <c r="Y1284" s="45">
        <f t="shared" si="265"/>
        <v>73050</v>
      </c>
      <c r="Z1284" s="41">
        <f>IF(IFERROR(MATCH(E1284,CONV_CAISO_Gen_List!C:C,0),FALSE),1,0)</f>
        <v>1</v>
      </c>
      <c r="AA1284" s="47">
        <f t="shared" si="266"/>
        <v>16.409790000000001</v>
      </c>
      <c r="AB1284">
        <f t="shared" si="267"/>
        <v>1</v>
      </c>
      <c r="AC1284">
        <f t="shared" si="268"/>
        <v>1</v>
      </c>
      <c r="AD1284">
        <f t="shared" si="274"/>
        <v>1</v>
      </c>
      <c r="AE1284">
        <f t="shared" si="269"/>
        <v>0</v>
      </c>
      <c r="AF1284" t="str">
        <f t="shared" si="270"/>
        <v>ZOND_6_UNIT</v>
      </c>
      <c r="AG1284" t="str">
        <f t="shared" si="271"/>
        <v xml:space="preserve">Santa Clara 85C    </v>
      </c>
      <c r="AH1284" s="70">
        <f t="shared" si="272"/>
        <v>18</v>
      </c>
      <c r="AI1284" t="str">
        <f t="shared" si="273"/>
        <v>Wind</v>
      </c>
      <c r="AJ1284" s="44">
        <f>IFERROR(INDEX(MasterGenCapability_201906!$G:$G,MATCH($AF1284,MasterGenCapability_201906!$U:$U,0)),"")</f>
        <v>17.100000000000001</v>
      </c>
      <c r="AK1284" s="44">
        <f>IFERROR(INDEX(NQC2020compliance_20191121!$L:$L,MATCH($AF1284,NQC2020compliance_20191121!$A:$A,0)),"")</f>
        <v>2.57</v>
      </c>
    </row>
    <row r="1285" spans="2:37" x14ac:dyDescent="0.25">
      <c r="B1285" s="6">
        <v>1280</v>
      </c>
      <c r="C1285" s="6" t="s">
        <v>3174</v>
      </c>
      <c r="D1285" s="6" t="s">
        <v>3175</v>
      </c>
      <c r="E1285" s="6"/>
      <c r="F1285" s="6" t="s">
        <v>3176</v>
      </c>
      <c r="G1285" s="6" t="s">
        <v>2632</v>
      </c>
      <c r="H1285" s="6"/>
      <c r="I1285" s="6"/>
      <c r="J1285" s="6" t="s">
        <v>33</v>
      </c>
      <c r="K1285" s="6"/>
      <c r="L1285" s="6" t="s">
        <v>1</v>
      </c>
      <c r="M1285" s="12">
        <v>40544</v>
      </c>
      <c r="N1285" s="12">
        <v>45291</v>
      </c>
      <c r="O1285" s="6">
        <v>1</v>
      </c>
      <c r="P1285" s="13">
        <v>3.36</v>
      </c>
      <c r="Q1285" s="13">
        <v>16.868599999999997</v>
      </c>
      <c r="R1285" s="14">
        <v>0.57310692541856922</v>
      </c>
      <c r="S1285" s="6" t="s">
        <v>1078</v>
      </c>
      <c r="T1285" s="6" t="s">
        <v>35</v>
      </c>
      <c r="U1285" s="15" t="s">
        <v>1079</v>
      </c>
      <c r="V1285" s="15" t="s">
        <v>36</v>
      </c>
      <c r="W1285" s="15" t="s">
        <v>165</v>
      </c>
      <c r="X1285" s="16">
        <v>1</v>
      </c>
      <c r="Y1285" s="45">
        <f t="shared" si="265"/>
        <v>73050</v>
      </c>
      <c r="Z1285" s="41">
        <f>IF(IFERROR(MATCH(E1285,CONV_CAISO_Gen_List!C:C,0),FALSE),1,0)</f>
        <v>0</v>
      </c>
      <c r="AA1285" s="47">
        <f t="shared" si="266"/>
        <v>16.868599999999997</v>
      </c>
      <c r="AB1285">
        <f t="shared" si="267"/>
        <v>1</v>
      </c>
      <c r="AC1285">
        <f t="shared" si="268"/>
        <v>1</v>
      </c>
      <c r="AD1285">
        <f t="shared" si="274"/>
        <v>1</v>
      </c>
      <c r="AE1285">
        <f t="shared" si="269"/>
        <v>0</v>
      </c>
      <c r="AF1285" t="str">
        <f t="shared" si="270"/>
        <v>TDPUD-2011-1</v>
      </c>
      <c r="AG1285" t="str">
        <f t="shared" si="271"/>
        <v>TRANS JORDAN</v>
      </c>
      <c r="AH1285" s="70">
        <f t="shared" si="272"/>
        <v>3.36</v>
      </c>
      <c r="AI1285" t="str">
        <f t="shared" si="273"/>
        <v>Biomass</v>
      </c>
      <c r="AJ1285" s="44" t="str">
        <f>IFERROR(INDEX(MasterGenCapability_201906!$G:$G,MATCH($AF1285,MasterGenCapability_201906!$U:$U,0)),"")</f>
        <v/>
      </c>
      <c r="AK1285" s="44" t="str">
        <f>IFERROR(INDEX(NQC2020compliance_20191121!$L:$L,MATCH($AF1285,NQC2020compliance_20191121!$A:$A,0)),"")</f>
        <v/>
      </c>
    </row>
    <row r="1286" spans="2:37" x14ac:dyDescent="0.25">
      <c r="B1286" s="6">
        <v>1281</v>
      </c>
      <c r="C1286" s="6" t="s">
        <v>3177</v>
      </c>
      <c r="D1286" s="6" t="s">
        <v>2619</v>
      </c>
      <c r="E1286" s="6"/>
      <c r="F1286" s="6" t="s">
        <v>3176</v>
      </c>
      <c r="G1286" s="6" t="s">
        <v>2620</v>
      </c>
      <c r="H1286" s="6"/>
      <c r="I1286" s="6"/>
      <c r="J1286" s="6" t="s">
        <v>992</v>
      </c>
      <c r="K1286" s="6"/>
      <c r="L1286" s="6" t="s">
        <v>1</v>
      </c>
      <c r="M1286" s="12">
        <v>39965</v>
      </c>
      <c r="N1286" s="12">
        <v>47118</v>
      </c>
      <c r="O1286" s="6">
        <v>1</v>
      </c>
      <c r="P1286" s="13">
        <v>2.0417018344673155</v>
      </c>
      <c r="Q1286" s="13">
        <v>3.5049588763087169</v>
      </c>
      <c r="R1286" s="14">
        <v>0.19596860521518056</v>
      </c>
      <c r="S1286" s="6" t="s">
        <v>2155</v>
      </c>
      <c r="T1286" s="6" t="s">
        <v>35</v>
      </c>
      <c r="U1286" s="15" t="s">
        <v>1079</v>
      </c>
      <c r="V1286" s="15" t="s">
        <v>992</v>
      </c>
      <c r="W1286" s="15" t="s">
        <v>165</v>
      </c>
      <c r="X1286" s="16">
        <v>1</v>
      </c>
      <c r="Y1286" s="45">
        <f t="shared" si="265"/>
        <v>73050</v>
      </c>
      <c r="Z1286" s="41">
        <f>IF(IFERROR(MATCH(E1286,CONV_CAISO_Gen_List!C:C,0),FALSE),1,0)</f>
        <v>0</v>
      </c>
      <c r="AA1286" s="47">
        <f t="shared" si="266"/>
        <v>3.5049588763087169</v>
      </c>
      <c r="AB1286">
        <f t="shared" si="267"/>
        <v>1</v>
      </c>
      <c r="AC1286">
        <f t="shared" si="268"/>
        <v>1</v>
      </c>
      <c r="AD1286">
        <f t="shared" si="274"/>
        <v>1</v>
      </c>
      <c r="AE1286">
        <f t="shared" si="269"/>
        <v>0</v>
      </c>
      <c r="AF1286" t="str">
        <f t="shared" si="270"/>
        <v>TDPUD-2012-10</v>
      </c>
      <c r="AG1286" t="str">
        <f t="shared" si="271"/>
        <v>Pleasant Valley (WEST Wyoming Wind Energy Center)</v>
      </c>
      <c r="AH1286" s="70">
        <f t="shared" si="272"/>
        <v>2.0417018344673155</v>
      </c>
      <c r="AI1286" t="str">
        <f t="shared" si="273"/>
        <v>Wind</v>
      </c>
      <c r="AJ1286" s="44" t="str">
        <f>IFERROR(INDEX(MasterGenCapability_201906!$G:$G,MATCH($AF1286,MasterGenCapability_201906!$U:$U,0)),"")</f>
        <v/>
      </c>
      <c r="AK1286" s="44" t="str">
        <f>IFERROR(INDEX(NQC2020compliance_20191121!$L:$L,MATCH($AF1286,NQC2020compliance_20191121!$A:$A,0)),"")</f>
        <v/>
      </c>
    </row>
    <row r="1287" spans="2:37" x14ac:dyDescent="0.25">
      <c r="B1287" s="6">
        <v>1282</v>
      </c>
      <c r="C1287" s="6" t="s">
        <v>3178</v>
      </c>
      <c r="D1287" s="6" t="s">
        <v>3179</v>
      </c>
      <c r="E1287" s="6"/>
      <c r="F1287" s="6" t="s">
        <v>3176</v>
      </c>
      <c r="G1287" s="6" t="s">
        <v>4</v>
      </c>
      <c r="H1287" s="6"/>
      <c r="I1287" s="6"/>
      <c r="J1287" s="6" t="s">
        <v>992</v>
      </c>
      <c r="K1287" s="6"/>
      <c r="L1287" s="6" t="s">
        <v>1</v>
      </c>
      <c r="M1287" s="12">
        <v>40394</v>
      </c>
      <c r="N1287" s="12">
        <v>49674</v>
      </c>
      <c r="O1287" s="6">
        <v>1</v>
      </c>
      <c r="P1287" s="13">
        <v>15.1965504</v>
      </c>
      <c r="Q1287" s="13">
        <v>11.443319045999999</v>
      </c>
      <c r="R1287" s="14">
        <v>8.5961282343987824E-2</v>
      </c>
      <c r="S1287" s="6" t="s">
        <v>2155</v>
      </c>
      <c r="T1287" s="6" t="s">
        <v>35</v>
      </c>
      <c r="U1287" s="15" t="s">
        <v>1079</v>
      </c>
      <c r="V1287" s="15" t="s">
        <v>992</v>
      </c>
      <c r="W1287" s="15" t="s">
        <v>165</v>
      </c>
      <c r="X1287" s="16">
        <v>1</v>
      </c>
      <c r="Y1287" s="45">
        <f t="shared" ref="Y1287:Y1350" si="275">IF(O1287,DATE(2099,12,31),N1287)</f>
        <v>73050</v>
      </c>
      <c r="Z1287" s="41">
        <f>IF(IFERROR(MATCH(E1287,CONV_CAISO_Gen_List!C:C,0),FALSE),1,0)</f>
        <v>0</v>
      </c>
      <c r="AA1287" s="47">
        <f t="shared" ref="AA1287:AA1350" si="276">Q1287*X1287</f>
        <v>11.443319045999999</v>
      </c>
      <c r="AB1287">
        <f t="shared" ref="AB1287:AB1350" si="277">IF(AND(YEAR(M1287)&lt;=$AB$5,YEAR(Y1287)&gt;=$AB$5),1,0)</f>
        <v>1</v>
      </c>
      <c r="AC1287">
        <f t="shared" ref="AC1287:AC1350" si="278">IF(T1287="CAISO",1,0)</f>
        <v>1</v>
      </c>
      <c r="AD1287">
        <f t="shared" si="274"/>
        <v>1</v>
      </c>
      <c r="AE1287">
        <f t="shared" ref="AE1287:AE1350" si="279">IF(P1287=0,1,0)</f>
        <v>0</v>
      </c>
      <c r="AF1287" t="str">
        <f t="shared" si="270"/>
        <v>TDPUD-2012-8</v>
      </c>
      <c r="AG1287" t="str">
        <f t="shared" si="271"/>
        <v>Horse Butte Wind</v>
      </c>
      <c r="AH1287" s="70">
        <f t="shared" si="272"/>
        <v>15.1965504</v>
      </c>
      <c r="AI1287" t="str">
        <f t="shared" si="273"/>
        <v>Wind</v>
      </c>
      <c r="AJ1287" s="44" t="str">
        <f>IFERROR(INDEX(MasterGenCapability_201906!$G:$G,MATCH($AF1287,MasterGenCapability_201906!$U:$U,0)),"")</f>
        <v/>
      </c>
      <c r="AK1287" s="44" t="str">
        <f>IFERROR(INDEX(NQC2020compliance_20191121!$L:$L,MATCH($AF1287,NQC2020compliance_20191121!$A:$A,0)),"")</f>
        <v/>
      </c>
    </row>
    <row r="1288" spans="2:37" x14ac:dyDescent="0.25">
      <c r="B1288" s="6">
        <v>1283</v>
      </c>
      <c r="C1288" s="6" t="s">
        <v>3180</v>
      </c>
      <c r="D1288" s="6" t="s">
        <v>3181</v>
      </c>
      <c r="E1288" s="6"/>
      <c r="F1288" s="6" t="s">
        <v>3176</v>
      </c>
      <c r="G1288" s="6" t="s">
        <v>2632</v>
      </c>
      <c r="H1288" s="6"/>
      <c r="I1288" s="6"/>
      <c r="J1288" s="6" t="s">
        <v>33</v>
      </c>
      <c r="K1288" s="6"/>
      <c r="L1288" s="6" t="s">
        <v>1</v>
      </c>
      <c r="M1288" s="48">
        <v>36526</v>
      </c>
      <c r="N1288" s="12">
        <v>45291</v>
      </c>
      <c r="O1288" s="6">
        <v>1</v>
      </c>
      <c r="P1288" s="13">
        <v>2.2399999999999998</v>
      </c>
      <c r="Q1288" s="13">
        <v>6.0052999999999992</v>
      </c>
      <c r="R1288" s="14">
        <v>0.30604309360730592</v>
      </c>
      <c r="S1288" s="6" t="s">
        <v>2155</v>
      </c>
      <c r="T1288" s="6" t="s">
        <v>35</v>
      </c>
      <c r="U1288" s="15" t="s">
        <v>1079</v>
      </c>
      <c r="V1288" s="15" t="s">
        <v>36</v>
      </c>
      <c r="W1288" s="15" t="s">
        <v>165</v>
      </c>
      <c r="X1288" s="16">
        <v>1</v>
      </c>
      <c r="Y1288" s="45">
        <f t="shared" si="275"/>
        <v>73050</v>
      </c>
      <c r="Z1288" s="41">
        <f>IF(IFERROR(MATCH(E1288,CONV_CAISO_Gen_List!C:C,0),FALSE),1,0)</f>
        <v>0</v>
      </c>
      <c r="AA1288" s="47">
        <f t="shared" si="276"/>
        <v>6.0052999999999992</v>
      </c>
      <c r="AB1288">
        <f t="shared" si="277"/>
        <v>1</v>
      </c>
      <c r="AC1288">
        <f t="shared" si="278"/>
        <v>1</v>
      </c>
      <c r="AD1288">
        <f t="shared" si="274"/>
        <v>1</v>
      </c>
      <c r="AE1288">
        <f t="shared" si="279"/>
        <v>0</v>
      </c>
      <c r="AF1288" t="str">
        <f t="shared" si="270"/>
        <v>TDPUD-61355A</v>
      </c>
      <c r="AG1288" t="str">
        <f t="shared" si="271"/>
        <v>Salt Lake Landfill Gas Recovery</v>
      </c>
      <c r="AH1288" s="70">
        <f t="shared" si="272"/>
        <v>2.2399999999999998</v>
      </c>
      <c r="AI1288" t="str">
        <f t="shared" si="273"/>
        <v>Biomass</v>
      </c>
      <c r="AJ1288" s="44" t="str">
        <f>IFERROR(INDEX(MasterGenCapability_201906!$G:$G,MATCH($AF1288,MasterGenCapability_201906!$U:$U,0)),"")</f>
        <v/>
      </c>
      <c r="AK1288" s="44" t="str">
        <f>IFERROR(INDEX(NQC2020compliance_20191121!$L:$L,MATCH($AF1288,NQC2020compliance_20191121!$A:$A,0)),"")</f>
        <v/>
      </c>
    </row>
    <row r="1289" spans="2:37" hidden="1" x14ac:dyDescent="0.25">
      <c r="B1289" s="6">
        <v>1284</v>
      </c>
      <c r="C1289" s="6" t="s">
        <v>3182</v>
      </c>
      <c r="D1289" s="6" t="s">
        <v>3183</v>
      </c>
      <c r="E1289" s="6"/>
      <c r="F1289" s="6" t="s">
        <v>3184</v>
      </c>
      <c r="G1289" s="6" t="s">
        <v>1075</v>
      </c>
      <c r="H1289" s="6"/>
      <c r="I1289" s="6"/>
      <c r="J1289" s="6" t="s">
        <v>992</v>
      </c>
      <c r="K1289" s="6"/>
      <c r="L1289" s="6" t="s">
        <v>1</v>
      </c>
      <c r="M1289" s="12">
        <v>39930</v>
      </c>
      <c r="N1289" s="12">
        <v>73050</v>
      </c>
      <c r="O1289" s="6">
        <v>1</v>
      </c>
      <c r="P1289" s="13">
        <v>75</v>
      </c>
      <c r="Q1289" s="13">
        <v>367.17950000000002</v>
      </c>
      <c r="R1289" s="14">
        <v>0.55887290715372906</v>
      </c>
      <c r="S1289" s="6" t="s">
        <v>1078</v>
      </c>
      <c r="T1289" s="6" t="s">
        <v>2591</v>
      </c>
      <c r="U1289" s="15" t="s">
        <v>1079</v>
      </c>
      <c r="V1289" s="15" t="s">
        <v>992</v>
      </c>
      <c r="W1289" s="15" t="s">
        <v>165</v>
      </c>
      <c r="X1289" s="16">
        <v>1</v>
      </c>
      <c r="Y1289" s="45">
        <f t="shared" si="275"/>
        <v>73050</v>
      </c>
      <c r="Z1289" s="41">
        <f>IF(IFERROR(MATCH(E1289,CONV_CAISO_Gen_List!C:C,0),FALSE),1,0)</f>
        <v>0</v>
      </c>
      <c r="AA1289" s="47">
        <f t="shared" si="276"/>
        <v>367.17950000000002</v>
      </c>
      <c r="AB1289">
        <f t="shared" si="277"/>
        <v>1</v>
      </c>
      <c r="AC1289">
        <f t="shared" si="278"/>
        <v>0</v>
      </c>
      <c r="AD1289">
        <f t="shared" si="274"/>
        <v>0</v>
      </c>
      <c r="AE1289">
        <f t="shared" si="279"/>
        <v>0</v>
      </c>
      <c r="AJ1289" s="44" t="str">
        <f>IFERROR(INDEX(MasterGenCapability_201906!$G:$G,MATCH($AF1289,MasterGenCapability_201906!$U:$U,0)),"")</f>
        <v/>
      </c>
      <c r="AK1289" s="44" t="str">
        <f>IFERROR(INDEX(NQC2020compliance_20191121!$L:$L,MATCH($AF1289,NQC2020compliance_20191121!$A:$A,0)),"")</f>
        <v/>
      </c>
    </row>
    <row r="1290" spans="2:37" hidden="1" x14ac:dyDescent="0.25">
      <c r="B1290" s="6">
        <v>1285</v>
      </c>
      <c r="C1290" s="6" t="s">
        <v>3185</v>
      </c>
      <c r="D1290" s="6" t="s">
        <v>2611</v>
      </c>
      <c r="E1290" s="6" t="s">
        <v>2612</v>
      </c>
      <c r="F1290" s="6" t="s">
        <v>3184</v>
      </c>
      <c r="G1290" s="6" t="s">
        <v>30</v>
      </c>
      <c r="H1290" s="6"/>
      <c r="I1290" s="6"/>
      <c r="J1290" s="6" t="s">
        <v>191</v>
      </c>
      <c r="K1290" s="6"/>
      <c r="L1290" s="6" t="s">
        <v>1</v>
      </c>
      <c r="M1290" s="12">
        <v>30317</v>
      </c>
      <c r="N1290" s="12">
        <v>73050</v>
      </c>
      <c r="O1290" s="6">
        <v>1</v>
      </c>
      <c r="P1290" s="13">
        <v>3.4814999999999996</v>
      </c>
      <c r="Q1290" s="13">
        <v>28.555600600000002</v>
      </c>
      <c r="R1290" s="14">
        <v>0.93631243946312459</v>
      </c>
      <c r="S1290" s="6" t="s">
        <v>35</v>
      </c>
      <c r="T1290" s="6" t="s">
        <v>2591</v>
      </c>
      <c r="U1290" s="15" t="s">
        <v>35</v>
      </c>
      <c r="V1290" s="15" t="s">
        <v>191</v>
      </c>
      <c r="W1290" s="15" t="s">
        <v>165</v>
      </c>
      <c r="X1290" s="16">
        <v>1</v>
      </c>
      <c r="Y1290" s="45">
        <f t="shared" si="275"/>
        <v>73050</v>
      </c>
      <c r="Z1290" s="41">
        <f>IF(IFERROR(MATCH(E1290,CONV_CAISO_Gen_List!C:C,0),FALSE),1,0)</f>
        <v>1</v>
      </c>
      <c r="AA1290" s="47">
        <f t="shared" si="276"/>
        <v>28.555600600000002</v>
      </c>
      <c r="AB1290">
        <f t="shared" si="277"/>
        <v>1</v>
      </c>
      <c r="AC1290">
        <f t="shared" si="278"/>
        <v>0</v>
      </c>
      <c r="AD1290">
        <f t="shared" si="274"/>
        <v>0</v>
      </c>
      <c r="AE1290">
        <f t="shared" si="279"/>
        <v>0</v>
      </c>
      <c r="AJ1290" s="44" t="str">
        <f>IFERROR(INDEX(MasterGenCapability_201906!$G:$G,MATCH($AF1290,MasterGenCapability_201906!$U:$U,0)),"")</f>
        <v/>
      </c>
      <c r="AK1290" s="44" t="str">
        <f>IFERROR(INDEX(NQC2020compliance_20191121!$L:$L,MATCH($AF1290,NQC2020compliance_20191121!$A:$A,0)),"")</f>
        <v/>
      </c>
    </row>
    <row r="1291" spans="2:37" hidden="1" x14ac:dyDescent="0.25">
      <c r="B1291" s="6">
        <v>1286</v>
      </c>
      <c r="C1291" s="6" t="s">
        <v>3186</v>
      </c>
      <c r="D1291" s="6" t="s">
        <v>2614</v>
      </c>
      <c r="E1291" s="6" t="s">
        <v>2615</v>
      </c>
      <c r="F1291" s="6" t="s">
        <v>3184</v>
      </c>
      <c r="G1291" s="6" t="s">
        <v>30</v>
      </c>
      <c r="H1291" s="6"/>
      <c r="I1291" s="6"/>
      <c r="J1291" s="6" t="s">
        <v>191</v>
      </c>
      <c r="K1291" s="6"/>
      <c r="L1291" s="6" t="s">
        <v>1</v>
      </c>
      <c r="M1291" s="12">
        <v>31048</v>
      </c>
      <c r="N1291" s="12">
        <v>73050</v>
      </c>
      <c r="O1291" s="6">
        <v>1</v>
      </c>
      <c r="P1291" s="13">
        <v>3.4814999999999996</v>
      </c>
      <c r="Q1291" s="13">
        <v>25.903265190000003</v>
      </c>
      <c r="R1291" s="14">
        <v>0.84934474885844768</v>
      </c>
      <c r="S1291" s="6" t="s">
        <v>35</v>
      </c>
      <c r="T1291" s="6" t="s">
        <v>2591</v>
      </c>
      <c r="U1291" s="15" t="s">
        <v>35</v>
      </c>
      <c r="V1291" s="15" t="s">
        <v>191</v>
      </c>
      <c r="W1291" s="15" t="s">
        <v>165</v>
      </c>
      <c r="X1291" s="16">
        <v>1</v>
      </c>
      <c r="Y1291" s="45">
        <f t="shared" si="275"/>
        <v>73050</v>
      </c>
      <c r="Z1291" s="41">
        <f>IF(IFERROR(MATCH(E1291,CONV_CAISO_Gen_List!C:C,0),FALSE),1,0)</f>
        <v>1</v>
      </c>
      <c r="AA1291" s="47">
        <f t="shared" si="276"/>
        <v>25.903265190000003</v>
      </c>
      <c r="AB1291">
        <f t="shared" si="277"/>
        <v>1</v>
      </c>
      <c r="AC1291">
        <f t="shared" si="278"/>
        <v>0</v>
      </c>
      <c r="AD1291">
        <f t="shared" si="274"/>
        <v>0</v>
      </c>
      <c r="AE1291">
        <f t="shared" si="279"/>
        <v>0</v>
      </c>
      <c r="AJ1291" s="44" t="str">
        <f>IFERROR(INDEX(MasterGenCapability_201906!$G:$G,MATCH($AF1291,MasterGenCapability_201906!$U:$U,0)),"")</f>
        <v/>
      </c>
      <c r="AK1291" s="44" t="str">
        <f>IFERROR(INDEX(NQC2020compliance_20191121!$L:$L,MATCH($AF1291,NQC2020compliance_20191121!$A:$A,0)),"")</f>
        <v/>
      </c>
    </row>
    <row r="1292" spans="2:37" hidden="1" x14ac:dyDescent="0.25">
      <c r="B1292" s="6">
        <v>1287</v>
      </c>
      <c r="C1292" s="6" t="s">
        <v>3187</v>
      </c>
      <c r="D1292" s="6" t="s">
        <v>3188</v>
      </c>
      <c r="E1292" s="6"/>
      <c r="F1292" s="6" t="s">
        <v>3184</v>
      </c>
      <c r="G1292" s="6" t="s">
        <v>30</v>
      </c>
      <c r="H1292" s="6"/>
      <c r="I1292" s="6"/>
      <c r="J1292" s="6" t="s">
        <v>211</v>
      </c>
      <c r="K1292" s="6"/>
      <c r="L1292" s="6" t="s">
        <v>1</v>
      </c>
      <c r="M1292" s="12">
        <v>8767</v>
      </c>
      <c r="N1292" s="12">
        <v>73050</v>
      </c>
      <c r="O1292" s="6">
        <v>1</v>
      </c>
      <c r="P1292" s="13">
        <v>4.2</v>
      </c>
      <c r="Q1292" s="13">
        <v>18.783190909090909</v>
      </c>
      <c r="R1292" s="14">
        <v>0.51052377987309494</v>
      </c>
      <c r="S1292" s="6" t="s">
        <v>3184</v>
      </c>
      <c r="T1292" s="6" t="s">
        <v>2591</v>
      </c>
      <c r="U1292" s="15" t="s">
        <v>2591</v>
      </c>
      <c r="V1292" s="15" t="s">
        <v>213</v>
      </c>
      <c r="W1292" s="15" t="s">
        <v>165</v>
      </c>
      <c r="X1292" s="16">
        <v>1</v>
      </c>
      <c r="Y1292" s="45">
        <f t="shared" si="275"/>
        <v>73050</v>
      </c>
      <c r="Z1292" s="41">
        <f>IF(IFERROR(MATCH(E1292,CONV_CAISO_Gen_List!C:C,0),FALSE),1,0)</f>
        <v>0</v>
      </c>
      <c r="AA1292" s="47">
        <f t="shared" si="276"/>
        <v>18.783190909090909</v>
      </c>
      <c r="AB1292">
        <f t="shared" si="277"/>
        <v>1</v>
      </c>
      <c r="AC1292">
        <f t="shared" si="278"/>
        <v>0</v>
      </c>
      <c r="AD1292">
        <f t="shared" si="274"/>
        <v>0</v>
      </c>
      <c r="AE1292">
        <f t="shared" si="279"/>
        <v>0</v>
      </c>
      <c r="AJ1292" s="44" t="str">
        <f>IFERROR(INDEX(MasterGenCapability_201906!$G:$G,MATCH($AF1292,MasterGenCapability_201906!$U:$U,0)),"")</f>
        <v/>
      </c>
      <c r="AK1292" s="44" t="str">
        <f>IFERROR(INDEX(NQC2020compliance_20191121!$L:$L,MATCH($AF1292,NQC2020compliance_20191121!$A:$A,0)),"")</f>
        <v/>
      </c>
    </row>
    <row r="1293" spans="2:37" hidden="1" x14ac:dyDescent="0.25">
      <c r="B1293" s="6">
        <v>1288</v>
      </c>
      <c r="C1293" s="6" t="s">
        <v>3189</v>
      </c>
      <c r="D1293" s="6" t="s">
        <v>3190</v>
      </c>
      <c r="E1293" s="6"/>
      <c r="F1293" s="6" t="s">
        <v>3184</v>
      </c>
      <c r="G1293" s="6" t="s">
        <v>30</v>
      </c>
      <c r="H1293" s="6"/>
      <c r="I1293" s="6"/>
      <c r="J1293" s="6" t="s">
        <v>211</v>
      </c>
      <c r="K1293" s="6"/>
      <c r="L1293" s="6" t="s">
        <v>1</v>
      </c>
      <c r="M1293" s="12">
        <v>30621</v>
      </c>
      <c r="N1293" s="12">
        <v>73050</v>
      </c>
      <c r="O1293" s="6">
        <v>1</v>
      </c>
      <c r="P1293" s="13">
        <v>4.4000000000000004</v>
      </c>
      <c r="Q1293" s="13">
        <v>10.615363636363636</v>
      </c>
      <c r="R1293" s="14">
        <v>0.27540897769727157</v>
      </c>
      <c r="S1293" s="6" t="s">
        <v>3184</v>
      </c>
      <c r="T1293" s="6" t="s">
        <v>2591</v>
      </c>
      <c r="U1293" s="15" t="s">
        <v>2591</v>
      </c>
      <c r="V1293" s="15" t="s">
        <v>213</v>
      </c>
      <c r="W1293" s="15" t="s">
        <v>165</v>
      </c>
      <c r="X1293" s="16">
        <v>1</v>
      </c>
      <c r="Y1293" s="45">
        <f t="shared" si="275"/>
        <v>73050</v>
      </c>
      <c r="Z1293" s="41">
        <f>IF(IFERROR(MATCH(E1293,CONV_CAISO_Gen_List!C:C,0),FALSE),1,0)</f>
        <v>0</v>
      </c>
      <c r="AA1293" s="47">
        <f t="shared" si="276"/>
        <v>10.615363636363636</v>
      </c>
      <c r="AB1293">
        <f t="shared" si="277"/>
        <v>1</v>
      </c>
      <c r="AC1293">
        <f t="shared" si="278"/>
        <v>0</v>
      </c>
      <c r="AD1293">
        <f t="shared" si="274"/>
        <v>0</v>
      </c>
      <c r="AE1293">
        <f t="shared" si="279"/>
        <v>0</v>
      </c>
      <c r="AJ1293" s="44" t="str">
        <f>IFERROR(INDEX(MasterGenCapability_201906!$G:$G,MATCH($AF1293,MasterGenCapability_201906!$U:$U,0)),"")</f>
        <v/>
      </c>
      <c r="AK1293" s="44" t="str">
        <f>IFERROR(INDEX(NQC2020compliance_20191121!$L:$L,MATCH($AF1293,NQC2020compliance_20191121!$A:$A,0)),"")</f>
        <v/>
      </c>
    </row>
    <row r="1294" spans="2:37" hidden="1" x14ac:dyDescent="0.25">
      <c r="B1294" s="6">
        <v>1289</v>
      </c>
      <c r="C1294" s="6" t="s">
        <v>3191</v>
      </c>
      <c r="D1294" s="6" t="s">
        <v>3192</v>
      </c>
      <c r="E1294" s="6"/>
      <c r="F1294" s="6" t="s">
        <v>3184</v>
      </c>
      <c r="G1294" s="6" t="s">
        <v>30</v>
      </c>
      <c r="H1294" s="6"/>
      <c r="I1294" s="6"/>
      <c r="J1294" s="6" t="s">
        <v>211</v>
      </c>
      <c r="K1294" s="6"/>
      <c r="L1294" s="6" t="s">
        <v>1</v>
      </c>
      <c r="M1294" s="12">
        <v>29407</v>
      </c>
      <c r="N1294" s="12">
        <v>73050</v>
      </c>
      <c r="O1294" s="6">
        <v>1</v>
      </c>
      <c r="P1294" s="13">
        <v>3.3</v>
      </c>
      <c r="Q1294" s="13">
        <v>8.1959999999999997</v>
      </c>
      <c r="R1294" s="14">
        <v>0.28352013283520133</v>
      </c>
      <c r="S1294" s="6" t="s">
        <v>3184</v>
      </c>
      <c r="T1294" s="6" t="s">
        <v>2591</v>
      </c>
      <c r="U1294" s="15" t="s">
        <v>2591</v>
      </c>
      <c r="V1294" s="15" t="s">
        <v>213</v>
      </c>
      <c r="W1294" s="15" t="s">
        <v>165</v>
      </c>
      <c r="X1294" s="16">
        <v>1</v>
      </c>
      <c r="Y1294" s="45">
        <f t="shared" si="275"/>
        <v>73050</v>
      </c>
      <c r="Z1294" s="41">
        <f>IF(IFERROR(MATCH(E1294,CONV_CAISO_Gen_List!C:C,0),FALSE),1,0)</f>
        <v>0</v>
      </c>
      <c r="AA1294" s="47">
        <f t="shared" si="276"/>
        <v>8.1959999999999997</v>
      </c>
      <c r="AB1294">
        <f t="shared" si="277"/>
        <v>1</v>
      </c>
      <c r="AC1294">
        <f t="shared" si="278"/>
        <v>0</v>
      </c>
      <c r="AD1294">
        <f t="shared" si="274"/>
        <v>0</v>
      </c>
      <c r="AE1294">
        <f t="shared" si="279"/>
        <v>0</v>
      </c>
      <c r="AJ1294" s="44" t="str">
        <f>IFERROR(INDEX(MasterGenCapability_201906!$G:$G,MATCH($AF1294,MasterGenCapability_201906!$U:$U,0)),"")</f>
        <v/>
      </c>
      <c r="AK1294" s="44" t="str">
        <f>IFERROR(INDEX(NQC2020compliance_20191121!$L:$L,MATCH($AF1294,NQC2020compliance_20191121!$A:$A,0)),"")</f>
        <v/>
      </c>
    </row>
    <row r="1295" spans="2:37" hidden="1" x14ac:dyDescent="0.25">
      <c r="B1295" s="6">
        <v>1290</v>
      </c>
      <c r="C1295" s="6" t="s">
        <v>3193</v>
      </c>
      <c r="D1295" s="6" t="s">
        <v>3194</v>
      </c>
      <c r="E1295" s="6"/>
      <c r="F1295" s="6" t="s">
        <v>3184</v>
      </c>
      <c r="G1295" s="6" t="s">
        <v>30</v>
      </c>
      <c r="H1295" s="6"/>
      <c r="I1295" s="6"/>
      <c r="J1295" s="6" t="s">
        <v>211</v>
      </c>
      <c r="K1295" s="6"/>
      <c r="L1295" s="6" t="s">
        <v>1</v>
      </c>
      <c r="M1295" s="12">
        <v>29098</v>
      </c>
      <c r="N1295" s="12">
        <v>73050</v>
      </c>
      <c r="O1295" s="6">
        <v>1</v>
      </c>
      <c r="P1295" s="13">
        <v>1.08</v>
      </c>
      <c r="Q1295" s="13">
        <v>4.0027272727272729</v>
      </c>
      <c r="R1295" s="14">
        <v>0.42308549728641054</v>
      </c>
      <c r="S1295" s="6" t="s">
        <v>3184</v>
      </c>
      <c r="T1295" s="6" t="s">
        <v>2591</v>
      </c>
      <c r="U1295" s="15" t="s">
        <v>2591</v>
      </c>
      <c r="V1295" s="15" t="s">
        <v>213</v>
      </c>
      <c r="W1295" s="15" t="s">
        <v>165</v>
      </c>
      <c r="X1295" s="16">
        <v>1</v>
      </c>
      <c r="Y1295" s="45">
        <f t="shared" si="275"/>
        <v>73050</v>
      </c>
      <c r="Z1295" s="41">
        <f>IF(IFERROR(MATCH(E1295,CONV_CAISO_Gen_List!C:C,0),FALSE),1,0)</f>
        <v>0</v>
      </c>
      <c r="AA1295" s="47">
        <f t="shared" si="276"/>
        <v>4.0027272727272729</v>
      </c>
      <c r="AB1295">
        <f t="shared" si="277"/>
        <v>1</v>
      </c>
      <c r="AC1295">
        <f t="shared" si="278"/>
        <v>0</v>
      </c>
      <c r="AD1295">
        <f t="shared" si="274"/>
        <v>0</v>
      </c>
      <c r="AE1295">
        <f t="shared" si="279"/>
        <v>0</v>
      </c>
      <c r="AJ1295" s="44" t="str">
        <f>IFERROR(INDEX(MasterGenCapability_201906!$G:$G,MATCH($AF1295,MasterGenCapability_201906!$U:$U,0)),"")</f>
        <v/>
      </c>
      <c r="AK1295" s="44" t="str">
        <f>IFERROR(INDEX(NQC2020compliance_20191121!$L:$L,MATCH($AF1295,NQC2020compliance_20191121!$A:$A,0)),"")</f>
        <v/>
      </c>
    </row>
    <row r="1296" spans="2:37" hidden="1" x14ac:dyDescent="0.25">
      <c r="B1296" s="6">
        <v>1291</v>
      </c>
      <c r="C1296" s="6" t="s">
        <v>3195</v>
      </c>
      <c r="D1296" s="6" t="s">
        <v>3196</v>
      </c>
      <c r="E1296" s="6" t="s">
        <v>3197</v>
      </c>
      <c r="F1296" s="6" t="s">
        <v>3184</v>
      </c>
      <c r="G1296" s="6" t="s">
        <v>30</v>
      </c>
      <c r="H1296" s="6"/>
      <c r="I1296" s="6"/>
      <c r="J1296" s="6" t="s">
        <v>211</v>
      </c>
      <c r="K1296" s="6"/>
      <c r="L1296" s="6" t="s">
        <v>1</v>
      </c>
      <c r="M1296" s="12">
        <v>29852</v>
      </c>
      <c r="N1296" s="12">
        <v>47749</v>
      </c>
      <c r="O1296" s="6">
        <v>1</v>
      </c>
      <c r="P1296" s="13">
        <v>2.7</v>
      </c>
      <c r="Q1296" s="13">
        <v>5.9326363636363642</v>
      </c>
      <c r="R1296" s="14">
        <v>0.25083022000830218</v>
      </c>
      <c r="S1296" s="6" t="s">
        <v>35</v>
      </c>
      <c r="T1296" s="6" t="s">
        <v>2591</v>
      </c>
      <c r="U1296" s="15" t="s">
        <v>35</v>
      </c>
      <c r="V1296" s="15" t="s">
        <v>213</v>
      </c>
      <c r="W1296" s="15" t="s">
        <v>165</v>
      </c>
      <c r="X1296" s="16">
        <v>1</v>
      </c>
      <c r="Y1296" s="45">
        <f t="shared" si="275"/>
        <v>73050</v>
      </c>
      <c r="Z1296" s="41">
        <f>IF(IFERROR(MATCH(E1296,CONV_CAISO_Gen_List!C:C,0),FALSE),1,0)</f>
        <v>1</v>
      </c>
      <c r="AA1296" s="47">
        <f t="shared" si="276"/>
        <v>5.9326363636363642</v>
      </c>
      <c r="AB1296">
        <f t="shared" si="277"/>
        <v>1</v>
      </c>
      <c r="AC1296">
        <f t="shared" si="278"/>
        <v>0</v>
      </c>
      <c r="AD1296">
        <f t="shared" si="274"/>
        <v>0</v>
      </c>
      <c r="AE1296">
        <f t="shared" si="279"/>
        <v>0</v>
      </c>
      <c r="AJ1296" s="44" t="str">
        <f>IFERROR(INDEX(MasterGenCapability_201906!$G:$G,MATCH($AF1296,MasterGenCapability_201906!$U:$U,0)),"")</f>
        <v/>
      </c>
      <c r="AK1296" s="44" t="str">
        <f>IFERROR(INDEX(NQC2020compliance_20191121!$L:$L,MATCH($AF1296,NQC2020compliance_20191121!$A:$A,0)),"")</f>
        <v/>
      </c>
    </row>
    <row r="1297" spans="2:37" hidden="1" x14ac:dyDescent="0.25">
      <c r="B1297" s="6">
        <v>1292</v>
      </c>
      <c r="C1297" s="6" t="s">
        <v>3198</v>
      </c>
      <c r="D1297" s="6" t="s">
        <v>3199</v>
      </c>
      <c r="E1297" s="6" t="s">
        <v>3200</v>
      </c>
      <c r="F1297" s="6" t="s">
        <v>3184</v>
      </c>
      <c r="G1297" s="6" t="s">
        <v>30</v>
      </c>
      <c r="H1297" s="6"/>
      <c r="I1297" s="6"/>
      <c r="J1297" s="6" t="s">
        <v>211</v>
      </c>
      <c r="K1297" s="6"/>
      <c r="L1297" s="6" t="s">
        <v>1</v>
      </c>
      <c r="M1297" s="12">
        <v>30057</v>
      </c>
      <c r="N1297" s="12">
        <v>47954</v>
      </c>
      <c r="O1297" s="6">
        <v>1</v>
      </c>
      <c r="P1297" s="13">
        <v>5.04</v>
      </c>
      <c r="Q1297" s="13">
        <v>14.571363636363635</v>
      </c>
      <c r="R1297" s="14">
        <v>0.33003922130634461</v>
      </c>
      <c r="S1297" s="6" t="s">
        <v>35</v>
      </c>
      <c r="T1297" s="6" t="s">
        <v>2591</v>
      </c>
      <c r="U1297" s="15" t="s">
        <v>35</v>
      </c>
      <c r="V1297" s="15" t="s">
        <v>213</v>
      </c>
      <c r="W1297" s="15" t="s">
        <v>165</v>
      </c>
      <c r="X1297" s="16">
        <v>1</v>
      </c>
      <c r="Y1297" s="45">
        <f t="shared" si="275"/>
        <v>73050</v>
      </c>
      <c r="Z1297" s="41">
        <f>IF(IFERROR(MATCH(E1297,CONV_CAISO_Gen_List!C:C,0),FALSE),1,0)</f>
        <v>1</v>
      </c>
      <c r="AA1297" s="47">
        <f t="shared" si="276"/>
        <v>14.571363636363635</v>
      </c>
      <c r="AB1297">
        <f t="shared" si="277"/>
        <v>1</v>
      </c>
      <c r="AC1297">
        <f t="shared" si="278"/>
        <v>0</v>
      </c>
      <c r="AD1297">
        <f t="shared" si="274"/>
        <v>0</v>
      </c>
      <c r="AE1297">
        <f t="shared" si="279"/>
        <v>0</v>
      </c>
      <c r="AJ1297" s="44" t="str">
        <f>IFERROR(INDEX(MasterGenCapability_201906!$G:$G,MATCH($AF1297,MasterGenCapability_201906!$U:$U,0)),"")</f>
        <v/>
      </c>
      <c r="AK1297" s="44" t="str">
        <f>IFERROR(INDEX(NQC2020compliance_20191121!$L:$L,MATCH($AF1297,NQC2020compliance_20191121!$A:$A,0)),"")</f>
        <v/>
      </c>
    </row>
    <row r="1298" spans="2:37" hidden="1" x14ac:dyDescent="0.25">
      <c r="B1298" s="6">
        <v>1293</v>
      </c>
      <c r="C1298" s="6" t="s">
        <v>3201</v>
      </c>
      <c r="D1298" s="6" t="s">
        <v>3202</v>
      </c>
      <c r="E1298" s="6" t="s">
        <v>3203</v>
      </c>
      <c r="F1298" s="6" t="s">
        <v>3184</v>
      </c>
      <c r="G1298" s="6" t="s">
        <v>30</v>
      </c>
      <c r="H1298" s="6"/>
      <c r="I1298" s="6"/>
      <c r="J1298" s="6" t="s">
        <v>211</v>
      </c>
      <c r="K1298" s="6"/>
      <c r="L1298" s="6" t="s">
        <v>1</v>
      </c>
      <c r="M1298" s="12">
        <v>41275</v>
      </c>
      <c r="N1298" s="12">
        <v>47954</v>
      </c>
      <c r="O1298" s="6">
        <v>1</v>
      </c>
      <c r="P1298" s="13">
        <v>2.85</v>
      </c>
      <c r="Q1298" s="13">
        <v>5.0602727272727268</v>
      </c>
      <c r="R1298" s="14">
        <v>0.20268656281633929</v>
      </c>
      <c r="S1298" s="6" t="s">
        <v>35</v>
      </c>
      <c r="T1298" s="6" t="s">
        <v>2591</v>
      </c>
      <c r="U1298" s="15" t="s">
        <v>35</v>
      </c>
      <c r="V1298" s="15" t="s">
        <v>213</v>
      </c>
      <c r="W1298" s="15" t="s">
        <v>165</v>
      </c>
      <c r="X1298" s="16">
        <v>1</v>
      </c>
      <c r="Y1298" s="45">
        <f t="shared" si="275"/>
        <v>73050</v>
      </c>
      <c r="Z1298" s="41">
        <f>IF(IFERROR(MATCH(E1298,CONV_CAISO_Gen_List!C:C,0),FALSE),1,0)</f>
        <v>1</v>
      </c>
      <c r="AA1298" s="47">
        <f t="shared" si="276"/>
        <v>5.0602727272727268</v>
      </c>
      <c r="AB1298">
        <f t="shared" si="277"/>
        <v>1</v>
      </c>
      <c r="AC1298">
        <f t="shared" si="278"/>
        <v>0</v>
      </c>
      <c r="AD1298">
        <f t="shared" si="274"/>
        <v>0</v>
      </c>
      <c r="AE1298">
        <f t="shared" si="279"/>
        <v>0</v>
      </c>
      <c r="AJ1298" s="44" t="str">
        <f>IFERROR(INDEX(MasterGenCapability_201906!$G:$G,MATCH($AF1298,MasterGenCapability_201906!$U:$U,0)),"")</f>
        <v/>
      </c>
      <c r="AK1298" s="44" t="str">
        <f>IFERROR(INDEX(NQC2020compliance_20191121!$L:$L,MATCH($AF1298,NQC2020compliance_20191121!$A:$A,0)),"")</f>
        <v/>
      </c>
    </row>
    <row r="1299" spans="2:37" hidden="1" x14ac:dyDescent="0.25">
      <c r="B1299" s="6">
        <v>1294</v>
      </c>
      <c r="C1299" s="6" t="s">
        <v>3204</v>
      </c>
      <c r="D1299" s="6" t="s">
        <v>3205</v>
      </c>
      <c r="E1299" s="6" t="s">
        <v>3206</v>
      </c>
      <c r="F1299" s="6" t="s">
        <v>3184</v>
      </c>
      <c r="G1299" s="6" t="s">
        <v>30</v>
      </c>
      <c r="H1299" s="6"/>
      <c r="I1299" s="6"/>
      <c r="J1299" s="6" t="s">
        <v>211</v>
      </c>
      <c r="K1299" s="6"/>
      <c r="L1299" s="6" t="s">
        <v>1</v>
      </c>
      <c r="M1299" s="48">
        <v>36526</v>
      </c>
      <c r="N1299" s="12">
        <v>47749</v>
      </c>
      <c r="O1299" s="6">
        <v>1</v>
      </c>
      <c r="P1299" s="13">
        <v>0.9</v>
      </c>
      <c r="Q1299" s="13">
        <v>0</v>
      </c>
      <c r="R1299" s="14">
        <v>0</v>
      </c>
      <c r="S1299" s="6" t="s">
        <v>35</v>
      </c>
      <c r="T1299" s="6" t="s">
        <v>2591</v>
      </c>
      <c r="U1299" s="15" t="s">
        <v>35</v>
      </c>
      <c r="V1299" s="15" t="s">
        <v>213</v>
      </c>
      <c r="W1299" s="15" t="s">
        <v>165</v>
      </c>
      <c r="X1299" s="16">
        <v>1</v>
      </c>
      <c r="Y1299" s="45">
        <f t="shared" si="275"/>
        <v>73050</v>
      </c>
      <c r="Z1299" s="41">
        <f>IF(IFERROR(MATCH(E1299,CONV_CAISO_Gen_List!C:C,0),FALSE),1,0)</f>
        <v>0</v>
      </c>
      <c r="AA1299" s="47">
        <f t="shared" si="276"/>
        <v>0</v>
      </c>
      <c r="AB1299">
        <f t="shared" si="277"/>
        <v>1</v>
      </c>
      <c r="AC1299">
        <f t="shared" si="278"/>
        <v>0</v>
      </c>
      <c r="AD1299">
        <f t="shared" si="274"/>
        <v>0</v>
      </c>
      <c r="AE1299">
        <f t="shared" si="279"/>
        <v>0</v>
      </c>
      <c r="AJ1299" s="44" t="str">
        <f>IFERROR(INDEX(MasterGenCapability_201906!$G:$G,MATCH($AF1299,MasterGenCapability_201906!$U:$U,0)),"")</f>
        <v/>
      </c>
      <c r="AK1299" s="44" t="str">
        <f>IFERROR(INDEX(NQC2020compliance_20191121!$L:$L,MATCH($AF1299,NQC2020compliance_20191121!$A:$A,0)),"")</f>
        <v/>
      </c>
    </row>
    <row r="1300" spans="2:37" hidden="1" x14ac:dyDescent="0.25">
      <c r="B1300" s="6">
        <v>1295</v>
      </c>
      <c r="C1300" s="6" t="s">
        <v>3207</v>
      </c>
      <c r="D1300" s="6" t="s">
        <v>3208</v>
      </c>
      <c r="E1300" s="6" t="s">
        <v>3206</v>
      </c>
      <c r="F1300" s="6" t="s">
        <v>3184</v>
      </c>
      <c r="G1300" s="6" t="s">
        <v>30</v>
      </c>
      <c r="H1300" s="6"/>
      <c r="I1300" s="6"/>
      <c r="J1300" s="6" t="s">
        <v>211</v>
      </c>
      <c r="K1300" s="6"/>
      <c r="L1300" s="6" t="s">
        <v>1</v>
      </c>
      <c r="M1300" s="12">
        <v>42064</v>
      </c>
      <c r="N1300" s="12">
        <v>47749</v>
      </c>
      <c r="O1300" s="6">
        <v>1</v>
      </c>
      <c r="P1300" s="13">
        <v>0.9</v>
      </c>
      <c r="Q1300" s="13">
        <v>0</v>
      </c>
      <c r="R1300" s="14">
        <v>0</v>
      </c>
      <c r="S1300" s="6" t="s">
        <v>35</v>
      </c>
      <c r="T1300" s="6" t="s">
        <v>2591</v>
      </c>
      <c r="U1300" s="15" t="s">
        <v>35</v>
      </c>
      <c r="V1300" s="15" t="s">
        <v>213</v>
      </c>
      <c r="W1300" s="15" t="s">
        <v>165</v>
      </c>
      <c r="X1300" s="16">
        <v>1</v>
      </c>
      <c r="Y1300" s="45">
        <f t="shared" si="275"/>
        <v>73050</v>
      </c>
      <c r="Z1300" s="41">
        <f>IF(IFERROR(MATCH(E1300,CONV_CAISO_Gen_List!C:C,0),FALSE),1,0)</f>
        <v>0</v>
      </c>
      <c r="AA1300" s="47">
        <f t="shared" si="276"/>
        <v>0</v>
      </c>
      <c r="AB1300">
        <f t="shared" si="277"/>
        <v>1</v>
      </c>
      <c r="AC1300">
        <f t="shared" si="278"/>
        <v>0</v>
      </c>
      <c r="AD1300">
        <f t="shared" si="274"/>
        <v>0</v>
      </c>
      <c r="AE1300">
        <f t="shared" si="279"/>
        <v>0</v>
      </c>
      <c r="AJ1300" s="44" t="str">
        <f>IFERROR(INDEX(MasterGenCapability_201906!$G:$G,MATCH($AF1300,MasterGenCapability_201906!$U:$U,0)),"")</f>
        <v/>
      </c>
      <c r="AK1300" s="44" t="str">
        <f>IFERROR(INDEX(NQC2020compliance_20191121!$L:$L,MATCH($AF1300,NQC2020compliance_20191121!$A:$A,0)),"")</f>
        <v/>
      </c>
    </row>
    <row r="1301" spans="2:37" x14ac:dyDescent="0.25">
      <c r="B1301" s="6">
        <v>1296</v>
      </c>
      <c r="C1301" s="6" t="s">
        <v>3209</v>
      </c>
      <c r="D1301" s="6" t="s">
        <v>2611</v>
      </c>
      <c r="E1301" s="6" t="s">
        <v>2612</v>
      </c>
      <c r="F1301" s="6" t="s">
        <v>3210</v>
      </c>
      <c r="G1301" s="6" t="s">
        <v>30</v>
      </c>
      <c r="H1301" s="6"/>
      <c r="I1301" s="6"/>
      <c r="J1301" s="6" t="s">
        <v>191</v>
      </c>
      <c r="K1301" s="6"/>
      <c r="L1301" s="6" t="s">
        <v>1</v>
      </c>
      <c r="M1301" s="12">
        <v>40176</v>
      </c>
      <c r="N1301" s="12">
        <v>73050</v>
      </c>
      <c r="O1301" s="6">
        <v>1</v>
      </c>
      <c r="P1301" s="13">
        <v>3.0855000000000001</v>
      </c>
      <c r="Q1301" s="13">
        <v>25.307570200000004</v>
      </c>
      <c r="R1301" s="14">
        <v>0.93631243946312448</v>
      </c>
      <c r="S1301" s="6" t="s">
        <v>35</v>
      </c>
      <c r="T1301" s="6" t="s">
        <v>35</v>
      </c>
      <c r="U1301" s="15" t="s">
        <v>35</v>
      </c>
      <c r="V1301" s="15" t="s">
        <v>191</v>
      </c>
      <c r="W1301" s="15" t="s">
        <v>165</v>
      </c>
      <c r="X1301" s="16">
        <v>1</v>
      </c>
      <c r="Y1301" s="45">
        <f t="shared" si="275"/>
        <v>73050</v>
      </c>
      <c r="Z1301" s="41">
        <f>IF(IFERROR(MATCH(E1301,CONV_CAISO_Gen_List!C:C,0),FALSE),1,0)</f>
        <v>1</v>
      </c>
      <c r="AA1301" s="47">
        <f t="shared" si="276"/>
        <v>25.307570200000004</v>
      </c>
      <c r="AB1301">
        <f t="shared" si="277"/>
        <v>1</v>
      </c>
      <c r="AC1301">
        <f t="shared" si="278"/>
        <v>1</v>
      </c>
      <c r="AD1301">
        <f t="shared" si="274"/>
        <v>1</v>
      </c>
      <c r="AE1301">
        <f t="shared" si="279"/>
        <v>0</v>
      </c>
      <c r="AF1301" t="str">
        <f t="shared" ref="AF1301:AF1356" si="280">IF(ISBLANK(E1301),C1301,E1301)</f>
        <v>NCPA_7_GP1UN1</v>
      </c>
      <c r="AG1301" t="str">
        <f t="shared" ref="AG1301:AG1356" si="281">D1301</f>
        <v>Geothermal 1</v>
      </c>
      <c r="AH1301" s="70">
        <f t="shared" ref="AH1301:AH1356" si="282">P1301</f>
        <v>3.0855000000000001</v>
      </c>
      <c r="AI1301" t="str">
        <f t="shared" ref="AI1301:AI1356" si="283">V1301</f>
        <v>Geothermal</v>
      </c>
      <c r="AJ1301" s="44">
        <f>IFERROR(INDEX(MasterGenCapability_201906!$G:$G,MATCH($AF1301,MasterGenCapability_201906!$U:$U,0)),"")</f>
        <v>38.85</v>
      </c>
      <c r="AK1301" s="44">
        <f>IFERROR(INDEX(NQC2020compliance_20191121!$L:$L,MATCH($AF1301,NQC2020compliance_20191121!$A:$A,0)),"")</f>
        <v>31</v>
      </c>
    </row>
    <row r="1302" spans="2:37" x14ac:dyDescent="0.25">
      <c r="B1302" s="6">
        <v>1297</v>
      </c>
      <c r="C1302" s="6" t="s">
        <v>3211</v>
      </c>
      <c r="D1302" s="6" t="s">
        <v>2614</v>
      </c>
      <c r="E1302" s="6" t="s">
        <v>2615</v>
      </c>
      <c r="F1302" s="6" t="s">
        <v>3210</v>
      </c>
      <c r="G1302" s="6" t="s">
        <v>30</v>
      </c>
      <c r="H1302" s="6"/>
      <c r="I1302" s="6"/>
      <c r="J1302" s="6" t="s">
        <v>191</v>
      </c>
      <c r="K1302" s="6"/>
      <c r="L1302" s="6" t="s">
        <v>1</v>
      </c>
      <c r="M1302" s="12">
        <v>40176</v>
      </c>
      <c r="N1302" s="12">
        <v>73050</v>
      </c>
      <c r="O1302" s="6">
        <v>1</v>
      </c>
      <c r="P1302" s="13">
        <v>3.0855000000000001</v>
      </c>
      <c r="Q1302" s="13">
        <v>22.956922230000004</v>
      </c>
      <c r="R1302" s="14">
        <v>0.84934474885844757</v>
      </c>
      <c r="S1302" s="6" t="s">
        <v>35</v>
      </c>
      <c r="T1302" s="6" t="s">
        <v>35</v>
      </c>
      <c r="U1302" s="15" t="s">
        <v>35</v>
      </c>
      <c r="V1302" s="15" t="s">
        <v>191</v>
      </c>
      <c r="W1302" s="15" t="s">
        <v>165</v>
      </c>
      <c r="X1302" s="16">
        <v>1</v>
      </c>
      <c r="Y1302" s="45">
        <f t="shared" si="275"/>
        <v>73050</v>
      </c>
      <c r="Z1302" s="41">
        <f>IF(IFERROR(MATCH(E1302,CONV_CAISO_Gen_List!C:C,0),FALSE),1,0)</f>
        <v>1</v>
      </c>
      <c r="AA1302" s="47">
        <f t="shared" si="276"/>
        <v>22.956922230000004</v>
      </c>
      <c r="AB1302">
        <f t="shared" si="277"/>
        <v>1</v>
      </c>
      <c r="AC1302">
        <f t="shared" si="278"/>
        <v>1</v>
      </c>
      <c r="AD1302">
        <f t="shared" si="274"/>
        <v>1</v>
      </c>
      <c r="AE1302">
        <f t="shared" si="279"/>
        <v>0</v>
      </c>
      <c r="AF1302" t="str">
        <f t="shared" si="280"/>
        <v>NCPA_7_GP2UN3</v>
      </c>
      <c r="AG1302" t="str">
        <f t="shared" si="281"/>
        <v>Geothermal 2</v>
      </c>
      <c r="AH1302" s="70">
        <f t="shared" si="282"/>
        <v>3.0855000000000001</v>
      </c>
      <c r="AI1302" t="str">
        <f t="shared" si="283"/>
        <v>Geothermal</v>
      </c>
      <c r="AJ1302" s="44">
        <f>IFERROR(INDEX(MasterGenCapability_201906!$G:$G,MATCH($AF1302,MasterGenCapability_201906!$U:$U,0)),"")</f>
        <v>42.42</v>
      </c>
      <c r="AK1302" s="44">
        <f>IFERROR(INDEX(NQC2020compliance_20191121!$L:$L,MATCH($AF1302,NQC2020compliance_20191121!$A:$A,0)),"")</f>
        <v>0</v>
      </c>
    </row>
    <row r="1303" spans="2:37" x14ac:dyDescent="0.25">
      <c r="B1303" s="6">
        <v>1298</v>
      </c>
      <c r="C1303" s="6" t="s">
        <v>3212</v>
      </c>
      <c r="D1303" s="6" t="s">
        <v>3213</v>
      </c>
      <c r="E1303" s="6" t="s">
        <v>3214</v>
      </c>
      <c r="F1303" s="6" t="s">
        <v>3210</v>
      </c>
      <c r="G1303" s="6" t="s">
        <v>30</v>
      </c>
      <c r="H1303" s="6"/>
      <c r="I1303" s="6"/>
      <c r="J1303" s="6" t="s">
        <v>211</v>
      </c>
      <c r="K1303" s="6"/>
      <c r="L1303" s="6" t="s">
        <v>1</v>
      </c>
      <c r="M1303" s="12">
        <v>31635</v>
      </c>
      <c r="N1303" s="12">
        <v>73050</v>
      </c>
      <c r="O1303" s="6">
        <v>1</v>
      </c>
      <c r="P1303" s="13">
        <v>3.5</v>
      </c>
      <c r="Q1303" s="13">
        <v>5.0912499999999996</v>
      </c>
      <c r="R1303" s="14">
        <v>0.16605512067840833</v>
      </c>
      <c r="S1303" s="6" t="s">
        <v>35</v>
      </c>
      <c r="T1303" s="6" t="s">
        <v>35</v>
      </c>
      <c r="U1303" s="15" t="s">
        <v>35</v>
      </c>
      <c r="V1303" s="15" t="s">
        <v>213</v>
      </c>
      <c r="W1303" s="15" t="s">
        <v>165</v>
      </c>
      <c r="X1303" s="16">
        <v>1</v>
      </c>
      <c r="Y1303" s="45">
        <f t="shared" si="275"/>
        <v>73050</v>
      </c>
      <c r="Z1303" s="41">
        <f>IF(IFERROR(MATCH(E1303,CONV_CAISO_Gen_List!C:C,0),FALSE),1,0)</f>
        <v>1</v>
      </c>
      <c r="AA1303" s="47">
        <f t="shared" si="276"/>
        <v>5.0912499999999996</v>
      </c>
      <c r="AB1303">
        <f t="shared" si="277"/>
        <v>1</v>
      </c>
      <c r="AC1303">
        <f t="shared" si="278"/>
        <v>1</v>
      </c>
      <c r="AD1303">
        <f t="shared" si="274"/>
        <v>1</v>
      </c>
      <c r="AE1303">
        <f t="shared" si="279"/>
        <v>0</v>
      </c>
      <c r="AF1303" t="str">
        <f t="shared" si="280"/>
        <v>UKIAH_7_LAKEMN</v>
      </c>
      <c r="AG1303" t="str">
        <f t="shared" si="281"/>
        <v>Lake Mendocino</v>
      </c>
      <c r="AH1303" s="70">
        <f t="shared" si="282"/>
        <v>3.5</v>
      </c>
      <c r="AI1303" t="str">
        <f t="shared" si="283"/>
        <v>Small_Hydro</v>
      </c>
      <c r="AJ1303" s="44">
        <f>IFERROR(INDEX(MasterGenCapability_201906!$G:$G,MATCH($AF1303,MasterGenCapability_201906!$U:$U,0)),"")</f>
        <v>3.5</v>
      </c>
      <c r="AK1303" s="44">
        <f>IFERROR(INDEX(NQC2020compliance_20191121!$L:$L,MATCH($AF1303,NQC2020compliance_20191121!$A:$A,0)),"")</f>
        <v>1.7</v>
      </c>
    </row>
    <row r="1304" spans="2:37" x14ac:dyDescent="0.25">
      <c r="B1304" s="6">
        <v>1299</v>
      </c>
      <c r="C1304" s="6" t="s">
        <v>3215</v>
      </c>
      <c r="D1304" s="6" t="s">
        <v>2596</v>
      </c>
      <c r="E1304" s="6"/>
      <c r="F1304" s="6" t="s">
        <v>3210</v>
      </c>
      <c r="G1304" s="6" t="s">
        <v>30</v>
      </c>
      <c r="H1304" s="6"/>
      <c r="I1304" s="6"/>
      <c r="J1304" s="6" t="s">
        <v>211</v>
      </c>
      <c r="K1304" s="6"/>
      <c r="L1304" s="6" t="s">
        <v>1</v>
      </c>
      <c r="M1304" s="12">
        <v>38353</v>
      </c>
      <c r="N1304" s="12">
        <v>45657</v>
      </c>
      <c r="O1304" s="6">
        <v>1</v>
      </c>
      <c r="P1304" s="13">
        <v>4.3956000000000002E-2</v>
      </c>
      <c r="Q1304" s="13">
        <v>0.18013642400000002</v>
      </c>
      <c r="R1304" s="14">
        <v>0.46782051873376079</v>
      </c>
      <c r="S1304" s="6" t="s">
        <v>2591</v>
      </c>
      <c r="T1304" s="6" t="s">
        <v>35</v>
      </c>
      <c r="U1304" s="15" t="s">
        <v>2591</v>
      </c>
      <c r="V1304" s="15" t="s">
        <v>213</v>
      </c>
      <c r="W1304" s="15" t="s">
        <v>165</v>
      </c>
      <c r="X1304" s="16">
        <v>1</v>
      </c>
      <c r="Y1304" s="45">
        <f t="shared" si="275"/>
        <v>73050</v>
      </c>
      <c r="Z1304" s="41">
        <f>IF(IFERROR(MATCH(E1304,CONV_CAISO_Gen_List!C:C,0),FALSE),1,0)</f>
        <v>0</v>
      </c>
      <c r="AA1304" s="47">
        <f t="shared" si="276"/>
        <v>0.18013642400000002</v>
      </c>
      <c r="AB1304">
        <f t="shared" si="277"/>
        <v>1</v>
      </c>
      <c r="AC1304">
        <f t="shared" si="278"/>
        <v>1</v>
      </c>
      <c r="AD1304">
        <f t="shared" si="274"/>
        <v>1</v>
      </c>
      <c r="AE1304">
        <f t="shared" si="279"/>
        <v>0</v>
      </c>
      <c r="AF1304" t="str">
        <f t="shared" si="280"/>
        <v>UKIAH-2011-7</v>
      </c>
      <c r="AG1304" t="str">
        <f t="shared" si="281"/>
        <v>Nimbus</v>
      </c>
      <c r="AH1304" s="70">
        <f t="shared" si="282"/>
        <v>4.3956000000000002E-2</v>
      </c>
      <c r="AI1304" t="str">
        <f t="shared" si="283"/>
        <v>Small_Hydro</v>
      </c>
      <c r="AJ1304" s="44" t="str">
        <f>IFERROR(INDEX(MasterGenCapability_201906!$G:$G,MATCH($AF1304,MasterGenCapability_201906!$U:$U,0)),"")</f>
        <v/>
      </c>
      <c r="AK1304" s="44" t="str">
        <f>IFERROR(INDEX(NQC2020compliance_20191121!$L:$L,MATCH($AF1304,NQC2020compliance_20191121!$A:$A,0)),"")</f>
        <v/>
      </c>
    </row>
    <row r="1305" spans="2:37" x14ac:dyDescent="0.25">
      <c r="B1305" s="6">
        <v>1300</v>
      </c>
      <c r="C1305" s="6" t="s">
        <v>3215</v>
      </c>
      <c r="D1305" s="6" t="s">
        <v>2597</v>
      </c>
      <c r="E1305" s="6"/>
      <c r="F1305" s="6" t="s">
        <v>3210</v>
      </c>
      <c r="G1305" s="6" t="s">
        <v>30</v>
      </c>
      <c r="H1305" s="6"/>
      <c r="I1305" s="6"/>
      <c r="J1305" s="6" t="s">
        <v>211</v>
      </c>
      <c r="K1305" s="6"/>
      <c r="L1305" s="6" t="s">
        <v>1</v>
      </c>
      <c r="M1305" s="12">
        <v>38353</v>
      </c>
      <c r="N1305" s="12">
        <v>45657</v>
      </c>
      <c r="O1305" s="6">
        <v>1</v>
      </c>
      <c r="P1305" s="13">
        <v>1.18844E-2</v>
      </c>
      <c r="Q1305" s="13">
        <v>3.8809152000000006E-2</v>
      </c>
      <c r="R1305" s="14">
        <v>0.37278015660451397</v>
      </c>
      <c r="S1305" s="6" t="s">
        <v>2591</v>
      </c>
      <c r="T1305" s="6" t="s">
        <v>35</v>
      </c>
      <c r="U1305" s="15" t="s">
        <v>2591</v>
      </c>
      <c r="V1305" s="15" t="s">
        <v>213</v>
      </c>
      <c r="W1305" s="15" t="s">
        <v>165</v>
      </c>
      <c r="X1305" s="16">
        <v>1</v>
      </c>
      <c r="Y1305" s="45">
        <f t="shared" si="275"/>
        <v>73050</v>
      </c>
      <c r="Z1305" s="41">
        <f>IF(IFERROR(MATCH(E1305,CONV_CAISO_Gen_List!C:C,0),FALSE),1,0)</f>
        <v>0</v>
      </c>
      <c r="AA1305" s="47">
        <f t="shared" si="276"/>
        <v>3.8809152000000006E-2</v>
      </c>
      <c r="AB1305">
        <f t="shared" si="277"/>
        <v>1</v>
      </c>
      <c r="AC1305">
        <f t="shared" si="278"/>
        <v>1</v>
      </c>
      <c r="AD1305">
        <f t="shared" si="274"/>
        <v>1</v>
      </c>
      <c r="AE1305">
        <f t="shared" si="279"/>
        <v>0</v>
      </c>
      <c r="AF1305" t="str">
        <f t="shared" si="280"/>
        <v>UKIAH-2011-7</v>
      </c>
      <c r="AG1305" t="str">
        <f t="shared" si="281"/>
        <v>Stampede</v>
      </c>
      <c r="AH1305" s="70">
        <f t="shared" si="282"/>
        <v>1.18844E-2</v>
      </c>
      <c r="AI1305" t="str">
        <f t="shared" si="283"/>
        <v>Small_Hydro</v>
      </c>
      <c r="AJ1305" s="44" t="str">
        <f>IFERROR(INDEX(MasterGenCapability_201906!$G:$G,MATCH($AF1305,MasterGenCapability_201906!$U:$U,0)),"")</f>
        <v/>
      </c>
      <c r="AK1305" s="44" t="str">
        <f>IFERROR(INDEX(NQC2020compliance_20191121!$L:$L,MATCH($AF1305,NQC2020compliance_20191121!$A:$A,0)),"")</f>
        <v/>
      </c>
    </row>
    <row r="1306" spans="2:37" x14ac:dyDescent="0.25">
      <c r="B1306" s="6">
        <v>1301</v>
      </c>
      <c r="C1306" s="6" t="s">
        <v>3215</v>
      </c>
      <c r="D1306" s="6" t="s">
        <v>2598</v>
      </c>
      <c r="E1306" s="6" t="s">
        <v>2599</v>
      </c>
      <c r="F1306" s="6" t="s">
        <v>3210</v>
      </c>
      <c r="G1306" s="6" t="s">
        <v>30</v>
      </c>
      <c r="H1306" s="6"/>
      <c r="I1306" s="6"/>
      <c r="J1306" s="6" t="s">
        <v>211</v>
      </c>
      <c r="K1306" s="6"/>
      <c r="L1306" s="6" t="s">
        <v>1</v>
      </c>
      <c r="M1306" s="12">
        <v>38353</v>
      </c>
      <c r="N1306" s="12">
        <v>45657</v>
      </c>
      <c r="O1306" s="6">
        <v>1</v>
      </c>
      <c r="P1306" s="13">
        <v>1.1395999999999999E-3</v>
      </c>
      <c r="Q1306" s="13">
        <v>6.6384535680000002E-3</v>
      </c>
      <c r="R1306" s="14">
        <v>0.66498274328411322</v>
      </c>
      <c r="S1306" s="6" t="s">
        <v>35</v>
      </c>
      <c r="T1306" s="6" t="s">
        <v>35</v>
      </c>
      <c r="U1306" s="15" t="s">
        <v>35</v>
      </c>
      <c r="V1306" s="15" t="s">
        <v>213</v>
      </c>
      <c r="W1306" s="15" t="s">
        <v>165</v>
      </c>
      <c r="X1306" s="16">
        <v>1</v>
      </c>
      <c r="Y1306" s="45">
        <f t="shared" si="275"/>
        <v>73050</v>
      </c>
      <c r="Z1306" s="41">
        <f>IF(IFERROR(MATCH(E1306,CONV_CAISO_Gen_List!C:C,0),FALSE),1,0)</f>
        <v>0</v>
      </c>
      <c r="AA1306" s="47">
        <f t="shared" si="276"/>
        <v>6.6384535680000002E-3</v>
      </c>
      <c r="AB1306">
        <f t="shared" si="277"/>
        <v>1</v>
      </c>
      <c r="AC1306">
        <f t="shared" si="278"/>
        <v>1</v>
      </c>
      <c r="AD1306">
        <f t="shared" si="274"/>
        <v>1</v>
      </c>
      <c r="AE1306">
        <f t="shared" si="279"/>
        <v>0</v>
      </c>
      <c r="AF1306" t="str">
        <f t="shared" si="280"/>
        <v>LEWSTN_7_UNIT 1</v>
      </c>
      <c r="AG1306" t="str">
        <f t="shared" si="281"/>
        <v>Lewiston</v>
      </c>
      <c r="AH1306" s="70">
        <f t="shared" si="282"/>
        <v>1.1395999999999999E-3</v>
      </c>
      <c r="AI1306" t="str">
        <f t="shared" si="283"/>
        <v>Small_Hydro</v>
      </c>
      <c r="AJ1306" s="44" t="str">
        <f>IFERROR(INDEX(MasterGenCapability_201906!$G:$G,MATCH($AF1306,MasterGenCapability_201906!$U:$U,0)),"")</f>
        <v/>
      </c>
      <c r="AK1306" s="44" t="str">
        <f>IFERROR(INDEX(NQC2020compliance_20191121!$L:$L,MATCH($AF1306,NQC2020compliance_20191121!$A:$A,0)),"")</f>
        <v/>
      </c>
    </row>
    <row r="1307" spans="2:37" x14ac:dyDescent="0.25">
      <c r="B1307" s="6">
        <v>1302</v>
      </c>
      <c r="C1307" s="6" t="s">
        <v>3216</v>
      </c>
      <c r="D1307" s="6" t="s">
        <v>2583</v>
      </c>
      <c r="E1307" s="6" t="s">
        <v>2584</v>
      </c>
      <c r="F1307" s="6" t="s">
        <v>3210</v>
      </c>
      <c r="G1307" s="6" t="s">
        <v>30</v>
      </c>
      <c r="H1307" s="6"/>
      <c r="I1307" s="6"/>
      <c r="J1307" s="6" t="s">
        <v>211</v>
      </c>
      <c r="K1307" s="6"/>
      <c r="L1307" s="6" t="s">
        <v>1</v>
      </c>
      <c r="M1307" s="12">
        <v>30195</v>
      </c>
      <c r="N1307" s="12">
        <v>73050</v>
      </c>
      <c r="O1307" s="6">
        <v>1</v>
      </c>
      <c r="P1307" s="13">
        <v>0.12240000000000001</v>
      </c>
      <c r="Q1307" s="13">
        <v>0.36225763636363639</v>
      </c>
      <c r="R1307" s="14">
        <v>0.33785630275356304</v>
      </c>
      <c r="S1307" s="6" t="s">
        <v>35</v>
      </c>
      <c r="T1307" s="6" t="s">
        <v>35</v>
      </c>
      <c r="U1307" s="15" t="s">
        <v>35</v>
      </c>
      <c r="V1307" s="15" t="s">
        <v>213</v>
      </c>
      <c r="W1307" s="15" t="s">
        <v>165</v>
      </c>
      <c r="X1307" s="16">
        <v>1</v>
      </c>
      <c r="Y1307" s="45">
        <f t="shared" si="275"/>
        <v>73050</v>
      </c>
      <c r="Z1307" s="41">
        <f>IF(IFERROR(MATCH(E1307,CONV_CAISO_Gen_List!C:C,0),FALSE),1,0)</f>
        <v>0</v>
      </c>
      <c r="AA1307" s="47">
        <f t="shared" si="276"/>
        <v>0.36225763636363639</v>
      </c>
      <c r="AB1307">
        <f t="shared" si="277"/>
        <v>1</v>
      </c>
      <c r="AC1307">
        <f t="shared" si="278"/>
        <v>1</v>
      </c>
      <c r="AD1307">
        <f t="shared" si="274"/>
        <v>1</v>
      </c>
      <c r="AE1307">
        <f t="shared" si="279"/>
        <v>0</v>
      </c>
      <c r="AF1307" t="str">
        <f t="shared" si="280"/>
        <v>SPICER_1_UNIT 1</v>
      </c>
      <c r="AG1307" t="str">
        <f t="shared" si="281"/>
        <v>Spicer</v>
      </c>
      <c r="AH1307" s="70">
        <f t="shared" si="282"/>
        <v>0.12240000000000001</v>
      </c>
      <c r="AI1307" t="str">
        <f t="shared" si="283"/>
        <v>Small_Hydro</v>
      </c>
      <c r="AJ1307" s="44" t="str">
        <f>IFERROR(INDEX(MasterGenCapability_201906!$G:$G,MATCH($AF1307,MasterGenCapability_201906!$U:$U,0)),"")</f>
        <v/>
      </c>
      <c r="AK1307" s="44" t="str">
        <f>IFERROR(INDEX(NQC2020compliance_20191121!$L:$L,MATCH($AF1307,NQC2020compliance_20191121!$A:$A,0)),"")</f>
        <v/>
      </c>
    </row>
    <row r="1308" spans="2:37" x14ac:dyDescent="0.25">
      <c r="B1308" s="6">
        <v>1303</v>
      </c>
      <c r="C1308" s="6" t="s">
        <v>3217</v>
      </c>
      <c r="D1308" s="6" t="s">
        <v>3218</v>
      </c>
      <c r="E1308" s="6" t="s">
        <v>3219</v>
      </c>
      <c r="F1308" s="6" t="s">
        <v>3220</v>
      </c>
      <c r="G1308" s="6" t="s">
        <v>30</v>
      </c>
      <c r="H1308" s="6"/>
      <c r="I1308" s="6"/>
      <c r="J1308" s="6" t="s">
        <v>33</v>
      </c>
      <c r="K1308" s="6" t="s">
        <v>2644</v>
      </c>
      <c r="L1308" s="6" t="s">
        <v>1</v>
      </c>
      <c r="M1308" s="12">
        <v>39548</v>
      </c>
      <c r="N1308" s="12">
        <v>45026</v>
      </c>
      <c r="O1308" s="6">
        <v>1</v>
      </c>
      <c r="P1308" s="13">
        <v>0</v>
      </c>
      <c r="Q1308" s="13">
        <v>105.16249999999999</v>
      </c>
      <c r="R1308" s="14"/>
      <c r="S1308" s="6" t="s">
        <v>35</v>
      </c>
      <c r="T1308" s="6" t="s">
        <v>35</v>
      </c>
      <c r="U1308" s="15" t="s">
        <v>35</v>
      </c>
      <c r="V1308" s="15" t="s">
        <v>1054</v>
      </c>
      <c r="W1308" s="15" t="s">
        <v>165</v>
      </c>
      <c r="X1308" s="16">
        <v>1</v>
      </c>
      <c r="Y1308" s="45">
        <f t="shared" si="275"/>
        <v>73050</v>
      </c>
      <c r="Z1308" s="41">
        <f>IF(IFERROR(MATCH(E1308,CONV_CAISO_Gen_List!C:C,0),FALSE),1,0)</f>
        <v>0</v>
      </c>
      <c r="AA1308" s="47">
        <f t="shared" si="276"/>
        <v>105.16249999999999</v>
      </c>
      <c r="AB1308">
        <f t="shared" si="277"/>
        <v>1</v>
      </c>
      <c r="AC1308">
        <f t="shared" si="278"/>
        <v>1</v>
      </c>
      <c r="AD1308">
        <f t="shared" si="274"/>
        <v>1</v>
      </c>
      <c r="AE1308">
        <f t="shared" si="279"/>
        <v>1</v>
      </c>
      <c r="AF1308" t="str">
        <f t="shared" si="280"/>
        <v>VERNON_7_CTG1</v>
      </c>
      <c r="AG1308" t="str">
        <f t="shared" si="281"/>
        <v>Malburg Generating Station</v>
      </c>
      <c r="AH1308" s="70">
        <f t="shared" si="282"/>
        <v>0</v>
      </c>
      <c r="AI1308" t="str">
        <f t="shared" si="283"/>
        <v>Other</v>
      </c>
      <c r="AJ1308" s="44" t="str">
        <f>IFERROR(INDEX(MasterGenCapability_201906!$G:$G,MATCH($AF1308,MasterGenCapability_201906!$U:$U,0)),"")</f>
        <v/>
      </c>
      <c r="AK1308" s="44" t="str">
        <f>IFERROR(INDEX(NQC2020compliance_20191121!$L:$L,MATCH($AF1308,NQC2020compliance_20191121!$A:$A,0)),"")</f>
        <v/>
      </c>
    </row>
    <row r="1309" spans="2:37" x14ac:dyDescent="0.25">
      <c r="B1309" s="6">
        <v>1304</v>
      </c>
      <c r="C1309" s="6"/>
      <c r="D1309" s="6" t="s">
        <v>3221</v>
      </c>
      <c r="E1309" s="6" t="s">
        <v>3222</v>
      </c>
      <c r="F1309" s="6" t="s">
        <v>3223</v>
      </c>
      <c r="G1309" s="6" t="s">
        <v>30</v>
      </c>
      <c r="H1309" s="6"/>
      <c r="I1309" s="6"/>
      <c r="J1309" s="6" t="s">
        <v>614</v>
      </c>
      <c r="K1309" s="6"/>
      <c r="L1309" s="6" t="s">
        <v>1</v>
      </c>
      <c r="M1309" s="12">
        <v>42705</v>
      </c>
      <c r="N1309" s="12">
        <v>51835</v>
      </c>
      <c r="O1309" s="6">
        <v>1</v>
      </c>
      <c r="P1309" s="13">
        <v>152</v>
      </c>
      <c r="Q1309" s="13">
        <v>399.45599999999996</v>
      </c>
      <c r="R1309" s="14">
        <v>0.3</v>
      </c>
      <c r="S1309" s="6" t="s">
        <v>35</v>
      </c>
      <c r="T1309" s="6" t="s">
        <v>35</v>
      </c>
      <c r="U1309" s="15" t="s">
        <v>35</v>
      </c>
      <c r="V1309" s="15" t="s">
        <v>616</v>
      </c>
      <c r="W1309" s="15" t="s">
        <v>165</v>
      </c>
      <c r="X1309" s="16">
        <v>1</v>
      </c>
      <c r="Y1309" s="45">
        <f t="shared" si="275"/>
        <v>73050</v>
      </c>
      <c r="Z1309" s="41">
        <f>IF(IFERROR(MATCH(E1309,CONV_CAISO_Gen_List!C:C,0),FALSE),1,0)</f>
        <v>0</v>
      </c>
      <c r="AA1309" s="47">
        <f t="shared" si="276"/>
        <v>399.45599999999996</v>
      </c>
      <c r="AB1309">
        <f t="shared" si="277"/>
        <v>1</v>
      </c>
      <c r="AC1309">
        <f t="shared" si="278"/>
        <v>1</v>
      </c>
      <c r="AD1309">
        <f t="shared" si="274"/>
        <v>1</v>
      </c>
      <c r="AE1309">
        <f t="shared" si="279"/>
        <v>0</v>
      </c>
      <c r="AF1309" t="str">
        <f t="shared" si="280"/>
        <v>MSOLAR_2_SOLAR3</v>
      </c>
      <c r="AG1309" t="str">
        <f t="shared" si="281"/>
        <v>Mesquite Solar 3, LLC</v>
      </c>
      <c r="AH1309" s="70">
        <f t="shared" si="282"/>
        <v>152</v>
      </c>
      <c r="AI1309" t="str">
        <f t="shared" si="283"/>
        <v>Solar</v>
      </c>
      <c r="AJ1309" s="44">
        <f>IFERROR(INDEX(MasterGenCapability_201906!$G:$G,MATCH($AF1309,MasterGenCapability_201906!$U:$U,0)),"")</f>
        <v>152</v>
      </c>
      <c r="AK1309" s="44">
        <f>IFERROR(INDEX(NQC2020compliance_20191121!$L:$L,MATCH($AF1309,NQC2020compliance_20191121!$A:$A,0)),"")</f>
        <v>21.28</v>
      </c>
    </row>
    <row r="1310" spans="2:37" x14ac:dyDescent="0.25">
      <c r="B1310" s="6">
        <v>1305</v>
      </c>
      <c r="C1310" s="6"/>
      <c r="D1310" s="6" t="s">
        <v>3224</v>
      </c>
      <c r="E1310" s="6" t="s">
        <v>3225</v>
      </c>
      <c r="F1310" s="6" t="s">
        <v>3226</v>
      </c>
      <c r="G1310" s="6" t="s">
        <v>30</v>
      </c>
      <c r="H1310" s="6"/>
      <c r="I1310" s="6"/>
      <c r="J1310" s="6" t="s">
        <v>614</v>
      </c>
      <c r="K1310" s="6"/>
      <c r="L1310" s="6" t="s">
        <v>1</v>
      </c>
      <c r="M1310" s="12">
        <v>42721</v>
      </c>
      <c r="N1310" s="12">
        <v>50025</v>
      </c>
      <c r="O1310" s="6">
        <v>1</v>
      </c>
      <c r="P1310" s="13">
        <v>85</v>
      </c>
      <c r="Q1310" s="13">
        <v>223.38</v>
      </c>
      <c r="R1310" s="14">
        <v>0.3</v>
      </c>
      <c r="S1310" s="6" t="s">
        <v>35</v>
      </c>
      <c r="T1310" s="6" t="s">
        <v>35</v>
      </c>
      <c r="U1310" s="15" t="s">
        <v>35</v>
      </c>
      <c r="V1310" s="15" t="s">
        <v>616</v>
      </c>
      <c r="W1310" s="15" t="s">
        <v>165</v>
      </c>
      <c r="X1310" s="16">
        <v>1</v>
      </c>
      <c r="Y1310" s="45">
        <f t="shared" si="275"/>
        <v>73050</v>
      </c>
      <c r="Z1310" s="41">
        <f>IF(IFERROR(MATCH(E1310,CONV_CAISO_Gen_List!C:C,0),FALSE),1,0)</f>
        <v>0</v>
      </c>
      <c r="AA1310" s="47">
        <f t="shared" si="276"/>
        <v>223.38</v>
      </c>
      <c r="AB1310">
        <f t="shared" si="277"/>
        <v>1</v>
      </c>
      <c r="AC1310">
        <f t="shared" si="278"/>
        <v>1</v>
      </c>
      <c r="AD1310">
        <f t="shared" si="274"/>
        <v>1</v>
      </c>
      <c r="AE1310">
        <f t="shared" si="279"/>
        <v>0</v>
      </c>
      <c r="AF1310" t="str">
        <f t="shared" si="280"/>
        <v>BIGSKY_2_SOLAR6</v>
      </c>
      <c r="AG1310" t="str">
        <f t="shared" si="281"/>
        <v>Solverde 1</v>
      </c>
      <c r="AH1310" s="70">
        <f t="shared" si="282"/>
        <v>85</v>
      </c>
      <c r="AI1310" t="str">
        <f t="shared" si="283"/>
        <v>Solar</v>
      </c>
      <c r="AJ1310" s="44">
        <f>IFERROR(INDEX(MasterGenCapability_201906!$G:$G,MATCH($AF1310,MasterGenCapability_201906!$U:$U,0)),"")</f>
        <v>85</v>
      </c>
      <c r="AK1310" s="44">
        <f>IFERROR(INDEX(NQC2020compliance_20191121!$L:$L,MATCH($AF1310,NQC2020compliance_20191121!$A:$A,0)),"")</f>
        <v>11.9</v>
      </c>
    </row>
    <row r="1311" spans="2:37" x14ac:dyDescent="0.25">
      <c r="B1311" s="6">
        <v>1306</v>
      </c>
      <c r="C1311" s="6"/>
      <c r="D1311" s="6" t="s">
        <v>3227</v>
      </c>
      <c r="E1311" s="6" t="s">
        <v>3228</v>
      </c>
      <c r="F1311" s="6" t="s">
        <v>3229</v>
      </c>
      <c r="G1311" s="6" t="s">
        <v>30</v>
      </c>
      <c r="H1311" s="6"/>
      <c r="I1311" s="6"/>
      <c r="J1311" s="6" t="s">
        <v>614</v>
      </c>
      <c r="K1311" s="6"/>
      <c r="L1311" s="6" t="s">
        <v>1</v>
      </c>
      <c r="M1311" s="12">
        <v>42674</v>
      </c>
      <c r="N1311" s="12">
        <v>51804</v>
      </c>
      <c r="O1311" s="6">
        <v>1</v>
      </c>
      <c r="P1311" s="13">
        <v>2</v>
      </c>
      <c r="Q1311" s="13">
        <v>5.2559999999999993</v>
      </c>
      <c r="R1311" s="14">
        <v>0.3</v>
      </c>
      <c r="S1311" s="6" t="s">
        <v>35</v>
      </c>
      <c r="T1311" s="6" t="s">
        <v>35</v>
      </c>
      <c r="U1311" s="15" t="s">
        <v>35</v>
      </c>
      <c r="V1311" s="15" t="s">
        <v>616</v>
      </c>
      <c r="W1311" s="15" t="s">
        <v>165</v>
      </c>
      <c r="X1311" s="16">
        <v>1</v>
      </c>
      <c r="Y1311" s="45">
        <f t="shared" si="275"/>
        <v>73050</v>
      </c>
      <c r="Z1311" s="41">
        <f>IF(IFERROR(MATCH(E1311,CONV_CAISO_Gen_List!C:C,0),FALSE),1,0)</f>
        <v>1</v>
      </c>
      <c r="AA1311" s="47">
        <f t="shared" si="276"/>
        <v>5.2559999999999993</v>
      </c>
      <c r="AB1311">
        <f t="shared" si="277"/>
        <v>1</v>
      </c>
      <c r="AC1311">
        <f t="shared" si="278"/>
        <v>1</v>
      </c>
      <c r="AD1311">
        <f t="shared" si="274"/>
        <v>1</v>
      </c>
      <c r="AE1311">
        <f t="shared" si="279"/>
        <v>0</v>
      </c>
      <c r="AF1311" t="str">
        <f t="shared" si="280"/>
        <v>ASTORA_2_SOLAR2</v>
      </c>
      <c r="AG1311" t="str">
        <f t="shared" si="281"/>
        <v>Astoria 2</v>
      </c>
      <c r="AH1311" s="70">
        <f t="shared" si="282"/>
        <v>2</v>
      </c>
      <c r="AI1311" t="str">
        <f t="shared" si="283"/>
        <v>Solar</v>
      </c>
      <c r="AJ1311" s="44">
        <f>IFERROR(INDEX(MasterGenCapability_201906!$G:$G,MATCH($AF1311,MasterGenCapability_201906!$U:$U,0)),"")</f>
        <v>75</v>
      </c>
      <c r="AK1311" s="44">
        <f>IFERROR(INDEX(NQC2020compliance_20191121!$L:$L,MATCH($AF1311,NQC2020compliance_20191121!$A:$A,0)),"")</f>
        <v>10.5</v>
      </c>
    </row>
    <row r="1312" spans="2:37" x14ac:dyDescent="0.25">
      <c r="B1312" s="6">
        <v>1307</v>
      </c>
      <c r="C1312" s="6"/>
      <c r="D1312" s="6" t="s">
        <v>3227</v>
      </c>
      <c r="E1312" s="6" t="s">
        <v>3228</v>
      </c>
      <c r="F1312" s="6" t="s">
        <v>3230</v>
      </c>
      <c r="G1312" s="6" t="s">
        <v>30</v>
      </c>
      <c r="H1312" s="6"/>
      <c r="I1312" s="6"/>
      <c r="J1312" s="6" t="s">
        <v>614</v>
      </c>
      <c r="K1312" s="6"/>
      <c r="L1312" s="6" t="s">
        <v>1</v>
      </c>
      <c r="M1312" s="12">
        <v>42674</v>
      </c>
      <c r="N1312" s="12">
        <v>51804</v>
      </c>
      <c r="O1312" s="6">
        <v>1</v>
      </c>
      <c r="P1312" s="13">
        <v>8</v>
      </c>
      <c r="Q1312" s="13">
        <v>21.023999999999997</v>
      </c>
      <c r="R1312" s="14">
        <v>0.3</v>
      </c>
      <c r="S1312" s="6" t="s">
        <v>35</v>
      </c>
      <c r="T1312" s="6" t="s">
        <v>35</v>
      </c>
      <c r="U1312" s="15" t="s">
        <v>35</v>
      </c>
      <c r="V1312" s="15" t="s">
        <v>616</v>
      </c>
      <c r="W1312" s="15" t="s">
        <v>165</v>
      </c>
      <c r="X1312" s="16">
        <v>1</v>
      </c>
      <c r="Y1312" s="45">
        <f t="shared" si="275"/>
        <v>73050</v>
      </c>
      <c r="Z1312" s="41">
        <f>IF(IFERROR(MATCH(E1312,CONV_CAISO_Gen_List!C:C,0),FALSE),1,0)</f>
        <v>1</v>
      </c>
      <c r="AA1312" s="47">
        <f t="shared" si="276"/>
        <v>21.023999999999997</v>
      </c>
      <c r="AB1312">
        <f t="shared" si="277"/>
        <v>1</v>
      </c>
      <c r="AC1312">
        <f t="shared" si="278"/>
        <v>1</v>
      </c>
      <c r="AD1312">
        <f t="shared" si="274"/>
        <v>1</v>
      </c>
      <c r="AE1312">
        <f t="shared" si="279"/>
        <v>0</v>
      </c>
      <c r="AF1312" t="str">
        <f t="shared" si="280"/>
        <v>ASTORA_2_SOLAR2</v>
      </c>
      <c r="AG1312" t="str">
        <f t="shared" si="281"/>
        <v>Astoria 2</v>
      </c>
      <c r="AH1312" s="70">
        <f t="shared" si="282"/>
        <v>8</v>
      </c>
      <c r="AI1312" t="str">
        <f t="shared" si="283"/>
        <v>Solar</v>
      </c>
      <c r="AJ1312" s="44">
        <f>IFERROR(INDEX(MasterGenCapability_201906!$G:$G,MATCH($AF1312,MasterGenCapability_201906!$U:$U,0)),"")</f>
        <v>75</v>
      </c>
      <c r="AK1312" s="44">
        <f>IFERROR(INDEX(NQC2020compliance_20191121!$L:$L,MATCH($AF1312,NQC2020compliance_20191121!$A:$A,0)),"")</f>
        <v>10.5</v>
      </c>
    </row>
    <row r="1313" spans="2:37" x14ac:dyDescent="0.25">
      <c r="B1313" s="6">
        <v>1308</v>
      </c>
      <c r="C1313" s="6"/>
      <c r="D1313" s="6" t="s">
        <v>3227</v>
      </c>
      <c r="E1313" s="6" t="s">
        <v>3228</v>
      </c>
      <c r="F1313" s="6" t="s">
        <v>3231</v>
      </c>
      <c r="G1313" s="6" t="s">
        <v>30</v>
      </c>
      <c r="H1313" s="6"/>
      <c r="I1313" s="6"/>
      <c r="J1313" s="6" t="s">
        <v>614</v>
      </c>
      <c r="K1313" s="6"/>
      <c r="L1313" s="6" t="s">
        <v>1</v>
      </c>
      <c r="M1313" s="12">
        <v>42674</v>
      </c>
      <c r="N1313" s="12">
        <v>51804</v>
      </c>
      <c r="O1313" s="6">
        <v>1</v>
      </c>
      <c r="P1313" s="13">
        <v>5</v>
      </c>
      <c r="Q1313" s="13">
        <v>13.139999999999999</v>
      </c>
      <c r="R1313" s="14">
        <v>0.3</v>
      </c>
      <c r="S1313" s="6" t="s">
        <v>35</v>
      </c>
      <c r="T1313" s="6" t="s">
        <v>35</v>
      </c>
      <c r="U1313" s="15" t="s">
        <v>35</v>
      </c>
      <c r="V1313" s="15" t="s">
        <v>616</v>
      </c>
      <c r="W1313" s="15" t="s">
        <v>165</v>
      </c>
      <c r="X1313" s="16">
        <v>1</v>
      </c>
      <c r="Y1313" s="45">
        <f t="shared" si="275"/>
        <v>73050</v>
      </c>
      <c r="Z1313" s="41">
        <f>IF(IFERROR(MATCH(E1313,CONV_CAISO_Gen_List!C:C,0),FALSE),1,0)</f>
        <v>1</v>
      </c>
      <c r="AA1313" s="47">
        <f t="shared" si="276"/>
        <v>13.139999999999999</v>
      </c>
      <c r="AB1313">
        <f t="shared" si="277"/>
        <v>1</v>
      </c>
      <c r="AC1313">
        <f t="shared" si="278"/>
        <v>1</v>
      </c>
      <c r="AD1313">
        <f t="shared" si="274"/>
        <v>1</v>
      </c>
      <c r="AE1313">
        <f t="shared" si="279"/>
        <v>0</v>
      </c>
      <c r="AF1313" t="str">
        <f t="shared" si="280"/>
        <v>ASTORA_2_SOLAR2</v>
      </c>
      <c r="AG1313" t="str">
        <f t="shared" si="281"/>
        <v>Astoria 2</v>
      </c>
      <c r="AH1313" s="70">
        <f t="shared" si="282"/>
        <v>5</v>
      </c>
      <c r="AI1313" t="str">
        <f t="shared" si="283"/>
        <v>Solar</v>
      </c>
      <c r="AJ1313" s="44">
        <f>IFERROR(INDEX(MasterGenCapability_201906!$G:$G,MATCH($AF1313,MasterGenCapability_201906!$U:$U,0)),"")</f>
        <v>75</v>
      </c>
      <c r="AK1313" s="44">
        <f>IFERROR(INDEX(NQC2020compliance_20191121!$L:$L,MATCH($AF1313,NQC2020compliance_20191121!$A:$A,0)),"")</f>
        <v>10.5</v>
      </c>
    </row>
    <row r="1314" spans="2:37" x14ac:dyDescent="0.25">
      <c r="B1314" s="6">
        <v>1309</v>
      </c>
      <c r="C1314" s="6"/>
      <c r="D1314" s="6" t="s">
        <v>3227</v>
      </c>
      <c r="E1314" s="6" t="s">
        <v>3228</v>
      </c>
      <c r="F1314" s="6" t="s">
        <v>3232</v>
      </c>
      <c r="G1314" s="6" t="s">
        <v>30</v>
      </c>
      <c r="H1314" s="6"/>
      <c r="I1314" s="6"/>
      <c r="J1314" s="6" t="s">
        <v>614</v>
      </c>
      <c r="K1314" s="6"/>
      <c r="L1314" s="6" t="s">
        <v>1</v>
      </c>
      <c r="M1314" s="12">
        <v>42674</v>
      </c>
      <c r="N1314" s="12">
        <v>51804</v>
      </c>
      <c r="O1314" s="6">
        <v>1</v>
      </c>
      <c r="P1314" s="13">
        <v>30</v>
      </c>
      <c r="Q1314" s="13">
        <v>78.84</v>
      </c>
      <c r="R1314" s="14">
        <v>0.3</v>
      </c>
      <c r="S1314" s="6" t="s">
        <v>35</v>
      </c>
      <c r="T1314" s="6" t="s">
        <v>35</v>
      </c>
      <c r="U1314" s="15" t="s">
        <v>35</v>
      </c>
      <c r="V1314" s="15" t="s">
        <v>616</v>
      </c>
      <c r="W1314" s="15" t="s">
        <v>165</v>
      </c>
      <c r="X1314" s="16">
        <v>1</v>
      </c>
      <c r="Y1314" s="45">
        <f t="shared" si="275"/>
        <v>73050</v>
      </c>
      <c r="Z1314" s="41">
        <f>IF(IFERROR(MATCH(E1314,CONV_CAISO_Gen_List!C:C,0),FALSE),1,0)</f>
        <v>1</v>
      </c>
      <c r="AA1314" s="47">
        <f t="shared" si="276"/>
        <v>78.84</v>
      </c>
      <c r="AB1314">
        <f t="shared" si="277"/>
        <v>1</v>
      </c>
      <c r="AC1314">
        <f t="shared" si="278"/>
        <v>1</v>
      </c>
      <c r="AD1314">
        <f t="shared" si="274"/>
        <v>1</v>
      </c>
      <c r="AE1314">
        <f t="shared" si="279"/>
        <v>0</v>
      </c>
      <c r="AF1314" t="str">
        <f t="shared" si="280"/>
        <v>ASTORA_2_SOLAR2</v>
      </c>
      <c r="AG1314" t="str">
        <f t="shared" si="281"/>
        <v>Astoria 2</v>
      </c>
      <c r="AH1314" s="70">
        <f t="shared" si="282"/>
        <v>30</v>
      </c>
      <c r="AI1314" t="str">
        <f t="shared" si="283"/>
        <v>Solar</v>
      </c>
      <c r="AJ1314" s="44">
        <f>IFERROR(INDEX(MasterGenCapability_201906!$G:$G,MATCH($AF1314,MasterGenCapability_201906!$U:$U,0)),"")</f>
        <v>75</v>
      </c>
      <c r="AK1314" s="44">
        <f>IFERROR(INDEX(NQC2020compliance_20191121!$L:$L,MATCH($AF1314,NQC2020compliance_20191121!$A:$A,0)),"")</f>
        <v>10.5</v>
      </c>
    </row>
    <row r="1315" spans="2:37" x14ac:dyDescent="0.25">
      <c r="B1315" s="6">
        <v>1310</v>
      </c>
      <c r="C1315" s="6"/>
      <c r="D1315" s="6" t="s">
        <v>3227</v>
      </c>
      <c r="E1315" s="6" t="s">
        <v>3228</v>
      </c>
      <c r="F1315" s="6" t="s">
        <v>2685</v>
      </c>
      <c r="G1315" s="6" t="s">
        <v>30</v>
      </c>
      <c r="H1315" s="6"/>
      <c r="I1315" s="6"/>
      <c r="J1315" s="6" t="s">
        <v>614</v>
      </c>
      <c r="K1315" s="6"/>
      <c r="L1315" s="6" t="s">
        <v>1</v>
      </c>
      <c r="M1315" s="12">
        <v>42674</v>
      </c>
      <c r="N1315" s="12">
        <v>51804</v>
      </c>
      <c r="O1315" s="6">
        <v>1</v>
      </c>
      <c r="P1315" s="13">
        <v>2</v>
      </c>
      <c r="Q1315" s="13">
        <v>5.2559999999999993</v>
      </c>
      <c r="R1315" s="14">
        <v>0.3</v>
      </c>
      <c r="S1315" s="6" t="s">
        <v>35</v>
      </c>
      <c r="T1315" s="6" t="s">
        <v>35</v>
      </c>
      <c r="U1315" s="15" t="s">
        <v>35</v>
      </c>
      <c r="V1315" s="15" t="s">
        <v>616</v>
      </c>
      <c r="W1315" s="15" t="s">
        <v>165</v>
      </c>
      <c r="X1315" s="16">
        <v>1</v>
      </c>
      <c r="Y1315" s="45">
        <f t="shared" si="275"/>
        <v>73050</v>
      </c>
      <c r="Z1315" s="41">
        <f>IF(IFERROR(MATCH(E1315,CONV_CAISO_Gen_List!C:C,0),FALSE),1,0)</f>
        <v>1</v>
      </c>
      <c r="AA1315" s="47">
        <f t="shared" si="276"/>
        <v>5.2559999999999993</v>
      </c>
      <c r="AB1315">
        <f t="shared" si="277"/>
        <v>1</v>
      </c>
      <c r="AC1315">
        <f t="shared" si="278"/>
        <v>1</v>
      </c>
      <c r="AD1315">
        <f t="shared" si="274"/>
        <v>1</v>
      </c>
      <c r="AE1315">
        <f t="shared" si="279"/>
        <v>0</v>
      </c>
      <c r="AF1315" t="str">
        <f t="shared" si="280"/>
        <v>ASTORA_2_SOLAR2</v>
      </c>
      <c r="AG1315" t="str">
        <f t="shared" si="281"/>
        <v>Astoria 2</v>
      </c>
      <c r="AH1315" s="70">
        <f t="shared" si="282"/>
        <v>2</v>
      </c>
      <c r="AI1315" t="str">
        <f t="shared" si="283"/>
        <v>Solar</v>
      </c>
      <c r="AJ1315" s="44">
        <f>IFERROR(INDEX(MasterGenCapability_201906!$G:$G,MATCH($AF1315,MasterGenCapability_201906!$U:$U,0)),"")</f>
        <v>75</v>
      </c>
      <c r="AK1315" s="44">
        <f>IFERROR(INDEX(NQC2020compliance_20191121!$L:$L,MATCH($AF1315,NQC2020compliance_20191121!$A:$A,0)),"")</f>
        <v>10.5</v>
      </c>
    </row>
    <row r="1316" spans="2:37" x14ac:dyDescent="0.25">
      <c r="B1316" s="6">
        <v>1311</v>
      </c>
      <c r="C1316" s="6"/>
      <c r="D1316" s="6" t="s">
        <v>3227</v>
      </c>
      <c r="E1316" s="6" t="s">
        <v>3228</v>
      </c>
      <c r="F1316" s="6" t="s">
        <v>2873</v>
      </c>
      <c r="G1316" s="6" t="s">
        <v>30</v>
      </c>
      <c r="H1316" s="6"/>
      <c r="I1316" s="6"/>
      <c r="J1316" s="6" t="s">
        <v>614</v>
      </c>
      <c r="K1316" s="6"/>
      <c r="L1316" s="6" t="s">
        <v>1</v>
      </c>
      <c r="M1316" s="12">
        <v>42674</v>
      </c>
      <c r="N1316" s="12">
        <v>51804</v>
      </c>
      <c r="O1316" s="6">
        <v>1</v>
      </c>
      <c r="P1316" s="13">
        <v>10</v>
      </c>
      <c r="Q1316" s="13">
        <v>26.279999999999998</v>
      </c>
      <c r="R1316" s="14">
        <v>0.3</v>
      </c>
      <c r="S1316" s="6" t="s">
        <v>35</v>
      </c>
      <c r="T1316" s="6" t="s">
        <v>35</v>
      </c>
      <c r="U1316" s="15" t="s">
        <v>35</v>
      </c>
      <c r="V1316" s="15" t="s">
        <v>616</v>
      </c>
      <c r="W1316" s="15" t="s">
        <v>165</v>
      </c>
      <c r="X1316" s="16">
        <v>1</v>
      </c>
      <c r="Y1316" s="45">
        <f t="shared" si="275"/>
        <v>73050</v>
      </c>
      <c r="Z1316" s="41">
        <f>IF(IFERROR(MATCH(E1316,CONV_CAISO_Gen_List!C:C,0),FALSE),1,0)</f>
        <v>1</v>
      </c>
      <c r="AA1316" s="47">
        <f t="shared" si="276"/>
        <v>26.279999999999998</v>
      </c>
      <c r="AB1316">
        <f t="shared" si="277"/>
        <v>1</v>
      </c>
      <c r="AC1316">
        <f t="shared" si="278"/>
        <v>1</v>
      </c>
      <c r="AD1316">
        <f t="shared" si="274"/>
        <v>1</v>
      </c>
      <c r="AE1316">
        <f t="shared" si="279"/>
        <v>0</v>
      </c>
      <c r="AF1316" t="str">
        <f t="shared" si="280"/>
        <v>ASTORA_2_SOLAR2</v>
      </c>
      <c r="AG1316" t="str">
        <f t="shared" si="281"/>
        <v>Astoria 2</v>
      </c>
      <c r="AH1316" s="70">
        <f t="shared" si="282"/>
        <v>10</v>
      </c>
      <c r="AI1316" t="str">
        <f t="shared" si="283"/>
        <v>Solar</v>
      </c>
      <c r="AJ1316" s="44">
        <f>IFERROR(INDEX(MasterGenCapability_201906!$G:$G,MATCH($AF1316,MasterGenCapability_201906!$U:$U,0)),"")</f>
        <v>75</v>
      </c>
      <c r="AK1316" s="44">
        <f>IFERROR(INDEX(NQC2020compliance_20191121!$L:$L,MATCH($AF1316,NQC2020compliance_20191121!$A:$A,0)),"")</f>
        <v>10.5</v>
      </c>
    </row>
    <row r="1317" spans="2:37" x14ac:dyDescent="0.25">
      <c r="B1317" s="6">
        <v>1312</v>
      </c>
      <c r="C1317" s="6"/>
      <c r="D1317" s="6" t="s">
        <v>3227</v>
      </c>
      <c r="E1317" s="6" t="s">
        <v>3228</v>
      </c>
      <c r="F1317" s="6" t="s">
        <v>3233</v>
      </c>
      <c r="G1317" s="6" t="s">
        <v>30</v>
      </c>
      <c r="H1317" s="6"/>
      <c r="I1317" s="6"/>
      <c r="J1317" s="6" t="s">
        <v>614</v>
      </c>
      <c r="K1317" s="6"/>
      <c r="L1317" s="6" t="s">
        <v>1</v>
      </c>
      <c r="M1317" s="12">
        <v>42674</v>
      </c>
      <c r="N1317" s="12">
        <v>51804</v>
      </c>
      <c r="O1317" s="6">
        <v>1</v>
      </c>
      <c r="P1317" s="13">
        <v>2</v>
      </c>
      <c r="Q1317" s="13">
        <v>5.2559999999999993</v>
      </c>
      <c r="R1317" s="14">
        <v>0.3</v>
      </c>
      <c r="S1317" s="6" t="s">
        <v>35</v>
      </c>
      <c r="T1317" s="6" t="s">
        <v>35</v>
      </c>
      <c r="U1317" s="15" t="s">
        <v>35</v>
      </c>
      <c r="V1317" s="15" t="s">
        <v>616</v>
      </c>
      <c r="W1317" s="15" t="s">
        <v>165</v>
      </c>
      <c r="X1317" s="16">
        <v>1</v>
      </c>
      <c r="Y1317" s="45">
        <f t="shared" si="275"/>
        <v>73050</v>
      </c>
      <c r="Z1317" s="41">
        <f>IF(IFERROR(MATCH(E1317,CONV_CAISO_Gen_List!C:C,0),FALSE),1,0)</f>
        <v>1</v>
      </c>
      <c r="AA1317" s="47">
        <f t="shared" si="276"/>
        <v>5.2559999999999993</v>
      </c>
      <c r="AB1317">
        <f t="shared" si="277"/>
        <v>1</v>
      </c>
      <c r="AC1317">
        <f t="shared" si="278"/>
        <v>1</v>
      </c>
      <c r="AD1317">
        <f t="shared" si="274"/>
        <v>1</v>
      </c>
      <c r="AE1317">
        <f t="shared" si="279"/>
        <v>0</v>
      </c>
      <c r="AF1317" t="str">
        <f t="shared" si="280"/>
        <v>ASTORA_2_SOLAR2</v>
      </c>
      <c r="AG1317" t="str">
        <f t="shared" si="281"/>
        <v>Astoria 2</v>
      </c>
      <c r="AH1317" s="70">
        <f t="shared" si="282"/>
        <v>2</v>
      </c>
      <c r="AI1317" t="str">
        <f t="shared" si="283"/>
        <v>Solar</v>
      </c>
      <c r="AJ1317" s="44">
        <f>IFERROR(INDEX(MasterGenCapability_201906!$G:$G,MATCH($AF1317,MasterGenCapability_201906!$U:$U,0)),"")</f>
        <v>75</v>
      </c>
      <c r="AK1317" s="44">
        <f>IFERROR(INDEX(NQC2020compliance_20191121!$L:$L,MATCH($AF1317,NQC2020compliance_20191121!$A:$A,0)),"")</f>
        <v>10.5</v>
      </c>
    </row>
    <row r="1318" spans="2:37" x14ac:dyDescent="0.25">
      <c r="B1318" s="6">
        <v>1313</v>
      </c>
      <c r="C1318" s="6"/>
      <c r="D1318" s="6" t="s">
        <v>3227</v>
      </c>
      <c r="E1318" s="6" t="s">
        <v>3228</v>
      </c>
      <c r="F1318" s="6" t="s">
        <v>3234</v>
      </c>
      <c r="G1318" s="6" t="s">
        <v>30</v>
      </c>
      <c r="H1318" s="6"/>
      <c r="I1318" s="6"/>
      <c r="J1318" s="6" t="s">
        <v>614</v>
      </c>
      <c r="K1318" s="6"/>
      <c r="L1318" s="6" t="s">
        <v>1</v>
      </c>
      <c r="M1318" s="12">
        <v>42674</v>
      </c>
      <c r="N1318" s="12">
        <v>51804</v>
      </c>
      <c r="O1318" s="6">
        <v>1</v>
      </c>
      <c r="P1318" s="13">
        <v>6</v>
      </c>
      <c r="Q1318" s="13">
        <v>15.768000000000001</v>
      </c>
      <c r="R1318" s="14">
        <v>0.3</v>
      </c>
      <c r="S1318" s="6" t="s">
        <v>35</v>
      </c>
      <c r="T1318" s="6" t="s">
        <v>35</v>
      </c>
      <c r="U1318" s="15" t="s">
        <v>35</v>
      </c>
      <c r="V1318" s="15" t="s">
        <v>616</v>
      </c>
      <c r="W1318" s="15" t="s">
        <v>165</v>
      </c>
      <c r="X1318" s="16">
        <v>1</v>
      </c>
      <c r="Y1318" s="45">
        <f t="shared" si="275"/>
        <v>73050</v>
      </c>
      <c r="Z1318" s="41">
        <f>IF(IFERROR(MATCH(E1318,CONV_CAISO_Gen_List!C:C,0),FALSE),1,0)</f>
        <v>1</v>
      </c>
      <c r="AA1318" s="47">
        <f t="shared" si="276"/>
        <v>15.768000000000001</v>
      </c>
      <c r="AB1318">
        <f t="shared" si="277"/>
        <v>1</v>
      </c>
      <c r="AC1318">
        <f t="shared" si="278"/>
        <v>1</v>
      </c>
      <c r="AD1318">
        <f t="shared" si="274"/>
        <v>1</v>
      </c>
      <c r="AE1318">
        <f t="shared" si="279"/>
        <v>0</v>
      </c>
      <c r="AF1318" t="str">
        <f t="shared" si="280"/>
        <v>ASTORA_2_SOLAR2</v>
      </c>
      <c r="AG1318" t="str">
        <f t="shared" si="281"/>
        <v>Astoria 2</v>
      </c>
      <c r="AH1318" s="70">
        <f t="shared" si="282"/>
        <v>6</v>
      </c>
      <c r="AI1318" t="str">
        <f t="shared" si="283"/>
        <v>Solar</v>
      </c>
      <c r="AJ1318" s="44">
        <f>IFERROR(INDEX(MasterGenCapability_201906!$G:$G,MATCH($AF1318,MasterGenCapability_201906!$U:$U,0)),"")</f>
        <v>75</v>
      </c>
      <c r="AK1318" s="44">
        <f>IFERROR(INDEX(NQC2020compliance_20191121!$L:$L,MATCH($AF1318,NQC2020compliance_20191121!$A:$A,0)),"")</f>
        <v>10.5</v>
      </c>
    </row>
    <row r="1319" spans="2:37" x14ac:dyDescent="0.25">
      <c r="B1319" s="6">
        <v>1314</v>
      </c>
      <c r="C1319" s="6"/>
      <c r="D1319" s="6" t="s">
        <v>3227</v>
      </c>
      <c r="E1319" s="6" t="s">
        <v>3228</v>
      </c>
      <c r="F1319" s="6" t="s">
        <v>2984</v>
      </c>
      <c r="G1319" s="6" t="s">
        <v>30</v>
      </c>
      <c r="H1319" s="6"/>
      <c r="I1319" s="6"/>
      <c r="J1319" s="6" t="s">
        <v>614</v>
      </c>
      <c r="K1319" s="6"/>
      <c r="L1319" s="6" t="s">
        <v>1</v>
      </c>
      <c r="M1319" s="12">
        <v>42674</v>
      </c>
      <c r="N1319" s="12">
        <v>51804</v>
      </c>
      <c r="O1319" s="6">
        <v>1</v>
      </c>
      <c r="P1319" s="13">
        <v>10</v>
      </c>
      <c r="Q1319" s="13">
        <v>26.279999999999998</v>
      </c>
      <c r="R1319" s="14">
        <v>0.3</v>
      </c>
      <c r="S1319" s="6" t="s">
        <v>35</v>
      </c>
      <c r="T1319" s="6" t="s">
        <v>35</v>
      </c>
      <c r="U1319" s="15" t="s">
        <v>35</v>
      </c>
      <c r="V1319" s="15" t="s">
        <v>616</v>
      </c>
      <c r="W1319" s="15" t="s">
        <v>165</v>
      </c>
      <c r="X1319" s="16">
        <v>1</v>
      </c>
      <c r="Y1319" s="45">
        <f t="shared" si="275"/>
        <v>73050</v>
      </c>
      <c r="Z1319" s="41">
        <f>IF(IFERROR(MATCH(E1319,CONV_CAISO_Gen_List!C:C,0),FALSE),1,0)</f>
        <v>1</v>
      </c>
      <c r="AA1319" s="47">
        <f t="shared" si="276"/>
        <v>26.279999999999998</v>
      </c>
      <c r="AB1319">
        <f t="shared" si="277"/>
        <v>1</v>
      </c>
      <c r="AC1319">
        <f t="shared" si="278"/>
        <v>1</v>
      </c>
      <c r="AD1319">
        <f t="shared" si="274"/>
        <v>1</v>
      </c>
      <c r="AE1319">
        <f t="shared" si="279"/>
        <v>0</v>
      </c>
      <c r="AF1319" t="str">
        <f t="shared" si="280"/>
        <v>ASTORA_2_SOLAR2</v>
      </c>
      <c r="AG1319" t="str">
        <f t="shared" si="281"/>
        <v>Astoria 2</v>
      </c>
      <c r="AH1319" s="70">
        <f t="shared" si="282"/>
        <v>10</v>
      </c>
      <c r="AI1319" t="str">
        <f t="shared" si="283"/>
        <v>Solar</v>
      </c>
      <c r="AJ1319" s="44">
        <f>IFERROR(INDEX(MasterGenCapability_201906!$G:$G,MATCH($AF1319,MasterGenCapability_201906!$U:$U,0)),"")</f>
        <v>75</v>
      </c>
      <c r="AK1319" s="44">
        <f>IFERROR(INDEX(NQC2020compliance_20191121!$L:$L,MATCH($AF1319,NQC2020compliance_20191121!$A:$A,0)),"")</f>
        <v>10.5</v>
      </c>
    </row>
    <row r="1320" spans="2:37" x14ac:dyDescent="0.25">
      <c r="B1320" s="6">
        <v>1315</v>
      </c>
      <c r="C1320" s="6"/>
      <c r="D1320" s="6" t="s">
        <v>3235</v>
      </c>
      <c r="E1320" s="6" t="s">
        <v>3236</v>
      </c>
      <c r="F1320" s="6" t="s">
        <v>3237</v>
      </c>
      <c r="G1320" s="6" t="s">
        <v>30</v>
      </c>
      <c r="H1320" s="6"/>
      <c r="I1320" s="6"/>
      <c r="J1320" s="6" t="s">
        <v>614</v>
      </c>
      <c r="K1320" s="6"/>
      <c r="L1320" s="6" t="s">
        <v>1</v>
      </c>
      <c r="M1320" s="12">
        <v>42649</v>
      </c>
      <c r="N1320" s="12">
        <v>51779</v>
      </c>
      <c r="O1320" s="6">
        <v>1</v>
      </c>
      <c r="P1320" s="13">
        <v>60</v>
      </c>
      <c r="Q1320" s="13">
        <v>157.68</v>
      </c>
      <c r="R1320" s="14">
        <v>0.3</v>
      </c>
      <c r="S1320" s="6" t="s">
        <v>35</v>
      </c>
      <c r="T1320" s="6" t="s">
        <v>35</v>
      </c>
      <c r="U1320" s="15" t="s">
        <v>35</v>
      </c>
      <c r="V1320" s="15" t="s">
        <v>616</v>
      </c>
      <c r="W1320" s="15" t="s">
        <v>165</v>
      </c>
      <c r="X1320" s="16">
        <v>1</v>
      </c>
      <c r="Y1320" s="45">
        <f t="shared" si="275"/>
        <v>73050</v>
      </c>
      <c r="Z1320" s="41">
        <f>IF(IFERROR(MATCH(E1320,CONV_CAISO_Gen_List!C:C,0),FALSE),1,0)</f>
        <v>0</v>
      </c>
      <c r="AA1320" s="47">
        <f t="shared" si="276"/>
        <v>157.68</v>
      </c>
      <c r="AB1320">
        <f t="shared" si="277"/>
        <v>1</v>
      </c>
      <c r="AC1320">
        <f t="shared" si="278"/>
        <v>1</v>
      </c>
      <c r="AD1320">
        <f t="shared" si="274"/>
        <v>1</v>
      </c>
      <c r="AE1320">
        <f t="shared" si="279"/>
        <v>0</v>
      </c>
      <c r="AF1320" t="str">
        <f t="shared" si="280"/>
        <v>EXCLSG_1_SOLAR</v>
      </c>
      <c r="AG1320" t="str">
        <f t="shared" si="281"/>
        <v xml:space="preserve">Excelsior Solar </v>
      </c>
      <c r="AH1320" s="70">
        <f t="shared" si="282"/>
        <v>60</v>
      </c>
      <c r="AI1320" t="str">
        <f t="shared" si="283"/>
        <v>Solar</v>
      </c>
      <c r="AJ1320" s="44">
        <f>IFERROR(INDEX(MasterGenCapability_201906!$G:$G,MATCH($AF1320,MasterGenCapability_201906!$U:$U,0)),"")</f>
        <v>60</v>
      </c>
      <c r="AK1320" s="44">
        <f>IFERROR(INDEX(NQC2020compliance_20191121!$L:$L,MATCH($AF1320,NQC2020compliance_20191121!$A:$A,0)),"")</f>
        <v>8.4</v>
      </c>
    </row>
    <row r="1321" spans="2:37" x14ac:dyDescent="0.25">
      <c r="B1321" s="6">
        <v>1316</v>
      </c>
      <c r="C1321" s="6"/>
      <c r="D1321" s="6" t="s">
        <v>3238</v>
      </c>
      <c r="E1321" s="6" t="s">
        <v>3239</v>
      </c>
      <c r="F1321" s="6" t="s">
        <v>3184</v>
      </c>
      <c r="G1321" s="6" t="s">
        <v>30</v>
      </c>
      <c r="H1321" s="6"/>
      <c r="I1321" s="6"/>
      <c r="J1321" s="6" t="s">
        <v>614</v>
      </c>
      <c r="K1321" s="6"/>
      <c r="L1321" s="6" t="s">
        <v>1</v>
      </c>
      <c r="M1321" s="12">
        <v>42726</v>
      </c>
      <c r="N1321" s="12">
        <v>50030</v>
      </c>
      <c r="O1321" s="6">
        <v>1</v>
      </c>
      <c r="P1321" s="13">
        <v>55</v>
      </c>
      <c r="Q1321" s="13">
        <v>144.54</v>
      </c>
      <c r="R1321" s="14">
        <v>0.3</v>
      </c>
      <c r="S1321" s="6" t="s">
        <v>35</v>
      </c>
      <c r="T1321" s="6" t="s">
        <v>35</v>
      </c>
      <c r="U1321" s="15" t="s">
        <v>35</v>
      </c>
      <c r="V1321" s="15" t="s">
        <v>616</v>
      </c>
      <c r="W1321" s="15" t="s">
        <v>165</v>
      </c>
      <c r="X1321" s="16">
        <v>1</v>
      </c>
      <c r="Y1321" s="45">
        <f t="shared" si="275"/>
        <v>73050</v>
      </c>
      <c r="Z1321" s="41">
        <f>IF(IFERROR(MATCH(E1321,CONV_CAISO_Gen_List!C:C,0),FALSE),1,0)</f>
        <v>0</v>
      </c>
      <c r="AA1321" s="47">
        <f t="shared" si="276"/>
        <v>144.54</v>
      </c>
      <c r="AB1321">
        <f t="shared" si="277"/>
        <v>1</v>
      </c>
      <c r="AC1321">
        <f t="shared" si="278"/>
        <v>1</v>
      </c>
      <c r="AD1321">
        <f t="shared" si="274"/>
        <v>1</v>
      </c>
      <c r="AE1321">
        <f t="shared" si="279"/>
        <v>0</v>
      </c>
      <c r="AF1321" t="str">
        <f t="shared" si="280"/>
        <v>RTEDDY_2_SOLAR2</v>
      </c>
      <c r="AG1321" t="str">
        <f t="shared" si="281"/>
        <v>Rosamond West Solar 2</v>
      </c>
      <c r="AH1321" s="70">
        <f t="shared" si="282"/>
        <v>55</v>
      </c>
      <c r="AI1321" t="str">
        <f t="shared" si="283"/>
        <v>Solar</v>
      </c>
      <c r="AJ1321" s="44">
        <f>IFERROR(INDEX(MasterGenCapability_201906!$G:$G,MATCH($AF1321,MasterGenCapability_201906!$U:$U,0)),"")</f>
        <v>54</v>
      </c>
      <c r="AK1321" s="44">
        <f>IFERROR(INDEX(NQC2020compliance_20191121!$L:$L,MATCH($AF1321,NQC2020compliance_20191121!$A:$A,0)),"")</f>
        <v>7.56</v>
      </c>
    </row>
    <row r="1322" spans="2:37" x14ac:dyDescent="0.25">
      <c r="B1322" s="6">
        <v>1317</v>
      </c>
      <c r="C1322" s="6"/>
      <c r="D1322" s="6" t="s">
        <v>3240</v>
      </c>
      <c r="E1322" s="6" t="s">
        <v>3241</v>
      </c>
      <c r="F1322" s="6" t="s">
        <v>3242</v>
      </c>
      <c r="G1322" s="6" t="s">
        <v>30</v>
      </c>
      <c r="H1322" s="6"/>
      <c r="I1322" s="6"/>
      <c r="J1322" s="6" t="s">
        <v>614</v>
      </c>
      <c r="K1322" s="6"/>
      <c r="L1322" s="6" t="s">
        <v>1</v>
      </c>
      <c r="M1322" s="12">
        <v>42726</v>
      </c>
      <c r="N1322" s="12">
        <v>50030</v>
      </c>
      <c r="O1322" s="6">
        <v>1</v>
      </c>
      <c r="P1322" s="13">
        <v>54</v>
      </c>
      <c r="Q1322" s="13">
        <v>141.91199999999998</v>
      </c>
      <c r="R1322" s="14">
        <v>0.3</v>
      </c>
      <c r="S1322" s="6" t="s">
        <v>35</v>
      </c>
      <c r="T1322" s="6" t="s">
        <v>35</v>
      </c>
      <c r="U1322" s="15" t="s">
        <v>35</v>
      </c>
      <c r="V1322" s="15" t="s">
        <v>616</v>
      </c>
      <c r="W1322" s="15" t="s">
        <v>165</v>
      </c>
      <c r="X1322" s="16">
        <v>1</v>
      </c>
      <c r="Y1322" s="45">
        <f t="shared" si="275"/>
        <v>73050</v>
      </c>
      <c r="Z1322" s="41">
        <f>IF(IFERROR(MATCH(E1322,CONV_CAISO_Gen_List!C:C,0),FALSE),1,0)</f>
        <v>0</v>
      </c>
      <c r="AA1322" s="47">
        <f t="shared" si="276"/>
        <v>141.91199999999998</v>
      </c>
      <c r="AB1322">
        <f t="shared" si="277"/>
        <v>1</v>
      </c>
      <c r="AC1322">
        <f t="shared" si="278"/>
        <v>1</v>
      </c>
      <c r="AD1322">
        <f t="shared" si="274"/>
        <v>1</v>
      </c>
      <c r="AE1322">
        <f t="shared" si="279"/>
        <v>0</v>
      </c>
      <c r="AF1322" t="str">
        <f t="shared" si="280"/>
        <v>RTEDDY_2_SOLAR1</v>
      </c>
      <c r="AG1322" t="str">
        <f t="shared" si="281"/>
        <v>Rosamond West Solar 1</v>
      </c>
      <c r="AH1322" s="70">
        <f t="shared" si="282"/>
        <v>54</v>
      </c>
      <c r="AI1322" t="str">
        <f t="shared" si="283"/>
        <v>Solar</v>
      </c>
      <c r="AJ1322" s="44">
        <f>IFERROR(INDEX(MasterGenCapability_201906!$G:$G,MATCH($AF1322,MasterGenCapability_201906!$U:$U,0)),"")</f>
        <v>54</v>
      </c>
      <c r="AK1322" s="44">
        <f>IFERROR(INDEX(NQC2020compliance_20191121!$L:$L,MATCH($AF1322,NQC2020compliance_20191121!$A:$A,0)),"")</f>
        <v>7.56</v>
      </c>
    </row>
    <row r="1323" spans="2:37" x14ac:dyDescent="0.25">
      <c r="B1323" s="6">
        <v>1318</v>
      </c>
      <c r="C1323" s="6"/>
      <c r="D1323" s="6" t="s">
        <v>3243</v>
      </c>
      <c r="E1323" s="6" t="s">
        <v>3244</v>
      </c>
      <c r="F1323" s="6" t="s">
        <v>3245</v>
      </c>
      <c r="G1323" s="6" t="s">
        <v>30</v>
      </c>
      <c r="H1323" s="6"/>
      <c r="I1323" s="6"/>
      <c r="J1323" s="6" t="s">
        <v>614</v>
      </c>
      <c r="K1323" s="6"/>
      <c r="L1323" s="6" t="s">
        <v>1</v>
      </c>
      <c r="M1323" s="12">
        <v>42719</v>
      </c>
      <c r="N1323" s="12">
        <v>50023</v>
      </c>
      <c r="O1323" s="6">
        <v>1</v>
      </c>
      <c r="P1323" s="13">
        <v>50</v>
      </c>
      <c r="Q1323" s="13">
        <v>131.4</v>
      </c>
      <c r="R1323" s="14">
        <v>0.3</v>
      </c>
      <c r="S1323" s="6" t="s">
        <v>35</v>
      </c>
      <c r="T1323" s="6" t="s">
        <v>35</v>
      </c>
      <c r="U1323" s="15" t="s">
        <v>35</v>
      </c>
      <c r="V1323" s="15" t="s">
        <v>616</v>
      </c>
      <c r="W1323" s="15" t="s">
        <v>165</v>
      </c>
      <c r="X1323" s="16">
        <v>1</v>
      </c>
      <c r="Y1323" s="45">
        <f t="shared" si="275"/>
        <v>73050</v>
      </c>
      <c r="Z1323" s="41">
        <f>IF(IFERROR(MATCH(E1323,CONV_CAISO_Gen_List!C:C,0),FALSE),1,0)</f>
        <v>0</v>
      </c>
      <c r="AA1323" s="47">
        <f t="shared" si="276"/>
        <v>131.4</v>
      </c>
      <c r="AB1323">
        <f t="shared" si="277"/>
        <v>1</v>
      </c>
      <c r="AC1323">
        <f t="shared" si="278"/>
        <v>1</v>
      </c>
      <c r="AD1323">
        <f t="shared" si="274"/>
        <v>1</v>
      </c>
      <c r="AE1323">
        <f t="shared" si="279"/>
        <v>0</v>
      </c>
      <c r="AF1323" t="str">
        <f t="shared" si="280"/>
        <v>BIGSKY_2_SOLAR7</v>
      </c>
      <c r="AG1323" t="str">
        <f t="shared" si="281"/>
        <v>Big Sky Solar 1</v>
      </c>
      <c r="AH1323" s="70">
        <f t="shared" si="282"/>
        <v>50</v>
      </c>
      <c r="AI1323" t="str">
        <f t="shared" si="283"/>
        <v>Solar</v>
      </c>
      <c r="AJ1323" s="44">
        <f>IFERROR(INDEX(MasterGenCapability_201906!$G:$G,MATCH($AF1323,MasterGenCapability_201906!$U:$U,0)),"")</f>
        <v>50</v>
      </c>
      <c r="AK1323" s="44">
        <f>IFERROR(INDEX(NQC2020compliance_20191121!$L:$L,MATCH($AF1323,NQC2020compliance_20191121!$A:$A,0)),"")</f>
        <v>7</v>
      </c>
    </row>
    <row r="1324" spans="2:37" x14ac:dyDescent="0.25">
      <c r="B1324" s="6">
        <v>1319</v>
      </c>
      <c r="C1324" s="6"/>
      <c r="D1324" s="6" t="s">
        <v>3246</v>
      </c>
      <c r="E1324" s="6" t="s">
        <v>3247</v>
      </c>
      <c r="F1324" s="6" t="s">
        <v>3248</v>
      </c>
      <c r="G1324" s="6" t="s">
        <v>30</v>
      </c>
      <c r="H1324" s="6"/>
      <c r="I1324" s="6"/>
      <c r="J1324" s="6" t="s">
        <v>992</v>
      </c>
      <c r="K1324" s="6"/>
      <c r="L1324" s="6" t="s">
        <v>1</v>
      </c>
      <c r="M1324" s="12">
        <v>42356</v>
      </c>
      <c r="N1324" s="12">
        <v>49660</v>
      </c>
      <c r="O1324" s="6">
        <v>1</v>
      </c>
      <c r="P1324" s="13">
        <v>42.96</v>
      </c>
      <c r="Q1324" s="13">
        <v>112.89887999999999</v>
      </c>
      <c r="R1324" s="14">
        <v>0.3</v>
      </c>
      <c r="S1324" s="6" t="s">
        <v>35</v>
      </c>
      <c r="T1324" s="6" t="s">
        <v>35</v>
      </c>
      <c r="U1324" s="15" t="s">
        <v>35</v>
      </c>
      <c r="V1324" s="15" t="s">
        <v>992</v>
      </c>
      <c r="W1324" s="15" t="s">
        <v>165</v>
      </c>
      <c r="X1324" s="16">
        <v>1</v>
      </c>
      <c r="Y1324" s="45">
        <f t="shared" si="275"/>
        <v>73050</v>
      </c>
      <c r="Z1324" s="41">
        <f>IF(IFERROR(MATCH(E1324,CONV_CAISO_Gen_List!C:C,0),FALSE),1,0)</f>
        <v>1</v>
      </c>
      <c r="AA1324" s="47">
        <f t="shared" si="276"/>
        <v>112.89887999999999</v>
      </c>
      <c r="AB1324">
        <f t="shared" si="277"/>
        <v>1</v>
      </c>
      <c r="AC1324">
        <f t="shared" si="278"/>
        <v>1</v>
      </c>
      <c r="AD1324">
        <f t="shared" si="274"/>
        <v>1</v>
      </c>
      <c r="AE1324">
        <f t="shared" si="279"/>
        <v>0</v>
      </c>
      <c r="AF1324" t="str">
        <f t="shared" si="280"/>
        <v>USWND2_1_WIND2</v>
      </c>
      <c r="AG1324" t="str">
        <f t="shared" si="281"/>
        <v>Golden Hills B</v>
      </c>
      <c r="AH1324" s="70">
        <f t="shared" si="282"/>
        <v>42.96</v>
      </c>
      <c r="AI1324" t="str">
        <f t="shared" si="283"/>
        <v>Wind</v>
      </c>
      <c r="AJ1324" s="44">
        <f>IFERROR(INDEX(MasterGenCapability_201906!$G:$G,MATCH($AF1324,MasterGenCapability_201906!$U:$U,0)),"")</f>
        <v>42.96</v>
      </c>
      <c r="AK1324" s="44">
        <f>IFERROR(INDEX(NQC2020compliance_20191121!$L:$L,MATCH($AF1324,NQC2020compliance_20191121!$A:$A,0)),"")</f>
        <v>6.44</v>
      </c>
    </row>
    <row r="1325" spans="2:37" x14ac:dyDescent="0.25">
      <c r="B1325" s="6">
        <v>1320</v>
      </c>
      <c r="C1325" s="6"/>
      <c r="D1325" s="6" t="s">
        <v>3249</v>
      </c>
      <c r="E1325" s="6" t="s">
        <v>3250</v>
      </c>
      <c r="F1325" s="6" t="s">
        <v>3251</v>
      </c>
      <c r="G1325" s="6" t="s">
        <v>30</v>
      </c>
      <c r="H1325" s="6"/>
      <c r="I1325" s="6"/>
      <c r="J1325" s="6" t="s">
        <v>614</v>
      </c>
      <c r="K1325" s="6"/>
      <c r="L1325" s="6" t="s">
        <v>1</v>
      </c>
      <c r="M1325" s="12">
        <v>42707</v>
      </c>
      <c r="N1325" s="12">
        <v>51837</v>
      </c>
      <c r="O1325" s="6">
        <v>1</v>
      </c>
      <c r="P1325" s="13">
        <v>40</v>
      </c>
      <c r="Q1325" s="13">
        <v>105.11999999999999</v>
      </c>
      <c r="R1325" s="14">
        <v>0.3</v>
      </c>
      <c r="S1325" s="6" t="s">
        <v>35</v>
      </c>
      <c r="T1325" s="6" t="s">
        <v>35</v>
      </c>
      <c r="U1325" s="15" t="s">
        <v>35</v>
      </c>
      <c r="V1325" s="15" t="s">
        <v>616</v>
      </c>
      <c r="W1325" s="15" t="s">
        <v>165</v>
      </c>
      <c r="X1325" s="16">
        <v>1</v>
      </c>
      <c r="Y1325" s="45">
        <f t="shared" si="275"/>
        <v>73050</v>
      </c>
      <c r="Z1325" s="41">
        <f>IF(IFERROR(MATCH(E1325,CONV_CAISO_Gen_List!C:C,0),FALSE),1,0)</f>
        <v>0</v>
      </c>
      <c r="AA1325" s="47">
        <f t="shared" si="276"/>
        <v>105.11999999999999</v>
      </c>
      <c r="AB1325">
        <f t="shared" si="277"/>
        <v>1</v>
      </c>
      <c r="AC1325">
        <f t="shared" si="278"/>
        <v>1</v>
      </c>
      <c r="AD1325">
        <f t="shared" si="274"/>
        <v>1</v>
      </c>
      <c r="AE1325">
        <f t="shared" si="279"/>
        <v>0</v>
      </c>
      <c r="AF1325" t="str">
        <f t="shared" si="280"/>
        <v>BIGSKY_2_SOLAR2</v>
      </c>
      <c r="AG1325" t="str">
        <f t="shared" si="281"/>
        <v>Big Sky Solar 4</v>
      </c>
      <c r="AH1325" s="70">
        <f t="shared" si="282"/>
        <v>40</v>
      </c>
      <c r="AI1325" t="str">
        <f t="shared" si="283"/>
        <v>Solar</v>
      </c>
      <c r="AJ1325" s="44">
        <f>IFERROR(INDEX(MasterGenCapability_201906!$G:$G,MATCH($AF1325,MasterGenCapability_201906!$U:$U,0)),"")</f>
        <v>40</v>
      </c>
      <c r="AK1325" s="44">
        <f>IFERROR(INDEX(NQC2020compliance_20191121!$L:$L,MATCH($AF1325,NQC2020compliance_20191121!$A:$A,0)),"")</f>
        <v>5.6</v>
      </c>
    </row>
    <row r="1326" spans="2:37" x14ac:dyDescent="0.25">
      <c r="B1326" s="6">
        <v>1321</v>
      </c>
      <c r="C1326" s="6"/>
      <c r="D1326" s="6" t="s">
        <v>3252</v>
      </c>
      <c r="E1326" s="6" t="s">
        <v>3253</v>
      </c>
      <c r="F1326" s="6" t="s">
        <v>3254</v>
      </c>
      <c r="G1326" s="6" t="s">
        <v>30</v>
      </c>
      <c r="H1326" s="6"/>
      <c r="I1326" s="6"/>
      <c r="J1326" s="6" t="s">
        <v>614</v>
      </c>
      <c r="K1326" s="6"/>
      <c r="L1326" s="6" t="s">
        <v>1</v>
      </c>
      <c r="M1326" s="12">
        <v>42493</v>
      </c>
      <c r="N1326" s="12">
        <v>51623</v>
      </c>
      <c r="O1326" s="6">
        <v>1</v>
      </c>
      <c r="P1326" s="13">
        <v>40</v>
      </c>
      <c r="Q1326" s="13">
        <v>105.11999999999999</v>
      </c>
      <c r="R1326" s="14">
        <v>0.3</v>
      </c>
      <c r="S1326" s="6" t="s">
        <v>35</v>
      </c>
      <c r="T1326" s="6" t="s">
        <v>35</v>
      </c>
      <c r="U1326" s="15" t="s">
        <v>35</v>
      </c>
      <c r="V1326" s="15" t="s">
        <v>616</v>
      </c>
      <c r="W1326" s="15" t="s">
        <v>165</v>
      </c>
      <c r="X1326" s="16">
        <v>1</v>
      </c>
      <c r="Y1326" s="45">
        <f t="shared" si="275"/>
        <v>73050</v>
      </c>
      <c r="Z1326" s="41">
        <f>IF(IFERROR(MATCH(E1326,CONV_CAISO_Gen_List!C:C,0),FALSE),1,0)</f>
        <v>1</v>
      </c>
      <c r="AA1326" s="47">
        <f t="shared" si="276"/>
        <v>105.11999999999999</v>
      </c>
      <c r="AB1326">
        <f t="shared" si="277"/>
        <v>1</v>
      </c>
      <c r="AC1326">
        <f t="shared" si="278"/>
        <v>1</v>
      </c>
      <c r="AD1326">
        <f t="shared" si="274"/>
        <v>1</v>
      </c>
      <c r="AE1326">
        <f t="shared" si="279"/>
        <v>0</v>
      </c>
      <c r="AF1326" t="str">
        <f t="shared" si="280"/>
        <v>MSTANG_2_SOLAR3</v>
      </c>
      <c r="AG1326" t="str">
        <f t="shared" si="281"/>
        <v>Mustang 3</v>
      </c>
      <c r="AH1326" s="70">
        <f t="shared" si="282"/>
        <v>40</v>
      </c>
      <c r="AI1326" t="str">
        <f t="shared" si="283"/>
        <v>Solar</v>
      </c>
      <c r="AJ1326" s="44">
        <f>IFERROR(INDEX(MasterGenCapability_201906!$G:$G,MATCH($AF1326,MasterGenCapability_201906!$U:$U,0)),"")</f>
        <v>40</v>
      </c>
      <c r="AK1326" s="44">
        <f>IFERROR(INDEX(NQC2020compliance_20191121!$L:$L,MATCH($AF1326,NQC2020compliance_20191121!$A:$A,0)),"")</f>
        <v>5.6</v>
      </c>
    </row>
    <row r="1327" spans="2:37" x14ac:dyDescent="0.25">
      <c r="B1327" s="6">
        <v>1322</v>
      </c>
      <c r="C1327" s="6"/>
      <c r="D1327" s="6" t="s">
        <v>3255</v>
      </c>
      <c r="E1327" s="6" t="s">
        <v>3256</v>
      </c>
      <c r="F1327" s="6" t="s">
        <v>3254</v>
      </c>
      <c r="G1327" s="6" t="s">
        <v>30</v>
      </c>
      <c r="H1327" s="6"/>
      <c r="I1327" s="6"/>
      <c r="J1327" s="6" t="s">
        <v>614</v>
      </c>
      <c r="K1327" s="6"/>
      <c r="L1327" s="6" t="s">
        <v>1</v>
      </c>
      <c r="M1327" s="12">
        <v>42563</v>
      </c>
      <c r="N1327" s="12">
        <v>51693</v>
      </c>
      <c r="O1327" s="6">
        <v>1</v>
      </c>
      <c r="P1327" s="13">
        <v>30</v>
      </c>
      <c r="Q1327" s="13">
        <v>78.84</v>
      </c>
      <c r="R1327" s="14">
        <v>0.3</v>
      </c>
      <c r="S1327" s="6" t="s">
        <v>35</v>
      </c>
      <c r="T1327" s="6" t="s">
        <v>35</v>
      </c>
      <c r="U1327" s="15" t="s">
        <v>35</v>
      </c>
      <c r="V1327" s="15" t="s">
        <v>616</v>
      </c>
      <c r="W1327" s="15" t="s">
        <v>165</v>
      </c>
      <c r="X1327" s="16">
        <v>1</v>
      </c>
      <c r="Y1327" s="45">
        <f t="shared" si="275"/>
        <v>73050</v>
      </c>
      <c r="Z1327" s="41">
        <f>IF(IFERROR(MATCH(E1327,CONV_CAISO_Gen_List!C:C,0),FALSE),1,0)</f>
        <v>1</v>
      </c>
      <c r="AA1327" s="47">
        <f t="shared" si="276"/>
        <v>78.84</v>
      </c>
      <c r="AB1327">
        <f t="shared" si="277"/>
        <v>1</v>
      </c>
      <c r="AC1327">
        <f t="shared" si="278"/>
        <v>1</v>
      </c>
      <c r="AD1327">
        <f t="shared" si="274"/>
        <v>1</v>
      </c>
      <c r="AE1327">
        <f t="shared" si="279"/>
        <v>0</v>
      </c>
      <c r="AF1327" t="str">
        <f t="shared" si="280"/>
        <v>MSTANG_2_SOLAR</v>
      </c>
      <c r="AG1327" t="str">
        <f t="shared" si="281"/>
        <v>Mustang</v>
      </c>
      <c r="AH1327" s="70">
        <f t="shared" si="282"/>
        <v>30</v>
      </c>
      <c r="AI1327" t="str">
        <f t="shared" si="283"/>
        <v>Solar</v>
      </c>
      <c r="AJ1327" s="44">
        <f>IFERROR(INDEX(MasterGenCapability_201906!$G:$G,MATCH($AF1327,MasterGenCapability_201906!$U:$U,0)),"")</f>
        <v>30</v>
      </c>
      <c r="AK1327" s="44">
        <f>IFERROR(INDEX(NQC2020compliance_20191121!$L:$L,MATCH($AF1327,NQC2020compliance_20191121!$A:$A,0)),"")</f>
        <v>4.2</v>
      </c>
    </row>
    <row r="1328" spans="2:37" x14ac:dyDescent="0.25">
      <c r="B1328" s="6">
        <v>1323</v>
      </c>
      <c r="C1328" s="6"/>
      <c r="D1328" s="6" t="s">
        <v>3257</v>
      </c>
      <c r="E1328" s="6" t="s">
        <v>3258</v>
      </c>
      <c r="F1328" s="6" t="s">
        <v>3254</v>
      </c>
      <c r="G1328" s="6" t="s">
        <v>30</v>
      </c>
      <c r="H1328" s="6"/>
      <c r="I1328" s="6"/>
      <c r="J1328" s="6" t="s">
        <v>614</v>
      </c>
      <c r="K1328" s="6"/>
      <c r="L1328" s="6" t="s">
        <v>1</v>
      </c>
      <c r="M1328" s="12">
        <v>42530</v>
      </c>
      <c r="N1328" s="12">
        <v>51660</v>
      </c>
      <c r="O1328" s="6">
        <v>1</v>
      </c>
      <c r="P1328" s="13">
        <v>30</v>
      </c>
      <c r="Q1328" s="13">
        <v>78.84</v>
      </c>
      <c r="R1328" s="14">
        <v>0.3</v>
      </c>
      <c r="S1328" s="6" t="s">
        <v>35</v>
      </c>
      <c r="T1328" s="6" t="s">
        <v>35</v>
      </c>
      <c r="U1328" s="15" t="s">
        <v>35</v>
      </c>
      <c r="V1328" s="15" t="s">
        <v>616</v>
      </c>
      <c r="W1328" s="15" t="s">
        <v>165</v>
      </c>
      <c r="X1328" s="16">
        <v>1</v>
      </c>
      <c r="Y1328" s="45">
        <f t="shared" si="275"/>
        <v>73050</v>
      </c>
      <c r="Z1328" s="41">
        <f>IF(IFERROR(MATCH(E1328,CONV_CAISO_Gen_List!C:C,0),FALSE),1,0)</f>
        <v>1</v>
      </c>
      <c r="AA1328" s="47">
        <f t="shared" si="276"/>
        <v>78.84</v>
      </c>
      <c r="AB1328">
        <f t="shared" si="277"/>
        <v>1</v>
      </c>
      <c r="AC1328">
        <f t="shared" si="278"/>
        <v>1</v>
      </c>
      <c r="AD1328">
        <f t="shared" si="274"/>
        <v>1</v>
      </c>
      <c r="AE1328">
        <f t="shared" si="279"/>
        <v>0</v>
      </c>
      <c r="AF1328" t="str">
        <f t="shared" si="280"/>
        <v>MSTANG_2_SOLAR4</v>
      </c>
      <c r="AG1328" t="str">
        <f t="shared" si="281"/>
        <v>Mustang 4</v>
      </c>
      <c r="AH1328" s="70">
        <f t="shared" si="282"/>
        <v>30</v>
      </c>
      <c r="AI1328" t="str">
        <f t="shared" si="283"/>
        <v>Solar</v>
      </c>
      <c r="AJ1328" s="44">
        <f>IFERROR(INDEX(MasterGenCapability_201906!$G:$G,MATCH($AF1328,MasterGenCapability_201906!$U:$U,0)),"")</f>
        <v>30</v>
      </c>
      <c r="AK1328" s="44">
        <f>IFERROR(INDEX(NQC2020compliance_20191121!$L:$L,MATCH($AF1328,NQC2020compliance_20191121!$A:$A,0)),"")</f>
        <v>4.2</v>
      </c>
    </row>
    <row r="1329" spans="2:37" x14ac:dyDescent="0.25">
      <c r="B1329" s="6">
        <v>1324</v>
      </c>
      <c r="C1329" s="6"/>
      <c r="D1329" s="6" t="s">
        <v>3259</v>
      </c>
      <c r="E1329" s="6" t="s">
        <v>3260</v>
      </c>
      <c r="F1329" s="6" t="s">
        <v>3245</v>
      </c>
      <c r="G1329" s="6" t="s">
        <v>30</v>
      </c>
      <c r="H1329" s="6"/>
      <c r="I1329" s="6"/>
      <c r="J1329" s="6" t="s">
        <v>614</v>
      </c>
      <c r="K1329" s="6"/>
      <c r="L1329" s="6" t="s">
        <v>1</v>
      </c>
      <c r="M1329" s="12">
        <v>42598</v>
      </c>
      <c r="N1329" s="12">
        <v>51728</v>
      </c>
      <c r="O1329" s="6">
        <v>1</v>
      </c>
      <c r="P1329" s="13">
        <v>20</v>
      </c>
      <c r="Q1329" s="13">
        <v>52.559999999999995</v>
      </c>
      <c r="R1329" s="14">
        <v>0.3</v>
      </c>
      <c r="S1329" s="6" t="s">
        <v>35</v>
      </c>
      <c r="T1329" s="6" t="s">
        <v>35</v>
      </c>
      <c r="U1329" s="15" t="s">
        <v>35</v>
      </c>
      <c r="V1329" s="15" t="s">
        <v>616</v>
      </c>
      <c r="W1329" s="15" t="s">
        <v>165</v>
      </c>
      <c r="X1329" s="16">
        <v>1</v>
      </c>
      <c r="Y1329" s="45">
        <f t="shared" si="275"/>
        <v>73050</v>
      </c>
      <c r="Z1329" s="41">
        <f>IF(IFERROR(MATCH(E1329,CONV_CAISO_Gen_List!C:C,0),FALSE),1,0)</f>
        <v>1</v>
      </c>
      <c r="AA1329" s="47">
        <f t="shared" si="276"/>
        <v>52.559999999999995</v>
      </c>
      <c r="AB1329">
        <f t="shared" si="277"/>
        <v>1</v>
      </c>
      <c r="AC1329">
        <f t="shared" si="278"/>
        <v>1</v>
      </c>
      <c r="AD1329">
        <f t="shared" si="274"/>
        <v>1</v>
      </c>
      <c r="AE1329">
        <f t="shared" si="279"/>
        <v>0</v>
      </c>
      <c r="AF1329" t="str">
        <f t="shared" si="280"/>
        <v>BIGSKY_2_SOLAR1</v>
      </c>
      <c r="AG1329" t="str">
        <f t="shared" si="281"/>
        <v xml:space="preserve">Antelope Big Sky Ranch </v>
      </c>
      <c r="AH1329" s="70">
        <f t="shared" si="282"/>
        <v>20</v>
      </c>
      <c r="AI1329" t="str">
        <f t="shared" si="283"/>
        <v>Solar</v>
      </c>
      <c r="AJ1329" s="44">
        <f>IFERROR(INDEX(MasterGenCapability_201906!$G:$G,MATCH($AF1329,MasterGenCapability_201906!$U:$U,0)),"")</f>
        <v>20</v>
      </c>
      <c r="AK1329" s="44">
        <f>IFERROR(INDEX(NQC2020compliance_20191121!$L:$L,MATCH($AF1329,NQC2020compliance_20191121!$A:$A,0)),"")</f>
        <v>2.8</v>
      </c>
    </row>
    <row r="1330" spans="2:37" x14ac:dyDescent="0.25">
      <c r="B1330" s="6">
        <v>1325</v>
      </c>
      <c r="C1330" s="6"/>
      <c r="D1330" s="6" t="s">
        <v>3261</v>
      </c>
      <c r="E1330" s="6" t="s">
        <v>3262</v>
      </c>
      <c r="F1330" s="6" t="s">
        <v>3251</v>
      </c>
      <c r="G1330" s="6" t="s">
        <v>30</v>
      </c>
      <c r="H1330" s="6"/>
      <c r="I1330" s="6"/>
      <c r="J1330" s="6" t="s">
        <v>614</v>
      </c>
      <c r="K1330" s="6"/>
      <c r="L1330" s="6" t="s">
        <v>1</v>
      </c>
      <c r="M1330" s="12">
        <v>42707</v>
      </c>
      <c r="N1330" s="12">
        <v>51837</v>
      </c>
      <c r="O1330" s="6">
        <v>1</v>
      </c>
      <c r="P1330" s="13">
        <v>20</v>
      </c>
      <c r="Q1330" s="13">
        <v>52.559999999999995</v>
      </c>
      <c r="R1330" s="14">
        <v>0.3</v>
      </c>
      <c r="S1330" s="6" t="s">
        <v>35</v>
      </c>
      <c r="T1330" s="6" t="s">
        <v>35</v>
      </c>
      <c r="U1330" s="15" t="s">
        <v>35</v>
      </c>
      <c r="V1330" s="15" t="s">
        <v>616</v>
      </c>
      <c r="W1330" s="15" t="s">
        <v>165</v>
      </c>
      <c r="X1330" s="16">
        <v>1</v>
      </c>
      <c r="Y1330" s="45">
        <f t="shared" si="275"/>
        <v>73050</v>
      </c>
      <c r="Z1330" s="41">
        <f>IF(IFERROR(MATCH(E1330,CONV_CAISO_Gen_List!C:C,0),FALSE),1,0)</f>
        <v>0</v>
      </c>
      <c r="AA1330" s="47">
        <f t="shared" si="276"/>
        <v>52.559999999999995</v>
      </c>
      <c r="AB1330">
        <f t="shared" si="277"/>
        <v>1</v>
      </c>
      <c r="AC1330">
        <f t="shared" si="278"/>
        <v>1</v>
      </c>
      <c r="AD1330">
        <f t="shared" si="274"/>
        <v>1</v>
      </c>
      <c r="AE1330">
        <f t="shared" si="279"/>
        <v>0</v>
      </c>
      <c r="AF1330" t="str">
        <f t="shared" si="280"/>
        <v>BIGSKY_2_SOLAR4</v>
      </c>
      <c r="AG1330" t="str">
        <f t="shared" si="281"/>
        <v>Western Antelope Blue Sky Ranch B</v>
      </c>
      <c r="AH1330" s="70">
        <f t="shared" si="282"/>
        <v>20</v>
      </c>
      <c r="AI1330" t="str">
        <f t="shared" si="283"/>
        <v>Solar</v>
      </c>
      <c r="AJ1330" s="44">
        <f>IFERROR(INDEX(MasterGenCapability_201906!$G:$G,MATCH($AF1330,MasterGenCapability_201906!$U:$U,0)),"")</f>
        <v>20</v>
      </c>
      <c r="AK1330" s="44">
        <f>IFERROR(INDEX(NQC2020compliance_20191121!$L:$L,MATCH($AF1330,NQC2020compliance_20191121!$A:$A,0)),"")</f>
        <v>2.8</v>
      </c>
    </row>
    <row r="1331" spans="2:37" x14ac:dyDescent="0.25">
      <c r="B1331" s="6">
        <v>1326</v>
      </c>
      <c r="C1331" s="6"/>
      <c r="D1331" s="6" t="s">
        <v>3263</v>
      </c>
      <c r="E1331" s="6" t="s">
        <v>3264</v>
      </c>
      <c r="F1331" s="6" t="s">
        <v>3265</v>
      </c>
      <c r="G1331" s="6" t="s">
        <v>30</v>
      </c>
      <c r="H1331" s="6"/>
      <c r="I1331" s="6"/>
      <c r="J1331" s="6" t="s">
        <v>614</v>
      </c>
      <c r="K1331" s="6"/>
      <c r="L1331" s="6" t="s">
        <v>1</v>
      </c>
      <c r="M1331" s="12">
        <v>42830</v>
      </c>
      <c r="N1331" s="12">
        <v>50134</v>
      </c>
      <c r="O1331" s="6">
        <v>1</v>
      </c>
      <c r="P1331" s="13">
        <v>20</v>
      </c>
      <c r="Q1331" s="13">
        <v>52.559999999999995</v>
      </c>
      <c r="R1331" s="14">
        <v>0.3</v>
      </c>
      <c r="S1331" s="6" t="s">
        <v>35</v>
      </c>
      <c r="T1331" s="6" t="s">
        <v>35</v>
      </c>
      <c r="U1331" s="15" t="s">
        <v>35</v>
      </c>
      <c r="V1331" s="15" t="s">
        <v>616</v>
      </c>
      <c r="W1331" s="15" t="s">
        <v>165</v>
      </c>
      <c r="X1331" s="16">
        <v>1</v>
      </c>
      <c r="Y1331" s="45">
        <f t="shared" si="275"/>
        <v>73050</v>
      </c>
      <c r="Z1331" s="41">
        <f>IF(IFERROR(MATCH(E1331,CONV_CAISO_Gen_List!C:C,0),FALSE),1,0)</f>
        <v>0</v>
      </c>
      <c r="AA1331" s="47">
        <f t="shared" si="276"/>
        <v>52.559999999999995</v>
      </c>
      <c r="AB1331">
        <f t="shared" si="277"/>
        <v>1</v>
      </c>
      <c r="AC1331">
        <f t="shared" si="278"/>
        <v>1</v>
      </c>
      <c r="AD1331">
        <f t="shared" si="274"/>
        <v>1</v>
      </c>
      <c r="AE1331">
        <f t="shared" si="279"/>
        <v>0</v>
      </c>
      <c r="AF1331" t="str">
        <f t="shared" si="280"/>
        <v>BLYTHE_1_SOLAR2</v>
      </c>
      <c r="AG1331" t="str">
        <f t="shared" si="281"/>
        <v>Blythe Green 1</v>
      </c>
      <c r="AH1331" s="70">
        <f t="shared" si="282"/>
        <v>20</v>
      </c>
      <c r="AI1331" t="str">
        <f t="shared" si="283"/>
        <v>Solar</v>
      </c>
      <c r="AJ1331" s="44" t="str">
        <f>IFERROR(INDEX(MasterGenCapability_201906!$G:$G,MATCH($AF1331,MasterGenCapability_201906!$U:$U,0)),"")</f>
        <v/>
      </c>
      <c r="AK1331" s="44">
        <f>IFERROR(INDEX(NQC2020compliance_20191121!$L:$L,MATCH($AF1331,NQC2020compliance_20191121!$A:$A,0)),"")</f>
        <v>0</v>
      </c>
    </row>
    <row r="1332" spans="2:37" x14ac:dyDescent="0.25">
      <c r="B1332" s="6">
        <v>1327</v>
      </c>
      <c r="C1332" s="6"/>
      <c r="D1332" s="6" t="s">
        <v>3266</v>
      </c>
      <c r="E1332" s="6" t="s">
        <v>3267</v>
      </c>
      <c r="F1332" s="6" t="s">
        <v>3251</v>
      </c>
      <c r="G1332" s="6" t="s">
        <v>30</v>
      </c>
      <c r="H1332" s="6"/>
      <c r="I1332" s="6"/>
      <c r="J1332" s="6" t="s">
        <v>614</v>
      </c>
      <c r="K1332" s="6"/>
      <c r="L1332" s="6" t="s">
        <v>1</v>
      </c>
      <c r="M1332" s="12">
        <v>42551</v>
      </c>
      <c r="N1332" s="12">
        <v>53507</v>
      </c>
      <c r="O1332" s="6">
        <v>1</v>
      </c>
      <c r="P1332" s="13">
        <v>20</v>
      </c>
      <c r="Q1332" s="13">
        <v>52.559999999999995</v>
      </c>
      <c r="R1332" s="14">
        <v>0.3</v>
      </c>
      <c r="S1332" s="6" t="s">
        <v>35</v>
      </c>
      <c r="T1332" s="6" t="s">
        <v>35</v>
      </c>
      <c r="U1332" s="15" t="s">
        <v>35</v>
      </c>
      <c r="V1332" s="15" t="s">
        <v>616</v>
      </c>
      <c r="W1332" s="15" t="s">
        <v>165</v>
      </c>
      <c r="X1332" s="16">
        <v>1</v>
      </c>
      <c r="Y1332" s="45">
        <f t="shared" si="275"/>
        <v>73050</v>
      </c>
      <c r="Z1332" s="41">
        <f>IF(IFERROR(MATCH(E1332,CONV_CAISO_Gen_List!C:C,0),FALSE),1,0)</f>
        <v>1</v>
      </c>
      <c r="AA1332" s="47">
        <f t="shared" si="276"/>
        <v>52.559999999999995</v>
      </c>
      <c r="AB1332">
        <f t="shared" si="277"/>
        <v>1</v>
      </c>
      <c r="AC1332">
        <f t="shared" si="278"/>
        <v>1</v>
      </c>
      <c r="AD1332">
        <f t="shared" si="274"/>
        <v>1</v>
      </c>
      <c r="AE1332">
        <f t="shared" si="279"/>
        <v>0</v>
      </c>
      <c r="AF1332" t="str">
        <f t="shared" si="280"/>
        <v>CRWCKS_1_SOLAR1</v>
      </c>
      <c r="AG1332" t="str">
        <f t="shared" si="281"/>
        <v>Crow Creek Solar 1</v>
      </c>
      <c r="AH1332" s="70">
        <f t="shared" si="282"/>
        <v>20</v>
      </c>
      <c r="AI1332" t="str">
        <f t="shared" si="283"/>
        <v>Solar</v>
      </c>
      <c r="AJ1332" s="44">
        <f>IFERROR(INDEX(MasterGenCapability_201906!$G:$G,MATCH($AF1332,MasterGenCapability_201906!$U:$U,0)),"")</f>
        <v>20</v>
      </c>
      <c r="AK1332" s="44">
        <f>IFERROR(INDEX(NQC2020compliance_20191121!$L:$L,MATCH($AF1332,NQC2020compliance_20191121!$A:$A,0)),"")</f>
        <v>0</v>
      </c>
    </row>
    <row r="1333" spans="2:37" x14ac:dyDescent="0.25">
      <c r="B1333" s="6">
        <v>1328</v>
      </c>
      <c r="C1333" s="6"/>
      <c r="D1333" s="6" t="s">
        <v>3268</v>
      </c>
      <c r="E1333" s="6" t="s">
        <v>3269</v>
      </c>
      <c r="F1333" s="6" t="s">
        <v>3245</v>
      </c>
      <c r="G1333" s="6" t="s">
        <v>30</v>
      </c>
      <c r="H1333" s="6"/>
      <c r="I1333" s="6"/>
      <c r="J1333" s="6" t="s">
        <v>614</v>
      </c>
      <c r="K1333" s="6"/>
      <c r="L1333" s="6" t="s">
        <v>1</v>
      </c>
      <c r="M1333" s="12">
        <v>42490</v>
      </c>
      <c r="N1333" s="12">
        <v>49794</v>
      </c>
      <c r="O1333" s="6">
        <v>1</v>
      </c>
      <c r="P1333" s="13">
        <v>20</v>
      </c>
      <c r="Q1333" s="13">
        <v>52.559999999999995</v>
      </c>
      <c r="R1333" s="14">
        <v>0.3</v>
      </c>
      <c r="S1333" s="6" t="s">
        <v>35</v>
      </c>
      <c r="T1333" s="6" t="s">
        <v>35</v>
      </c>
      <c r="U1333" s="15" t="s">
        <v>35</v>
      </c>
      <c r="V1333" s="15" t="s">
        <v>616</v>
      </c>
      <c r="W1333" s="15" t="s">
        <v>165</v>
      </c>
      <c r="X1333" s="16">
        <v>1</v>
      </c>
      <c r="Y1333" s="45">
        <f t="shared" si="275"/>
        <v>73050</v>
      </c>
      <c r="Z1333" s="41">
        <f>IF(IFERROR(MATCH(E1333,CONV_CAISO_Gen_List!C:C,0),FALSE),1,0)</f>
        <v>1</v>
      </c>
      <c r="AA1333" s="47">
        <f t="shared" si="276"/>
        <v>52.559999999999995</v>
      </c>
      <c r="AB1333">
        <f t="shared" si="277"/>
        <v>1</v>
      </c>
      <c r="AC1333">
        <f t="shared" si="278"/>
        <v>1</v>
      </c>
      <c r="AD1333">
        <f t="shared" si="274"/>
        <v>1</v>
      </c>
      <c r="AE1333">
        <f t="shared" si="279"/>
        <v>0</v>
      </c>
      <c r="AF1333" t="str">
        <f t="shared" si="280"/>
        <v>KNGBRD_2_SOLAR1</v>
      </c>
      <c r="AG1333" t="str">
        <f t="shared" si="281"/>
        <v>Kingbird Solar A</v>
      </c>
      <c r="AH1333" s="70">
        <f t="shared" si="282"/>
        <v>20</v>
      </c>
      <c r="AI1333" t="str">
        <f t="shared" si="283"/>
        <v>Solar</v>
      </c>
      <c r="AJ1333" s="44">
        <f>IFERROR(INDEX(MasterGenCapability_201906!$G:$G,MATCH($AF1333,MasterGenCapability_201906!$U:$U,0)),"")</f>
        <v>20</v>
      </c>
      <c r="AK1333" s="44">
        <f>IFERROR(INDEX(NQC2020compliance_20191121!$L:$L,MATCH($AF1333,NQC2020compliance_20191121!$A:$A,0)),"")</f>
        <v>2.8</v>
      </c>
    </row>
    <row r="1334" spans="2:37" x14ac:dyDescent="0.25">
      <c r="B1334" s="6">
        <v>1329</v>
      </c>
      <c r="C1334" s="6"/>
      <c r="D1334" s="6" t="s">
        <v>3270</v>
      </c>
      <c r="E1334" s="6" t="s">
        <v>3271</v>
      </c>
      <c r="F1334" s="6" t="s">
        <v>3245</v>
      </c>
      <c r="G1334" s="6" t="s">
        <v>30</v>
      </c>
      <c r="H1334" s="6"/>
      <c r="I1334" s="6"/>
      <c r="J1334" s="6" t="s">
        <v>614</v>
      </c>
      <c r="K1334" s="6"/>
      <c r="L1334" s="6" t="s">
        <v>1</v>
      </c>
      <c r="M1334" s="12">
        <v>42490</v>
      </c>
      <c r="N1334" s="12">
        <v>49794</v>
      </c>
      <c r="O1334" s="6">
        <v>1</v>
      </c>
      <c r="P1334" s="13">
        <v>20</v>
      </c>
      <c r="Q1334" s="13">
        <v>52.559999999999995</v>
      </c>
      <c r="R1334" s="14">
        <v>0.3</v>
      </c>
      <c r="S1334" s="6" t="s">
        <v>35</v>
      </c>
      <c r="T1334" s="6" t="s">
        <v>35</v>
      </c>
      <c r="U1334" s="15" t="s">
        <v>35</v>
      </c>
      <c r="V1334" s="15" t="s">
        <v>616</v>
      </c>
      <c r="W1334" s="15" t="s">
        <v>165</v>
      </c>
      <c r="X1334" s="16">
        <v>1</v>
      </c>
      <c r="Y1334" s="45">
        <f t="shared" si="275"/>
        <v>73050</v>
      </c>
      <c r="Z1334" s="41">
        <f>IF(IFERROR(MATCH(E1334,CONV_CAISO_Gen_List!C:C,0),FALSE),1,0)</f>
        <v>1</v>
      </c>
      <c r="AA1334" s="47">
        <f t="shared" si="276"/>
        <v>52.559999999999995</v>
      </c>
      <c r="AB1334">
        <f t="shared" si="277"/>
        <v>1</v>
      </c>
      <c r="AC1334">
        <f t="shared" si="278"/>
        <v>1</v>
      </c>
      <c r="AD1334">
        <f t="shared" si="274"/>
        <v>1</v>
      </c>
      <c r="AE1334">
        <f t="shared" si="279"/>
        <v>0</v>
      </c>
      <c r="AF1334" t="str">
        <f t="shared" si="280"/>
        <v>KNGBRD_2_SOLAR2</v>
      </c>
      <c r="AG1334" t="str">
        <f t="shared" si="281"/>
        <v>Kingbird Solar B</v>
      </c>
      <c r="AH1334" s="70">
        <f t="shared" si="282"/>
        <v>20</v>
      </c>
      <c r="AI1334" t="str">
        <f t="shared" si="283"/>
        <v>Solar</v>
      </c>
      <c r="AJ1334" s="44">
        <f>IFERROR(INDEX(MasterGenCapability_201906!$G:$G,MATCH($AF1334,MasterGenCapability_201906!$U:$U,0)),"")</f>
        <v>20</v>
      </c>
      <c r="AK1334" s="44">
        <f>IFERROR(INDEX(NQC2020compliance_20191121!$L:$L,MATCH($AF1334,NQC2020compliance_20191121!$A:$A,0)),"")</f>
        <v>2.8</v>
      </c>
    </row>
    <row r="1335" spans="2:37" x14ac:dyDescent="0.25">
      <c r="B1335" s="6">
        <v>1330</v>
      </c>
      <c r="C1335" s="6"/>
      <c r="D1335" s="6" t="s">
        <v>3272</v>
      </c>
      <c r="E1335" s="6" t="s">
        <v>3273</v>
      </c>
      <c r="F1335" s="6" t="s">
        <v>3274</v>
      </c>
      <c r="G1335" s="6" t="s">
        <v>30</v>
      </c>
      <c r="H1335" s="6"/>
      <c r="I1335" s="6"/>
      <c r="J1335" s="6" t="s">
        <v>614</v>
      </c>
      <c r="K1335" s="6"/>
      <c r="L1335" s="6" t="s">
        <v>1</v>
      </c>
      <c r="M1335" s="12">
        <v>42705</v>
      </c>
      <c r="N1335" s="12">
        <v>50009</v>
      </c>
      <c r="O1335" s="6">
        <v>1</v>
      </c>
      <c r="P1335" s="13">
        <v>10</v>
      </c>
      <c r="Q1335" s="13">
        <v>26.279999999999998</v>
      </c>
      <c r="R1335" s="14">
        <v>0.3</v>
      </c>
      <c r="S1335" s="6" t="s">
        <v>35</v>
      </c>
      <c r="T1335" s="6" t="s">
        <v>35</v>
      </c>
      <c r="U1335" s="15" t="s">
        <v>35</v>
      </c>
      <c r="V1335" s="15" t="s">
        <v>616</v>
      </c>
      <c r="W1335" s="15" t="s">
        <v>165</v>
      </c>
      <c r="X1335" s="16">
        <v>1</v>
      </c>
      <c r="Y1335" s="45">
        <f t="shared" si="275"/>
        <v>73050</v>
      </c>
      <c r="Z1335" s="41">
        <f>IF(IFERROR(MATCH(E1335,CONV_CAISO_Gen_List!C:C,0),FALSE),1,0)</f>
        <v>0</v>
      </c>
      <c r="AA1335" s="47">
        <f t="shared" si="276"/>
        <v>26.279999999999998</v>
      </c>
      <c r="AB1335">
        <f t="shared" si="277"/>
        <v>1</v>
      </c>
      <c r="AC1335">
        <f t="shared" si="278"/>
        <v>1</v>
      </c>
      <c r="AD1335">
        <f t="shared" si="274"/>
        <v>1</v>
      </c>
      <c r="AE1335">
        <f t="shared" si="279"/>
        <v>0</v>
      </c>
      <c r="AF1335" t="str">
        <f t="shared" si="280"/>
        <v>PLAINV_6_DSOLAR</v>
      </c>
      <c r="AG1335" t="str">
        <f t="shared" si="281"/>
        <v xml:space="preserve">Western Antelope Dry Ranch </v>
      </c>
      <c r="AH1335" s="70">
        <f t="shared" si="282"/>
        <v>10</v>
      </c>
      <c r="AI1335" t="str">
        <f t="shared" si="283"/>
        <v>Solar</v>
      </c>
      <c r="AJ1335" s="44">
        <f>IFERROR(INDEX(MasterGenCapability_201906!$G:$G,MATCH($AF1335,MasterGenCapability_201906!$U:$U,0)),"")</f>
        <v>10</v>
      </c>
      <c r="AK1335" s="44">
        <f>IFERROR(INDEX(NQC2020compliance_20191121!$L:$L,MATCH($AF1335,NQC2020compliance_20191121!$A:$A,0)),"")</f>
        <v>1.4</v>
      </c>
    </row>
    <row r="1336" spans="2:37" x14ac:dyDescent="0.25">
      <c r="B1336" s="6">
        <v>1331</v>
      </c>
      <c r="C1336" s="6"/>
      <c r="D1336" s="6" t="s">
        <v>3275</v>
      </c>
      <c r="E1336" s="6" t="s">
        <v>3276</v>
      </c>
      <c r="F1336" s="6" t="s">
        <v>3226</v>
      </c>
      <c r="G1336" s="6" t="s">
        <v>30</v>
      </c>
      <c r="H1336" s="6"/>
      <c r="I1336" s="6"/>
      <c r="J1336" s="6" t="s">
        <v>614</v>
      </c>
      <c r="K1336" s="6"/>
      <c r="L1336" s="6" t="s">
        <v>1</v>
      </c>
      <c r="M1336" s="12">
        <v>42733</v>
      </c>
      <c r="N1336" s="12">
        <v>51863</v>
      </c>
      <c r="O1336" s="6">
        <v>1</v>
      </c>
      <c r="P1336" s="13">
        <v>9.5</v>
      </c>
      <c r="Q1336" s="13">
        <v>24.965999999999998</v>
      </c>
      <c r="R1336" s="14">
        <v>0.3</v>
      </c>
      <c r="S1336" s="6" t="s">
        <v>35</v>
      </c>
      <c r="T1336" s="6" t="s">
        <v>35</v>
      </c>
      <c r="U1336" s="15" t="s">
        <v>35</v>
      </c>
      <c r="V1336" s="15" t="s">
        <v>616</v>
      </c>
      <c r="W1336" s="15" t="s">
        <v>165</v>
      </c>
      <c r="X1336" s="16">
        <v>1</v>
      </c>
      <c r="Y1336" s="45">
        <f t="shared" si="275"/>
        <v>73050</v>
      </c>
      <c r="Z1336" s="41">
        <f>IF(IFERROR(MATCH(E1336,CONV_CAISO_Gen_List!C:C,0),FALSE),1,0)</f>
        <v>0</v>
      </c>
      <c r="AA1336" s="47">
        <f t="shared" si="276"/>
        <v>24.965999999999998</v>
      </c>
      <c r="AB1336">
        <f t="shared" si="277"/>
        <v>1</v>
      </c>
      <c r="AC1336">
        <f t="shared" si="278"/>
        <v>1</v>
      </c>
      <c r="AD1336">
        <f t="shared" si="274"/>
        <v>1</v>
      </c>
      <c r="AE1336">
        <f t="shared" si="279"/>
        <v>0</v>
      </c>
      <c r="AF1336" t="str">
        <f t="shared" si="280"/>
        <v>PBLOSM_2_SOLAR</v>
      </c>
      <c r="AG1336" t="str">
        <f t="shared" si="281"/>
        <v>PearBlossom</v>
      </c>
      <c r="AH1336" s="70">
        <f t="shared" si="282"/>
        <v>9.5</v>
      </c>
      <c r="AI1336" t="str">
        <f t="shared" si="283"/>
        <v>Solar</v>
      </c>
      <c r="AJ1336" s="44">
        <f>IFERROR(INDEX(MasterGenCapability_201906!$G:$G,MATCH($AF1336,MasterGenCapability_201906!$U:$U,0)),"")</f>
        <v>9.5</v>
      </c>
      <c r="AK1336" s="44">
        <f>IFERROR(INDEX(NQC2020compliance_20191121!$L:$L,MATCH($AF1336,NQC2020compliance_20191121!$A:$A,0)),"")</f>
        <v>1.33</v>
      </c>
    </row>
    <row r="1337" spans="2:37" x14ac:dyDescent="0.25">
      <c r="B1337" s="6">
        <v>1332</v>
      </c>
      <c r="C1337" s="6"/>
      <c r="D1337" s="6" t="s">
        <v>3277</v>
      </c>
      <c r="E1337" s="6" t="s">
        <v>3278</v>
      </c>
      <c r="F1337" s="6" t="s">
        <v>3245</v>
      </c>
      <c r="G1337" s="6" t="s">
        <v>30</v>
      </c>
      <c r="H1337" s="6"/>
      <c r="I1337" s="6"/>
      <c r="J1337" s="6" t="s">
        <v>614</v>
      </c>
      <c r="K1337" s="6"/>
      <c r="L1337" s="6" t="s">
        <v>1</v>
      </c>
      <c r="M1337" s="12">
        <v>42704</v>
      </c>
      <c r="N1337" s="12">
        <v>50008</v>
      </c>
      <c r="O1337" s="6">
        <v>1</v>
      </c>
      <c r="P1337" s="13">
        <v>5</v>
      </c>
      <c r="Q1337" s="13">
        <v>13.139999999999999</v>
      </c>
      <c r="R1337" s="14">
        <v>0.3</v>
      </c>
      <c r="S1337" s="6" t="s">
        <v>35</v>
      </c>
      <c r="T1337" s="6" t="s">
        <v>35</v>
      </c>
      <c r="U1337" s="15" t="s">
        <v>35</v>
      </c>
      <c r="V1337" s="15" t="s">
        <v>616</v>
      </c>
      <c r="W1337" s="15" t="s">
        <v>165</v>
      </c>
      <c r="X1337" s="16">
        <v>1</v>
      </c>
      <c r="Y1337" s="45">
        <f t="shared" si="275"/>
        <v>73050</v>
      </c>
      <c r="Z1337" s="41">
        <f>IF(IFERROR(MATCH(E1337,CONV_CAISO_Gen_List!C:C,0),FALSE),1,0)</f>
        <v>0</v>
      </c>
      <c r="AA1337" s="47">
        <f t="shared" si="276"/>
        <v>13.139999999999999</v>
      </c>
      <c r="AB1337">
        <f t="shared" si="277"/>
        <v>1</v>
      </c>
      <c r="AC1337">
        <f t="shared" si="278"/>
        <v>1</v>
      </c>
      <c r="AD1337">
        <f t="shared" si="274"/>
        <v>1</v>
      </c>
      <c r="AE1337">
        <f t="shared" si="279"/>
        <v>0</v>
      </c>
      <c r="AF1337" t="str">
        <f t="shared" si="280"/>
        <v>BIGSKY_2_SOLAR5</v>
      </c>
      <c r="AG1337" t="str">
        <f t="shared" si="281"/>
        <v>Big Sky Solar 2</v>
      </c>
      <c r="AH1337" s="70">
        <f t="shared" si="282"/>
        <v>5</v>
      </c>
      <c r="AI1337" t="str">
        <f t="shared" si="283"/>
        <v>Solar</v>
      </c>
      <c r="AJ1337" s="44">
        <f>IFERROR(INDEX(MasterGenCapability_201906!$G:$G,MATCH($AF1337,MasterGenCapability_201906!$U:$U,0)),"")</f>
        <v>5</v>
      </c>
      <c r="AK1337" s="44">
        <f>IFERROR(INDEX(NQC2020compliance_20191121!$L:$L,MATCH($AF1337,NQC2020compliance_20191121!$A:$A,0)),"")</f>
        <v>0.7</v>
      </c>
    </row>
    <row r="1338" spans="2:37" x14ac:dyDescent="0.25">
      <c r="B1338" s="6">
        <v>1333</v>
      </c>
      <c r="C1338" s="6"/>
      <c r="D1338" s="6" t="s">
        <v>3279</v>
      </c>
      <c r="E1338" s="6" t="s">
        <v>3280</v>
      </c>
      <c r="F1338" s="6" t="s">
        <v>3248</v>
      </c>
      <c r="G1338" s="6" t="s">
        <v>30</v>
      </c>
      <c r="H1338" s="6"/>
      <c r="I1338" s="6"/>
      <c r="J1338" s="6" t="s">
        <v>992</v>
      </c>
      <c r="K1338" s="6"/>
      <c r="L1338" s="6" t="s">
        <v>1</v>
      </c>
      <c r="M1338" s="12">
        <v>42356</v>
      </c>
      <c r="N1338" s="12">
        <v>49660</v>
      </c>
      <c r="O1338" s="6">
        <v>1</v>
      </c>
      <c r="P1338" s="13">
        <v>4.3</v>
      </c>
      <c r="Q1338" s="13">
        <v>11.3004</v>
      </c>
      <c r="R1338" s="14">
        <v>0.3</v>
      </c>
      <c r="S1338" s="6" t="s">
        <v>35</v>
      </c>
      <c r="T1338" s="6" t="s">
        <v>35</v>
      </c>
      <c r="U1338" s="15" t="s">
        <v>35</v>
      </c>
      <c r="V1338" s="15" t="s">
        <v>992</v>
      </c>
      <c r="W1338" s="15" t="s">
        <v>165</v>
      </c>
      <c r="X1338" s="16">
        <v>1</v>
      </c>
      <c r="Y1338" s="45">
        <f t="shared" si="275"/>
        <v>73050</v>
      </c>
      <c r="Z1338" s="41">
        <f>IF(IFERROR(MATCH(E1338,CONV_CAISO_Gen_List!C:C,0),FALSE),1,0)</f>
        <v>1</v>
      </c>
      <c r="AA1338" s="47">
        <f t="shared" si="276"/>
        <v>11.3004</v>
      </c>
      <c r="AB1338">
        <f t="shared" si="277"/>
        <v>1</v>
      </c>
      <c r="AC1338">
        <f t="shared" si="278"/>
        <v>1</v>
      </c>
      <c r="AD1338">
        <f t="shared" si="274"/>
        <v>1</v>
      </c>
      <c r="AE1338">
        <f t="shared" si="279"/>
        <v>0</v>
      </c>
      <c r="AF1338" t="str">
        <f t="shared" si="280"/>
        <v>USWND2_1_WIND1</v>
      </c>
      <c r="AG1338" t="str">
        <f t="shared" si="281"/>
        <v>Golden Hills A</v>
      </c>
      <c r="AH1338" s="70">
        <f t="shared" si="282"/>
        <v>4.3</v>
      </c>
      <c r="AI1338" t="str">
        <f t="shared" si="283"/>
        <v>Wind</v>
      </c>
      <c r="AJ1338" s="44">
        <f>IFERROR(INDEX(MasterGenCapability_201906!$G:$G,MATCH($AF1338,MasterGenCapability_201906!$U:$U,0)),"")</f>
        <v>42.96</v>
      </c>
      <c r="AK1338" s="44">
        <f>IFERROR(INDEX(NQC2020compliance_20191121!$L:$L,MATCH($AF1338,NQC2020compliance_20191121!$A:$A,0)),"")</f>
        <v>6.44</v>
      </c>
    </row>
    <row r="1339" spans="2:37" x14ac:dyDescent="0.25">
      <c r="B1339" s="6">
        <v>1334</v>
      </c>
      <c r="C1339" s="6"/>
      <c r="D1339" s="6" t="s">
        <v>3281</v>
      </c>
      <c r="E1339" s="6" t="s">
        <v>3282</v>
      </c>
      <c r="F1339" s="6" t="s">
        <v>526</v>
      </c>
      <c r="G1339" s="6" t="s">
        <v>30</v>
      </c>
      <c r="H1339" s="6"/>
      <c r="I1339" s="6"/>
      <c r="J1339" s="6" t="s">
        <v>614</v>
      </c>
      <c r="K1339" s="6"/>
      <c r="L1339" s="6" t="s">
        <v>1</v>
      </c>
      <c r="M1339" s="12">
        <v>42492</v>
      </c>
      <c r="N1339" s="12">
        <v>51622</v>
      </c>
      <c r="O1339" s="6">
        <v>1</v>
      </c>
      <c r="P1339" s="13">
        <v>110</v>
      </c>
      <c r="Q1339" s="13">
        <v>289.08</v>
      </c>
      <c r="R1339" s="14">
        <v>0.3</v>
      </c>
      <c r="S1339" s="6" t="s">
        <v>35</v>
      </c>
      <c r="T1339" s="6" t="s">
        <v>35</v>
      </c>
      <c r="U1339" s="15" t="s">
        <v>35</v>
      </c>
      <c r="V1339" s="15" t="s">
        <v>616</v>
      </c>
      <c r="W1339" s="15" t="s">
        <v>165</v>
      </c>
      <c r="X1339" s="16">
        <v>1</v>
      </c>
      <c r="Y1339" s="45">
        <f t="shared" si="275"/>
        <v>73050</v>
      </c>
      <c r="Z1339" s="41">
        <f>IF(IFERROR(MATCH(E1339,CONV_CAISO_Gen_List!C:C,0),FALSE),1,0)</f>
        <v>1</v>
      </c>
      <c r="AA1339" s="47">
        <f t="shared" si="276"/>
        <v>289.08</v>
      </c>
      <c r="AB1339">
        <f t="shared" si="277"/>
        <v>1</v>
      </c>
      <c r="AC1339">
        <f t="shared" si="278"/>
        <v>1</v>
      </c>
      <c r="AD1339">
        <f t="shared" si="274"/>
        <v>1</v>
      </c>
      <c r="AE1339">
        <f t="shared" si="279"/>
        <v>0</v>
      </c>
      <c r="AF1339" t="str">
        <f t="shared" si="280"/>
        <v>DRACKR_2_SOLAR1</v>
      </c>
      <c r="AG1339" t="str">
        <f t="shared" si="281"/>
        <v>Dracker Solar Unit 1</v>
      </c>
      <c r="AH1339" s="70">
        <f t="shared" si="282"/>
        <v>110</v>
      </c>
      <c r="AI1339" t="str">
        <f t="shared" si="283"/>
        <v>Solar</v>
      </c>
      <c r="AJ1339" s="44">
        <f>IFERROR(INDEX(MasterGenCapability_201906!$G:$G,MATCH($AF1339,MasterGenCapability_201906!$U:$U,0)),"")</f>
        <v>110</v>
      </c>
      <c r="AK1339" s="44">
        <f>IFERROR(INDEX(NQC2020compliance_20191121!$L:$L,MATCH($AF1339,NQC2020compliance_20191121!$A:$A,0)),"")</f>
        <v>15.4</v>
      </c>
    </row>
    <row r="1340" spans="2:37" x14ac:dyDescent="0.25">
      <c r="B1340" s="6">
        <v>1335</v>
      </c>
      <c r="C1340" s="6"/>
      <c r="D1340" s="6" t="s">
        <v>3283</v>
      </c>
      <c r="E1340" s="6"/>
      <c r="F1340" s="6" t="s">
        <v>3284</v>
      </c>
      <c r="G1340" s="6" t="s">
        <v>30</v>
      </c>
      <c r="H1340" s="6" t="s">
        <v>174</v>
      </c>
      <c r="I1340" s="6"/>
      <c r="J1340" s="6" t="s">
        <v>614</v>
      </c>
      <c r="K1340" s="6"/>
      <c r="L1340" s="6" t="s">
        <v>3</v>
      </c>
      <c r="M1340" s="12">
        <v>43434</v>
      </c>
      <c r="N1340" s="12">
        <v>50738</v>
      </c>
      <c r="O1340" s="6">
        <v>1</v>
      </c>
      <c r="P1340" s="13">
        <v>200</v>
      </c>
      <c r="Q1340" s="13">
        <v>550.78</v>
      </c>
      <c r="R1340" s="14">
        <v>0.3143721461187215</v>
      </c>
      <c r="S1340" s="6" t="s">
        <v>35</v>
      </c>
      <c r="T1340" s="6" t="s">
        <v>35</v>
      </c>
      <c r="U1340" s="15" t="s">
        <v>35</v>
      </c>
      <c r="V1340" s="15" t="s">
        <v>616</v>
      </c>
      <c r="W1340" s="15" t="s">
        <v>165</v>
      </c>
      <c r="X1340" s="16">
        <v>0.84</v>
      </c>
      <c r="Y1340" s="45">
        <f t="shared" si="275"/>
        <v>73050</v>
      </c>
      <c r="Z1340" s="41">
        <f>IF(IFERROR(MATCH(E1340,CONV_CAISO_Gen_List!C:C,0),FALSE),1,0)</f>
        <v>0</v>
      </c>
      <c r="AA1340" s="47">
        <f t="shared" si="276"/>
        <v>462.65519999999998</v>
      </c>
      <c r="AB1340">
        <f t="shared" si="277"/>
        <v>1</v>
      </c>
      <c r="AC1340">
        <f t="shared" si="278"/>
        <v>1</v>
      </c>
      <c r="AD1340">
        <f t="shared" si="274"/>
        <v>1</v>
      </c>
      <c r="AE1340">
        <f t="shared" si="279"/>
        <v>0</v>
      </c>
      <c r="AF1340">
        <f t="shared" si="280"/>
        <v>0</v>
      </c>
      <c r="AG1340" t="str">
        <f t="shared" si="281"/>
        <v>Wright Solar Park</v>
      </c>
      <c r="AH1340" s="70">
        <f t="shared" si="282"/>
        <v>200</v>
      </c>
      <c r="AI1340" t="str">
        <f t="shared" si="283"/>
        <v>Solar</v>
      </c>
      <c r="AJ1340" s="44" t="str">
        <f>IFERROR(INDEX(MasterGenCapability_201906!$G:$G,MATCH($AF1340,MasterGenCapability_201906!$U:$U,0)),"")</f>
        <v/>
      </c>
      <c r="AK1340" s="44" t="str">
        <f>IFERROR(INDEX(NQC2020compliance_20191121!$L:$L,MATCH($AF1340,NQC2020compliance_20191121!$A:$A,0)),"")</f>
        <v/>
      </c>
    </row>
    <row r="1341" spans="2:37" x14ac:dyDescent="0.25">
      <c r="B1341" s="6">
        <v>1336</v>
      </c>
      <c r="C1341" s="6"/>
      <c r="D1341" s="6" t="s">
        <v>3285</v>
      </c>
      <c r="E1341" s="6"/>
      <c r="F1341" s="6" t="s">
        <v>3284</v>
      </c>
      <c r="G1341" s="6" t="s">
        <v>30</v>
      </c>
      <c r="H1341" s="6" t="s">
        <v>75</v>
      </c>
      <c r="I1341" s="6"/>
      <c r="J1341" s="6" t="s">
        <v>614</v>
      </c>
      <c r="K1341" s="6"/>
      <c r="L1341" s="6" t="s">
        <v>3</v>
      </c>
      <c r="M1341" s="12">
        <v>43830</v>
      </c>
      <c r="N1341" s="12">
        <v>49308</v>
      </c>
      <c r="O1341" s="6">
        <v>1</v>
      </c>
      <c r="P1341" s="13">
        <v>100</v>
      </c>
      <c r="Q1341" s="13">
        <v>295.18200000000002</v>
      </c>
      <c r="R1341" s="14">
        <v>0.33696575342465757</v>
      </c>
      <c r="S1341" s="6" t="s">
        <v>35</v>
      </c>
      <c r="T1341" s="6" t="s">
        <v>35</v>
      </c>
      <c r="U1341" s="15" t="s">
        <v>35</v>
      </c>
      <c r="V1341" s="15" t="s">
        <v>616</v>
      </c>
      <c r="W1341" s="15" t="s">
        <v>165</v>
      </c>
      <c r="X1341" s="16">
        <v>0.84</v>
      </c>
      <c r="Y1341" s="45">
        <f t="shared" si="275"/>
        <v>73050</v>
      </c>
      <c r="Z1341" s="41">
        <f>IF(IFERROR(MATCH(E1341,CONV_CAISO_Gen_List!C:C,0),FALSE),1,0)</f>
        <v>0</v>
      </c>
      <c r="AA1341" s="47">
        <f t="shared" si="276"/>
        <v>247.95287999999999</v>
      </c>
      <c r="AB1341">
        <f t="shared" si="277"/>
        <v>1</v>
      </c>
      <c r="AC1341">
        <f t="shared" si="278"/>
        <v>1</v>
      </c>
      <c r="AD1341">
        <f t="shared" ref="AD1341:AD1356" si="284">IF(AND(AB1341,AC1341),1,0)</f>
        <v>1</v>
      </c>
      <c r="AE1341">
        <f t="shared" si="279"/>
        <v>0</v>
      </c>
      <c r="AF1341">
        <f t="shared" si="280"/>
        <v>0</v>
      </c>
      <c r="AG1341" t="str">
        <f t="shared" si="281"/>
        <v>Mustang 2</v>
      </c>
      <c r="AH1341" s="70">
        <f t="shared" si="282"/>
        <v>100</v>
      </c>
      <c r="AI1341" t="str">
        <f t="shared" si="283"/>
        <v>Solar</v>
      </c>
      <c r="AJ1341" s="44" t="str">
        <f>IFERROR(INDEX(MasterGenCapability_201906!$G:$G,MATCH($AF1341,MasterGenCapability_201906!$U:$U,0)),"")</f>
        <v/>
      </c>
      <c r="AK1341" s="44" t="str">
        <f>IFERROR(INDEX(NQC2020compliance_20191121!$L:$L,MATCH($AF1341,NQC2020compliance_20191121!$A:$A,0)),"")</f>
        <v/>
      </c>
    </row>
    <row r="1342" spans="2:37" x14ac:dyDescent="0.25">
      <c r="B1342" s="6">
        <v>1337</v>
      </c>
      <c r="C1342" s="6"/>
      <c r="D1342" s="6" t="s">
        <v>3286</v>
      </c>
      <c r="E1342" s="6"/>
      <c r="F1342" s="6" t="s">
        <v>3287</v>
      </c>
      <c r="G1342" s="6" t="s">
        <v>30</v>
      </c>
      <c r="H1342" s="6" t="s">
        <v>881</v>
      </c>
      <c r="I1342" s="6"/>
      <c r="J1342" s="6" t="s">
        <v>614</v>
      </c>
      <c r="K1342" s="6"/>
      <c r="L1342" s="6" t="s">
        <v>3</v>
      </c>
      <c r="M1342" s="12">
        <v>43374</v>
      </c>
      <c r="N1342" s="12">
        <v>52504</v>
      </c>
      <c r="O1342" s="6">
        <v>1</v>
      </c>
      <c r="P1342" s="13">
        <v>7</v>
      </c>
      <c r="Q1342" s="13">
        <v>16.581012008399998</v>
      </c>
      <c r="R1342" s="14">
        <v>0.27040136999999997</v>
      </c>
      <c r="S1342" s="6" t="s">
        <v>35</v>
      </c>
      <c r="T1342" s="6" t="s">
        <v>35</v>
      </c>
      <c r="U1342" s="15" t="s">
        <v>35</v>
      </c>
      <c r="V1342" s="15" t="s">
        <v>616</v>
      </c>
      <c r="W1342" s="15" t="s">
        <v>165</v>
      </c>
      <c r="X1342" s="16">
        <v>0.84</v>
      </c>
      <c r="Y1342" s="45">
        <f t="shared" si="275"/>
        <v>73050</v>
      </c>
      <c r="Z1342" s="41">
        <f>IF(IFERROR(MATCH(E1342,CONV_CAISO_Gen_List!C:C,0),FALSE),1,0)</f>
        <v>0</v>
      </c>
      <c r="AA1342" s="47">
        <f t="shared" si="276"/>
        <v>13.928050087055999</v>
      </c>
      <c r="AB1342">
        <f t="shared" si="277"/>
        <v>1</v>
      </c>
      <c r="AC1342">
        <f t="shared" si="278"/>
        <v>1</v>
      </c>
      <c r="AD1342">
        <f t="shared" si="284"/>
        <v>1</v>
      </c>
      <c r="AE1342">
        <f t="shared" si="279"/>
        <v>0</v>
      </c>
      <c r="AF1342">
        <f t="shared" si="280"/>
        <v>0</v>
      </c>
      <c r="AG1342" t="str">
        <f t="shared" si="281"/>
        <v>50001 SCWA North and South Ponds</v>
      </c>
      <c r="AH1342" s="70">
        <f t="shared" si="282"/>
        <v>7</v>
      </c>
      <c r="AI1342" t="str">
        <f t="shared" si="283"/>
        <v>Solar</v>
      </c>
      <c r="AJ1342" s="44" t="str">
        <f>IFERROR(INDEX(MasterGenCapability_201906!$G:$G,MATCH($AF1342,MasterGenCapability_201906!$U:$U,0)),"")</f>
        <v/>
      </c>
      <c r="AK1342" s="44" t="str">
        <f>IFERROR(INDEX(NQC2020compliance_20191121!$L:$L,MATCH($AF1342,NQC2020compliance_20191121!$A:$A,0)),"")</f>
        <v/>
      </c>
    </row>
    <row r="1343" spans="2:37" x14ac:dyDescent="0.25">
      <c r="B1343" s="6">
        <v>1338</v>
      </c>
      <c r="C1343" s="6"/>
      <c r="D1343" s="6" t="s">
        <v>3288</v>
      </c>
      <c r="E1343" s="6"/>
      <c r="F1343" s="6" t="s">
        <v>3287</v>
      </c>
      <c r="G1343" s="6" t="s">
        <v>30</v>
      </c>
      <c r="H1343" s="6" t="s">
        <v>881</v>
      </c>
      <c r="I1343" s="6"/>
      <c r="J1343" s="6" t="s">
        <v>614</v>
      </c>
      <c r="K1343" s="6"/>
      <c r="L1343" s="6" t="s">
        <v>3</v>
      </c>
      <c r="M1343" s="12">
        <v>43555</v>
      </c>
      <c r="N1343" s="12">
        <v>52655</v>
      </c>
      <c r="O1343" s="6">
        <v>1</v>
      </c>
      <c r="P1343" s="13">
        <v>2</v>
      </c>
      <c r="Q1343" s="13">
        <v>16.581012008399998</v>
      </c>
      <c r="R1343" s="14">
        <v>0.27040136999999997</v>
      </c>
      <c r="S1343" s="6" t="s">
        <v>35</v>
      </c>
      <c r="T1343" s="6" t="s">
        <v>35</v>
      </c>
      <c r="U1343" s="15" t="s">
        <v>35</v>
      </c>
      <c r="V1343" s="15" t="s">
        <v>616</v>
      </c>
      <c r="W1343" s="15" t="s">
        <v>165</v>
      </c>
      <c r="X1343" s="16">
        <v>0.84</v>
      </c>
      <c r="Y1343" s="45">
        <f t="shared" si="275"/>
        <v>73050</v>
      </c>
      <c r="Z1343" s="41">
        <f>IF(IFERROR(MATCH(E1343,CONV_CAISO_Gen_List!C:C,0),FALSE),1,0)</f>
        <v>0</v>
      </c>
      <c r="AA1343" s="47">
        <f t="shared" si="276"/>
        <v>13.928050087055999</v>
      </c>
      <c r="AB1343">
        <f t="shared" si="277"/>
        <v>1</v>
      </c>
      <c r="AC1343">
        <f t="shared" si="278"/>
        <v>1</v>
      </c>
      <c r="AD1343">
        <f t="shared" si="284"/>
        <v>1</v>
      </c>
      <c r="AE1343">
        <f t="shared" si="279"/>
        <v>0</v>
      </c>
      <c r="AF1343">
        <f t="shared" si="280"/>
        <v>0</v>
      </c>
      <c r="AG1343" t="str">
        <f t="shared" si="281"/>
        <v>50002 SCWA R1 &amp; R2 Ponds</v>
      </c>
      <c r="AH1343" s="70">
        <f t="shared" si="282"/>
        <v>2</v>
      </c>
      <c r="AI1343" t="str">
        <f t="shared" si="283"/>
        <v>Solar</v>
      </c>
      <c r="AJ1343" s="44" t="str">
        <f>IFERROR(INDEX(MasterGenCapability_201906!$G:$G,MATCH($AF1343,MasterGenCapability_201906!$U:$U,0)),"")</f>
        <v/>
      </c>
      <c r="AK1343" s="44" t="str">
        <f>IFERROR(INDEX(NQC2020compliance_20191121!$L:$L,MATCH($AF1343,NQC2020compliance_20191121!$A:$A,0)),"")</f>
        <v/>
      </c>
    </row>
    <row r="1344" spans="2:37" x14ac:dyDescent="0.25">
      <c r="B1344" s="6">
        <v>1339</v>
      </c>
      <c r="C1344" s="6"/>
      <c r="D1344" s="6" t="s">
        <v>3289</v>
      </c>
      <c r="E1344" s="6"/>
      <c r="F1344" s="6" t="s">
        <v>3287</v>
      </c>
      <c r="G1344" s="6" t="s">
        <v>30</v>
      </c>
      <c r="H1344" s="6" t="s">
        <v>881</v>
      </c>
      <c r="I1344" s="6"/>
      <c r="J1344" s="6" t="s">
        <v>614</v>
      </c>
      <c r="K1344" s="6"/>
      <c r="L1344" s="6" t="s">
        <v>3</v>
      </c>
      <c r="M1344" s="12">
        <v>43555</v>
      </c>
      <c r="N1344" s="12">
        <v>52655</v>
      </c>
      <c r="O1344" s="6">
        <v>1</v>
      </c>
      <c r="P1344" s="13">
        <v>1.5</v>
      </c>
      <c r="Q1344" s="13">
        <v>16.581012008399998</v>
      </c>
      <c r="R1344" s="14">
        <v>0.27040136999999997</v>
      </c>
      <c r="S1344" s="6" t="s">
        <v>35</v>
      </c>
      <c r="T1344" s="6" t="s">
        <v>35</v>
      </c>
      <c r="U1344" s="15" t="s">
        <v>35</v>
      </c>
      <c r="V1344" s="15" t="s">
        <v>616</v>
      </c>
      <c r="W1344" s="15" t="s">
        <v>165</v>
      </c>
      <c r="X1344" s="16">
        <v>0.84</v>
      </c>
      <c r="Y1344" s="45">
        <f t="shared" si="275"/>
        <v>73050</v>
      </c>
      <c r="Z1344" s="41">
        <f>IF(IFERROR(MATCH(E1344,CONV_CAISO_Gen_List!C:C,0),FALSE),1,0)</f>
        <v>0</v>
      </c>
      <c r="AA1344" s="47">
        <f t="shared" si="276"/>
        <v>13.928050087055999</v>
      </c>
      <c r="AB1344">
        <f t="shared" si="277"/>
        <v>1</v>
      </c>
      <c r="AC1344">
        <f t="shared" si="278"/>
        <v>1</v>
      </c>
      <c r="AD1344">
        <f t="shared" si="284"/>
        <v>1</v>
      </c>
      <c r="AE1344">
        <f t="shared" si="279"/>
        <v>0</v>
      </c>
      <c r="AF1344">
        <f t="shared" si="280"/>
        <v>0</v>
      </c>
      <c r="AG1344" t="str">
        <f t="shared" si="281"/>
        <v>50003 SCWA R4 Pond</v>
      </c>
      <c r="AH1344" s="70">
        <f t="shared" si="282"/>
        <v>1.5</v>
      </c>
      <c r="AI1344" t="str">
        <f t="shared" si="283"/>
        <v>Solar</v>
      </c>
      <c r="AJ1344" s="44" t="str">
        <f>IFERROR(INDEX(MasterGenCapability_201906!$G:$G,MATCH($AF1344,MasterGenCapability_201906!$U:$U,0)),"")</f>
        <v/>
      </c>
      <c r="AK1344" s="44" t="str">
        <f>IFERROR(INDEX(NQC2020compliance_20191121!$L:$L,MATCH($AF1344,NQC2020compliance_20191121!$A:$A,0)),"")</f>
        <v/>
      </c>
    </row>
    <row r="1345" spans="2:37" x14ac:dyDescent="0.25">
      <c r="B1345" s="6">
        <v>1340</v>
      </c>
      <c r="C1345" s="6"/>
      <c r="D1345" s="6" t="s">
        <v>3290</v>
      </c>
      <c r="E1345" s="6"/>
      <c r="F1345" s="6" t="s">
        <v>3287</v>
      </c>
      <c r="G1345" s="6" t="s">
        <v>30</v>
      </c>
      <c r="H1345" s="6" t="s">
        <v>881</v>
      </c>
      <c r="I1345" s="6"/>
      <c r="J1345" s="6" t="s">
        <v>614</v>
      </c>
      <c r="K1345" s="6"/>
      <c r="L1345" s="6" t="s">
        <v>3</v>
      </c>
      <c r="M1345" s="12">
        <v>43132</v>
      </c>
      <c r="N1345" s="12">
        <v>52262</v>
      </c>
      <c r="O1345" s="6">
        <v>1</v>
      </c>
      <c r="P1345" s="13">
        <v>2</v>
      </c>
      <c r="Q1345" s="13">
        <v>16.581012008399998</v>
      </c>
      <c r="R1345" s="14">
        <v>0.27040136999999997</v>
      </c>
      <c r="S1345" s="6" t="s">
        <v>35</v>
      </c>
      <c r="T1345" s="6" t="s">
        <v>35</v>
      </c>
      <c r="U1345" s="15" t="s">
        <v>35</v>
      </c>
      <c r="V1345" s="15" t="s">
        <v>616</v>
      </c>
      <c r="W1345" s="15" t="s">
        <v>165</v>
      </c>
      <c r="X1345" s="16">
        <v>0.84</v>
      </c>
      <c r="Y1345" s="45">
        <f t="shared" si="275"/>
        <v>73050</v>
      </c>
      <c r="Z1345" s="41">
        <f>IF(IFERROR(MATCH(E1345,CONV_CAISO_Gen_List!C:C,0),FALSE),1,0)</f>
        <v>0</v>
      </c>
      <c r="AA1345" s="47">
        <f t="shared" si="276"/>
        <v>13.928050087055999</v>
      </c>
      <c r="AB1345">
        <f t="shared" si="277"/>
        <v>1</v>
      </c>
      <c r="AC1345">
        <f t="shared" si="278"/>
        <v>1</v>
      </c>
      <c r="AD1345">
        <f t="shared" si="284"/>
        <v>1</v>
      </c>
      <c r="AE1345">
        <f t="shared" si="279"/>
        <v>0</v>
      </c>
      <c r="AF1345">
        <f t="shared" si="280"/>
        <v>0</v>
      </c>
      <c r="AG1345" t="str">
        <f t="shared" si="281"/>
        <v>50004 SCWA R5 Pond</v>
      </c>
      <c r="AH1345" s="70">
        <f t="shared" si="282"/>
        <v>2</v>
      </c>
      <c r="AI1345" t="str">
        <f t="shared" si="283"/>
        <v>Solar</v>
      </c>
      <c r="AJ1345" s="44" t="str">
        <f>IFERROR(INDEX(MasterGenCapability_201906!$G:$G,MATCH($AF1345,MasterGenCapability_201906!$U:$U,0)),"")</f>
        <v/>
      </c>
      <c r="AK1345" s="44" t="str">
        <f>IFERROR(INDEX(NQC2020compliance_20191121!$L:$L,MATCH($AF1345,NQC2020compliance_20191121!$A:$A,0)),"")</f>
        <v/>
      </c>
    </row>
    <row r="1346" spans="2:37" x14ac:dyDescent="0.25">
      <c r="B1346" s="6">
        <v>1341</v>
      </c>
      <c r="C1346" s="6"/>
      <c r="D1346" s="6" t="s">
        <v>3291</v>
      </c>
      <c r="E1346" s="6"/>
      <c r="F1346" s="6" t="s">
        <v>3287</v>
      </c>
      <c r="G1346" s="6" t="s">
        <v>30</v>
      </c>
      <c r="H1346" s="6" t="s">
        <v>881</v>
      </c>
      <c r="I1346" s="6"/>
      <c r="J1346" s="6" t="s">
        <v>992</v>
      </c>
      <c r="K1346" s="6"/>
      <c r="L1346" s="6" t="s">
        <v>3</v>
      </c>
      <c r="M1346" s="12">
        <v>43049</v>
      </c>
      <c r="N1346" s="12">
        <v>50353</v>
      </c>
      <c r="O1346" s="6">
        <v>1</v>
      </c>
      <c r="P1346" s="13">
        <v>41.2</v>
      </c>
      <c r="Q1346" s="13">
        <v>108.27359999999999</v>
      </c>
      <c r="R1346" s="14">
        <v>0.3</v>
      </c>
      <c r="S1346" s="6" t="s">
        <v>35</v>
      </c>
      <c r="T1346" s="6" t="s">
        <v>35</v>
      </c>
      <c r="U1346" s="15" t="s">
        <v>35</v>
      </c>
      <c r="V1346" s="15" t="s">
        <v>992</v>
      </c>
      <c r="W1346" s="15" t="s">
        <v>165</v>
      </c>
      <c r="X1346" s="16">
        <v>0.84</v>
      </c>
      <c r="Y1346" s="45">
        <f t="shared" si="275"/>
        <v>73050</v>
      </c>
      <c r="Z1346" s="41">
        <f>IF(IFERROR(MATCH(E1346,CONV_CAISO_Gen_List!C:C,0),FALSE),1,0)</f>
        <v>0</v>
      </c>
      <c r="AA1346" s="47">
        <f t="shared" si="276"/>
        <v>90.949823999999992</v>
      </c>
      <c r="AB1346">
        <f t="shared" si="277"/>
        <v>1</v>
      </c>
      <c r="AC1346">
        <f t="shared" si="278"/>
        <v>1</v>
      </c>
      <c r="AD1346">
        <f t="shared" si="284"/>
        <v>1</v>
      </c>
      <c r="AE1346">
        <f t="shared" si="279"/>
        <v>0</v>
      </c>
      <c r="AF1346">
        <f t="shared" si="280"/>
        <v>0</v>
      </c>
      <c r="AG1346" t="str">
        <f t="shared" si="281"/>
        <v>Golden Hills North</v>
      </c>
      <c r="AH1346" s="70">
        <f t="shared" si="282"/>
        <v>41.2</v>
      </c>
      <c r="AI1346" t="str">
        <f t="shared" si="283"/>
        <v>Wind</v>
      </c>
      <c r="AJ1346" s="44" t="str">
        <f>IFERROR(INDEX(MasterGenCapability_201906!$G:$G,MATCH($AF1346,MasterGenCapability_201906!$U:$U,0)),"")</f>
        <v/>
      </c>
      <c r="AK1346" s="44" t="str">
        <f>IFERROR(INDEX(NQC2020compliance_20191121!$L:$L,MATCH($AF1346,NQC2020compliance_20191121!$A:$A,0)),"")</f>
        <v/>
      </c>
    </row>
    <row r="1347" spans="2:37" x14ac:dyDescent="0.25">
      <c r="B1347" s="6">
        <v>1342</v>
      </c>
      <c r="C1347" s="6"/>
      <c r="D1347" s="6" t="s">
        <v>3292</v>
      </c>
      <c r="E1347" s="6"/>
      <c r="F1347" s="6" t="s">
        <v>2885</v>
      </c>
      <c r="G1347" s="6" t="s">
        <v>30</v>
      </c>
      <c r="H1347" s="6" t="s">
        <v>67</v>
      </c>
      <c r="I1347" s="6"/>
      <c r="J1347" s="6" t="s">
        <v>614</v>
      </c>
      <c r="K1347" s="6"/>
      <c r="L1347" s="6" t="s">
        <v>3</v>
      </c>
      <c r="M1347" s="12">
        <v>43101</v>
      </c>
      <c r="N1347" s="12">
        <v>50405</v>
      </c>
      <c r="O1347" s="6">
        <v>1</v>
      </c>
      <c r="P1347" s="13">
        <v>105</v>
      </c>
      <c r="Q1347" s="13">
        <v>290.471</v>
      </c>
      <c r="R1347" s="14">
        <v>0.31579799956512289</v>
      </c>
      <c r="S1347" s="6" t="s">
        <v>35</v>
      </c>
      <c r="T1347" s="6" t="s">
        <v>35</v>
      </c>
      <c r="U1347" s="15" t="s">
        <v>35</v>
      </c>
      <c r="V1347" s="15" t="s">
        <v>616</v>
      </c>
      <c r="W1347" s="15" t="s">
        <v>165</v>
      </c>
      <c r="X1347" s="16">
        <v>0.84</v>
      </c>
      <c r="Y1347" s="45">
        <f t="shared" si="275"/>
        <v>73050</v>
      </c>
      <c r="Z1347" s="41">
        <f>IF(IFERROR(MATCH(E1347,CONV_CAISO_Gen_List!C:C,0),FALSE),1,0)</f>
        <v>0</v>
      </c>
      <c r="AA1347" s="47">
        <f t="shared" si="276"/>
        <v>243.99563999999998</v>
      </c>
      <c r="AB1347">
        <f t="shared" si="277"/>
        <v>1</v>
      </c>
      <c r="AC1347">
        <f t="shared" si="278"/>
        <v>1</v>
      </c>
      <c r="AD1347">
        <f t="shared" si="284"/>
        <v>1</v>
      </c>
      <c r="AE1347">
        <f t="shared" si="279"/>
        <v>0</v>
      </c>
      <c r="AF1347">
        <f t="shared" si="280"/>
        <v>0</v>
      </c>
      <c r="AG1347" t="str">
        <f t="shared" si="281"/>
        <v>Antelope II Expansion</v>
      </c>
      <c r="AH1347" s="70">
        <f t="shared" si="282"/>
        <v>105</v>
      </c>
      <c r="AI1347" t="str">
        <f t="shared" si="283"/>
        <v>Solar</v>
      </c>
      <c r="AJ1347" s="44" t="str">
        <f>IFERROR(INDEX(MasterGenCapability_201906!$G:$G,MATCH($AF1347,MasterGenCapability_201906!$U:$U,0)),"")</f>
        <v/>
      </c>
      <c r="AK1347" s="44" t="str">
        <f>IFERROR(INDEX(NQC2020compliance_20191121!$L:$L,MATCH($AF1347,NQC2020compliance_20191121!$A:$A,0)),"")</f>
        <v/>
      </c>
    </row>
    <row r="1348" spans="2:37" x14ac:dyDescent="0.25">
      <c r="B1348" s="6">
        <v>1343</v>
      </c>
      <c r="C1348" s="6"/>
      <c r="D1348" s="6" t="s">
        <v>3293</v>
      </c>
      <c r="E1348" s="6"/>
      <c r="F1348" s="6" t="s">
        <v>2885</v>
      </c>
      <c r="G1348" s="6" t="s">
        <v>30</v>
      </c>
      <c r="H1348" s="6" t="s">
        <v>90</v>
      </c>
      <c r="I1348" s="6"/>
      <c r="J1348" s="6" t="s">
        <v>614</v>
      </c>
      <c r="K1348" s="6"/>
      <c r="L1348" s="6" t="s">
        <v>3</v>
      </c>
      <c r="M1348" s="12">
        <v>43101</v>
      </c>
      <c r="N1348" s="12">
        <v>50405</v>
      </c>
      <c r="O1348" s="6">
        <v>1</v>
      </c>
      <c r="P1348" s="13">
        <v>40</v>
      </c>
      <c r="Q1348" s="13">
        <v>109.499</v>
      </c>
      <c r="R1348" s="14">
        <v>0.31249714611872148</v>
      </c>
      <c r="S1348" s="6" t="s">
        <v>35</v>
      </c>
      <c r="T1348" s="6" t="s">
        <v>35</v>
      </c>
      <c r="U1348" s="15" t="s">
        <v>35</v>
      </c>
      <c r="V1348" s="15" t="s">
        <v>616</v>
      </c>
      <c r="W1348" s="15" t="s">
        <v>165</v>
      </c>
      <c r="X1348" s="16">
        <v>0.84</v>
      </c>
      <c r="Y1348" s="45">
        <f t="shared" si="275"/>
        <v>73050</v>
      </c>
      <c r="Z1348" s="41">
        <f>IF(IFERROR(MATCH(E1348,CONV_CAISO_Gen_List!C:C,0),FALSE),1,0)</f>
        <v>0</v>
      </c>
      <c r="AA1348" s="47">
        <f t="shared" si="276"/>
        <v>91.979159999999993</v>
      </c>
      <c r="AB1348">
        <f t="shared" si="277"/>
        <v>1</v>
      </c>
      <c r="AC1348">
        <f t="shared" si="278"/>
        <v>1</v>
      </c>
      <c r="AD1348">
        <f t="shared" si="284"/>
        <v>1</v>
      </c>
      <c r="AE1348">
        <f t="shared" si="279"/>
        <v>0</v>
      </c>
      <c r="AF1348">
        <f t="shared" si="280"/>
        <v>0</v>
      </c>
      <c r="AG1348" t="str">
        <f t="shared" si="281"/>
        <v>Little Bear 1</v>
      </c>
      <c r="AH1348" s="70">
        <f t="shared" si="282"/>
        <v>40</v>
      </c>
      <c r="AI1348" t="str">
        <f t="shared" si="283"/>
        <v>Solar</v>
      </c>
      <c r="AJ1348" s="44" t="str">
        <f>IFERROR(INDEX(MasterGenCapability_201906!$G:$G,MATCH($AF1348,MasterGenCapability_201906!$U:$U,0)),"")</f>
        <v/>
      </c>
      <c r="AK1348" s="44" t="str">
        <f>IFERROR(INDEX(NQC2020compliance_20191121!$L:$L,MATCH($AF1348,NQC2020compliance_20191121!$A:$A,0)),"")</f>
        <v/>
      </c>
    </row>
    <row r="1349" spans="2:37" x14ac:dyDescent="0.25">
      <c r="B1349" s="6">
        <v>1344</v>
      </c>
      <c r="C1349" s="6"/>
      <c r="D1349" s="6" t="s">
        <v>3294</v>
      </c>
      <c r="E1349" s="6"/>
      <c r="F1349" s="6" t="s">
        <v>2885</v>
      </c>
      <c r="G1349" s="6" t="s">
        <v>30</v>
      </c>
      <c r="H1349" s="6" t="s">
        <v>130</v>
      </c>
      <c r="I1349" s="6"/>
      <c r="J1349" s="6" t="s">
        <v>614</v>
      </c>
      <c r="K1349" s="6"/>
      <c r="L1349" s="6" t="s">
        <v>3</v>
      </c>
      <c r="M1349" s="12">
        <v>43101</v>
      </c>
      <c r="N1349" s="12">
        <v>50405</v>
      </c>
      <c r="O1349" s="6">
        <v>1</v>
      </c>
      <c r="P1349" s="13">
        <v>20</v>
      </c>
      <c r="Q1349" s="13">
        <v>54.75</v>
      </c>
      <c r="R1349" s="14">
        <v>0.3125</v>
      </c>
      <c r="S1349" s="6" t="s">
        <v>35</v>
      </c>
      <c r="T1349" s="6" t="s">
        <v>35</v>
      </c>
      <c r="U1349" s="15" t="s">
        <v>35</v>
      </c>
      <c r="V1349" s="15" t="s">
        <v>616</v>
      </c>
      <c r="W1349" s="15" t="s">
        <v>165</v>
      </c>
      <c r="X1349" s="16">
        <v>0.84</v>
      </c>
      <c r="Y1349" s="45">
        <f t="shared" si="275"/>
        <v>73050</v>
      </c>
      <c r="Z1349" s="41">
        <f>IF(IFERROR(MATCH(E1349,CONV_CAISO_Gen_List!C:C,0),FALSE),1,0)</f>
        <v>0</v>
      </c>
      <c r="AA1349" s="47">
        <f t="shared" si="276"/>
        <v>45.989999999999995</v>
      </c>
      <c r="AB1349">
        <f t="shared" si="277"/>
        <v>1</v>
      </c>
      <c r="AC1349">
        <f t="shared" si="278"/>
        <v>1</v>
      </c>
      <c r="AD1349">
        <f t="shared" si="284"/>
        <v>1</v>
      </c>
      <c r="AE1349">
        <f t="shared" si="279"/>
        <v>0</v>
      </c>
      <c r="AF1349">
        <f t="shared" si="280"/>
        <v>0</v>
      </c>
      <c r="AG1349" t="str">
        <f t="shared" si="281"/>
        <v>Little Bear 3</v>
      </c>
      <c r="AH1349" s="70">
        <f t="shared" si="282"/>
        <v>20</v>
      </c>
      <c r="AI1349" t="str">
        <f t="shared" si="283"/>
        <v>Solar</v>
      </c>
      <c r="AJ1349" s="44" t="str">
        <f>IFERROR(INDEX(MasterGenCapability_201906!$G:$G,MATCH($AF1349,MasterGenCapability_201906!$U:$U,0)),"")</f>
        <v/>
      </c>
      <c r="AK1349" s="44" t="str">
        <f>IFERROR(INDEX(NQC2020compliance_20191121!$L:$L,MATCH($AF1349,NQC2020compliance_20191121!$A:$A,0)),"")</f>
        <v/>
      </c>
    </row>
    <row r="1350" spans="2:37" x14ac:dyDescent="0.25">
      <c r="B1350" s="6">
        <v>1345</v>
      </c>
      <c r="C1350" s="6"/>
      <c r="D1350" s="6" t="s">
        <v>3295</v>
      </c>
      <c r="E1350" s="6"/>
      <c r="F1350" s="6" t="s">
        <v>2885</v>
      </c>
      <c r="G1350" s="6" t="s">
        <v>30</v>
      </c>
      <c r="H1350" s="6" t="s">
        <v>130</v>
      </c>
      <c r="I1350" s="6"/>
      <c r="J1350" s="6" t="s">
        <v>614</v>
      </c>
      <c r="K1350" s="6"/>
      <c r="L1350" s="6" t="s">
        <v>3</v>
      </c>
      <c r="M1350" s="12">
        <v>43101</v>
      </c>
      <c r="N1350" s="12">
        <v>50405</v>
      </c>
      <c r="O1350" s="6">
        <v>1</v>
      </c>
      <c r="P1350" s="13">
        <v>50</v>
      </c>
      <c r="Q1350" s="13">
        <v>136.874</v>
      </c>
      <c r="R1350" s="14">
        <v>0.31249771689497713</v>
      </c>
      <c r="S1350" s="6" t="s">
        <v>35</v>
      </c>
      <c r="T1350" s="6" t="s">
        <v>35</v>
      </c>
      <c r="U1350" s="15" t="s">
        <v>35</v>
      </c>
      <c r="V1350" s="15" t="s">
        <v>616</v>
      </c>
      <c r="W1350" s="15" t="s">
        <v>165</v>
      </c>
      <c r="X1350" s="16">
        <v>0.84</v>
      </c>
      <c r="Y1350" s="45">
        <f t="shared" si="275"/>
        <v>73050</v>
      </c>
      <c r="Z1350" s="41">
        <f>IF(IFERROR(MATCH(E1350,CONV_CAISO_Gen_List!C:C,0),FALSE),1,0)</f>
        <v>0</v>
      </c>
      <c r="AA1350" s="47">
        <f t="shared" si="276"/>
        <v>114.97416</v>
      </c>
      <c r="AB1350">
        <f t="shared" si="277"/>
        <v>1</v>
      </c>
      <c r="AC1350">
        <f t="shared" si="278"/>
        <v>1</v>
      </c>
      <c r="AD1350">
        <f t="shared" si="284"/>
        <v>1</v>
      </c>
      <c r="AE1350">
        <f t="shared" si="279"/>
        <v>0</v>
      </c>
      <c r="AF1350">
        <f t="shared" si="280"/>
        <v>0</v>
      </c>
      <c r="AG1350" t="str">
        <f t="shared" si="281"/>
        <v>Little Bear 4</v>
      </c>
      <c r="AH1350" s="70">
        <f t="shared" si="282"/>
        <v>50</v>
      </c>
      <c r="AI1350" t="str">
        <f t="shared" si="283"/>
        <v>Solar</v>
      </c>
      <c r="AJ1350" s="44" t="str">
        <f>IFERROR(INDEX(MasterGenCapability_201906!$G:$G,MATCH($AF1350,MasterGenCapability_201906!$U:$U,0)),"")</f>
        <v/>
      </c>
      <c r="AK1350" s="44" t="str">
        <f>IFERROR(INDEX(NQC2020compliance_20191121!$L:$L,MATCH($AF1350,NQC2020compliance_20191121!$A:$A,0)),"")</f>
        <v/>
      </c>
    </row>
    <row r="1351" spans="2:37" x14ac:dyDescent="0.25">
      <c r="B1351" s="6">
        <v>1346</v>
      </c>
      <c r="C1351" s="6"/>
      <c r="D1351" s="6" t="s">
        <v>3296</v>
      </c>
      <c r="E1351" s="6"/>
      <c r="F1351" s="6" t="s">
        <v>2885</v>
      </c>
      <c r="G1351" s="6" t="s">
        <v>30</v>
      </c>
      <c r="H1351" s="6" t="s">
        <v>130</v>
      </c>
      <c r="I1351" s="6"/>
      <c r="J1351" s="6" t="s">
        <v>614</v>
      </c>
      <c r="K1351" s="6"/>
      <c r="L1351" s="6" t="s">
        <v>3</v>
      </c>
      <c r="M1351" s="12">
        <v>43101</v>
      </c>
      <c r="N1351" s="12">
        <v>50405</v>
      </c>
      <c r="O1351" s="6">
        <v>1</v>
      </c>
      <c r="P1351" s="13">
        <v>50</v>
      </c>
      <c r="Q1351" s="13">
        <v>136.874</v>
      </c>
      <c r="R1351" s="14">
        <v>0.31249771689497713</v>
      </c>
      <c r="S1351" s="6" t="s">
        <v>35</v>
      </c>
      <c r="T1351" s="6" t="s">
        <v>35</v>
      </c>
      <c r="U1351" s="15" t="s">
        <v>35</v>
      </c>
      <c r="V1351" s="15" t="s">
        <v>616</v>
      </c>
      <c r="W1351" s="15" t="s">
        <v>165</v>
      </c>
      <c r="X1351" s="16">
        <v>0.84</v>
      </c>
      <c r="Y1351" s="45">
        <f t="shared" ref="Y1351:Y1356" si="285">IF(O1351,DATE(2099,12,31),N1351)</f>
        <v>73050</v>
      </c>
      <c r="Z1351" s="41">
        <f>IF(IFERROR(MATCH(E1351,CONV_CAISO_Gen_List!C:C,0),FALSE),1,0)</f>
        <v>0</v>
      </c>
      <c r="AA1351" s="47">
        <f t="shared" ref="AA1351:AA1356" si="286">Q1351*X1351</f>
        <v>114.97416</v>
      </c>
      <c r="AB1351">
        <f t="shared" ref="AB1351:AB1356" si="287">IF(AND(YEAR(M1351)&lt;=$AB$5,YEAR(Y1351)&gt;=$AB$5),1,0)</f>
        <v>1</v>
      </c>
      <c r="AC1351">
        <f t="shared" ref="AC1351:AC1356" si="288">IF(T1351="CAISO",1,0)</f>
        <v>1</v>
      </c>
      <c r="AD1351">
        <f t="shared" si="284"/>
        <v>1</v>
      </c>
      <c r="AE1351">
        <f t="shared" ref="AE1351:AE1356" si="289">IF(P1351=0,1,0)</f>
        <v>0</v>
      </c>
      <c r="AF1351">
        <f t="shared" si="280"/>
        <v>0</v>
      </c>
      <c r="AG1351" t="str">
        <f t="shared" si="281"/>
        <v>Little Bear 5</v>
      </c>
      <c r="AH1351" s="70">
        <f t="shared" si="282"/>
        <v>50</v>
      </c>
      <c r="AI1351" t="str">
        <f t="shared" si="283"/>
        <v>Solar</v>
      </c>
      <c r="AJ1351" s="44" t="str">
        <f>IFERROR(INDEX(MasterGenCapability_201906!$G:$G,MATCH($AF1351,MasterGenCapability_201906!$U:$U,0)),"")</f>
        <v/>
      </c>
      <c r="AK1351" s="44" t="str">
        <f>IFERROR(INDEX(NQC2020compliance_20191121!$L:$L,MATCH($AF1351,NQC2020compliance_20191121!$A:$A,0)),"")</f>
        <v/>
      </c>
    </row>
    <row r="1352" spans="2:37" x14ac:dyDescent="0.25">
      <c r="B1352" s="6">
        <v>1347</v>
      </c>
      <c r="C1352" s="6"/>
      <c r="D1352" s="6" t="s">
        <v>3297</v>
      </c>
      <c r="E1352" s="6"/>
      <c r="F1352" s="6" t="s">
        <v>2885</v>
      </c>
      <c r="G1352" s="6" t="s">
        <v>30</v>
      </c>
      <c r="H1352" s="6" t="s">
        <v>79</v>
      </c>
      <c r="I1352" s="6"/>
      <c r="J1352" s="6" t="s">
        <v>992</v>
      </c>
      <c r="K1352" s="6"/>
      <c r="L1352" s="6" t="s">
        <v>3</v>
      </c>
      <c r="M1352" s="12">
        <v>43101</v>
      </c>
      <c r="N1352" s="12">
        <v>47483</v>
      </c>
      <c r="O1352" s="6">
        <v>1</v>
      </c>
      <c r="P1352" s="13">
        <v>42</v>
      </c>
      <c r="Q1352" s="13">
        <v>138</v>
      </c>
      <c r="R1352" s="14">
        <v>0.37508153946510109</v>
      </c>
      <c r="S1352" s="6" t="s">
        <v>35</v>
      </c>
      <c r="T1352" s="6" t="s">
        <v>35</v>
      </c>
      <c r="U1352" s="15" t="s">
        <v>35</v>
      </c>
      <c r="V1352" s="15" t="s">
        <v>992</v>
      </c>
      <c r="W1352" s="15" t="s">
        <v>165</v>
      </c>
      <c r="X1352" s="16">
        <v>0.84</v>
      </c>
      <c r="Y1352" s="45">
        <f t="shared" si="285"/>
        <v>73050</v>
      </c>
      <c r="Z1352" s="41">
        <f>IF(IFERROR(MATCH(E1352,CONV_CAISO_Gen_List!C:C,0),FALSE),1,0)</f>
        <v>0</v>
      </c>
      <c r="AA1352" s="47">
        <f t="shared" si="286"/>
        <v>115.92</v>
      </c>
      <c r="AB1352">
        <f t="shared" si="287"/>
        <v>1</v>
      </c>
      <c r="AC1352">
        <f t="shared" si="288"/>
        <v>1</v>
      </c>
      <c r="AD1352">
        <f t="shared" si="284"/>
        <v>1</v>
      </c>
      <c r="AE1352">
        <f t="shared" si="289"/>
        <v>0</v>
      </c>
      <c r="AF1352">
        <f t="shared" si="280"/>
        <v>0</v>
      </c>
      <c r="AG1352" t="str">
        <f t="shared" si="281"/>
        <v>Voyager Wind III</v>
      </c>
      <c r="AH1352" s="70">
        <f t="shared" si="282"/>
        <v>42</v>
      </c>
      <c r="AI1352" t="str">
        <f t="shared" si="283"/>
        <v>Wind</v>
      </c>
      <c r="AJ1352" s="44" t="str">
        <f>IFERROR(INDEX(MasterGenCapability_201906!$G:$G,MATCH($AF1352,MasterGenCapability_201906!$U:$U,0)),"")</f>
        <v/>
      </c>
      <c r="AK1352" s="44" t="str">
        <f>IFERROR(INDEX(NQC2020compliance_20191121!$L:$L,MATCH($AF1352,NQC2020compliance_20191121!$A:$A,0)),"")</f>
        <v/>
      </c>
    </row>
    <row r="1353" spans="2:37" x14ac:dyDescent="0.25">
      <c r="B1353" s="6">
        <v>1348</v>
      </c>
      <c r="C1353" s="6"/>
      <c r="D1353" s="6" t="s">
        <v>3298</v>
      </c>
      <c r="E1353" s="6"/>
      <c r="F1353" s="6" t="s">
        <v>2885</v>
      </c>
      <c r="G1353" s="6" t="s">
        <v>30</v>
      </c>
      <c r="H1353" s="6" t="s">
        <v>174</v>
      </c>
      <c r="I1353" s="6"/>
      <c r="J1353" s="6" t="s">
        <v>992</v>
      </c>
      <c r="K1353" s="6"/>
      <c r="L1353" s="6" t="s">
        <v>3</v>
      </c>
      <c r="M1353" s="12">
        <v>43101</v>
      </c>
      <c r="N1353" s="12">
        <v>47483</v>
      </c>
      <c r="O1353" s="6">
        <v>1</v>
      </c>
      <c r="P1353" s="13">
        <v>125</v>
      </c>
      <c r="Q1353" s="13">
        <v>372.2</v>
      </c>
      <c r="R1353" s="14">
        <v>0.33990867579908673</v>
      </c>
      <c r="S1353" s="6" t="s">
        <v>35</v>
      </c>
      <c r="T1353" s="6" t="s">
        <v>35</v>
      </c>
      <c r="U1353" s="15" t="s">
        <v>35</v>
      </c>
      <c r="V1353" s="15" t="s">
        <v>992</v>
      </c>
      <c r="W1353" s="15" t="s">
        <v>165</v>
      </c>
      <c r="X1353" s="16">
        <v>0.84</v>
      </c>
      <c r="Y1353" s="45">
        <f t="shared" si="285"/>
        <v>73050</v>
      </c>
      <c r="Z1353" s="41">
        <f>IF(IFERROR(MATCH(E1353,CONV_CAISO_Gen_List!C:C,0),FALSE),1,0)</f>
        <v>0</v>
      </c>
      <c r="AA1353" s="47">
        <f t="shared" si="286"/>
        <v>312.64799999999997</v>
      </c>
      <c r="AB1353">
        <f t="shared" si="287"/>
        <v>1</v>
      </c>
      <c r="AC1353">
        <f t="shared" si="288"/>
        <v>1</v>
      </c>
      <c r="AD1353">
        <f t="shared" si="284"/>
        <v>1</v>
      </c>
      <c r="AE1353">
        <f t="shared" si="289"/>
        <v>0</v>
      </c>
      <c r="AF1353">
        <f t="shared" si="280"/>
        <v>0</v>
      </c>
      <c r="AG1353" t="str">
        <f t="shared" si="281"/>
        <v>Los Banos Wind</v>
      </c>
      <c r="AH1353" s="70">
        <f t="shared" si="282"/>
        <v>125</v>
      </c>
      <c r="AI1353" t="str">
        <f t="shared" si="283"/>
        <v>Wind</v>
      </c>
      <c r="AJ1353" s="44" t="str">
        <f>IFERROR(INDEX(MasterGenCapability_201906!$G:$G,MATCH($AF1353,MasterGenCapability_201906!$U:$U,0)),"")</f>
        <v/>
      </c>
      <c r="AK1353" s="44" t="str">
        <f>IFERROR(INDEX(NQC2020compliance_20191121!$L:$L,MATCH($AF1353,NQC2020compliance_20191121!$A:$A,0)),"")</f>
        <v/>
      </c>
    </row>
    <row r="1354" spans="2:37" x14ac:dyDescent="0.25">
      <c r="B1354" s="6">
        <v>1349</v>
      </c>
      <c r="C1354" s="6"/>
      <c r="D1354" s="6" t="s">
        <v>3299</v>
      </c>
      <c r="E1354" s="6"/>
      <c r="F1354" s="6" t="s">
        <v>2885</v>
      </c>
      <c r="G1354" s="6" t="s">
        <v>30</v>
      </c>
      <c r="H1354" s="6" t="s">
        <v>844</v>
      </c>
      <c r="I1354" s="6"/>
      <c r="J1354" s="6" t="s">
        <v>614</v>
      </c>
      <c r="K1354" s="6"/>
      <c r="L1354" s="6" t="s">
        <v>3</v>
      </c>
      <c r="M1354" s="12">
        <v>43101</v>
      </c>
      <c r="N1354" s="12">
        <v>50405</v>
      </c>
      <c r="O1354" s="6">
        <v>1</v>
      </c>
      <c r="P1354" s="13">
        <v>80</v>
      </c>
      <c r="Q1354" s="13">
        <v>261.59699999999998</v>
      </c>
      <c r="R1354" s="14">
        <v>0.37328339041095887</v>
      </c>
      <c r="S1354" s="6" t="s">
        <v>35</v>
      </c>
      <c r="T1354" s="6" t="s">
        <v>35</v>
      </c>
      <c r="U1354" s="15" t="s">
        <v>35</v>
      </c>
      <c r="V1354" s="15" t="s">
        <v>616</v>
      </c>
      <c r="W1354" s="15" t="s">
        <v>165</v>
      </c>
      <c r="X1354" s="16">
        <v>0.84</v>
      </c>
      <c r="Y1354" s="45">
        <f t="shared" si="285"/>
        <v>73050</v>
      </c>
      <c r="Z1354" s="41">
        <f>IF(IFERROR(MATCH(E1354,CONV_CAISO_Gen_List!C:C,0),FALSE),1,0)</f>
        <v>0</v>
      </c>
      <c r="AA1354" s="47">
        <f t="shared" si="286"/>
        <v>219.74147999999997</v>
      </c>
      <c r="AB1354">
        <f t="shared" si="287"/>
        <v>1</v>
      </c>
      <c r="AC1354">
        <f t="shared" si="288"/>
        <v>1</v>
      </c>
      <c r="AD1354">
        <f t="shared" si="284"/>
        <v>1</v>
      </c>
      <c r="AE1354">
        <f t="shared" si="289"/>
        <v>0</v>
      </c>
      <c r="AF1354">
        <f t="shared" si="280"/>
        <v>0</v>
      </c>
      <c r="AG1354" t="str">
        <f t="shared" si="281"/>
        <v>Desert Harvest</v>
      </c>
      <c r="AH1354" s="70">
        <f t="shared" si="282"/>
        <v>80</v>
      </c>
      <c r="AI1354" t="str">
        <f t="shared" si="283"/>
        <v>Solar</v>
      </c>
      <c r="AJ1354" s="44" t="str">
        <f>IFERROR(INDEX(MasterGenCapability_201906!$G:$G,MATCH($AF1354,MasterGenCapability_201906!$U:$U,0)),"")</f>
        <v/>
      </c>
      <c r="AK1354" s="44" t="str">
        <f>IFERROR(INDEX(NQC2020compliance_20191121!$L:$L,MATCH($AF1354,NQC2020compliance_20191121!$A:$A,0)),"")</f>
        <v/>
      </c>
    </row>
    <row r="1355" spans="2:37" x14ac:dyDescent="0.25">
      <c r="B1355" s="6">
        <v>1350</v>
      </c>
      <c r="C1355" s="6"/>
      <c r="D1355" s="6" t="s">
        <v>3300</v>
      </c>
      <c r="E1355" s="6"/>
      <c r="F1355" s="6" t="s">
        <v>2885</v>
      </c>
      <c r="G1355" s="6" t="s">
        <v>30</v>
      </c>
      <c r="H1355" s="6" t="s">
        <v>766</v>
      </c>
      <c r="I1355" s="6"/>
      <c r="J1355" s="6" t="s">
        <v>614</v>
      </c>
      <c r="K1355" s="6"/>
      <c r="L1355" s="6" t="s">
        <v>1</v>
      </c>
      <c r="M1355" s="12">
        <v>42649</v>
      </c>
      <c r="N1355" s="12">
        <v>49953</v>
      </c>
      <c r="O1355" s="6">
        <v>1</v>
      </c>
      <c r="P1355" s="13">
        <v>1</v>
      </c>
      <c r="Q1355" s="13">
        <v>1.8</v>
      </c>
      <c r="R1355" s="14">
        <v>0.20547945205479454</v>
      </c>
      <c r="S1355" s="6" t="s">
        <v>35</v>
      </c>
      <c r="T1355" s="6" t="s">
        <v>35</v>
      </c>
      <c r="U1355" s="15" t="s">
        <v>35</v>
      </c>
      <c r="V1355" s="15" t="s">
        <v>616</v>
      </c>
      <c r="W1355" s="15" t="s">
        <v>165</v>
      </c>
      <c r="X1355" s="16">
        <v>1</v>
      </c>
      <c r="Y1355" s="45">
        <f t="shared" si="285"/>
        <v>73050</v>
      </c>
      <c r="Z1355" s="41">
        <f>IF(IFERROR(MATCH(E1355,CONV_CAISO_Gen_List!C:C,0),FALSE),1,0)</f>
        <v>0</v>
      </c>
      <c r="AA1355" s="47">
        <f t="shared" si="286"/>
        <v>1.8</v>
      </c>
      <c r="AB1355">
        <f t="shared" si="287"/>
        <v>1</v>
      </c>
      <c r="AC1355">
        <f t="shared" si="288"/>
        <v>1</v>
      </c>
      <c r="AD1355">
        <f t="shared" si="284"/>
        <v>1</v>
      </c>
      <c r="AE1355">
        <f t="shared" si="289"/>
        <v>0</v>
      </c>
      <c r="AF1355">
        <f t="shared" si="280"/>
        <v>0</v>
      </c>
      <c r="AG1355" t="str">
        <f t="shared" si="281"/>
        <v>Freethy 1 (FIT)</v>
      </c>
      <c r="AH1355" s="70">
        <f t="shared" si="282"/>
        <v>1</v>
      </c>
      <c r="AI1355" t="str">
        <f t="shared" si="283"/>
        <v>Solar</v>
      </c>
      <c r="AJ1355" s="44" t="str">
        <f>IFERROR(INDEX(MasterGenCapability_201906!$G:$G,MATCH($AF1355,MasterGenCapability_201906!$U:$U,0)),"")</f>
        <v/>
      </c>
      <c r="AK1355" s="44" t="str">
        <f>IFERROR(INDEX(NQC2020compliance_20191121!$L:$L,MATCH($AF1355,NQC2020compliance_20191121!$A:$A,0)),"")</f>
        <v/>
      </c>
    </row>
    <row r="1356" spans="2:37" x14ac:dyDescent="0.25">
      <c r="B1356" s="6">
        <v>1351</v>
      </c>
      <c r="C1356" s="6"/>
      <c r="D1356" s="6" t="s">
        <v>3301</v>
      </c>
      <c r="E1356" s="6"/>
      <c r="F1356" s="6" t="s">
        <v>2885</v>
      </c>
      <c r="G1356" s="6" t="s">
        <v>30</v>
      </c>
      <c r="H1356" s="6" t="s">
        <v>766</v>
      </c>
      <c r="I1356" s="6"/>
      <c r="J1356" s="6" t="s">
        <v>614</v>
      </c>
      <c r="K1356" s="6"/>
      <c r="L1356" s="6" t="s">
        <v>1</v>
      </c>
      <c r="M1356" s="12">
        <v>42649</v>
      </c>
      <c r="N1356" s="12">
        <v>49953</v>
      </c>
      <c r="O1356" s="6">
        <v>1</v>
      </c>
      <c r="P1356" s="13">
        <v>1</v>
      </c>
      <c r="Q1356" s="13">
        <v>1.8</v>
      </c>
      <c r="R1356" s="14">
        <v>0.20547945205479454</v>
      </c>
      <c r="S1356" s="6" t="s">
        <v>35</v>
      </c>
      <c r="T1356" s="6" t="s">
        <v>35</v>
      </c>
      <c r="U1356" s="15" t="s">
        <v>35</v>
      </c>
      <c r="V1356" s="15" t="s">
        <v>616</v>
      </c>
      <c r="W1356" s="15" t="s">
        <v>165</v>
      </c>
      <c r="X1356" s="16">
        <v>1</v>
      </c>
      <c r="Y1356" s="45">
        <f t="shared" si="285"/>
        <v>73050</v>
      </c>
      <c r="Z1356" s="41">
        <f>IF(IFERROR(MATCH(E1356,CONV_CAISO_Gen_List!C:C,0),FALSE),1,0)</f>
        <v>0</v>
      </c>
      <c r="AA1356" s="47">
        <f t="shared" si="286"/>
        <v>1.8</v>
      </c>
      <c r="AB1356">
        <f t="shared" si="287"/>
        <v>1</v>
      </c>
      <c r="AC1356">
        <f t="shared" si="288"/>
        <v>1</v>
      </c>
      <c r="AD1356">
        <f t="shared" si="284"/>
        <v>1</v>
      </c>
      <c r="AE1356">
        <f t="shared" si="289"/>
        <v>0</v>
      </c>
      <c r="AF1356">
        <f t="shared" si="280"/>
        <v>0</v>
      </c>
      <c r="AG1356" t="str">
        <f t="shared" si="281"/>
        <v>Freethy 2 (FIT)</v>
      </c>
      <c r="AH1356" s="70">
        <f t="shared" si="282"/>
        <v>1</v>
      </c>
      <c r="AI1356" t="str">
        <f t="shared" si="283"/>
        <v>Solar</v>
      </c>
      <c r="AJ1356" s="44" t="str">
        <f>IFERROR(INDEX(MasterGenCapability_201906!$G:$G,MATCH($AF1356,MasterGenCapability_201906!$U:$U,0)),"")</f>
        <v/>
      </c>
      <c r="AK1356" s="44" t="str">
        <f>IFERROR(INDEX(NQC2020compliance_20191121!$L:$L,MATCH($AF1356,NQC2020compliance_20191121!$A:$A,0)),"")</f>
        <v/>
      </c>
    </row>
    <row r="1357" spans="2:37" x14ac:dyDescent="0.25">
      <c r="M1357" s="3"/>
      <c r="O1357" s="2"/>
    </row>
    <row r="1358" spans="2:37" x14ac:dyDescent="0.25">
      <c r="M1358" s="3"/>
      <c r="O1358" s="2"/>
    </row>
    <row r="1359" spans="2:37" x14ac:dyDescent="0.25">
      <c r="M1359" s="3"/>
      <c r="O1359" s="2"/>
    </row>
    <row r="1360" spans="2:37" x14ac:dyDescent="0.25">
      <c r="M1360" s="3"/>
      <c r="O1360" s="2"/>
    </row>
    <row r="1361" spans="13:15" x14ac:dyDescent="0.25">
      <c r="M1361" s="3"/>
      <c r="O1361" s="2"/>
    </row>
    <row r="1362" spans="13:15" x14ac:dyDescent="0.25">
      <c r="M1362" s="3"/>
      <c r="O1362" s="2"/>
    </row>
    <row r="1363" spans="13:15" x14ac:dyDescent="0.25">
      <c r="M1363" s="3"/>
      <c r="O1363" s="2"/>
    </row>
    <row r="1364" spans="13:15" x14ac:dyDescent="0.25">
      <c r="M1364" s="3"/>
      <c r="O1364" s="2"/>
    </row>
    <row r="1365" spans="13:15" x14ac:dyDescent="0.25">
      <c r="M1365" s="3"/>
      <c r="O1365" s="2"/>
    </row>
    <row r="1366" spans="13:15" x14ac:dyDescent="0.25">
      <c r="M1366" s="3"/>
      <c r="O1366" s="2"/>
    </row>
    <row r="1367" spans="13:15" x14ac:dyDescent="0.25">
      <c r="M1367" s="3"/>
      <c r="O1367" s="2"/>
    </row>
    <row r="1368" spans="13:15" x14ac:dyDescent="0.25">
      <c r="M1368" s="3"/>
      <c r="O1368" s="2"/>
    </row>
    <row r="1369" spans="13:15" x14ac:dyDescent="0.25">
      <c r="M1369" s="3"/>
      <c r="O1369" s="2"/>
    </row>
    <row r="1370" spans="13:15" x14ac:dyDescent="0.25">
      <c r="M1370" s="3"/>
      <c r="O1370" s="2"/>
    </row>
    <row r="1371" spans="13:15" x14ac:dyDescent="0.25">
      <c r="M1371" s="3"/>
      <c r="O1371" s="2"/>
    </row>
    <row r="1372" spans="13:15" x14ac:dyDescent="0.25">
      <c r="M1372" s="3"/>
      <c r="O1372" s="2"/>
    </row>
    <row r="1373" spans="13:15" x14ac:dyDescent="0.25">
      <c r="M1373" s="3"/>
      <c r="O1373" s="2"/>
    </row>
    <row r="1374" spans="13:15" x14ac:dyDescent="0.25">
      <c r="M1374" s="3"/>
      <c r="O1374" s="2"/>
    </row>
    <row r="1375" spans="13:15" x14ac:dyDescent="0.25">
      <c r="M1375" s="3"/>
      <c r="O1375" s="2"/>
    </row>
    <row r="1376" spans="13:15" x14ac:dyDescent="0.25">
      <c r="M1376" s="3"/>
      <c r="O1376" s="2"/>
    </row>
    <row r="1377" spans="13:15" x14ac:dyDescent="0.25">
      <c r="M1377" s="3"/>
      <c r="O1377" s="2"/>
    </row>
    <row r="1378" spans="13:15" x14ac:dyDescent="0.25">
      <c r="M1378" s="3"/>
      <c r="O1378" s="2"/>
    </row>
    <row r="1379" spans="13:15" x14ac:dyDescent="0.25">
      <c r="M1379" s="3"/>
      <c r="O1379" s="2"/>
    </row>
    <row r="1380" spans="13:15" x14ac:dyDescent="0.25">
      <c r="M1380" s="3"/>
      <c r="O1380" s="2"/>
    </row>
    <row r="1381" spans="13:15" x14ac:dyDescent="0.25">
      <c r="M1381" s="3"/>
      <c r="O1381" s="2"/>
    </row>
    <row r="1382" spans="13:15" x14ac:dyDescent="0.25">
      <c r="M1382" s="3"/>
      <c r="O1382" s="2"/>
    </row>
    <row r="1383" spans="13:15" x14ac:dyDescent="0.25">
      <c r="M1383" s="3"/>
      <c r="O1383" s="2"/>
    </row>
    <row r="1384" spans="13:15" x14ac:dyDescent="0.25">
      <c r="M1384" s="3"/>
      <c r="O1384" s="2"/>
    </row>
    <row r="1385" spans="13:15" x14ac:dyDescent="0.25">
      <c r="M1385" s="3"/>
      <c r="O1385" s="2"/>
    </row>
    <row r="1386" spans="13:15" x14ac:dyDescent="0.25">
      <c r="M1386" s="3"/>
      <c r="O1386" s="2"/>
    </row>
    <row r="1387" spans="13:15" x14ac:dyDescent="0.25">
      <c r="M1387" s="3"/>
      <c r="O1387" s="2"/>
    </row>
    <row r="1388" spans="13:15" x14ac:dyDescent="0.25">
      <c r="M1388" s="3"/>
      <c r="O1388" s="2"/>
    </row>
    <row r="1389" spans="13:15" x14ac:dyDescent="0.25">
      <c r="M1389" s="3"/>
      <c r="O1389" s="2"/>
    </row>
    <row r="1390" spans="13:15" x14ac:dyDescent="0.25">
      <c r="M1390" s="3"/>
      <c r="O1390" s="2"/>
    </row>
    <row r="1391" spans="13:15" x14ac:dyDescent="0.25">
      <c r="M1391" s="3"/>
      <c r="O1391" s="2"/>
    </row>
    <row r="1392" spans="13:15" x14ac:dyDescent="0.25">
      <c r="M1392" s="3"/>
      <c r="O1392" s="2"/>
    </row>
    <row r="1393" spans="13:15" x14ac:dyDescent="0.25">
      <c r="M1393" s="3"/>
      <c r="O1393" s="2"/>
    </row>
    <row r="1394" spans="13:15" x14ac:dyDescent="0.25">
      <c r="M1394" s="3"/>
      <c r="O1394" s="2"/>
    </row>
    <row r="1395" spans="13:15" x14ac:dyDescent="0.25">
      <c r="M1395" s="3"/>
      <c r="O1395" s="2"/>
    </row>
    <row r="1396" spans="13:15" x14ac:dyDescent="0.25">
      <c r="M1396" s="3"/>
      <c r="O1396" s="2"/>
    </row>
    <row r="1397" spans="13:15" x14ac:dyDescent="0.25">
      <c r="M1397" s="3"/>
      <c r="O1397" s="2"/>
    </row>
    <row r="1398" spans="13:15" x14ac:dyDescent="0.25">
      <c r="M1398" s="3"/>
      <c r="O1398" s="2"/>
    </row>
    <row r="1399" spans="13:15" x14ac:dyDescent="0.25">
      <c r="M1399" s="3"/>
      <c r="O1399" s="2"/>
    </row>
    <row r="1400" spans="13:15" x14ac:dyDescent="0.25">
      <c r="M1400" s="3"/>
      <c r="O1400" s="2"/>
    </row>
    <row r="1401" spans="13:15" x14ac:dyDescent="0.25">
      <c r="M1401" s="3"/>
      <c r="O1401" s="2"/>
    </row>
    <row r="1402" spans="13:15" x14ac:dyDescent="0.25">
      <c r="M1402" s="3"/>
      <c r="O1402" s="2"/>
    </row>
    <row r="1403" spans="13:15" x14ac:dyDescent="0.25">
      <c r="M1403" s="3"/>
      <c r="O1403" s="2"/>
    </row>
    <row r="1404" spans="13:15" x14ac:dyDescent="0.25">
      <c r="M1404" s="3"/>
      <c r="O1404" s="2"/>
    </row>
    <row r="1405" spans="13:15" x14ac:dyDescent="0.25">
      <c r="M1405" s="3"/>
      <c r="O1405" s="2"/>
    </row>
    <row r="1406" spans="13:15" x14ac:dyDescent="0.25">
      <c r="M1406" s="3"/>
      <c r="O1406" s="2"/>
    </row>
    <row r="1407" spans="13:15" x14ac:dyDescent="0.25">
      <c r="M1407" s="3"/>
      <c r="O1407" s="2"/>
    </row>
    <row r="1408" spans="13:15" x14ac:dyDescent="0.25">
      <c r="M1408" s="3"/>
      <c r="O1408" s="2"/>
    </row>
    <row r="1409" spans="13:15" x14ac:dyDescent="0.25">
      <c r="M1409" s="3"/>
      <c r="O1409" s="2"/>
    </row>
    <row r="1410" spans="13:15" x14ac:dyDescent="0.25">
      <c r="M1410" s="3"/>
      <c r="O1410" s="2"/>
    </row>
    <row r="1411" spans="13:15" x14ac:dyDescent="0.25">
      <c r="M1411" s="3"/>
      <c r="O1411" s="2"/>
    </row>
    <row r="1412" spans="13:15" x14ac:dyDescent="0.25">
      <c r="M1412" s="3"/>
      <c r="O1412" s="2"/>
    </row>
    <row r="1413" spans="13:15" x14ac:dyDescent="0.25">
      <c r="M1413" s="3"/>
      <c r="O1413" s="2"/>
    </row>
    <row r="1414" spans="13:15" x14ac:dyDescent="0.25">
      <c r="M1414" s="3"/>
      <c r="O1414" s="2"/>
    </row>
    <row r="1415" spans="13:15" x14ac:dyDescent="0.25">
      <c r="M1415" s="3"/>
      <c r="O1415" s="2"/>
    </row>
    <row r="1416" spans="13:15" x14ac:dyDescent="0.25">
      <c r="M1416" s="3"/>
      <c r="O1416" s="2"/>
    </row>
    <row r="1417" spans="13:15" x14ac:dyDescent="0.25">
      <c r="M1417" s="3"/>
      <c r="O1417" s="2"/>
    </row>
    <row r="1418" spans="13:15" x14ac:dyDescent="0.25">
      <c r="M1418" s="3"/>
      <c r="O1418" s="2"/>
    </row>
    <row r="1419" spans="13:15" x14ac:dyDescent="0.25">
      <c r="M1419" s="3"/>
      <c r="O1419" s="2"/>
    </row>
    <row r="1420" spans="13:15" x14ac:dyDescent="0.25">
      <c r="M1420" s="3"/>
      <c r="O1420" s="2"/>
    </row>
    <row r="1421" spans="13:15" x14ac:dyDescent="0.25">
      <c r="M1421" s="3"/>
      <c r="O1421" s="2"/>
    </row>
  </sheetData>
  <autoFilter ref="A5:AI1356" xr:uid="{57C2E4A6-D1DA-4B34-9425-3507514588D9}">
    <filterColumn colId="29">
      <filters>
        <filter val="1"/>
      </filters>
    </filterColumn>
  </autoFilter>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39BDB-44B4-4331-90A0-491A967EBA52}">
  <dimension ref="A1:U1365"/>
  <sheetViews>
    <sheetView topLeftCell="J391" zoomScale="80" zoomScaleNormal="80" workbookViewId="0">
      <selection activeCell="U413" sqref="U413"/>
    </sheetView>
  </sheetViews>
  <sheetFormatPr defaultRowHeight="15" x14ac:dyDescent="0.25"/>
  <cols>
    <col min="1" max="1" width="12" bestFit="1" customWidth="1"/>
    <col min="2" max="2" width="47" bestFit="1" customWidth="1"/>
    <col min="3" max="3" width="18.42578125" bestFit="1" customWidth="1"/>
    <col min="4" max="4" width="23.5703125" bestFit="1" customWidth="1"/>
    <col min="5" max="5" width="18.140625" bestFit="1" customWidth="1"/>
    <col min="6" max="6" width="12.140625" bestFit="1" customWidth="1"/>
    <col min="7" max="7" width="26.42578125" style="83" bestFit="1" customWidth="1"/>
    <col min="8" max="8" width="20" bestFit="1" customWidth="1"/>
    <col min="9" max="9" width="75.28515625" bestFit="1" customWidth="1"/>
    <col min="10" max="10" width="20.5703125" bestFit="1" customWidth="1"/>
    <col min="11" max="11" width="9.28515625" bestFit="1" customWidth="1"/>
    <col min="12" max="12" width="3.7109375" bestFit="1" customWidth="1"/>
    <col min="13" max="13" width="19.42578125" bestFit="1" customWidth="1"/>
    <col min="14" max="14" width="15.28515625" bestFit="1" customWidth="1"/>
    <col min="15" max="15" width="25.7109375" bestFit="1" customWidth="1"/>
    <col min="16" max="16" width="13.42578125" bestFit="1" customWidth="1"/>
    <col min="17" max="17" width="7.140625" bestFit="1" customWidth="1"/>
    <col min="18" max="18" width="24.28515625" bestFit="1" customWidth="1"/>
    <col min="19" max="19" width="11.42578125" bestFit="1" customWidth="1"/>
    <col min="20" max="20" width="6" bestFit="1" customWidth="1"/>
    <col min="21" max="21" width="20.28515625" style="83" bestFit="1" customWidth="1"/>
  </cols>
  <sheetData>
    <row r="1" spans="1:21" x14ac:dyDescent="0.25">
      <c r="A1" t="s">
        <v>6378</v>
      </c>
      <c r="B1" t="s">
        <v>6379</v>
      </c>
      <c r="C1" t="s">
        <v>6380</v>
      </c>
      <c r="D1" t="s">
        <v>6381</v>
      </c>
      <c r="E1" t="s">
        <v>6382</v>
      </c>
      <c r="F1" t="s">
        <v>6383</v>
      </c>
      <c r="G1" s="83" t="s">
        <v>6384</v>
      </c>
      <c r="H1" t="s">
        <v>6385</v>
      </c>
      <c r="I1" t="s">
        <v>6386</v>
      </c>
      <c r="J1" t="s">
        <v>6387</v>
      </c>
      <c r="K1" t="s">
        <v>6388</v>
      </c>
      <c r="L1" t="s">
        <v>6389</v>
      </c>
      <c r="M1" t="s">
        <v>6390</v>
      </c>
      <c r="N1" t="s">
        <v>5197</v>
      </c>
      <c r="O1" t="s">
        <v>6391</v>
      </c>
      <c r="P1" t="s">
        <v>6392</v>
      </c>
      <c r="Q1" t="s">
        <v>6393</v>
      </c>
      <c r="R1" t="s">
        <v>6394</v>
      </c>
      <c r="S1" t="s">
        <v>6395</v>
      </c>
      <c r="T1" t="s">
        <v>6396</v>
      </c>
      <c r="U1" s="83" t="s">
        <v>7612</v>
      </c>
    </row>
    <row r="2" spans="1:21" x14ac:dyDescent="0.25">
      <c r="A2" t="s">
        <v>6397</v>
      </c>
      <c r="B2" t="s">
        <v>5128</v>
      </c>
      <c r="C2" t="s">
        <v>6408</v>
      </c>
      <c r="D2" s="82">
        <v>31411</v>
      </c>
      <c r="E2" t="s">
        <v>3399</v>
      </c>
      <c r="F2">
        <v>24.1</v>
      </c>
      <c r="G2" s="83">
        <v>17.100000000000001</v>
      </c>
      <c r="H2">
        <v>1</v>
      </c>
      <c r="I2" t="s">
        <v>7602</v>
      </c>
      <c r="K2" t="s">
        <v>6427</v>
      </c>
      <c r="L2" t="s">
        <v>5312</v>
      </c>
      <c r="M2" t="s">
        <v>5312</v>
      </c>
      <c r="N2" t="s">
        <v>6401</v>
      </c>
      <c r="O2" t="s">
        <v>3173</v>
      </c>
      <c r="P2" t="s">
        <v>6402</v>
      </c>
      <c r="Q2" t="s">
        <v>6427</v>
      </c>
      <c r="R2" t="s">
        <v>3399</v>
      </c>
      <c r="S2" t="s">
        <v>6403</v>
      </c>
      <c r="T2" t="s">
        <v>6407</v>
      </c>
      <c r="U2" s="83" t="str">
        <f t="shared" ref="U2:U65" si="0">IF(J2="",O2,J2)</f>
        <v>ZOND_6_UNIT</v>
      </c>
    </row>
    <row r="3" spans="1:21" x14ac:dyDescent="0.25">
      <c r="A3" t="s">
        <v>6397</v>
      </c>
      <c r="B3" t="s">
        <v>4447</v>
      </c>
      <c r="C3" t="s">
        <v>6408</v>
      </c>
      <c r="D3" s="82">
        <v>41677</v>
      </c>
      <c r="E3" t="s">
        <v>3399</v>
      </c>
      <c r="F3">
        <v>4.2</v>
      </c>
      <c r="G3" s="83">
        <v>3.5</v>
      </c>
      <c r="H3">
        <v>1</v>
      </c>
      <c r="I3" t="s">
        <v>7262</v>
      </c>
      <c r="K3" t="s">
        <v>1127</v>
      </c>
      <c r="L3" t="s">
        <v>5319</v>
      </c>
      <c r="M3" t="s">
        <v>5312</v>
      </c>
      <c r="N3" t="s">
        <v>6401</v>
      </c>
      <c r="O3" t="s">
        <v>2360</v>
      </c>
      <c r="P3" t="s">
        <v>6402</v>
      </c>
      <c r="Q3" t="s">
        <v>1127</v>
      </c>
      <c r="R3" t="s">
        <v>3399</v>
      </c>
      <c r="S3" t="s">
        <v>6403</v>
      </c>
      <c r="T3" t="s">
        <v>6404</v>
      </c>
      <c r="U3" s="83" t="str">
        <f t="shared" si="0"/>
        <v>OAKWD_6_ZEPHWD</v>
      </c>
    </row>
    <row r="4" spans="1:21" x14ac:dyDescent="0.25">
      <c r="A4" t="s">
        <v>6397</v>
      </c>
      <c r="B4" t="s">
        <v>3983</v>
      </c>
      <c r="C4" t="s">
        <v>6408</v>
      </c>
      <c r="D4" s="82">
        <v>37463</v>
      </c>
      <c r="E4" t="s">
        <v>6409</v>
      </c>
      <c r="F4">
        <v>49.9</v>
      </c>
      <c r="G4" s="83">
        <v>47.6</v>
      </c>
      <c r="H4">
        <v>1</v>
      </c>
      <c r="I4" t="s">
        <v>6714</v>
      </c>
      <c r="K4" t="s">
        <v>6427</v>
      </c>
      <c r="L4" t="s">
        <v>5312</v>
      </c>
      <c r="M4" t="s">
        <v>5312</v>
      </c>
      <c r="N4" t="s">
        <v>6401</v>
      </c>
      <c r="O4" t="s">
        <v>3982</v>
      </c>
      <c r="P4" t="s">
        <v>6402</v>
      </c>
      <c r="Q4" t="s">
        <v>6427</v>
      </c>
      <c r="R4" t="s">
        <v>6425</v>
      </c>
      <c r="S4" t="s">
        <v>6403</v>
      </c>
      <c r="T4" t="s">
        <v>6407</v>
      </c>
      <c r="U4" s="83" t="str">
        <f t="shared" si="0"/>
        <v>YUBACT_6_UNITA1</v>
      </c>
    </row>
    <row r="5" spans="1:21" x14ac:dyDescent="0.25">
      <c r="A5" t="s">
        <v>6397</v>
      </c>
      <c r="B5" t="s">
        <v>3793</v>
      </c>
      <c r="C5" t="s">
        <v>6408</v>
      </c>
      <c r="D5" s="82">
        <v>33234</v>
      </c>
      <c r="E5" t="s">
        <v>6409</v>
      </c>
      <c r="F5">
        <v>49</v>
      </c>
      <c r="G5" s="83">
        <v>49.97</v>
      </c>
      <c r="H5">
        <v>1</v>
      </c>
      <c r="I5" t="s">
        <v>7494</v>
      </c>
      <c r="K5" t="s">
        <v>6427</v>
      </c>
      <c r="L5" t="s">
        <v>5319</v>
      </c>
      <c r="M5" t="s">
        <v>5312</v>
      </c>
      <c r="N5" t="s">
        <v>6401</v>
      </c>
      <c r="O5" t="s">
        <v>3791</v>
      </c>
      <c r="P5" t="s">
        <v>6402</v>
      </c>
      <c r="Q5" t="s">
        <v>6427</v>
      </c>
      <c r="R5" t="s">
        <v>6425</v>
      </c>
      <c r="S5" t="s">
        <v>6403</v>
      </c>
      <c r="T5" t="s">
        <v>6407</v>
      </c>
      <c r="U5" s="83" t="str">
        <f t="shared" si="0"/>
        <v>YUBACT_1_SUNSWT</v>
      </c>
    </row>
    <row r="6" spans="1:21" x14ac:dyDescent="0.25">
      <c r="A6" t="s">
        <v>6397</v>
      </c>
      <c r="B6" t="s">
        <v>5071</v>
      </c>
      <c r="C6" t="s">
        <v>6408</v>
      </c>
      <c r="D6" s="82">
        <v>29587</v>
      </c>
      <c r="E6" t="s">
        <v>6413</v>
      </c>
      <c r="F6">
        <v>5.0999999999999996</v>
      </c>
      <c r="G6" s="83">
        <v>5.0999999999999996</v>
      </c>
      <c r="H6">
        <v>1</v>
      </c>
      <c r="I6" t="s">
        <v>6496</v>
      </c>
      <c r="K6" t="s">
        <v>1127</v>
      </c>
      <c r="L6" t="s">
        <v>5312</v>
      </c>
      <c r="M6" t="s">
        <v>5312</v>
      </c>
      <c r="N6" t="s">
        <v>6401</v>
      </c>
      <c r="O6" t="s">
        <v>5070</v>
      </c>
      <c r="P6" t="s">
        <v>6402</v>
      </c>
      <c r="Q6" t="s">
        <v>1127</v>
      </c>
      <c r="R6" t="s">
        <v>3385</v>
      </c>
      <c r="S6" t="s">
        <v>6403</v>
      </c>
      <c r="T6" t="s">
        <v>6404</v>
      </c>
      <c r="U6" s="83" t="str">
        <f t="shared" si="0"/>
        <v>VILLPK_6_MWDYOR</v>
      </c>
    </row>
    <row r="7" spans="1:21" x14ac:dyDescent="0.25">
      <c r="A7" t="s">
        <v>6397</v>
      </c>
      <c r="B7" t="s">
        <v>6325</v>
      </c>
      <c r="C7" t="s">
        <v>6408</v>
      </c>
      <c r="D7" s="82">
        <v>42390</v>
      </c>
      <c r="E7" t="s">
        <v>6510</v>
      </c>
      <c r="F7">
        <v>4.8</v>
      </c>
      <c r="G7" s="83">
        <v>4.8</v>
      </c>
      <c r="H7">
        <v>1</v>
      </c>
      <c r="I7" t="s">
        <v>6846</v>
      </c>
      <c r="K7" t="s">
        <v>6427</v>
      </c>
      <c r="L7" t="s">
        <v>5312</v>
      </c>
      <c r="M7" t="s">
        <v>5312</v>
      </c>
      <c r="N7" t="s">
        <v>6401</v>
      </c>
      <c r="O7" t="s">
        <v>6324</v>
      </c>
      <c r="P7" t="s">
        <v>6402</v>
      </c>
      <c r="Q7" t="s">
        <v>6427</v>
      </c>
      <c r="R7" t="s">
        <v>6429</v>
      </c>
      <c r="S7" t="s">
        <v>6403</v>
      </c>
      <c r="T7" t="s">
        <v>6407</v>
      </c>
      <c r="U7" s="83" t="str">
        <f t="shared" si="0"/>
        <v>SWIFT_1_NAS</v>
      </c>
    </row>
    <row r="8" spans="1:21" x14ac:dyDescent="0.25">
      <c r="A8" t="s">
        <v>6397</v>
      </c>
      <c r="B8" t="s">
        <v>5080</v>
      </c>
      <c r="C8" t="s">
        <v>6408</v>
      </c>
      <c r="D8" s="82">
        <v>41365</v>
      </c>
      <c r="E8" t="s">
        <v>6413</v>
      </c>
      <c r="F8">
        <v>5</v>
      </c>
      <c r="G8" s="83">
        <v>3</v>
      </c>
      <c r="H8">
        <v>1</v>
      </c>
      <c r="I8" t="s">
        <v>6863</v>
      </c>
      <c r="K8" t="s">
        <v>6427</v>
      </c>
      <c r="L8" t="s">
        <v>5319</v>
      </c>
      <c r="M8" t="s">
        <v>5312</v>
      </c>
      <c r="N8" t="s">
        <v>6401</v>
      </c>
      <c r="O8" t="s">
        <v>3203</v>
      </c>
      <c r="P8" t="s">
        <v>6402</v>
      </c>
      <c r="Q8" t="s">
        <v>6427</v>
      </c>
      <c r="R8" t="s">
        <v>3385</v>
      </c>
      <c r="S8" t="s">
        <v>6403</v>
      </c>
      <c r="T8" t="s">
        <v>6407</v>
      </c>
      <c r="U8" s="83" t="str">
        <f t="shared" si="0"/>
        <v>VLYHOM_7_SSJID</v>
      </c>
    </row>
    <row r="9" spans="1:21" x14ac:dyDescent="0.25">
      <c r="A9" t="s">
        <v>6397</v>
      </c>
      <c r="B9" t="s">
        <v>4221</v>
      </c>
      <c r="C9" t="s">
        <v>6408</v>
      </c>
      <c r="D9" s="82">
        <v>42361</v>
      </c>
      <c r="E9" t="s">
        <v>6418</v>
      </c>
      <c r="F9">
        <v>15</v>
      </c>
      <c r="G9" s="83">
        <v>14.99</v>
      </c>
      <c r="H9">
        <v>1</v>
      </c>
      <c r="I9" t="s">
        <v>6799</v>
      </c>
      <c r="K9" t="s">
        <v>6427</v>
      </c>
      <c r="L9" t="s">
        <v>5312</v>
      </c>
      <c r="M9" t="s">
        <v>5312</v>
      </c>
      <c r="N9" t="s">
        <v>6401</v>
      </c>
      <c r="O9" t="s">
        <v>633</v>
      </c>
      <c r="P9" t="s">
        <v>6402</v>
      </c>
      <c r="Q9" t="s">
        <v>6427</v>
      </c>
      <c r="R9" t="s">
        <v>6420</v>
      </c>
      <c r="S9" t="s">
        <v>6403</v>
      </c>
      <c r="T9" t="s">
        <v>6451</v>
      </c>
      <c r="U9" s="83" t="str">
        <f t="shared" si="0"/>
        <v>LAMONT_1_SOLAR3</v>
      </c>
    </row>
    <row r="10" spans="1:21" x14ac:dyDescent="0.25">
      <c r="A10" t="s">
        <v>6397</v>
      </c>
      <c r="B10" t="s">
        <v>5102</v>
      </c>
      <c r="C10" t="s">
        <v>6408</v>
      </c>
      <c r="D10" s="82">
        <v>23012</v>
      </c>
      <c r="E10" t="s">
        <v>6413</v>
      </c>
      <c r="F10">
        <v>60</v>
      </c>
      <c r="G10" s="83">
        <v>60</v>
      </c>
      <c r="H10">
        <v>1</v>
      </c>
      <c r="I10" t="s">
        <v>6447</v>
      </c>
      <c r="K10" t="s">
        <v>6427</v>
      </c>
      <c r="L10" t="s">
        <v>5312</v>
      </c>
      <c r="M10" t="s">
        <v>5312</v>
      </c>
      <c r="N10" t="s">
        <v>6401</v>
      </c>
      <c r="O10" t="s">
        <v>5101</v>
      </c>
      <c r="P10" t="s">
        <v>6402</v>
      </c>
      <c r="Q10" t="s">
        <v>6427</v>
      </c>
      <c r="R10" t="s">
        <v>3385</v>
      </c>
      <c r="S10" t="s">
        <v>6403</v>
      </c>
      <c r="T10" t="s">
        <v>6407</v>
      </c>
      <c r="U10" s="83" t="str">
        <f t="shared" si="0"/>
        <v>WDLEAF_7_UNIT 1</v>
      </c>
    </row>
    <row r="11" spans="1:21" x14ac:dyDescent="0.25">
      <c r="A11" t="s">
        <v>6397</v>
      </c>
      <c r="B11" t="s">
        <v>3482</v>
      </c>
      <c r="C11" t="s">
        <v>6408</v>
      </c>
      <c r="D11" s="82">
        <v>32751</v>
      </c>
      <c r="E11" t="s">
        <v>3483</v>
      </c>
      <c r="F11">
        <v>28.8</v>
      </c>
      <c r="G11" s="83">
        <v>25.5</v>
      </c>
      <c r="H11">
        <v>1</v>
      </c>
      <c r="I11" t="s">
        <v>6473</v>
      </c>
      <c r="K11" t="s">
        <v>6427</v>
      </c>
      <c r="L11" t="s">
        <v>5319</v>
      </c>
      <c r="M11" t="s">
        <v>5312</v>
      </c>
      <c r="N11" t="s">
        <v>6401</v>
      </c>
      <c r="O11" t="s">
        <v>136</v>
      </c>
      <c r="P11" t="s">
        <v>6402</v>
      </c>
      <c r="Q11" t="s">
        <v>6427</v>
      </c>
      <c r="R11" t="s">
        <v>6437</v>
      </c>
      <c r="S11" t="s">
        <v>6403</v>
      </c>
      <c r="T11" t="s">
        <v>6407</v>
      </c>
      <c r="U11" s="83" t="str">
        <f t="shared" si="0"/>
        <v>BIOMAS_1_UNIT 1</v>
      </c>
    </row>
    <row r="12" spans="1:21" x14ac:dyDescent="0.25">
      <c r="A12" t="s">
        <v>6397</v>
      </c>
      <c r="B12" t="s">
        <v>6375</v>
      </c>
      <c r="C12" t="s">
        <v>6408</v>
      </c>
      <c r="D12" s="82">
        <v>37702</v>
      </c>
      <c r="E12" t="s">
        <v>6409</v>
      </c>
      <c r="F12">
        <v>49.9</v>
      </c>
      <c r="G12" s="83">
        <v>46.9</v>
      </c>
      <c r="H12">
        <v>1</v>
      </c>
      <c r="I12" t="s">
        <v>6714</v>
      </c>
      <c r="K12" t="s">
        <v>6427</v>
      </c>
      <c r="L12" t="s">
        <v>5312</v>
      </c>
      <c r="M12" t="s">
        <v>5312</v>
      </c>
      <c r="N12" t="s">
        <v>6401</v>
      </c>
      <c r="O12" t="s">
        <v>3979</v>
      </c>
      <c r="P12" t="s">
        <v>6402</v>
      </c>
      <c r="Q12" t="s">
        <v>6427</v>
      </c>
      <c r="R12" t="s">
        <v>6425</v>
      </c>
      <c r="S12" t="s">
        <v>6403</v>
      </c>
      <c r="T12" t="s">
        <v>6407</v>
      </c>
      <c r="U12" s="83" t="str">
        <f t="shared" si="0"/>
        <v>WOLFSK_1_UNITA1</v>
      </c>
    </row>
    <row r="13" spans="1:21" x14ac:dyDescent="0.25">
      <c r="A13" t="s">
        <v>6397</v>
      </c>
      <c r="B13" t="s">
        <v>6551</v>
      </c>
      <c r="C13" t="s">
        <v>6399</v>
      </c>
      <c r="D13" t="s">
        <v>6400</v>
      </c>
      <c r="E13" t="s">
        <v>6429</v>
      </c>
      <c r="F13">
        <v>239.1</v>
      </c>
      <c r="G13" s="83">
        <v>239.1</v>
      </c>
      <c r="H13">
        <v>1</v>
      </c>
      <c r="J13" t="s">
        <v>3559</v>
      </c>
      <c r="L13" t="s">
        <v>5312</v>
      </c>
      <c r="M13" t="s">
        <v>5319</v>
      </c>
      <c r="N13" t="s">
        <v>6401</v>
      </c>
      <c r="O13" t="s">
        <v>6551</v>
      </c>
      <c r="P13" t="s">
        <v>6402</v>
      </c>
      <c r="R13" t="s">
        <v>6552</v>
      </c>
      <c r="S13" t="s">
        <v>6403</v>
      </c>
      <c r="T13" t="s">
        <v>6451</v>
      </c>
      <c r="U13" s="83" t="str">
        <f t="shared" si="0"/>
        <v>CDWR07_2_GEN</v>
      </c>
    </row>
    <row r="14" spans="1:21" x14ac:dyDescent="0.25">
      <c r="A14" t="s">
        <v>6397</v>
      </c>
      <c r="B14" t="s">
        <v>6373</v>
      </c>
      <c r="C14" t="s">
        <v>6408</v>
      </c>
      <c r="D14" s="82">
        <v>43410</v>
      </c>
      <c r="E14" t="s">
        <v>6418</v>
      </c>
      <c r="F14">
        <v>100</v>
      </c>
      <c r="G14" s="83">
        <v>100</v>
      </c>
      <c r="H14">
        <v>1</v>
      </c>
      <c r="I14" t="s">
        <v>7077</v>
      </c>
      <c r="K14" t="s">
        <v>6456</v>
      </c>
      <c r="L14" t="s">
        <v>5312</v>
      </c>
      <c r="M14" t="s">
        <v>5312</v>
      </c>
      <c r="N14" t="s">
        <v>6401</v>
      </c>
      <c r="O14" t="s">
        <v>6372</v>
      </c>
      <c r="P14" t="s">
        <v>6402</v>
      </c>
      <c r="Q14" t="s">
        <v>6456</v>
      </c>
      <c r="R14" t="s">
        <v>6420</v>
      </c>
      <c r="S14" t="s">
        <v>6403</v>
      </c>
      <c r="T14" t="s">
        <v>6404</v>
      </c>
      <c r="U14" s="83" t="str">
        <f t="shared" si="0"/>
        <v>WISTRA_2_WRSSR1</v>
      </c>
    </row>
    <row r="15" spans="1:21" x14ac:dyDescent="0.25">
      <c r="A15" t="s">
        <v>6397</v>
      </c>
      <c r="B15" t="s">
        <v>5112</v>
      </c>
      <c r="C15" t="s">
        <v>6408</v>
      </c>
      <c r="D15" s="82">
        <v>3654</v>
      </c>
      <c r="E15" t="s">
        <v>6413</v>
      </c>
      <c r="F15" t="s">
        <v>6432</v>
      </c>
      <c r="G15" s="83">
        <v>18.399999999999999</v>
      </c>
      <c r="H15">
        <v>1</v>
      </c>
      <c r="I15" t="s">
        <v>6414</v>
      </c>
      <c r="J15" t="s">
        <v>5111</v>
      </c>
      <c r="K15" t="s">
        <v>6427</v>
      </c>
      <c r="L15" t="s">
        <v>5312</v>
      </c>
      <c r="M15" t="s">
        <v>5319</v>
      </c>
      <c r="N15" t="s">
        <v>6401</v>
      </c>
      <c r="O15" t="s">
        <v>5111</v>
      </c>
      <c r="P15" t="s">
        <v>6402</v>
      </c>
      <c r="Q15" t="s">
        <v>6427</v>
      </c>
      <c r="R15" t="s">
        <v>3385</v>
      </c>
      <c r="S15" t="s">
        <v>6403</v>
      </c>
      <c r="T15" t="s">
        <v>6407</v>
      </c>
      <c r="U15" s="83" t="str">
        <f t="shared" si="0"/>
        <v>WISHON_6_UNITS</v>
      </c>
    </row>
    <row r="16" spans="1:21" x14ac:dyDescent="0.25">
      <c r="A16" t="s">
        <v>6397</v>
      </c>
      <c r="B16" t="s">
        <v>7052</v>
      </c>
      <c r="C16" t="s">
        <v>6399</v>
      </c>
      <c r="D16" t="s">
        <v>6400</v>
      </c>
      <c r="E16" t="s">
        <v>6413</v>
      </c>
      <c r="F16">
        <v>5.6</v>
      </c>
      <c r="G16" s="83">
        <v>5.6</v>
      </c>
      <c r="H16">
        <v>1</v>
      </c>
      <c r="I16" t="s">
        <v>6414</v>
      </c>
      <c r="J16" t="s">
        <v>5111</v>
      </c>
      <c r="L16" t="s">
        <v>5312</v>
      </c>
      <c r="M16" t="s">
        <v>5319</v>
      </c>
      <c r="N16" t="s">
        <v>6401</v>
      </c>
      <c r="O16" t="s">
        <v>7053</v>
      </c>
      <c r="P16" t="s">
        <v>6402</v>
      </c>
      <c r="R16" t="s">
        <v>3385</v>
      </c>
      <c r="S16" t="s">
        <v>6403</v>
      </c>
      <c r="T16" t="s">
        <v>6407</v>
      </c>
      <c r="U16" s="83" t="str">
        <f t="shared" si="0"/>
        <v>WISHON_6_UNITS</v>
      </c>
    </row>
    <row r="17" spans="1:21" x14ac:dyDescent="0.25">
      <c r="A17" t="s">
        <v>6397</v>
      </c>
      <c r="B17" t="s">
        <v>7335</v>
      </c>
      <c r="C17" t="s">
        <v>6399</v>
      </c>
      <c r="D17" t="s">
        <v>6400</v>
      </c>
      <c r="E17" t="s">
        <v>6413</v>
      </c>
      <c r="F17">
        <v>5.6</v>
      </c>
      <c r="G17" s="83">
        <v>5.6</v>
      </c>
      <c r="H17">
        <v>1</v>
      </c>
      <c r="I17" t="s">
        <v>6414</v>
      </c>
      <c r="J17" t="s">
        <v>5111</v>
      </c>
      <c r="L17" t="s">
        <v>5312</v>
      </c>
      <c r="M17" t="s">
        <v>5319</v>
      </c>
      <c r="N17" t="s">
        <v>6401</v>
      </c>
      <c r="O17" t="s">
        <v>7336</v>
      </c>
      <c r="P17" t="s">
        <v>6402</v>
      </c>
      <c r="R17" t="s">
        <v>3385</v>
      </c>
      <c r="S17" t="s">
        <v>6403</v>
      </c>
      <c r="T17" t="s">
        <v>6407</v>
      </c>
      <c r="U17" s="83" t="str">
        <f t="shared" si="0"/>
        <v>WISHON_6_UNITS</v>
      </c>
    </row>
    <row r="18" spans="1:21" x14ac:dyDescent="0.25">
      <c r="A18" t="s">
        <v>6397</v>
      </c>
      <c r="B18" t="s">
        <v>7014</v>
      </c>
      <c r="C18" t="s">
        <v>6399</v>
      </c>
      <c r="D18" t="s">
        <v>6400</v>
      </c>
      <c r="E18" t="s">
        <v>6413</v>
      </c>
      <c r="F18">
        <v>5.6</v>
      </c>
      <c r="G18" s="83">
        <v>5.6</v>
      </c>
      <c r="H18">
        <v>1</v>
      </c>
      <c r="I18" t="s">
        <v>6414</v>
      </c>
      <c r="J18" t="s">
        <v>5111</v>
      </c>
      <c r="L18" t="s">
        <v>5312</v>
      </c>
      <c r="M18" t="s">
        <v>5319</v>
      </c>
      <c r="N18" t="s">
        <v>6401</v>
      </c>
      <c r="O18" t="s">
        <v>7015</v>
      </c>
      <c r="P18" t="s">
        <v>6402</v>
      </c>
      <c r="R18" t="s">
        <v>3385</v>
      </c>
      <c r="S18" t="s">
        <v>6403</v>
      </c>
      <c r="T18" t="s">
        <v>6407</v>
      </c>
      <c r="U18" s="83" t="str">
        <f t="shared" si="0"/>
        <v>WISHON_6_UNITS</v>
      </c>
    </row>
    <row r="19" spans="1:21" x14ac:dyDescent="0.25">
      <c r="A19" t="s">
        <v>6397</v>
      </c>
      <c r="B19" t="s">
        <v>6658</v>
      </c>
      <c r="C19" t="s">
        <v>6399</v>
      </c>
      <c r="D19" t="s">
        <v>6400</v>
      </c>
      <c r="E19" t="s">
        <v>6413</v>
      </c>
      <c r="F19">
        <v>5.6</v>
      </c>
      <c r="G19" s="83">
        <v>5.6</v>
      </c>
      <c r="H19">
        <v>1</v>
      </c>
      <c r="I19" t="s">
        <v>6414</v>
      </c>
      <c r="J19" t="s">
        <v>5111</v>
      </c>
      <c r="L19" t="s">
        <v>5312</v>
      </c>
      <c r="M19" t="s">
        <v>5319</v>
      </c>
      <c r="N19" t="s">
        <v>6401</v>
      </c>
      <c r="O19" t="s">
        <v>355</v>
      </c>
      <c r="P19" t="s">
        <v>6402</v>
      </c>
      <c r="R19" t="s">
        <v>3385</v>
      </c>
      <c r="S19" t="s">
        <v>6403</v>
      </c>
      <c r="T19" t="s">
        <v>6407</v>
      </c>
      <c r="U19" s="83" t="str">
        <f t="shared" si="0"/>
        <v>WISHON_6_UNITS</v>
      </c>
    </row>
    <row r="20" spans="1:21" x14ac:dyDescent="0.25">
      <c r="A20" t="s">
        <v>6397</v>
      </c>
      <c r="B20" t="s">
        <v>5110</v>
      </c>
      <c r="C20" t="s">
        <v>6408</v>
      </c>
      <c r="D20" s="82">
        <v>31413</v>
      </c>
      <c r="E20" t="s">
        <v>6413</v>
      </c>
      <c r="F20">
        <v>3.2</v>
      </c>
      <c r="G20" s="83">
        <v>3.2</v>
      </c>
      <c r="H20">
        <v>1</v>
      </c>
      <c r="I20" t="s">
        <v>6414</v>
      </c>
      <c r="K20" t="s">
        <v>6427</v>
      </c>
      <c r="L20" t="s">
        <v>5312</v>
      </c>
      <c r="M20" t="s">
        <v>5312</v>
      </c>
      <c r="N20" t="s">
        <v>6401</v>
      </c>
      <c r="O20" t="s">
        <v>5109</v>
      </c>
      <c r="P20" t="s">
        <v>6402</v>
      </c>
      <c r="Q20" t="s">
        <v>6427</v>
      </c>
      <c r="R20" t="s">
        <v>3385</v>
      </c>
      <c r="S20" t="s">
        <v>6403</v>
      </c>
      <c r="T20" t="s">
        <v>6407</v>
      </c>
      <c r="U20" s="83" t="str">
        <f t="shared" si="0"/>
        <v>WISE_1_UNIT 2</v>
      </c>
    </row>
    <row r="21" spans="1:21" x14ac:dyDescent="0.25">
      <c r="A21" t="s">
        <v>6397</v>
      </c>
      <c r="B21" t="s">
        <v>5108</v>
      </c>
      <c r="C21" t="s">
        <v>6408</v>
      </c>
      <c r="D21" s="82">
        <v>6211</v>
      </c>
      <c r="E21" t="s">
        <v>6413</v>
      </c>
      <c r="F21">
        <v>14.5</v>
      </c>
      <c r="G21" s="83">
        <v>14.5</v>
      </c>
      <c r="H21">
        <v>1</v>
      </c>
      <c r="I21" t="s">
        <v>6414</v>
      </c>
      <c r="K21" t="s">
        <v>6427</v>
      </c>
      <c r="L21" t="s">
        <v>5312</v>
      </c>
      <c r="M21" t="s">
        <v>5312</v>
      </c>
      <c r="N21" t="s">
        <v>6401</v>
      </c>
      <c r="O21" t="s">
        <v>365</v>
      </c>
      <c r="P21" t="s">
        <v>6402</v>
      </c>
      <c r="Q21" t="s">
        <v>6427</v>
      </c>
      <c r="R21" t="s">
        <v>3385</v>
      </c>
      <c r="S21" t="s">
        <v>6403</v>
      </c>
      <c r="T21" t="s">
        <v>6407</v>
      </c>
      <c r="U21" s="83" t="str">
        <f t="shared" si="0"/>
        <v>WISE_1_UNIT 1</v>
      </c>
    </row>
    <row r="22" spans="1:21" x14ac:dyDescent="0.25">
      <c r="A22" t="s">
        <v>6397</v>
      </c>
      <c r="B22" t="s">
        <v>5431</v>
      </c>
      <c r="C22" t="s">
        <v>6408</v>
      </c>
      <c r="D22" s="82">
        <v>43137</v>
      </c>
      <c r="E22" t="s">
        <v>3399</v>
      </c>
      <c r="F22">
        <v>6</v>
      </c>
      <c r="G22" s="83">
        <v>5.93</v>
      </c>
      <c r="H22">
        <v>1</v>
      </c>
      <c r="I22" t="s">
        <v>7375</v>
      </c>
      <c r="K22" t="s">
        <v>1127</v>
      </c>
      <c r="L22" t="s">
        <v>5312</v>
      </c>
      <c r="M22" t="s">
        <v>5312</v>
      </c>
      <c r="N22" t="s">
        <v>6401</v>
      </c>
      <c r="O22" t="s">
        <v>5430</v>
      </c>
      <c r="P22" t="s">
        <v>6402</v>
      </c>
      <c r="Q22" t="s">
        <v>1127</v>
      </c>
      <c r="R22" t="s">
        <v>3399</v>
      </c>
      <c r="S22" t="s">
        <v>6403</v>
      </c>
      <c r="T22" t="s">
        <v>6404</v>
      </c>
      <c r="U22" s="83" t="str">
        <f t="shared" si="0"/>
        <v>GARNET_2_WPMWD6</v>
      </c>
    </row>
    <row r="23" spans="1:21" x14ac:dyDescent="0.25">
      <c r="A23" t="s">
        <v>6397</v>
      </c>
      <c r="B23" t="s">
        <v>3525</v>
      </c>
      <c r="C23" t="s">
        <v>6408</v>
      </c>
      <c r="D23" s="82">
        <v>37985</v>
      </c>
      <c r="E23" t="s">
        <v>3399</v>
      </c>
      <c r="F23">
        <v>1.3</v>
      </c>
      <c r="G23" s="83">
        <v>1.32</v>
      </c>
      <c r="H23">
        <v>1</v>
      </c>
      <c r="I23" t="s">
        <v>3525</v>
      </c>
      <c r="K23" t="s">
        <v>1127</v>
      </c>
      <c r="L23" t="s">
        <v>5319</v>
      </c>
      <c r="M23" t="s">
        <v>5312</v>
      </c>
      <c r="N23" t="s">
        <v>6401</v>
      </c>
      <c r="O23" t="s">
        <v>3005</v>
      </c>
      <c r="P23" t="s">
        <v>6402</v>
      </c>
      <c r="Q23" t="s">
        <v>1127</v>
      </c>
      <c r="R23" t="s">
        <v>3399</v>
      </c>
      <c r="S23" t="s">
        <v>6403</v>
      </c>
      <c r="T23" t="s">
        <v>6404</v>
      </c>
      <c r="U23" s="83" t="str">
        <f t="shared" si="0"/>
        <v>BUCKWD_7_WINTCV</v>
      </c>
    </row>
    <row r="24" spans="1:21" x14ac:dyDescent="0.25">
      <c r="A24" t="s">
        <v>6397</v>
      </c>
      <c r="B24" t="s">
        <v>3950</v>
      </c>
      <c r="C24" t="s">
        <v>6408</v>
      </c>
      <c r="D24" s="82">
        <v>42348</v>
      </c>
      <c r="E24" t="s">
        <v>3399</v>
      </c>
      <c r="F24">
        <v>9.8000000000000007</v>
      </c>
      <c r="G24" s="83">
        <v>9.8000000000000007</v>
      </c>
      <c r="H24">
        <v>1</v>
      </c>
      <c r="I24" t="s">
        <v>7242</v>
      </c>
      <c r="K24" t="s">
        <v>1127</v>
      </c>
      <c r="L24" t="s">
        <v>5312</v>
      </c>
      <c r="M24" t="s">
        <v>5312</v>
      </c>
      <c r="N24" t="s">
        <v>6401</v>
      </c>
      <c r="O24" t="s">
        <v>2036</v>
      </c>
      <c r="P24" t="s">
        <v>6402</v>
      </c>
      <c r="Q24" t="s">
        <v>1127</v>
      </c>
      <c r="R24" t="s">
        <v>3399</v>
      </c>
      <c r="S24" t="s">
        <v>6403</v>
      </c>
      <c r="T24" t="s">
        <v>6404</v>
      </c>
      <c r="U24" s="83" t="str">
        <f t="shared" si="0"/>
        <v>GARNET_2_WIND4</v>
      </c>
    </row>
    <row r="25" spans="1:21" x14ac:dyDescent="0.25">
      <c r="A25" t="s">
        <v>6397</v>
      </c>
      <c r="B25" t="s">
        <v>4430</v>
      </c>
      <c r="C25" t="s">
        <v>6408</v>
      </c>
      <c r="D25" s="82">
        <v>42437</v>
      </c>
      <c r="E25" t="s">
        <v>3399</v>
      </c>
      <c r="F25">
        <v>6.5</v>
      </c>
      <c r="G25" s="83">
        <v>6.31</v>
      </c>
      <c r="H25">
        <v>1</v>
      </c>
      <c r="I25" t="s">
        <v>6594</v>
      </c>
      <c r="K25" t="s">
        <v>1127</v>
      </c>
      <c r="L25" t="s">
        <v>5312</v>
      </c>
      <c r="M25" t="s">
        <v>5312</v>
      </c>
      <c r="N25" t="s">
        <v>6401</v>
      </c>
      <c r="O25" t="s">
        <v>4429</v>
      </c>
      <c r="P25" t="s">
        <v>6402</v>
      </c>
      <c r="Q25" t="s">
        <v>1127</v>
      </c>
      <c r="R25" t="s">
        <v>3399</v>
      </c>
      <c r="S25" t="s">
        <v>6403</v>
      </c>
      <c r="T25" t="s">
        <v>6404</v>
      </c>
      <c r="U25" s="83" t="str">
        <f t="shared" si="0"/>
        <v>NZWIND_2_WDSTR5</v>
      </c>
    </row>
    <row r="26" spans="1:21" x14ac:dyDescent="0.25">
      <c r="A26" t="s">
        <v>6397</v>
      </c>
      <c r="B26" t="s">
        <v>5504</v>
      </c>
      <c r="C26" t="s">
        <v>6408</v>
      </c>
      <c r="D26" s="82">
        <v>42349</v>
      </c>
      <c r="E26" t="s">
        <v>3399</v>
      </c>
      <c r="F26">
        <v>6.8</v>
      </c>
      <c r="G26" s="83">
        <v>6.77</v>
      </c>
      <c r="H26">
        <v>1</v>
      </c>
      <c r="I26" t="s">
        <v>6536</v>
      </c>
      <c r="K26" t="s">
        <v>1127</v>
      </c>
      <c r="L26" t="s">
        <v>5319</v>
      </c>
      <c r="M26" t="s">
        <v>5312</v>
      </c>
      <c r="N26" t="s">
        <v>6401</v>
      </c>
      <c r="O26" t="s">
        <v>2012</v>
      </c>
      <c r="P26" t="s">
        <v>6402</v>
      </c>
      <c r="Q26" t="s">
        <v>1127</v>
      </c>
      <c r="R26" t="s">
        <v>3399</v>
      </c>
      <c r="S26" t="s">
        <v>6403</v>
      </c>
      <c r="T26" t="s">
        <v>6404</v>
      </c>
      <c r="U26" s="83" t="str">
        <f t="shared" si="0"/>
        <v>NZWIND_6_WDSTR4</v>
      </c>
    </row>
    <row r="27" spans="1:21" x14ac:dyDescent="0.25">
      <c r="A27" t="s">
        <v>6397</v>
      </c>
      <c r="B27" t="s">
        <v>4435</v>
      </c>
      <c r="C27" t="s">
        <v>6408</v>
      </c>
      <c r="D27" s="82">
        <v>41973</v>
      </c>
      <c r="E27" t="s">
        <v>3399</v>
      </c>
      <c r="F27">
        <v>6</v>
      </c>
      <c r="G27" s="83">
        <v>3.86</v>
      </c>
      <c r="H27">
        <v>1</v>
      </c>
      <c r="I27" t="s">
        <v>6536</v>
      </c>
      <c r="K27" t="s">
        <v>1127</v>
      </c>
      <c r="L27" t="s">
        <v>5319</v>
      </c>
      <c r="M27" t="s">
        <v>5312</v>
      </c>
      <c r="N27" t="s">
        <v>6401</v>
      </c>
      <c r="O27" t="s">
        <v>2009</v>
      </c>
      <c r="P27" t="s">
        <v>6402</v>
      </c>
      <c r="Q27" t="s">
        <v>1127</v>
      </c>
      <c r="R27" t="s">
        <v>3399</v>
      </c>
      <c r="S27" t="s">
        <v>6403</v>
      </c>
      <c r="T27" t="s">
        <v>6404</v>
      </c>
      <c r="U27" s="83" t="str">
        <f t="shared" si="0"/>
        <v>NZWIND_6_WDSTR3</v>
      </c>
    </row>
    <row r="28" spans="1:21" x14ac:dyDescent="0.25">
      <c r="A28" t="s">
        <v>6397</v>
      </c>
      <c r="B28" t="s">
        <v>4434</v>
      </c>
      <c r="C28" t="s">
        <v>6408</v>
      </c>
      <c r="D28" s="82">
        <v>41973</v>
      </c>
      <c r="E28" t="s">
        <v>3399</v>
      </c>
      <c r="F28">
        <v>6.9</v>
      </c>
      <c r="G28" s="83">
        <v>4.07</v>
      </c>
      <c r="H28">
        <v>1</v>
      </c>
      <c r="I28" t="s">
        <v>6536</v>
      </c>
      <c r="K28" t="s">
        <v>1127</v>
      </c>
      <c r="L28" t="s">
        <v>5312</v>
      </c>
      <c r="M28" t="s">
        <v>5312</v>
      </c>
      <c r="N28" t="s">
        <v>6401</v>
      </c>
      <c r="O28" t="s">
        <v>2006</v>
      </c>
      <c r="P28" t="s">
        <v>6402</v>
      </c>
      <c r="Q28" t="s">
        <v>1127</v>
      </c>
      <c r="R28" t="s">
        <v>3399</v>
      </c>
      <c r="S28" t="s">
        <v>6403</v>
      </c>
      <c r="T28" t="s">
        <v>6404</v>
      </c>
      <c r="U28" s="83" t="str">
        <f t="shared" si="0"/>
        <v>NZWIND_6_WDSTR2</v>
      </c>
    </row>
    <row r="29" spans="1:21" x14ac:dyDescent="0.25">
      <c r="A29" t="s">
        <v>6397</v>
      </c>
      <c r="B29" t="s">
        <v>5503</v>
      </c>
      <c r="C29" t="s">
        <v>6408</v>
      </c>
      <c r="D29" s="82">
        <v>30713</v>
      </c>
      <c r="E29" t="s">
        <v>3399</v>
      </c>
      <c r="F29">
        <v>6.2</v>
      </c>
      <c r="G29" s="83">
        <v>3.35</v>
      </c>
      <c r="H29">
        <v>1</v>
      </c>
      <c r="I29" t="s">
        <v>6536</v>
      </c>
      <c r="K29" t="s">
        <v>1127</v>
      </c>
      <c r="L29" t="s">
        <v>5312</v>
      </c>
      <c r="M29" t="s">
        <v>5312</v>
      </c>
      <c r="N29" t="s">
        <v>6401</v>
      </c>
      <c r="O29" t="s">
        <v>4432</v>
      </c>
      <c r="P29" t="s">
        <v>6402</v>
      </c>
      <c r="Q29" t="s">
        <v>1127</v>
      </c>
      <c r="R29" t="s">
        <v>3399</v>
      </c>
      <c r="S29" t="s">
        <v>6403</v>
      </c>
      <c r="T29" t="s">
        <v>6404</v>
      </c>
      <c r="U29" s="83" t="str">
        <f t="shared" si="0"/>
        <v>NZWIND_6_WDSTR</v>
      </c>
    </row>
    <row r="30" spans="1:21" x14ac:dyDescent="0.25">
      <c r="A30" t="s">
        <v>6397</v>
      </c>
      <c r="B30" t="s">
        <v>7325</v>
      </c>
      <c r="C30" t="s">
        <v>6399</v>
      </c>
      <c r="D30" t="s">
        <v>6400</v>
      </c>
      <c r="E30" t="s">
        <v>3399</v>
      </c>
      <c r="F30">
        <v>60</v>
      </c>
      <c r="G30" s="83">
        <v>60</v>
      </c>
      <c r="H30">
        <v>1</v>
      </c>
      <c r="I30" t="s">
        <v>7326</v>
      </c>
      <c r="J30" t="s">
        <v>2107</v>
      </c>
      <c r="L30" t="s">
        <v>5312</v>
      </c>
      <c r="M30" t="s">
        <v>5319</v>
      </c>
      <c r="N30" t="s">
        <v>6401</v>
      </c>
      <c r="O30" t="s">
        <v>7327</v>
      </c>
      <c r="P30" t="s">
        <v>6402</v>
      </c>
      <c r="R30" t="s">
        <v>3399</v>
      </c>
      <c r="S30" t="s">
        <v>6403</v>
      </c>
      <c r="T30" t="s">
        <v>6404</v>
      </c>
      <c r="U30" s="83" t="str">
        <f t="shared" si="0"/>
        <v>WNDSTR_2_WIND</v>
      </c>
    </row>
    <row r="31" spans="1:21" x14ac:dyDescent="0.25">
      <c r="A31" t="s">
        <v>6397</v>
      </c>
      <c r="B31" t="s">
        <v>7325</v>
      </c>
      <c r="C31" t="s">
        <v>6399</v>
      </c>
      <c r="D31" t="s">
        <v>6400</v>
      </c>
      <c r="E31" t="s">
        <v>3399</v>
      </c>
      <c r="F31">
        <v>60</v>
      </c>
      <c r="G31" s="83">
        <v>60</v>
      </c>
      <c r="H31">
        <v>1</v>
      </c>
      <c r="I31" t="s">
        <v>7326</v>
      </c>
      <c r="J31" t="s">
        <v>2107</v>
      </c>
      <c r="L31" t="s">
        <v>5312</v>
      </c>
      <c r="M31" t="s">
        <v>5319</v>
      </c>
      <c r="N31" t="s">
        <v>6401</v>
      </c>
      <c r="O31" t="s">
        <v>7468</v>
      </c>
      <c r="P31" t="s">
        <v>6402</v>
      </c>
      <c r="R31" t="s">
        <v>3399</v>
      </c>
      <c r="S31" t="s">
        <v>6403</v>
      </c>
      <c r="T31" t="s">
        <v>6404</v>
      </c>
      <c r="U31" s="83" t="str">
        <f t="shared" si="0"/>
        <v>WNDSTR_2_WIND</v>
      </c>
    </row>
    <row r="32" spans="1:21" x14ac:dyDescent="0.25">
      <c r="A32" t="s">
        <v>6397</v>
      </c>
      <c r="B32" t="s">
        <v>5115</v>
      </c>
      <c r="C32" t="s">
        <v>6408</v>
      </c>
      <c r="D32" s="82">
        <v>40936</v>
      </c>
      <c r="E32" t="s">
        <v>3399</v>
      </c>
      <c r="F32" t="s">
        <v>6432</v>
      </c>
      <c r="G32" s="83">
        <v>120</v>
      </c>
      <c r="H32">
        <v>1</v>
      </c>
      <c r="I32" t="s">
        <v>2106</v>
      </c>
      <c r="J32" t="s">
        <v>2107</v>
      </c>
      <c r="K32" t="s">
        <v>1127</v>
      </c>
      <c r="L32" t="s">
        <v>5312</v>
      </c>
      <c r="M32" t="s">
        <v>5319</v>
      </c>
      <c r="N32" t="s">
        <v>6401</v>
      </c>
      <c r="O32" t="s">
        <v>2107</v>
      </c>
      <c r="P32" t="s">
        <v>6402</v>
      </c>
      <c r="Q32" t="s">
        <v>1127</v>
      </c>
      <c r="R32" t="s">
        <v>3399</v>
      </c>
      <c r="S32" t="s">
        <v>6403</v>
      </c>
      <c r="T32" t="s">
        <v>6404</v>
      </c>
      <c r="U32" s="83" t="str">
        <f t="shared" si="0"/>
        <v>WNDSTR_2_WIND</v>
      </c>
    </row>
    <row r="33" spans="1:21" x14ac:dyDescent="0.25">
      <c r="A33" t="s">
        <v>6397</v>
      </c>
      <c r="B33" t="s">
        <v>6350</v>
      </c>
      <c r="C33" t="s">
        <v>6408</v>
      </c>
      <c r="D33" s="82">
        <v>42485</v>
      </c>
      <c r="E33" t="s">
        <v>3399</v>
      </c>
      <c r="F33">
        <v>16.100000000000001</v>
      </c>
      <c r="G33" s="83">
        <v>16.05</v>
      </c>
      <c r="H33">
        <v>1</v>
      </c>
      <c r="I33" t="s">
        <v>7036</v>
      </c>
      <c r="K33" t="s">
        <v>1127</v>
      </c>
      <c r="L33" t="s">
        <v>5312</v>
      </c>
      <c r="M33" t="s">
        <v>5312</v>
      </c>
      <c r="N33" t="s">
        <v>6401</v>
      </c>
      <c r="O33" t="s">
        <v>5039</v>
      </c>
      <c r="P33" t="s">
        <v>6402</v>
      </c>
      <c r="Q33" t="s">
        <v>1127</v>
      </c>
      <c r="R33" t="s">
        <v>3399</v>
      </c>
      <c r="S33" t="s">
        <v>6403</v>
      </c>
      <c r="T33" t="s">
        <v>6404</v>
      </c>
      <c r="U33" s="83" t="str">
        <f t="shared" si="0"/>
        <v>VENWD_1_WIND2</v>
      </c>
    </row>
    <row r="34" spans="1:21" x14ac:dyDescent="0.25">
      <c r="A34" t="s">
        <v>6397</v>
      </c>
      <c r="B34" t="s">
        <v>5038</v>
      </c>
      <c r="C34" t="s">
        <v>6408</v>
      </c>
      <c r="D34" s="82">
        <v>42485</v>
      </c>
      <c r="E34" t="s">
        <v>3399</v>
      </c>
      <c r="F34">
        <v>9.5</v>
      </c>
      <c r="G34" s="83">
        <v>9.43</v>
      </c>
      <c r="H34">
        <v>1</v>
      </c>
      <c r="I34" t="s">
        <v>7036</v>
      </c>
      <c r="K34" t="s">
        <v>1127</v>
      </c>
      <c r="L34" t="s">
        <v>5312</v>
      </c>
      <c r="M34" t="s">
        <v>5312</v>
      </c>
      <c r="N34" t="s">
        <v>6401</v>
      </c>
      <c r="O34" t="s">
        <v>5037</v>
      </c>
      <c r="P34" t="s">
        <v>6402</v>
      </c>
      <c r="Q34" t="s">
        <v>1127</v>
      </c>
      <c r="R34" t="s">
        <v>3399</v>
      </c>
      <c r="S34" t="s">
        <v>6403</v>
      </c>
      <c r="T34" t="s">
        <v>6404</v>
      </c>
      <c r="U34" s="83" t="str">
        <f t="shared" si="0"/>
        <v>VENWD_1_WIND1</v>
      </c>
    </row>
    <row r="35" spans="1:21" x14ac:dyDescent="0.25">
      <c r="A35" t="s">
        <v>6397</v>
      </c>
      <c r="B35" t="s">
        <v>6328</v>
      </c>
      <c r="C35" t="s">
        <v>6408</v>
      </c>
      <c r="D35" s="82">
        <v>42535</v>
      </c>
      <c r="E35" t="s">
        <v>3399</v>
      </c>
      <c r="F35">
        <v>22.5</v>
      </c>
      <c r="G35" s="83">
        <v>21.24</v>
      </c>
      <c r="H35">
        <v>1</v>
      </c>
      <c r="I35" t="s">
        <v>7271</v>
      </c>
      <c r="K35" t="s">
        <v>1127</v>
      </c>
      <c r="L35" t="s">
        <v>5312</v>
      </c>
      <c r="M35" t="s">
        <v>5312</v>
      </c>
      <c r="N35" t="s">
        <v>6401</v>
      </c>
      <c r="O35" t="s">
        <v>4967</v>
      </c>
      <c r="P35" t="s">
        <v>6402</v>
      </c>
      <c r="Q35" t="s">
        <v>1127</v>
      </c>
      <c r="R35" t="s">
        <v>3399</v>
      </c>
      <c r="S35" t="s">
        <v>6403</v>
      </c>
      <c r="T35" t="s">
        <v>6404</v>
      </c>
      <c r="U35" s="83" t="str">
        <f t="shared" si="0"/>
        <v>TEHAPI_2_WIND2</v>
      </c>
    </row>
    <row r="36" spans="1:21" x14ac:dyDescent="0.25">
      <c r="A36" t="s">
        <v>6397</v>
      </c>
      <c r="B36" t="s">
        <v>6327</v>
      </c>
      <c r="C36" t="s">
        <v>6408</v>
      </c>
      <c r="D36" s="82">
        <v>42535</v>
      </c>
      <c r="E36" t="s">
        <v>3399</v>
      </c>
      <c r="F36">
        <v>17</v>
      </c>
      <c r="G36" s="83">
        <v>14.89</v>
      </c>
      <c r="H36">
        <v>1</v>
      </c>
      <c r="I36" t="s">
        <v>7271</v>
      </c>
      <c r="K36" t="s">
        <v>1127</v>
      </c>
      <c r="L36" t="s">
        <v>5312</v>
      </c>
      <c r="M36" t="s">
        <v>5312</v>
      </c>
      <c r="N36" t="s">
        <v>6401</v>
      </c>
      <c r="O36" t="s">
        <v>4966</v>
      </c>
      <c r="P36" t="s">
        <v>6402</v>
      </c>
      <c r="Q36" t="s">
        <v>1127</v>
      </c>
      <c r="R36" t="s">
        <v>3399</v>
      </c>
      <c r="S36" t="s">
        <v>6403</v>
      </c>
      <c r="T36" t="s">
        <v>6404</v>
      </c>
      <c r="U36" s="83" t="str">
        <f t="shared" si="0"/>
        <v>TEHAPI_2_WIND1</v>
      </c>
    </row>
    <row r="37" spans="1:21" x14ac:dyDescent="0.25">
      <c r="A37" t="s">
        <v>6397</v>
      </c>
      <c r="B37" t="s">
        <v>4431</v>
      </c>
      <c r="C37" t="s">
        <v>6408</v>
      </c>
      <c r="D37" s="82">
        <v>40992</v>
      </c>
      <c r="E37" t="s">
        <v>3399</v>
      </c>
      <c r="F37">
        <v>8.6999999999999993</v>
      </c>
      <c r="G37" s="83">
        <v>9</v>
      </c>
      <c r="H37">
        <v>1</v>
      </c>
      <c r="I37" t="s">
        <v>6604</v>
      </c>
      <c r="K37" t="s">
        <v>1127</v>
      </c>
      <c r="L37" t="s">
        <v>5312</v>
      </c>
      <c r="M37" t="s">
        <v>5312</v>
      </c>
      <c r="N37" t="s">
        <v>6401</v>
      </c>
      <c r="O37" t="s">
        <v>1123</v>
      </c>
      <c r="P37" t="s">
        <v>6402</v>
      </c>
      <c r="Q37" t="s">
        <v>1127</v>
      </c>
      <c r="R37" t="s">
        <v>3399</v>
      </c>
      <c r="S37" t="s">
        <v>6403</v>
      </c>
      <c r="T37" t="s">
        <v>6404</v>
      </c>
      <c r="U37" s="83" t="str">
        <f t="shared" si="0"/>
        <v>NZWIND_6_CALWND</v>
      </c>
    </row>
    <row r="38" spans="1:21" x14ac:dyDescent="0.25">
      <c r="A38" t="s">
        <v>6397</v>
      </c>
      <c r="B38" t="s">
        <v>5403</v>
      </c>
      <c r="C38" t="s">
        <v>6408</v>
      </c>
      <c r="D38" s="82">
        <v>43494</v>
      </c>
      <c r="E38" t="s">
        <v>6418</v>
      </c>
      <c r="F38">
        <v>100</v>
      </c>
      <c r="G38" s="83">
        <v>100</v>
      </c>
      <c r="H38">
        <v>1</v>
      </c>
      <c r="I38" t="s">
        <v>2440</v>
      </c>
      <c r="K38" t="s">
        <v>1127</v>
      </c>
      <c r="L38" t="s">
        <v>5312</v>
      </c>
      <c r="M38" t="s">
        <v>5312</v>
      </c>
      <c r="N38" t="s">
        <v>6401</v>
      </c>
      <c r="O38" t="s">
        <v>5402</v>
      </c>
      <c r="P38" t="s">
        <v>6402</v>
      </c>
      <c r="Q38" t="s">
        <v>1127</v>
      </c>
      <c r="R38" t="s">
        <v>6420</v>
      </c>
      <c r="S38" t="s">
        <v>6403</v>
      </c>
      <c r="T38" t="s">
        <v>6404</v>
      </c>
      <c r="U38" s="83" t="str">
        <f t="shared" si="0"/>
        <v>DSFLWR_2_WS2SR1</v>
      </c>
    </row>
    <row r="39" spans="1:21" x14ac:dyDescent="0.25">
      <c r="A39" t="s">
        <v>6397</v>
      </c>
      <c r="B39" t="s">
        <v>5113</v>
      </c>
      <c r="C39" t="s">
        <v>6408</v>
      </c>
      <c r="D39" s="82">
        <v>42054</v>
      </c>
      <c r="E39" t="s">
        <v>6418</v>
      </c>
      <c r="F39">
        <v>20</v>
      </c>
      <c r="G39" s="83">
        <v>20</v>
      </c>
      <c r="H39">
        <v>1</v>
      </c>
      <c r="I39" t="s">
        <v>1802</v>
      </c>
      <c r="K39" t="s">
        <v>6427</v>
      </c>
      <c r="L39" t="s">
        <v>5312</v>
      </c>
      <c r="M39" t="s">
        <v>5312</v>
      </c>
      <c r="N39" t="s">
        <v>6401</v>
      </c>
      <c r="O39" t="s">
        <v>1803</v>
      </c>
      <c r="P39" t="s">
        <v>6402</v>
      </c>
      <c r="Q39" t="s">
        <v>6427</v>
      </c>
      <c r="R39" t="s">
        <v>6420</v>
      </c>
      <c r="S39" t="s">
        <v>6403</v>
      </c>
      <c r="T39" t="s">
        <v>6451</v>
      </c>
      <c r="U39" s="83" t="str">
        <f t="shared" si="0"/>
        <v>WLDWD_1_SOLAR1</v>
      </c>
    </row>
    <row r="40" spans="1:21" x14ac:dyDescent="0.25">
      <c r="A40" t="s">
        <v>6397</v>
      </c>
      <c r="B40" t="s">
        <v>6374</v>
      </c>
      <c r="C40" t="s">
        <v>6408</v>
      </c>
      <c r="D40" s="82">
        <v>42746</v>
      </c>
      <c r="E40" t="s">
        <v>6418</v>
      </c>
      <c r="F40">
        <v>15</v>
      </c>
      <c r="G40" s="83">
        <v>15</v>
      </c>
      <c r="H40">
        <v>1</v>
      </c>
      <c r="I40" t="s">
        <v>1888</v>
      </c>
      <c r="K40" t="s">
        <v>6427</v>
      </c>
      <c r="L40" t="s">
        <v>5312</v>
      </c>
      <c r="M40" t="s">
        <v>5312</v>
      </c>
      <c r="N40" t="s">
        <v>6401</v>
      </c>
      <c r="O40" t="s">
        <v>1889</v>
      </c>
      <c r="P40" t="s">
        <v>6402</v>
      </c>
      <c r="Q40" t="s">
        <v>6427</v>
      </c>
      <c r="R40" t="s">
        <v>6420</v>
      </c>
      <c r="S40" t="s">
        <v>6403</v>
      </c>
      <c r="T40" t="s">
        <v>6451</v>
      </c>
      <c r="U40" s="83" t="str">
        <f t="shared" si="0"/>
        <v>WLDWD_1_SOLAR2</v>
      </c>
    </row>
    <row r="41" spans="1:21" x14ac:dyDescent="0.25">
      <c r="A41" t="s">
        <v>6397</v>
      </c>
      <c r="B41" t="s">
        <v>6371</v>
      </c>
      <c r="C41" t="s">
        <v>6408</v>
      </c>
      <c r="D41" s="82">
        <v>42840</v>
      </c>
      <c r="E41" t="s">
        <v>6418</v>
      </c>
      <c r="F41">
        <v>22</v>
      </c>
      <c r="G41" s="83">
        <v>20</v>
      </c>
      <c r="H41">
        <v>1</v>
      </c>
      <c r="I41" t="s">
        <v>6595</v>
      </c>
      <c r="K41" t="s">
        <v>6427</v>
      </c>
      <c r="L41" t="s">
        <v>5312</v>
      </c>
      <c r="M41" t="s">
        <v>5312</v>
      </c>
      <c r="N41" t="s">
        <v>6401</v>
      </c>
      <c r="O41" t="s">
        <v>6370</v>
      </c>
      <c r="P41" t="s">
        <v>6402</v>
      </c>
      <c r="Q41" t="s">
        <v>6427</v>
      </c>
      <c r="R41" t="s">
        <v>6420</v>
      </c>
      <c r="S41" t="s">
        <v>6403</v>
      </c>
      <c r="T41" t="s">
        <v>6407</v>
      </c>
      <c r="U41" s="83" t="str">
        <f t="shared" si="0"/>
        <v>WHITNY_6_SOLAR</v>
      </c>
    </row>
    <row r="42" spans="1:21" x14ac:dyDescent="0.25">
      <c r="A42" t="s">
        <v>6397</v>
      </c>
      <c r="B42" t="s">
        <v>3945</v>
      </c>
      <c r="C42" t="s">
        <v>6408</v>
      </c>
      <c r="D42" s="82">
        <v>42559</v>
      </c>
      <c r="E42" t="s">
        <v>6413</v>
      </c>
      <c r="F42">
        <v>1</v>
      </c>
      <c r="G42" s="83">
        <v>1</v>
      </c>
      <c r="H42">
        <v>1</v>
      </c>
      <c r="I42" t="s">
        <v>1299</v>
      </c>
      <c r="K42" t="s">
        <v>1127</v>
      </c>
      <c r="L42" t="s">
        <v>5312</v>
      </c>
      <c r="M42" t="s">
        <v>5312</v>
      </c>
      <c r="N42" t="s">
        <v>6401</v>
      </c>
      <c r="O42" t="s">
        <v>1300</v>
      </c>
      <c r="P42" t="s">
        <v>6402</v>
      </c>
      <c r="Q42" t="s">
        <v>1127</v>
      </c>
      <c r="R42" t="s">
        <v>3385</v>
      </c>
      <c r="S42" t="s">
        <v>6403</v>
      </c>
      <c r="T42" t="s">
        <v>6404</v>
      </c>
      <c r="U42" s="83" t="str">
        <f t="shared" si="0"/>
        <v>GARNET_2_HYDRO</v>
      </c>
    </row>
    <row r="43" spans="1:21" x14ac:dyDescent="0.25">
      <c r="A43" t="s">
        <v>6397</v>
      </c>
      <c r="B43" t="s">
        <v>5107</v>
      </c>
      <c r="C43" t="s">
        <v>6408</v>
      </c>
      <c r="D43" s="82">
        <v>37499</v>
      </c>
      <c r="E43" t="s">
        <v>3399</v>
      </c>
      <c r="F43">
        <v>61.5</v>
      </c>
      <c r="G43" s="83">
        <v>61.5</v>
      </c>
      <c r="H43">
        <v>1</v>
      </c>
      <c r="I43" t="s">
        <v>7113</v>
      </c>
      <c r="K43" t="s">
        <v>1127</v>
      </c>
      <c r="L43" t="s">
        <v>5312</v>
      </c>
      <c r="M43" t="s">
        <v>5312</v>
      </c>
      <c r="N43" t="s">
        <v>6401</v>
      </c>
      <c r="O43" t="s">
        <v>2729</v>
      </c>
      <c r="P43" t="s">
        <v>6402</v>
      </c>
      <c r="Q43" t="s">
        <v>1127</v>
      </c>
      <c r="R43" t="s">
        <v>3399</v>
      </c>
      <c r="S43" t="s">
        <v>6403</v>
      </c>
      <c r="T43" t="s">
        <v>6404</v>
      </c>
      <c r="U43" s="83" t="str">
        <f t="shared" si="0"/>
        <v>WHTWTR_1_WINDA1</v>
      </c>
    </row>
    <row r="44" spans="1:21" x14ac:dyDescent="0.25">
      <c r="A44" t="s">
        <v>6397</v>
      </c>
      <c r="B44" t="s">
        <v>4465</v>
      </c>
      <c r="C44" t="s">
        <v>6408</v>
      </c>
      <c r="D44" s="82">
        <v>41913</v>
      </c>
      <c r="E44" t="s">
        <v>6418</v>
      </c>
      <c r="F44">
        <v>19.8</v>
      </c>
      <c r="G44" s="83">
        <v>19.75</v>
      </c>
      <c r="H44">
        <v>1</v>
      </c>
      <c r="I44" t="s">
        <v>6949</v>
      </c>
      <c r="K44" t="s">
        <v>6427</v>
      </c>
      <c r="L44" t="s">
        <v>5312</v>
      </c>
      <c r="M44" t="s">
        <v>5312</v>
      </c>
      <c r="N44" t="s">
        <v>6401</v>
      </c>
      <c r="O44" t="s">
        <v>900</v>
      </c>
      <c r="P44" t="s">
        <v>6402</v>
      </c>
      <c r="Q44" t="s">
        <v>6427</v>
      </c>
      <c r="R44" t="s">
        <v>6420</v>
      </c>
      <c r="S44" t="s">
        <v>6403</v>
      </c>
      <c r="T44" t="s">
        <v>6451</v>
      </c>
      <c r="U44" s="83" t="str">
        <f t="shared" si="0"/>
        <v>OLIVEP_1_SOLAR2</v>
      </c>
    </row>
    <row r="45" spans="1:21" x14ac:dyDescent="0.25">
      <c r="A45" t="s">
        <v>6397</v>
      </c>
      <c r="B45" t="s">
        <v>4464</v>
      </c>
      <c r="C45" t="s">
        <v>6408</v>
      </c>
      <c r="D45" s="82">
        <v>41447</v>
      </c>
      <c r="E45" t="s">
        <v>6418</v>
      </c>
      <c r="F45">
        <v>20</v>
      </c>
      <c r="G45" s="83">
        <v>20</v>
      </c>
      <c r="H45">
        <v>1</v>
      </c>
      <c r="I45" t="s">
        <v>7218</v>
      </c>
      <c r="K45" t="s">
        <v>6427</v>
      </c>
      <c r="L45" t="s">
        <v>5312</v>
      </c>
      <c r="M45" t="s">
        <v>5312</v>
      </c>
      <c r="N45" t="s">
        <v>6401</v>
      </c>
      <c r="O45" t="s">
        <v>864</v>
      </c>
      <c r="P45" t="s">
        <v>6402</v>
      </c>
      <c r="Q45" t="s">
        <v>6427</v>
      </c>
      <c r="R45" t="s">
        <v>6420</v>
      </c>
      <c r="S45" t="s">
        <v>6403</v>
      </c>
      <c r="T45" t="s">
        <v>6451</v>
      </c>
      <c r="U45" s="83" t="str">
        <f t="shared" si="0"/>
        <v>OLIVEP_1_SOLAR</v>
      </c>
    </row>
    <row r="46" spans="1:21" x14ac:dyDescent="0.25">
      <c r="A46" t="s">
        <v>6397</v>
      </c>
      <c r="B46" t="s">
        <v>7098</v>
      </c>
      <c r="C46" t="s">
        <v>6399</v>
      </c>
      <c r="D46" t="s">
        <v>6400</v>
      </c>
      <c r="E46" t="s">
        <v>6429</v>
      </c>
      <c r="F46">
        <v>112.5</v>
      </c>
      <c r="G46" s="83">
        <v>112.5</v>
      </c>
      <c r="H46">
        <v>1</v>
      </c>
      <c r="J46" t="s">
        <v>3559</v>
      </c>
      <c r="L46" t="s">
        <v>5312</v>
      </c>
      <c r="M46" t="s">
        <v>5319</v>
      </c>
      <c r="N46" t="s">
        <v>6401</v>
      </c>
      <c r="O46" t="s">
        <v>7098</v>
      </c>
      <c r="P46" t="s">
        <v>6402</v>
      </c>
      <c r="R46" t="s">
        <v>6552</v>
      </c>
      <c r="S46" t="s">
        <v>6403</v>
      </c>
      <c r="T46" t="s">
        <v>6451</v>
      </c>
      <c r="U46" s="83" t="str">
        <f t="shared" si="0"/>
        <v>CDWR07_2_GEN</v>
      </c>
    </row>
    <row r="47" spans="1:21" x14ac:dyDescent="0.25">
      <c r="A47" t="s">
        <v>6397</v>
      </c>
      <c r="B47" t="s">
        <v>155</v>
      </c>
      <c r="C47" t="s">
        <v>6408</v>
      </c>
      <c r="D47" s="82">
        <v>43070</v>
      </c>
      <c r="E47" t="s">
        <v>3483</v>
      </c>
      <c r="F47">
        <v>50</v>
      </c>
      <c r="G47" s="83">
        <v>50</v>
      </c>
      <c r="H47">
        <v>1</v>
      </c>
      <c r="I47" t="s">
        <v>7288</v>
      </c>
      <c r="K47" t="s">
        <v>6427</v>
      </c>
      <c r="L47" t="s">
        <v>5319</v>
      </c>
      <c r="M47" t="s">
        <v>5312</v>
      </c>
      <c r="N47" t="s">
        <v>6401</v>
      </c>
      <c r="O47" t="s">
        <v>156</v>
      </c>
      <c r="P47" t="s">
        <v>6402</v>
      </c>
      <c r="Q47" t="s">
        <v>6427</v>
      </c>
      <c r="R47" t="s">
        <v>6437</v>
      </c>
      <c r="S47" t="s">
        <v>6403</v>
      </c>
      <c r="T47" t="s">
        <v>6407</v>
      </c>
      <c r="U47" s="83" t="str">
        <f t="shared" si="0"/>
        <v>WSENGY_1_UNIT 1</v>
      </c>
    </row>
    <row r="48" spans="1:21" x14ac:dyDescent="0.25">
      <c r="A48" t="s">
        <v>6397</v>
      </c>
      <c r="B48" t="s">
        <v>5426</v>
      </c>
      <c r="C48" t="s">
        <v>6408</v>
      </c>
      <c r="D48" s="82">
        <v>43133</v>
      </c>
      <c r="E48" t="s">
        <v>3785</v>
      </c>
      <c r="F48">
        <v>1</v>
      </c>
      <c r="G48" s="83">
        <v>1</v>
      </c>
      <c r="H48">
        <v>1</v>
      </c>
      <c r="I48" t="s">
        <v>7149</v>
      </c>
      <c r="K48" t="s">
        <v>6427</v>
      </c>
      <c r="L48" t="s">
        <v>5312</v>
      </c>
      <c r="M48" t="s">
        <v>5312</v>
      </c>
      <c r="N48" t="s">
        <v>6401</v>
      </c>
      <c r="O48" t="s">
        <v>5425</v>
      </c>
      <c r="P48" t="s">
        <v>6402</v>
      </c>
      <c r="Q48" t="s">
        <v>6427</v>
      </c>
      <c r="R48" t="s">
        <v>6410</v>
      </c>
      <c r="S48" t="s">
        <v>6403</v>
      </c>
      <c r="T48" t="s">
        <v>6451</v>
      </c>
      <c r="U48" s="83" t="str">
        <f t="shared" si="0"/>
        <v>GANSO_1_WSTBM1</v>
      </c>
    </row>
    <row r="49" spans="1:21" x14ac:dyDescent="0.25">
      <c r="A49" t="s">
        <v>6397</v>
      </c>
      <c r="B49" t="s">
        <v>669</v>
      </c>
      <c r="C49" t="s">
        <v>6408</v>
      </c>
      <c r="D49" s="82">
        <v>40799</v>
      </c>
      <c r="E49" t="s">
        <v>6418</v>
      </c>
      <c r="F49">
        <v>15</v>
      </c>
      <c r="G49" s="83">
        <v>15</v>
      </c>
      <c r="H49">
        <v>1</v>
      </c>
      <c r="I49" t="s">
        <v>6414</v>
      </c>
      <c r="K49" t="s">
        <v>6427</v>
      </c>
      <c r="L49" t="s">
        <v>5312</v>
      </c>
      <c r="M49" t="s">
        <v>5312</v>
      </c>
      <c r="N49" t="s">
        <v>6401</v>
      </c>
      <c r="O49" t="s">
        <v>670</v>
      </c>
      <c r="P49" t="s">
        <v>6402</v>
      </c>
      <c r="Q49" t="s">
        <v>6427</v>
      </c>
      <c r="R49" t="s">
        <v>6420</v>
      </c>
      <c r="S49" t="s">
        <v>6403</v>
      </c>
      <c r="T49" t="s">
        <v>6407</v>
      </c>
      <c r="U49" s="83" t="str">
        <f t="shared" si="0"/>
        <v>SCHNDR_1_WSTSDE</v>
      </c>
    </row>
    <row r="50" spans="1:21" x14ac:dyDescent="0.25">
      <c r="A50" t="s">
        <v>6397</v>
      </c>
      <c r="B50" t="s">
        <v>5446</v>
      </c>
      <c r="C50" t="s">
        <v>6408</v>
      </c>
      <c r="D50" s="82">
        <v>42497</v>
      </c>
      <c r="E50" t="s">
        <v>6418</v>
      </c>
      <c r="F50">
        <v>2</v>
      </c>
      <c r="G50" s="83">
        <v>2</v>
      </c>
      <c r="H50">
        <v>1</v>
      </c>
      <c r="I50" t="s">
        <v>6844</v>
      </c>
      <c r="K50" t="s">
        <v>6427</v>
      </c>
      <c r="L50" t="s">
        <v>5312</v>
      </c>
      <c r="M50" t="s">
        <v>5312</v>
      </c>
      <c r="N50" t="s">
        <v>6401</v>
      </c>
      <c r="O50" t="s">
        <v>4066</v>
      </c>
      <c r="P50" t="s">
        <v>6402</v>
      </c>
      <c r="Q50" t="s">
        <v>6427</v>
      </c>
      <c r="R50" t="s">
        <v>6420</v>
      </c>
      <c r="S50" t="s">
        <v>6403</v>
      </c>
      <c r="T50" t="s">
        <v>6407</v>
      </c>
      <c r="U50" s="83" t="str">
        <f t="shared" si="0"/>
        <v>HENRTA_6_SOLAR2</v>
      </c>
    </row>
    <row r="51" spans="1:21" x14ac:dyDescent="0.25">
      <c r="A51" t="s">
        <v>6397</v>
      </c>
      <c r="B51" t="s">
        <v>4160</v>
      </c>
      <c r="C51" t="s">
        <v>6408</v>
      </c>
      <c r="D51" s="82">
        <v>41684</v>
      </c>
      <c r="E51" t="s">
        <v>6418</v>
      </c>
      <c r="F51">
        <v>18</v>
      </c>
      <c r="G51" s="83">
        <v>18</v>
      </c>
      <c r="H51">
        <v>1</v>
      </c>
      <c r="I51" t="s">
        <v>7345</v>
      </c>
      <c r="K51" t="s">
        <v>6427</v>
      </c>
      <c r="L51" t="s">
        <v>5312</v>
      </c>
      <c r="M51" t="s">
        <v>5312</v>
      </c>
      <c r="N51" t="s">
        <v>6401</v>
      </c>
      <c r="O51" t="s">
        <v>812</v>
      </c>
      <c r="P51" t="s">
        <v>6402</v>
      </c>
      <c r="Q51" t="s">
        <v>6427</v>
      </c>
      <c r="R51" t="s">
        <v>6420</v>
      </c>
      <c r="S51" t="s">
        <v>6403</v>
      </c>
      <c r="T51" t="s">
        <v>6451</v>
      </c>
      <c r="U51" s="83" t="str">
        <f t="shared" si="0"/>
        <v>JAYNE_6_WLSLR</v>
      </c>
    </row>
    <row r="52" spans="1:21" x14ac:dyDescent="0.25">
      <c r="A52" t="s">
        <v>6397</v>
      </c>
      <c r="B52" t="s">
        <v>3764</v>
      </c>
      <c r="C52" t="s">
        <v>6408</v>
      </c>
      <c r="D52" s="82">
        <v>32842</v>
      </c>
      <c r="E52" t="s">
        <v>6409</v>
      </c>
      <c r="F52">
        <v>36.799999999999997</v>
      </c>
      <c r="G52" s="83">
        <v>20</v>
      </c>
      <c r="H52">
        <v>1</v>
      </c>
      <c r="I52" t="s">
        <v>7581</v>
      </c>
      <c r="K52" t="s">
        <v>6427</v>
      </c>
      <c r="L52" t="s">
        <v>5319</v>
      </c>
      <c r="M52" t="s">
        <v>5312</v>
      </c>
      <c r="N52" t="s">
        <v>6401</v>
      </c>
      <c r="O52" t="s">
        <v>3763</v>
      </c>
      <c r="P52" t="s">
        <v>6402</v>
      </c>
      <c r="Q52" t="s">
        <v>6427</v>
      </c>
      <c r="R52" t="s">
        <v>6425</v>
      </c>
      <c r="S52" t="s">
        <v>6403</v>
      </c>
      <c r="T52" t="s">
        <v>6451</v>
      </c>
      <c r="U52" s="83" t="str">
        <f t="shared" si="0"/>
        <v>DEXZEL_1_UNIT</v>
      </c>
    </row>
    <row r="53" spans="1:21" x14ac:dyDescent="0.25">
      <c r="A53" t="s">
        <v>6397</v>
      </c>
      <c r="B53" t="s">
        <v>3272</v>
      </c>
      <c r="C53" t="s">
        <v>6408</v>
      </c>
      <c r="D53" s="82">
        <v>42705</v>
      </c>
      <c r="E53" t="s">
        <v>6418</v>
      </c>
      <c r="F53">
        <v>10</v>
      </c>
      <c r="G53" s="83">
        <v>10</v>
      </c>
      <c r="H53">
        <v>1</v>
      </c>
      <c r="I53" t="s">
        <v>6460</v>
      </c>
      <c r="K53" t="s">
        <v>1127</v>
      </c>
      <c r="L53" t="s">
        <v>5312</v>
      </c>
      <c r="M53" t="s">
        <v>5312</v>
      </c>
      <c r="N53" t="s">
        <v>6401</v>
      </c>
      <c r="O53" t="s">
        <v>3273</v>
      </c>
      <c r="P53" t="s">
        <v>6402</v>
      </c>
      <c r="Q53" t="s">
        <v>1127</v>
      </c>
      <c r="R53" t="s">
        <v>6420</v>
      </c>
      <c r="S53" t="s">
        <v>6403</v>
      </c>
      <c r="T53" t="s">
        <v>6404</v>
      </c>
      <c r="U53" s="83" t="str">
        <f t="shared" si="0"/>
        <v>PLAINV_6_DSOLAR</v>
      </c>
    </row>
    <row r="54" spans="1:21" x14ac:dyDescent="0.25">
      <c r="A54" t="s">
        <v>6397</v>
      </c>
      <c r="B54" t="s">
        <v>3261</v>
      </c>
      <c r="C54" t="s">
        <v>6408</v>
      </c>
      <c r="D54" s="82">
        <v>42707</v>
      </c>
      <c r="E54" t="s">
        <v>6418</v>
      </c>
      <c r="F54">
        <v>20</v>
      </c>
      <c r="G54" s="83">
        <v>20</v>
      </c>
      <c r="H54">
        <v>1</v>
      </c>
      <c r="I54" t="s">
        <v>7320</v>
      </c>
      <c r="K54" t="s">
        <v>1127</v>
      </c>
      <c r="L54" t="s">
        <v>5312</v>
      </c>
      <c r="M54" t="s">
        <v>5312</v>
      </c>
      <c r="N54" t="s">
        <v>6401</v>
      </c>
      <c r="O54" t="s">
        <v>3262</v>
      </c>
      <c r="P54" t="s">
        <v>6402</v>
      </c>
      <c r="Q54" t="s">
        <v>1127</v>
      </c>
      <c r="R54" t="s">
        <v>6420</v>
      </c>
      <c r="S54" t="s">
        <v>6403</v>
      </c>
      <c r="T54" t="s">
        <v>6404</v>
      </c>
      <c r="U54" s="83" t="str">
        <f t="shared" si="0"/>
        <v>BIGSKY_2_SOLAR4</v>
      </c>
    </row>
    <row r="55" spans="1:21" x14ac:dyDescent="0.25">
      <c r="A55" t="s">
        <v>6397</v>
      </c>
      <c r="B55" t="s">
        <v>4617</v>
      </c>
      <c r="C55" t="s">
        <v>6408</v>
      </c>
      <c r="D55" s="82">
        <v>41950</v>
      </c>
      <c r="E55" t="s">
        <v>6418</v>
      </c>
      <c r="F55">
        <v>20</v>
      </c>
      <c r="G55" s="83">
        <v>20</v>
      </c>
      <c r="H55">
        <v>1</v>
      </c>
      <c r="I55" t="s">
        <v>7156</v>
      </c>
      <c r="K55" t="s">
        <v>1127</v>
      </c>
      <c r="L55" t="s">
        <v>5312</v>
      </c>
      <c r="M55" t="s">
        <v>5312</v>
      </c>
      <c r="N55" t="s">
        <v>6401</v>
      </c>
      <c r="O55" t="s">
        <v>919</v>
      </c>
      <c r="P55" t="s">
        <v>6402</v>
      </c>
      <c r="Q55" t="s">
        <v>1127</v>
      </c>
      <c r="R55" t="s">
        <v>6420</v>
      </c>
      <c r="S55" t="s">
        <v>6403</v>
      </c>
      <c r="T55" t="s">
        <v>6404</v>
      </c>
      <c r="U55" s="83" t="str">
        <f t="shared" si="0"/>
        <v>PLAINV_6_BSOLAR</v>
      </c>
    </row>
    <row r="56" spans="1:21" x14ac:dyDescent="0.25">
      <c r="A56" t="s">
        <v>6397</v>
      </c>
      <c r="B56" t="s">
        <v>5104</v>
      </c>
      <c r="C56" t="s">
        <v>6408</v>
      </c>
      <c r="D56" s="82">
        <v>17533</v>
      </c>
      <c r="E56" t="s">
        <v>6413</v>
      </c>
      <c r="F56">
        <v>14</v>
      </c>
      <c r="G56" s="83">
        <v>14</v>
      </c>
      <c r="H56">
        <v>1</v>
      </c>
      <c r="I56" t="s">
        <v>6414</v>
      </c>
      <c r="K56" t="s">
        <v>6427</v>
      </c>
      <c r="L56" t="s">
        <v>5312</v>
      </c>
      <c r="M56" t="s">
        <v>5312</v>
      </c>
      <c r="N56" t="s">
        <v>6401</v>
      </c>
      <c r="O56" t="s">
        <v>419</v>
      </c>
      <c r="P56" t="s">
        <v>6402</v>
      </c>
      <c r="Q56" t="s">
        <v>6427</v>
      </c>
      <c r="R56" t="s">
        <v>3385</v>
      </c>
      <c r="S56" t="s">
        <v>6403</v>
      </c>
      <c r="T56" t="s">
        <v>6407</v>
      </c>
      <c r="U56" s="83" t="str">
        <f t="shared" si="0"/>
        <v>WESTPT_2_UNIT</v>
      </c>
    </row>
    <row r="57" spans="1:21" x14ac:dyDescent="0.25">
      <c r="A57" t="s">
        <v>6397</v>
      </c>
      <c r="B57" t="s">
        <v>690</v>
      </c>
      <c r="C57" t="s">
        <v>6408</v>
      </c>
      <c r="D57" s="82">
        <v>41449</v>
      </c>
      <c r="E57" t="s">
        <v>6418</v>
      </c>
      <c r="F57">
        <v>10</v>
      </c>
      <c r="G57" s="83">
        <v>10</v>
      </c>
      <c r="H57">
        <v>1</v>
      </c>
      <c r="I57" t="s">
        <v>6414</v>
      </c>
      <c r="K57" t="s">
        <v>6427</v>
      </c>
      <c r="L57" t="s">
        <v>5312</v>
      </c>
      <c r="M57" t="s">
        <v>5312</v>
      </c>
      <c r="N57" t="s">
        <v>6401</v>
      </c>
      <c r="O57" t="s">
        <v>691</v>
      </c>
      <c r="P57" t="s">
        <v>6402</v>
      </c>
      <c r="Q57" t="s">
        <v>6427</v>
      </c>
      <c r="R57" t="s">
        <v>6420</v>
      </c>
      <c r="S57" t="s">
        <v>6403</v>
      </c>
      <c r="T57" t="s">
        <v>6451</v>
      </c>
      <c r="U57" s="83" t="str">
        <f t="shared" si="0"/>
        <v>GATES_2_WSOLAR</v>
      </c>
    </row>
    <row r="58" spans="1:21" x14ac:dyDescent="0.25">
      <c r="A58" t="s">
        <v>6397</v>
      </c>
      <c r="B58" t="s">
        <v>5316</v>
      </c>
      <c r="C58" t="s">
        <v>6408</v>
      </c>
      <c r="D58" s="82">
        <v>41956</v>
      </c>
      <c r="E58" t="s">
        <v>6418</v>
      </c>
      <c r="F58">
        <v>20</v>
      </c>
      <c r="G58" s="83">
        <v>20</v>
      </c>
      <c r="H58">
        <v>1</v>
      </c>
      <c r="I58" t="s">
        <v>6994</v>
      </c>
      <c r="K58" t="s">
        <v>1127</v>
      </c>
      <c r="L58" t="s">
        <v>5312</v>
      </c>
      <c r="M58" t="s">
        <v>5312</v>
      </c>
      <c r="N58" t="s">
        <v>6401</v>
      </c>
      <c r="O58" t="s">
        <v>916</v>
      </c>
      <c r="P58" t="s">
        <v>6402</v>
      </c>
      <c r="Q58" t="s">
        <v>1127</v>
      </c>
      <c r="R58" t="s">
        <v>6420</v>
      </c>
      <c r="S58" t="s">
        <v>6403</v>
      </c>
      <c r="T58" t="s">
        <v>6404</v>
      </c>
      <c r="U58" s="83" t="str">
        <f t="shared" si="0"/>
        <v>ACACIA_6_SOLAR</v>
      </c>
    </row>
    <row r="59" spans="1:21" x14ac:dyDescent="0.25">
      <c r="A59" t="s">
        <v>6397</v>
      </c>
      <c r="B59" t="s">
        <v>4735</v>
      </c>
      <c r="C59" t="s">
        <v>6408</v>
      </c>
      <c r="D59" s="82">
        <v>41290</v>
      </c>
      <c r="E59" t="s">
        <v>6409</v>
      </c>
      <c r="F59">
        <v>49.5</v>
      </c>
      <c r="G59" s="83">
        <v>49</v>
      </c>
      <c r="H59">
        <v>1</v>
      </c>
      <c r="I59" t="s">
        <v>7428</v>
      </c>
      <c r="K59" t="s">
        <v>1127</v>
      </c>
      <c r="L59" t="s">
        <v>5312</v>
      </c>
      <c r="M59" t="s">
        <v>5312</v>
      </c>
      <c r="N59" t="s">
        <v>6401</v>
      </c>
      <c r="O59" t="s">
        <v>4734</v>
      </c>
      <c r="P59" t="s">
        <v>6402</v>
      </c>
      <c r="Q59" t="s">
        <v>1127</v>
      </c>
      <c r="R59" t="s">
        <v>6425</v>
      </c>
      <c r="S59" t="s">
        <v>6403</v>
      </c>
      <c r="T59" t="s">
        <v>6404</v>
      </c>
      <c r="U59" s="83" t="str">
        <f t="shared" si="0"/>
        <v>VESTAL_2_WELLHD</v>
      </c>
    </row>
    <row r="60" spans="1:21" x14ac:dyDescent="0.25">
      <c r="A60" t="s">
        <v>6397</v>
      </c>
      <c r="B60" t="s">
        <v>3432</v>
      </c>
      <c r="C60" t="s">
        <v>6408</v>
      </c>
      <c r="D60" s="82">
        <v>32115</v>
      </c>
      <c r="E60" t="s">
        <v>6409</v>
      </c>
      <c r="F60">
        <v>416.6</v>
      </c>
      <c r="G60" s="83">
        <v>416.6</v>
      </c>
      <c r="H60">
        <v>1</v>
      </c>
      <c r="I60" t="s">
        <v>6774</v>
      </c>
      <c r="K60" t="s">
        <v>1127</v>
      </c>
      <c r="L60" t="s">
        <v>5312</v>
      </c>
      <c r="M60" t="s">
        <v>5312</v>
      </c>
      <c r="N60" t="s">
        <v>6401</v>
      </c>
      <c r="O60" t="s">
        <v>3431</v>
      </c>
      <c r="P60" t="s">
        <v>6402</v>
      </c>
      <c r="Q60" t="s">
        <v>1127</v>
      </c>
      <c r="R60" t="s">
        <v>6436</v>
      </c>
      <c r="S60" t="s">
        <v>6403</v>
      </c>
      <c r="T60" t="s">
        <v>6404</v>
      </c>
      <c r="U60" s="83" t="str">
        <f t="shared" si="0"/>
        <v>ARCOGN_2_UNITS</v>
      </c>
    </row>
    <row r="61" spans="1:21" x14ac:dyDescent="0.25">
      <c r="A61" t="s">
        <v>6397</v>
      </c>
      <c r="B61" t="s">
        <v>313</v>
      </c>
      <c r="C61" t="s">
        <v>6408</v>
      </c>
      <c r="D61" s="82">
        <v>30763</v>
      </c>
      <c r="E61" t="s">
        <v>6413</v>
      </c>
      <c r="F61">
        <v>1</v>
      </c>
      <c r="G61" s="83">
        <v>0.98</v>
      </c>
      <c r="H61">
        <v>1</v>
      </c>
      <c r="I61" t="s">
        <v>313</v>
      </c>
      <c r="K61" t="s">
        <v>6427</v>
      </c>
      <c r="L61" t="s">
        <v>5312</v>
      </c>
      <c r="M61" t="s">
        <v>5312</v>
      </c>
      <c r="N61" t="s">
        <v>6401</v>
      </c>
      <c r="O61" t="s">
        <v>314</v>
      </c>
      <c r="P61" t="s">
        <v>6402</v>
      </c>
      <c r="Q61" t="s">
        <v>6427</v>
      </c>
      <c r="R61" t="s">
        <v>3385</v>
      </c>
      <c r="S61" t="s">
        <v>6403</v>
      </c>
      <c r="T61" t="s">
        <v>6407</v>
      </c>
      <c r="U61" s="83" t="str">
        <f t="shared" si="0"/>
        <v>CEDRCK_6_UNIT</v>
      </c>
    </row>
    <row r="62" spans="1:21" x14ac:dyDescent="0.25">
      <c r="A62" t="s">
        <v>6397</v>
      </c>
      <c r="B62" t="s">
        <v>7280</v>
      </c>
      <c r="C62" t="s">
        <v>6399</v>
      </c>
      <c r="D62" t="s">
        <v>6400</v>
      </c>
      <c r="E62" t="s">
        <v>6413</v>
      </c>
      <c r="F62">
        <v>39.1</v>
      </c>
      <c r="G62" s="83">
        <v>39.1</v>
      </c>
      <c r="H62">
        <v>1</v>
      </c>
      <c r="I62" t="s">
        <v>6416</v>
      </c>
      <c r="J62" t="s">
        <v>5097</v>
      </c>
      <c r="L62" t="s">
        <v>5312</v>
      </c>
      <c r="M62" t="s">
        <v>5319</v>
      </c>
      <c r="N62" t="s">
        <v>6401</v>
      </c>
      <c r="O62" t="s">
        <v>7281</v>
      </c>
      <c r="P62" t="s">
        <v>6402</v>
      </c>
      <c r="R62" t="s">
        <v>3385</v>
      </c>
      <c r="S62" t="s">
        <v>6403</v>
      </c>
      <c r="T62" t="s">
        <v>6404</v>
      </c>
      <c r="U62" s="83" t="str">
        <f t="shared" si="0"/>
        <v>WARNE_2_UNIT</v>
      </c>
    </row>
    <row r="63" spans="1:21" x14ac:dyDescent="0.25">
      <c r="A63" t="s">
        <v>6397</v>
      </c>
      <c r="B63" t="s">
        <v>7057</v>
      </c>
      <c r="C63" t="s">
        <v>6399</v>
      </c>
      <c r="D63" t="s">
        <v>6400</v>
      </c>
      <c r="E63" t="s">
        <v>6413</v>
      </c>
      <c r="F63">
        <v>39.1</v>
      </c>
      <c r="G63" s="83">
        <v>39.1</v>
      </c>
      <c r="H63">
        <v>1</v>
      </c>
      <c r="I63" t="s">
        <v>6416</v>
      </c>
      <c r="J63" t="s">
        <v>5097</v>
      </c>
      <c r="L63" t="s">
        <v>5312</v>
      </c>
      <c r="M63" t="s">
        <v>5319</v>
      </c>
      <c r="N63" t="s">
        <v>6401</v>
      </c>
      <c r="O63" t="s">
        <v>7058</v>
      </c>
      <c r="P63" t="s">
        <v>6402</v>
      </c>
      <c r="R63" t="s">
        <v>3385</v>
      </c>
      <c r="S63" t="s">
        <v>6403</v>
      </c>
      <c r="T63" t="s">
        <v>6404</v>
      </c>
      <c r="U63" s="83" t="str">
        <f t="shared" si="0"/>
        <v>WARNE_2_UNIT</v>
      </c>
    </row>
    <row r="64" spans="1:21" x14ac:dyDescent="0.25">
      <c r="A64" t="s">
        <v>6397</v>
      </c>
      <c r="B64" t="s">
        <v>5098</v>
      </c>
      <c r="C64" t="s">
        <v>6408</v>
      </c>
      <c r="D64" s="82">
        <v>29952</v>
      </c>
      <c r="E64" t="s">
        <v>6413</v>
      </c>
      <c r="F64" t="s">
        <v>6432</v>
      </c>
      <c r="G64" s="83">
        <v>76</v>
      </c>
      <c r="H64">
        <v>1</v>
      </c>
      <c r="I64" t="s">
        <v>6416</v>
      </c>
      <c r="J64" t="s">
        <v>5097</v>
      </c>
      <c r="K64" t="s">
        <v>1127</v>
      </c>
      <c r="L64" t="s">
        <v>5312</v>
      </c>
      <c r="M64" t="s">
        <v>5319</v>
      </c>
      <c r="N64" t="s">
        <v>6401</v>
      </c>
      <c r="O64" t="s">
        <v>5097</v>
      </c>
      <c r="P64" t="s">
        <v>6402</v>
      </c>
      <c r="Q64" t="s">
        <v>6689</v>
      </c>
      <c r="R64" t="s">
        <v>3385</v>
      </c>
      <c r="S64" t="s">
        <v>6403</v>
      </c>
      <c r="T64" t="s">
        <v>6404</v>
      </c>
      <c r="U64" s="83" t="str">
        <f t="shared" si="0"/>
        <v>WARNE_2_UNIT</v>
      </c>
    </row>
    <row r="65" spans="1:21" x14ac:dyDescent="0.25">
      <c r="A65" t="s">
        <v>6397</v>
      </c>
      <c r="B65" t="s">
        <v>5443</v>
      </c>
      <c r="C65" t="s">
        <v>6408</v>
      </c>
      <c r="D65" s="82">
        <v>32499</v>
      </c>
      <c r="E65" t="s">
        <v>6413</v>
      </c>
      <c r="F65">
        <v>3.8</v>
      </c>
      <c r="G65" s="83">
        <v>3.75</v>
      </c>
      <c r="H65">
        <v>1</v>
      </c>
      <c r="I65" t="s">
        <v>6725</v>
      </c>
      <c r="K65" t="s">
        <v>6427</v>
      </c>
      <c r="L65" t="s">
        <v>5319</v>
      </c>
      <c r="M65" t="s">
        <v>5312</v>
      </c>
      <c r="N65" t="s">
        <v>6401</v>
      </c>
      <c r="O65" t="s">
        <v>2983</v>
      </c>
      <c r="P65" t="s">
        <v>6402</v>
      </c>
      <c r="Q65" t="s">
        <v>6427</v>
      </c>
      <c r="R65" t="s">
        <v>3385</v>
      </c>
      <c r="S65" t="s">
        <v>6403</v>
      </c>
      <c r="T65" t="s">
        <v>6407</v>
      </c>
      <c r="U65" s="83" t="str">
        <f t="shared" si="0"/>
        <v>GYSRVL_7_WSPRNG</v>
      </c>
    </row>
    <row r="66" spans="1:21" x14ac:dyDescent="0.25">
      <c r="A66" t="s">
        <v>6397</v>
      </c>
      <c r="B66" t="s">
        <v>4624</v>
      </c>
      <c r="C66" t="s">
        <v>6408</v>
      </c>
      <c r="D66" s="82">
        <v>41394</v>
      </c>
      <c r="E66" t="s">
        <v>6409</v>
      </c>
      <c r="F66">
        <v>102.5</v>
      </c>
      <c r="G66" s="83">
        <v>96.65</v>
      </c>
      <c r="H66">
        <v>1</v>
      </c>
      <c r="I66" t="s">
        <v>6592</v>
      </c>
      <c r="K66" t="s">
        <v>1127</v>
      </c>
      <c r="L66" t="s">
        <v>5312</v>
      </c>
      <c r="M66" t="s">
        <v>5312</v>
      </c>
      <c r="N66" t="s">
        <v>6401</v>
      </c>
      <c r="O66" t="s">
        <v>4623</v>
      </c>
      <c r="P66" t="s">
        <v>6402</v>
      </c>
      <c r="Q66" t="s">
        <v>1127</v>
      </c>
      <c r="R66" t="s">
        <v>6425</v>
      </c>
      <c r="S66" t="s">
        <v>6403</v>
      </c>
      <c r="T66" t="s">
        <v>6404</v>
      </c>
      <c r="U66" s="83" t="str">
        <f t="shared" ref="U66:U129" si="1">IF(J66="",O66,J66)</f>
        <v>WALCRK_2_CTG5</v>
      </c>
    </row>
    <row r="67" spans="1:21" x14ac:dyDescent="0.25">
      <c r="A67" t="s">
        <v>6397</v>
      </c>
      <c r="B67" t="s">
        <v>4502</v>
      </c>
      <c r="C67" t="s">
        <v>6408</v>
      </c>
      <c r="D67" s="82">
        <v>41362</v>
      </c>
      <c r="E67" t="s">
        <v>6409</v>
      </c>
      <c r="F67">
        <v>102.5</v>
      </c>
      <c r="G67" s="83">
        <v>96.49</v>
      </c>
      <c r="H67">
        <v>1</v>
      </c>
      <c r="I67" t="s">
        <v>6592</v>
      </c>
      <c r="K67" t="s">
        <v>1127</v>
      </c>
      <c r="L67" t="s">
        <v>5312</v>
      </c>
      <c r="M67" t="s">
        <v>5312</v>
      </c>
      <c r="N67" t="s">
        <v>6401</v>
      </c>
      <c r="O67" t="s">
        <v>4501</v>
      </c>
      <c r="P67" t="s">
        <v>6402</v>
      </c>
      <c r="Q67" t="s">
        <v>1127</v>
      </c>
      <c r="R67" t="s">
        <v>6425</v>
      </c>
      <c r="S67" t="s">
        <v>6403</v>
      </c>
      <c r="T67" t="s">
        <v>6404</v>
      </c>
      <c r="U67" s="83" t="str">
        <f t="shared" si="1"/>
        <v>WALCRK_2_CTG4</v>
      </c>
    </row>
    <row r="68" spans="1:21" x14ac:dyDescent="0.25">
      <c r="A68" t="s">
        <v>6397</v>
      </c>
      <c r="B68" t="s">
        <v>4475</v>
      </c>
      <c r="C68" t="s">
        <v>6408</v>
      </c>
      <c r="D68" s="82">
        <v>41354</v>
      </c>
      <c r="E68" t="s">
        <v>6409</v>
      </c>
      <c r="F68">
        <v>102.5</v>
      </c>
      <c r="G68" s="83">
        <v>96.65</v>
      </c>
      <c r="H68">
        <v>1</v>
      </c>
      <c r="I68" t="s">
        <v>6592</v>
      </c>
      <c r="K68" t="s">
        <v>1127</v>
      </c>
      <c r="L68" t="s">
        <v>5312</v>
      </c>
      <c r="M68" t="s">
        <v>5312</v>
      </c>
      <c r="N68" t="s">
        <v>6401</v>
      </c>
      <c r="O68" t="s">
        <v>4474</v>
      </c>
      <c r="P68" t="s">
        <v>6402</v>
      </c>
      <c r="Q68" t="s">
        <v>1127</v>
      </c>
      <c r="R68" t="s">
        <v>6425</v>
      </c>
      <c r="S68" t="s">
        <v>6403</v>
      </c>
      <c r="T68" t="s">
        <v>6404</v>
      </c>
      <c r="U68" s="83" t="str">
        <f t="shared" si="1"/>
        <v>WALCRK_2_CTG3</v>
      </c>
    </row>
    <row r="69" spans="1:21" x14ac:dyDescent="0.25">
      <c r="A69" t="s">
        <v>6397</v>
      </c>
      <c r="B69" t="s">
        <v>4472</v>
      </c>
      <c r="C69" t="s">
        <v>6408</v>
      </c>
      <c r="D69" s="82">
        <v>41354</v>
      </c>
      <c r="E69" t="s">
        <v>6409</v>
      </c>
      <c r="F69">
        <v>102.5</v>
      </c>
      <c r="G69" s="83">
        <v>96.91</v>
      </c>
      <c r="H69">
        <v>1</v>
      </c>
      <c r="I69" t="s">
        <v>6592</v>
      </c>
      <c r="K69" t="s">
        <v>1127</v>
      </c>
      <c r="L69" t="s">
        <v>5312</v>
      </c>
      <c r="M69" t="s">
        <v>5312</v>
      </c>
      <c r="N69" t="s">
        <v>6401</v>
      </c>
      <c r="O69" t="s">
        <v>4471</v>
      </c>
      <c r="P69" t="s">
        <v>6402</v>
      </c>
      <c r="Q69" t="s">
        <v>1127</v>
      </c>
      <c r="R69" t="s">
        <v>6425</v>
      </c>
      <c r="S69" t="s">
        <v>6403</v>
      </c>
      <c r="T69" t="s">
        <v>6404</v>
      </c>
      <c r="U69" s="83" t="str">
        <f t="shared" si="1"/>
        <v>WALCRK_2_CTG2</v>
      </c>
    </row>
    <row r="70" spans="1:21" x14ac:dyDescent="0.25">
      <c r="A70" t="s">
        <v>6397</v>
      </c>
      <c r="B70" t="s">
        <v>4469</v>
      </c>
      <c r="C70" t="s">
        <v>6408</v>
      </c>
      <c r="D70" s="82">
        <v>41354</v>
      </c>
      <c r="E70" t="s">
        <v>6409</v>
      </c>
      <c r="F70">
        <v>102.5</v>
      </c>
      <c r="G70" s="83">
        <v>96.43</v>
      </c>
      <c r="H70">
        <v>1</v>
      </c>
      <c r="I70" t="s">
        <v>6592</v>
      </c>
      <c r="K70" t="s">
        <v>1127</v>
      </c>
      <c r="L70" t="s">
        <v>5312</v>
      </c>
      <c r="M70" t="s">
        <v>5312</v>
      </c>
      <c r="N70" t="s">
        <v>6401</v>
      </c>
      <c r="O70" t="s">
        <v>4468</v>
      </c>
      <c r="P70" t="s">
        <v>6402</v>
      </c>
      <c r="Q70" t="s">
        <v>1127</v>
      </c>
      <c r="R70" t="s">
        <v>6425</v>
      </c>
      <c r="S70" t="s">
        <v>6403</v>
      </c>
      <c r="T70" t="s">
        <v>6404</v>
      </c>
      <c r="U70" s="83" t="str">
        <f t="shared" si="1"/>
        <v>WALCRK_2_CTG1</v>
      </c>
    </row>
    <row r="71" spans="1:21" x14ac:dyDescent="0.25">
      <c r="A71" t="s">
        <v>6397</v>
      </c>
      <c r="B71" t="s">
        <v>3944</v>
      </c>
      <c r="C71" t="s">
        <v>6408</v>
      </c>
      <c r="D71" s="82">
        <v>41267</v>
      </c>
      <c r="E71" t="s">
        <v>3399</v>
      </c>
      <c r="F71">
        <v>6</v>
      </c>
      <c r="G71" s="83">
        <v>6</v>
      </c>
      <c r="H71">
        <v>1</v>
      </c>
      <c r="I71" t="s">
        <v>7308</v>
      </c>
      <c r="K71" t="s">
        <v>1127</v>
      </c>
      <c r="L71" t="s">
        <v>5319</v>
      </c>
      <c r="M71" t="s">
        <v>5312</v>
      </c>
      <c r="N71" t="s">
        <v>6401</v>
      </c>
      <c r="O71" t="s">
        <v>3011</v>
      </c>
      <c r="P71" t="s">
        <v>6402</v>
      </c>
      <c r="Q71" t="s">
        <v>1127</v>
      </c>
      <c r="R71" t="s">
        <v>3399</v>
      </c>
      <c r="S71" t="s">
        <v>6403</v>
      </c>
      <c r="T71" t="s">
        <v>6404</v>
      </c>
      <c r="U71" s="83" t="str">
        <f t="shared" si="1"/>
        <v>GARNET_1_WT3WND</v>
      </c>
    </row>
    <row r="72" spans="1:21" x14ac:dyDescent="0.25">
      <c r="A72" t="s">
        <v>6397</v>
      </c>
      <c r="B72" t="s">
        <v>158</v>
      </c>
      <c r="C72" t="s">
        <v>6408</v>
      </c>
      <c r="D72" s="82">
        <v>32591</v>
      </c>
      <c r="E72" t="s">
        <v>6527</v>
      </c>
      <c r="F72">
        <v>32</v>
      </c>
      <c r="G72" s="83">
        <v>29.07</v>
      </c>
      <c r="H72">
        <v>1</v>
      </c>
      <c r="I72" t="s">
        <v>158</v>
      </c>
      <c r="K72" t="s">
        <v>6427</v>
      </c>
      <c r="L72" t="s">
        <v>5319</v>
      </c>
      <c r="M72" t="s">
        <v>5312</v>
      </c>
      <c r="N72" t="s">
        <v>6401</v>
      </c>
      <c r="O72" t="s">
        <v>159</v>
      </c>
      <c r="P72" t="s">
        <v>6402</v>
      </c>
      <c r="Q72" t="s">
        <v>6427</v>
      </c>
      <c r="R72" t="s">
        <v>6437</v>
      </c>
      <c r="S72" t="s">
        <v>6403</v>
      </c>
      <c r="T72" t="s">
        <v>6407</v>
      </c>
      <c r="U72" s="83" t="str">
        <f t="shared" si="1"/>
        <v>WADHAM_6_UNIT</v>
      </c>
    </row>
    <row r="73" spans="1:21" x14ac:dyDescent="0.25">
      <c r="A73" t="s">
        <v>6397</v>
      </c>
      <c r="B73" t="s">
        <v>6364</v>
      </c>
      <c r="C73" t="s">
        <v>6408</v>
      </c>
      <c r="D73" s="82">
        <v>43463</v>
      </c>
      <c r="E73" t="s">
        <v>3399</v>
      </c>
      <c r="F73">
        <v>21.6</v>
      </c>
      <c r="G73" s="83">
        <v>21.6</v>
      </c>
      <c r="H73">
        <v>1</v>
      </c>
      <c r="I73" t="s">
        <v>6555</v>
      </c>
      <c r="K73" t="s">
        <v>1127</v>
      </c>
      <c r="L73" t="s">
        <v>5312</v>
      </c>
      <c r="M73" t="s">
        <v>5312</v>
      </c>
      <c r="N73" t="s">
        <v>6401</v>
      </c>
      <c r="O73" t="s">
        <v>6363</v>
      </c>
      <c r="P73" t="s">
        <v>6402</v>
      </c>
      <c r="Q73" t="s">
        <v>1127</v>
      </c>
      <c r="R73" t="s">
        <v>3399</v>
      </c>
      <c r="S73" t="s">
        <v>6403</v>
      </c>
      <c r="T73" t="s">
        <v>6404</v>
      </c>
      <c r="U73" s="83" t="str">
        <f t="shared" si="1"/>
        <v>VOYAGR_2_VOYWD4</v>
      </c>
    </row>
    <row r="74" spans="1:21" x14ac:dyDescent="0.25">
      <c r="A74" t="s">
        <v>6397</v>
      </c>
      <c r="B74" t="s">
        <v>6362</v>
      </c>
      <c r="C74" t="s">
        <v>6408</v>
      </c>
      <c r="D74" s="82">
        <v>43463</v>
      </c>
      <c r="E74" t="s">
        <v>3399</v>
      </c>
      <c r="F74">
        <v>43.2</v>
      </c>
      <c r="G74" s="83">
        <v>43.2</v>
      </c>
      <c r="H74">
        <v>1</v>
      </c>
      <c r="I74" t="s">
        <v>6555</v>
      </c>
      <c r="K74" t="s">
        <v>1127</v>
      </c>
      <c r="L74" t="s">
        <v>5312</v>
      </c>
      <c r="M74" t="s">
        <v>5312</v>
      </c>
      <c r="N74" t="s">
        <v>6401</v>
      </c>
      <c r="O74" t="s">
        <v>6361</v>
      </c>
      <c r="P74" t="s">
        <v>6402</v>
      </c>
      <c r="Q74" t="s">
        <v>1127</v>
      </c>
      <c r="R74" t="s">
        <v>3399</v>
      </c>
      <c r="S74" t="s">
        <v>6403</v>
      </c>
      <c r="T74" t="s">
        <v>6404</v>
      </c>
      <c r="U74" s="83" t="str">
        <f t="shared" si="1"/>
        <v>VOYAGR_2_VOYWD3</v>
      </c>
    </row>
    <row r="75" spans="1:21" x14ac:dyDescent="0.25">
      <c r="A75" t="s">
        <v>6397</v>
      </c>
      <c r="B75" t="s">
        <v>6360</v>
      </c>
      <c r="C75" t="s">
        <v>6408</v>
      </c>
      <c r="D75" s="82">
        <v>43453</v>
      </c>
      <c r="E75" t="s">
        <v>3399</v>
      </c>
      <c r="F75">
        <v>128.69999999999999</v>
      </c>
      <c r="G75" s="83">
        <v>128.69999999999999</v>
      </c>
      <c r="H75">
        <v>1</v>
      </c>
      <c r="I75" t="s">
        <v>6555</v>
      </c>
      <c r="K75" t="s">
        <v>1127</v>
      </c>
      <c r="L75" t="s">
        <v>5312</v>
      </c>
      <c r="M75" t="s">
        <v>5312</v>
      </c>
      <c r="N75" t="s">
        <v>6401</v>
      </c>
      <c r="O75" t="s">
        <v>6359</v>
      </c>
      <c r="P75" t="s">
        <v>6402</v>
      </c>
      <c r="Q75" t="s">
        <v>1127</v>
      </c>
      <c r="R75" t="s">
        <v>3399</v>
      </c>
      <c r="S75" t="s">
        <v>6403</v>
      </c>
      <c r="T75" t="s">
        <v>6404</v>
      </c>
      <c r="U75" s="83" t="str">
        <f t="shared" si="1"/>
        <v>VOYAGR_2_VOYWD2</v>
      </c>
    </row>
    <row r="76" spans="1:21" x14ac:dyDescent="0.25">
      <c r="A76" t="s">
        <v>6397</v>
      </c>
      <c r="B76" t="s">
        <v>231</v>
      </c>
      <c r="C76" t="s">
        <v>6408</v>
      </c>
      <c r="D76" s="82">
        <v>39142</v>
      </c>
      <c r="E76" t="s">
        <v>6413</v>
      </c>
      <c r="F76">
        <v>2.2999999999999998</v>
      </c>
      <c r="G76" s="83">
        <v>1.3</v>
      </c>
      <c r="H76">
        <v>1</v>
      </c>
      <c r="I76" t="s">
        <v>6414</v>
      </c>
      <c r="K76" t="s">
        <v>6427</v>
      </c>
      <c r="L76" t="s">
        <v>5319</v>
      </c>
      <c r="M76" t="s">
        <v>5312</v>
      </c>
      <c r="N76" t="s">
        <v>6401</v>
      </c>
      <c r="O76" t="s">
        <v>231</v>
      </c>
      <c r="P76" t="s">
        <v>6402</v>
      </c>
      <c r="Q76" t="s">
        <v>6427</v>
      </c>
      <c r="R76" t="s">
        <v>3385</v>
      </c>
      <c r="S76" t="s">
        <v>6403</v>
      </c>
      <c r="T76" t="s">
        <v>6407</v>
      </c>
      <c r="U76" s="83" t="str">
        <f t="shared" si="1"/>
        <v>VOLTA_7_QFUNTS</v>
      </c>
    </row>
    <row r="77" spans="1:21" x14ac:dyDescent="0.25">
      <c r="A77" t="s">
        <v>6397</v>
      </c>
      <c r="B77" t="s">
        <v>5082</v>
      </c>
      <c r="C77" t="s">
        <v>6408</v>
      </c>
      <c r="D77" s="82">
        <v>29587</v>
      </c>
      <c r="E77" t="s">
        <v>6413</v>
      </c>
      <c r="F77">
        <v>1</v>
      </c>
      <c r="G77" s="83">
        <v>1</v>
      </c>
      <c r="H77">
        <v>1</v>
      </c>
      <c r="I77" t="s">
        <v>6414</v>
      </c>
      <c r="K77" t="s">
        <v>6427</v>
      </c>
      <c r="L77" t="s">
        <v>5312</v>
      </c>
      <c r="M77" t="s">
        <v>5312</v>
      </c>
      <c r="N77" t="s">
        <v>6401</v>
      </c>
      <c r="O77" t="s">
        <v>444</v>
      </c>
      <c r="P77" t="s">
        <v>6402</v>
      </c>
      <c r="Q77" t="s">
        <v>6427</v>
      </c>
      <c r="R77" t="s">
        <v>3385</v>
      </c>
      <c r="S77" t="s">
        <v>6403</v>
      </c>
      <c r="T77" t="s">
        <v>6407</v>
      </c>
      <c r="U77" s="83" t="str">
        <f t="shared" si="1"/>
        <v>VOLTA_2_UNIT 2</v>
      </c>
    </row>
    <row r="78" spans="1:21" x14ac:dyDescent="0.25">
      <c r="A78" t="s">
        <v>6397</v>
      </c>
      <c r="B78" t="s">
        <v>5081</v>
      </c>
      <c r="C78" t="s">
        <v>6408</v>
      </c>
      <c r="D78" s="82">
        <v>29221</v>
      </c>
      <c r="E78" t="s">
        <v>6413</v>
      </c>
      <c r="F78">
        <v>9.1</v>
      </c>
      <c r="G78" s="83">
        <v>9.1</v>
      </c>
      <c r="H78">
        <v>1</v>
      </c>
      <c r="I78" t="s">
        <v>6414</v>
      </c>
      <c r="K78" t="s">
        <v>6427</v>
      </c>
      <c r="L78" t="s">
        <v>5312</v>
      </c>
      <c r="M78" t="s">
        <v>5312</v>
      </c>
      <c r="N78" t="s">
        <v>6401</v>
      </c>
      <c r="O78" t="s">
        <v>441</v>
      </c>
      <c r="P78" t="s">
        <v>6402</v>
      </c>
      <c r="Q78" t="s">
        <v>6427</v>
      </c>
      <c r="R78" t="s">
        <v>3385</v>
      </c>
      <c r="S78" t="s">
        <v>6403</v>
      </c>
      <c r="T78" t="s">
        <v>6407</v>
      </c>
      <c r="U78" s="83" t="str">
        <f t="shared" si="1"/>
        <v>VOLTA_2_UNIT 1</v>
      </c>
    </row>
    <row r="79" spans="1:21" x14ac:dyDescent="0.25">
      <c r="A79" t="s">
        <v>6397</v>
      </c>
      <c r="B79" t="s">
        <v>5076</v>
      </c>
      <c r="C79" t="s">
        <v>6408</v>
      </c>
      <c r="D79" s="82">
        <v>30317</v>
      </c>
      <c r="E79" t="s">
        <v>6429</v>
      </c>
      <c r="F79">
        <v>0.6</v>
      </c>
      <c r="G79" s="83">
        <v>0.18</v>
      </c>
      <c r="H79">
        <v>1</v>
      </c>
      <c r="I79" t="s">
        <v>6443</v>
      </c>
      <c r="K79" t="s">
        <v>1127</v>
      </c>
      <c r="L79" t="s">
        <v>5319</v>
      </c>
      <c r="M79" t="s">
        <v>5312</v>
      </c>
      <c r="N79" t="s">
        <v>6401</v>
      </c>
      <c r="O79" t="s">
        <v>1292</v>
      </c>
      <c r="P79" t="s">
        <v>6402</v>
      </c>
      <c r="Q79" t="s">
        <v>1127</v>
      </c>
      <c r="R79" t="s">
        <v>6429</v>
      </c>
      <c r="S79" t="s">
        <v>6403</v>
      </c>
      <c r="T79" t="s">
        <v>6404</v>
      </c>
      <c r="U79" s="83" t="str">
        <f t="shared" si="1"/>
        <v>VISTA_6_QF</v>
      </c>
    </row>
    <row r="80" spans="1:21" x14ac:dyDescent="0.25">
      <c r="A80" t="s">
        <v>6397</v>
      </c>
      <c r="B80" t="s">
        <v>6366</v>
      </c>
      <c r="C80" t="s">
        <v>6408</v>
      </c>
      <c r="D80" s="82">
        <v>43277</v>
      </c>
      <c r="E80" t="s">
        <v>6510</v>
      </c>
      <c r="F80">
        <v>40</v>
      </c>
      <c r="G80" s="83">
        <v>40</v>
      </c>
      <c r="H80">
        <v>1</v>
      </c>
      <c r="I80" t="s">
        <v>6726</v>
      </c>
      <c r="K80" t="s">
        <v>6456</v>
      </c>
      <c r="L80" t="s">
        <v>5312</v>
      </c>
      <c r="M80" t="s">
        <v>5312</v>
      </c>
      <c r="N80" t="s">
        <v>6401</v>
      </c>
      <c r="O80" t="s">
        <v>6365</v>
      </c>
      <c r="P80" t="s">
        <v>6402</v>
      </c>
      <c r="Q80" t="s">
        <v>6456</v>
      </c>
      <c r="R80" t="s">
        <v>6429</v>
      </c>
      <c r="S80" t="s">
        <v>6403</v>
      </c>
      <c r="T80" t="s">
        <v>6404</v>
      </c>
      <c r="U80" s="83" t="str">
        <f t="shared" si="1"/>
        <v>VSTAES_6_VESBT1</v>
      </c>
    </row>
    <row r="81" spans="1:21" x14ac:dyDescent="0.25">
      <c r="A81" t="s">
        <v>6397</v>
      </c>
      <c r="B81" t="s">
        <v>3453</v>
      </c>
      <c r="C81" t="s">
        <v>6408</v>
      </c>
      <c r="D81" s="82">
        <v>41074</v>
      </c>
      <c r="E81" t="s">
        <v>6413</v>
      </c>
      <c r="F81">
        <v>1</v>
      </c>
      <c r="G81" s="83">
        <v>1</v>
      </c>
      <c r="H81">
        <v>1</v>
      </c>
      <c r="I81" t="s">
        <v>7085</v>
      </c>
      <c r="K81" t="s">
        <v>6427</v>
      </c>
      <c r="L81" t="s">
        <v>5312</v>
      </c>
      <c r="M81" t="s">
        <v>5312</v>
      </c>
      <c r="N81" t="s">
        <v>6401</v>
      </c>
      <c r="O81" t="s">
        <v>3452</v>
      </c>
      <c r="P81" t="s">
        <v>6402</v>
      </c>
      <c r="Q81" t="s">
        <v>6427</v>
      </c>
      <c r="R81" t="s">
        <v>3385</v>
      </c>
      <c r="S81" t="s">
        <v>6403</v>
      </c>
      <c r="T81" t="s">
        <v>6407</v>
      </c>
      <c r="U81" s="83" t="str">
        <f t="shared" si="1"/>
        <v>BANGOR_6_HYDRO</v>
      </c>
    </row>
    <row r="82" spans="1:21" x14ac:dyDescent="0.25">
      <c r="A82" t="s">
        <v>6397</v>
      </c>
      <c r="B82" t="s">
        <v>4983</v>
      </c>
      <c r="C82" t="s">
        <v>6408</v>
      </c>
      <c r="D82" s="82">
        <v>41703</v>
      </c>
      <c r="E82" t="s">
        <v>6418</v>
      </c>
      <c r="F82">
        <v>1.5</v>
      </c>
      <c r="G82" s="83">
        <v>1.5</v>
      </c>
      <c r="H82">
        <v>1</v>
      </c>
      <c r="I82" t="s">
        <v>6925</v>
      </c>
      <c r="K82" t="s">
        <v>6427</v>
      </c>
      <c r="L82" t="s">
        <v>5312</v>
      </c>
      <c r="M82" t="s">
        <v>5312</v>
      </c>
      <c r="N82" t="s">
        <v>6401</v>
      </c>
      <c r="O82" t="s">
        <v>861</v>
      </c>
      <c r="P82" t="s">
        <v>6402</v>
      </c>
      <c r="Q82" t="s">
        <v>6427</v>
      </c>
      <c r="R82" t="s">
        <v>6420</v>
      </c>
      <c r="S82" t="s">
        <v>6403</v>
      </c>
      <c r="T82" t="s">
        <v>6451</v>
      </c>
      <c r="U82" s="83" t="str">
        <f t="shared" si="1"/>
        <v>TMPLTN_2_SOLAR</v>
      </c>
    </row>
    <row r="83" spans="1:21" x14ac:dyDescent="0.25">
      <c r="A83" t="s">
        <v>6397</v>
      </c>
      <c r="B83" t="s">
        <v>5072</v>
      </c>
      <c r="C83" t="s">
        <v>6408</v>
      </c>
      <c r="D83" s="82">
        <v>31048</v>
      </c>
      <c r="E83" t="s">
        <v>3399</v>
      </c>
      <c r="F83">
        <v>316.39999999999998</v>
      </c>
      <c r="G83" s="83">
        <v>207</v>
      </c>
      <c r="H83">
        <v>1</v>
      </c>
      <c r="I83" t="s">
        <v>6443</v>
      </c>
      <c r="K83" t="s">
        <v>1127</v>
      </c>
      <c r="L83" t="s">
        <v>5319</v>
      </c>
      <c r="M83" t="s">
        <v>5312</v>
      </c>
      <c r="N83" t="s">
        <v>6401</v>
      </c>
      <c r="O83" t="s">
        <v>2015</v>
      </c>
      <c r="P83" t="s">
        <v>6402</v>
      </c>
      <c r="Q83" t="s">
        <v>1127</v>
      </c>
      <c r="R83" t="s">
        <v>3399</v>
      </c>
      <c r="S83" t="s">
        <v>6403</v>
      </c>
      <c r="T83" t="s">
        <v>6404</v>
      </c>
      <c r="U83" s="83" t="str">
        <f t="shared" si="1"/>
        <v>VINCNT_2_QF</v>
      </c>
    </row>
    <row r="84" spans="1:21" x14ac:dyDescent="0.25">
      <c r="A84" t="s">
        <v>6397</v>
      </c>
      <c r="B84" t="s">
        <v>5063</v>
      </c>
      <c r="C84" t="s">
        <v>6408</v>
      </c>
      <c r="D84" s="82">
        <v>41596</v>
      </c>
      <c r="E84" t="s">
        <v>6418</v>
      </c>
      <c r="F84">
        <v>17.5</v>
      </c>
      <c r="G84" s="83">
        <v>17.5</v>
      </c>
      <c r="H84">
        <v>1</v>
      </c>
      <c r="I84" t="s">
        <v>6777</v>
      </c>
      <c r="K84" t="s">
        <v>1127</v>
      </c>
      <c r="L84" t="s">
        <v>5312</v>
      </c>
      <c r="M84" t="s">
        <v>5312</v>
      </c>
      <c r="N84" t="s">
        <v>6401</v>
      </c>
      <c r="O84" t="s">
        <v>1475</v>
      </c>
      <c r="P84" t="s">
        <v>6402</v>
      </c>
      <c r="Q84" t="s">
        <v>1127</v>
      </c>
      <c r="R84" t="s">
        <v>6420</v>
      </c>
      <c r="S84" t="s">
        <v>6403</v>
      </c>
      <c r="T84" t="s">
        <v>6404</v>
      </c>
      <c r="U84" s="83" t="str">
        <f t="shared" si="1"/>
        <v>VICTOR_1_SOLAR1</v>
      </c>
    </row>
    <row r="85" spans="1:21" x14ac:dyDescent="0.25">
      <c r="A85" t="s">
        <v>6397</v>
      </c>
      <c r="B85" t="s">
        <v>6356</v>
      </c>
      <c r="C85" t="s">
        <v>6408</v>
      </c>
      <c r="D85" s="82">
        <v>42167</v>
      </c>
      <c r="E85" t="s">
        <v>6418</v>
      </c>
      <c r="F85">
        <v>5</v>
      </c>
      <c r="G85" s="83">
        <v>5</v>
      </c>
      <c r="H85">
        <v>1</v>
      </c>
      <c r="I85" t="s">
        <v>7209</v>
      </c>
      <c r="K85" t="s">
        <v>1127</v>
      </c>
      <c r="L85" t="s">
        <v>5312</v>
      </c>
      <c r="M85" t="s">
        <v>5312</v>
      </c>
      <c r="N85" t="s">
        <v>6401</v>
      </c>
      <c r="O85" t="s">
        <v>1546</v>
      </c>
      <c r="P85" t="s">
        <v>6402</v>
      </c>
      <c r="Q85" t="s">
        <v>1127</v>
      </c>
      <c r="R85" t="s">
        <v>6420</v>
      </c>
      <c r="S85" t="s">
        <v>6403</v>
      </c>
      <c r="T85" t="s">
        <v>6404</v>
      </c>
      <c r="U85" s="83" t="str">
        <f t="shared" si="1"/>
        <v>VICTOR_1_VDRYFB</v>
      </c>
    </row>
    <row r="86" spans="1:21" x14ac:dyDescent="0.25">
      <c r="A86" t="s">
        <v>6397</v>
      </c>
      <c r="B86" t="s">
        <v>5066</v>
      </c>
      <c r="C86" t="s">
        <v>6408</v>
      </c>
      <c r="D86" s="82">
        <v>42167</v>
      </c>
      <c r="E86" t="s">
        <v>6418</v>
      </c>
      <c r="F86">
        <v>5</v>
      </c>
      <c r="G86" s="83">
        <v>5</v>
      </c>
      <c r="H86">
        <v>1</v>
      </c>
      <c r="I86" t="s">
        <v>6585</v>
      </c>
      <c r="K86" t="s">
        <v>1127</v>
      </c>
      <c r="L86" t="s">
        <v>5312</v>
      </c>
      <c r="M86" t="s">
        <v>5312</v>
      </c>
      <c r="N86" t="s">
        <v>6401</v>
      </c>
      <c r="O86" t="s">
        <v>1543</v>
      </c>
      <c r="P86" t="s">
        <v>6402</v>
      </c>
      <c r="Q86" t="s">
        <v>1127</v>
      </c>
      <c r="R86" t="s">
        <v>6420</v>
      </c>
      <c r="S86" t="s">
        <v>6403</v>
      </c>
      <c r="T86" t="s">
        <v>6404</v>
      </c>
      <c r="U86" s="83" t="str">
        <f t="shared" si="1"/>
        <v>VICTOR_1_VDRYFA</v>
      </c>
    </row>
    <row r="87" spans="1:21" x14ac:dyDescent="0.25">
      <c r="A87" t="s">
        <v>6397</v>
      </c>
      <c r="B87" t="s">
        <v>5058</v>
      </c>
      <c r="C87" t="s">
        <v>6408</v>
      </c>
      <c r="D87" s="82">
        <v>32509</v>
      </c>
      <c r="E87" t="s">
        <v>6413</v>
      </c>
      <c r="F87">
        <v>20</v>
      </c>
      <c r="G87" s="83">
        <v>12.3</v>
      </c>
      <c r="H87">
        <v>1</v>
      </c>
      <c r="I87" t="s">
        <v>6443</v>
      </c>
      <c r="K87" t="s">
        <v>1127</v>
      </c>
      <c r="L87" t="s">
        <v>5319</v>
      </c>
      <c r="M87" t="s">
        <v>5312</v>
      </c>
      <c r="N87" t="s">
        <v>6401</v>
      </c>
      <c r="O87" t="s">
        <v>1308</v>
      </c>
      <c r="P87" t="s">
        <v>6402</v>
      </c>
      <c r="Q87" t="s">
        <v>1127</v>
      </c>
      <c r="R87" t="s">
        <v>3385</v>
      </c>
      <c r="S87" t="s">
        <v>6403</v>
      </c>
      <c r="T87" t="s">
        <v>6404</v>
      </c>
      <c r="U87" s="83" t="str">
        <f t="shared" si="1"/>
        <v>VESTAL_6_QF</v>
      </c>
    </row>
    <row r="88" spans="1:21" x14ac:dyDescent="0.25">
      <c r="A88" t="s">
        <v>6397</v>
      </c>
      <c r="B88" t="s">
        <v>6469</v>
      </c>
      <c r="C88" t="s">
        <v>6399</v>
      </c>
      <c r="D88" t="s">
        <v>6400</v>
      </c>
      <c r="F88">
        <v>50</v>
      </c>
      <c r="G88" s="83">
        <v>50</v>
      </c>
      <c r="H88">
        <v>1</v>
      </c>
      <c r="J88" t="s">
        <v>3820</v>
      </c>
      <c r="M88" t="s">
        <v>5319</v>
      </c>
      <c r="N88" t="s">
        <v>6401</v>
      </c>
      <c r="O88" t="s">
        <v>6469</v>
      </c>
      <c r="P88" t="s">
        <v>6402</v>
      </c>
      <c r="S88" t="s">
        <v>6403</v>
      </c>
      <c r="T88" t="s">
        <v>6404</v>
      </c>
      <c r="U88" s="83" t="str">
        <f t="shared" si="1"/>
        <v>VERNON_6_MALBRG</v>
      </c>
    </row>
    <row r="89" spans="1:21" x14ac:dyDescent="0.25">
      <c r="A89" t="s">
        <v>6397</v>
      </c>
      <c r="B89" t="s">
        <v>6849</v>
      </c>
      <c r="C89" t="s">
        <v>6399</v>
      </c>
      <c r="D89" t="s">
        <v>6400</v>
      </c>
      <c r="F89">
        <v>42</v>
      </c>
      <c r="G89" s="83">
        <v>42</v>
      </c>
      <c r="H89">
        <v>1</v>
      </c>
      <c r="J89" t="s">
        <v>3820</v>
      </c>
      <c r="M89" t="s">
        <v>5319</v>
      </c>
      <c r="N89" t="s">
        <v>6401</v>
      </c>
      <c r="O89" t="s">
        <v>6849</v>
      </c>
      <c r="P89" t="s">
        <v>6402</v>
      </c>
      <c r="S89" t="s">
        <v>6403</v>
      </c>
      <c r="T89" t="s">
        <v>6404</v>
      </c>
      <c r="U89" s="83" t="str">
        <f t="shared" si="1"/>
        <v>VERNON_6_MALBRG</v>
      </c>
    </row>
    <row r="90" spans="1:21" x14ac:dyDescent="0.25">
      <c r="A90" t="s">
        <v>6397</v>
      </c>
      <c r="B90" t="s">
        <v>3219</v>
      </c>
      <c r="C90" t="s">
        <v>6399</v>
      </c>
      <c r="D90" t="s">
        <v>6400</v>
      </c>
      <c r="F90">
        <v>42</v>
      </c>
      <c r="G90" s="83">
        <v>42</v>
      </c>
      <c r="H90">
        <v>1</v>
      </c>
      <c r="J90" t="s">
        <v>3820</v>
      </c>
      <c r="M90" t="s">
        <v>5319</v>
      </c>
      <c r="N90" t="s">
        <v>6401</v>
      </c>
      <c r="O90" t="s">
        <v>3219</v>
      </c>
      <c r="P90" t="s">
        <v>6402</v>
      </c>
      <c r="S90" t="s">
        <v>6403</v>
      </c>
      <c r="T90" t="s">
        <v>6404</v>
      </c>
      <c r="U90" s="83" t="str">
        <f t="shared" si="1"/>
        <v>VERNON_6_MALBRG</v>
      </c>
    </row>
    <row r="91" spans="1:21" x14ac:dyDescent="0.25">
      <c r="A91" t="s">
        <v>6397</v>
      </c>
      <c r="B91" t="s">
        <v>7253</v>
      </c>
      <c r="C91" t="s">
        <v>6399</v>
      </c>
      <c r="D91" t="s">
        <v>6400</v>
      </c>
      <c r="F91">
        <v>44.8</v>
      </c>
      <c r="G91" s="83">
        <v>44.8</v>
      </c>
      <c r="H91">
        <v>1</v>
      </c>
      <c r="J91" t="s">
        <v>2001</v>
      </c>
      <c r="M91" t="s">
        <v>5319</v>
      </c>
      <c r="N91" t="s">
        <v>6401</v>
      </c>
      <c r="O91" t="s">
        <v>7253</v>
      </c>
      <c r="P91" t="s">
        <v>6402</v>
      </c>
      <c r="S91" t="s">
        <v>6403</v>
      </c>
      <c r="T91" t="s">
        <v>6404</v>
      </c>
      <c r="U91" s="83" t="str">
        <f t="shared" si="1"/>
        <v>DEVERS_1_QF</v>
      </c>
    </row>
    <row r="92" spans="1:21" x14ac:dyDescent="0.25">
      <c r="A92" t="s">
        <v>6397</v>
      </c>
      <c r="B92" t="s">
        <v>5036</v>
      </c>
      <c r="C92" t="s">
        <v>6408</v>
      </c>
      <c r="D92" s="82">
        <v>42086</v>
      </c>
      <c r="E92" t="s">
        <v>6418</v>
      </c>
      <c r="F92">
        <v>20</v>
      </c>
      <c r="G92" s="83">
        <v>20</v>
      </c>
      <c r="H92">
        <v>1</v>
      </c>
      <c r="I92" t="s">
        <v>1708</v>
      </c>
      <c r="K92" t="s">
        <v>6427</v>
      </c>
      <c r="L92" t="s">
        <v>5312</v>
      </c>
      <c r="M92" t="s">
        <v>5312</v>
      </c>
      <c r="N92" t="s">
        <v>6401</v>
      </c>
      <c r="O92" t="s">
        <v>1709</v>
      </c>
      <c r="P92" t="s">
        <v>6402</v>
      </c>
      <c r="Q92" t="s">
        <v>6427</v>
      </c>
      <c r="R92" t="s">
        <v>6420</v>
      </c>
      <c r="S92" t="s">
        <v>6403</v>
      </c>
      <c r="T92" t="s">
        <v>6407</v>
      </c>
      <c r="U92" s="83" t="str">
        <f t="shared" si="1"/>
        <v>VEGA_6_SOLAR1</v>
      </c>
    </row>
    <row r="93" spans="1:21" x14ac:dyDescent="0.25">
      <c r="A93" t="s">
        <v>6397</v>
      </c>
      <c r="B93" t="s">
        <v>4652</v>
      </c>
      <c r="C93" t="s">
        <v>6408</v>
      </c>
      <c r="D93" s="82">
        <v>32959</v>
      </c>
      <c r="E93" t="s">
        <v>6413</v>
      </c>
      <c r="F93">
        <v>1.3</v>
      </c>
      <c r="G93" s="83">
        <v>1.25</v>
      </c>
      <c r="H93">
        <v>1</v>
      </c>
      <c r="I93" t="s">
        <v>6414</v>
      </c>
      <c r="K93" t="s">
        <v>6427</v>
      </c>
      <c r="L93" t="s">
        <v>5319</v>
      </c>
      <c r="M93" t="s">
        <v>5312</v>
      </c>
      <c r="N93" t="s">
        <v>6401</v>
      </c>
      <c r="O93" t="s">
        <v>4651</v>
      </c>
      <c r="P93" t="s">
        <v>6402</v>
      </c>
      <c r="Q93" t="s">
        <v>6427</v>
      </c>
      <c r="R93" t="s">
        <v>3385</v>
      </c>
      <c r="S93" t="s">
        <v>6403</v>
      </c>
      <c r="T93" t="s">
        <v>6407</v>
      </c>
      <c r="U93" s="83" t="str">
        <f t="shared" si="1"/>
        <v>POTTER_7_VECINO</v>
      </c>
    </row>
    <row r="94" spans="1:21" x14ac:dyDescent="0.25">
      <c r="A94" t="s">
        <v>6397</v>
      </c>
      <c r="B94" t="s">
        <v>5016</v>
      </c>
      <c r="C94" t="s">
        <v>6408</v>
      </c>
      <c r="D94" s="82">
        <v>32143</v>
      </c>
      <c r="E94" t="s">
        <v>3399</v>
      </c>
      <c r="F94">
        <v>78.2</v>
      </c>
      <c r="G94" s="83">
        <v>78.2</v>
      </c>
      <c r="H94">
        <v>1</v>
      </c>
      <c r="I94" t="s">
        <v>7016</v>
      </c>
      <c r="K94" t="s">
        <v>6427</v>
      </c>
      <c r="L94" t="s">
        <v>5319</v>
      </c>
      <c r="M94" t="s">
        <v>5312</v>
      </c>
      <c r="N94" t="s">
        <v>6401</v>
      </c>
      <c r="O94" t="s">
        <v>1066</v>
      </c>
      <c r="P94" t="s">
        <v>6402</v>
      </c>
      <c r="Q94" t="s">
        <v>6427</v>
      </c>
      <c r="R94" t="s">
        <v>3399</v>
      </c>
      <c r="S94" t="s">
        <v>6403</v>
      </c>
      <c r="T94" t="s">
        <v>6407</v>
      </c>
      <c r="U94" s="83" t="str">
        <f t="shared" si="1"/>
        <v>USWPJR_2_UNITS</v>
      </c>
    </row>
    <row r="95" spans="1:21" x14ac:dyDescent="0.25">
      <c r="A95" t="s">
        <v>6397</v>
      </c>
      <c r="B95" t="s">
        <v>3556</v>
      </c>
      <c r="C95" t="s">
        <v>6408</v>
      </c>
      <c r="D95" s="82">
        <v>41675</v>
      </c>
      <c r="E95" t="s">
        <v>3785</v>
      </c>
      <c r="F95">
        <v>4.3</v>
      </c>
      <c r="G95" s="83">
        <v>4.3</v>
      </c>
      <c r="H95">
        <v>1</v>
      </c>
      <c r="I95" t="s">
        <v>6845</v>
      </c>
      <c r="K95" t="s">
        <v>6427</v>
      </c>
      <c r="L95" t="s">
        <v>5312</v>
      </c>
      <c r="M95" t="s">
        <v>5312</v>
      </c>
      <c r="N95" t="s">
        <v>6401</v>
      </c>
      <c r="O95" t="s">
        <v>3167</v>
      </c>
      <c r="P95" t="s">
        <v>6402</v>
      </c>
      <c r="Q95" t="s">
        <v>6427</v>
      </c>
      <c r="R95" t="s">
        <v>6410</v>
      </c>
      <c r="S95" t="s">
        <v>6403</v>
      </c>
      <c r="T95" t="s">
        <v>6407</v>
      </c>
      <c r="U95" s="83" t="str">
        <f t="shared" si="1"/>
        <v>CAYTNO_2_VASCO</v>
      </c>
    </row>
    <row r="96" spans="1:21" x14ac:dyDescent="0.25">
      <c r="A96" t="s">
        <v>6397</v>
      </c>
      <c r="B96" t="s">
        <v>5079</v>
      </c>
      <c r="C96" t="s">
        <v>6408</v>
      </c>
      <c r="D96" s="82">
        <v>41639</v>
      </c>
      <c r="E96" t="s">
        <v>6418</v>
      </c>
      <c r="F96">
        <v>5</v>
      </c>
      <c r="G96" s="83">
        <v>5</v>
      </c>
      <c r="H96">
        <v>1</v>
      </c>
      <c r="I96" t="s">
        <v>6751</v>
      </c>
      <c r="K96" t="s">
        <v>6456</v>
      </c>
      <c r="L96" t="s">
        <v>5312</v>
      </c>
      <c r="M96" t="s">
        <v>5312</v>
      </c>
      <c r="N96" t="s">
        <v>6401</v>
      </c>
      <c r="O96" t="s">
        <v>2266</v>
      </c>
      <c r="P96" t="s">
        <v>6402</v>
      </c>
      <c r="Q96" t="s">
        <v>6456</v>
      </c>
      <c r="R96" t="s">
        <v>6420</v>
      </c>
      <c r="S96" t="s">
        <v>6403</v>
      </c>
      <c r="T96" t="s">
        <v>6404</v>
      </c>
      <c r="U96" s="83" t="str">
        <f t="shared" si="1"/>
        <v>VLCNTR_6_VCSLR2</v>
      </c>
    </row>
    <row r="97" spans="1:21" x14ac:dyDescent="0.25">
      <c r="A97" t="s">
        <v>6397</v>
      </c>
      <c r="B97" t="s">
        <v>5078</v>
      </c>
      <c r="C97" t="s">
        <v>6408</v>
      </c>
      <c r="D97" s="82">
        <v>41639</v>
      </c>
      <c r="E97" t="s">
        <v>6418</v>
      </c>
      <c r="F97">
        <v>2.5</v>
      </c>
      <c r="G97" s="83">
        <v>2.5</v>
      </c>
      <c r="H97">
        <v>1</v>
      </c>
      <c r="I97" t="s">
        <v>7185</v>
      </c>
      <c r="K97" t="s">
        <v>6456</v>
      </c>
      <c r="L97" t="s">
        <v>5312</v>
      </c>
      <c r="M97" t="s">
        <v>5312</v>
      </c>
      <c r="N97" t="s">
        <v>6401</v>
      </c>
      <c r="O97" t="s">
        <v>5077</v>
      </c>
      <c r="P97" t="s">
        <v>6402</v>
      </c>
      <c r="Q97" t="s">
        <v>6456</v>
      </c>
      <c r="R97" t="s">
        <v>6420</v>
      </c>
      <c r="S97" t="s">
        <v>6403</v>
      </c>
      <c r="T97" t="s">
        <v>6404</v>
      </c>
      <c r="U97" s="83" t="str">
        <f t="shared" si="1"/>
        <v>VLCNTR_6_VCSLR1</v>
      </c>
    </row>
    <row r="98" spans="1:21" x14ac:dyDescent="0.25">
      <c r="A98" t="s">
        <v>6397</v>
      </c>
      <c r="B98" t="s">
        <v>5021</v>
      </c>
      <c r="C98" t="s">
        <v>6408</v>
      </c>
      <c r="D98" s="82">
        <v>41523</v>
      </c>
      <c r="E98" t="s">
        <v>6418</v>
      </c>
      <c r="F98">
        <v>2.5</v>
      </c>
      <c r="G98" s="83">
        <v>2.5</v>
      </c>
      <c r="H98">
        <v>1</v>
      </c>
      <c r="I98" t="s">
        <v>6414</v>
      </c>
      <c r="K98" t="s">
        <v>6427</v>
      </c>
      <c r="L98" t="s">
        <v>5312</v>
      </c>
      <c r="M98" t="s">
        <v>5312</v>
      </c>
      <c r="N98" t="s">
        <v>6401</v>
      </c>
      <c r="O98" t="s">
        <v>5020</v>
      </c>
      <c r="P98" t="s">
        <v>6402</v>
      </c>
      <c r="Q98" t="s">
        <v>6427</v>
      </c>
      <c r="R98" t="s">
        <v>6420</v>
      </c>
      <c r="S98" t="s">
        <v>6403</v>
      </c>
      <c r="T98" t="s">
        <v>6407</v>
      </c>
      <c r="U98" s="83" t="str">
        <f t="shared" si="1"/>
        <v>VACADX_1_SOLAR</v>
      </c>
    </row>
    <row r="99" spans="1:21" x14ac:dyDescent="0.25">
      <c r="A99" t="s">
        <v>6397</v>
      </c>
      <c r="B99" t="s">
        <v>5018</v>
      </c>
      <c r="C99" t="s">
        <v>6408</v>
      </c>
      <c r="D99" s="82">
        <v>41523</v>
      </c>
      <c r="E99" t="s">
        <v>6510</v>
      </c>
      <c r="F99">
        <v>2.4</v>
      </c>
      <c r="G99" s="83">
        <v>1.85</v>
      </c>
      <c r="H99">
        <v>1</v>
      </c>
      <c r="I99" t="s">
        <v>6846</v>
      </c>
      <c r="K99" t="s">
        <v>6427</v>
      </c>
      <c r="L99" t="s">
        <v>5312</v>
      </c>
      <c r="M99" t="s">
        <v>5312</v>
      </c>
      <c r="N99" t="s">
        <v>6401</v>
      </c>
      <c r="O99" t="s">
        <v>5017</v>
      </c>
      <c r="P99" t="s">
        <v>6402</v>
      </c>
      <c r="Q99" t="s">
        <v>6427</v>
      </c>
      <c r="R99" t="s">
        <v>6429</v>
      </c>
      <c r="S99" t="s">
        <v>6403</v>
      </c>
      <c r="T99" t="s">
        <v>6407</v>
      </c>
      <c r="U99" s="83" t="str">
        <f t="shared" si="1"/>
        <v>VACADX_1_NAS</v>
      </c>
    </row>
    <row r="100" spans="1:21" x14ac:dyDescent="0.25">
      <c r="A100" t="s">
        <v>6397</v>
      </c>
      <c r="B100" t="s">
        <v>4999</v>
      </c>
      <c r="C100" t="s">
        <v>6408</v>
      </c>
      <c r="D100" s="82">
        <v>39265</v>
      </c>
      <c r="E100" t="s">
        <v>6413</v>
      </c>
      <c r="F100">
        <v>3.5</v>
      </c>
      <c r="G100" s="83">
        <v>3.5</v>
      </c>
      <c r="H100">
        <v>1</v>
      </c>
      <c r="I100" t="s">
        <v>6511</v>
      </c>
      <c r="K100" t="s">
        <v>6427</v>
      </c>
      <c r="L100" t="s">
        <v>5312</v>
      </c>
      <c r="M100" t="s">
        <v>5312</v>
      </c>
      <c r="N100" t="s">
        <v>6401</v>
      </c>
      <c r="O100" t="s">
        <v>3214</v>
      </c>
      <c r="P100" t="s">
        <v>6402</v>
      </c>
      <c r="Q100" t="s">
        <v>6512</v>
      </c>
      <c r="R100" t="s">
        <v>3385</v>
      </c>
      <c r="S100" t="s">
        <v>6403</v>
      </c>
      <c r="T100" t="s">
        <v>6407</v>
      </c>
      <c r="U100" s="83" t="str">
        <f t="shared" si="1"/>
        <v>UKIAH_7_LAKEMN</v>
      </c>
    </row>
    <row r="101" spans="1:21" x14ac:dyDescent="0.25">
      <c r="A101" t="s">
        <v>6397</v>
      </c>
      <c r="B101" t="s">
        <v>4109</v>
      </c>
      <c r="C101" t="s">
        <v>6408</v>
      </c>
      <c r="D101" s="82">
        <v>30834</v>
      </c>
      <c r="E101" t="s">
        <v>6429</v>
      </c>
      <c r="F101">
        <v>48.2</v>
      </c>
      <c r="G101" s="83">
        <v>48.2</v>
      </c>
      <c r="H101">
        <v>1</v>
      </c>
      <c r="I101" t="s">
        <v>6782</v>
      </c>
      <c r="K101" t="s">
        <v>1127</v>
      </c>
      <c r="L101" t="s">
        <v>5319</v>
      </c>
      <c r="M101" t="s">
        <v>5312</v>
      </c>
      <c r="N101" t="s">
        <v>6401</v>
      </c>
      <c r="O101" t="s">
        <v>4108</v>
      </c>
      <c r="P101" t="s">
        <v>6402</v>
      </c>
      <c r="Q101" t="s">
        <v>1127</v>
      </c>
      <c r="S101" t="s">
        <v>6403</v>
      </c>
      <c r="T101" t="s">
        <v>6404</v>
      </c>
      <c r="U101" s="83" t="str">
        <f t="shared" si="1"/>
        <v>HOLGAT_1_BORAX</v>
      </c>
    </row>
    <row r="102" spans="1:21" x14ac:dyDescent="0.25">
      <c r="A102" t="s">
        <v>6397</v>
      </c>
      <c r="B102" t="s">
        <v>5903</v>
      </c>
      <c r="C102" t="s">
        <v>6408</v>
      </c>
      <c r="D102" s="82">
        <v>43472</v>
      </c>
      <c r="E102" t="s">
        <v>3785</v>
      </c>
      <c r="F102">
        <v>0.8</v>
      </c>
      <c r="G102" s="83">
        <v>0.8</v>
      </c>
      <c r="H102">
        <v>1</v>
      </c>
      <c r="I102" t="s">
        <v>7316</v>
      </c>
      <c r="K102" t="s">
        <v>1127</v>
      </c>
      <c r="L102" t="s">
        <v>5312</v>
      </c>
      <c r="M102" t="s">
        <v>5312</v>
      </c>
      <c r="N102" t="s">
        <v>6401</v>
      </c>
      <c r="O102" t="s">
        <v>5902</v>
      </c>
      <c r="P102" t="s">
        <v>6402</v>
      </c>
      <c r="Q102" t="s">
        <v>1127</v>
      </c>
      <c r="R102" t="s">
        <v>6410</v>
      </c>
      <c r="S102" t="s">
        <v>6403</v>
      </c>
      <c r="T102" t="s">
        <v>6404</v>
      </c>
      <c r="U102" s="83" t="str">
        <f t="shared" si="1"/>
        <v>RECTOR_2_TFDBM1</v>
      </c>
    </row>
    <row r="103" spans="1:21" x14ac:dyDescent="0.25">
      <c r="A103" t="s">
        <v>6397</v>
      </c>
      <c r="B103" t="s">
        <v>4990</v>
      </c>
      <c r="C103" t="s">
        <v>6408</v>
      </c>
      <c r="D103" s="82">
        <v>21186</v>
      </c>
      <c r="E103" t="s">
        <v>6413</v>
      </c>
      <c r="F103" t="s">
        <v>6432</v>
      </c>
      <c r="G103" s="83">
        <v>25.9</v>
      </c>
      <c r="H103">
        <v>1</v>
      </c>
      <c r="I103" t="s">
        <v>6526</v>
      </c>
      <c r="J103" t="s">
        <v>4989</v>
      </c>
      <c r="K103" t="s">
        <v>6427</v>
      </c>
      <c r="L103" t="s">
        <v>5312</v>
      </c>
      <c r="M103" t="s">
        <v>5319</v>
      </c>
      <c r="N103" t="s">
        <v>6401</v>
      </c>
      <c r="O103" t="s">
        <v>4989</v>
      </c>
      <c r="P103" t="s">
        <v>6402</v>
      </c>
      <c r="Q103" t="s">
        <v>6512</v>
      </c>
      <c r="S103" t="s">
        <v>6403</v>
      </c>
      <c r="T103" t="s">
        <v>6407</v>
      </c>
      <c r="U103" s="83" t="str">
        <f t="shared" si="1"/>
        <v>TULLCK_7_UNITS</v>
      </c>
    </row>
    <row r="104" spans="1:21" x14ac:dyDescent="0.25">
      <c r="A104" t="s">
        <v>6397</v>
      </c>
      <c r="B104" t="s">
        <v>6888</v>
      </c>
      <c r="C104" t="s">
        <v>6399</v>
      </c>
      <c r="D104" t="s">
        <v>6400</v>
      </c>
      <c r="F104">
        <v>9.9</v>
      </c>
      <c r="G104" s="83">
        <v>9.9</v>
      </c>
      <c r="H104">
        <v>1</v>
      </c>
      <c r="J104" t="s">
        <v>4989</v>
      </c>
      <c r="L104" t="s">
        <v>5312</v>
      </c>
      <c r="M104" t="s">
        <v>5319</v>
      </c>
      <c r="N104" t="s">
        <v>6401</v>
      </c>
      <c r="O104" t="s">
        <v>6889</v>
      </c>
      <c r="P104" t="s">
        <v>6402</v>
      </c>
      <c r="S104" t="s">
        <v>6403</v>
      </c>
      <c r="T104" t="s">
        <v>6407</v>
      </c>
      <c r="U104" s="83" t="str">
        <f t="shared" si="1"/>
        <v>TULLCK_7_UNITS</v>
      </c>
    </row>
    <row r="105" spans="1:21" x14ac:dyDescent="0.25">
      <c r="A105" t="s">
        <v>6397</v>
      </c>
      <c r="B105" t="s">
        <v>7311</v>
      </c>
      <c r="C105" t="s">
        <v>6399</v>
      </c>
      <c r="D105" t="s">
        <v>6400</v>
      </c>
      <c r="F105">
        <v>9.9</v>
      </c>
      <c r="G105" s="83">
        <v>9.9</v>
      </c>
      <c r="H105">
        <v>1</v>
      </c>
      <c r="J105" t="s">
        <v>4989</v>
      </c>
      <c r="L105" t="s">
        <v>5312</v>
      </c>
      <c r="M105" t="s">
        <v>5319</v>
      </c>
      <c r="N105" t="s">
        <v>6401</v>
      </c>
      <c r="O105" t="s">
        <v>3159</v>
      </c>
      <c r="P105" t="s">
        <v>6402</v>
      </c>
      <c r="S105" t="s">
        <v>6403</v>
      </c>
      <c r="T105" t="s">
        <v>6407</v>
      </c>
      <c r="U105" s="83" t="str">
        <f t="shared" si="1"/>
        <v>TULLCK_7_UNITS</v>
      </c>
    </row>
    <row r="106" spans="1:21" x14ac:dyDescent="0.25">
      <c r="A106" t="s">
        <v>6397</v>
      </c>
      <c r="B106" t="s">
        <v>7499</v>
      </c>
      <c r="C106" t="s">
        <v>6399</v>
      </c>
      <c r="D106" t="s">
        <v>6400</v>
      </c>
      <c r="E106" t="s">
        <v>6413</v>
      </c>
      <c r="F106">
        <v>7.2</v>
      </c>
      <c r="G106" s="83">
        <v>7.2</v>
      </c>
      <c r="H106">
        <v>1</v>
      </c>
      <c r="I106" t="s">
        <v>7500</v>
      </c>
      <c r="J106" t="s">
        <v>4989</v>
      </c>
      <c r="L106" t="s">
        <v>5312</v>
      </c>
      <c r="M106" t="s">
        <v>5319</v>
      </c>
      <c r="N106" t="s">
        <v>6401</v>
      </c>
      <c r="O106" t="s">
        <v>7501</v>
      </c>
      <c r="P106" t="s">
        <v>6402</v>
      </c>
      <c r="S106" t="s">
        <v>6403</v>
      </c>
      <c r="T106" t="s">
        <v>6407</v>
      </c>
      <c r="U106" s="83" t="str">
        <f t="shared" si="1"/>
        <v>TULLCK_7_UNITS</v>
      </c>
    </row>
    <row r="107" spans="1:21" x14ac:dyDescent="0.25">
      <c r="A107" t="s">
        <v>6397</v>
      </c>
      <c r="B107" t="s">
        <v>2419</v>
      </c>
      <c r="C107" t="s">
        <v>6408</v>
      </c>
      <c r="D107" s="82">
        <v>43105</v>
      </c>
      <c r="E107" t="s">
        <v>3399</v>
      </c>
      <c r="F107">
        <v>131.1</v>
      </c>
      <c r="G107" s="83">
        <v>127.6</v>
      </c>
      <c r="H107">
        <v>1</v>
      </c>
      <c r="I107" t="s">
        <v>7400</v>
      </c>
      <c r="K107" t="s">
        <v>6456</v>
      </c>
      <c r="L107" t="s">
        <v>5312</v>
      </c>
      <c r="M107" t="s">
        <v>5312</v>
      </c>
      <c r="N107" t="s">
        <v>6401</v>
      </c>
      <c r="O107" t="s">
        <v>6339</v>
      </c>
      <c r="P107" t="s">
        <v>6402</v>
      </c>
      <c r="Q107" t="s">
        <v>6456</v>
      </c>
      <c r="R107" t="s">
        <v>3399</v>
      </c>
      <c r="S107" t="s">
        <v>6403</v>
      </c>
      <c r="T107" t="s">
        <v>6404</v>
      </c>
      <c r="U107" s="83" t="str">
        <f t="shared" si="1"/>
        <v>TULEWD_1_TULWD1</v>
      </c>
    </row>
    <row r="108" spans="1:21" x14ac:dyDescent="0.25">
      <c r="A108" t="s">
        <v>6397</v>
      </c>
      <c r="B108" t="s">
        <v>4919</v>
      </c>
      <c r="C108" t="s">
        <v>6408</v>
      </c>
      <c r="D108" s="82">
        <v>3289</v>
      </c>
      <c r="E108" t="s">
        <v>6413</v>
      </c>
      <c r="F108">
        <v>2.5</v>
      </c>
      <c r="G108" s="83">
        <v>2.5</v>
      </c>
      <c r="H108">
        <v>1</v>
      </c>
      <c r="I108" t="s">
        <v>6443</v>
      </c>
      <c r="K108" t="s">
        <v>1127</v>
      </c>
      <c r="L108" t="s">
        <v>5312</v>
      </c>
      <c r="M108" t="s">
        <v>5312</v>
      </c>
      <c r="N108" t="s">
        <v>6401</v>
      </c>
      <c r="O108" t="s">
        <v>1282</v>
      </c>
      <c r="P108" t="s">
        <v>6402</v>
      </c>
      <c r="Q108" t="s">
        <v>1127</v>
      </c>
      <c r="R108" t="s">
        <v>3385</v>
      </c>
      <c r="S108" t="s">
        <v>6403</v>
      </c>
      <c r="T108" t="s">
        <v>6404</v>
      </c>
      <c r="U108" s="83" t="str">
        <f t="shared" si="1"/>
        <v>SPRGVL_2_TULESC</v>
      </c>
    </row>
    <row r="109" spans="1:21" x14ac:dyDescent="0.25">
      <c r="A109" t="s">
        <v>6397</v>
      </c>
      <c r="B109" t="s">
        <v>4918</v>
      </c>
      <c r="C109" t="s">
        <v>6408</v>
      </c>
      <c r="D109" s="82">
        <v>5115</v>
      </c>
      <c r="E109" t="s">
        <v>6413</v>
      </c>
      <c r="F109">
        <v>6.4</v>
      </c>
      <c r="G109" s="83">
        <v>6.4</v>
      </c>
      <c r="H109">
        <v>1</v>
      </c>
      <c r="I109" t="s">
        <v>6414</v>
      </c>
      <c r="K109" t="s">
        <v>1127</v>
      </c>
      <c r="L109" t="s">
        <v>5312</v>
      </c>
      <c r="M109" t="s">
        <v>5312</v>
      </c>
      <c r="N109" t="s">
        <v>6401</v>
      </c>
      <c r="O109" t="s">
        <v>358</v>
      </c>
      <c r="P109" t="s">
        <v>6402</v>
      </c>
      <c r="Q109" t="s">
        <v>1127</v>
      </c>
      <c r="R109" t="s">
        <v>3385</v>
      </c>
      <c r="S109" t="s">
        <v>6403</v>
      </c>
      <c r="T109" t="s">
        <v>6404</v>
      </c>
      <c r="U109" s="83" t="str">
        <f t="shared" si="1"/>
        <v>SPRGVL_2_TULE</v>
      </c>
    </row>
    <row r="110" spans="1:21" x14ac:dyDescent="0.25">
      <c r="A110" t="s">
        <v>6397</v>
      </c>
      <c r="B110" t="s">
        <v>6353</v>
      </c>
      <c r="C110" t="s">
        <v>6408</v>
      </c>
      <c r="D110" s="82">
        <v>42627</v>
      </c>
      <c r="E110" t="s">
        <v>6418</v>
      </c>
      <c r="F110">
        <v>14</v>
      </c>
      <c r="G110" s="83">
        <v>14</v>
      </c>
      <c r="H110">
        <v>1</v>
      </c>
      <c r="I110" t="s">
        <v>7333</v>
      </c>
      <c r="K110" t="s">
        <v>1127</v>
      </c>
      <c r="L110" t="s">
        <v>5312</v>
      </c>
      <c r="M110" t="s">
        <v>5312</v>
      </c>
      <c r="N110" t="s">
        <v>6401</v>
      </c>
      <c r="O110" t="s">
        <v>1572</v>
      </c>
      <c r="P110" t="s">
        <v>6402</v>
      </c>
      <c r="Q110" t="s">
        <v>1127</v>
      </c>
      <c r="R110" t="s">
        <v>6420</v>
      </c>
      <c r="S110" t="s">
        <v>6403</v>
      </c>
      <c r="T110" t="s">
        <v>6404</v>
      </c>
      <c r="U110" s="83" t="str">
        <f t="shared" si="1"/>
        <v>VESTAL_2_SOLAR2</v>
      </c>
    </row>
    <row r="111" spans="1:21" x14ac:dyDescent="0.25">
      <c r="A111" t="s">
        <v>6397</v>
      </c>
      <c r="B111" t="s">
        <v>6337</v>
      </c>
      <c r="C111" t="s">
        <v>6408</v>
      </c>
      <c r="D111" s="82">
        <v>43207</v>
      </c>
      <c r="E111" t="s">
        <v>6418</v>
      </c>
      <c r="F111">
        <v>60</v>
      </c>
      <c r="G111" s="83">
        <v>60</v>
      </c>
      <c r="H111">
        <v>1</v>
      </c>
      <c r="I111" t="s">
        <v>6750</v>
      </c>
      <c r="K111" t="s">
        <v>6427</v>
      </c>
      <c r="L111" t="s">
        <v>5312</v>
      </c>
      <c r="M111" t="s">
        <v>5312</v>
      </c>
      <c r="N111" t="s">
        <v>6401</v>
      </c>
      <c r="O111" t="s">
        <v>6336</v>
      </c>
      <c r="P111" t="s">
        <v>6402</v>
      </c>
      <c r="Q111" t="s">
        <v>6427</v>
      </c>
      <c r="R111" t="s">
        <v>6420</v>
      </c>
      <c r="S111" t="s">
        <v>6403</v>
      </c>
      <c r="T111" t="s">
        <v>6407</v>
      </c>
      <c r="U111" s="83" t="str">
        <f t="shared" si="1"/>
        <v>TRNQL8_2_VERSR1</v>
      </c>
    </row>
    <row r="112" spans="1:21" x14ac:dyDescent="0.25">
      <c r="A112" t="s">
        <v>6397</v>
      </c>
      <c r="B112" t="s">
        <v>6335</v>
      </c>
      <c r="C112" t="s">
        <v>6408</v>
      </c>
      <c r="D112" s="82">
        <v>43204</v>
      </c>
      <c r="E112" t="s">
        <v>6418</v>
      </c>
      <c r="F112">
        <v>100</v>
      </c>
      <c r="G112" s="83">
        <v>100</v>
      </c>
      <c r="H112">
        <v>1</v>
      </c>
      <c r="I112" t="s">
        <v>7073</v>
      </c>
      <c r="K112" t="s">
        <v>6427</v>
      </c>
      <c r="L112" t="s">
        <v>5312</v>
      </c>
      <c r="M112" t="s">
        <v>5312</v>
      </c>
      <c r="N112" t="s">
        <v>6401</v>
      </c>
      <c r="O112" t="s">
        <v>6334</v>
      </c>
      <c r="P112" t="s">
        <v>6402</v>
      </c>
      <c r="Q112" t="s">
        <v>6427</v>
      </c>
      <c r="R112" t="s">
        <v>6420</v>
      </c>
      <c r="S112" t="s">
        <v>6403</v>
      </c>
      <c r="T112" t="s">
        <v>6407</v>
      </c>
      <c r="U112" s="83" t="str">
        <f t="shared" si="1"/>
        <v>TRNQL8_2_ROJSR1</v>
      </c>
    </row>
    <row r="113" spans="1:21" x14ac:dyDescent="0.25">
      <c r="A113" t="s">
        <v>6397</v>
      </c>
      <c r="B113" t="s">
        <v>6333</v>
      </c>
      <c r="C113" t="s">
        <v>6408</v>
      </c>
      <c r="D113" s="82">
        <v>43095</v>
      </c>
      <c r="E113" t="s">
        <v>6418</v>
      </c>
      <c r="F113">
        <v>20</v>
      </c>
      <c r="G113" s="83">
        <v>20</v>
      </c>
      <c r="H113">
        <v>1</v>
      </c>
      <c r="I113" t="s">
        <v>6532</v>
      </c>
      <c r="K113" t="s">
        <v>6427</v>
      </c>
      <c r="L113" t="s">
        <v>5312</v>
      </c>
      <c r="M113" t="s">
        <v>5312</v>
      </c>
      <c r="N113" t="s">
        <v>6401</v>
      </c>
      <c r="O113" t="s">
        <v>6332</v>
      </c>
      <c r="P113" t="s">
        <v>6402</v>
      </c>
      <c r="Q113" t="s">
        <v>6427</v>
      </c>
      <c r="R113" t="s">
        <v>6420</v>
      </c>
      <c r="S113" t="s">
        <v>6403</v>
      </c>
      <c r="T113" t="s">
        <v>6407</v>
      </c>
      <c r="U113" s="83" t="str">
        <f t="shared" si="1"/>
        <v>TRNQL8_2_AZUSR1</v>
      </c>
    </row>
    <row r="114" spans="1:21" x14ac:dyDescent="0.25">
      <c r="A114" t="s">
        <v>6397</v>
      </c>
      <c r="B114" t="s">
        <v>6331</v>
      </c>
      <c r="C114" t="s">
        <v>6408</v>
      </c>
      <c r="D114" s="82">
        <v>43095</v>
      </c>
      <c r="E114" t="s">
        <v>6418</v>
      </c>
      <c r="F114">
        <v>20</v>
      </c>
      <c r="G114" s="83">
        <v>20</v>
      </c>
      <c r="H114">
        <v>1</v>
      </c>
      <c r="I114" t="s">
        <v>6850</v>
      </c>
      <c r="K114" t="s">
        <v>6427</v>
      </c>
      <c r="L114" t="s">
        <v>5312</v>
      </c>
      <c r="M114" t="s">
        <v>5312</v>
      </c>
      <c r="N114" t="s">
        <v>6401</v>
      </c>
      <c r="O114" t="s">
        <v>6330</v>
      </c>
      <c r="P114" t="s">
        <v>6402</v>
      </c>
      <c r="Q114" t="s">
        <v>6427</v>
      </c>
      <c r="R114" t="s">
        <v>6420</v>
      </c>
      <c r="S114" t="s">
        <v>6403</v>
      </c>
      <c r="T114" t="s">
        <v>6407</v>
      </c>
      <c r="U114" s="83" t="str">
        <f t="shared" si="1"/>
        <v>TRNQL8_2_AMASR1</v>
      </c>
    </row>
    <row r="115" spans="1:21" x14ac:dyDescent="0.25">
      <c r="A115" t="s">
        <v>6397</v>
      </c>
      <c r="B115" t="s">
        <v>4987</v>
      </c>
      <c r="C115" t="s">
        <v>6408</v>
      </c>
      <c r="D115" s="82">
        <v>42579</v>
      </c>
      <c r="E115" t="s">
        <v>6418</v>
      </c>
      <c r="F115">
        <v>200</v>
      </c>
      <c r="G115" s="83">
        <v>200</v>
      </c>
      <c r="H115">
        <v>1</v>
      </c>
      <c r="I115" t="s">
        <v>7436</v>
      </c>
      <c r="K115" t="s">
        <v>6427</v>
      </c>
      <c r="L115" t="s">
        <v>5312</v>
      </c>
      <c r="M115" t="s">
        <v>5312</v>
      </c>
      <c r="N115" t="s">
        <v>6401</v>
      </c>
      <c r="O115" t="s">
        <v>4986</v>
      </c>
      <c r="P115" t="s">
        <v>6402</v>
      </c>
      <c r="Q115" t="s">
        <v>6427</v>
      </c>
      <c r="R115" t="s">
        <v>6420</v>
      </c>
      <c r="S115" t="s">
        <v>6403</v>
      </c>
      <c r="T115" t="s">
        <v>6407</v>
      </c>
      <c r="U115" s="83" t="str">
        <f t="shared" si="1"/>
        <v>TRNQLT_2_SOLAR</v>
      </c>
    </row>
    <row r="116" spans="1:21" x14ac:dyDescent="0.25">
      <c r="A116" t="s">
        <v>6397</v>
      </c>
      <c r="B116" t="s">
        <v>6802</v>
      </c>
      <c r="C116" t="s">
        <v>6399</v>
      </c>
      <c r="D116" t="s">
        <v>6400</v>
      </c>
      <c r="E116" t="s">
        <v>6409</v>
      </c>
      <c r="F116">
        <v>87</v>
      </c>
      <c r="G116" s="83">
        <v>87</v>
      </c>
      <c r="H116">
        <v>1</v>
      </c>
      <c r="I116" t="s">
        <v>6770</v>
      </c>
      <c r="J116" t="s">
        <v>3680</v>
      </c>
      <c r="K116" t="s">
        <v>6427</v>
      </c>
      <c r="L116" t="s">
        <v>5312</v>
      </c>
      <c r="M116" t="s">
        <v>5319</v>
      </c>
      <c r="N116" t="s">
        <v>6401</v>
      </c>
      <c r="O116" t="s">
        <v>6803</v>
      </c>
      <c r="P116" t="s">
        <v>6402</v>
      </c>
      <c r="Q116" t="s">
        <v>6427</v>
      </c>
      <c r="R116" t="s">
        <v>6425</v>
      </c>
      <c r="S116" t="s">
        <v>6403</v>
      </c>
      <c r="T116" t="s">
        <v>6407</v>
      </c>
      <c r="U116" s="83" t="str">
        <f t="shared" si="1"/>
        <v>SCHLTE_1_PL1X3</v>
      </c>
    </row>
    <row r="117" spans="1:21" x14ac:dyDescent="0.25">
      <c r="A117" t="s">
        <v>6397</v>
      </c>
      <c r="B117" t="s">
        <v>6955</v>
      </c>
      <c r="C117" t="s">
        <v>6399</v>
      </c>
      <c r="D117" t="s">
        <v>6400</v>
      </c>
      <c r="E117" t="s">
        <v>6409</v>
      </c>
      <c r="F117">
        <v>87</v>
      </c>
      <c r="G117" s="83">
        <v>87</v>
      </c>
      <c r="H117">
        <v>1</v>
      </c>
      <c r="I117" t="s">
        <v>6770</v>
      </c>
      <c r="J117" t="s">
        <v>3680</v>
      </c>
      <c r="K117" t="s">
        <v>6427</v>
      </c>
      <c r="L117" t="s">
        <v>5312</v>
      </c>
      <c r="M117" t="s">
        <v>5319</v>
      </c>
      <c r="N117" t="s">
        <v>6401</v>
      </c>
      <c r="O117" t="s">
        <v>6956</v>
      </c>
      <c r="P117" t="s">
        <v>6402</v>
      </c>
      <c r="Q117" t="s">
        <v>6427</v>
      </c>
      <c r="R117" t="s">
        <v>6425</v>
      </c>
      <c r="S117" t="s">
        <v>6403</v>
      </c>
      <c r="T117" t="s">
        <v>6407</v>
      </c>
      <c r="U117" s="83" t="str">
        <f t="shared" si="1"/>
        <v>SCHLTE_1_PL1X3</v>
      </c>
    </row>
    <row r="118" spans="1:21" x14ac:dyDescent="0.25">
      <c r="A118" t="s">
        <v>6397</v>
      </c>
      <c r="B118" t="s">
        <v>3681</v>
      </c>
      <c r="C118" t="s">
        <v>6408</v>
      </c>
      <c r="D118" s="82">
        <v>41213</v>
      </c>
      <c r="E118" t="s">
        <v>6409</v>
      </c>
      <c r="F118" t="s">
        <v>6432</v>
      </c>
      <c r="G118" s="83">
        <v>336.04</v>
      </c>
      <c r="H118">
        <v>1</v>
      </c>
      <c r="I118" t="s">
        <v>6560</v>
      </c>
      <c r="J118" t="s">
        <v>3680</v>
      </c>
      <c r="K118" t="s">
        <v>6427</v>
      </c>
      <c r="L118" t="s">
        <v>5312</v>
      </c>
      <c r="M118" t="s">
        <v>5319</v>
      </c>
      <c r="N118" t="s">
        <v>6401</v>
      </c>
      <c r="O118" t="s">
        <v>3680</v>
      </c>
      <c r="P118" t="s">
        <v>6402</v>
      </c>
      <c r="Q118" t="s">
        <v>6427</v>
      </c>
      <c r="R118" t="s">
        <v>6436</v>
      </c>
      <c r="S118" t="s">
        <v>6403</v>
      </c>
      <c r="T118" t="s">
        <v>6407</v>
      </c>
      <c r="U118" s="83" t="str">
        <f t="shared" si="1"/>
        <v>SCHLTE_1_PL1X3</v>
      </c>
    </row>
    <row r="119" spans="1:21" x14ac:dyDescent="0.25">
      <c r="A119" t="s">
        <v>6397</v>
      </c>
      <c r="B119" t="s">
        <v>6649</v>
      </c>
      <c r="C119" t="s">
        <v>6399</v>
      </c>
      <c r="D119" t="s">
        <v>6400</v>
      </c>
      <c r="E119" t="s">
        <v>6409</v>
      </c>
      <c r="F119">
        <v>165</v>
      </c>
      <c r="G119" s="83">
        <v>165</v>
      </c>
      <c r="H119">
        <v>1</v>
      </c>
      <c r="I119" t="s">
        <v>6650</v>
      </c>
      <c r="J119" t="s">
        <v>3680</v>
      </c>
      <c r="L119" t="s">
        <v>5312</v>
      </c>
      <c r="M119" t="s">
        <v>5319</v>
      </c>
      <c r="N119" t="s">
        <v>6401</v>
      </c>
      <c r="O119" t="s">
        <v>6651</v>
      </c>
      <c r="P119" t="s">
        <v>6402</v>
      </c>
      <c r="R119" t="s">
        <v>6425</v>
      </c>
      <c r="S119" t="s">
        <v>6403</v>
      </c>
      <c r="T119" t="s">
        <v>6407</v>
      </c>
      <c r="U119" s="83" t="str">
        <f t="shared" si="1"/>
        <v>SCHLTE_1_PL1X3</v>
      </c>
    </row>
    <row r="120" spans="1:21" x14ac:dyDescent="0.25">
      <c r="A120" t="s">
        <v>6397</v>
      </c>
      <c r="B120" t="s">
        <v>5006</v>
      </c>
      <c r="C120" t="s">
        <v>6408</v>
      </c>
      <c r="D120" s="82">
        <v>31918</v>
      </c>
      <c r="E120" t="s">
        <v>6409</v>
      </c>
      <c r="F120">
        <v>57.3</v>
      </c>
      <c r="G120" s="83">
        <v>49.85</v>
      </c>
      <c r="H120">
        <v>1</v>
      </c>
      <c r="I120" t="s">
        <v>6414</v>
      </c>
      <c r="K120" t="s">
        <v>6427</v>
      </c>
      <c r="L120" t="s">
        <v>5319</v>
      </c>
      <c r="M120" t="s">
        <v>5312</v>
      </c>
      <c r="N120" t="s">
        <v>6401</v>
      </c>
      <c r="O120" t="s">
        <v>5005</v>
      </c>
      <c r="P120" t="s">
        <v>6402</v>
      </c>
      <c r="Q120" t="s">
        <v>6427</v>
      </c>
      <c r="R120" t="s">
        <v>6425</v>
      </c>
      <c r="S120" t="s">
        <v>6403</v>
      </c>
      <c r="T120" t="s">
        <v>6407</v>
      </c>
      <c r="U120" s="83" t="str">
        <f t="shared" si="1"/>
        <v>UNOCAL_1_UNITS</v>
      </c>
    </row>
    <row r="121" spans="1:21" x14ac:dyDescent="0.25">
      <c r="A121" t="s">
        <v>6397</v>
      </c>
      <c r="B121" t="s">
        <v>4985</v>
      </c>
      <c r="C121" t="s">
        <v>6408</v>
      </c>
      <c r="D121" s="82">
        <v>41939</v>
      </c>
      <c r="E121" t="s">
        <v>6418</v>
      </c>
      <c r="F121">
        <v>550</v>
      </c>
      <c r="G121" s="83">
        <v>550</v>
      </c>
      <c r="H121">
        <v>1</v>
      </c>
      <c r="I121" t="s">
        <v>7290</v>
      </c>
      <c r="K121" t="s">
        <v>6427</v>
      </c>
      <c r="L121" t="s">
        <v>5312</v>
      </c>
      <c r="M121" t="s">
        <v>5312</v>
      </c>
      <c r="N121" t="s">
        <v>6401</v>
      </c>
      <c r="O121" t="s">
        <v>873</v>
      </c>
      <c r="P121" t="s">
        <v>6402</v>
      </c>
      <c r="Q121" t="s">
        <v>6427</v>
      </c>
      <c r="R121" t="s">
        <v>6420</v>
      </c>
      <c r="S121" t="s">
        <v>6403</v>
      </c>
      <c r="T121" t="s">
        <v>6451</v>
      </c>
      <c r="U121" s="83" t="str">
        <f t="shared" si="1"/>
        <v>TOPAZ_2_SOLAR</v>
      </c>
    </row>
    <row r="122" spans="1:21" x14ac:dyDescent="0.25">
      <c r="A122" t="s">
        <v>6397</v>
      </c>
      <c r="B122" t="s">
        <v>4984</v>
      </c>
      <c r="C122" t="s">
        <v>6408</v>
      </c>
      <c r="D122" s="82">
        <v>31413</v>
      </c>
      <c r="E122" t="s">
        <v>6413</v>
      </c>
      <c r="F122">
        <v>1.5</v>
      </c>
      <c r="G122" s="83">
        <v>1.5</v>
      </c>
      <c r="H122">
        <v>1</v>
      </c>
      <c r="I122" t="s">
        <v>6414</v>
      </c>
      <c r="K122" t="s">
        <v>6427</v>
      </c>
      <c r="L122" t="s">
        <v>5312</v>
      </c>
      <c r="M122" t="s">
        <v>5312</v>
      </c>
      <c r="N122" t="s">
        <v>6401</v>
      </c>
      <c r="O122" t="s">
        <v>450</v>
      </c>
      <c r="P122" t="s">
        <v>6402</v>
      </c>
      <c r="Q122" t="s">
        <v>6427</v>
      </c>
      <c r="R122" t="s">
        <v>3385</v>
      </c>
      <c r="S122" t="s">
        <v>6403</v>
      </c>
      <c r="T122" t="s">
        <v>6407</v>
      </c>
      <c r="U122" s="83" t="str">
        <f t="shared" si="1"/>
        <v>TOADTW_6_UNIT</v>
      </c>
    </row>
    <row r="123" spans="1:21" x14ac:dyDescent="0.25">
      <c r="A123" t="s">
        <v>6397</v>
      </c>
      <c r="B123" t="s">
        <v>6643</v>
      </c>
      <c r="C123" t="s">
        <v>6399</v>
      </c>
      <c r="D123" t="s">
        <v>6400</v>
      </c>
      <c r="E123" t="s">
        <v>6413</v>
      </c>
      <c r="F123">
        <v>31</v>
      </c>
      <c r="G123" s="83">
        <v>31</v>
      </c>
      <c r="H123">
        <v>1</v>
      </c>
      <c r="I123" t="s">
        <v>6414</v>
      </c>
      <c r="J123" t="s">
        <v>4980</v>
      </c>
      <c r="L123" t="s">
        <v>5312</v>
      </c>
      <c r="M123" t="s">
        <v>5319</v>
      </c>
      <c r="N123" t="s">
        <v>6401</v>
      </c>
      <c r="O123" t="s">
        <v>6644</v>
      </c>
      <c r="P123" t="s">
        <v>6402</v>
      </c>
      <c r="R123" t="s">
        <v>3385</v>
      </c>
      <c r="S123" t="s">
        <v>6403</v>
      </c>
      <c r="T123" t="s">
        <v>6407</v>
      </c>
      <c r="U123" s="83" t="str">
        <f t="shared" si="1"/>
        <v>TIGRCK_7_UNITS</v>
      </c>
    </row>
    <row r="124" spans="1:21" x14ac:dyDescent="0.25">
      <c r="A124" t="s">
        <v>6397</v>
      </c>
      <c r="B124" t="s">
        <v>7422</v>
      </c>
      <c r="C124" t="s">
        <v>6399</v>
      </c>
      <c r="D124" t="s">
        <v>6400</v>
      </c>
      <c r="E124" t="s">
        <v>6413</v>
      </c>
      <c r="F124">
        <v>31</v>
      </c>
      <c r="G124" s="83">
        <v>31</v>
      </c>
      <c r="H124">
        <v>1</v>
      </c>
      <c r="I124" t="s">
        <v>6414</v>
      </c>
      <c r="J124" t="s">
        <v>4980</v>
      </c>
      <c r="L124" t="s">
        <v>5312</v>
      </c>
      <c r="M124" t="s">
        <v>5319</v>
      </c>
      <c r="N124" t="s">
        <v>6401</v>
      </c>
      <c r="O124" t="s">
        <v>7423</v>
      </c>
      <c r="P124" t="s">
        <v>6402</v>
      </c>
      <c r="R124" t="s">
        <v>3385</v>
      </c>
      <c r="S124" t="s">
        <v>6403</v>
      </c>
      <c r="T124" t="s">
        <v>6407</v>
      </c>
      <c r="U124" s="83" t="str">
        <f t="shared" si="1"/>
        <v>TIGRCK_7_UNITS</v>
      </c>
    </row>
    <row r="125" spans="1:21" x14ac:dyDescent="0.25">
      <c r="A125" t="s">
        <v>6397</v>
      </c>
      <c r="B125" t="s">
        <v>4981</v>
      </c>
      <c r="C125" t="s">
        <v>6408</v>
      </c>
      <c r="D125" s="82">
        <v>11324</v>
      </c>
      <c r="E125" t="s">
        <v>6413</v>
      </c>
      <c r="F125" t="s">
        <v>6432</v>
      </c>
      <c r="G125" s="83">
        <v>62</v>
      </c>
      <c r="H125">
        <v>1</v>
      </c>
      <c r="I125" t="s">
        <v>6414</v>
      </c>
      <c r="J125" t="s">
        <v>4980</v>
      </c>
      <c r="K125" t="s">
        <v>6427</v>
      </c>
      <c r="L125" t="s">
        <v>5312</v>
      </c>
      <c r="M125" t="s">
        <v>5319</v>
      </c>
      <c r="N125" t="s">
        <v>6401</v>
      </c>
      <c r="O125" t="s">
        <v>4980</v>
      </c>
      <c r="P125" t="s">
        <v>6402</v>
      </c>
      <c r="Q125" t="s">
        <v>6427</v>
      </c>
      <c r="R125" t="s">
        <v>3385</v>
      </c>
      <c r="S125" t="s">
        <v>6403</v>
      </c>
      <c r="T125" t="s">
        <v>6407</v>
      </c>
      <c r="U125" s="83" t="str">
        <f t="shared" si="1"/>
        <v>TIGRCK_7_UNITS</v>
      </c>
    </row>
    <row r="126" spans="1:21" x14ac:dyDescent="0.25">
      <c r="A126" t="s">
        <v>6397</v>
      </c>
      <c r="B126" t="s">
        <v>2104</v>
      </c>
      <c r="C126" t="s">
        <v>6408</v>
      </c>
      <c r="D126" s="82">
        <v>39556</v>
      </c>
      <c r="E126" t="s">
        <v>3399</v>
      </c>
      <c r="F126">
        <v>45</v>
      </c>
      <c r="G126" s="83">
        <v>45</v>
      </c>
      <c r="H126">
        <v>1</v>
      </c>
      <c r="I126" t="s">
        <v>7220</v>
      </c>
      <c r="K126" t="s">
        <v>1127</v>
      </c>
      <c r="L126" t="s">
        <v>5312</v>
      </c>
      <c r="M126" t="s">
        <v>5312</v>
      </c>
      <c r="N126" t="s">
        <v>6401</v>
      </c>
      <c r="O126" t="s">
        <v>2104</v>
      </c>
      <c r="P126" t="s">
        <v>6402</v>
      </c>
      <c r="Q126" t="s">
        <v>1127</v>
      </c>
      <c r="R126" t="s">
        <v>3399</v>
      </c>
      <c r="S126" t="s">
        <v>6403</v>
      </c>
      <c r="T126" t="s">
        <v>6404</v>
      </c>
      <c r="U126" s="83" t="str">
        <f t="shared" si="1"/>
        <v>TIFFNY_1_DILLON</v>
      </c>
    </row>
    <row r="127" spans="1:21" x14ac:dyDescent="0.25">
      <c r="A127" t="s">
        <v>6397</v>
      </c>
      <c r="B127" t="s">
        <v>3934</v>
      </c>
      <c r="C127" t="s">
        <v>6408</v>
      </c>
      <c r="D127" s="82">
        <v>40848</v>
      </c>
      <c r="E127" t="s">
        <v>6413</v>
      </c>
      <c r="F127">
        <v>1.5</v>
      </c>
      <c r="G127" s="83">
        <v>1.63</v>
      </c>
      <c r="H127">
        <v>1</v>
      </c>
      <c r="I127" t="s">
        <v>6489</v>
      </c>
      <c r="K127" t="s">
        <v>6427</v>
      </c>
      <c r="L127" t="s">
        <v>5312</v>
      </c>
      <c r="M127" t="s">
        <v>5312</v>
      </c>
      <c r="N127" t="s">
        <v>6401</v>
      </c>
      <c r="O127" t="s">
        <v>573</v>
      </c>
      <c r="P127" t="s">
        <v>6402</v>
      </c>
      <c r="Q127" t="s">
        <v>6427</v>
      </c>
      <c r="R127" t="s">
        <v>3385</v>
      </c>
      <c r="S127" t="s">
        <v>6403</v>
      </c>
      <c r="T127" t="s">
        <v>6407</v>
      </c>
      <c r="U127" s="83" t="str">
        <f t="shared" si="1"/>
        <v>FTSWRD_6_TRFORK</v>
      </c>
    </row>
    <row r="128" spans="1:21" x14ac:dyDescent="0.25">
      <c r="A128" t="s">
        <v>6397</v>
      </c>
      <c r="B128" t="s">
        <v>7557</v>
      </c>
      <c r="C128" t="s">
        <v>6399</v>
      </c>
      <c r="D128" t="s">
        <v>6400</v>
      </c>
      <c r="E128" t="s">
        <v>6413</v>
      </c>
      <c r="F128">
        <v>28</v>
      </c>
      <c r="G128" s="83">
        <v>28</v>
      </c>
      <c r="H128">
        <v>1</v>
      </c>
      <c r="I128" t="s">
        <v>6416</v>
      </c>
      <c r="J128" t="s">
        <v>4129</v>
      </c>
      <c r="L128" t="s">
        <v>5312</v>
      </c>
      <c r="M128" t="s">
        <v>5319</v>
      </c>
      <c r="N128" t="s">
        <v>6401</v>
      </c>
      <c r="O128" t="s">
        <v>7558</v>
      </c>
      <c r="P128" t="s">
        <v>6402</v>
      </c>
      <c r="R128" t="s">
        <v>3385</v>
      </c>
      <c r="S128" t="s">
        <v>6403</v>
      </c>
      <c r="T128" t="s">
        <v>6407</v>
      </c>
      <c r="U128" s="83" t="str">
        <f t="shared" si="1"/>
        <v>HYTTHM_2_UNITS</v>
      </c>
    </row>
    <row r="129" spans="1:21" x14ac:dyDescent="0.25">
      <c r="A129" t="s">
        <v>6397</v>
      </c>
      <c r="B129" t="s">
        <v>7193</v>
      </c>
      <c r="C129" t="s">
        <v>6399</v>
      </c>
      <c r="D129" t="s">
        <v>6400</v>
      </c>
      <c r="E129" t="s">
        <v>6413</v>
      </c>
      <c r="F129">
        <v>28</v>
      </c>
      <c r="G129" s="83">
        <v>28</v>
      </c>
      <c r="H129">
        <v>1</v>
      </c>
      <c r="I129" t="s">
        <v>6416</v>
      </c>
      <c r="J129" t="s">
        <v>4129</v>
      </c>
      <c r="L129" t="s">
        <v>5312</v>
      </c>
      <c r="M129" t="s">
        <v>5319</v>
      </c>
      <c r="N129" t="s">
        <v>6401</v>
      </c>
      <c r="O129" t="s">
        <v>7194</v>
      </c>
      <c r="P129" t="s">
        <v>6402</v>
      </c>
      <c r="R129" t="s">
        <v>3385</v>
      </c>
      <c r="S129" t="s">
        <v>6403</v>
      </c>
      <c r="T129" t="s">
        <v>6407</v>
      </c>
      <c r="U129" s="83" t="str">
        <f t="shared" si="1"/>
        <v>HYTTHM_2_UNITS</v>
      </c>
    </row>
    <row r="130" spans="1:21" x14ac:dyDescent="0.25">
      <c r="A130" t="s">
        <v>6397</v>
      </c>
      <c r="B130" t="s">
        <v>6607</v>
      </c>
      <c r="C130" t="s">
        <v>6399</v>
      </c>
      <c r="D130" t="s">
        <v>6400</v>
      </c>
      <c r="E130" t="s">
        <v>6413</v>
      </c>
      <c r="F130">
        <v>28</v>
      </c>
      <c r="G130" s="83">
        <v>28</v>
      </c>
      <c r="H130">
        <v>1</v>
      </c>
      <c r="I130" t="s">
        <v>6416</v>
      </c>
      <c r="J130" t="s">
        <v>4129</v>
      </c>
      <c r="L130" t="s">
        <v>5312</v>
      </c>
      <c r="M130" t="s">
        <v>5319</v>
      </c>
      <c r="N130" t="s">
        <v>6401</v>
      </c>
      <c r="O130" t="s">
        <v>6608</v>
      </c>
      <c r="P130" t="s">
        <v>6402</v>
      </c>
      <c r="R130" t="s">
        <v>3385</v>
      </c>
      <c r="S130" t="s">
        <v>6403</v>
      </c>
      <c r="T130" t="s">
        <v>6407</v>
      </c>
      <c r="U130" s="83" t="str">
        <f t="shared" ref="U130:U193" si="2">IF(J130="",O130,J130)</f>
        <v>HYTTHM_2_UNITS</v>
      </c>
    </row>
    <row r="131" spans="1:21" x14ac:dyDescent="0.25">
      <c r="A131" t="s">
        <v>6397</v>
      </c>
      <c r="B131" t="s">
        <v>6617</v>
      </c>
      <c r="C131" t="s">
        <v>6399</v>
      </c>
      <c r="D131" t="s">
        <v>6400</v>
      </c>
      <c r="E131" t="s">
        <v>6413</v>
      </c>
      <c r="F131">
        <v>36</v>
      </c>
      <c r="G131" s="83">
        <v>36</v>
      </c>
      <c r="H131">
        <v>1</v>
      </c>
      <c r="I131" t="s">
        <v>6416</v>
      </c>
      <c r="J131" t="s">
        <v>4129</v>
      </c>
      <c r="L131" t="s">
        <v>5312</v>
      </c>
      <c r="M131" t="s">
        <v>5319</v>
      </c>
      <c r="N131" t="s">
        <v>6401</v>
      </c>
      <c r="O131" t="s">
        <v>6618</v>
      </c>
      <c r="P131" t="s">
        <v>6402</v>
      </c>
      <c r="R131" t="s">
        <v>3385</v>
      </c>
      <c r="S131" t="s">
        <v>6403</v>
      </c>
      <c r="T131" t="s">
        <v>6407</v>
      </c>
      <c r="U131" s="83" t="str">
        <f t="shared" si="2"/>
        <v>HYTTHM_2_UNITS</v>
      </c>
    </row>
    <row r="132" spans="1:21" x14ac:dyDescent="0.25">
      <c r="A132" t="s">
        <v>6397</v>
      </c>
      <c r="B132" t="s">
        <v>5034</v>
      </c>
      <c r="C132" t="s">
        <v>6408</v>
      </c>
      <c r="D132" s="82">
        <v>32539</v>
      </c>
      <c r="E132" t="s">
        <v>6409</v>
      </c>
      <c r="F132">
        <v>39.700000000000003</v>
      </c>
      <c r="G132" s="83">
        <v>34.47</v>
      </c>
      <c r="H132">
        <v>1</v>
      </c>
      <c r="I132" t="s">
        <v>6414</v>
      </c>
      <c r="K132" t="s">
        <v>6427</v>
      </c>
      <c r="L132" t="s">
        <v>5319</v>
      </c>
      <c r="M132" t="s">
        <v>5312</v>
      </c>
      <c r="N132" t="s">
        <v>6401</v>
      </c>
      <c r="O132" t="s">
        <v>5033</v>
      </c>
      <c r="P132" t="s">
        <v>6402</v>
      </c>
      <c r="Q132" t="s">
        <v>6427</v>
      </c>
      <c r="R132" t="s">
        <v>6425</v>
      </c>
      <c r="S132" t="s">
        <v>6403</v>
      </c>
      <c r="T132" t="s">
        <v>6451</v>
      </c>
      <c r="U132" s="83" t="str">
        <f t="shared" si="2"/>
        <v>VEDDER_1_SEKERN</v>
      </c>
    </row>
    <row r="133" spans="1:21" x14ac:dyDescent="0.25">
      <c r="A133" t="s">
        <v>6397</v>
      </c>
      <c r="B133" t="s">
        <v>4701</v>
      </c>
      <c r="C133" t="s">
        <v>6408</v>
      </c>
      <c r="D133" s="82">
        <v>41807</v>
      </c>
      <c r="E133" t="s">
        <v>6418</v>
      </c>
      <c r="F133">
        <v>1.3</v>
      </c>
      <c r="G133" s="83">
        <v>1.23</v>
      </c>
      <c r="H133">
        <v>1</v>
      </c>
      <c r="I133" t="s">
        <v>6825</v>
      </c>
      <c r="K133" t="s">
        <v>6427</v>
      </c>
      <c r="L133" t="s">
        <v>5312</v>
      </c>
      <c r="M133" t="s">
        <v>5312</v>
      </c>
      <c r="N133" t="s">
        <v>6401</v>
      </c>
      <c r="O133" t="s">
        <v>801</v>
      </c>
      <c r="P133" t="s">
        <v>6402</v>
      </c>
      <c r="Q133" t="s">
        <v>6427</v>
      </c>
      <c r="R133" t="s">
        <v>6420</v>
      </c>
      <c r="S133" t="s">
        <v>6403</v>
      </c>
      <c r="T133" t="s">
        <v>6407</v>
      </c>
      <c r="U133" s="83" t="str">
        <f t="shared" si="2"/>
        <v>REEDLY_6_SOLAR</v>
      </c>
    </row>
    <row r="134" spans="1:21" x14ac:dyDescent="0.25">
      <c r="A134" t="s">
        <v>6397</v>
      </c>
      <c r="B134" t="s">
        <v>6959</v>
      </c>
      <c r="C134" t="s">
        <v>6399</v>
      </c>
      <c r="D134" t="s">
        <v>6400</v>
      </c>
      <c r="E134" t="s">
        <v>6475</v>
      </c>
      <c r="F134">
        <v>308</v>
      </c>
      <c r="G134" s="83">
        <v>308</v>
      </c>
      <c r="H134">
        <v>1</v>
      </c>
      <c r="I134" t="s">
        <v>6960</v>
      </c>
      <c r="J134" t="s">
        <v>4254</v>
      </c>
      <c r="L134" t="s">
        <v>5312</v>
      </c>
      <c r="M134" t="s">
        <v>5319</v>
      </c>
      <c r="N134" t="s">
        <v>6401</v>
      </c>
      <c r="O134" t="s">
        <v>6961</v>
      </c>
      <c r="P134" t="s">
        <v>6402</v>
      </c>
      <c r="R134" t="s">
        <v>6437</v>
      </c>
      <c r="S134" t="s">
        <v>6403</v>
      </c>
      <c r="T134" t="s">
        <v>6404</v>
      </c>
      <c r="U134" s="83" t="str">
        <f t="shared" si="2"/>
        <v>TERMEX_2_PL1X3</v>
      </c>
    </row>
    <row r="135" spans="1:21" x14ac:dyDescent="0.25">
      <c r="A135" t="s">
        <v>6397</v>
      </c>
      <c r="B135" t="s">
        <v>6398</v>
      </c>
      <c r="C135" t="s">
        <v>6399</v>
      </c>
      <c r="D135" t="s">
        <v>6400</v>
      </c>
      <c r="F135">
        <v>180</v>
      </c>
      <c r="G135" s="83">
        <v>180</v>
      </c>
      <c r="H135">
        <v>1</v>
      </c>
      <c r="J135" t="s">
        <v>4254</v>
      </c>
      <c r="M135" t="s">
        <v>5319</v>
      </c>
      <c r="N135" t="s">
        <v>6401</v>
      </c>
      <c r="O135" t="s">
        <v>6398</v>
      </c>
      <c r="P135" t="s">
        <v>6402</v>
      </c>
      <c r="S135" t="s">
        <v>6403</v>
      </c>
      <c r="T135" t="s">
        <v>6404</v>
      </c>
      <c r="U135" s="83" t="str">
        <f t="shared" si="2"/>
        <v>TERMEX_2_PL1X3</v>
      </c>
    </row>
    <row r="136" spans="1:21" x14ac:dyDescent="0.25">
      <c r="A136" t="s">
        <v>6397</v>
      </c>
      <c r="B136" t="s">
        <v>7119</v>
      </c>
      <c r="C136" t="s">
        <v>6399</v>
      </c>
      <c r="D136" t="s">
        <v>6400</v>
      </c>
      <c r="F136">
        <v>180</v>
      </c>
      <c r="G136" s="83">
        <v>180</v>
      </c>
      <c r="H136">
        <v>1</v>
      </c>
      <c r="J136" t="s">
        <v>4254</v>
      </c>
      <c r="M136" t="s">
        <v>5319</v>
      </c>
      <c r="N136" t="s">
        <v>6401</v>
      </c>
      <c r="O136" t="s">
        <v>7119</v>
      </c>
      <c r="P136" t="s">
        <v>6402</v>
      </c>
      <c r="S136" t="s">
        <v>6403</v>
      </c>
      <c r="T136" t="s">
        <v>6404</v>
      </c>
      <c r="U136" s="83" t="str">
        <f t="shared" si="2"/>
        <v>TERMEX_2_PL1X3</v>
      </c>
    </row>
    <row r="137" spans="1:21" x14ac:dyDescent="0.25">
      <c r="A137" t="s">
        <v>6397</v>
      </c>
      <c r="B137" t="s">
        <v>7521</v>
      </c>
      <c r="C137" t="s">
        <v>6399</v>
      </c>
      <c r="D137" t="s">
        <v>6400</v>
      </c>
      <c r="F137">
        <v>16</v>
      </c>
      <c r="G137" s="83">
        <v>16</v>
      </c>
      <c r="H137">
        <v>1</v>
      </c>
      <c r="J137" t="s">
        <v>2001</v>
      </c>
      <c r="M137" t="s">
        <v>5319</v>
      </c>
      <c r="N137" t="s">
        <v>6401</v>
      </c>
      <c r="O137" t="s">
        <v>7521</v>
      </c>
      <c r="P137" t="s">
        <v>6402</v>
      </c>
      <c r="S137" t="s">
        <v>6403</v>
      </c>
      <c r="T137" t="s">
        <v>6404</v>
      </c>
      <c r="U137" s="83" t="str">
        <f t="shared" si="2"/>
        <v>DEVERS_1_QF</v>
      </c>
    </row>
    <row r="138" spans="1:21" x14ac:dyDescent="0.25">
      <c r="A138" t="s">
        <v>6397</v>
      </c>
      <c r="B138" t="s">
        <v>3017</v>
      </c>
      <c r="C138" t="s">
        <v>6408</v>
      </c>
      <c r="D138" s="82">
        <v>42256</v>
      </c>
      <c r="E138" t="s">
        <v>6418</v>
      </c>
      <c r="F138">
        <v>7.5</v>
      </c>
      <c r="G138" s="83">
        <v>7.5</v>
      </c>
      <c r="H138">
        <v>1</v>
      </c>
      <c r="I138" t="s">
        <v>6640</v>
      </c>
      <c r="K138" t="s">
        <v>1127</v>
      </c>
      <c r="L138" t="s">
        <v>5312</v>
      </c>
      <c r="M138" t="s">
        <v>5312</v>
      </c>
      <c r="N138" t="s">
        <v>6401</v>
      </c>
      <c r="O138" t="s">
        <v>3018</v>
      </c>
      <c r="P138" t="s">
        <v>6402</v>
      </c>
      <c r="Q138" t="s">
        <v>6641</v>
      </c>
      <c r="R138" t="s">
        <v>6420</v>
      </c>
      <c r="S138" t="s">
        <v>6403</v>
      </c>
      <c r="T138" t="s">
        <v>6404</v>
      </c>
      <c r="U138" s="83" t="str">
        <f t="shared" si="2"/>
        <v>RVSIDE_6_SOLAR1</v>
      </c>
    </row>
    <row r="139" spans="1:21" x14ac:dyDescent="0.25">
      <c r="A139" t="s">
        <v>6397</v>
      </c>
      <c r="B139" t="s">
        <v>7586</v>
      </c>
      <c r="C139" t="s">
        <v>6408</v>
      </c>
      <c r="D139" s="82">
        <v>42468</v>
      </c>
      <c r="E139" t="s">
        <v>6510</v>
      </c>
      <c r="F139">
        <v>8</v>
      </c>
      <c r="G139" s="83">
        <v>7.99</v>
      </c>
      <c r="H139">
        <v>1</v>
      </c>
      <c r="I139" t="s">
        <v>6554</v>
      </c>
      <c r="K139" t="s">
        <v>1127</v>
      </c>
      <c r="L139" t="s">
        <v>5312</v>
      </c>
      <c r="M139" t="s">
        <v>5312</v>
      </c>
      <c r="N139" t="s">
        <v>6401</v>
      </c>
      <c r="O139" t="s">
        <v>7587</v>
      </c>
      <c r="P139" t="s">
        <v>6402</v>
      </c>
      <c r="Q139" t="s">
        <v>1127</v>
      </c>
      <c r="R139" t="s">
        <v>6429</v>
      </c>
      <c r="S139" t="s">
        <v>6403</v>
      </c>
      <c r="T139" t="s">
        <v>6404</v>
      </c>
      <c r="U139" s="83" t="str">
        <f t="shared" si="2"/>
        <v>MONLTH_6_BATTRY</v>
      </c>
    </row>
    <row r="140" spans="1:21" x14ac:dyDescent="0.25">
      <c r="A140" t="s">
        <v>6397</v>
      </c>
      <c r="B140" t="s">
        <v>5362</v>
      </c>
      <c r="C140" t="s">
        <v>6408</v>
      </c>
      <c r="D140" s="82">
        <v>43221</v>
      </c>
      <c r="E140" t="s">
        <v>6409</v>
      </c>
      <c r="F140">
        <v>1.5</v>
      </c>
      <c r="G140" s="83">
        <v>0.99</v>
      </c>
      <c r="H140">
        <v>1</v>
      </c>
      <c r="I140" t="s">
        <v>7554</v>
      </c>
      <c r="K140" t="s">
        <v>1127</v>
      </c>
      <c r="L140" t="s">
        <v>5312</v>
      </c>
      <c r="M140" t="s">
        <v>5312</v>
      </c>
      <c r="N140" t="s">
        <v>6401</v>
      </c>
      <c r="O140" t="s">
        <v>5361</v>
      </c>
      <c r="P140" t="s">
        <v>6402</v>
      </c>
      <c r="Q140" t="s">
        <v>1127</v>
      </c>
      <c r="R140" t="s">
        <v>6410</v>
      </c>
      <c r="S140" t="s">
        <v>6403</v>
      </c>
      <c r="T140" t="s">
        <v>6404</v>
      </c>
      <c r="U140" s="83" t="str">
        <f t="shared" si="2"/>
        <v>CENTER_2_TECNG1</v>
      </c>
    </row>
    <row r="141" spans="1:21" x14ac:dyDescent="0.25">
      <c r="A141" t="s">
        <v>6397</v>
      </c>
      <c r="B141" t="s">
        <v>4255</v>
      </c>
      <c r="C141" t="s">
        <v>6408</v>
      </c>
      <c r="D141" s="82">
        <v>37832</v>
      </c>
      <c r="E141" t="s">
        <v>6409</v>
      </c>
      <c r="F141" t="s">
        <v>6432</v>
      </c>
      <c r="G141" s="83">
        <v>625</v>
      </c>
      <c r="H141">
        <v>1</v>
      </c>
      <c r="I141" t="s">
        <v>7339</v>
      </c>
      <c r="J141" t="s">
        <v>4254</v>
      </c>
      <c r="K141" t="s">
        <v>6456</v>
      </c>
      <c r="L141" t="s">
        <v>5312</v>
      </c>
      <c r="M141" t="s">
        <v>5319</v>
      </c>
      <c r="N141" t="s">
        <v>6401</v>
      </c>
      <c r="O141" t="s">
        <v>4254</v>
      </c>
      <c r="P141" t="s">
        <v>6402</v>
      </c>
      <c r="Q141" t="s">
        <v>6456</v>
      </c>
      <c r="R141" t="s">
        <v>6436</v>
      </c>
      <c r="S141" t="s">
        <v>6403</v>
      </c>
      <c r="T141" t="s">
        <v>6404</v>
      </c>
      <c r="U141" s="83" t="str">
        <f t="shared" si="2"/>
        <v>TERMEX_2_PL1X3</v>
      </c>
    </row>
    <row r="142" spans="1:21" x14ac:dyDescent="0.25">
      <c r="A142" t="s">
        <v>6397</v>
      </c>
      <c r="B142" t="s">
        <v>5364</v>
      </c>
      <c r="C142" t="s">
        <v>6408</v>
      </c>
      <c r="D142" s="82">
        <v>38182</v>
      </c>
      <c r="E142" t="s">
        <v>3785</v>
      </c>
      <c r="F142">
        <v>2.5</v>
      </c>
      <c r="G142" s="83">
        <v>2.25</v>
      </c>
      <c r="H142">
        <v>1</v>
      </c>
      <c r="I142" t="s">
        <v>2208</v>
      </c>
      <c r="K142" t="s">
        <v>6456</v>
      </c>
      <c r="L142" t="s">
        <v>5312</v>
      </c>
      <c r="M142" t="s">
        <v>5312</v>
      </c>
      <c r="N142" t="s">
        <v>6401</v>
      </c>
      <c r="O142" t="s">
        <v>2209</v>
      </c>
      <c r="P142" t="s">
        <v>6402</v>
      </c>
      <c r="Q142" t="s">
        <v>6456</v>
      </c>
      <c r="S142" t="s">
        <v>6403</v>
      </c>
      <c r="T142" t="s">
        <v>6404</v>
      </c>
      <c r="U142" s="83" t="str">
        <f t="shared" si="2"/>
        <v>CHILLS_7_UNITA1</v>
      </c>
    </row>
    <row r="143" spans="1:21" x14ac:dyDescent="0.25">
      <c r="A143" t="s">
        <v>6397</v>
      </c>
      <c r="B143" t="s">
        <v>3609</v>
      </c>
      <c r="C143" t="s">
        <v>6408</v>
      </c>
      <c r="D143" s="82">
        <v>40682</v>
      </c>
      <c r="E143" t="s">
        <v>3785</v>
      </c>
      <c r="F143">
        <v>1.9</v>
      </c>
      <c r="G143" s="83">
        <v>1.5</v>
      </c>
      <c r="H143">
        <v>1</v>
      </c>
      <c r="I143" t="s">
        <v>2186</v>
      </c>
      <c r="K143" t="s">
        <v>6456</v>
      </c>
      <c r="L143" t="s">
        <v>5312</v>
      </c>
      <c r="M143" t="s">
        <v>5312</v>
      </c>
      <c r="N143" t="s">
        <v>6401</v>
      </c>
      <c r="O143" t="s">
        <v>2187</v>
      </c>
      <c r="P143" t="s">
        <v>6402</v>
      </c>
      <c r="Q143" t="s">
        <v>6456</v>
      </c>
      <c r="R143" t="s">
        <v>6425</v>
      </c>
      <c r="S143" t="s">
        <v>6403</v>
      </c>
      <c r="T143" t="s">
        <v>6404</v>
      </c>
      <c r="U143" s="83" t="str">
        <f t="shared" si="2"/>
        <v>CHILLS_1_SYCENG</v>
      </c>
    </row>
    <row r="144" spans="1:21" x14ac:dyDescent="0.25">
      <c r="A144" t="s">
        <v>6397</v>
      </c>
      <c r="B144" t="s">
        <v>4956</v>
      </c>
      <c r="C144" t="s">
        <v>6408</v>
      </c>
      <c r="D144" s="82">
        <v>31778</v>
      </c>
      <c r="E144" t="s">
        <v>6409</v>
      </c>
      <c r="F144">
        <v>90</v>
      </c>
      <c r="G144" s="83">
        <v>80</v>
      </c>
      <c r="H144">
        <v>1</v>
      </c>
      <c r="I144" t="s">
        <v>7166</v>
      </c>
      <c r="K144" t="s">
        <v>1127</v>
      </c>
      <c r="L144" t="s">
        <v>5312</v>
      </c>
      <c r="M144" t="s">
        <v>5312</v>
      </c>
      <c r="N144" t="s">
        <v>6401</v>
      </c>
      <c r="O144" t="s">
        <v>4955</v>
      </c>
      <c r="P144" t="s">
        <v>6402</v>
      </c>
      <c r="Q144" t="s">
        <v>1127</v>
      </c>
      <c r="R144" t="s">
        <v>6425</v>
      </c>
      <c r="S144" t="s">
        <v>6403</v>
      </c>
      <c r="T144" t="s">
        <v>6404</v>
      </c>
      <c r="U144" s="83" t="str">
        <f t="shared" si="2"/>
        <v>SYCAMR_2_UNIT 3</v>
      </c>
    </row>
    <row r="145" spans="1:21" x14ac:dyDescent="0.25">
      <c r="A145" t="s">
        <v>6397</v>
      </c>
      <c r="B145" t="s">
        <v>5092</v>
      </c>
      <c r="C145" t="s">
        <v>6408</v>
      </c>
      <c r="D145" s="82">
        <v>31778</v>
      </c>
      <c r="E145" t="s">
        <v>6409</v>
      </c>
      <c r="F145">
        <v>90</v>
      </c>
      <c r="G145" s="83">
        <v>80</v>
      </c>
      <c r="H145">
        <v>1</v>
      </c>
      <c r="I145" t="s">
        <v>7166</v>
      </c>
      <c r="K145" t="s">
        <v>1127</v>
      </c>
      <c r="L145" t="s">
        <v>5312</v>
      </c>
      <c r="M145" t="s">
        <v>5312</v>
      </c>
      <c r="N145" t="s">
        <v>6401</v>
      </c>
      <c r="O145" t="s">
        <v>5091</v>
      </c>
      <c r="P145" t="s">
        <v>6402</v>
      </c>
      <c r="Q145" t="s">
        <v>1127</v>
      </c>
      <c r="R145" t="s">
        <v>6425</v>
      </c>
      <c r="S145" t="s">
        <v>6403</v>
      </c>
      <c r="T145" t="s">
        <v>6404</v>
      </c>
      <c r="U145" s="83" t="str">
        <f t="shared" si="2"/>
        <v>SYCAMR_2_UNIT 2</v>
      </c>
    </row>
    <row r="146" spans="1:21" x14ac:dyDescent="0.25">
      <c r="A146" t="s">
        <v>6397</v>
      </c>
      <c r="B146" t="s">
        <v>4952</v>
      </c>
      <c r="C146" t="s">
        <v>6408</v>
      </c>
      <c r="D146" s="82">
        <v>31778</v>
      </c>
      <c r="E146" t="s">
        <v>6409</v>
      </c>
      <c r="F146">
        <v>90</v>
      </c>
      <c r="G146" s="83">
        <v>80</v>
      </c>
      <c r="H146">
        <v>1</v>
      </c>
      <c r="I146" t="s">
        <v>7166</v>
      </c>
      <c r="K146" t="s">
        <v>1127</v>
      </c>
      <c r="L146" t="s">
        <v>5312</v>
      </c>
      <c r="M146" t="s">
        <v>5312</v>
      </c>
      <c r="N146" t="s">
        <v>6401</v>
      </c>
      <c r="O146" t="s">
        <v>4951</v>
      </c>
      <c r="P146" t="s">
        <v>6402</v>
      </c>
      <c r="Q146" t="s">
        <v>1127</v>
      </c>
      <c r="R146" t="s">
        <v>6425</v>
      </c>
      <c r="S146" t="s">
        <v>6403</v>
      </c>
      <c r="T146" t="s">
        <v>6404</v>
      </c>
      <c r="U146" s="83" t="str">
        <f t="shared" si="2"/>
        <v>SYCAMR_2_UNIT 1</v>
      </c>
    </row>
    <row r="147" spans="1:21" x14ac:dyDescent="0.25">
      <c r="A147" t="s">
        <v>6430</v>
      </c>
      <c r="B147" t="s">
        <v>6764</v>
      </c>
      <c r="C147" t="s">
        <v>6408</v>
      </c>
      <c r="D147" t="s">
        <v>6400</v>
      </c>
      <c r="E147" t="s">
        <v>6409</v>
      </c>
      <c r="F147" t="s">
        <v>6432</v>
      </c>
      <c r="G147" s="83">
        <v>270</v>
      </c>
      <c r="H147">
        <v>1</v>
      </c>
      <c r="I147" t="s">
        <v>6765</v>
      </c>
      <c r="K147" t="s">
        <v>6427</v>
      </c>
      <c r="L147" t="s">
        <v>5312</v>
      </c>
      <c r="M147" t="s">
        <v>5312</v>
      </c>
      <c r="N147" t="s">
        <v>6434</v>
      </c>
      <c r="O147" t="s">
        <v>6766</v>
      </c>
      <c r="P147" t="s">
        <v>6402</v>
      </c>
      <c r="Q147" t="s">
        <v>6427</v>
      </c>
      <c r="R147" t="s">
        <v>6436</v>
      </c>
      <c r="S147" t="s">
        <v>6403</v>
      </c>
      <c r="T147" t="s">
        <v>6407</v>
      </c>
      <c r="U147" s="83" t="str">
        <f t="shared" si="2"/>
        <v>SUTTER_2_TESLADYN</v>
      </c>
    </row>
    <row r="148" spans="1:21" x14ac:dyDescent="0.25">
      <c r="A148" t="s">
        <v>6430</v>
      </c>
      <c r="B148" t="s">
        <v>6431</v>
      </c>
      <c r="C148" t="s">
        <v>6408</v>
      </c>
      <c r="D148" t="s">
        <v>6400</v>
      </c>
      <c r="E148" t="s">
        <v>6409</v>
      </c>
      <c r="F148" t="s">
        <v>6432</v>
      </c>
      <c r="G148" s="83">
        <v>270</v>
      </c>
      <c r="H148">
        <v>1</v>
      </c>
      <c r="I148" t="s">
        <v>6433</v>
      </c>
      <c r="K148" t="s">
        <v>6427</v>
      </c>
      <c r="L148" t="s">
        <v>5312</v>
      </c>
      <c r="M148" t="s">
        <v>5312</v>
      </c>
      <c r="N148" t="s">
        <v>6434</v>
      </c>
      <c r="O148" t="s">
        <v>6435</v>
      </c>
      <c r="P148" t="s">
        <v>6402</v>
      </c>
      <c r="Q148" t="s">
        <v>6427</v>
      </c>
      <c r="R148" t="s">
        <v>6436</v>
      </c>
      <c r="S148" t="s">
        <v>6403</v>
      </c>
      <c r="T148" t="s">
        <v>6407</v>
      </c>
      <c r="U148" s="83" t="str">
        <f t="shared" si="2"/>
        <v>SUTTER_2_WASNDYN</v>
      </c>
    </row>
    <row r="149" spans="1:21" x14ac:dyDescent="0.25">
      <c r="A149" t="s">
        <v>6397</v>
      </c>
      <c r="B149" t="s">
        <v>6684</v>
      </c>
      <c r="C149" t="s">
        <v>6399</v>
      </c>
      <c r="D149" t="s">
        <v>6400</v>
      </c>
      <c r="E149" t="s">
        <v>3785</v>
      </c>
      <c r="F149">
        <v>4.5999999999999996</v>
      </c>
      <c r="G149" s="83">
        <v>4.5999999999999996</v>
      </c>
      <c r="H149">
        <v>1</v>
      </c>
      <c r="I149" t="s">
        <v>6685</v>
      </c>
      <c r="J149" t="s">
        <v>89</v>
      </c>
      <c r="L149" t="s">
        <v>5312</v>
      </c>
      <c r="M149" t="s">
        <v>5319</v>
      </c>
      <c r="N149" t="s">
        <v>6401</v>
      </c>
      <c r="O149" t="s">
        <v>6684</v>
      </c>
      <c r="P149" t="s">
        <v>6402</v>
      </c>
      <c r="R149" t="s">
        <v>6425</v>
      </c>
      <c r="S149" t="s">
        <v>6403</v>
      </c>
      <c r="T149" t="s">
        <v>6404</v>
      </c>
      <c r="U149" s="83" t="str">
        <f t="shared" si="2"/>
        <v>SUNSHN_2_LNDFL</v>
      </c>
    </row>
    <row r="150" spans="1:21" x14ac:dyDescent="0.25">
      <c r="A150" t="s">
        <v>6397</v>
      </c>
      <c r="B150" t="s">
        <v>6944</v>
      </c>
      <c r="C150" t="s">
        <v>6399</v>
      </c>
      <c r="D150" t="s">
        <v>6400</v>
      </c>
      <c r="E150" t="s">
        <v>3785</v>
      </c>
      <c r="F150">
        <v>4.5999999999999996</v>
      </c>
      <c r="G150" s="83">
        <v>4.5999999999999996</v>
      </c>
      <c r="H150">
        <v>1</v>
      </c>
      <c r="I150" t="s">
        <v>6945</v>
      </c>
      <c r="J150" t="s">
        <v>89</v>
      </c>
      <c r="L150" t="s">
        <v>5312</v>
      </c>
      <c r="M150" t="s">
        <v>5319</v>
      </c>
      <c r="N150" t="s">
        <v>6401</v>
      </c>
      <c r="O150" t="s">
        <v>6944</v>
      </c>
      <c r="P150" t="s">
        <v>6402</v>
      </c>
      <c r="R150" t="s">
        <v>6425</v>
      </c>
      <c r="S150" t="s">
        <v>6403</v>
      </c>
      <c r="T150" t="s">
        <v>6404</v>
      </c>
      <c r="U150" s="83" t="str">
        <f t="shared" si="2"/>
        <v>SUNSHN_2_LNDFL</v>
      </c>
    </row>
    <row r="151" spans="1:21" x14ac:dyDescent="0.25">
      <c r="A151" t="s">
        <v>6397</v>
      </c>
      <c r="B151" t="s">
        <v>7385</v>
      </c>
      <c r="C151" t="s">
        <v>6399</v>
      </c>
      <c r="D151" t="s">
        <v>6400</v>
      </c>
      <c r="E151" t="s">
        <v>3785</v>
      </c>
      <c r="F151">
        <v>4.5999999999999996</v>
      </c>
      <c r="G151" s="83">
        <v>4.5999999999999996</v>
      </c>
      <c r="H151">
        <v>1</v>
      </c>
      <c r="I151" t="s">
        <v>7386</v>
      </c>
      <c r="J151" t="s">
        <v>89</v>
      </c>
      <c r="L151" t="s">
        <v>5312</v>
      </c>
      <c r="M151" t="s">
        <v>5319</v>
      </c>
      <c r="N151" t="s">
        <v>6401</v>
      </c>
      <c r="O151" t="s">
        <v>7385</v>
      </c>
      <c r="P151" t="s">
        <v>6402</v>
      </c>
      <c r="R151" t="s">
        <v>6425</v>
      </c>
      <c r="S151" t="s">
        <v>6403</v>
      </c>
      <c r="T151" t="s">
        <v>6404</v>
      </c>
      <c r="U151" s="83" t="str">
        <f t="shared" si="2"/>
        <v>SUNSHN_2_LNDFL</v>
      </c>
    </row>
    <row r="152" spans="1:21" x14ac:dyDescent="0.25">
      <c r="A152" t="s">
        <v>6397</v>
      </c>
      <c r="B152" t="s">
        <v>6937</v>
      </c>
      <c r="C152" t="s">
        <v>6399</v>
      </c>
      <c r="D152" t="s">
        <v>6400</v>
      </c>
      <c r="E152" t="s">
        <v>3785</v>
      </c>
      <c r="F152">
        <v>4.5999999999999996</v>
      </c>
      <c r="G152" s="83">
        <v>4.5999999999999996</v>
      </c>
      <c r="H152">
        <v>1</v>
      </c>
      <c r="I152" t="s">
        <v>6938</v>
      </c>
      <c r="J152" t="s">
        <v>89</v>
      </c>
      <c r="L152" t="s">
        <v>5312</v>
      </c>
      <c r="M152" t="s">
        <v>5319</v>
      </c>
      <c r="N152" t="s">
        <v>6401</v>
      </c>
      <c r="O152" t="s">
        <v>6937</v>
      </c>
      <c r="P152" t="s">
        <v>6402</v>
      </c>
      <c r="R152" t="s">
        <v>6425</v>
      </c>
      <c r="S152" t="s">
        <v>6403</v>
      </c>
      <c r="T152" t="s">
        <v>6404</v>
      </c>
      <c r="U152" s="83" t="str">
        <f t="shared" si="2"/>
        <v>SUNSHN_2_LNDFL</v>
      </c>
    </row>
    <row r="153" spans="1:21" x14ac:dyDescent="0.25">
      <c r="A153" t="s">
        <v>6397</v>
      </c>
      <c r="B153" t="s">
        <v>6458</v>
      </c>
      <c r="C153" t="s">
        <v>6399</v>
      </c>
      <c r="D153" t="s">
        <v>6400</v>
      </c>
      <c r="E153" t="s">
        <v>3785</v>
      </c>
      <c r="F153">
        <v>4.5999999999999996</v>
      </c>
      <c r="G153" s="83">
        <v>4.5999999999999996</v>
      </c>
      <c r="H153">
        <v>1</v>
      </c>
      <c r="I153" t="s">
        <v>6459</v>
      </c>
      <c r="J153" t="s">
        <v>89</v>
      </c>
      <c r="L153" t="s">
        <v>5312</v>
      </c>
      <c r="M153" t="s">
        <v>5319</v>
      </c>
      <c r="N153" t="s">
        <v>6401</v>
      </c>
      <c r="O153" t="s">
        <v>6458</v>
      </c>
      <c r="P153" t="s">
        <v>6402</v>
      </c>
      <c r="R153" t="s">
        <v>6425</v>
      </c>
      <c r="S153" t="s">
        <v>6403</v>
      </c>
      <c r="T153" t="s">
        <v>6404</v>
      </c>
      <c r="U153" s="83" t="str">
        <f t="shared" si="2"/>
        <v>SUNSHN_2_LNDFL</v>
      </c>
    </row>
    <row r="154" spans="1:21" x14ac:dyDescent="0.25">
      <c r="A154" t="s">
        <v>6397</v>
      </c>
      <c r="B154" t="s">
        <v>4946</v>
      </c>
      <c r="C154" t="s">
        <v>6408</v>
      </c>
      <c r="D154" s="82">
        <v>41883</v>
      </c>
      <c r="E154" t="s">
        <v>3785</v>
      </c>
      <c r="F154" t="s">
        <v>6432</v>
      </c>
      <c r="G154" s="83">
        <v>20</v>
      </c>
      <c r="H154">
        <v>1</v>
      </c>
      <c r="I154" t="s">
        <v>7225</v>
      </c>
      <c r="J154" t="s">
        <v>89</v>
      </c>
      <c r="K154" t="s">
        <v>6427</v>
      </c>
      <c r="L154" t="s">
        <v>5312</v>
      </c>
      <c r="M154" t="s">
        <v>5319</v>
      </c>
      <c r="N154" t="s">
        <v>6401</v>
      </c>
      <c r="O154" t="s">
        <v>89</v>
      </c>
      <c r="P154" t="s">
        <v>6402</v>
      </c>
      <c r="Q154" t="s">
        <v>6427</v>
      </c>
      <c r="R154" t="s">
        <v>6425</v>
      </c>
      <c r="S154" t="s">
        <v>6403</v>
      </c>
      <c r="T154" t="s">
        <v>6407</v>
      </c>
      <c r="U154" s="83" t="str">
        <f t="shared" si="2"/>
        <v>SUNSHN_2_LNDFL</v>
      </c>
    </row>
    <row r="155" spans="1:21" x14ac:dyDescent="0.25">
      <c r="A155" t="s">
        <v>6397</v>
      </c>
      <c r="B155" t="s">
        <v>4306</v>
      </c>
      <c r="C155" t="s">
        <v>6408</v>
      </c>
      <c r="D155" s="82">
        <v>40480</v>
      </c>
      <c r="E155" t="s">
        <v>6418</v>
      </c>
      <c r="F155">
        <v>4.5</v>
      </c>
      <c r="G155" s="83">
        <v>4.5</v>
      </c>
      <c r="H155">
        <v>1</v>
      </c>
      <c r="I155" t="s">
        <v>7593</v>
      </c>
      <c r="K155" t="s">
        <v>6427</v>
      </c>
      <c r="L155" t="s">
        <v>5312</v>
      </c>
      <c r="M155" t="s">
        <v>5312</v>
      </c>
      <c r="N155" t="s">
        <v>6401</v>
      </c>
      <c r="O155" t="s">
        <v>2671</v>
      </c>
      <c r="P155" t="s">
        <v>6402</v>
      </c>
      <c r="Q155" t="s">
        <v>6427</v>
      </c>
      <c r="R155" t="s">
        <v>6420</v>
      </c>
      <c r="S155" t="s">
        <v>6403</v>
      </c>
      <c r="T155" t="s">
        <v>6407</v>
      </c>
      <c r="U155" s="83" t="str">
        <f t="shared" si="2"/>
        <v>MARTIN_1_SUNSET</v>
      </c>
    </row>
    <row r="156" spans="1:21" x14ac:dyDescent="0.25">
      <c r="A156" t="s">
        <v>6397</v>
      </c>
      <c r="B156" t="s">
        <v>5386</v>
      </c>
      <c r="C156" t="s">
        <v>6408</v>
      </c>
      <c r="D156" s="82">
        <v>43251</v>
      </c>
      <c r="E156" t="s">
        <v>6409</v>
      </c>
      <c r="F156">
        <v>4</v>
      </c>
      <c r="G156" s="83">
        <v>4</v>
      </c>
      <c r="H156">
        <v>1</v>
      </c>
      <c r="I156" t="s">
        <v>7261</v>
      </c>
      <c r="K156" t="s">
        <v>1127</v>
      </c>
      <c r="L156" t="s">
        <v>5312</v>
      </c>
      <c r="M156" t="s">
        <v>5312</v>
      </c>
      <c r="N156" t="s">
        <v>6401</v>
      </c>
      <c r="O156" t="s">
        <v>5385</v>
      </c>
      <c r="P156" t="s">
        <v>6402</v>
      </c>
      <c r="Q156" t="s">
        <v>1127</v>
      </c>
      <c r="R156" t="s">
        <v>6410</v>
      </c>
      <c r="S156" t="s">
        <v>6403</v>
      </c>
      <c r="T156" t="s">
        <v>6404</v>
      </c>
      <c r="U156" s="83" t="str">
        <f t="shared" si="2"/>
        <v>CUMMNG_6_SUNCT1</v>
      </c>
    </row>
    <row r="157" spans="1:21" x14ac:dyDescent="0.25">
      <c r="A157" t="s">
        <v>6397</v>
      </c>
      <c r="B157" t="s">
        <v>6633</v>
      </c>
      <c r="C157" t="s">
        <v>6399</v>
      </c>
      <c r="D157" t="s">
        <v>6400</v>
      </c>
      <c r="E157" t="s">
        <v>6475</v>
      </c>
      <c r="F157">
        <v>272</v>
      </c>
      <c r="G157" s="83">
        <v>272</v>
      </c>
      <c r="H157">
        <v>1</v>
      </c>
      <c r="I157" t="s">
        <v>6634</v>
      </c>
      <c r="J157" t="s">
        <v>4717</v>
      </c>
      <c r="L157" t="s">
        <v>5312</v>
      </c>
      <c r="M157" t="s">
        <v>5319</v>
      </c>
      <c r="N157" t="s">
        <v>6401</v>
      </c>
      <c r="O157" t="s">
        <v>6635</v>
      </c>
      <c r="P157" t="s">
        <v>6402</v>
      </c>
      <c r="R157" t="s">
        <v>6437</v>
      </c>
      <c r="S157" t="s">
        <v>6403</v>
      </c>
      <c r="T157" t="s">
        <v>6451</v>
      </c>
      <c r="U157" s="83" t="str">
        <f t="shared" si="2"/>
        <v>SUNRIS_2_PL1X3</v>
      </c>
    </row>
    <row r="158" spans="1:21" x14ac:dyDescent="0.25">
      <c r="A158" t="s">
        <v>6397</v>
      </c>
      <c r="B158" t="s">
        <v>7474</v>
      </c>
      <c r="C158" t="s">
        <v>6399</v>
      </c>
      <c r="D158" t="s">
        <v>6400</v>
      </c>
      <c r="E158" t="s">
        <v>6409</v>
      </c>
      <c r="F158">
        <v>164</v>
      </c>
      <c r="G158" s="83">
        <v>164</v>
      </c>
      <c r="H158">
        <v>1</v>
      </c>
      <c r="I158" t="s">
        <v>6634</v>
      </c>
      <c r="J158" t="s">
        <v>4717</v>
      </c>
      <c r="L158" t="s">
        <v>5312</v>
      </c>
      <c r="M158" t="s">
        <v>5319</v>
      </c>
      <c r="N158" t="s">
        <v>6401</v>
      </c>
      <c r="O158" t="s">
        <v>7475</v>
      </c>
      <c r="P158" t="s">
        <v>6402</v>
      </c>
      <c r="R158" t="s">
        <v>6425</v>
      </c>
      <c r="S158" t="s">
        <v>6403</v>
      </c>
      <c r="T158" t="s">
        <v>6451</v>
      </c>
      <c r="U158" s="83" t="str">
        <f t="shared" si="2"/>
        <v>SUNRIS_2_PL1X3</v>
      </c>
    </row>
    <row r="159" spans="1:21" x14ac:dyDescent="0.25">
      <c r="A159" t="s">
        <v>6397</v>
      </c>
      <c r="B159" t="s">
        <v>7599</v>
      </c>
      <c r="C159" t="s">
        <v>6399</v>
      </c>
      <c r="D159" t="s">
        <v>6400</v>
      </c>
      <c r="E159" t="s">
        <v>6409</v>
      </c>
      <c r="F159">
        <v>164</v>
      </c>
      <c r="G159" s="83">
        <v>164</v>
      </c>
      <c r="H159">
        <v>1</v>
      </c>
      <c r="I159" t="s">
        <v>6634</v>
      </c>
      <c r="J159" t="s">
        <v>4717</v>
      </c>
      <c r="L159" t="s">
        <v>5312</v>
      </c>
      <c r="M159" t="s">
        <v>5319</v>
      </c>
      <c r="N159" t="s">
        <v>6401</v>
      </c>
      <c r="O159" t="s">
        <v>7600</v>
      </c>
      <c r="P159" t="s">
        <v>6402</v>
      </c>
      <c r="R159" t="s">
        <v>6425</v>
      </c>
      <c r="S159" t="s">
        <v>6403</v>
      </c>
      <c r="T159" t="s">
        <v>6451</v>
      </c>
      <c r="U159" s="83" t="str">
        <f t="shared" si="2"/>
        <v>SUNRIS_2_PL1X3</v>
      </c>
    </row>
    <row r="160" spans="1:21" x14ac:dyDescent="0.25">
      <c r="A160" t="s">
        <v>6397</v>
      </c>
      <c r="B160" t="s">
        <v>4718</v>
      </c>
      <c r="C160" t="s">
        <v>6408</v>
      </c>
      <c r="D160" s="82">
        <v>37049</v>
      </c>
      <c r="E160" t="s">
        <v>6409</v>
      </c>
      <c r="F160" t="s">
        <v>6432</v>
      </c>
      <c r="G160" s="83">
        <v>586.02</v>
      </c>
      <c r="H160">
        <v>1</v>
      </c>
      <c r="I160" t="s">
        <v>6634</v>
      </c>
      <c r="J160" t="s">
        <v>4717</v>
      </c>
      <c r="K160" t="s">
        <v>6427</v>
      </c>
      <c r="L160" t="s">
        <v>5312</v>
      </c>
      <c r="M160" t="s">
        <v>5319</v>
      </c>
      <c r="N160" t="s">
        <v>6401</v>
      </c>
      <c r="O160" t="s">
        <v>4717</v>
      </c>
      <c r="P160" t="s">
        <v>6402</v>
      </c>
      <c r="Q160" t="s">
        <v>6427</v>
      </c>
      <c r="R160" t="s">
        <v>6436</v>
      </c>
      <c r="S160" t="s">
        <v>6403</v>
      </c>
      <c r="T160" t="s">
        <v>6451</v>
      </c>
      <c r="U160" s="83" t="str">
        <f t="shared" si="2"/>
        <v>SUNRIS_2_PL1X3</v>
      </c>
    </row>
    <row r="161" spans="1:21" x14ac:dyDescent="0.25">
      <c r="A161" t="s">
        <v>6397</v>
      </c>
      <c r="B161" t="s">
        <v>5424</v>
      </c>
      <c r="C161" t="s">
        <v>6408</v>
      </c>
      <c r="D161" s="82">
        <v>42915</v>
      </c>
      <c r="E161" t="s">
        <v>6418</v>
      </c>
      <c r="F161">
        <v>13.8</v>
      </c>
      <c r="G161" s="83">
        <v>13.8</v>
      </c>
      <c r="H161">
        <v>1</v>
      </c>
      <c r="I161" t="s">
        <v>7350</v>
      </c>
      <c r="K161" t="s">
        <v>1127</v>
      </c>
      <c r="L161" t="s">
        <v>5312</v>
      </c>
      <c r="M161" t="s">
        <v>5312</v>
      </c>
      <c r="N161" t="s">
        <v>6401</v>
      </c>
      <c r="O161" t="s">
        <v>5423</v>
      </c>
      <c r="P161" t="s">
        <v>6402</v>
      </c>
      <c r="Q161" t="s">
        <v>1127</v>
      </c>
      <c r="R161" t="s">
        <v>6420</v>
      </c>
      <c r="S161" t="s">
        <v>6403</v>
      </c>
      <c r="T161" t="s">
        <v>6404</v>
      </c>
      <c r="U161" s="83" t="str">
        <f t="shared" si="2"/>
        <v>GALE_1_SR3SR3</v>
      </c>
    </row>
    <row r="162" spans="1:21" x14ac:dyDescent="0.25">
      <c r="A162" t="s">
        <v>6397</v>
      </c>
      <c r="B162" t="s">
        <v>6304</v>
      </c>
      <c r="C162" t="s">
        <v>6408</v>
      </c>
      <c r="D162" s="82">
        <v>42888</v>
      </c>
      <c r="E162" t="s">
        <v>6418</v>
      </c>
      <c r="F162">
        <v>20</v>
      </c>
      <c r="G162" s="83">
        <v>20</v>
      </c>
      <c r="H162">
        <v>1</v>
      </c>
      <c r="I162" t="s">
        <v>7122</v>
      </c>
      <c r="K162" t="s">
        <v>1127</v>
      </c>
      <c r="L162" t="s">
        <v>5312</v>
      </c>
      <c r="M162" t="s">
        <v>5312</v>
      </c>
      <c r="N162" t="s">
        <v>6401</v>
      </c>
      <c r="O162" t="s">
        <v>6303</v>
      </c>
      <c r="P162" t="s">
        <v>6402</v>
      </c>
      <c r="Q162" t="s">
        <v>1127</v>
      </c>
      <c r="R162" t="s">
        <v>6420</v>
      </c>
      <c r="S162" t="s">
        <v>6403</v>
      </c>
      <c r="T162" t="s">
        <v>6404</v>
      </c>
      <c r="U162" s="83" t="str">
        <f t="shared" si="2"/>
        <v>SEGS_1_SR2SL2</v>
      </c>
    </row>
    <row r="163" spans="1:21" x14ac:dyDescent="0.25">
      <c r="A163" t="s">
        <v>6397</v>
      </c>
      <c r="B163" t="s">
        <v>5062</v>
      </c>
      <c r="C163" t="s">
        <v>6408</v>
      </c>
      <c r="D163" s="82">
        <v>41859</v>
      </c>
      <c r="E163" t="s">
        <v>6418</v>
      </c>
      <c r="F163">
        <v>1.5</v>
      </c>
      <c r="G163" s="83">
        <v>1.5</v>
      </c>
      <c r="H163">
        <v>1</v>
      </c>
      <c r="I163" t="s">
        <v>7577</v>
      </c>
      <c r="K163" t="s">
        <v>1127</v>
      </c>
      <c r="L163" t="s">
        <v>5312</v>
      </c>
      <c r="M163" t="s">
        <v>5312</v>
      </c>
      <c r="N163" t="s">
        <v>6401</v>
      </c>
      <c r="O163" t="s">
        <v>1726</v>
      </c>
      <c r="P163" t="s">
        <v>6402</v>
      </c>
      <c r="Q163" t="s">
        <v>1127</v>
      </c>
      <c r="R163" t="s">
        <v>6420</v>
      </c>
      <c r="S163" t="s">
        <v>6403</v>
      </c>
      <c r="T163" t="s">
        <v>6404</v>
      </c>
      <c r="U163" s="83" t="str">
        <f t="shared" si="2"/>
        <v>VICTOR_1_SLRHES</v>
      </c>
    </row>
    <row r="164" spans="1:21" x14ac:dyDescent="0.25">
      <c r="A164" t="s">
        <v>6397</v>
      </c>
      <c r="B164" t="s">
        <v>4743</v>
      </c>
      <c r="C164" t="s">
        <v>6408</v>
      </c>
      <c r="D164" s="82">
        <v>42152</v>
      </c>
      <c r="E164" t="s">
        <v>6418</v>
      </c>
      <c r="F164">
        <v>1.5</v>
      </c>
      <c r="G164" s="83">
        <v>1.5</v>
      </c>
      <c r="H164">
        <v>1</v>
      </c>
      <c r="I164" t="s">
        <v>7393</v>
      </c>
      <c r="K164" t="s">
        <v>6427</v>
      </c>
      <c r="L164" t="s">
        <v>5312</v>
      </c>
      <c r="M164" t="s">
        <v>5312</v>
      </c>
      <c r="N164" t="s">
        <v>6401</v>
      </c>
      <c r="O164" t="s">
        <v>643</v>
      </c>
      <c r="P164" t="s">
        <v>6402</v>
      </c>
      <c r="Q164" t="s">
        <v>6427</v>
      </c>
      <c r="R164" t="s">
        <v>6420</v>
      </c>
      <c r="S164" t="s">
        <v>6403</v>
      </c>
      <c r="T164" t="s">
        <v>6407</v>
      </c>
      <c r="U164" s="83" t="str">
        <f t="shared" si="2"/>
        <v>S_RITA_6_SOLAR1</v>
      </c>
    </row>
    <row r="165" spans="1:21" x14ac:dyDescent="0.25">
      <c r="A165" t="s">
        <v>6397</v>
      </c>
      <c r="B165" t="s">
        <v>3444</v>
      </c>
      <c r="C165" t="s">
        <v>6408</v>
      </c>
      <c r="D165" s="82">
        <v>40760</v>
      </c>
      <c r="E165" t="s">
        <v>6418</v>
      </c>
      <c r="F165">
        <v>20</v>
      </c>
      <c r="G165" s="83">
        <v>20</v>
      </c>
      <c r="H165">
        <v>1</v>
      </c>
      <c r="I165" t="s">
        <v>7437</v>
      </c>
      <c r="K165" t="s">
        <v>6427</v>
      </c>
      <c r="L165" t="s">
        <v>5312</v>
      </c>
      <c r="M165" t="s">
        <v>5312</v>
      </c>
      <c r="N165" t="s">
        <v>6401</v>
      </c>
      <c r="O165" t="s">
        <v>858</v>
      </c>
      <c r="P165" t="s">
        <v>6402</v>
      </c>
      <c r="Q165" t="s">
        <v>6427</v>
      </c>
      <c r="R165" t="s">
        <v>6420</v>
      </c>
      <c r="S165" t="s">
        <v>6403</v>
      </c>
      <c r="T165" t="s">
        <v>6451</v>
      </c>
      <c r="U165" s="83" t="str">
        <f t="shared" si="2"/>
        <v>AVENAL_6_SUNCTY</v>
      </c>
    </row>
    <row r="166" spans="1:21" x14ac:dyDescent="0.25">
      <c r="A166" t="s">
        <v>6397</v>
      </c>
      <c r="B166" t="s">
        <v>6323</v>
      </c>
      <c r="C166" t="s">
        <v>6408</v>
      </c>
      <c r="D166" s="82">
        <v>43384</v>
      </c>
      <c r="E166" t="s">
        <v>6418</v>
      </c>
      <c r="F166">
        <v>18.5</v>
      </c>
      <c r="G166" s="83">
        <v>18.5</v>
      </c>
      <c r="H166">
        <v>1</v>
      </c>
      <c r="I166" t="s">
        <v>7611</v>
      </c>
      <c r="K166" t="s">
        <v>6427</v>
      </c>
      <c r="L166" t="s">
        <v>5312</v>
      </c>
      <c r="M166" t="s">
        <v>5312</v>
      </c>
      <c r="N166" t="s">
        <v>6401</v>
      </c>
      <c r="O166" t="s">
        <v>6322</v>
      </c>
      <c r="P166" t="s">
        <v>6402</v>
      </c>
      <c r="Q166" t="s">
        <v>6427</v>
      </c>
      <c r="R166" t="s">
        <v>6420</v>
      </c>
      <c r="S166" t="s">
        <v>6403</v>
      </c>
      <c r="T166" t="s">
        <v>6407</v>
      </c>
      <c r="U166" s="83" t="str">
        <f t="shared" si="2"/>
        <v>SUMWHT_6_SWSSR1</v>
      </c>
    </row>
    <row r="167" spans="1:21" x14ac:dyDescent="0.25">
      <c r="A167" t="s">
        <v>6397</v>
      </c>
      <c r="B167" t="s">
        <v>3755</v>
      </c>
      <c r="C167" t="s">
        <v>6408</v>
      </c>
      <c r="D167" s="82">
        <v>42158</v>
      </c>
      <c r="E167" t="s">
        <v>6418</v>
      </c>
      <c r="F167">
        <v>6.5</v>
      </c>
      <c r="G167" s="83">
        <v>6.5</v>
      </c>
      <c r="H167">
        <v>1</v>
      </c>
      <c r="I167" t="s">
        <v>7503</v>
      </c>
      <c r="K167" t="s">
        <v>1127</v>
      </c>
      <c r="L167" t="s">
        <v>5312</v>
      </c>
      <c r="M167" t="s">
        <v>5312</v>
      </c>
      <c r="N167" t="s">
        <v>6401</v>
      </c>
      <c r="O167" t="s">
        <v>1917</v>
      </c>
      <c r="P167" t="s">
        <v>6402</v>
      </c>
      <c r="Q167" t="s">
        <v>1127</v>
      </c>
      <c r="R167" t="s">
        <v>6420</v>
      </c>
      <c r="S167" t="s">
        <v>6403</v>
      </c>
      <c r="T167" t="s">
        <v>6404</v>
      </c>
      <c r="U167" s="83" t="str">
        <f t="shared" si="2"/>
        <v>DELSUR_6_SOLAR1</v>
      </c>
    </row>
    <row r="168" spans="1:21" x14ac:dyDescent="0.25">
      <c r="A168" t="s">
        <v>6397</v>
      </c>
      <c r="B168" t="s">
        <v>4165</v>
      </c>
      <c r="C168" t="s">
        <v>6408</v>
      </c>
      <c r="D168" s="82">
        <v>32869</v>
      </c>
      <c r="E168" t="s">
        <v>6413</v>
      </c>
      <c r="F168">
        <v>6</v>
      </c>
      <c r="G168" s="83">
        <v>5.5</v>
      </c>
      <c r="H168">
        <v>1</v>
      </c>
      <c r="I168" t="s">
        <v>7055</v>
      </c>
      <c r="K168" t="s">
        <v>6427</v>
      </c>
      <c r="L168" t="s">
        <v>5319</v>
      </c>
      <c r="M168" t="s">
        <v>5312</v>
      </c>
      <c r="N168" t="s">
        <v>6401</v>
      </c>
      <c r="O168" t="s">
        <v>295</v>
      </c>
      <c r="P168" t="s">
        <v>6402</v>
      </c>
      <c r="Q168" t="s">
        <v>6427</v>
      </c>
      <c r="R168" t="s">
        <v>3385</v>
      </c>
      <c r="S168" t="s">
        <v>6403</v>
      </c>
      <c r="T168" t="s">
        <v>6407</v>
      </c>
      <c r="U168" s="83" t="str">
        <f t="shared" si="2"/>
        <v>KEKAWK_6_UNIT</v>
      </c>
    </row>
    <row r="169" spans="1:21" x14ac:dyDescent="0.25">
      <c r="A169" t="s">
        <v>6397</v>
      </c>
      <c r="B169" t="s">
        <v>675</v>
      </c>
      <c r="C169" t="s">
        <v>6408</v>
      </c>
      <c r="D169" s="82">
        <v>40820</v>
      </c>
      <c r="E169" t="s">
        <v>6418</v>
      </c>
      <c r="F169">
        <v>20</v>
      </c>
      <c r="G169" s="83">
        <v>20</v>
      </c>
      <c r="H169">
        <v>1</v>
      </c>
      <c r="I169" t="s">
        <v>6414</v>
      </c>
      <c r="K169" t="s">
        <v>6427</v>
      </c>
      <c r="L169" t="s">
        <v>5312</v>
      </c>
      <c r="M169" t="s">
        <v>5312</v>
      </c>
      <c r="N169" t="s">
        <v>6401</v>
      </c>
      <c r="O169" t="s">
        <v>676</v>
      </c>
      <c r="P169" t="s">
        <v>6402</v>
      </c>
      <c r="Q169" t="s">
        <v>6427</v>
      </c>
      <c r="R169" t="s">
        <v>6420</v>
      </c>
      <c r="S169" t="s">
        <v>6403</v>
      </c>
      <c r="T169" t="s">
        <v>6407</v>
      </c>
      <c r="U169" s="83" t="str">
        <f t="shared" si="2"/>
        <v>STROUD_6_SOLAR</v>
      </c>
    </row>
    <row r="170" spans="1:21" x14ac:dyDescent="0.25">
      <c r="A170" t="s">
        <v>6397</v>
      </c>
      <c r="B170" t="s">
        <v>3846</v>
      </c>
      <c r="C170" t="s">
        <v>6408</v>
      </c>
      <c r="D170" s="82">
        <v>31413</v>
      </c>
      <c r="E170" t="s">
        <v>6413</v>
      </c>
      <c r="F170">
        <v>4.9000000000000004</v>
      </c>
      <c r="G170" s="83">
        <v>4.9000000000000004</v>
      </c>
      <c r="H170">
        <v>1</v>
      </c>
      <c r="I170" t="s">
        <v>6513</v>
      </c>
      <c r="K170" t="s">
        <v>6427</v>
      </c>
      <c r="L170" t="s">
        <v>5312</v>
      </c>
      <c r="M170" t="s">
        <v>5312</v>
      </c>
      <c r="N170" t="s">
        <v>6401</v>
      </c>
      <c r="O170" t="s">
        <v>3135</v>
      </c>
      <c r="P170" t="s">
        <v>6402</v>
      </c>
      <c r="Q170" t="s">
        <v>6512</v>
      </c>
      <c r="R170" t="s">
        <v>3385</v>
      </c>
      <c r="S170" t="s">
        <v>6403</v>
      </c>
      <c r="T170" t="s">
        <v>6407</v>
      </c>
      <c r="U170" s="83" t="str">
        <f t="shared" si="2"/>
        <v>ELKCRK_6_STONYG</v>
      </c>
    </row>
    <row r="171" spans="1:21" x14ac:dyDescent="0.25">
      <c r="A171" t="s">
        <v>6397</v>
      </c>
      <c r="B171" t="s">
        <v>6509</v>
      </c>
      <c r="C171" t="s">
        <v>6399</v>
      </c>
      <c r="D171" t="s">
        <v>6400</v>
      </c>
      <c r="F171">
        <v>62.5</v>
      </c>
      <c r="G171" s="83">
        <v>62.5</v>
      </c>
      <c r="H171">
        <v>1</v>
      </c>
      <c r="J171" t="s">
        <v>4933</v>
      </c>
      <c r="M171" t="s">
        <v>5319</v>
      </c>
      <c r="N171" t="s">
        <v>6401</v>
      </c>
      <c r="O171" t="s">
        <v>6509</v>
      </c>
      <c r="P171" t="s">
        <v>6402</v>
      </c>
      <c r="S171" t="s">
        <v>6403</v>
      </c>
      <c r="T171" t="s">
        <v>6407</v>
      </c>
      <c r="U171" s="83" t="str">
        <f t="shared" si="2"/>
        <v>STOILS_1_UNITS</v>
      </c>
    </row>
    <row r="172" spans="1:21" x14ac:dyDescent="0.25">
      <c r="A172" t="s">
        <v>6397</v>
      </c>
      <c r="B172" t="s">
        <v>7063</v>
      </c>
      <c r="C172" t="s">
        <v>6399</v>
      </c>
      <c r="D172" t="s">
        <v>6400</v>
      </c>
      <c r="F172">
        <v>62.5</v>
      </c>
      <c r="G172" s="83">
        <v>62.5</v>
      </c>
      <c r="H172">
        <v>1</v>
      </c>
      <c r="J172" t="s">
        <v>4933</v>
      </c>
      <c r="M172" t="s">
        <v>5319</v>
      </c>
      <c r="N172" t="s">
        <v>6401</v>
      </c>
      <c r="O172" t="s">
        <v>7063</v>
      </c>
      <c r="P172" t="s">
        <v>6402</v>
      </c>
      <c r="S172" t="s">
        <v>6403</v>
      </c>
      <c r="T172" t="s">
        <v>6407</v>
      </c>
      <c r="U172" s="83" t="str">
        <f t="shared" si="2"/>
        <v>STOILS_1_UNITS</v>
      </c>
    </row>
    <row r="173" spans="1:21" x14ac:dyDescent="0.25">
      <c r="A173" t="s">
        <v>6397</v>
      </c>
      <c r="B173" t="s">
        <v>3668</v>
      </c>
      <c r="C173" t="s">
        <v>6408</v>
      </c>
      <c r="D173" s="82">
        <v>41682</v>
      </c>
      <c r="E173" t="s">
        <v>3483</v>
      </c>
      <c r="F173">
        <v>45</v>
      </c>
      <c r="G173" s="83">
        <v>45</v>
      </c>
      <c r="H173">
        <v>1</v>
      </c>
      <c r="I173" t="s">
        <v>7054</v>
      </c>
      <c r="K173" t="s">
        <v>6427</v>
      </c>
      <c r="L173" t="s">
        <v>5319</v>
      </c>
      <c r="M173" t="s">
        <v>5312</v>
      </c>
      <c r="N173" t="s">
        <v>6401</v>
      </c>
      <c r="O173" t="s">
        <v>183</v>
      </c>
      <c r="P173" t="s">
        <v>6402</v>
      </c>
      <c r="Q173" t="s">
        <v>6427</v>
      </c>
      <c r="R173" t="s">
        <v>6437</v>
      </c>
      <c r="S173" t="s">
        <v>6403</v>
      </c>
      <c r="T173" t="s">
        <v>6407</v>
      </c>
      <c r="U173" s="83" t="str">
        <f t="shared" si="2"/>
        <v>COGNAT_1_UNIT</v>
      </c>
    </row>
    <row r="174" spans="1:21" x14ac:dyDescent="0.25">
      <c r="A174" t="s">
        <v>6397</v>
      </c>
      <c r="B174" t="s">
        <v>7496</v>
      </c>
      <c r="C174" t="s">
        <v>6399</v>
      </c>
      <c r="D174" t="s">
        <v>6400</v>
      </c>
      <c r="E174" t="s">
        <v>6409</v>
      </c>
      <c r="F174">
        <v>82.3</v>
      </c>
      <c r="G174" s="83">
        <v>82.3</v>
      </c>
      <c r="H174">
        <v>1</v>
      </c>
      <c r="I174" t="s">
        <v>7497</v>
      </c>
      <c r="J174" t="s">
        <v>4139</v>
      </c>
      <c r="L174" t="s">
        <v>5312</v>
      </c>
      <c r="M174" t="s">
        <v>5319</v>
      </c>
      <c r="N174" t="s">
        <v>6401</v>
      </c>
      <c r="O174" t="s">
        <v>7498</v>
      </c>
      <c r="P174" t="s">
        <v>6402</v>
      </c>
      <c r="R174" t="s">
        <v>6425</v>
      </c>
      <c r="S174" t="s">
        <v>6403</v>
      </c>
      <c r="T174" t="s">
        <v>6407</v>
      </c>
      <c r="U174" s="83" t="str">
        <f t="shared" si="2"/>
        <v>PNCHPP_1_PL1X2</v>
      </c>
    </row>
    <row r="175" spans="1:21" x14ac:dyDescent="0.25">
      <c r="A175" t="s">
        <v>6397</v>
      </c>
      <c r="B175" t="s">
        <v>7607</v>
      </c>
      <c r="C175" t="s">
        <v>6399</v>
      </c>
      <c r="D175" t="s">
        <v>6400</v>
      </c>
      <c r="E175" t="s">
        <v>6409</v>
      </c>
      <c r="F175">
        <v>82.3</v>
      </c>
      <c r="G175" s="83">
        <v>82.3</v>
      </c>
      <c r="H175">
        <v>1</v>
      </c>
      <c r="I175" t="s">
        <v>7497</v>
      </c>
      <c r="J175" t="s">
        <v>4139</v>
      </c>
      <c r="L175" t="s">
        <v>5312</v>
      </c>
      <c r="M175" t="s">
        <v>5319</v>
      </c>
      <c r="N175" t="s">
        <v>6401</v>
      </c>
      <c r="O175" t="s">
        <v>7608</v>
      </c>
      <c r="P175" t="s">
        <v>6402</v>
      </c>
      <c r="R175" t="s">
        <v>6425</v>
      </c>
      <c r="S175" t="s">
        <v>6403</v>
      </c>
      <c r="T175" t="s">
        <v>6407</v>
      </c>
      <c r="U175" s="83" t="str">
        <f t="shared" si="2"/>
        <v>PNCHPP_1_PL1X2</v>
      </c>
    </row>
    <row r="176" spans="1:21" x14ac:dyDescent="0.25">
      <c r="A176" t="s">
        <v>6397</v>
      </c>
      <c r="B176" t="s">
        <v>4924</v>
      </c>
      <c r="C176" t="s">
        <v>6408</v>
      </c>
      <c r="D176" s="82">
        <v>23012</v>
      </c>
      <c r="E176" t="s">
        <v>6413</v>
      </c>
      <c r="F176">
        <v>95</v>
      </c>
      <c r="G176" s="83">
        <v>91</v>
      </c>
      <c r="H176">
        <v>1</v>
      </c>
      <c r="I176" t="s">
        <v>6414</v>
      </c>
      <c r="K176" t="s">
        <v>6427</v>
      </c>
      <c r="L176" t="s">
        <v>5312</v>
      </c>
      <c r="M176" t="s">
        <v>5312</v>
      </c>
      <c r="N176" t="s">
        <v>6401</v>
      </c>
      <c r="O176" t="s">
        <v>4923</v>
      </c>
      <c r="P176" t="s">
        <v>6402</v>
      </c>
      <c r="Q176" t="s">
        <v>6427</v>
      </c>
      <c r="R176" t="s">
        <v>3385</v>
      </c>
      <c r="S176" t="s">
        <v>6403</v>
      </c>
      <c r="T176" t="s">
        <v>6407</v>
      </c>
      <c r="U176" s="83" t="str">
        <f t="shared" si="2"/>
        <v>STANIS_7_UNIT 1</v>
      </c>
    </row>
    <row r="177" spans="1:21" x14ac:dyDescent="0.25">
      <c r="A177" t="s">
        <v>6397</v>
      </c>
      <c r="B177" t="s">
        <v>3613</v>
      </c>
      <c r="C177" t="s">
        <v>6408</v>
      </c>
      <c r="D177" s="82">
        <v>41628</v>
      </c>
      <c r="E177" t="s">
        <v>6418</v>
      </c>
      <c r="F177">
        <v>1.5</v>
      </c>
      <c r="G177" s="83">
        <v>1.5</v>
      </c>
      <c r="H177">
        <v>1</v>
      </c>
      <c r="I177" t="s">
        <v>7479</v>
      </c>
      <c r="K177" t="s">
        <v>1127</v>
      </c>
      <c r="L177" t="s">
        <v>5312</v>
      </c>
      <c r="M177" t="s">
        <v>5312</v>
      </c>
      <c r="N177" t="s">
        <v>6401</v>
      </c>
      <c r="O177" t="s">
        <v>1507</v>
      </c>
      <c r="P177" t="s">
        <v>6402</v>
      </c>
      <c r="Q177" t="s">
        <v>1127</v>
      </c>
      <c r="R177" t="s">
        <v>6420</v>
      </c>
      <c r="S177" t="s">
        <v>6403</v>
      </c>
      <c r="T177" t="s">
        <v>6404</v>
      </c>
      <c r="U177" s="83" t="str">
        <f t="shared" si="2"/>
        <v>CHINO_2_SASOLR</v>
      </c>
    </row>
    <row r="178" spans="1:21" x14ac:dyDescent="0.25">
      <c r="A178" t="s">
        <v>6397</v>
      </c>
      <c r="B178" t="s">
        <v>4921</v>
      </c>
      <c r="C178" t="s">
        <v>6408</v>
      </c>
      <c r="D178" s="82">
        <v>31846</v>
      </c>
      <c r="E178" t="s">
        <v>6409</v>
      </c>
      <c r="F178">
        <v>6.9</v>
      </c>
      <c r="G178" s="83">
        <v>6.9</v>
      </c>
      <c r="H178">
        <v>1</v>
      </c>
      <c r="I178" t="s">
        <v>6414</v>
      </c>
      <c r="K178" t="s">
        <v>6427</v>
      </c>
      <c r="L178" t="s">
        <v>5319</v>
      </c>
      <c r="M178" t="s">
        <v>5312</v>
      </c>
      <c r="N178" t="s">
        <v>6401</v>
      </c>
      <c r="O178" t="s">
        <v>4920</v>
      </c>
      <c r="P178" t="s">
        <v>6402</v>
      </c>
      <c r="Q178" t="s">
        <v>6427</v>
      </c>
      <c r="R178" t="s">
        <v>6425</v>
      </c>
      <c r="S178" t="s">
        <v>6403</v>
      </c>
      <c r="T178" t="s">
        <v>6407</v>
      </c>
      <c r="U178" s="83" t="str">
        <f t="shared" si="2"/>
        <v>SRINTL_6_UNIT</v>
      </c>
    </row>
    <row r="179" spans="1:21" x14ac:dyDescent="0.25">
      <c r="A179" t="s">
        <v>6397</v>
      </c>
      <c r="B179" t="s">
        <v>4789</v>
      </c>
      <c r="C179" t="s">
        <v>6408</v>
      </c>
      <c r="D179" s="82">
        <v>41518</v>
      </c>
      <c r="E179" t="s">
        <v>6418</v>
      </c>
      <c r="F179">
        <v>5</v>
      </c>
      <c r="G179" s="83">
        <v>5</v>
      </c>
      <c r="H179">
        <v>1</v>
      </c>
      <c r="I179" t="s">
        <v>6443</v>
      </c>
      <c r="K179" t="s">
        <v>1127</v>
      </c>
      <c r="L179" t="s">
        <v>5312</v>
      </c>
      <c r="M179" t="s">
        <v>5312</v>
      </c>
      <c r="N179" t="s">
        <v>6401</v>
      </c>
      <c r="O179" t="s">
        <v>1453</v>
      </c>
      <c r="P179" t="s">
        <v>6402</v>
      </c>
      <c r="Q179" t="s">
        <v>1127</v>
      </c>
      <c r="R179" t="s">
        <v>6420</v>
      </c>
      <c r="S179" t="s">
        <v>6403</v>
      </c>
      <c r="T179" t="s">
        <v>6404</v>
      </c>
      <c r="U179" s="83" t="str">
        <f t="shared" si="2"/>
        <v>SBERDO_2_RTS048</v>
      </c>
    </row>
    <row r="180" spans="1:21" x14ac:dyDescent="0.25">
      <c r="A180" t="s">
        <v>6397</v>
      </c>
      <c r="B180" t="s">
        <v>5028</v>
      </c>
      <c r="C180" t="s">
        <v>6408</v>
      </c>
      <c r="D180" s="82">
        <v>41273</v>
      </c>
      <c r="E180" t="s">
        <v>6418</v>
      </c>
      <c r="F180">
        <v>8</v>
      </c>
      <c r="G180" s="83">
        <v>8</v>
      </c>
      <c r="H180">
        <v>1</v>
      </c>
      <c r="I180" t="s">
        <v>6554</v>
      </c>
      <c r="K180" t="s">
        <v>1127</v>
      </c>
      <c r="L180" t="s">
        <v>5312</v>
      </c>
      <c r="M180" t="s">
        <v>5312</v>
      </c>
      <c r="N180" t="s">
        <v>6401</v>
      </c>
      <c r="O180" t="s">
        <v>1450</v>
      </c>
      <c r="P180" t="s">
        <v>6402</v>
      </c>
      <c r="Q180" t="s">
        <v>1127</v>
      </c>
      <c r="R180" t="s">
        <v>6420</v>
      </c>
      <c r="S180" t="s">
        <v>6403</v>
      </c>
      <c r="T180" t="s">
        <v>6404</v>
      </c>
      <c r="U180" s="83" t="str">
        <f t="shared" si="2"/>
        <v>VALLEY_5_RTS044</v>
      </c>
    </row>
    <row r="181" spans="1:21" x14ac:dyDescent="0.25">
      <c r="A181" t="s">
        <v>6397</v>
      </c>
      <c r="B181" t="s">
        <v>5052</v>
      </c>
      <c r="C181" t="s">
        <v>6408</v>
      </c>
      <c r="D181" s="82">
        <v>41237</v>
      </c>
      <c r="E181" t="s">
        <v>6418</v>
      </c>
      <c r="F181">
        <v>5</v>
      </c>
      <c r="G181" s="83">
        <v>5</v>
      </c>
      <c r="H181">
        <v>1</v>
      </c>
      <c r="I181" t="s">
        <v>6554</v>
      </c>
      <c r="K181" t="s">
        <v>1127</v>
      </c>
      <c r="L181" t="s">
        <v>5312</v>
      </c>
      <c r="M181" t="s">
        <v>5312</v>
      </c>
      <c r="N181" t="s">
        <v>6401</v>
      </c>
      <c r="O181" t="s">
        <v>1447</v>
      </c>
      <c r="P181" t="s">
        <v>6402</v>
      </c>
      <c r="Q181" t="s">
        <v>1127</v>
      </c>
      <c r="R181" t="s">
        <v>6420</v>
      </c>
      <c r="S181" t="s">
        <v>6403</v>
      </c>
      <c r="T181" t="s">
        <v>6404</v>
      </c>
      <c r="U181" s="83" t="str">
        <f t="shared" si="2"/>
        <v>VESTAL_2_RTS042</v>
      </c>
    </row>
    <row r="182" spans="1:21" x14ac:dyDescent="0.25">
      <c r="A182" t="s">
        <v>6397</v>
      </c>
      <c r="B182" t="s">
        <v>4336</v>
      </c>
      <c r="C182" t="s">
        <v>6408</v>
      </c>
      <c r="D182" s="82">
        <v>41491</v>
      </c>
      <c r="E182" t="s">
        <v>6418</v>
      </c>
      <c r="F182">
        <v>1</v>
      </c>
      <c r="G182" s="83">
        <v>1</v>
      </c>
      <c r="H182">
        <v>1</v>
      </c>
      <c r="I182" t="s">
        <v>6554</v>
      </c>
      <c r="K182" t="s">
        <v>1127</v>
      </c>
      <c r="L182" t="s">
        <v>5312</v>
      </c>
      <c r="M182" t="s">
        <v>5312</v>
      </c>
      <c r="N182" t="s">
        <v>6401</v>
      </c>
      <c r="O182" t="s">
        <v>1444</v>
      </c>
      <c r="P182" t="s">
        <v>6402</v>
      </c>
      <c r="Q182" t="s">
        <v>1127</v>
      </c>
      <c r="R182" t="s">
        <v>6420</v>
      </c>
      <c r="S182" t="s">
        <v>6403</v>
      </c>
      <c r="T182" t="s">
        <v>6404</v>
      </c>
      <c r="U182" s="83" t="str">
        <f t="shared" si="2"/>
        <v>MIRLOM_2_RTS033</v>
      </c>
    </row>
    <row r="183" spans="1:21" x14ac:dyDescent="0.25">
      <c r="A183" t="s">
        <v>6397</v>
      </c>
      <c r="B183" t="s">
        <v>4335</v>
      </c>
      <c r="C183" t="s">
        <v>6408</v>
      </c>
      <c r="D183" s="82">
        <v>41442</v>
      </c>
      <c r="E183" t="s">
        <v>6418</v>
      </c>
      <c r="F183">
        <v>1.5</v>
      </c>
      <c r="G183" s="83">
        <v>1.5</v>
      </c>
      <c r="H183">
        <v>1</v>
      </c>
      <c r="I183" t="s">
        <v>6554</v>
      </c>
      <c r="K183" t="s">
        <v>1127</v>
      </c>
      <c r="L183" t="s">
        <v>5312</v>
      </c>
      <c r="M183" t="s">
        <v>5312</v>
      </c>
      <c r="N183" t="s">
        <v>6401</v>
      </c>
      <c r="O183" t="s">
        <v>1441</v>
      </c>
      <c r="P183" t="s">
        <v>6402</v>
      </c>
      <c r="Q183" t="s">
        <v>1127</v>
      </c>
      <c r="R183" t="s">
        <v>6420</v>
      </c>
      <c r="S183" t="s">
        <v>6403</v>
      </c>
      <c r="T183" t="s">
        <v>6404</v>
      </c>
      <c r="U183" s="83" t="str">
        <f t="shared" si="2"/>
        <v>MIRLOM_2_RTS032</v>
      </c>
    </row>
    <row r="184" spans="1:21" x14ac:dyDescent="0.25">
      <c r="A184" t="s">
        <v>6397</v>
      </c>
      <c r="B184" t="s">
        <v>5075</v>
      </c>
      <c r="C184" t="s">
        <v>6408</v>
      </c>
      <c r="D184" s="82">
        <v>41494</v>
      </c>
      <c r="E184" t="s">
        <v>6418</v>
      </c>
      <c r="F184">
        <v>3.5</v>
      </c>
      <c r="G184" s="83">
        <v>3.5</v>
      </c>
      <c r="H184">
        <v>1</v>
      </c>
      <c r="I184" t="s">
        <v>6554</v>
      </c>
      <c r="K184" t="s">
        <v>1127</v>
      </c>
      <c r="L184" t="s">
        <v>5312</v>
      </c>
      <c r="M184" t="s">
        <v>5312</v>
      </c>
      <c r="N184" t="s">
        <v>6401</v>
      </c>
      <c r="O184" t="s">
        <v>1438</v>
      </c>
      <c r="P184" t="s">
        <v>6402</v>
      </c>
      <c r="Q184" t="s">
        <v>1127</v>
      </c>
      <c r="R184" t="s">
        <v>6420</v>
      </c>
      <c r="S184" t="s">
        <v>6403</v>
      </c>
      <c r="T184" t="s">
        <v>6404</v>
      </c>
      <c r="U184" s="83" t="str">
        <f t="shared" si="2"/>
        <v>VISTA_2_RTS028</v>
      </c>
    </row>
    <row r="185" spans="1:21" x14ac:dyDescent="0.25">
      <c r="A185" t="s">
        <v>6397</v>
      </c>
      <c r="B185" t="s">
        <v>3899</v>
      </c>
      <c r="C185" t="s">
        <v>6408</v>
      </c>
      <c r="D185" s="82">
        <v>41442</v>
      </c>
      <c r="E185" t="s">
        <v>6418</v>
      </c>
      <c r="F185">
        <v>2</v>
      </c>
      <c r="G185" s="83">
        <v>2</v>
      </c>
      <c r="H185">
        <v>1</v>
      </c>
      <c r="I185" t="s">
        <v>6554</v>
      </c>
      <c r="K185" t="s">
        <v>1127</v>
      </c>
      <c r="L185" t="s">
        <v>5312</v>
      </c>
      <c r="M185" t="s">
        <v>5312</v>
      </c>
      <c r="N185" t="s">
        <v>6401</v>
      </c>
      <c r="O185" t="s">
        <v>1435</v>
      </c>
      <c r="P185" t="s">
        <v>6402</v>
      </c>
      <c r="Q185" t="s">
        <v>1127</v>
      </c>
      <c r="R185" t="s">
        <v>6420</v>
      </c>
      <c r="S185" t="s">
        <v>6403</v>
      </c>
      <c r="T185" t="s">
        <v>6404</v>
      </c>
      <c r="U185" s="83" t="str">
        <f t="shared" si="2"/>
        <v>ETIWND_2_RTS027</v>
      </c>
    </row>
    <row r="186" spans="1:21" x14ac:dyDescent="0.25">
      <c r="A186" t="s">
        <v>6397</v>
      </c>
      <c r="B186" t="s">
        <v>3898</v>
      </c>
      <c r="C186" t="s">
        <v>6408</v>
      </c>
      <c r="D186" s="82">
        <v>42405</v>
      </c>
      <c r="E186" t="s">
        <v>6418</v>
      </c>
      <c r="F186">
        <v>6</v>
      </c>
      <c r="G186" s="83">
        <v>6</v>
      </c>
      <c r="H186">
        <v>1</v>
      </c>
      <c r="I186" t="s">
        <v>6554</v>
      </c>
      <c r="K186" t="s">
        <v>1127</v>
      </c>
      <c r="L186" t="s">
        <v>5312</v>
      </c>
      <c r="M186" t="s">
        <v>5312</v>
      </c>
      <c r="N186" t="s">
        <v>6401</v>
      </c>
      <c r="O186" t="s">
        <v>1432</v>
      </c>
      <c r="P186" t="s">
        <v>6402</v>
      </c>
      <c r="Q186" t="s">
        <v>1127</v>
      </c>
      <c r="R186" t="s">
        <v>6420</v>
      </c>
      <c r="S186" t="s">
        <v>6403</v>
      </c>
      <c r="T186" t="s">
        <v>6404</v>
      </c>
      <c r="U186" s="83" t="str">
        <f t="shared" si="2"/>
        <v>ETIWND_2_RTS026</v>
      </c>
    </row>
    <row r="187" spans="1:21" x14ac:dyDescent="0.25">
      <c r="A187" t="s">
        <v>6397</v>
      </c>
      <c r="B187" t="s">
        <v>3897</v>
      </c>
      <c r="C187" t="s">
        <v>6408</v>
      </c>
      <c r="D187" s="82">
        <v>41290</v>
      </c>
      <c r="E187" t="s">
        <v>6418</v>
      </c>
      <c r="F187">
        <v>2.5</v>
      </c>
      <c r="G187" s="83">
        <v>2.5</v>
      </c>
      <c r="H187">
        <v>1</v>
      </c>
      <c r="I187" t="s">
        <v>6554</v>
      </c>
      <c r="K187" t="s">
        <v>1127</v>
      </c>
      <c r="L187" t="s">
        <v>5312</v>
      </c>
      <c r="M187" t="s">
        <v>5312</v>
      </c>
      <c r="N187" t="s">
        <v>6401</v>
      </c>
      <c r="O187" t="s">
        <v>1429</v>
      </c>
      <c r="P187" t="s">
        <v>6402</v>
      </c>
      <c r="Q187" t="s">
        <v>1127</v>
      </c>
      <c r="R187" t="s">
        <v>6420</v>
      </c>
      <c r="S187" t="s">
        <v>6403</v>
      </c>
      <c r="T187" t="s">
        <v>6404</v>
      </c>
      <c r="U187" s="83" t="str">
        <f t="shared" si="2"/>
        <v>ETIWND_2_RTS023</v>
      </c>
    </row>
    <row r="188" spans="1:21" x14ac:dyDescent="0.25">
      <c r="A188" t="s">
        <v>6397</v>
      </c>
      <c r="B188" t="s">
        <v>3896</v>
      </c>
      <c r="C188" t="s">
        <v>6408</v>
      </c>
      <c r="D188" s="82">
        <v>41237</v>
      </c>
      <c r="E188" t="s">
        <v>6418</v>
      </c>
      <c r="F188">
        <v>1.5</v>
      </c>
      <c r="G188" s="83">
        <v>1.5</v>
      </c>
      <c r="H188">
        <v>1</v>
      </c>
      <c r="I188" t="s">
        <v>6554</v>
      </c>
      <c r="K188" t="s">
        <v>1127</v>
      </c>
      <c r="L188" t="s">
        <v>5312</v>
      </c>
      <c r="M188" t="s">
        <v>5312</v>
      </c>
      <c r="N188" t="s">
        <v>6401</v>
      </c>
      <c r="O188" t="s">
        <v>1423</v>
      </c>
      <c r="P188" t="s">
        <v>6402</v>
      </c>
      <c r="Q188" t="s">
        <v>1127</v>
      </c>
      <c r="R188" t="s">
        <v>6420</v>
      </c>
      <c r="S188" t="s">
        <v>6403</v>
      </c>
      <c r="T188" t="s">
        <v>6404</v>
      </c>
      <c r="U188" s="83" t="str">
        <f t="shared" si="2"/>
        <v>ETIWND_2_RTS018</v>
      </c>
    </row>
    <row r="189" spans="1:21" x14ac:dyDescent="0.25">
      <c r="A189" t="s">
        <v>6397</v>
      </c>
      <c r="B189" t="s">
        <v>3895</v>
      </c>
      <c r="C189" t="s">
        <v>6408</v>
      </c>
      <c r="D189" s="82">
        <v>40892</v>
      </c>
      <c r="E189" t="s">
        <v>6418</v>
      </c>
      <c r="F189">
        <v>3.5</v>
      </c>
      <c r="G189" s="83">
        <v>3.5</v>
      </c>
      <c r="H189">
        <v>1</v>
      </c>
      <c r="I189" t="s">
        <v>6554</v>
      </c>
      <c r="K189" t="s">
        <v>1127</v>
      </c>
      <c r="L189" t="s">
        <v>5312</v>
      </c>
      <c r="M189" t="s">
        <v>5312</v>
      </c>
      <c r="N189" t="s">
        <v>6401</v>
      </c>
      <c r="O189" t="s">
        <v>1420</v>
      </c>
      <c r="P189" t="s">
        <v>6402</v>
      </c>
      <c r="Q189" t="s">
        <v>1127</v>
      </c>
      <c r="R189" t="s">
        <v>6420</v>
      </c>
      <c r="S189" t="s">
        <v>6403</v>
      </c>
      <c r="T189" t="s">
        <v>6404</v>
      </c>
      <c r="U189" s="83" t="str">
        <f t="shared" si="2"/>
        <v>ETIWND_2_RTS017</v>
      </c>
    </row>
    <row r="190" spans="1:21" x14ac:dyDescent="0.25">
      <c r="A190" t="s">
        <v>6397</v>
      </c>
      <c r="B190" t="s">
        <v>4788</v>
      </c>
      <c r="C190" t="s">
        <v>6408</v>
      </c>
      <c r="D190" s="82">
        <v>40682</v>
      </c>
      <c r="E190" t="s">
        <v>6418</v>
      </c>
      <c r="F190">
        <v>1.5</v>
      </c>
      <c r="G190" s="83">
        <v>1.5</v>
      </c>
      <c r="H190">
        <v>1</v>
      </c>
      <c r="I190" t="s">
        <v>6554</v>
      </c>
      <c r="K190" t="s">
        <v>1127</v>
      </c>
      <c r="L190" t="s">
        <v>5312</v>
      </c>
      <c r="M190" t="s">
        <v>5312</v>
      </c>
      <c r="N190" t="s">
        <v>6401</v>
      </c>
      <c r="O190" t="s">
        <v>1417</v>
      </c>
      <c r="P190" t="s">
        <v>6402</v>
      </c>
      <c r="Q190" t="s">
        <v>1127</v>
      </c>
      <c r="R190" t="s">
        <v>6420</v>
      </c>
      <c r="S190" t="s">
        <v>6403</v>
      </c>
      <c r="T190" t="s">
        <v>6404</v>
      </c>
      <c r="U190" s="83" t="str">
        <f t="shared" si="2"/>
        <v>SBERDO_2_RTS016</v>
      </c>
    </row>
    <row r="191" spans="1:21" x14ac:dyDescent="0.25">
      <c r="A191" t="s">
        <v>6397</v>
      </c>
      <c r="B191" t="s">
        <v>3894</v>
      </c>
      <c r="C191" t="s">
        <v>6408</v>
      </c>
      <c r="D191" s="82">
        <v>41289</v>
      </c>
      <c r="E191" t="s">
        <v>6418</v>
      </c>
      <c r="F191">
        <v>3</v>
      </c>
      <c r="G191" s="83">
        <v>3</v>
      </c>
      <c r="H191">
        <v>1</v>
      </c>
      <c r="I191" t="s">
        <v>6554</v>
      </c>
      <c r="K191" t="s">
        <v>1127</v>
      </c>
      <c r="L191" t="s">
        <v>5312</v>
      </c>
      <c r="M191" t="s">
        <v>5312</v>
      </c>
      <c r="N191" t="s">
        <v>6401</v>
      </c>
      <c r="O191" t="s">
        <v>1414</v>
      </c>
      <c r="P191" t="s">
        <v>6402</v>
      </c>
      <c r="Q191" t="s">
        <v>1127</v>
      </c>
      <c r="R191" t="s">
        <v>6420</v>
      </c>
      <c r="S191" t="s">
        <v>6403</v>
      </c>
      <c r="T191" t="s">
        <v>6404</v>
      </c>
      <c r="U191" s="83" t="str">
        <f t="shared" si="2"/>
        <v>ETIWND_2_RTS015</v>
      </c>
    </row>
    <row r="192" spans="1:21" x14ac:dyDescent="0.25">
      <c r="A192" t="s">
        <v>6397</v>
      </c>
      <c r="B192" t="s">
        <v>4787</v>
      </c>
      <c r="C192" t="s">
        <v>6408</v>
      </c>
      <c r="D192" s="82">
        <v>41436</v>
      </c>
      <c r="E192" t="s">
        <v>6418</v>
      </c>
      <c r="F192">
        <v>3.5</v>
      </c>
      <c r="G192" s="83">
        <v>3.5</v>
      </c>
      <c r="H192">
        <v>1</v>
      </c>
      <c r="I192" t="s">
        <v>6554</v>
      </c>
      <c r="K192" t="s">
        <v>1127</v>
      </c>
      <c r="L192" t="s">
        <v>5312</v>
      </c>
      <c r="M192" t="s">
        <v>5312</v>
      </c>
      <c r="N192" t="s">
        <v>6401</v>
      </c>
      <c r="O192" t="s">
        <v>1411</v>
      </c>
      <c r="P192" t="s">
        <v>6402</v>
      </c>
      <c r="Q192" t="s">
        <v>1127</v>
      </c>
      <c r="R192" t="s">
        <v>6420</v>
      </c>
      <c r="S192" t="s">
        <v>6403</v>
      </c>
      <c r="T192" t="s">
        <v>6404</v>
      </c>
      <c r="U192" s="83" t="str">
        <f t="shared" si="2"/>
        <v>SBERDO_2_RTS013</v>
      </c>
    </row>
    <row r="193" spans="1:21" x14ac:dyDescent="0.25">
      <c r="A193" t="s">
        <v>6397</v>
      </c>
      <c r="B193" t="s">
        <v>4786</v>
      </c>
      <c r="C193" t="s">
        <v>6408</v>
      </c>
      <c r="D193" s="82">
        <v>40858</v>
      </c>
      <c r="E193" t="s">
        <v>6418</v>
      </c>
      <c r="F193">
        <v>3.5</v>
      </c>
      <c r="G193" s="83">
        <v>3.5</v>
      </c>
      <c r="H193">
        <v>1</v>
      </c>
      <c r="I193" t="s">
        <v>6554</v>
      </c>
      <c r="K193" t="s">
        <v>1127</v>
      </c>
      <c r="L193" t="s">
        <v>5312</v>
      </c>
      <c r="M193" t="s">
        <v>5312</v>
      </c>
      <c r="N193" t="s">
        <v>6401</v>
      </c>
      <c r="O193" t="s">
        <v>1406</v>
      </c>
      <c r="P193" t="s">
        <v>6402</v>
      </c>
      <c r="Q193" t="s">
        <v>1127</v>
      </c>
      <c r="R193" t="s">
        <v>6420</v>
      </c>
      <c r="S193" t="s">
        <v>6403</v>
      </c>
      <c r="T193" t="s">
        <v>6404</v>
      </c>
      <c r="U193" s="83" t="str">
        <f t="shared" si="2"/>
        <v>SBERDO_2_RTS011</v>
      </c>
    </row>
    <row r="194" spans="1:21" x14ac:dyDescent="0.25">
      <c r="A194" t="s">
        <v>6397</v>
      </c>
      <c r="B194" t="s">
        <v>3893</v>
      </c>
      <c r="C194" t="s">
        <v>6408</v>
      </c>
      <c r="D194" s="82">
        <v>41282</v>
      </c>
      <c r="E194" t="s">
        <v>6418</v>
      </c>
      <c r="F194">
        <v>1.5</v>
      </c>
      <c r="G194" s="83">
        <v>1.5</v>
      </c>
      <c r="H194">
        <v>1</v>
      </c>
      <c r="I194" t="s">
        <v>6554</v>
      </c>
      <c r="K194" t="s">
        <v>1127</v>
      </c>
      <c r="L194" t="s">
        <v>5312</v>
      </c>
      <c r="M194" t="s">
        <v>5312</v>
      </c>
      <c r="N194" t="s">
        <v>6401</v>
      </c>
      <c r="O194" t="s">
        <v>1403</v>
      </c>
      <c r="P194" t="s">
        <v>6402</v>
      </c>
      <c r="Q194" t="s">
        <v>1127</v>
      </c>
      <c r="R194" t="s">
        <v>6420</v>
      </c>
      <c r="S194" t="s">
        <v>6403</v>
      </c>
      <c r="T194" t="s">
        <v>6404</v>
      </c>
      <c r="U194" s="83" t="str">
        <f t="shared" ref="U194:U257" si="3">IF(J194="",O194,J194)</f>
        <v>ETIWND_2_RTS010</v>
      </c>
    </row>
    <row r="195" spans="1:21" x14ac:dyDescent="0.25">
      <c r="A195" t="s">
        <v>6397</v>
      </c>
      <c r="B195" t="s">
        <v>4785</v>
      </c>
      <c r="C195" t="s">
        <v>6408</v>
      </c>
      <c r="D195" s="82">
        <v>41237</v>
      </c>
      <c r="E195" t="s">
        <v>6418</v>
      </c>
      <c r="F195">
        <v>2.5</v>
      </c>
      <c r="G195" s="83">
        <v>2.5</v>
      </c>
      <c r="H195">
        <v>1</v>
      </c>
      <c r="I195" t="s">
        <v>6554</v>
      </c>
      <c r="K195" t="s">
        <v>1127</v>
      </c>
      <c r="L195" t="s">
        <v>5312</v>
      </c>
      <c r="M195" t="s">
        <v>5312</v>
      </c>
      <c r="N195" t="s">
        <v>6401</v>
      </c>
      <c r="O195" t="s">
        <v>1394</v>
      </c>
      <c r="P195" t="s">
        <v>6402</v>
      </c>
      <c r="Q195" t="s">
        <v>1127</v>
      </c>
      <c r="R195" t="s">
        <v>6420</v>
      </c>
      <c r="S195" t="s">
        <v>6403</v>
      </c>
      <c r="T195" t="s">
        <v>6404</v>
      </c>
      <c r="U195" s="83" t="str">
        <f t="shared" si="3"/>
        <v>SBERDO_2_RTS007</v>
      </c>
    </row>
    <row r="196" spans="1:21" x14ac:dyDescent="0.25">
      <c r="A196" t="s">
        <v>6397</v>
      </c>
      <c r="B196" t="s">
        <v>4784</v>
      </c>
      <c r="C196" t="s">
        <v>6408</v>
      </c>
      <c r="D196" s="82">
        <v>41237</v>
      </c>
      <c r="E196" t="s">
        <v>6418</v>
      </c>
      <c r="F196">
        <v>2.5</v>
      </c>
      <c r="G196" s="83">
        <v>2.5</v>
      </c>
      <c r="H196">
        <v>1</v>
      </c>
      <c r="I196" t="s">
        <v>6554</v>
      </c>
      <c r="K196" t="s">
        <v>1127</v>
      </c>
      <c r="L196" t="s">
        <v>5312</v>
      </c>
      <c r="M196" t="s">
        <v>5312</v>
      </c>
      <c r="N196" t="s">
        <v>6401</v>
      </c>
      <c r="O196" t="s">
        <v>1388</v>
      </c>
      <c r="P196" t="s">
        <v>6402</v>
      </c>
      <c r="Q196" t="s">
        <v>1127</v>
      </c>
      <c r="R196" t="s">
        <v>6420</v>
      </c>
      <c r="S196" t="s">
        <v>6403</v>
      </c>
      <c r="T196" t="s">
        <v>6404</v>
      </c>
      <c r="U196" s="83" t="str">
        <f t="shared" si="3"/>
        <v>SBERDO_2_RTS005</v>
      </c>
    </row>
    <row r="197" spans="1:21" x14ac:dyDescent="0.25">
      <c r="A197" t="s">
        <v>6397</v>
      </c>
      <c r="B197" t="s">
        <v>4917</v>
      </c>
      <c r="C197" t="s">
        <v>6408</v>
      </c>
      <c r="D197" s="82">
        <v>3289</v>
      </c>
      <c r="E197" t="s">
        <v>6429</v>
      </c>
      <c r="F197">
        <v>0.9</v>
      </c>
      <c r="G197" s="83">
        <v>0.18</v>
      </c>
      <c r="H197">
        <v>1</v>
      </c>
      <c r="I197" t="s">
        <v>6443</v>
      </c>
      <c r="K197" t="s">
        <v>1127</v>
      </c>
      <c r="L197" t="s">
        <v>5319</v>
      </c>
      <c r="M197" t="s">
        <v>5312</v>
      </c>
      <c r="N197" t="s">
        <v>6401</v>
      </c>
      <c r="O197" t="s">
        <v>1126</v>
      </c>
      <c r="P197" t="s">
        <v>6402</v>
      </c>
      <c r="Q197" t="s">
        <v>1127</v>
      </c>
      <c r="R197" t="s">
        <v>6429</v>
      </c>
      <c r="S197" t="s">
        <v>6403</v>
      </c>
      <c r="T197" t="s">
        <v>6404</v>
      </c>
      <c r="U197" s="83" t="str">
        <f t="shared" si="3"/>
        <v>SPRGVL_2_QF</v>
      </c>
    </row>
    <row r="198" spans="1:21" x14ac:dyDescent="0.25">
      <c r="A198" t="s">
        <v>6397</v>
      </c>
      <c r="B198" t="s">
        <v>4890</v>
      </c>
      <c r="C198" t="s">
        <v>6408</v>
      </c>
      <c r="D198" s="82">
        <v>42479</v>
      </c>
      <c r="E198" t="s">
        <v>6413</v>
      </c>
      <c r="F198">
        <v>1</v>
      </c>
      <c r="G198" s="83">
        <v>1</v>
      </c>
      <c r="H198">
        <v>1</v>
      </c>
      <c r="I198" t="s">
        <v>6559</v>
      </c>
      <c r="K198" t="s">
        <v>1127</v>
      </c>
      <c r="L198" t="s">
        <v>5312</v>
      </c>
      <c r="M198" t="s">
        <v>5312</v>
      </c>
      <c r="N198" t="s">
        <v>6401</v>
      </c>
      <c r="O198" t="s">
        <v>4889</v>
      </c>
      <c r="P198" t="s">
        <v>6402</v>
      </c>
      <c r="Q198" t="s">
        <v>1127</v>
      </c>
      <c r="R198" t="s">
        <v>3385</v>
      </c>
      <c r="S198" t="s">
        <v>6403</v>
      </c>
      <c r="T198" t="s">
        <v>6404</v>
      </c>
      <c r="U198" s="83" t="str">
        <f t="shared" si="3"/>
        <v>SNCLRA_2_SPRHYD</v>
      </c>
    </row>
    <row r="199" spans="1:21" x14ac:dyDescent="0.25">
      <c r="A199" t="s">
        <v>6397</v>
      </c>
      <c r="B199" t="s">
        <v>4863</v>
      </c>
      <c r="C199" t="s">
        <v>6408</v>
      </c>
      <c r="D199" s="82">
        <v>37420</v>
      </c>
      <c r="E199" t="s">
        <v>6409</v>
      </c>
      <c r="F199" t="s">
        <v>6432</v>
      </c>
      <c r="G199" s="83">
        <v>36</v>
      </c>
      <c r="H199">
        <v>1</v>
      </c>
      <c r="I199" t="s">
        <v>6646</v>
      </c>
      <c r="J199" t="s">
        <v>4862</v>
      </c>
      <c r="K199" t="s">
        <v>1127</v>
      </c>
      <c r="L199" t="s">
        <v>5312</v>
      </c>
      <c r="M199" t="s">
        <v>5319</v>
      </c>
      <c r="N199" t="s">
        <v>6401</v>
      </c>
      <c r="O199" t="s">
        <v>4862</v>
      </c>
      <c r="P199" t="s">
        <v>6402</v>
      </c>
      <c r="Q199" t="s">
        <v>6641</v>
      </c>
      <c r="R199" t="s">
        <v>6425</v>
      </c>
      <c r="S199" t="s">
        <v>6403</v>
      </c>
      <c r="T199" t="s">
        <v>6404</v>
      </c>
      <c r="U199" s="83" t="str">
        <f t="shared" si="3"/>
        <v>RVSIDE_6_SPRING</v>
      </c>
    </row>
    <row r="200" spans="1:21" x14ac:dyDescent="0.25">
      <c r="A200" t="s">
        <v>6397</v>
      </c>
      <c r="B200" t="s">
        <v>4916</v>
      </c>
      <c r="C200" t="s">
        <v>6408</v>
      </c>
      <c r="D200" s="82">
        <v>7672</v>
      </c>
      <c r="E200" t="s">
        <v>6413</v>
      </c>
      <c r="F200">
        <v>7</v>
      </c>
      <c r="G200" s="83">
        <v>7</v>
      </c>
      <c r="H200">
        <v>1</v>
      </c>
      <c r="I200" t="s">
        <v>6414</v>
      </c>
      <c r="K200" t="s">
        <v>6427</v>
      </c>
      <c r="L200" t="s">
        <v>5312</v>
      </c>
      <c r="M200" t="s">
        <v>5312</v>
      </c>
      <c r="N200" t="s">
        <v>6401</v>
      </c>
      <c r="O200" t="s">
        <v>388</v>
      </c>
      <c r="P200" t="s">
        <v>6402</v>
      </c>
      <c r="Q200" t="s">
        <v>6427</v>
      </c>
      <c r="R200" t="s">
        <v>3385</v>
      </c>
      <c r="S200" t="s">
        <v>6403</v>
      </c>
      <c r="T200" t="s">
        <v>6407</v>
      </c>
      <c r="U200" s="83" t="str">
        <f t="shared" si="3"/>
        <v>SPRGAP_1_UNIT 1</v>
      </c>
    </row>
    <row r="201" spans="1:21" x14ac:dyDescent="0.25">
      <c r="A201" t="s">
        <v>6397</v>
      </c>
      <c r="B201" t="s">
        <v>4913</v>
      </c>
      <c r="C201" t="s">
        <v>6408</v>
      </c>
      <c r="D201" s="82">
        <v>32874</v>
      </c>
      <c r="E201" t="s">
        <v>6413</v>
      </c>
      <c r="F201" t="s">
        <v>6432</v>
      </c>
      <c r="G201" s="83">
        <v>6</v>
      </c>
      <c r="H201">
        <v>1</v>
      </c>
      <c r="I201" t="s">
        <v>6511</v>
      </c>
      <c r="J201" t="s">
        <v>4912</v>
      </c>
      <c r="K201" t="s">
        <v>6427</v>
      </c>
      <c r="L201" t="s">
        <v>5312</v>
      </c>
      <c r="M201" t="s">
        <v>5319</v>
      </c>
      <c r="N201" t="s">
        <v>6401</v>
      </c>
      <c r="O201" t="s">
        <v>4912</v>
      </c>
      <c r="P201" t="s">
        <v>6402</v>
      </c>
      <c r="Q201" t="s">
        <v>6512</v>
      </c>
      <c r="R201" t="s">
        <v>3385</v>
      </c>
      <c r="S201" t="s">
        <v>6403</v>
      </c>
      <c r="T201" t="s">
        <v>6407</v>
      </c>
      <c r="U201" s="83" t="str">
        <f t="shared" si="3"/>
        <v>SPICER_1_UNITS</v>
      </c>
    </row>
    <row r="202" spans="1:21" x14ac:dyDescent="0.25">
      <c r="A202" t="s">
        <v>6397</v>
      </c>
      <c r="B202" t="s">
        <v>7489</v>
      </c>
      <c r="C202" t="s">
        <v>6399</v>
      </c>
      <c r="D202" t="s">
        <v>6400</v>
      </c>
      <c r="E202" t="s">
        <v>6413</v>
      </c>
      <c r="F202">
        <v>0.5</v>
      </c>
      <c r="G202" s="83">
        <v>0.5</v>
      </c>
      <c r="H202">
        <v>1</v>
      </c>
      <c r="I202" t="s">
        <v>6511</v>
      </c>
      <c r="J202" t="s">
        <v>4912</v>
      </c>
      <c r="L202" t="s">
        <v>5312</v>
      </c>
      <c r="M202" t="s">
        <v>5319</v>
      </c>
      <c r="N202" t="s">
        <v>6401</v>
      </c>
      <c r="O202" t="s">
        <v>7490</v>
      </c>
      <c r="P202" t="s">
        <v>6402</v>
      </c>
      <c r="R202" t="s">
        <v>3385</v>
      </c>
      <c r="S202" t="s">
        <v>6403</v>
      </c>
      <c r="T202" t="s">
        <v>6407</v>
      </c>
      <c r="U202" s="83" t="str">
        <f t="shared" si="3"/>
        <v>SPICER_1_UNITS</v>
      </c>
    </row>
    <row r="203" spans="1:21" x14ac:dyDescent="0.25">
      <c r="A203" t="s">
        <v>6397</v>
      </c>
      <c r="B203" t="s">
        <v>7584</v>
      </c>
      <c r="C203" t="s">
        <v>6399</v>
      </c>
      <c r="D203" t="s">
        <v>6400</v>
      </c>
      <c r="E203" t="s">
        <v>6413</v>
      </c>
      <c r="F203">
        <v>2.8</v>
      </c>
      <c r="G203" s="83">
        <v>2.8</v>
      </c>
      <c r="H203">
        <v>1</v>
      </c>
      <c r="I203" t="s">
        <v>6511</v>
      </c>
      <c r="J203" t="s">
        <v>4912</v>
      </c>
      <c r="L203" t="s">
        <v>5312</v>
      </c>
      <c r="M203" t="s">
        <v>5319</v>
      </c>
      <c r="N203" t="s">
        <v>6401</v>
      </c>
      <c r="O203" t="s">
        <v>7585</v>
      </c>
      <c r="P203" t="s">
        <v>6402</v>
      </c>
      <c r="R203" t="s">
        <v>3385</v>
      </c>
      <c r="S203" t="s">
        <v>6403</v>
      </c>
      <c r="T203" t="s">
        <v>6407</v>
      </c>
      <c r="U203" s="83" t="str">
        <f t="shared" si="3"/>
        <v>SPICER_1_UNITS</v>
      </c>
    </row>
    <row r="204" spans="1:21" x14ac:dyDescent="0.25">
      <c r="A204" t="s">
        <v>6397</v>
      </c>
      <c r="B204" t="s">
        <v>7172</v>
      </c>
      <c r="C204" t="s">
        <v>6399</v>
      </c>
      <c r="D204" t="s">
        <v>6400</v>
      </c>
      <c r="E204" t="s">
        <v>6413</v>
      </c>
      <c r="F204">
        <v>2.8</v>
      </c>
      <c r="G204" s="83">
        <v>2.8</v>
      </c>
      <c r="H204">
        <v>1</v>
      </c>
      <c r="I204" t="s">
        <v>6511</v>
      </c>
      <c r="J204" t="s">
        <v>4912</v>
      </c>
      <c r="L204" t="s">
        <v>5312</v>
      </c>
      <c r="M204" t="s">
        <v>5319</v>
      </c>
      <c r="N204" t="s">
        <v>6401</v>
      </c>
      <c r="O204" t="s">
        <v>2584</v>
      </c>
      <c r="P204" t="s">
        <v>6402</v>
      </c>
      <c r="R204" t="s">
        <v>3385</v>
      </c>
      <c r="S204" t="s">
        <v>6403</v>
      </c>
      <c r="T204" t="s">
        <v>6407</v>
      </c>
      <c r="U204" s="83" t="str">
        <f t="shared" si="3"/>
        <v>SPICER_1_UNITS</v>
      </c>
    </row>
    <row r="205" spans="1:21" x14ac:dyDescent="0.25">
      <c r="A205" t="s">
        <v>6397</v>
      </c>
      <c r="B205" t="s">
        <v>4911</v>
      </c>
      <c r="C205" t="s">
        <v>6408</v>
      </c>
      <c r="D205" s="82">
        <v>42256</v>
      </c>
      <c r="E205" t="s">
        <v>3483</v>
      </c>
      <c r="F205">
        <v>30.1</v>
      </c>
      <c r="G205" s="83">
        <v>27.15</v>
      </c>
      <c r="H205">
        <v>1</v>
      </c>
      <c r="I205" t="s">
        <v>6723</v>
      </c>
      <c r="K205" t="s">
        <v>6427</v>
      </c>
      <c r="L205" t="s">
        <v>5319</v>
      </c>
      <c r="M205" t="s">
        <v>5312</v>
      </c>
      <c r="N205" t="s">
        <v>6401</v>
      </c>
      <c r="O205" t="s">
        <v>118</v>
      </c>
      <c r="P205" t="s">
        <v>6402</v>
      </c>
      <c r="Q205" t="s">
        <v>6427</v>
      </c>
      <c r="R205" t="s">
        <v>6437</v>
      </c>
      <c r="S205" t="s">
        <v>6403</v>
      </c>
      <c r="T205" t="s">
        <v>6407</v>
      </c>
      <c r="U205" s="83" t="str">
        <f t="shared" si="3"/>
        <v>SPIAND_1_ANDSN2</v>
      </c>
    </row>
    <row r="206" spans="1:21" x14ac:dyDescent="0.25">
      <c r="A206" t="s">
        <v>6397</v>
      </c>
      <c r="B206" t="s">
        <v>546</v>
      </c>
      <c r="C206" t="s">
        <v>6408</v>
      </c>
      <c r="D206" s="82">
        <v>32960</v>
      </c>
      <c r="E206" t="s">
        <v>6413</v>
      </c>
      <c r="F206">
        <v>3</v>
      </c>
      <c r="G206" s="83">
        <v>3</v>
      </c>
      <c r="H206">
        <v>1</v>
      </c>
      <c r="I206" t="s">
        <v>6414</v>
      </c>
      <c r="K206" t="s">
        <v>6427</v>
      </c>
      <c r="L206" t="s">
        <v>5319</v>
      </c>
      <c r="M206" t="s">
        <v>5312</v>
      </c>
      <c r="N206" t="s">
        <v>6401</v>
      </c>
      <c r="O206" t="s">
        <v>546</v>
      </c>
      <c r="P206" t="s">
        <v>6402</v>
      </c>
      <c r="Q206" t="s">
        <v>6427</v>
      </c>
      <c r="R206" t="s">
        <v>3385</v>
      </c>
      <c r="S206" t="s">
        <v>6403</v>
      </c>
      <c r="T206" t="s">
        <v>6407</v>
      </c>
      <c r="U206" s="83" t="str">
        <f t="shared" si="3"/>
        <v>SPBURN_7_SNOWMT</v>
      </c>
    </row>
    <row r="207" spans="1:21" x14ac:dyDescent="0.25">
      <c r="A207" t="s">
        <v>6397</v>
      </c>
      <c r="B207" t="s">
        <v>4906</v>
      </c>
      <c r="C207" t="s">
        <v>6408</v>
      </c>
      <c r="D207" s="82">
        <v>10228</v>
      </c>
      <c r="E207" t="s">
        <v>6413</v>
      </c>
      <c r="F207">
        <v>6.5</v>
      </c>
      <c r="G207" s="83">
        <v>6.5</v>
      </c>
      <c r="H207">
        <v>1</v>
      </c>
      <c r="I207" t="s">
        <v>6414</v>
      </c>
      <c r="K207" t="s">
        <v>6427</v>
      </c>
      <c r="L207" t="s">
        <v>5312</v>
      </c>
      <c r="M207" t="s">
        <v>5312</v>
      </c>
      <c r="N207" t="s">
        <v>6401</v>
      </c>
      <c r="O207" t="s">
        <v>404</v>
      </c>
      <c r="P207" t="s">
        <v>6402</v>
      </c>
      <c r="Q207" t="s">
        <v>6427</v>
      </c>
      <c r="R207" t="s">
        <v>3385</v>
      </c>
      <c r="S207" t="s">
        <v>6403</v>
      </c>
      <c r="T207" t="s">
        <v>6407</v>
      </c>
      <c r="U207" s="83" t="str">
        <f t="shared" si="3"/>
        <v>SPAULD_6_UNIT 3</v>
      </c>
    </row>
    <row r="208" spans="1:21" x14ac:dyDescent="0.25">
      <c r="A208" t="s">
        <v>6397</v>
      </c>
      <c r="B208" t="s">
        <v>6412</v>
      </c>
      <c r="C208" t="s">
        <v>6399</v>
      </c>
      <c r="D208" t="s">
        <v>6400</v>
      </c>
      <c r="E208" t="s">
        <v>6413</v>
      </c>
      <c r="F208">
        <v>4.4000000000000004</v>
      </c>
      <c r="G208" s="83">
        <v>4.4000000000000004</v>
      </c>
      <c r="H208">
        <v>1</v>
      </c>
      <c r="I208" t="s">
        <v>6414</v>
      </c>
      <c r="J208" t="s">
        <v>4907</v>
      </c>
      <c r="L208" t="s">
        <v>5312</v>
      </c>
      <c r="M208" t="s">
        <v>5319</v>
      </c>
      <c r="N208" t="s">
        <v>6401</v>
      </c>
      <c r="O208" t="s">
        <v>401</v>
      </c>
      <c r="P208" t="s">
        <v>6402</v>
      </c>
      <c r="R208" t="s">
        <v>3385</v>
      </c>
      <c r="S208" t="s">
        <v>6403</v>
      </c>
      <c r="T208" t="s">
        <v>6407</v>
      </c>
      <c r="U208" s="83" t="str">
        <f t="shared" si="3"/>
        <v>SPAULD_6_UNIT12</v>
      </c>
    </row>
    <row r="209" spans="1:21" x14ac:dyDescent="0.25">
      <c r="A209" t="s">
        <v>6397</v>
      </c>
      <c r="B209" t="s">
        <v>7244</v>
      </c>
      <c r="C209" t="s">
        <v>6399</v>
      </c>
      <c r="D209" t="s">
        <v>6400</v>
      </c>
      <c r="E209" t="s">
        <v>6413</v>
      </c>
      <c r="F209">
        <v>7</v>
      </c>
      <c r="G209" s="83">
        <v>7</v>
      </c>
      <c r="H209">
        <v>1</v>
      </c>
      <c r="I209" t="s">
        <v>6414</v>
      </c>
      <c r="J209" t="s">
        <v>4907</v>
      </c>
      <c r="L209" t="s">
        <v>5312</v>
      </c>
      <c r="M209" t="s">
        <v>5319</v>
      </c>
      <c r="N209" t="s">
        <v>6401</v>
      </c>
      <c r="O209" t="s">
        <v>396</v>
      </c>
      <c r="P209" t="s">
        <v>6402</v>
      </c>
      <c r="R209" t="s">
        <v>3385</v>
      </c>
      <c r="S209" t="s">
        <v>6403</v>
      </c>
      <c r="T209" t="s">
        <v>6407</v>
      </c>
      <c r="U209" s="83" t="str">
        <f t="shared" si="3"/>
        <v>SPAULD_6_UNIT12</v>
      </c>
    </row>
    <row r="210" spans="1:21" x14ac:dyDescent="0.25">
      <c r="A210" t="s">
        <v>6397</v>
      </c>
      <c r="B210" t="s">
        <v>4908</v>
      </c>
      <c r="C210" t="s">
        <v>6408</v>
      </c>
      <c r="D210" s="82">
        <v>10594</v>
      </c>
      <c r="E210" t="s">
        <v>6413</v>
      </c>
      <c r="F210" t="s">
        <v>6432</v>
      </c>
      <c r="G210" s="83">
        <v>11.4</v>
      </c>
      <c r="H210">
        <v>1</v>
      </c>
      <c r="I210" t="s">
        <v>6414</v>
      </c>
      <c r="J210" t="s">
        <v>4907</v>
      </c>
      <c r="K210" t="s">
        <v>6427</v>
      </c>
      <c r="L210" t="s">
        <v>5312</v>
      </c>
      <c r="M210" t="s">
        <v>5319</v>
      </c>
      <c r="N210" t="s">
        <v>6401</v>
      </c>
      <c r="O210" t="s">
        <v>4907</v>
      </c>
      <c r="P210" t="s">
        <v>6402</v>
      </c>
      <c r="Q210" t="s">
        <v>6427</v>
      </c>
      <c r="R210" t="s">
        <v>3385</v>
      </c>
      <c r="S210" t="s">
        <v>6403</v>
      </c>
      <c r="T210" t="s">
        <v>6407</v>
      </c>
      <c r="U210" s="83" t="str">
        <f t="shared" si="3"/>
        <v>SPAULD_6_UNIT12</v>
      </c>
    </row>
    <row r="211" spans="1:21" x14ac:dyDescent="0.25">
      <c r="A211" t="s">
        <v>6397</v>
      </c>
      <c r="B211" t="s">
        <v>5451</v>
      </c>
      <c r="C211" t="s">
        <v>6408</v>
      </c>
      <c r="D211" s="82">
        <v>32143</v>
      </c>
      <c r="E211" t="s">
        <v>6527</v>
      </c>
      <c r="F211">
        <v>41.3</v>
      </c>
      <c r="G211" s="83">
        <v>34</v>
      </c>
      <c r="H211">
        <v>1</v>
      </c>
      <c r="I211" t="s">
        <v>7556</v>
      </c>
      <c r="K211" t="s">
        <v>1127</v>
      </c>
      <c r="L211" t="s">
        <v>5319</v>
      </c>
      <c r="M211" t="s">
        <v>5312</v>
      </c>
      <c r="N211" t="s">
        <v>6401</v>
      </c>
      <c r="O211" t="s">
        <v>4099</v>
      </c>
      <c r="P211" t="s">
        <v>6402</v>
      </c>
      <c r="Q211" t="s">
        <v>1127</v>
      </c>
      <c r="R211" t="s">
        <v>6437</v>
      </c>
      <c r="S211" t="s">
        <v>6403</v>
      </c>
      <c r="T211" t="s">
        <v>6404</v>
      </c>
      <c r="U211" s="83" t="str">
        <f t="shared" si="3"/>
        <v>HINSON_6_SERRGN</v>
      </c>
    </row>
    <row r="212" spans="1:21" x14ac:dyDescent="0.25">
      <c r="A212" t="s">
        <v>6397</v>
      </c>
      <c r="B212" t="s">
        <v>4878</v>
      </c>
      <c r="C212" t="s">
        <v>6408</v>
      </c>
      <c r="D212" s="82">
        <v>42101</v>
      </c>
      <c r="E212" t="s">
        <v>6418</v>
      </c>
      <c r="F212">
        <v>20</v>
      </c>
      <c r="G212" s="83">
        <v>20</v>
      </c>
      <c r="H212">
        <v>1</v>
      </c>
      <c r="I212" t="s">
        <v>7106</v>
      </c>
      <c r="K212" t="s">
        <v>6427</v>
      </c>
      <c r="L212" t="s">
        <v>5312</v>
      </c>
      <c r="M212" t="s">
        <v>5312</v>
      </c>
      <c r="N212" t="s">
        <v>6401</v>
      </c>
      <c r="O212" t="s">
        <v>925</v>
      </c>
      <c r="P212" t="s">
        <v>6402</v>
      </c>
      <c r="Q212" t="s">
        <v>6427</v>
      </c>
      <c r="R212" t="s">
        <v>6420</v>
      </c>
      <c r="S212" t="s">
        <v>6403</v>
      </c>
      <c r="T212" t="s">
        <v>6451</v>
      </c>
      <c r="U212" s="83" t="str">
        <f t="shared" si="3"/>
        <v>SKERN_6_SOLAR1</v>
      </c>
    </row>
    <row r="213" spans="1:21" x14ac:dyDescent="0.25">
      <c r="A213" t="s">
        <v>6397</v>
      </c>
      <c r="B213" t="s">
        <v>4905</v>
      </c>
      <c r="C213" t="s">
        <v>6408</v>
      </c>
      <c r="D213" s="82">
        <v>28856</v>
      </c>
      <c r="E213" t="s">
        <v>6413</v>
      </c>
      <c r="F213">
        <v>7.1</v>
      </c>
      <c r="G213" s="83">
        <v>7.1</v>
      </c>
      <c r="H213">
        <v>1</v>
      </c>
      <c r="I213" t="s">
        <v>6414</v>
      </c>
      <c r="K213" t="s">
        <v>6427</v>
      </c>
      <c r="L213" t="s">
        <v>5312</v>
      </c>
      <c r="M213" t="s">
        <v>5312</v>
      </c>
      <c r="N213" t="s">
        <v>6401</v>
      </c>
      <c r="O213" t="s">
        <v>438</v>
      </c>
      <c r="P213" t="s">
        <v>6402</v>
      </c>
      <c r="Q213" t="s">
        <v>6427</v>
      </c>
      <c r="R213" t="s">
        <v>3385</v>
      </c>
      <c r="S213" t="s">
        <v>6403</v>
      </c>
      <c r="T213" t="s">
        <v>6407</v>
      </c>
      <c r="U213" s="83" t="str">
        <f t="shared" si="3"/>
        <v>SOUTH_2_UNIT</v>
      </c>
    </row>
    <row r="214" spans="1:21" x14ac:dyDescent="0.25">
      <c r="A214" t="s">
        <v>6397</v>
      </c>
      <c r="B214" t="s">
        <v>4191</v>
      </c>
      <c r="C214" t="s">
        <v>6408</v>
      </c>
      <c r="D214" s="82">
        <v>31048</v>
      </c>
      <c r="E214" t="s">
        <v>6409</v>
      </c>
      <c r="F214">
        <v>69.599999999999994</v>
      </c>
      <c r="G214" s="83">
        <v>55.2</v>
      </c>
      <c r="H214">
        <v>1</v>
      </c>
      <c r="I214" t="s">
        <v>6542</v>
      </c>
      <c r="K214" t="s">
        <v>6427</v>
      </c>
      <c r="L214" t="s">
        <v>5319</v>
      </c>
      <c r="M214" t="s">
        <v>5312</v>
      </c>
      <c r="N214" t="s">
        <v>6401</v>
      </c>
      <c r="O214" t="s">
        <v>4190</v>
      </c>
      <c r="P214" t="s">
        <v>6402</v>
      </c>
      <c r="Q214" t="s">
        <v>6427</v>
      </c>
      <c r="R214" t="s">
        <v>6425</v>
      </c>
      <c r="S214" t="s">
        <v>6403</v>
      </c>
      <c r="T214" t="s">
        <v>6451</v>
      </c>
      <c r="U214" s="83" t="str">
        <f t="shared" si="3"/>
        <v>KERNRG_1_UNITS</v>
      </c>
    </row>
    <row r="215" spans="1:21" x14ac:dyDescent="0.25">
      <c r="A215" t="s">
        <v>6397</v>
      </c>
      <c r="B215" t="s">
        <v>4533</v>
      </c>
      <c r="C215" t="s">
        <v>6408</v>
      </c>
      <c r="D215" s="82">
        <v>41631</v>
      </c>
      <c r="E215" t="s">
        <v>6418</v>
      </c>
      <c r="F215">
        <v>1.5</v>
      </c>
      <c r="G215" s="83">
        <v>1.5</v>
      </c>
      <c r="H215">
        <v>1</v>
      </c>
      <c r="I215" t="s">
        <v>6722</v>
      </c>
      <c r="K215" t="s">
        <v>6427</v>
      </c>
      <c r="L215" t="s">
        <v>5312</v>
      </c>
      <c r="M215" t="s">
        <v>5312</v>
      </c>
      <c r="N215" t="s">
        <v>6401</v>
      </c>
      <c r="O215" t="s">
        <v>731</v>
      </c>
      <c r="P215" t="s">
        <v>6402</v>
      </c>
      <c r="Q215" t="s">
        <v>6427</v>
      </c>
      <c r="R215" t="s">
        <v>6420</v>
      </c>
      <c r="S215" t="s">
        <v>6403</v>
      </c>
      <c r="T215" t="s">
        <v>6407</v>
      </c>
      <c r="U215" s="83" t="str">
        <f t="shared" si="3"/>
        <v>PEORIA_1_SOLAR</v>
      </c>
    </row>
    <row r="216" spans="1:21" x14ac:dyDescent="0.25">
      <c r="A216" t="s">
        <v>6397</v>
      </c>
      <c r="B216" t="s">
        <v>4888</v>
      </c>
      <c r="C216" t="s">
        <v>6408</v>
      </c>
      <c r="D216" s="82">
        <v>30317</v>
      </c>
      <c r="E216" t="s">
        <v>3340</v>
      </c>
      <c r="F216">
        <v>78</v>
      </c>
      <c r="G216" s="83">
        <v>53</v>
      </c>
      <c r="H216">
        <v>1</v>
      </c>
      <c r="I216" t="s">
        <v>2417</v>
      </c>
      <c r="K216" t="s">
        <v>6427</v>
      </c>
      <c r="L216" t="s">
        <v>5312</v>
      </c>
      <c r="M216" t="s">
        <v>5312</v>
      </c>
      <c r="N216" t="s">
        <v>6401</v>
      </c>
      <c r="O216" t="s">
        <v>4887</v>
      </c>
      <c r="P216" t="s">
        <v>6402</v>
      </c>
      <c r="Q216" t="s">
        <v>6427</v>
      </c>
      <c r="R216" t="s">
        <v>6437</v>
      </c>
      <c r="S216" t="s">
        <v>6403</v>
      </c>
      <c r="T216" t="s">
        <v>6407</v>
      </c>
      <c r="U216" s="83" t="str">
        <f t="shared" si="3"/>
        <v>SMUDGO_7_UNIT 1</v>
      </c>
    </row>
    <row r="217" spans="1:21" x14ac:dyDescent="0.25">
      <c r="A217" t="s">
        <v>6397</v>
      </c>
      <c r="B217" t="s">
        <v>4904</v>
      </c>
      <c r="C217" t="s">
        <v>6408</v>
      </c>
      <c r="D217" s="82">
        <v>34089</v>
      </c>
      <c r="E217" t="s">
        <v>3785</v>
      </c>
      <c r="F217">
        <v>8</v>
      </c>
      <c r="G217" s="83">
        <v>5</v>
      </c>
      <c r="H217">
        <v>1</v>
      </c>
      <c r="I217" t="s">
        <v>7117</v>
      </c>
      <c r="K217" t="s">
        <v>6427</v>
      </c>
      <c r="L217" t="s">
        <v>5319</v>
      </c>
      <c r="M217" t="s">
        <v>5312</v>
      </c>
      <c r="N217" t="s">
        <v>6401</v>
      </c>
      <c r="O217" t="s">
        <v>2502</v>
      </c>
      <c r="P217" t="s">
        <v>6402</v>
      </c>
      <c r="Q217" t="s">
        <v>6427</v>
      </c>
      <c r="R217" t="s">
        <v>6410</v>
      </c>
      <c r="S217" t="s">
        <v>6403</v>
      </c>
      <c r="T217" t="s">
        <v>6407</v>
      </c>
      <c r="U217" s="83" t="str">
        <f t="shared" si="3"/>
        <v>SNMALF_6_UNITS</v>
      </c>
    </row>
    <row r="218" spans="1:21" x14ac:dyDescent="0.25">
      <c r="A218" t="s">
        <v>6397</v>
      </c>
      <c r="B218" t="s">
        <v>3224</v>
      </c>
      <c r="C218" t="s">
        <v>6408</v>
      </c>
      <c r="D218" s="82">
        <v>42721</v>
      </c>
      <c r="E218" t="s">
        <v>6418</v>
      </c>
      <c r="F218">
        <v>85</v>
      </c>
      <c r="G218" s="83">
        <v>85</v>
      </c>
      <c r="H218">
        <v>1</v>
      </c>
      <c r="I218" t="s">
        <v>7141</v>
      </c>
      <c r="K218" t="s">
        <v>1127</v>
      </c>
      <c r="L218" t="s">
        <v>5312</v>
      </c>
      <c r="M218" t="s">
        <v>5312</v>
      </c>
      <c r="N218" t="s">
        <v>6401</v>
      </c>
      <c r="O218" t="s">
        <v>3225</v>
      </c>
      <c r="P218" t="s">
        <v>6402</v>
      </c>
      <c r="Q218" t="s">
        <v>1127</v>
      </c>
      <c r="R218" t="s">
        <v>6420</v>
      </c>
      <c r="S218" t="s">
        <v>6403</v>
      </c>
      <c r="T218" t="s">
        <v>6404</v>
      </c>
      <c r="U218" s="83" t="str">
        <f t="shared" si="3"/>
        <v>BIGSKY_2_SOLAR6</v>
      </c>
    </row>
    <row r="219" spans="1:21" x14ac:dyDescent="0.25">
      <c r="A219" t="s">
        <v>6397</v>
      </c>
      <c r="B219" t="s">
        <v>4881</v>
      </c>
      <c r="C219" t="s">
        <v>6408</v>
      </c>
      <c r="D219" s="82">
        <v>41851</v>
      </c>
      <c r="E219" t="s">
        <v>6418</v>
      </c>
      <c r="F219" t="s">
        <v>6432</v>
      </c>
      <c r="G219" s="83">
        <v>276</v>
      </c>
      <c r="H219">
        <v>1</v>
      </c>
      <c r="I219" t="s">
        <v>6866</v>
      </c>
      <c r="J219" t="s">
        <v>1526</v>
      </c>
      <c r="K219" t="s">
        <v>1127</v>
      </c>
      <c r="L219" t="s">
        <v>5312</v>
      </c>
      <c r="M219" t="s">
        <v>5319</v>
      </c>
      <c r="N219" t="s">
        <v>6401</v>
      </c>
      <c r="O219" t="s">
        <v>1526</v>
      </c>
      <c r="P219" t="s">
        <v>6402</v>
      </c>
      <c r="Q219" t="s">
        <v>1127</v>
      </c>
      <c r="R219" t="s">
        <v>6420</v>
      </c>
      <c r="S219" t="s">
        <v>6403</v>
      </c>
      <c r="T219" t="s">
        <v>6404</v>
      </c>
      <c r="U219" s="83" t="str">
        <f t="shared" si="3"/>
        <v>SLSTR2_2_SOLAR2</v>
      </c>
    </row>
    <row r="220" spans="1:21" x14ac:dyDescent="0.25">
      <c r="A220" t="s">
        <v>6397</v>
      </c>
      <c r="B220" t="s">
        <v>4881</v>
      </c>
      <c r="C220" t="s">
        <v>6399</v>
      </c>
      <c r="D220" t="s">
        <v>6400</v>
      </c>
      <c r="E220" t="s">
        <v>6418</v>
      </c>
      <c r="F220">
        <v>57</v>
      </c>
      <c r="G220" s="83">
        <v>57</v>
      </c>
      <c r="H220">
        <v>1</v>
      </c>
      <c r="I220" t="s">
        <v>6443</v>
      </c>
      <c r="J220" t="s">
        <v>1526</v>
      </c>
      <c r="L220" t="s">
        <v>5312</v>
      </c>
      <c r="M220" t="s">
        <v>5319</v>
      </c>
      <c r="N220" t="s">
        <v>6401</v>
      </c>
      <c r="O220" t="s">
        <v>6967</v>
      </c>
      <c r="P220" t="s">
        <v>6402</v>
      </c>
      <c r="R220" t="s">
        <v>6420</v>
      </c>
      <c r="S220" t="s">
        <v>6403</v>
      </c>
      <c r="T220" t="s">
        <v>6404</v>
      </c>
      <c r="U220" s="83" t="str">
        <f t="shared" si="3"/>
        <v>SLSTR2_2_SOLAR2</v>
      </c>
    </row>
    <row r="221" spans="1:21" x14ac:dyDescent="0.25">
      <c r="A221" t="s">
        <v>6397</v>
      </c>
      <c r="B221" t="s">
        <v>4881</v>
      </c>
      <c r="C221" t="s">
        <v>6399</v>
      </c>
      <c r="D221" t="s">
        <v>6400</v>
      </c>
      <c r="E221" t="s">
        <v>6418</v>
      </c>
      <c r="F221">
        <v>219</v>
      </c>
      <c r="G221" s="83">
        <v>219</v>
      </c>
      <c r="H221">
        <v>1</v>
      </c>
      <c r="I221" t="s">
        <v>6443</v>
      </c>
      <c r="J221" t="s">
        <v>1526</v>
      </c>
      <c r="L221" t="s">
        <v>5312</v>
      </c>
      <c r="M221" t="s">
        <v>5319</v>
      </c>
      <c r="N221" t="s">
        <v>6401</v>
      </c>
      <c r="O221" t="s">
        <v>7130</v>
      </c>
      <c r="P221" t="s">
        <v>6402</v>
      </c>
      <c r="R221" t="s">
        <v>6420</v>
      </c>
      <c r="S221" t="s">
        <v>6403</v>
      </c>
      <c r="T221" t="s">
        <v>6404</v>
      </c>
      <c r="U221" s="83" t="str">
        <f t="shared" si="3"/>
        <v>SLSTR2_2_SOLAR2</v>
      </c>
    </row>
    <row r="222" spans="1:21" x14ac:dyDescent="0.25">
      <c r="A222" t="s">
        <v>6397</v>
      </c>
      <c r="B222" t="s">
        <v>4880</v>
      </c>
      <c r="C222" t="s">
        <v>6399</v>
      </c>
      <c r="D222" t="s">
        <v>6400</v>
      </c>
      <c r="E222" t="s">
        <v>6418</v>
      </c>
      <c r="F222">
        <v>151.5</v>
      </c>
      <c r="G222" s="83">
        <v>151.5</v>
      </c>
      <c r="H222">
        <v>1</v>
      </c>
      <c r="I222" t="s">
        <v>6443</v>
      </c>
      <c r="J222" t="s">
        <v>1523</v>
      </c>
      <c r="L222" t="s">
        <v>5312</v>
      </c>
      <c r="M222" t="s">
        <v>5319</v>
      </c>
      <c r="N222" t="s">
        <v>6401</v>
      </c>
      <c r="O222" t="s">
        <v>6664</v>
      </c>
      <c r="P222" t="s">
        <v>6402</v>
      </c>
      <c r="R222" t="s">
        <v>6420</v>
      </c>
      <c r="S222" t="s">
        <v>6403</v>
      </c>
      <c r="T222" t="s">
        <v>6404</v>
      </c>
      <c r="U222" s="83" t="str">
        <f t="shared" si="3"/>
        <v>SLSTR1_2_SOLAR1</v>
      </c>
    </row>
    <row r="223" spans="1:21" x14ac:dyDescent="0.25">
      <c r="A223" t="s">
        <v>6397</v>
      </c>
      <c r="B223" t="s">
        <v>4880</v>
      </c>
      <c r="C223" t="s">
        <v>6399</v>
      </c>
      <c r="D223" t="s">
        <v>6400</v>
      </c>
      <c r="E223" t="s">
        <v>6418</v>
      </c>
      <c r="F223">
        <v>166.5</v>
      </c>
      <c r="G223" s="83">
        <v>166.5</v>
      </c>
      <c r="H223">
        <v>1</v>
      </c>
      <c r="I223" t="s">
        <v>6443</v>
      </c>
      <c r="J223" t="s">
        <v>1523</v>
      </c>
      <c r="L223" t="s">
        <v>5312</v>
      </c>
      <c r="M223" t="s">
        <v>5319</v>
      </c>
      <c r="N223" t="s">
        <v>6401</v>
      </c>
      <c r="O223" t="s">
        <v>7167</v>
      </c>
      <c r="P223" t="s">
        <v>6402</v>
      </c>
      <c r="R223" t="s">
        <v>6420</v>
      </c>
      <c r="S223" t="s">
        <v>6403</v>
      </c>
      <c r="T223" t="s">
        <v>6404</v>
      </c>
      <c r="U223" s="83" t="str">
        <f t="shared" si="3"/>
        <v>SLSTR1_2_SOLAR1</v>
      </c>
    </row>
    <row r="224" spans="1:21" x14ac:dyDescent="0.25">
      <c r="A224" t="s">
        <v>6397</v>
      </c>
      <c r="B224" t="s">
        <v>4880</v>
      </c>
      <c r="C224" t="s">
        <v>6408</v>
      </c>
      <c r="D224" s="82">
        <v>41934</v>
      </c>
      <c r="E224" t="s">
        <v>6418</v>
      </c>
      <c r="F224" t="s">
        <v>6432</v>
      </c>
      <c r="G224" s="83">
        <v>310</v>
      </c>
      <c r="H224">
        <v>1</v>
      </c>
      <c r="I224" t="s">
        <v>7605</v>
      </c>
      <c r="J224" t="s">
        <v>1523</v>
      </c>
      <c r="K224" t="s">
        <v>1127</v>
      </c>
      <c r="L224" t="s">
        <v>5312</v>
      </c>
      <c r="M224" t="s">
        <v>5319</v>
      </c>
      <c r="N224" t="s">
        <v>6401</v>
      </c>
      <c r="O224" t="s">
        <v>1523</v>
      </c>
      <c r="P224" t="s">
        <v>6402</v>
      </c>
      <c r="Q224" t="s">
        <v>1127</v>
      </c>
      <c r="R224" t="s">
        <v>6420</v>
      </c>
      <c r="S224" t="s">
        <v>6403</v>
      </c>
      <c r="T224" t="s">
        <v>6404</v>
      </c>
      <c r="U224" s="83" t="str">
        <f t="shared" si="3"/>
        <v>SLSTR1_2_SOLAR1</v>
      </c>
    </row>
    <row r="225" spans="1:21" x14ac:dyDescent="0.25">
      <c r="A225" t="s">
        <v>6397</v>
      </c>
      <c r="B225" t="s">
        <v>5014</v>
      </c>
      <c r="C225" t="s">
        <v>6408</v>
      </c>
      <c r="D225" s="82">
        <v>41017</v>
      </c>
      <c r="E225" t="s">
        <v>3399</v>
      </c>
      <c r="F225">
        <v>128</v>
      </c>
      <c r="G225" s="83">
        <v>127.8</v>
      </c>
      <c r="H225">
        <v>1</v>
      </c>
      <c r="I225" t="s">
        <v>7362</v>
      </c>
      <c r="K225" t="s">
        <v>6427</v>
      </c>
      <c r="L225" t="s">
        <v>5312</v>
      </c>
      <c r="M225" t="s">
        <v>5312</v>
      </c>
      <c r="N225" t="s">
        <v>6401</v>
      </c>
      <c r="O225" t="s">
        <v>3069</v>
      </c>
      <c r="P225" t="s">
        <v>6402</v>
      </c>
      <c r="Q225" t="s">
        <v>6427</v>
      </c>
      <c r="R225" t="s">
        <v>3399</v>
      </c>
      <c r="S225" t="s">
        <v>6403</v>
      </c>
      <c r="T225" t="s">
        <v>6407</v>
      </c>
      <c r="U225" s="83" t="str">
        <f t="shared" si="3"/>
        <v>USWNDR_2_SMUD2</v>
      </c>
    </row>
    <row r="226" spans="1:21" x14ac:dyDescent="0.25">
      <c r="A226" t="s">
        <v>6397</v>
      </c>
      <c r="B226" t="s">
        <v>5013</v>
      </c>
      <c r="C226" t="s">
        <v>6408</v>
      </c>
      <c r="D226" s="82">
        <v>34335</v>
      </c>
      <c r="E226" t="s">
        <v>3399</v>
      </c>
      <c r="F226">
        <v>102.2</v>
      </c>
      <c r="G226" s="83">
        <v>102.18</v>
      </c>
      <c r="H226">
        <v>1</v>
      </c>
      <c r="I226" t="s">
        <v>7575</v>
      </c>
      <c r="K226" t="s">
        <v>6427</v>
      </c>
      <c r="L226" t="s">
        <v>5312</v>
      </c>
      <c r="M226" t="s">
        <v>5312</v>
      </c>
      <c r="N226" t="s">
        <v>6401</v>
      </c>
      <c r="O226" t="s">
        <v>3066</v>
      </c>
      <c r="P226" t="s">
        <v>6402</v>
      </c>
      <c r="Q226" t="s">
        <v>6427</v>
      </c>
      <c r="R226" t="s">
        <v>3399</v>
      </c>
      <c r="S226" t="s">
        <v>6403</v>
      </c>
      <c r="T226" t="s">
        <v>6407</v>
      </c>
      <c r="U226" s="83" t="str">
        <f t="shared" si="3"/>
        <v>USWNDR_2_SMUD</v>
      </c>
    </row>
    <row r="227" spans="1:21" x14ac:dyDescent="0.25">
      <c r="A227" t="s">
        <v>6397</v>
      </c>
      <c r="B227" t="s">
        <v>5513</v>
      </c>
      <c r="C227" t="s">
        <v>6408</v>
      </c>
      <c r="D227" s="82">
        <v>42958</v>
      </c>
      <c r="E227" t="s">
        <v>6418</v>
      </c>
      <c r="F227">
        <v>3.8</v>
      </c>
      <c r="G227" s="83">
        <v>3</v>
      </c>
      <c r="H227">
        <v>1</v>
      </c>
      <c r="I227" t="s">
        <v>7006</v>
      </c>
      <c r="K227" t="s">
        <v>1127</v>
      </c>
      <c r="L227" t="s">
        <v>5312</v>
      </c>
      <c r="M227" t="s">
        <v>5312</v>
      </c>
      <c r="N227" t="s">
        <v>6401</v>
      </c>
      <c r="O227" t="s">
        <v>5512</v>
      </c>
      <c r="P227" t="s">
        <v>6402</v>
      </c>
      <c r="Q227" t="s">
        <v>1127</v>
      </c>
      <c r="R227" t="s">
        <v>6420</v>
      </c>
      <c r="S227" t="s">
        <v>6403</v>
      </c>
      <c r="T227" t="s">
        <v>6404</v>
      </c>
      <c r="U227" s="83" t="str">
        <f t="shared" si="3"/>
        <v>OASIS_6_SOLAR3</v>
      </c>
    </row>
    <row r="228" spans="1:21" x14ac:dyDescent="0.25">
      <c r="A228" t="s">
        <v>7483</v>
      </c>
      <c r="B228" t="s">
        <v>7484</v>
      </c>
      <c r="C228" t="s">
        <v>6408</v>
      </c>
      <c r="D228" s="82">
        <v>42795</v>
      </c>
      <c r="E228" t="s">
        <v>6429</v>
      </c>
      <c r="F228" t="s">
        <v>6432</v>
      </c>
      <c r="G228" s="83">
        <v>124</v>
      </c>
      <c r="H228">
        <v>1</v>
      </c>
      <c r="I228" t="s">
        <v>7485</v>
      </c>
      <c r="K228" t="s">
        <v>6427</v>
      </c>
      <c r="L228" t="s">
        <v>5312</v>
      </c>
      <c r="M228" t="s">
        <v>5312</v>
      </c>
      <c r="N228" t="s">
        <v>6434</v>
      </c>
      <c r="O228" t="s">
        <v>7486</v>
      </c>
      <c r="P228" t="s">
        <v>6402</v>
      </c>
      <c r="Q228" t="s">
        <v>6427</v>
      </c>
      <c r="R228" t="s">
        <v>6429</v>
      </c>
      <c r="S228" t="s">
        <v>6403</v>
      </c>
      <c r="T228" t="s">
        <v>6407</v>
      </c>
      <c r="U228" s="83" t="str">
        <f t="shared" si="3"/>
        <v>RANCHO_2_SMUDSYSDYN</v>
      </c>
    </row>
    <row r="229" spans="1:21" x14ac:dyDescent="0.25">
      <c r="A229" t="s">
        <v>6397</v>
      </c>
      <c r="B229" t="s">
        <v>3935</v>
      </c>
      <c r="C229" t="s">
        <v>6408</v>
      </c>
      <c r="D229" s="82">
        <v>30317</v>
      </c>
      <c r="E229" t="s">
        <v>6413</v>
      </c>
      <c r="F229">
        <v>1</v>
      </c>
      <c r="G229" s="83">
        <v>1</v>
      </c>
      <c r="H229">
        <v>1</v>
      </c>
      <c r="I229" t="s">
        <v>6414</v>
      </c>
      <c r="K229" t="s">
        <v>6427</v>
      </c>
      <c r="L229" t="s">
        <v>5319</v>
      </c>
      <c r="M229" t="s">
        <v>5312</v>
      </c>
      <c r="N229" t="s">
        <v>6401</v>
      </c>
      <c r="O229" t="s">
        <v>478</v>
      </c>
      <c r="P229" t="s">
        <v>6402</v>
      </c>
      <c r="Q229" t="s">
        <v>6427</v>
      </c>
      <c r="R229" t="s">
        <v>3385</v>
      </c>
      <c r="S229" t="s">
        <v>6403</v>
      </c>
      <c r="T229" t="s">
        <v>6407</v>
      </c>
      <c r="U229" s="83" t="str">
        <f t="shared" si="3"/>
        <v>FULTON_1_QF</v>
      </c>
    </row>
    <row r="230" spans="1:21" x14ac:dyDescent="0.25">
      <c r="A230" t="s">
        <v>6397</v>
      </c>
      <c r="B230" t="s">
        <v>4132</v>
      </c>
      <c r="C230" t="s">
        <v>6408</v>
      </c>
      <c r="D230" s="82">
        <v>31048</v>
      </c>
      <c r="E230" t="s">
        <v>6429</v>
      </c>
      <c r="F230">
        <v>1</v>
      </c>
      <c r="G230" s="83">
        <v>0.5</v>
      </c>
      <c r="H230">
        <v>1</v>
      </c>
      <c r="I230" t="s">
        <v>6414</v>
      </c>
      <c r="K230" t="s">
        <v>6427</v>
      </c>
      <c r="L230" t="s">
        <v>5319</v>
      </c>
      <c r="M230" t="s">
        <v>5312</v>
      </c>
      <c r="N230" t="s">
        <v>6401</v>
      </c>
      <c r="O230" t="s">
        <v>4131</v>
      </c>
      <c r="P230" t="s">
        <v>6402</v>
      </c>
      <c r="Q230" t="s">
        <v>6427</v>
      </c>
      <c r="R230" t="s">
        <v>6429</v>
      </c>
      <c r="S230" t="s">
        <v>6403</v>
      </c>
      <c r="T230" t="s">
        <v>6407</v>
      </c>
      <c r="U230" s="83" t="str">
        <f t="shared" si="3"/>
        <v>IGNACO_1_QF</v>
      </c>
    </row>
    <row r="231" spans="1:21" x14ac:dyDescent="0.25">
      <c r="A231" t="s">
        <v>6397</v>
      </c>
      <c r="B231" t="s">
        <v>4128</v>
      </c>
      <c r="C231" t="s">
        <v>6408</v>
      </c>
      <c r="D231" t="s">
        <v>6400</v>
      </c>
      <c r="E231" t="s">
        <v>6413</v>
      </c>
      <c r="F231">
        <v>1.3</v>
      </c>
      <c r="G231" s="83">
        <v>1.25</v>
      </c>
      <c r="H231">
        <v>1</v>
      </c>
      <c r="I231" t="s">
        <v>6414</v>
      </c>
      <c r="K231" t="s">
        <v>6427</v>
      </c>
      <c r="L231" t="s">
        <v>5319</v>
      </c>
      <c r="M231" t="s">
        <v>5312</v>
      </c>
      <c r="N231" t="s">
        <v>6401</v>
      </c>
      <c r="O231" t="s">
        <v>4127</v>
      </c>
      <c r="P231" t="s">
        <v>6402</v>
      </c>
      <c r="Q231" t="s">
        <v>6427</v>
      </c>
      <c r="R231" t="s">
        <v>3385</v>
      </c>
      <c r="S231" t="s">
        <v>6403</v>
      </c>
      <c r="T231" t="s">
        <v>6407</v>
      </c>
      <c r="U231" s="83" t="str">
        <f t="shared" si="3"/>
        <v>HUMBSB_1_QF</v>
      </c>
    </row>
    <row r="232" spans="1:21" x14ac:dyDescent="0.25">
      <c r="A232" t="s">
        <v>6397</v>
      </c>
      <c r="B232" t="s">
        <v>4975</v>
      </c>
      <c r="C232" t="s">
        <v>6408</v>
      </c>
      <c r="D232" s="82">
        <v>29952</v>
      </c>
      <c r="E232" t="s">
        <v>6429</v>
      </c>
      <c r="F232">
        <v>5</v>
      </c>
      <c r="G232" s="83">
        <v>2</v>
      </c>
      <c r="H232">
        <v>1</v>
      </c>
      <c r="I232" t="s">
        <v>6414</v>
      </c>
      <c r="K232" t="s">
        <v>6427</v>
      </c>
      <c r="L232" t="s">
        <v>5319</v>
      </c>
      <c r="M232" t="s">
        <v>5312</v>
      </c>
      <c r="N232" t="s">
        <v>6401</v>
      </c>
      <c r="O232" t="s">
        <v>236</v>
      </c>
      <c r="P232" t="s">
        <v>6402</v>
      </c>
      <c r="Q232" t="s">
        <v>6427</v>
      </c>
      <c r="R232" t="s">
        <v>6429</v>
      </c>
      <c r="S232" t="s">
        <v>6403</v>
      </c>
      <c r="T232" t="s">
        <v>6407</v>
      </c>
      <c r="U232" s="83" t="str">
        <f t="shared" si="3"/>
        <v>TESLA_1_QF</v>
      </c>
    </row>
    <row r="233" spans="1:21" x14ac:dyDescent="0.25">
      <c r="A233" t="s">
        <v>6397</v>
      </c>
      <c r="B233" t="s">
        <v>4377</v>
      </c>
      <c r="C233" t="s">
        <v>6408</v>
      </c>
      <c r="D233" s="82">
        <v>31048</v>
      </c>
      <c r="E233" t="s">
        <v>6429</v>
      </c>
      <c r="F233">
        <v>1</v>
      </c>
      <c r="G233" s="83">
        <v>1</v>
      </c>
      <c r="H233">
        <v>1</v>
      </c>
      <c r="I233" t="s">
        <v>6414</v>
      </c>
      <c r="K233" t="s">
        <v>6427</v>
      </c>
      <c r="L233" t="s">
        <v>5319</v>
      </c>
      <c r="M233" t="s">
        <v>5312</v>
      </c>
      <c r="N233" t="s">
        <v>6401</v>
      </c>
      <c r="O233" t="s">
        <v>4376</v>
      </c>
      <c r="P233" t="s">
        <v>6402</v>
      </c>
      <c r="Q233" t="s">
        <v>6427</v>
      </c>
      <c r="R233" t="s">
        <v>6429</v>
      </c>
      <c r="S233" t="s">
        <v>6403</v>
      </c>
      <c r="T233" t="s">
        <v>6407</v>
      </c>
      <c r="U233" s="83" t="str">
        <f t="shared" si="3"/>
        <v>MOSSLD_1_QF</v>
      </c>
    </row>
    <row r="234" spans="1:21" x14ac:dyDescent="0.25">
      <c r="A234" t="s">
        <v>6397</v>
      </c>
      <c r="B234" t="s">
        <v>4320</v>
      </c>
      <c r="C234" t="s">
        <v>6408</v>
      </c>
      <c r="D234" t="s">
        <v>6400</v>
      </c>
      <c r="E234" t="s">
        <v>6429</v>
      </c>
      <c r="F234">
        <v>1</v>
      </c>
      <c r="G234" s="83">
        <v>1</v>
      </c>
      <c r="H234">
        <v>1</v>
      </c>
      <c r="I234" t="s">
        <v>6414</v>
      </c>
      <c r="K234" t="s">
        <v>6427</v>
      </c>
      <c r="L234" t="s">
        <v>5319</v>
      </c>
      <c r="M234" t="s">
        <v>5312</v>
      </c>
      <c r="N234" t="s">
        <v>6401</v>
      </c>
      <c r="O234" t="s">
        <v>4319</v>
      </c>
      <c r="P234" t="s">
        <v>6402</v>
      </c>
      <c r="Q234" t="s">
        <v>6427</v>
      </c>
      <c r="R234" t="s">
        <v>6429</v>
      </c>
      <c r="S234" t="s">
        <v>6403</v>
      </c>
      <c r="T234" t="s">
        <v>6451</v>
      </c>
      <c r="U234" s="83" t="str">
        <f t="shared" si="3"/>
        <v>MESAP_1_QF</v>
      </c>
    </row>
    <row r="235" spans="1:21" x14ac:dyDescent="0.25">
      <c r="A235" t="s">
        <v>6397</v>
      </c>
      <c r="B235" t="s">
        <v>4401</v>
      </c>
      <c r="C235" t="s">
        <v>6408</v>
      </c>
      <c r="D235" s="82">
        <v>29221</v>
      </c>
      <c r="E235" t="s">
        <v>6429</v>
      </c>
      <c r="F235">
        <v>50</v>
      </c>
      <c r="G235" s="83">
        <v>2</v>
      </c>
      <c r="H235">
        <v>1</v>
      </c>
      <c r="I235" t="s">
        <v>6892</v>
      </c>
      <c r="K235" t="s">
        <v>6456</v>
      </c>
      <c r="L235" t="s">
        <v>5319</v>
      </c>
      <c r="M235" t="s">
        <v>5312</v>
      </c>
      <c r="N235" t="s">
        <v>6401</v>
      </c>
      <c r="O235" t="s">
        <v>2228</v>
      </c>
      <c r="P235" t="s">
        <v>6402</v>
      </c>
      <c r="Q235" t="s">
        <v>6456</v>
      </c>
      <c r="S235" t="s">
        <v>6403</v>
      </c>
      <c r="T235" t="s">
        <v>6404</v>
      </c>
      <c r="U235" s="83" t="str">
        <f t="shared" si="3"/>
        <v>MSSION_2_QF</v>
      </c>
    </row>
    <row r="236" spans="1:21" x14ac:dyDescent="0.25">
      <c r="A236" t="s">
        <v>6397</v>
      </c>
      <c r="B236" t="s">
        <v>4348</v>
      </c>
      <c r="C236" t="s">
        <v>6408</v>
      </c>
      <c r="D236" s="82">
        <v>31778</v>
      </c>
      <c r="E236" t="s">
        <v>6409</v>
      </c>
      <c r="F236">
        <v>15</v>
      </c>
      <c r="G236" s="83">
        <v>1</v>
      </c>
      <c r="H236">
        <v>1</v>
      </c>
      <c r="I236" t="s">
        <v>6414</v>
      </c>
      <c r="K236" t="s">
        <v>6427</v>
      </c>
      <c r="L236" t="s">
        <v>5319</v>
      </c>
      <c r="M236" t="s">
        <v>5312</v>
      </c>
      <c r="N236" t="s">
        <v>6401</v>
      </c>
      <c r="O236" t="s">
        <v>4347</v>
      </c>
      <c r="P236" t="s">
        <v>6402</v>
      </c>
      <c r="Q236" t="s">
        <v>6427</v>
      </c>
      <c r="R236" t="s">
        <v>6425</v>
      </c>
      <c r="S236" t="s">
        <v>6403</v>
      </c>
      <c r="T236" t="s">
        <v>6407</v>
      </c>
      <c r="U236" s="83" t="str">
        <f t="shared" si="3"/>
        <v>MISSIX_1_QF</v>
      </c>
    </row>
    <row r="237" spans="1:21" x14ac:dyDescent="0.25">
      <c r="A237" t="s">
        <v>6397</v>
      </c>
      <c r="B237" t="s">
        <v>4965</v>
      </c>
      <c r="C237" t="s">
        <v>6408</v>
      </c>
      <c r="D237" s="82">
        <v>30317</v>
      </c>
      <c r="E237" t="s">
        <v>6413</v>
      </c>
      <c r="F237">
        <v>5.8</v>
      </c>
      <c r="G237" s="83">
        <v>1.7</v>
      </c>
      <c r="H237">
        <v>1</v>
      </c>
      <c r="I237" t="s">
        <v>6414</v>
      </c>
      <c r="K237" t="s">
        <v>6427</v>
      </c>
      <c r="L237" t="s">
        <v>5319</v>
      </c>
      <c r="M237" t="s">
        <v>5312</v>
      </c>
      <c r="N237" t="s">
        <v>6401</v>
      </c>
      <c r="O237" t="s">
        <v>228</v>
      </c>
      <c r="P237" t="s">
        <v>6402</v>
      </c>
      <c r="Q237" t="s">
        <v>6427</v>
      </c>
      <c r="R237" t="s">
        <v>3385</v>
      </c>
      <c r="S237" t="s">
        <v>6403</v>
      </c>
      <c r="T237" t="s">
        <v>6407</v>
      </c>
      <c r="U237" s="83" t="str">
        <f t="shared" si="3"/>
        <v>TBLMTN_6_QF</v>
      </c>
    </row>
    <row r="238" spans="1:21" x14ac:dyDescent="0.25">
      <c r="A238" t="s">
        <v>6397</v>
      </c>
      <c r="B238" t="s">
        <v>3649</v>
      </c>
      <c r="C238" t="s">
        <v>6408</v>
      </c>
      <c r="D238" s="82">
        <v>30655</v>
      </c>
      <c r="E238" t="s">
        <v>6409</v>
      </c>
      <c r="F238">
        <v>1.3</v>
      </c>
      <c r="G238" s="83">
        <v>1.25</v>
      </c>
      <c r="H238">
        <v>1</v>
      </c>
      <c r="I238" t="s">
        <v>6414</v>
      </c>
      <c r="K238" t="s">
        <v>6427</v>
      </c>
      <c r="L238" t="s">
        <v>5319</v>
      </c>
      <c r="M238" t="s">
        <v>5312</v>
      </c>
      <c r="N238" t="s">
        <v>6401</v>
      </c>
      <c r="O238" t="s">
        <v>3647</v>
      </c>
      <c r="P238" t="s">
        <v>6402</v>
      </c>
      <c r="Q238" t="s">
        <v>6427</v>
      </c>
      <c r="R238" t="s">
        <v>6425</v>
      </c>
      <c r="S238" t="s">
        <v>6403</v>
      </c>
      <c r="T238" t="s">
        <v>6407</v>
      </c>
      <c r="U238" s="83" t="str">
        <f t="shared" si="3"/>
        <v>CLRMTK_1_QF</v>
      </c>
    </row>
    <row r="239" spans="1:21" x14ac:dyDescent="0.25">
      <c r="A239" t="s">
        <v>6397</v>
      </c>
      <c r="B239" t="s">
        <v>5120</v>
      </c>
      <c r="C239" t="s">
        <v>6408</v>
      </c>
      <c r="D239" s="82">
        <v>31444</v>
      </c>
      <c r="E239" t="s">
        <v>6413</v>
      </c>
      <c r="F239">
        <v>2.5</v>
      </c>
      <c r="G239" s="83">
        <v>2.5</v>
      </c>
      <c r="H239">
        <v>1</v>
      </c>
      <c r="I239" t="s">
        <v>6414</v>
      </c>
      <c r="K239" t="s">
        <v>6427</v>
      </c>
      <c r="L239" t="s">
        <v>5319</v>
      </c>
      <c r="M239" t="s">
        <v>5312</v>
      </c>
      <c r="N239" t="s">
        <v>6401</v>
      </c>
      <c r="O239" t="s">
        <v>5119</v>
      </c>
      <c r="P239" t="s">
        <v>6402</v>
      </c>
      <c r="Q239" t="s">
        <v>6427</v>
      </c>
      <c r="R239" t="s">
        <v>3385</v>
      </c>
      <c r="S239" t="s">
        <v>6403</v>
      </c>
      <c r="T239" t="s">
        <v>6407</v>
      </c>
      <c r="U239" s="83" t="str">
        <f t="shared" si="3"/>
        <v>WRGHTP_7_AMENGY</v>
      </c>
    </row>
    <row r="240" spans="1:21" x14ac:dyDescent="0.25">
      <c r="A240" t="s">
        <v>6397</v>
      </c>
      <c r="B240" t="s">
        <v>4708</v>
      </c>
      <c r="C240" t="s">
        <v>6408</v>
      </c>
      <c r="D240" s="82">
        <v>30682</v>
      </c>
      <c r="E240" t="s">
        <v>6413</v>
      </c>
      <c r="F240">
        <v>2.5</v>
      </c>
      <c r="G240" s="83">
        <v>1.7</v>
      </c>
      <c r="H240">
        <v>1</v>
      </c>
      <c r="I240" t="s">
        <v>6414</v>
      </c>
      <c r="K240" t="s">
        <v>6427</v>
      </c>
      <c r="L240" t="s">
        <v>5319</v>
      </c>
      <c r="M240" t="s">
        <v>5312</v>
      </c>
      <c r="N240" t="s">
        <v>6401</v>
      </c>
      <c r="O240" t="s">
        <v>210</v>
      </c>
      <c r="P240" t="s">
        <v>6402</v>
      </c>
      <c r="Q240" t="s">
        <v>6427</v>
      </c>
      <c r="R240" t="s">
        <v>3385</v>
      </c>
      <c r="S240" t="s">
        <v>6403</v>
      </c>
      <c r="T240" t="s">
        <v>6407</v>
      </c>
      <c r="U240" s="83" t="str">
        <f t="shared" si="3"/>
        <v>RIOOSO_1_QF</v>
      </c>
    </row>
    <row r="241" spans="1:21" x14ac:dyDescent="0.25">
      <c r="A241" t="s">
        <v>6397</v>
      </c>
      <c r="B241" t="s">
        <v>4309</v>
      </c>
      <c r="C241" t="s">
        <v>6408</v>
      </c>
      <c r="D241" s="82">
        <v>32874</v>
      </c>
      <c r="E241" t="s">
        <v>6413</v>
      </c>
      <c r="F241">
        <v>2.5</v>
      </c>
      <c r="G241" s="83">
        <v>2.5</v>
      </c>
      <c r="H241">
        <v>1</v>
      </c>
      <c r="I241" t="s">
        <v>6414</v>
      </c>
      <c r="K241" t="s">
        <v>6427</v>
      </c>
      <c r="L241" t="s">
        <v>5319</v>
      </c>
      <c r="M241" t="s">
        <v>5312</v>
      </c>
      <c r="N241" t="s">
        <v>6401</v>
      </c>
      <c r="O241" t="s">
        <v>493</v>
      </c>
      <c r="P241" t="s">
        <v>6402</v>
      </c>
      <c r="Q241" t="s">
        <v>6427</v>
      </c>
      <c r="R241" t="s">
        <v>3385</v>
      </c>
      <c r="S241" t="s">
        <v>6403</v>
      </c>
      <c r="T241" t="s">
        <v>6407</v>
      </c>
      <c r="U241" s="83" t="str">
        <f t="shared" si="3"/>
        <v>MCCALL_1_QF</v>
      </c>
    </row>
    <row r="242" spans="1:21" x14ac:dyDescent="0.25">
      <c r="A242" t="s">
        <v>6397</v>
      </c>
      <c r="B242" t="s">
        <v>3742</v>
      </c>
      <c r="C242" t="s">
        <v>6408</v>
      </c>
      <c r="D242" s="82">
        <v>29952</v>
      </c>
      <c r="E242" t="s">
        <v>6413</v>
      </c>
      <c r="F242">
        <v>1</v>
      </c>
      <c r="G242" s="83">
        <v>0.5</v>
      </c>
      <c r="H242">
        <v>1</v>
      </c>
      <c r="I242" t="s">
        <v>6414</v>
      </c>
      <c r="K242" t="s">
        <v>6427</v>
      </c>
      <c r="L242" t="s">
        <v>5319</v>
      </c>
      <c r="M242" t="s">
        <v>5312</v>
      </c>
      <c r="N242" t="s">
        <v>6401</v>
      </c>
      <c r="O242" t="s">
        <v>221</v>
      </c>
      <c r="P242" t="s">
        <v>6402</v>
      </c>
      <c r="Q242" t="s">
        <v>6427</v>
      </c>
      <c r="R242" t="s">
        <v>3385</v>
      </c>
      <c r="S242" t="s">
        <v>6403</v>
      </c>
      <c r="T242" t="s">
        <v>6407</v>
      </c>
      <c r="U242" s="83" t="str">
        <f t="shared" si="3"/>
        <v>CTNWDP_1_QF</v>
      </c>
    </row>
    <row r="243" spans="1:21" x14ac:dyDescent="0.25">
      <c r="A243" t="s">
        <v>6397</v>
      </c>
      <c r="B243" t="s">
        <v>4885</v>
      </c>
      <c r="C243" t="s">
        <v>6408</v>
      </c>
      <c r="D243" s="82">
        <v>30317</v>
      </c>
      <c r="E243" t="s">
        <v>6413</v>
      </c>
      <c r="F243">
        <v>13</v>
      </c>
      <c r="G243" s="83">
        <v>13</v>
      </c>
      <c r="H243">
        <v>1</v>
      </c>
      <c r="I243" t="s">
        <v>6447</v>
      </c>
      <c r="K243" t="s">
        <v>6427</v>
      </c>
      <c r="L243" t="s">
        <v>5312</v>
      </c>
      <c r="M243" t="s">
        <v>5312</v>
      </c>
      <c r="N243" t="s">
        <v>6401</v>
      </c>
      <c r="O243" t="s">
        <v>4884</v>
      </c>
      <c r="P243" t="s">
        <v>6402</v>
      </c>
      <c r="Q243" t="s">
        <v>6427</v>
      </c>
      <c r="R243" t="s">
        <v>3385</v>
      </c>
      <c r="S243" t="s">
        <v>6403</v>
      </c>
      <c r="T243" t="s">
        <v>6407</v>
      </c>
      <c r="U243" s="83" t="str">
        <f t="shared" si="3"/>
        <v>SLYCRK_1_UNIT 1</v>
      </c>
    </row>
    <row r="244" spans="1:21" x14ac:dyDescent="0.25">
      <c r="A244" t="s">
        <v>6397</v>
      </c>
      <c r="B244" t="s">
        <v>3429</v>
      </c>
      <c r="C244" t="s">
        <v>6408</v>
      </c>
      <c r="D244" t="s">
        <v>6400</v>
      </c>
      <c r="E244" t="s">
        <v>6413</v>
      </c>
      <c r="F244">
        <v>0.4</v>
      </c>
      <c r="G244" s="83">
        <v>1</v>
      </c>
      <c r="H244">
        <v>1</v>
      </c>
      <c r="I244" t="s">
        <v>7272</v>
      </c>
      <c r="K244" t="s">
        <v>6427</v>
      </c>
      <c r="L244" t="s">
        <v>5312</v>
      </c>
      <c r="M244" t="s">
        <v>5312</v>
      </c>
      <c r="N244" t="s">
        <v>6401</v>
      </c>
      <c r="O244" t="s">
        <v>3427</v>
      </c>
      <c r="P244" t="s">
        <v>6402</v>
      </c>
      <c r="Q244" t="s">
        <v>6427</v>
      </c>
      <c r="R244" t="s">
        <v>3385</v>
      </c>
      <c r="S244" t="s">
        <v>6403</v>
      </c>
      <c r="T244" t="s">
        <v>6407</v>
      </c>
      <c r="U244" s="83" t="str">
        <f t="shared" si="3"/>
        <v>APLHIL_1_SLABCK</v>
      </c>
    </row>
    <row r="245" spans="1:21" x14ac:dyDescent="0.25">
      <c r="A245" t="s">
        <v>6397</v>
      </c>
      <c r="B245" t="s">
        <v>4159</v>
      </c>
      <c r="C245" t="s">
        <v>6408</v>
      </c>
      <c r="D245" s="82">
        <v>41254</v>
      </c>
      <c r="E245" t="s">
        <v>3399</v>
      </c>
      <c r="F245">
        <v>77</v>
      </c>
      <c r="G245" s="83">
        <v>77</v>
      </c>
      <c r="H245">
        <v>1</v>
      </c>
      <c r="I245" t="s">
        <v>6710</v>
      </c>
      <c r="K245" t="s">
        <v>1127</v>
      </c>
      <c r="L245" t="s">
        <v>5319</v>
      </c>
      <c r="M245" t="s">
        <v>5312</v>
      </c>
      <c r="N245" t="s">
        <v>6401</v>
      </c>
      <c r="O245" t="s">
        <v>2046</v>
      </c>
      <c r="P245" t="s">
        <v>6402</v>
      </c>
      <c r="Q245" t="s">
        <v>1127</v>
      </c>
      <c r="R245" t="s">
        <v>3399</v>
      </c>
      <c r="S245" t="s">
        <v>6403</v>
      </c>
      <c r="T245" t="s">
        <v>6404</v>
      </c>
      <c r="U245" s="83" t="str">
        <f t="shared" si="3"/>
        <v>JAWBNE_2_SRWND</v>
      </c>
    </row>
    <row r="246" spans="1:21" x14ac:dyDescent="0.25">
      <c r="A246" t="s">
        <v>6397</v>
      </c>
      <c r="B246" t="s">
        <v>6306</v>
      </c>
      <c r="C246" t="s">
        <v>6408</v>
      </c>
      <c r="D246" s="82">
        <v>42740</v>
      </c>
      <c r="E246" t="s">
        <v>6418</v>
      </c>
      <c r="F246">
        <v>10</v>
      </c>
      <c r="G246" s="83">
        <v>10</v>
      </c>
      <c r="H246">
        <v>1</v>
      </c>
      <c r="I246" t="s">
        <v>1876</v>
      </c>
      <c r="K246" t="s">
        <v>6427</v>
      </c>
      <c r="L246" t="s">
        <v>5312</v>
      </c>
      <c r="M246" t="s">
        <v>5312</v>
      </c>
      <c r="N246" t="s">
        <v>6401</v>
      </c>
      <c r="O246" t="s">
        <v>1877</v>
      </c>
      <c r="P246" t="s">
        <v>6402</v>
      </c>
      <c r="Q246" t="s">
        <v>6427</v>
      </c>
      <c r="R246" t="s">
        <v>6420</v>
      </c>
      <c r="S246" t="s">
        <v>6403</v>
      </c>
      <c r="T246" t="s">
        <v>6451</v>
      </c>
      <c r="U246" s="83" t="str">
        <f t="shared" si="3"/>
        <v>SKERN_6_SOLAR2</v>
      </c>
    </row>
    <row r="247" spans="1:21" x14ac:dyDescent="0.25">
      <c r="A247" t="s">
        <v>6397</v>
      </c>
      <c r="B247" t="s">
        <v>4653</v>
      </c>
      <c r="C247" t="s">
        <v>6408</v>
      </c>
      <c r="D247" s="82">
        <v>42605</v>
      </c>
      <c r="E247" t="s">
        <v>6418</v>
      </c>
      <c r="F247" t="s">
        <v>6432</v>
      </c>
      <c r="G247" s="83">
        <v>250</v>
      </c>
      <c r="H247">
        <v>1</v>
      </c>
      <c r="I247" t="s">
        <v>6614</v>
      </c>
      <c r="J247" t="s">
        <v>1489</v>
      </c>
      <c r="K247" t="s">
        <v>1127</v>
      </c>
      <c r="L247" t="s">
        <v>5312</v>
      </c>
      <c r="M247" t="s">
        <v>5319</v>
      </c>
      <c r="N247" t="s">
        <v>6401</v>
      </c>
      <c r="O247" t="s">
        <v>1489</v>
      </c>
      <c r="P247" t="s">
        <v>6402</v>
      </c>
      <c r="Q247" t="s">
        <v>1127</v>
      </c>
      <c r="R247" t="s">
        <v>6420</v>
      </c>
      <c r="S247" t="s">
        <v>6403</v>
      </c>
      <c r="T247" t="s">
        <v>6404</v>
      </c>
      <c r="U247" s="83" t="str">
        <f t="shared" si="3"/>
        <v>PRIMM_2_SOLAR1</v>
      </c>
    </row>
    <row r="248" spans="1:21" x14ac:dyDescent="0.25">
      <c r="A248" t="s">
        <v>6397</v>
      </c>
      <c r="B248" t="s">
        <v>5914</v>
      </c>
      <c r="C248" t="s">
        <v>6408</v>
      </c>
      <c r="D248" s="82">
        <v>42957</v>
      </c>
      <c r="E248" t="s">
        <v>6413</v>
      </c>
      <c r="F248">
        <v>0.6</v>
      </c>
      <c r="G248" s="83">
        <v>0.6</v>
      </c>
      <c r="H248">
        <v>1</v>
      </c>
      <c r="I248" t="s">
        <v>6482</v>
      </c>
      <c r="K248" t="s">
        <v>6427</v>
      </c>
      <c r="L248" t="s">
        <v>5319</v>
      </c>
      <c r="M248" t="s">
        <v>5312</v>
      </c>
      <c r="N248" t="s">
        <v>6401</v>
      </c>
      <c r="O248" t="s">
        <v>5913</v>
      </c>
      <c r="P248" t="s">
        <v>6402</v>
      </c>
      <c r="Q248" t="s">
        <v>6427</v>
      </c>
      <c r="R248" t="s">
        <v>3385</v>
      </c>
      <c r="S248" t="s">
        <v>6403</v>
      </c>
      <c r="T248" t="s">
        <v>6407</v>
      </c>
      <c r="U248" s="83" t="str">
        <f t="shared" si="3"/>
        <v>RNDMTN_2_SLSPHY1</v>
      </c>
    </row>
    <row r="249" spans="1:21" x14ac:dyDescent="0.25">
      <c r="A249" t="s">
        <v>6397</v>
      </c>
      <c r="B249" t="s">
        <v>6308</v>
      </c>
      <c r="C249" t="s">
        <v>6408</v>
      </c>
      <c r="D249" s="82">
        <v>43382</v>
      </c>
      <c r="E249" t="s">
        <v>6418</v>
      </c>
      <c r="F249">
        <v>250</v>
      </c>
      <c r="G249" s="83">
        <v>250</v>
      </c>
      <c r="H249">
        <v>1</v>
      </c>
      <c r="I249" t="s">
        <v>7430</v>
      </c>
      <c r="K249" t="s">
        <v>6456</v>
      </c>
      <c r="L249" t="s">
        <v>5312</v>
      </c>
      <c r="M249" t="s">
        <v>5312</v>
      </c>
      <c r="N249" t="s">
        <v>6401</v>
      </c>
      <c r="O249" t="s">
        <v>6307</v>
      </c>
      <c r="P249" t="s">
        <v>6402</v>
      </c>
      <c r="Q249" t="s">
        <v>6456</v>
      </c>
      <c r="R249" t="s">
        <v>6420</v>
      </c>
      <c r="S249" t="s">
        <v>6403</v>
      </c>
      <c r="T249" t="s">
        <v>6404</v>
      </c>
      <c r="U249" s="83" t="str">
        <f t="shared" si="3"/>
        <v>SLRMS3_2_SRMSR1</v>
      </c>
    </row>
    <row r="250" spans="1:21" x14ac:dyDescent="0.25">
      <c r="A250" t="s">
        <v>6397</v>
      </c>
      <c r="B250" t="s">
        <v>4155</v>
      </c>
      <c r="C250" t="s">
        <v>6408</v>
      </c>
      <c r="D250" s="82">
        <v>41575</v>
      </c>
      <c r="E250" t="s">
        <v>6418</v>
      </c>
      <c r="F250">
        <v>200</v>
      </c>
      <c r="G250" s="83">
        <v>200</v>
      </c>
      <c r="H250">
        <v>1</v>
      </c>
      <c r="I250" t="s">
        <v>7107</v>
      </c>
      <c r="K250" t="s">
        <v>6456</v>
      </c>
      <c r="L250" t="s">
        <v>5312</v>
      </c>
      <c r="M250" t="s">
        <v>5312</v>
      </c>
      <c r="N250" t="s">
        <v>6401</v>
      </c>
      <c r="O250" t="s">
        <v>2284</v>
      </c>
      <c r="P250" t="s">
        <v>6402</v>
      </c>
      <c r="Q250" t="s">
        <v>6456</v>
      </c>
      <c r="R250" t="s">
        <v>6420</v>
      </c>
      <c r="S250" t="s">
        <v>6403</v>
      </c>
      <c r="T250" t="s">
        <v>6404</v>
      </c>
      <c r="U250" s="83" t="str">
        <f t="shared" si="3"/>
        <v>IVSLRP_2_SOLAR1</v>
      </c>
    </row>
    <row r="251" spans="1:21" x14ac:dyDescent="0.25">
      <c r="A251" t="s">
        <v>6397</v>
      </c>
      <c r="B251" t="s">
        <v>5890</v>
      </c>
      <c r="C251" t="s">
        <v>6408</v>
      </c>
      <c r="D251" s="82">
        <v>42338</v>
      </c>
      <c r="E251" t="s">
        <v>6418</v>
      </c>
      <c r="F251">
        <v>20</v>
      </c>
      <c r="G251" s="83">
        <v>20</v>
      </c>
      <c r="H251">
        <v>1</v>
      </c>
      <c r="I251" t="s">
        <v>5890</v>
      </c>
      <c r="K251" t="s">
        <v>1127</v>
      </c>
      <c r="L251" t="s">
        <v>5312</v>
      </c>
      <c r="M251" t="s">
        <v>5312</v>
      </c>
      <c r="N251" t="s">
        <v>6401</v>
      </c>
      <c r="O251" t="s">
        <v>1555</v>
      </c>
      <c r="P251" t="s">
        <v>6402</v>
      </c>
      <c r="Q251" t="s">
        <v>1127</v>
      </c>
      <c r="R251" t="s">
        <v>6420</v>
      </c>
      <c r="S251" t="s">
        <v>6403</v>
      </c>
      <c r="T251" t="s">
        <v>6404</v>
      </c>
      <c r="U251" s="83" t="str">
        <f t="shared" si="3"/>
        <v>PLAINV_6_SOLAR3</v>
      </c>
    </row>
    <row r="252" spans="1:21" x14ac:dyDescent="0.25">
      <c r="A252" t="s">
        <v>6397</v>
      </c>
      <c r="B252" t="s">
        <v>4914</v>
      </c>
      <c r="C252" t="s">
        <v>6408</v>
      </c>
      <c r="D252" s="82">
        <v>43202</v>
      </c>
      <c r="E252" t="s">
        <v>3483</v>
      </c>
      <c r="F252">
        <v>7.5</v>
      </c>
      <c r="G252" s="83">
        <v>7.5</v>
      </c>
      <c r="H252">
        <v>1</v>
      </c>
      <c r="I252" t="s">
        <v>6723</v>
      </c>
      <c r="K252" t="s">
        <v>6427</v>
      </c>
      <c r="L252" t="s">
        <v>5319</v>
      </c>
      <c r="M252" t="s">
        <v>5312</v>
      </c>
      <c r="N252" t="s">
        <v>6401</v>
      </c>
      <c r="O252" t="s">
        <v>121</v>
      </c>
      <c r="P252" t="s">
        <v>6402</v>
      </c>
      <c r="Q252" t="s">
        <v>6427</v>
      </c>
      <c r="R252" t="s">
        <v>6437</v>
      </c>
      <c r="S252" t="s">
        <v>6403</v>
      </c>
      <c r="T252" t="s">
        <v>6407</v>
      </c>
      <c r="U252" s="83" t="str">
        <f t="shared" si="3"/>
        <v>SPIFBD_1_PL1X2</v>
      </c>
    </row>
    <row r="253" spans="1:21" x14ac:dyDescent="0.25">
      <c r="A253" t="s">
        <v>6397</v>
      </c>
      <c r="B253" t="s">
        <v>3507</v>
      </c>
      <c r="C253" t="s">
        <v>6408</v>
      </c>
      <c r="D253" s="82">
        <v>39840</v>
      </c>
      <c r="E253" t="s">
        <v>3399</v>
      </c>
      <c r="F253">
        <v>150</v>
      </c>
      <c r="G253" s="83">
        <v>150</v>
      </c>
      <c r="H253">
        <v>1</v>
      </c>
      <c r="I253" t="s">
        <v>6488</v>
      </c>
      <c r="K253" t="s">
        <v>6427</v>
      </c>
      <c r="L253" t="s">
        <v>5312</v>
      </c>
      <c r="M253" t="s">
        <v>5312</v>
      </c>
      <c r="N253" t="s">
        <v>6401</v>
      </c>
      <c r="O253" t="s">
        <v>1095</v>
      </c>
      <c r="P253" t="s">
        <v>6402</v>
      </c>
      <c r="Q253" t="s">
        <v>6427</v>
      </c>
      <c r="R253" t="s">
        <v>3399</v>
      </c>
      <c r="S253" t="s">
        <v>6403</v>
      </c>
      <c r="T253" t="s">
        <v>6407</v>
      </c>
      <c r="U253" s="83" t="str">
        <f t="shared" si="3"/>
        <v>BRDSLD_2_SHILO2</v>
      </c>
    </row>
    <row r="254" spans="1:21" x14ac:dyDescent="0.25">
      <c r="A254" t="s">
        <v>6397</v>
      </c>
      <c r="B254" t="s">
        <v>3509</v>
      </c>
      <c r="C254" t="s">
        <v>6408</v>
      </c>
      <c r="D254" s="82">
        <v>41250</v>
      </c>
      <c r="E254" t="s">
        <v>3399</v>
      </c>
      <c r="F254">
        <v>100</v>
      </c>
      <c r="G254" s="83">
        <v>100</v>
      </c>
      <c r="H254">
        <v>1</v>
      </c>
      <c r="I254" t="s">
        <v>6989</v>
      </c>
      <c r="K254" t="s">
        <v>6427</v>
      </c>
      <c r="L254" t="s">
        <v>5312</v>
      </c>
      <c r="M254" t="s">
        <v>5312</v>
      </c>
      <c r="N254" t="s">
        <v>6401</v>
      </c>
      <c r="O254" t="s">
        <v>1113</v>
      </c>
      <c r="P254" t="s">
        <v>6402</v>
      </c>
      <c r="Q254" t="s">
        <v>6427</v>
      </c>
      <c r="R254" t="s">
        <v>3399</v>
      </c>
      <c r="S254" t="s">
        <v>6403</v>
      </c>
      <c r="T254" t="s">
        <v>6407</v>
      </c>
      <c r="U254" s="83" t="str">
        <f t="shared" si="3"/>
        <v>BRDSLD_2_SHLO3B</v>
      </c>
    </row>
    <row r="255" spans="1:21" x14ac:dyDescent="0.25">
      <c r="A255" t="s">
        <v>6397</v>
      </c>
      <c r="B255" t="s">
        <v>3508</v>
      </c>
      <c r="C255" t="s">
        <v>6408</v>
      </c>
      <c r="D255" s="82">
        <v>40899</v>
      </c>
      <c r="E255" t="s">
        <v>3399</v>
      </c>
      <c r="F255">
        <v>100</v>
      </c>
      <c r="G255" s="83">
        <v>102.5</v>
      </c>
      <c r="H255">
        <v>1</v>
      </c>
      <c r="I255" t="s">
        <v>3508</v>
      </c>
      <c r="K255" t="s">
        <v>6427</v>
      </c>
      <c r="L255" t="s">
        <v>5312</v>
      </c>
      <c r="M255" t="s">
        <v>5312</v>
      </c>
      <c r="N255" t="s">
        <v>6401</v>
      </c>
      <c r="O255" t="s">
        <v>1063</v>
      </c>
      <c r="P255" t="s">
        <v>6402</v>
      </c>
      <c r="Q255" t="s">
        <v>6427</v>
      </c>
      <c r="R255" t="s">
        <v>3399</v>
      </c>
      <c r="S255" t="s">
        <v>6403</v>
      </c>
      <c r="T255" t="s">
        <v>6407</v>
      </c>
      <c r="U255" s="83" t="str">
        <f t="shared" si="3"/>
        <v>BRDSLD_2_SHLO3A</v>
      </c>
    </row>
    <row r="256" spans="1:21" x14ac:dyDescent="0.25">
      <c r="A256" t="s">
        <v>6397</v>
      </c>
      <c r="B256" t="s">
        <v>1100</v>
      </c>
      <c r="C256" t="s">
        <v>6408</v>
      </c>
      <c r="D256" s="82">
        <v>38806</v>
      </c>
      <c r="E256" t="s">
        <v>3399</v>
      </c>
      <c r="F256">
        <v>150</v>
      </c>
      <c r="G256" s="83">
        <v>150</v>
      </c>
      <c r="H256">
        <v>1</v>
      </c>
      <c r="I256" t="s">
        <v>7140</v>
      </c>
      <c r="K256" t="s">
        <v>6427</v>
      </c>
      <c r="L256" t="s">
        <v>5312</v>
      </c>
      <c r="M256" t="s">
        <v>5312</v>
      </c>
      <c r="N256" t="s">
        <v>6401</v>
      </c>
      <c r="O256" t="s">
        <v>1101</v>
      </c>
      <c r="P256" t="s">
        <v>6402</v>
      </c>
      <c r="Q256" t="s">
        <v>6427</v>
      </c>
      <c r="R256" t="s">
        <v>3399</v>
      </c>
      <c r="S256" t="s">
        <v>6403</v>
      </c>
      <c r="T256" t="s">
        <v>6407</v>
      </c>
      <c r="U256" s="83" t="str">
        <f t="shared" si="3"/>
        <v>BRDSLD_2_SHILO1</v>
      </c>
    </row>
    <row r="257" spans="1:21" x14ac:dyDescent="0.25">
      <c r="A257" t="s">
        <v>6397</v>
      </c>
      <c r="B257" t="s">
        <v>7438</v>
      </c>
      <c r="C257" t="s">
        <v>6399</v>
      </c>
      <c r="D257" t="s">
        <v>6400</v>
      </c>
      <c r="E257" t="s">
        <v>6409</v>
      </c>
      <c r="F257">
        <v>40</v>
      </c>
      <c r="G257" s="83">
        <v>40</v>
      </c>
      <c r="H257">
        <v>1</v>
      </c>
      <c r="I257" t="s">
        <v>6733</v>
      </c>
      <c r="J257" t="s">
        <v>6734</v>
      </c>
      <c r="L257" t="s">
        <v>5312</v>
      </c>
      <c r="M257" t="s">
        <v>5319</v>
      </c>
      <c r="N257" t="s">
        <v>6401</v>
      </c>
      <c r="O257" t="s">
        <v>7439</v>
      </c>
      <c r="P257" t="s">
        <v>6402</v>
      </c>
      <c r="R257" t="s">
        <v>6425</v>
      </c>
      <c r="S257" t="s">
        <v>6403</v>
      </c>
      <c r="T257" t="s">
        <v>6407</v>
      </c>
      <c r="U257" s="83" t="str">
        <f t="shared" si="3"/>
        <v>SHELRF_1_UNITS</v>
      </c>
    </row>
    <row r="258" spans="1:21" x14ac:dyDescent="0.25">
      <c r="A258" t="s">
        <v>6397</v>
      </c>
      <c r="B258" t="s">
        <v>7314</v>
      </c>
      <c r="C258" t="s">
        <v>6399</v>
      </c>
      <c r="D258" t="s">
        <v>6400</v>
      </c>
      <c r="E258" t="s">
        <v>6409</v>
      </c>
      <c r="F258">
        <v>40</v>
      </c>
      <c r="G258" s="83">
        <v>40</v>
      </c>
      <c r="H258">
        <v>1</v>
      </c>
      <c r="I258" t="s">
        <v>6733</v>
      </c>
      <c r="J258" t="s">
        <v>6734</v>
      </c>
      <c r="L258" t="s">
        <v>5312</v>
      </c>
      <c r="M258" t="s">
        <v>5319</v>
      </c>
      <c r="N258" t="s">
        <v>6401</v>
      </c>
      <c r="O258" t="s">
        <v>7315</v>
      </c>
      <c r="P258" t="s">
        <v>6402</v>
      </c>
      <c r="R258" t="s">
        <v>6425</v>
      </c>
      <c r="S258" t="s">
        <v>6403</v>
      </c>
      <c r="T258" t="s">
        <v>6407</v>
      </c>
      <c r="U258" s="83" t="str">
        <f t="shared" ref="U258:U321" si="4">IF(J258="",O258,J258)</f>
        <v>SHELRF_1_UNITS</v>
      </c>
    </row>
    <row r="259" spans="1:21" x14ac:dyDescent="0.25">
      <c r="A259" t="s">
        <v>6397</v>
      </c>
      <c r="B259" t="s">
        <v>6732</v>
      </c>
      <c r="C259" t="s">
        <v>6399</v>
      </c>
      <c r="D259" t="s">
        <v>6400</v>
      </c>
      <c r="E259" t="s">
        <v>6475</v>
      </c>
      <c r="F259">
        <v>20</v>
      </c>
      <c r="G259" s="83">
        <v>20</v>
      </c>
      <c r="H259">
        <v>1</v>
      </c>
      <c r="I259" t="s">
        <v>6733</v>
      </c>
      <c r="J259" t="s">
        <v>6734</v>
      </c>
      <c r="L259" t="s">
        <v>5312</v>
      </c>
      <c r="M259" t="s">
        <v>5319</v>
      </c>
      <c r="N259" t="s">
        <v>6401</v>
      </c>
      <c r="O259" t="s">
        <v>6735</v>
      </c>
      <c r="P259" t="s">
        <v>6402</v>
      </c>
      <c r="R259" t="s">
        <v>6437</v>
      </c>
      <c r="S259" t="s">
        <v>6403</v>
      </c>
      <c r="T259" t="s">
        <v>6407</v>
      </c>
      <c r="U259" s="83" t="str">
        <f t="shared" si="4"/>
        <v>SHELRF_1_UNITS</v>
      </c>
    </row>
    <row r="260" spans="1:21" x14ac:dyDescent="0.25">
      <c r="A260" t="s">
        <v>6397</v>
      </c>
      <c r="B260" t="s">
        <v>7034</v>
      </c>
      <c r="C260" t="s">
        <v>6408</v>
      </c>
      <c r="D260" s="82">
        <v>34700</v>
      </c>
      <c r="E260" t="s">
        <v>6409</v>
      </c>
      <c r="F260" t="s">
        <v>6432</v>
      </c>
      <c r="G260" s="83">
        <v>100</v>
      </c>
      <c r="H260">
        <v>1</v>
      </c>
      <c r="I260" t="s">
        <v>6733</v>
      </c>
      <c r="J260" t="s">
        <v>6734</v>
      </c>
      <c r="K260" t="s">
        <v>6427</v>
      </c>
      <c r="L260" t="s">
        <v>5319</v>
      </c>
      <c r="M260" t="s">
        <v>5319</v>
      </c>
      <c r="N260" t="s">
        <v>6401</v>
      </c>
      <c r="O260" t="s">
        <v>6734</v>
      </c>
      <c r="P260" t="s">
        <v>6402</v>
      </c>
      <c r="Q260" t="s">
        <v>6427</v>
      </c>
      <c r="R260" t="s">
        <v>6436</v>
      </c>
      <c r="S260" t="s">
        <v>6403</v>
      </c>
      <c r="T260" t="s">
        <v>6407</v>
      </c>
      <c r="U260" s="83" t="str">
        <f t="shared" si="4"/>
        <v>SHELRF_1_UNITS</v>
      </c>
    </row>
    <row r="261" spans="1:21" x14ac:dyDescent="0.25">
      <c r="A261" t="s">
        <v>6397</v>
      </c>
      <c r="B261" t="s">
        <v>3331</v>
      </c>
      <c r="C261" t="s">
        <v>6408</v>
      </c>
      <c r="D261" s="82">
        <v>42159</v>
      </c>
      <c r="E261" t="s">
        <v>6418</v>
      </c>
      <c r="F261">
        <v>20</v>
      </c>
      <c r="G261" s="83">
        <v>20</v>
      </c>
      <c r="H261">
        <v>1</v>
      </c>
      <c r="I261" t="s">
        <v>6462</v>
      </c>
      <c r="K261" t="s">
        <v>6427</v>
      </c>
      <c r="L261" t="s">
        <v>5312</v>
      </c>
      <c r="M261" t="s">
        <v>5312</v>
      </c>
      <c r="N261" t="s">
        <v>6401</v>
      </c>
      <c r="O261" t="s">
        <v>938</v>
      </c>
      <c r="P261" t="s">
        <v>6402</v>
      </c>
      <c r="Q261" t="s">
        <v>6427</v>
      </c>
      <c r="R261" t="s">
        <v>6420</v>
      </c>
      <c r="S261" t="s">
        <v>6403</v>
      </c>
      <c r="T261" t="s">
        <v>6451</v>
      </c>
      <c r="U261" s="83" t="str">
        <f t="shared" si="4"/>
        <v>7STDRD_1_SOLAR1</v>
      </c>
    </row>
    <row r="262" spans="1:21" x14ac:dyDescent="0.25">
      <c r="A262" t="s">
        <v>905</v>
      </c>
      <c r="B262" t="s">
        <v>7370</v>
      </c>
      <c r="C262" t="s">
        <v>6408</v>
      </c>
      <c r="D262" s="82">
        <v>42245</v>
      </c>
      <c r="E262" t="s">
        <v>6418</v>
      </c>
      <c r="F262" t="s">
        <v>6432</v>
      </c>
      <c r="G262" s="83">
        <v>50</v>
      </c>
      <c r="H262">
        <v>1</v>
      </c>
      <c r="I262" t="s">
        <v>7228</v>
      </c>
      <c r="K262" t="s">
        <v>6456</v>
      </c>
      <c r="L262" t="s">
        <v>5312</v>
      </c>
      <c r="M262" t="s">
        <v>5312</v>
      </c>
      <c r="N262" t="s">
        <v>6434</v>
      </c>
      <c r="O262" t="s">
        <v>2281</v>
      </c>
      <c r="P262" t="s">
        <v>6402</v>
      </c>
      <c r="Q262" t="s">
        <v>6456</v>
      </c>
      <c r="R262" t="s">
        <v>6420</v>
      </c>
      <c r="S262" t="s">
        <v>6403</v>
      </c>
      <c r="T262" t="s">
        <v>6404</v>
      </c>
      <c r="U262" s="83" t="str">
        <f t="shared" si="4"/>
        <v>SNORA_2_SNRSLR</v>
      </c>
    </row>
    <row r="263" spans="1:21" x14ac:dyDescent="0.25">
      <c r="A263" t="s">
        <v>905</v>
      </c>
      <c r="B263" t="s">
        <v>7548</v>
      </c>
      <c r="C263" t="s">
        <v>6408</v>
      </c>
      <c r="D263" s="82">
        <v>42245</v>
      </c>
      <c r="E263" t="s">
        <v>6418</v>
      </c>
      <c r="F263">
        <v>50</v>
      </c>
      <c r="G263" s="83">
        <v>50</v>
      </c>
      <c r="H263">
        <v>1</v>
      </c>
      <c r="I263" t="s">
        <v>7228</v>
      </c>
      <c r="K263" t="s">
        <v>6456</v>
      </c>
      <c r="L263" t="s">
        <v>5312</v>
      </c>
      <c r="M263" t="s">
        <v>5312</v>
      </c>
      <c r="N263" t="s">
        <v>6434</v>
      </c>
      <c r="O263" t="s">
        <v>2280</v>
      </c>
      <c r="P263" t="s">
        <v>6402</v>
      </c>
      <c r="Q263" t="s">
        <v>6456</v>
      </c>
      <c r="R263" t="s">
        <v>6420</v>
      </c>
      <c r="S263" t="s">
        <v>6403</v>
      </c>
      <c r="T263" t="s">
        <v>6404</v>
      </c>
      <c r="U263" s="83" t="str">
        <f t="shared" si="4"/>
        <v>ARKANS_1_ARKSLR</v>
      </c>
    </row>
    <row r="264" spans="1:21" x14ac:dyDescent="0.25">
      <c r="A264" t="s">
        <v>905</v>
      </c>
      <c r="B264" t="s">
        <v>7419</v>
      </c>
      <c r="C264" t="s">
        <v>6408</v>
      </c>
      <c r="D264" s="82">
        <v>42245</v>
      </c>
      <c r="E264" t="s">
        <v>6418</v>
      </c>
      <c r="F264">
        <v>50</v>
      </c>
      <c r="G264" s="83">
        <v>50</v>
      </c>
      <c r="H264">
        <v>1</v>
      </c>
      <c r="I264" t="s">
        <v>7228</v>
      </c>
      <c r="K264" t="s">
        <v>6456</v>
      </c>
      <c r="L264" t="s">
        <v>5312</v>
      </c>
      <c r="M264" t="s">
        <v>5312</v>
      </c>
      <c r="N264" t="s">
        <v>6434</v>
      </c>
      <c r="O264" t="s">
        <v>2279</v>
      </c>
      <c r="P264" t="s">
        <v>6402</v>
      </c>
      <c r="Q264" t="s">
        <v>6456</v>
      </c>
      <c r="R264" t="s">
        <v>6420</v>
      </c>
      <c r="S264" t="s">
        <v>6403</v>
      </c>
      <c r="T264" t="s">
        <v>6404</v>
      </c>
      <c r="U264" s="83" t="str">
        <f t="shared" si="4"/>
        <v>ALHMBR_1_ALHSLR</v>
      </c>
    </row>
    <row r="265" spans="1:21" x14ac:dyDescent="0.25">
      <c r="A265" t="s">
        <v>905</v>
      </c>
      <c r="B265" t="s">
        <v>7318</v>
      </c>
      <c r="C265" t="s">
        <v>6408</v>
      </c>
      <c r="D265" s="82">
        <v>42368</v>
      </c>
      <c r="E265" t="s">
        <v>6418</v>
      </c>
      <c r="F265">
        <v>20</v>
      </c>
      <c r="G265" s="83">
        <v>20</v>
      </c>
      <c r="H265">
        <v>1</v>
      </c>
      <c r="I265" t="s">
        <v>7228</v>
      </c>
      <c r="K265" t="s">
        <v>6456</v>
      </c>
      <c r="L265" t="s">
        <v>5312</v>
      </c>
      <c r="M265" t="s">
        <v>5312</v>
      </c>
      <c r="N265" t="s">
        <v>6434</v>
      </c>
      <c r="O265" t="s">
        <v>2297</v>
      </c>
      <c r="P265" t="s">
        <v>6402</v>
      </c>
      <c r="Q265" t="s">
        <v>6456</v>
      </c>
      <c r="R265" t="s">
        <v>6420</v>
      </c>
      <c r="S265" t="s">
        <v>6403</v>
      </c>
      <c r="T265" t="s">
        <v>6404</v>
      </c>
      <c r="U265" s="83" t="str">
        <f t="shared" si="4"/>
        <v>ANZA_6_SOLAR1</v>
      </c>
    </row>
    <row r="266" spans="1:21" x14ac:dyDescent="0.25">
      <c r="A266" t="s">
        <v>6397</v>
      </c>
      <c r="B266" t="s">
        <v>3762</v>
      </c>
      <c r="C266" t="s">
        <v>6408</v>
      </c>
      <c r="D266" s="82">
        <v>41426</v>
      </c>
      <c r="E266" t="s">
        <v>6418</v>
      </c>
      <c r="F266">
        <v>9</v>
      </c>
      <c r="G266" s="83">
        <v>9</v>
      </c>
      <c r="H266">
        <v>1</v>
      </c>
      <c r="I266" t="s">
        <v>7425</v>
      </c>
      <c r="K266" t="s">
        <v>1127</v>
      </c>
      <c r="L266" t="s">
        <v>5312</v>
      </c>
      <c r="M266" t="s">
        <v>5312</v>
      </c>
      <c r="N266" t="s">
        <v>6401</v>
      </c>
      <c r="O266" t="s">
        <v>1400</v>
      </c>
      <c r="P266" t="s">
        <v>6402</v>
      </c>
      <c r="Q266" t="s">
        <v>1127</v>
      </c>
      <c r="R266" t="s">
        <v>6420</v>
      </c>
      <c r="S266" t="s">
        <v>6403</v>
      </c>
      <c r="T266" t="s">
        <v>6404</v>
      </c>
      <c r="U266" s="83" t="str">
        <f t="shared" si="4"/>
        <v>DEVERS_1_SOLAR2</v>
      </c>
    </row>
    <row r="267" spans="1:21" x14ac:dyDescent="0.25">
      <c r="A267" t="s">
        <v>6397</v>
      </c>
      <c r="B267" t="s">
        <v>3761</v>
      </c>
      <c r="C267" t="s">
        <v>6408</v>
      </c>
      <c r="D267" s="82">
        <v>41426</v>
      </c>
      <c r="E267" t="s">
        <v>6418</v>
      </c>
      <c r="F267">
        <v>12</v>
      </c>
      <c r="G267" s="83">
        <v>12</v>
      </c>
      <c r="H267">
        <v>1</v>
      </c>
      <c r="I267" t="s">
        <v>7293</v>
      </c>
      <c r="K267" t="s">
        <v>1127</v>
      </c>
      <c r="L267" t="s">
        <v>5312</v>
      </c>
      <c r="M267" t="s">
        <v>5312</v>
      </c>
      <c r="N267" t="s">
        <v>6401</v>
      </c>
      <c r="O267" t="s">
        <v>1397</v>
      </c>
      <c r="P267" t="s">
        <v>6402</v>
      </c>
      <c r="Q267" t="s">
        <v>1127</v>
      </c>
      <c r="R267" t="s">
        <v>6420</v>
      </c>
      <c r="S267" t="s">
        <v>6403</v>
      </c>
      <c r="T267" t="s">
        <v>6404</v>
      </c>
      <c r="U267" s="83" t="str">
        <f t="shared" si="4"/>
        <v>DEVERS_1_SOLAR1</v>
      </c>
    </row>
    <row r="268" spans="1:21" x14ac:dyDescent="0.25">
      <c r="A268" t="s">
        <v>6397</v>
      </c>
      <c r="B268" t="s">
        <v>1787</v>
      </c>
      <c r="C268" t="s">
        <v>6408</v>
      </c>
      <c r="D268" s="82">
        <v>42216</v>
      </c>
      <c r="E268" t="s">
        <v>6418</v>
      </c>
      <c r="F268">
        <v>10</v>
      </c>
      <c r="G268" s="83">
        <v>10</v>
      </c>
      <c r="H268">
        <v>1</v>
      </c>
      <c r="I268" t="s">
        <v>1787</v>
      </c>
      <c r="K268" t="s">
        <v>1127</v>
      </c>
      <c r="L268" t="s">
        <v>5312</v>
      </c>
      <c r="M268" t="s">
        <v>5312</v>
      </c>
      <c r="N268" t="s">
        <v>6401</v>
      </c>
      <c r="O268" t="s">
        <v>1788</v>
      </c>
      <c r="P268" t="s">
        <v>6402</v>
      </c>
      <c r="Q268" t="s">
        <v>1127</v>
      </c>
      <c r="R268" t="s">
        <v>6420</v>
      </c>
      <c r="S268" t="s">
        <v>6403</v>
      </c>
      <c r="T268" t="s">
        <v>6404</v>
      </c>
      <c r="U268" s="83" t="str">
        <f t="shared" si="4"/>
        <v>PMDLET_6_SOLAR1</v>
      </c>
    </row>
    <row r="269" spans="1:21" x14ac:dyDescent="0.25">
      <c r="A269" t="s">
        <v>6397</v>
      </c>
      <c r="B269" t="s">
        <v>3760</v>
      </c>
      <c r="C269" t="s">
        <v>6408</v>
      </c>
      <c r="D269" s="82">
        <v>41039</v>
      </c>
      <c r="E269" t="s">
        <v>6418</v>
      </c>
      <c r="F269">
        <v>2</v>
      </c>
      <c r="G269" s="83">
        <v>2</v>
      </c>
      <c r="H269">
        <v>1</v>
      </c>
      <c r="I269" t="s">
        <v>1513</v>
      </c>
      <c r="K269" t="s">
        <v>1127</v>
      </c>
      <c r="L269" t="s">
        <v>5312</v>
      </c>
      <c r="M269" t="s">
        <v>5312</v>
      </c>
      <c r="N269" t="s">
        <v>6401</v>
      </c>
      <c r="O269" t="s">
        <v>1514</v>
      </c>
      <c r="P269" t="s">
        <v>6402</v>
      </c>
      <c r="Q269" t="s">
        <v>1127</v>
      </c>
      <c r="R269" t="s">
        <v>6420</v>
      </c>
      <c r="S269" t="s">
        <v>6403</v>
      </c>
      <c r="T269" t="s">
        <v>6404</v>
      </c>
      <c r="U269" s="83" t="str">
        <f t="shared" si="4"/>
        <v>DEVERS_1_SEPV05</v>
      </c>
    </row>
    <row r="270" spans="1:21" x14ac:dyDescent="0.25">
      <c r="A270" t="s">
        <v>6397</v>
      </c>
      <c r="B270" t="s">
        <v>4442</v>
      </c>
      <c r="C270" t="s">
        <v>6408</v>
      </c>
      <c r="D270" s="82">
        <v>41400</v>
      </c>
      <c r="E270" t="s">
        <v>6409</v>
      </c>
      <c r="F270">
        <v>131.80000000000001</v>
      </c>
      <c r="G270" s="83">
        <v>101.8</v>
      </c>
      <c r="H270">
        <v>1</v>
      </c>
      <c r="I270" t="s">
        <v>6598</v>
      </c>
      <c r="K270" t="s">
        <v>1127</v>
      </c>
      <c r="L270" t="s">
        <v>5312</v>
      </c>
      <c r="M270" t="s">
        <v>5312</v>
      </c>
      <c r="N270" t="s">
        <v>6401</v>
      </c>
      <c r="O270" t="s">
        <v>4441</v>
      </c>
      <c r="P270" t="s">
        <v>6402</v>
      </c>
      <c r="Q270" t="s">
        <v>1127</v>
      </c>
      <c r="R270" t="s">
        <v>6425</v>
      </c>
      <c r="S270" t="s">
        <v>6403</v>
      </c>
      <c r="T270" t="s">
        <v>6404</v>
      </c>
      <c r="U270" s="83" t="str">
        <f t="shared" si="4"/>
        <v>SENTNL_2_CTG8</v>
      </c>
    </row>
    <row r="271" spans="1:21" x14ac:dyDescent="0.25">
      <c r="A271" t="s">
        <v>6397</v>
      </c>
      <c r="B271" t="s">
        <v>4439</v>
      </c>
      <c r="C271" t="s">
        <v>6408</v>
      </c>
      <c r="D271" s="82">
        <v>41400</v>
      </c>
      <c r="E271" t="s">
        <v>6409</v>
      </c>
      <c r="F271">
        <v>131.80000000000001</v>
      </c>
      <c r="G271" s="83">
        <v>97.06</v>
      </c>
      <c r="H271">
        <v>1</v>
      </c>
      <c r="I271" t="s">
        <v>6598</v>
      </c>
      <c r="K271" t="s">
        <v>1127</v>
      </c>
      <c r="L271" t="s">
        <v>5312</v>
      </c>
      <c r="M271" t="s">
        <v>5312</v>
      </c>
      <c r="N271" t="s">
        <v>6401</v>
      </c>
      <c r="O271" t="s">
        <v>4438</v>
      </c>
      <c r="P271" t="s">
        <v>6402</v>
      </c>
      <c r="Q271" t="s">
        <v>1127</v>
      </c>
      <c r="R271" t="s">
        <v>6425</v>
      </c>
      <c r="S271" t="s">
        <v>6403</v>
      </c>
      <c r="T271" t="s">
        <v>6404</v>
      </c>
      <c r="U271" s="83" t="str">
        <f t="shared" si="4"/>
        <v>SENTNL_2_CTG7</v>
      </c>
    </row>
    <row r="272" spans="1:21" x14ac:dyDescent="0.25">
      <c r="A272" t="s">
        <v>6397</v>
      </c>
      <c r="B272" t="s">
        <v>4395</v>
      </c>
      <c r="C272" t="s">
        <v>6408</v>
      </c>
      <c r="D272" s="82">
        <v>41400</v>
      </c>
      <c r="E272" t="s">
        <v>6409</v>
      </c>
      <c r="F272">
        <v>131.80000000000001</v>
      </c>
      <c r="G272" s="83">
        <v>100.99</v>
      </c>
      <c r="H272">
        <v>1</v>
      </c>
      <c r="I272" t="s">
        <v>6598</v>
      </c>
      <c r="K272" t="s">
        <v>1127</v>
      </c>
      <c r="L272" t="s">
        <v>5312</v>
      </c>
      <c r="M272" t="s">
        <v>5312</v>
      </c>
      <c r="N272" t="s">
        <v>6401</v>
      </c>
      <c r="O272" t="s">
        <v>4394</v>
      </c>
      <c r="P272" t="s">
        <v>6402</v>
      </c>
      <c r="Q272" t="s">
        <v>1127</v>
      </c>
      <c r="R272" t="s">
        <v>6425</v>
      </c>
      <c r="S272" t="s">
        <v>6403</v>
      </c>
      <c r="T272" t="s">
        <v>6404</v>
      </c>
      <c r="U272" s="83" t="str">
        <f t="shared" si="4"/>
        <v>SENTNL_2_CTG6</v>
      </c>
    </row>
    <row r="273" spans="1:21" x14ac:dyDescent="0.25">
      <c r="A273" t="s">
        <v>6397</v>
      </c>
      <c r="B273" t="s">
        <v>4392</v>
      </c>
      <c r="C273" t="s">
        <v>6408</v>
      </c>
      <c r="D273" s="82">
        <v>41400</v>
      </c>
      <c r="E273" t="s">
        <v>6409</v>
      </c>
      <c r="F273">
        <v>131.80000000000001</v>
      </c>
      <c r="G273" s="83">
        <v>103.81</v>
      </c>
      <c r="H273">
        <v>1</v>
      </c>
      <c r="I273" t="s">
        <v>6598</v>
      </c>
      <c r="K273" t="s">
        <v>1127</v>
      </c>
      <c r="L273" t="s">
        <v>5312</v>
      </c>
      <c r="M273" t="s">
        <v>5312</v>
      </c>
      <c r="N273" t="s">
        <v>6401</v>
      </c>
      <c r="O273" t="s">
        <v>4391</v>
      </c>
      <c r="P273" t="s">
        <v>6402</v>
      </c>
      <c r="Q273" t="s">
        <v>1127</v>
      </c>
      <c r="R273" t="s">
        <v>6425</v>
      </c>
      <c r="S273" t="s">
        <v>6403</v>
      </c>
      <c r="T273" t="s">
        <v>6404</v>
      </c>
      <c r="U273" s="83" t="str">
        <f t="shared" si="4"/>
        <v>SENTNL_2_CTG5</v>
      </c>
    </row>
    <row r="274" spans="1:21" x14ac:dyDescent="0.25">
      <c r="A274" t="s">
        <v>6397</v>
      </c>
      <c r="B274" t="s">
        <v>4363</v>
      </c>
      <c r="C274" t="s">
        <v>6408</v>
      </c>
      <c r="D274" s="82">
        <v>41400</v>
      </c>
      <c r="E274" t="s">
        <v>6409</v>
      </c>
      <c r="F274">
        <v>131.80000000000001</v>
      </c>
      <c r="G274" s="83">
        <v>102.47</v>
      </c>
      <c r="H274">
        <v>1</v>
      </c>
      <c r="I274" t="s">
        <v>6598</v>
      </c>
      <c r="K274" t="s">
        <v>1127</v>
      </c>
      <c r="L274" t="s">
        <v>5312</v>
      </c>
      <c r="M274" t="s">
        <v>5312</v>
      </c>
      <c r="N274" t="s">
        <v>6401</v>
      </c>
      <c r="O274" t="s">
        <v>4362</v>
      </c>
      <c r="P274" t="s">
        <v>6402</v>
      </c>
      <c r="Q274" t="s">
        <v>1127</v>
      </c>
      <c r="R274" t="s">
        <v>6425</v>
      </c>
      <c r="S274" t="s">
        <v>6403</v>
      </c>
      <c r="T274" t="s">
        <v>6404</v>
      </c>
      <c r="U274" s="83" t="str">
        <f t="shared" si="4"/>
        <v>SENTNL_2_CTG4</v>
      </c>
    </row>
    <row r="275" spans="1:21" x14ac:dyDescent="0.25">
      <c r="A275" t="s">
        <v>6397</v>
      </c>
      <c r="B275" t="s">
        <v>4354</v>
      </c>
      <c r="C275" t="s">
        <v>6408</v>
      </c>
      <c r="D275" s="82">
        <v>41400</v>
      </c>
      <c r="E275" t="s">
        <v>6409</v>
      </c>
      <c r="F275">
        <v>131.80000000000001</v>
      </c>
      <c r="G275" s="83">
        <v>96.85</v>
      </c>
      <c r="H275">
        <v>1</v>
      </c>
      <c r="I275" t="s">
        <v>6598</v>
      </c>
      <c r="K275" t="s">
        <v>1127</v>
      </c>
      <c r="L275" t="s">
        <v>5312</v>
      </c>
      <c r="M275" t="s">
        <v>5312</v>
      </c>
      <c r="N275" t="s">
        <v>6401</v>
      </c>
      <c r="O275" t="s">
        <v>4353</v>
      </c>
      <c r="P275" t="s">
        <v>6402</v>
      </c>
      <c r="Q275" t="s">
        <v>1127</v>
      </c>
      <c r="R275" t="s">
        <v>6425</v>
      </c>
      <c r="S275" t="s">
        <v>6403</v>
      </c>
      <c r="T275" t="s">
        <v>6404</v>
      </c>
      <c r="U275" s="83" t="str">
        <f t="shared" si="4"/>
        <v>SENTNL_2_CTG3</v>
      </c>
    </row>
    <row r="276" spans="1:21" x14ac:dyDescent="0.25">
      <c r="A276" t="s">
        <v>6397</v>
      </c>
      <c r="B276" t="s">
        <v>4350</v>
      </c>
      <c r="C276" t="s">
        <v>6408</v>
      </c>
      <c r="D276" s="82">
        <v>41400</v>
      </c>
      <c r="E276" t="s">
        <v>6409</v>
      </c>
      <c r="F276">
        <v>131.80000000000001</v>
      </c>
      <c r="G276" s="83">
        <v>95.34</v>
      </c>
      <c r="H276">
        <v>1</v>
      </c>
      <c r="I276" t="s">
        <v>6598</v>
      </c>
      <c r="K276" t="s">
        <v>1127</v>
      </c>
      <c r="L276" t="s">
        <v>5312</v>
      </c>
      <c r="M276" t="s">
        <v>5312</v>
      </c>
      <c r="N276" t="s">
        <v>6401</v>
      </c>
      <c r="O276" t="s">
        <v>4349</v>
      </c>
      <c r="P276" t="s">
        <v>6402</v>
      </c>
      <c r="Q276" t="s">
        <v>1127</v>
      </c>
      <c r="R276" t="s">
        <v>6425</v>
      </c>
      <c r="S276" t="s">
        <v>6403</v>
      </c>
      <c r="T276" t="s">
        <v>6404</v>
      </c>
      <c r="U276" s="83" t="str">
        <f t="shared" si="4"/>
        <v>SENTNL_2_CTG2</v>
      </c>
    </row>
    <row r="277" spans="1:21" x14ac:dyDescent="0.25">
      <c r="A277" t="s">
        <v>6397</v>
      </c>
      <c r="B277" t="s">
        <v>4343</v>
      </c>
      <c r="C277" t="s">
        <v>6408</v>
      </c>
      <c r="D277" s="82">
        <v>41400</v>
      </c>
      <c r="E277" t="s">
        <v>6409</v>
      </c>
      <c r="F277">
        <v>131.80000000000001</v>
      </c>
      <c r="G277" s="83">
        <v>103.76</v>
      </c>
      <c r="H277">
        <v>1</v>
      </c>
      <c r="I277" t="s">
        <v>6598</v>
      </c>
      <c r="K277" t="s">
        <v>1127</v>
      </c>
      <c r="L277" t="s">
        <v>5312</v>
      </c>
      <c r="M277" t="s">
        <v>5312</v>
      </c>
      <c r="N277" t="s">
        <v>6401</v>
      </c>
      <c r="O277" t="s">
        <v>4342</v>
      </c>
      <c r="P277" t="s">
        <v>6402</v>
      </c>
      <c r="Q277" t="s">
        <v>1127</v>
      </c>
      <c r="R277" t="s">
        <v>6425</v>
      </c>
      <c r="S277" t="s">
        <v>6403</v>
      </c>
      <c r="T277" t="s">
        <v>6404</v>
      </c>
      <c r="U277" s="83" t="str">
        <f t="shared" si="4"/>
        <v>SENTNL_2_CTG1</v>
      </c>
    </row>
    <row r="278" spans="1:21" x14ac:dyDescent="0.25">
      <c r="A278" t="s">
        <v>6397</v>
      </c>
      <c r="B278" t="s">
        <v>6104</v>
      </c>
      <c r="C278" t="s">
        <v>6408</v>
      </c>
      <c r="D278" t="s">
        <v>6400</v>
      </c>
      <c r="E278" t="s">
        <v>6429</v>
      </c>
      <c r="F278" t="s">
        <v>6432</v>
      </c>
      <c r="G278" s="83">
        <v>0.99</v>
      </c>
      <c r="H278">
        <v>1</v>
      </c>
      <c r="I278" t="s">
        <v>6860</v>
      </c>
      <c r="J278" t="s">
        <v>6104</v>
      </c>
      <c r="K278" t="s">
        <v>1127</v>
      </c>
      <c r="L278" t="s">
        <v>5312</v>
      </c>
      <c r="M278" t="s">
        <v>5319</v>
      </c>
      <c r="N278" t="s">
        <v>6401</v>
      </c>
      <c r="O278" t="s">
        <v>6104</v>
      </c>
      <c r="P278" t="s">
        <v>6402</v>
      </c>
      <c r="Q278" t="s">
        <v>1127</v>
      </c>
      <c r="R278" t="s">
        <v>6429</v>
      </c>
      <c r="S278" t="s">
        <v>6403</v>
      </c>
      <c r="T278" t="s">
        <v>6404</v>
      </c>
      <c r="U278" s="83" t="str">
        <f t="shared" si="4"/>
        <v>SCEW_2_PDRP117</v>
      </c>
    </row>
    <row r="279" spans="1:21" x14ac:dyDescent="0.25">
      <c r="A279" t="s">
        <v>6397</v>
      </c>
      <c r="B279" t="s">
        <v>6095</v>
      </c>
      <c r="C279" t="s">
        <v>6408</v>
      </c>
      <c r="D279" t="s">
        <v>6400</v>
      </c>
      <c r="E279" t="s">
        <v>6429</v>
      </c>
      <c r="F279" t="s">
        <v>6432</v>
      </c>
      <c r="G279" s="83">
        <v>0.99</v>
      </c>
      <c r="H279">
        <v>1</v>
      </c>
      <c r="I279" t="s">
        <v>6591</v>
      </c>
      <c r="J279" t="s">
        <v>6095</v>
      </c>
      <c r="K279" t="s">
        <v>1127</v>
      </c>
      <c r="L279" t="s">
        <v>5312</v>
      </c>
      <c r="M279" t="s">
        <v>5319</v>
      </c>
      <c r="N279" t="s">
        <v>6401</v>
      </c>
      <c r="O279" t="s">
        <v>6095</v>
      </c>
      <c r="P279" t="s">
        <v>6402</v>
      </c>
      <c r="Q279" t="s">
        <v>1127</v>
      </c>
      <c r="R279" t="s">
        <v>6429</v>
      </c>
      <c r="S279" t="s">
        <v>6403</v>
      </c>
      <c r="T279" t="s">
        <v>6404</v>
      </c>
      <c r="U279" s="83" t="str">
        <f t="shared" si="4"/>
        <v>SCEW_2_PDRP105</v>
      </c>
    </row>
    <row r="280" spans="1:21" x14ac:dyDescent="0.25">
      <c r="A280" t="s">
        <v>6397</v>
      </c>
      <c r="B280" t="s">
        <v>6094</v>
      </c>
      <c r="C280" t="s">
        <v>6408</v>
      </c>
      <c r="D280" t="s">
        <v>6400</v>
      </c>
      <c r="E280" t="s">
        <v>6429</v>
      </c>
      <c r="F280" t="s">
        <v>6432</v>
      </c>
      <c r="G280" s="83">
        <v>0.99</v>
      </c>
      <c r="H280">
        <v>1</v>
      </c>
      <c r="I280" t="s">
        <v>6591</v>
      </c>
      <c r="J280" t="s">
        <v>6094</v>
      </c>
      <c r="K280" t="s">
        <v>1127</v>
      </c>
      <c r="L280" t="s">
        <v>5312</v>
      </c>
      <c r="M280" t="s">
        <v>5319</v>
      </c>
      <c r="N280" t="s">
        <v>6401</v>
      </c>
      <c r="O280" t="s">
        <v>6094</v>
      </c>
      <c r="P280" t="s">
        <v>6402</v>
      </c>
      <c r="Q280" t="s">
        <v>1127</v>
      </c>
      <c r="R280" t="s">
        <v>6429</v>
      </c>
      <c r="S280" t="s">
        <v>6403</v>
      </c>
      <c r="T280" t="s">
        <v>6404</v>
      </c>
      <c r="U280" s="83" t="str">
        <f t="shared" si="4"/>
        <v>SCEW_2_PDRP104</v>
      </c>
    </row>
    <row r="281" spans="1:21" x14ac:dyDescent="0.25">
      <c r="A281" t="s">
        <v>6397</v>
      </c>
      <c r="B281" t="s">
        <v>6093</v>
      </c>
      <c r="C281" t="s">
        <v>6408</v>
      </c>
      <c r="D281" t="s">
        <v>6400</v>
      </c>
      <c r="E281" t="s">
        <v>6429</v>
      </c>
      <c r="F281" t="s">
        <v>6432</v>
      </c>
      <c r="G281" s="83">
        <v>0.99</v>
      </c>
      <c r="H281">
        <v>1</v>
      </c>
      <c r="I281" t="s">
        <v>6591</v>
      </c>
      <c r="J281" t="s">
        <v>6093</v>
      </c>
      <c r="K281" t="s">
        <v>1127</v>
      </c>
      <c r="L281" t="s">
        <v>5312</v>
      </c>
      <c r="M281" t="s">
        <v>5319</v>
      </c>
      <c r="N281" t="s">
        <v>6401</v>
      </c>
      <c r="O281" t="s">
        <v>6093</v>
      </c>
      <c r="P281" t="s">
        <v>6402</v>
      </c>
      <c r="Q281" t="s">
        <v>1127</v>
      </c>
      <c r="R281" t="s">
        <v>6429</v>
      </c>
      <c r="S281" t="s">
        <v>6403</v>
      </c>
      <c r="T281" t="s">
        <v>6404</v>
      </c>
      <c r="U281" s="83" t="str">
        <f t="shared" si="4"/>
        <v>SCEW_2_PDRP103</v>
      </c>
    </row>
    <row r="282" spans="1:21" x14ac:dyDescent="0.25">
      <c r="A282" t="s">
        <v>6397</v>
      </c>
      <c r="B282" t="s">
        <v>6092</v>
      </c>
      <c r="C282" t="s">
        <v>6408</v>
      </c>
      <c r="D282" t="s">
        <v>6400</v>
      </c>
      <c r="E282" t="s">
        <v>6429</v>
      </c>
      <c r="F282" t="s">
        <v>6432</v>
      </c>
      <c r="G282" s="83">
        <v>0.99</v>
      </c>
      <c r="H282">
        <v>1</v>
      </c>
      <c r="I282" t="s">
        <v>6591</v>
      </c>
      <c r="J282" t="s">
        <v>6092</v>
      </c>
      <c r="K282" t="s">
        <v>1127</v>
      </c>
      <c r="L282" t="s">
        <v>5312</v>
      </c>
      <c r="M282" t="s">
        <v>5319</v>
      </c>
      <c r="N282" t="s">
        <v>6401</v>
      </c>
      <c r="O282" t="s">
        <v>6092</v>
      </c>
      <c r="P282" t="s">
        <v>6402</v>
      </c>
      <c r="Q282" t="s">
        <v>1127</v>
      </c>
      <c r="R282" t="s">
        <v>6429</v>
      </c>
      <c r="S282" t="s">
        <v>6403</v>
      </c>
      <c r="T282" t="s">
        <v>6404</v>
      </c>
      <c r="U282" s="83" t="str">
        <f t="shared" si="4"/>
        <v>SCEW_2_PDRP102</v>
      </c>
    </row>
    <row r="283" spans="1:21" x14ac:dyDescent="0.25">
      <c r="A283" t="s">
        <v>6397</v>
      </c>
      <c r="B283" t="s">
        <v>6091</v>
      </c>
      <c r="C283" t="s">
        <v>6408</v>
      </c>
      <c r="D283" t="s">
        <v>6400</v>
      </c>
      <c r="E283" t="s">
        <v>6429</v>
      </c>
      <c r="F283" t="s">
        <v>6432</v>
      </c>
      <c r="G283" s="83">
        <v>0.99</v>
      </c>
      <c r="H283">
        <v>1</v>
      </c>
      <c r="I283" t="s">
        <v>6591</v>
      </c>
      <c r="J283" t="s">
        <v>6091</v>
      </c>
      <c r="K283" t="s">
        <v>1127</v>
      </c>
      <c r="L283" t="s">
        <v>5312</v>
      </c>
      <c r="M283" t="s">
        <v>5319</v>
      </c>
      <c r="N283" t="s">
        <v>6401</v>
      </c>
      <c r="O283" t="s">
        <v>6091</v>
      </c>
      <c r="P283" t="s">
        <v>6402</v>
      </c>
      <c r="Q283" t="s">
        <v>1127</v>
      </c>
      <c r="R283" t="s">
        <v>6429</v>
      </c>
      <c r="S283" t="s">
        <v>6403</v>
      </c>
      <c r="T283" t="s">
        <v>6404</v>
      </c>
      <c r="U283" s="83" t="str">
        <f t="shared" si="4"/>
        <v>SCEW_2_PDRP101</v>
      </c>
    </row>
    <row r="284" spans="1:21" x14ac:dyDescent="0.25">
      <c r="A284" t="s">
        <v>6397</v>
      </c>
      <c r="B284" t="s">
        <v>6090</v>
      </c>
      <c r="C284" t="s">
        <v>6408</v>
      </c>
      <c r="D284" t="s">
        <v>6400</v>
      </c>
      <c r="E284" t="s">
        <v>6429</v>
      </c>
      <c r="F284" t="s">
        <v>6432</v>
      </c>
      <c r="G284" s="83">
        <v>0.99</v>
      </c>
      <c r="H284">
        <v>1</v>
      </c>
      <c r="I284" t="s">
        <v>6591</v>
      </c>
      <c r="J284" t="s">
        <v>6090</v>
      </c>
      <c r="K284" t="s">
        <v>1127</v>
      </c>
      <c r="L284" t="s">
        <v>5312</v>
      </c>
      <c r="M284" t="s">
        <v>5319</v>
      </c>
      <c r="N284" t="s">
        <v>6401</v>
      </c>
      <c r="O284" t="s">
        <v>6090</v>
      </c>
      <c r="P284" t="s">
        <v>6402</v>
      </c>
      <c r="Q284" t="s">
        <v>1127</v>
      </c>
      <c r="R284" t="s">
        <v>6429</v>
      </c>
      <c r="S284" t="s">
        <v>6403</v>
      </c>
      <c r="T284" t="s">
        <v>6404</v>
      </c>
      <c r="U284" s="83" t="str">
        <f t="shared" si="4"/>
        <v>SCEW_2_PDRP100</v>
      </c>
    </row>
    <row r="285" spans="1:21" x14ac:dyDescent="0.25">
      <c r="A285" t="s">
        <v>6996</v>
      </c>
      <c r="B285" t="s">
        <v>7569</v>
      </c>
      <c r="C285" t="s">
        <v>6408</v>
      </c>
      <c r="D285" t="s">
        <v>6400</v>
      </c>
      <c r="E285" t="s">
        <v>6413</v>
      </c>
      <c r="F285" t="s">
        <v>6432</v>
      </c>
      <c r="G285" s="83">
        <v>287.01</v>
      </c>
      <c r="H285">
        <v>1</v>
      </c>
      <c r="I285" t="s">
        <v>6998</v>
      </c>
      <c r="K285" t="s">
        <v>1127</v>
      </c>
      <c r="L285" t="s">
        <v>5312</v>
      </c>
      <c r="M285" t="s">
        <v>5312</v>
      </c>
      <c r="N285" t="s">
        <v>6434</v>
      </c>
      <c r="O285" t="s">
        <v>7569</v>
      </c>
      <c r="P285" t="s">
        <v>6402</v>
      </c>
      <c r="Q285" t="s">
        <v>1127</v>
      </c>
      <c r="S285" t="s">
        <v>6403</v>
      </c>
      <c r="T285" t="s">
        <v>6404</v>
      </c>
      <c r="U285" s="83" t="str">
        <f t="shared" si="4"/>
        <v>SCEHOV_2_HOOVER</v>
      </c>
    </row>
    <row r="286" spans="1:21" x14ac:dyDescent="0.25">
      <c r="A286" t="s">
        <v>6397</v>
      </c>
      <c r="B286" t="s">
        <v>5938</v>
      </c>
      <c r="C286" t="s">
        <v>6408</v>
      </c>
      <c r="D286" t="s">
        <v>6400</v>
      </c>
      <c r="E286" t="s">
        <v>6429</v>
      </c>
      <c r="F286" t="s">
        <v>6432</v>
      </c>
      <c r="G286" s="83">
        <v>9.99</v>
      </c>
      <c r="H286">
        <v>1</v>
      </c>
      <c r="I286" t="s">
        <v>6860</v>
      </c>
      <c r="J286" t="s">
        <v>5938</v>
      </c>
      <c r="K286" t="s">
        <v>1127</v>
      </c>
      <c r="L286" t="s">
        <v>5312</v>
      </c>
      <c r="M286" t="s">
        <v>5319</v>
      </c>
      <c r="N286" t="s">
        <v>6401</v>
      </c>
      <c r="O286" t="s">
        <v>5938</v>
      </c>
      <c r="P286" t="s">
        <v>6402</v>
      </c>
      <c r="Q286" t="s">
        <v>1127</v>
      </c>
      <c r="R286" t="s">
        <v>6429</v>
      </c>
      <c r="S286" t="s">
        <v>6403</v>
      </c>
      <c r="T286" t="s">
        <v>6404</v>
      </c>
      <c r="U286" s="83" t="str">
        <f t="shared" si="4"/>
        <v>SCEC_1_PDRP111</v>
      </c>
    </row>
    <row r="287" spans="1:21" x14ac:dyDescent="0.25">
      <c r="A287" t="s">
        <v>6397</v>
      </c>
      <c r="B287" t="s">
        <v>5931</v>
      </c>
      <c r="C287" t="s">
        <v>6408</v>
      </c>
      <c r="D287" t="s">
        <v>6400</v>
      </c>
      <c r="E287" t="s">
        <v>6429</v>
      </c>
      <c r="F287" t="s">
        <v>6432</v>
      </c>
      <c r="G287" s="83">
        <v>0.99</v>
      </c>
      <c r="H287">
        <v>1</v>
      </c>
      <c r="I287" t="s">
        <v>6591</v>
      </c>
      <c r="J287" t="s">
        <v>5931</v>
      </c>
      <c r="K287" t="s">
        <v>1127</v>
      </c>
      <c r="L287" t="s">
        <v>5312</v>
      </c>
      <c r="M287" t="s">
        <v>5319</v>
      </c>
      <c r="N287" t="s">
        <v>6401</v>
      </c>
      <c r="O287" t="s">
        <v>5931</v>
      </c>
      <c r="P287" t="s">
        <v>6402</v>
      </c>
      <c r="Q287" t="s">
        <v>1127</v>
      </c>
      <c r="R287" t="s">
        <v>6429</v>
      </c>
      <c r="S287" t="s">
        <v>6403</v>
      </c>
      <c r="T287" t="s">
        <v>6404</v>
      </c>
      <c r="U287" s="83" t="str">
        <f t="shared" si="4"/>
        <v>SCEC_1_PDRP105</v>
      </c>
    </row>
    <row r="288" spans="1:21" x14ac:dyDescent="0.25">
      <c r="A288" t="s">
        <v>6397</v>
      </c>
      <c r="B288" t="s">
        <v>5930</v>
      </c>
      <c r="C288" t="s">
        <v>6408</v>
      </c>
      <c r="D288" t="s">
        <v>6400</v>
      </c>
      <c r="E288" t="s">
        <v>6429</v>
      </c>
      <c r="F288" t="s">
        <v>6432</v>
      </c>
      <c r="G288" s="83">
        <v>0.99</v>
      </c>
      <c r="H288">
        <v>1</v>
      </c>
      <c r="I288" t="s">
        <v>6591</v>
      </c>
      <c r="J288" t="s">
        <v>5930</v>
      </c>
      <c r="K288" t="s">
        <v>1127</v>
      </c>
      <c r="L288" t="s">
        <v>5312</v>
      </c>
      <c r="M288" t="s">
        <v>5319</v>
      </c>
      <c r="N288" t="s">
        <v>6401</v>
      </c>
      <c r="O288" t="s">
        <v>5930</v>
      </c>
      <c r="P288" t="s">
        <v>6402</v>
      </c>
      <c r="Q288" t="s">
        <v>1127</v>
      </c>
      <c r="R288" t="s">
        <v>6429</v>
      </c>
      <c r="S288" t="s">
        <v>6403</v>
      </c>
      <c r="T288" t="s">
        <v>6404</v>
      </c>
      <c r="U288" s="83" t="str">
        <f t="shared" si="4"/>
        <v>SCEC_1_PDRP104</v>
      </c>
    </row>
    <row r="289" spans="1:21" x14ac:dyDescent="0.25">
      <c r="A289" t="s">
        <v>6397</v>
      </c>
      <c r="B289" t="s">
        <v>5929</v>
      </c>
      <c r="C289" t="s">
        <v>6408</v>
      </c>
      <c r="D289" t="s">
        <v>6400</v>
      </c>
      <c r="E289" t="s">
        <v>6429</v>
      </c>
      <c r="F289" t="s">
        <v>6432</v>
      </c>
      <c r="G289" s="83">
        <v>0.99</v>
      </c>
      <c r="H289">
        <v>1</v>
      </c>
      <c r="I289" t="s">
        <v>6591</v>
      </c>
      <c r="J289" t="s">
        <v>5929</v>
      </c>
      <c r="K289" t="s">
        <v>1127</v>
      </c>
      <c r="L289" t="s">
        <v>5312</v>
      </c>
      <c r="M289" t="s">
        <v>5319</v>
      </c>
      <c r="N289" t="s">
        <v>6401</v>
      </c>
      <c r="O289" t="s">
        <v>5929</v>
      </c>
      <c r="P289" t="s">
        <v>6402</v>
      </c>
      <c r="Q289" t="s">
        <v>1127</v>
      </c>
      <c r="R289" t="s">
        <v>6429</v>
      </c>
      <c r="S289" t="s">
        <v>6403</v>
      </c>
      <c r="T289" t="s">
        <v>6404</v>
      </c>
      <c r="U289" s="83" t="str">
        <f t="shared" si="4"/>
        <v>SCEC_1_PDRP103</v>
      </c>
    </row>
    <row r="290" spans="1:21" x14ac:dyDescent="0.25">
      <c r="A290" t="s">
        <v>6397</v>
      </c>
      <c r="B290" t="s">
        <v>5928</v>
      </c>
      <c r="C290" t="s">
        <v>6408</v>
      </c>
      <c r="D290" t="s">
        <v>6400</v>
      </c>
      <c r="E290" t="s">
        <v>6429</v>
      </c>
      <c r="F290" t="s">
        <v>6432</v>
      </c>
      <c r="G290" s="83">
        <v>0.99</v>
      </c>
      <c r="H290">
        <v>1</v>
      </c>
      <c r="I290" t="s">
        <v>6591</v>
      </c>
      <c r="J290" t="s">
        <v>5928</v>
      </c>
      <c r="K290" t="s">
        <v>1127</v>
      </c>
      <c r="L290" t="s">
        <v>5312</v>
      </c>
      <c r="M290" t="s">
        <v>5319</v>
      </c>
      <c r="N290" t="s">
        <v>6401</v>
      </c>
      <c r="O290" t="s">
        <v>5928</v>
      </c>
      <c r="P290" t="s">
        <v>6402</v>
      </c>
      <c r="Q290" t="s">
        <v>1127</v>
      </c>
      <c r="R290" t="s">
        <v>6429</v>
      </c>
      <c r="S290" t="s">
        <v>6403</v>
      </c>
      <c r="T290" t="s">
        <v>6404</v>
      </c>
      <c r="U290" s="83" t="str">
        <f t="shared" si="4"/>
        <v>SCEC_1_PDRP102</v>
      </c>
    </row>
    <row r="291" spans="1:21" x14ac:dyDescent="0.25">
      <c r="A291" t="s">
        <v>6397</v>
      </c>
      <c r="B291" t="s">
        <v>5927</v>
      </c>
      <c r="C291" t="s">
        <v>6408</v>
      </c>
      <c r="D291" t="s">
        <v>6400</v>
      </c>
      <c r="E291" t="s">
        <v>6429</v>
      </c>
      <c r="F291" t="s">
        <v>6432</v>
      </c>
      <c r="G291" s="83">
        <v>0.99</v>
      </c>
      <c r="H291">
        <v>1</v>
      </c>
      <c r="I291" t="s">
        <v>6591</v>
      </c>
      <c r="J291" t="s">
        <v>5927</v>
      </c>
      <c r="K291" t="s">
        <v>1127</v>
      </c>
      <c r="L291" t="s">
        <v>5312</v>
      </c>
      <c r="M291" t="s">
        <v>5319</v>
      </c>
      <c r="N291" t="s">
        <v>6401</v>
      </c>
      <c r="O291" t="s">
        <v>5927</v>
      </c>
      <c r="P291" t="s">
        <v>6402</v>
      </c>
      <c r="Q291" t="s">
        <v>1127</v>
      </c>
      <c r="R291" t="s">
        <v>6429</v>
      </c>
      <c r="S291" t="s">
        <v>6403</v>
      </c>
      <c r="T291" t="s">
        <v>6404</v>
      </c>
      <c r="U291" s="83" t="str">
        <f t="shared" si="4"/>
        <v>SCEC_1_PDRP101</v>
      </c>
    </row>
    <row r="292" spans="1:21" x14ac:dyDescent="0.25">
      <c r="A292" t="s">
        <v>6397</v>
      </c>
      <c r="B292" t="s">
        <v>5926</v>
      </c>
      <c r="C292" t="s">
        <v>6408</v>
      </c>
      <c r="D292" t="s">
        <v>6400</v>
      </c>
      <c r="E292" t="s">
        <v>6429</v>
      </c>
      <c r="F292" t="s">
        <v>6432</v>
      </c>
      <c r="G292" s="83">
        <v>0.99</v>
      </c>
      <c r="H292">
        <v>1</v>
      </c>
      <c r="I292" t="s">
        <v>6591</v>
      </c>
      <c r="J292" t="s">
        <v>5926</v>
      </c>
      <c r="K292" t="s">
        <v>1127</v>
      </c>
      <c r="L292" t="s">
        <v>5312</v>
      </c>
      <c r="M292" t="s">
        <v>5319</v>
      </c>
      <c r="N292" t="s">
        <v>6401</v>
      </c>
      <c r="O292" t="s">
        <v>5926</v>
      </c>
      <c r="P292" t="s">
        <v>6402</v>
      </c>
      <c r="Q292" t="s">
        <v>1127</v>
      </c>
      <c r="R292" t="s">
        <v>6429</v>
      </c>
      <c r="S292" t="s">
        <v>6403</v>
      </c>
      <c r="T292" t="s">
        <v>6404</v>
      </c>
      <c r="U292" s="83" t="str">
        <f t="shared" si="4"/>
        <v>SCEC_1_PDRP100</v>
      </c>
    </row>
    <row r="293" spans="1:21" x14ac:dyDescent="0.25">
      <c r="A293" t="s">
        <v>6397</v>
      </c>
      <c r="B293" t="s">
        <v>6561</v>
      </c>
      <c r="C293" t="s">
        <v>6399</v>
      </c>
      <c r="D293" t="s">
        <v>6400</v>
      </c>
      <c r="F293">
        <v>202</v>
      </c>
      <c r="G293" s="83">
        <v>202</v>
      </c>
      <c r="H293">
        <v>1</v>
      </c>
      <c r="J293" t="s">
        <v>4778</v>
      </c>
      <c r="M293" t="s">
        <v>5319</v>
      </c>
      <c r="N293" t="s">
        <v>6401</v>
      </c>
      <c r="O293" t="s">
        <v>6561</v>
      </c>
      <c r="P293" t="s">
        <v>6402</v>
      </c>
      <c r="S293" t="s">
        <v>6403</v>
      </c>
      <c r="T293" t="s">
        <v>6404</v>
      </c>
      <c r="U293" s="83" t="str">
        <f t="shared" si="4"/>
        <v>SBERDO_2_PSP4</v>
      </c>
    </row>
    <row r="294" spans="1:21" x14ac:dyDescent="0.25">
      <c r="A294" t="s">
        <v>6397</v>
      </c>
      <c r="B294" t="s">
        <v>7454</v>
      </c>
      <c r="C294" t="s">
        <v>6399</v>
      </c>
      <c r="D294" t="s">
        <v>6400</v>
      </c>
      <c r="F294">
        <v>202</v>
      </c>
      <c r="G294" s="83">
        <v>202</v>
      </c>
      <c r="H294">
        <v>1</v>
      </c>
      <c r="J294" t="s">
        <v>4775</v>
      </c>
      <c r="M294" t="s">
        <v>5319</v>
      </c>
      <c r="N294" t="s">
        <v>6401</v>
      </c>
      <c r="O294" t="s">
        <v>7454</v>
      </c>
      <c r="P294" t="s">
        <v>6402</v>
      </c>
      <c r="S294" t="s">
        <v>6403</v>
      </c>
      <c r="T294" t="s">
        <v>6404</v>
      </c>
      <c r="U294" s="83" t="str">
        <f t="shared" si="4"/>
        <v>SBERDO_2_PSP3</v>
      </c>
    </row>
    <row r="295" spans="1:21" x14ac:dyDescent="0.25">
      <c r="A295" t="s">
        <v>6397</v>
      </c>
      <c r="B295" t="s">
        <v>6804</v>
      </c>
      <c r="C295" t="s">
        <v>6399</v>
      </c>
      <c r="D295" t="s">
        <v>6400</v>
      </c>
      <c r="F295">
        <v>182</v>
      </c>
      <c r="G295" s="83">
        <v>182</v>
      </c>
      <c r="H295">
        <v>1</v>
      </c>
      <c r="J295" t="s">
        <v>4778</v>
      </c>
      <c r="M295" t="s">
        <v>5319</v>
      </c>
      <c r="N295" t="s">
        <v>6401</v>
      </c>
      <c r="O295" t="s">
        <v>6804</v>
      </c>
      <c r="P295" t="s">
        <v>6402</v>
      </c>
      <c r="S295" t="s">
        <v>6403</v>
      </c>
      <c r="T295" t="s">
        <v>6404</v>
      </c>
      <c r="U295" s="83" t="str">
        <f t="shared" si="4"/>
        <v>SBERDO_2_PSP4</v>
      </c>
    </row>
    <row r="296" spans="1:21" x14ac:dyDescent="0.25">
      <c r="A296" t="s">
        <v>6397</v>
      </c>
      <c r="B296" t="s">
        <v>6584</v>
      </c>
      <c r="C296" t="s">
        <v>6399</v>
      </c>
      <c r="D296" t="s">
        <v>6400</v>
      </c>
      <c r="F296">
        <v>182</v>
      </c>
      <c r="G296" s="83">
        <v>182</v>
      </c>
      <c r="H296">
        <v>1</v>
      </c>
      <c r="J296" t="s">
        <v>4778</v>
      </c>
      <c r="M296" t="s">
        <v>5319</v>
      </c>
      <c r="N296" t="s">
        <v>6401</v>
      </c>
      <c r="O296" t="s">
        <v>6584</v>
      </c>
      <c r="P296" t="s">
        <v>6402</v>
      </c>
      <c r="S296" t="s">
        <v>6403</v>
      </c>
      <c r="T296" t="s">
        <v>6404</v>
      </c>
      <c r="U296" s="83" t="str">
        <f t="shared" si="4"/>
        <v>SBERDO_2_PSP4</v>
      </c>
    </row>
    <row r="297" spans="1:21" x14ac:dyDescent="0.25">
      <c r="A297" t="s">
        <v>6397</v>
      </c>
      <c r="B297" t="s">
        <v>7142</v>
      </c>
      <c r="C297" t="s">
        <v>6399</v>
      </c>
      <c r="D297" t="s">
        <v>6400</v>
      </c>
      <c r="F297">
        <v>182</v>
      </c>
      <c r="G297" s="83">
        <v>182</v>
      </c>
      <c r="H297">
        <v>1</v>
      </c>
      <c r="J297" t="s">
        <v>4775</v>
      </c>
      <c r="M297" t="s">
        <v>5319</v>
      </c>
      <c r="N297" t="s">
        <v>6401</v>
      </c>
      <c r="O297" t="s">
        <v>7142</v>
      </c>
      <c r="P297" t="s">
        <v>6402</v>
      </c>
      <c r="S297" t="s">
        <v>6403</v>
      </c>
      <c r="T297" t="s">
        <v>6404</v>
      </c>
      <c r="U297" s="83" t="str">
        <f t="shared" si="4"/>
        <v>SBERDO_2_PSP3</v>
      </c>
    </row>
    <row r="298" spans="1:21" x14ac:dyDescent="0.25">
      <c r="A298" t="s">
        <v>6397</v>
      </c>
      <c r="B298" t="s">
        <v>7509</v>
      </c>
      <c r="C298" t="s">
        <v>6399</v>
      </c>
      <c r="D298" t="s">
        <v>6400</v>
      </c>
      <c r="F298">
        <v>182</v>
      </c>
      <c r="G298" s="83">
        <v>182</v>
      </c>
      <c r="H298">
        <v>1</v>
      </c>
      <c r="J298" t="s">
        <v>4775</v>
      </c>
      <c r="M298" t="s">
        <v>5319</v>
      </c>
      <c r="N298" t="s">
        <v>6401</v>
      </c>
      <c r="O298" t="s">
        <v>7509</v>
      </c>
      <c r="P298" t="s">
        <v>6402</v>
      </c>
      <c r="S298" t="s">
        <v>6403</v>
      </c>
      <c r="T298" t="s">
        <v>6404</v>
      </c>
      <c r="U298" s="83" t="str">
        <f t="shared" si="4"/>
        <v>SBERDO_2_PSP3</v>
      </c>
    </row>
    <row r="299" spans="1:21" x14ac:dyDescent="0.25">
      <c r="A299" t="s">
        <v>6397</v>
      </c>
      <c r="B299" t="s">
        <v>4772</v>
      </c>
      <c r="C299" t="s">
        <v>6408</v>
      </c>
      <c r="D299" s="82">
        <v>31778</v>
      </c>
      <c r="E299" t="s">
        <v>6429</v>
      </c>
      <c r="F299">
        <v>8.9</v>
      </c>
      <c r="G299" s="83">
        <v>2.19</v>
      </c>
      <c r="H299">
        <v>1</v>
      </c>
      <c r="I299" t="s">
        <v>6443</v>
      </c>
      <c r="K299" t="s">
        <v>1127</v>
      </c>
      <c r="L299" t="s">
        <v>5319</v>
      </c>
      <c r="M299" t="s">
        <v>5312</v>
      </c>
      <c r="N299" t="s">
        <v>6401</v>
      </c>
      <c r="O299" t="s">
        <v>1297</v>
      </c>
      <c r="P299" t="s">
        <v>6402</v>
      </c>
      <c r="Q299" t="s">
        <v>1127</v>
      </c>
      <c r="R299" t="s">
        <v>6429</v>
      </c>
      <c r="S299" t="s">
        <v>6403</v>
      </c>
      <c r="T299" t="s">
        <v>6404</v>
      </c>
      <c r="U299" s="83" t="str">
        <f t="shared" si="4"/>
        <v>SAUGUS_6_QF</v>
      </c>
    </row>
    <row r="300" spans="1:21" x14ac:dyDescent="0.25">
      <c r="A300" t="s">
        <v>6397</v>
      </c>
      <c r="B300" t="s">
        <v>7298</v>
      </c>
      <c r="C300" t="s">
        <v>6399</v>
      </c>
      <c r="D300" t="s">
        <v>6400</v>
      </c>
      <c r="F300">
        <v>46</v>
      </c>
      <c r="G300" s="83">
        <v>46</v>
      </c>
      <c r="H300">
        <v>1</v>
      </c>
      <c r="J300" t="s">
        <v>4757</v>
      </c>
      <c r="M300" t="s">
        <v>5319</v>
      </c>
      <c r="N300" t="s">
        <v>6401</v>
      </c>
      <c r="O300" t="s">
        <v>7298</v>
      </c>
      <c r="P300" t="s">
        <v>6402</v>
      </c>
      <c r="S300" t="s">
        <v>6403</v>
      </c>
      <c r="T300" t="s">
        <v>6407</v>
      </c>
      <c r="U300" s="83" t="str">
        <f t="shared" si="4"/>
        <v>SANTFG_7_UNITS</v>
      </c>
    </row>
    <row r="301" spans="1:21" x14ac:dyDescent="0.25">
      <c r="A301" t="s">
        <v>6397</v>
      </c>
      <c r="B301" t="s">
        <v>7537</v>
      </c>
      <c r="C301" t="s">
        <v>6399</v>
      </c>
      <c r="D301" t="s">
        <v>6400</v>
      </c>
      <c r="F301">
        <v>46</v>
      </c>
      <c r="G301" s="83">
        <v>46</v>
      </c>
      <c r="H301">
        <v>1</v>
      </c>
      <c r="J301" t="s">
        <v>4757</v>
      </c>
      <c r="M301" t="s">
        <v>5319</v>
      </c>
      <c r="N301" t="s">
        <v>6401</v>
      </c>
      <c r="O301" t="s">
        <v>7537</v>
      </c>
      <c r="P301" t="s">
        <v>6402</v>
      </c>
      <c r="S301" t="s">
        <v>6403</v>
      </c>
      <c r="T301" t="s">
        <v>6407</v>
      </c>
      <c r="U301" s="83" t="str">
        <f t="shared" si="4"/>
        <v>SANTFG_7_UNITS</v>
      </c>
    </row>
    <row r="302" spans="1:21" x14ac:dyDescent="0.25">
      <c r="A302" t="s">
        <v>6397</v>
      </c>
      <c r="B302" t="s">
        <v>4877</v>
      </c>
      <c r="C302" t="s">
        <v>6408</v>
      </c>
      <c r="D302" s="82">
        <v>40448</v>
      </c>
      <c r="E302" t="s">
        <v>3785</v>
      </c>
      <c r="F302">
        <v>1.5</v>
      </c>
      <c r="G302" s="83">
        <v>1.42</v>
      </c>
      <c r="H302">
        <v>1</v>
      </c>
      <c r="I302" t="s">
        <v>7024</v>
      </c>
      <c r="K302" t="s">
        <v>6427</v>
      </c>
      <c r="L302" t="s">
        <v>5312</v>
      </c>
      <c r="M302" t="s">
        <v>5312</v>
      </c>
      <c r="N302" t="s">
        <v>6401</v>
      </c>
      <c r="O302" t="s">
        <v>74</v>
      </c>
      <c r="P302" t="s">
        <v>6402</v>
      </c>
      <c r="Q302" t="s">
        <v>6427</v>
      </c>
      <c r="R302" t="s">
        <v>6410</v>
      </c>
      <c r="S302" t="s">
        <v>6403</v>
      </c>
      <c r="T302" t="s">
        <v>6407</v>
      </c>
      <c r="U302" s="83" t="str">
        <f t="shared" si="4"/>
        <v>SISQUC_1_SMARIA</v>
      </c>
    </row>
    <row r="303" spans="1:21" x14ac:dyDescent="0.25">
      <c r="A303" t="s">
        <v>6397</v>
      </c>
      <c r="B303" t="s">
        <v>4030</v>
      </c>
      <c r="C303" t="s">
        <v>6408</v>
      </c>
      <c r="D303" s="82">
        <v>38750</v>
      </c>
      <c r="E303" t="s">
        <v>3785</v>
      </c>
      <c r="F303">
        <v>3.6</v>
      </c>
      <c r="G303" s="83">
        <v>3.04</v>
      </c>
      <c r="H303">
        <v>1</v>
      </c>
      <c r="I303" t="s">
        <v>6603</v>
      </c>
      <c r="K303" t="s">
        <v>6427</v>
      </c>
      <c r="L303" t="s">
        <v>5319</v>
      </c>
      <c r="M303" t="s">
        <v>5312</v>
      </c>
      <c r="N303" t="s">
        <v>6401</v>
      </c>
      <c r="O303" t="s">
        <v>2602</v>
      </c>
      <c r="P303" t="s">
        <v>6402</v>
      </c>
      <c r="Q303" t="s">
        <v>6427</v>
      </c>
      <c r="R303" t="s">
        <v>6410</v>
      </c>
      <c r="S303" t="s">
        <v>6403</v>
      </c>
      <c r="T303" t="s">
        <v>6407</v>
      </c>
      <c r="U303" s="83" t="str">
        <f t="shared" si="4"/>
        <v>GRNVLY_7_SCLAND</v>
      </c>
    </row>
    <row r="304" spans="1:21" x14ac:dyDescent="0.25">
      <c r="A304" t="s">
        <v>6397</v>
      </c>
      <c r="B304" t="s">
        <v>3071</v>
      </c>
      <c r="C304" t="s">
        <v>6408</v>
      </c>
      <c r="D304" s="82">
        <v>40215</v>
      </c>
      <c r="E304" t="s">
        <v>3785</v>
      </c>
      <c r="F304">
        <v>1.6</v>
      </c>
      <c r="G304" s="83">
        <v>1.6</v>
      </c>
      <c r="H304">
        <v>1</v>
      </c>
      <c r="I304" t="s">
        <v>3071</v>
      </c>
      <c r="K304" t="s">
        <v>6427</v>
      </c>
      <c r="L304" t="s">
        <v>5312</v>
      </c>
      <c r="M304" t="s">
        <v>5312</v>
      </c>
      <c r="N304" t="s">
        <v>6401</v>
      </c>
      <c r="O304" t="s">
        <v>3072</v>
      </c>
      <c r="P304" t="s">
        <v>6402</v>
      </c>
      <c r="Q304" t="s">
        <v>6427</v>
      </c>
      <c r="R304" t="s">
        <v>6410</v>
      </c>
      <c r="S304" t="s">
        <v>6403</v>
      </c>
      <c r="T304" t="s">
        <v>6407</v>
      </c>
      <c r="U304" s="83" t="str">
        <f t="shared" si="4"/>
        <v>PSWEET_1_STCRUZ</v>
      </c>
    </row>
    <row r="305" spans="1:21" x14ac:dyDescent="0.25">
      <c r="A305" t="s">
        <v>6397</v>
      </c>
      <c r="B305" t="s">
        <v>4900</v>
      </c>
      <c r="C305" t="s">
        <v>6408</v>
      </c>
      <c r="D305" s="82">
        <v>31778</v>
      </c>
      <c r="E305" t="s">
        <v>6429</v>
      </c>
      <c r="F305">
        <v>15</v>
      </c>
      <c r="G305" s="83">
        <v>1.65</v>
      </c>
      <c r="H305">
        <v>1</v>
      </c>
      <c r="I305" t="s">
        <v>6443</v>
      </c>
      <c r="K305" t="s">
        <v>1127</v>
      </c>
      <c r="L305" t="s">
        <v>5319</v>
      </c>
      <c r="M305" t="s">
        <v>5312</v>
      </c>
      <c r="N305" t="s">
        <v>6401</v>
      </c>
      <c r="O305" t="s">
        <v>1340</v>
      </c>
      <c r="P305" t="s">
        <v>6402</v>
      </c>
      <c r="Q305" t="s">
        <v>1127</v>
      </c>
      <c r="R305" t="s">
        <v>6429</v>
      </c>
      <c r="S305" t="s">
        <v>6403</v>
      </c>
      <c r="T305" t="s">
        <v>6404</v>
      </c>
      <c r="U305" s="83" t="str">
        <f t="shared" si="4"/>
        <v>SNCLRA_6_QF</v>
      </c>
    </row>
    <row r="306" spans="1:21" x14ac:dyDescent="0.25">
      <c r="A306" t="s">
        <v>6397</v>
      </c>
      <c r="B306" t="s">
        <v>5056</v>
      </c>
      <c r="C306" t="s">
        <v>6408</v>
      </c>
      <c r="D306" s="82">
        <v>29587</v>
      </c>
      <c r="E306" t="s">
        <v>6409</v>
      </c>
      <c r="F306">
        <v>7</v>
      </c>
      <c r="G306" s="83">
        <v>7</v>
      </c>
      <c r="H306">
        <v>1</v>
      </c>
      <c r="I306" t="s">
        <v>6514</v>
      </c>
      <c r="K306" t="s">
        <v>6427</v>
      </c>
      <c r="L306" t="s">
        <v>5312</v>
      </c>
      <c r="M306" t="s">
        <v>5312</v>
      </c>
      <c r="N306" t="s">
        <v>6401</v>
      </c>
      <c r="O306" t="s">
        <v>5055</v>
      </c>
      <c r="P306" t="s">
        <v>6402</v>
      </c>
      <c r="Q306" t="s">
        <v>6512</v>
      </c>
      <c r="R306" t="s">
        <v>6425</v>
      </c>
      <c r="S306" t="s">
        <v>6403</v>
      </c>
      <c r="T306" t="s">
        <v>6407</v>
      </c>
      <c r="U306" s="83" t="str">
        <f t="shared" si="4"/>
        <v>CSCCOG_1_UNIT 1</v>
      </c>
    </row>
    <row r="307" spans="1:21" x14ac:dyDescent="0.25">
      <c r="A307" t="s">
        <v>6397</v>
      </c>
      <c r="B307" t="s">
        <v>4790</v>
      </c>
      <c r="C307" t="s">
        <v>6408</v>
      </c>
      <c r="D307" t="s">
        <v>6400</v>
      </c>
      <c r="E307" t="s">
        <v>6413</v>
      </c>
      <c r="F307">
        <v>7</v>
      </c>
      <c r="G307" s="83">
        <v>6.95</v>
      </c>
      <c r="H307">
        <v>1</v>
      </c>
      <c r="I307" t="s">
        <v>6443</v>
      </c>
      <c r="K307" t="s">
        <v>1127</v>
      </c>
      <c r="L307" t="s">
        <v>5312</v>
      </c>
      <c r="M307" t="s">
        <v>5312</v>
      </c>
      <c r="N307" t="s">
        <v>6401</v>
      </c>
      <c r="O307" t="s">
        <v>1276</v>
      </c>
      <c r="P307" t="s">
        <v>6402</v>
      </c>
      <c r="Q307" t="s">
        <v>1127</v>
      </c>
      <c r="R307" t="s">
        <v>3385</v>
      </c>
      <c r="S307" t="s">
        <v>6403</v>
      </c>
      <c r="T307" t="s">
        <v>6404</v>
      </c>
      <c r="U307" s="83" t="str">
        <f t="shared" si="4"/>
        <v>SBERDO_2_SNTANA</v>
      </c>
    </row>
    <row r="308" spans="1:21" x14ac:dyDescent="0.25">
      <c r="A308" t="s">
        <v>6397</v>
      </c>
      <c r="B308" t="s">
        <v>6921</v>
      </c>
      <c r="C308" t="s">
        <v>6399</v>
      </c>
      <c r="D308" t="s">
        <v>6400</v>
      </c>
      <c r="E308" t="s">
        <v>6418</v>
      </c>
      <c r="F308">
        <v>137.5</v>
      </c>
      <c r="G308" s="83">
        <v>137.5</v>
      </c>
      <c r="H308">
        <v>1</v>
      </c>
      <c r="I308" t="s">
        <v>6922</v>
      </c>
      <c r="J308" t="s">
        <v>988</v>
      </c>
      <c r="L308" t="s">
        <v>5312</v>
      </c>
      <c r="M308" t="s">
        <v>5319</v>
      </c>
      <c r="N308" t="s">
        <v>6401</v>
      </c>
      <c r="O308" t="s">
        <v>6921</v>
      </c>
      <c r="P308" t="s">
        <v>6402</v>
      </c>
      <c r="R308" t="s">
        <v>6437</v>
      </c>
      <c r="S308" t="s">
        <v>6403</v>
      </c>
      <c r="T308" t="s">
        <v>6404</v>
      </c>
      <c r="U308" s="83" t="str">
        <f t="shared" si="4"/>
        <v>SANDLT_2_SUNITS</v>
      </c>
    </row>
    <row r="309" spans="1:21" x14ac:dyDescent="0.25">
      <c r="A309" t="s">
        <v>6397</v>
      </c>
      <c r="B309" t="s">
        <v>7128</v>
      </c>
      <c r="C309" t="s">
        <v>6399</v>
      </c>
      <c r="D309" t="s">
        <v>6400</v>
      </c>
      <c r="E309" t="s">
        <v>6418</v>
      </c>
      <c r="F309">
        <v>137.5</v>
      </c>
      <c r="G309" s="83">
        <v>137.5</v>
      </c>
      <c r="H309">
        <v>1</v>
      </c>
      <c r="I309" t="s">
        <v>6922</v>
      </c>
      <c r="J309" t="s">
        <v>988</v>
      </c>
      <c r="L309" t="s">
        <v>5312</v>
      </c>
      <c r="M309" t="s">
        <v>5319</v>
      </c>
      <c r="N309" t="s">
        <v>6401</v>
      </c>
      <c r="O309" t="s">
        <v>7128</v>
      </c>
      <c r="P309" t="s">
        <v>6402</v>
      </c>
      <c r="R309" t="s">
        <v>6437</v>
      </c>
      <c r="S309" t="s">
        <v>6403</v>
      </c>
      <c r="T309" t="s">
        <v>6404</v>
      </c>
      <c r="U309" s="83" t="str">
        <f t="shared" si="4"/>
        <v>SANDLT_2_SUNITS</v>
      </c>
    </row>
    <row r="310" spans="1:21" x14ac:dyDescent="0.25">
      <c r="A310" t="s">
        <v>6397</v>
      </c>
      <c r="B310" t="s">
        <v>6316</v>
      </c>
      <c r="C310" t="s">
        <v>6408</v>
      </c>
      <c r="D310" s="82">
        <v>42736</v>
      </c>
      <c r="E310" t="s">
        <v>6413</v>
      </c>
      <c r="F310">
        <v>18.600000000000001</v>
      </c>
      <c r="G310" s="83">
        <v>16.2</v>
      </c>
      <c r="H310">
        <v>1</v>
      </c>
      <c r="I310" t="s">
        <v>6576</v>
      </c>
      <c r="K310" t="s">
        <v>6427</v>
      </c>
      <c r="L310" t="s">
        <v>5312</v>
      </c>
      <c r="M310" t="s">
        <v>5312</v>
      </c>
      <c r="N310" t="s">
        <v>6401</v>
      </c>
      <c r="O310" t="s">
        <v>561</v>
      </c>
      <c r="P310" t="s">
        <v>6402</v>
      </c>
      <c r="Q310" t="s">
        <v>6427</v>
      </c>
      <c r="R310" t="s">
        <v>3385</v>
      </c>
      <c r="S310" t="s">
        <v>6403</v>
      </c>
      <c r="T310" t="s">
        <v>6407</v>
      </c>
      <c r="U310" s="83" t="str">
        <f t="shared" si="4"/>
        <v>SNDBAR_7_UNIT 1</v>
      </c>
    </row>
    <row r="311" spans="1:21" x14ac:dyDescent="0.25">
      <c r="A311" t="s">
        <v>6397</v>
      </c>
      <c r="B311" t="s">
        <v>3443</v>
      </c>
      <c r="C311" t="s">
        <v>6408</v>
      </c>
      <c r="D311" s="82">
        <v>40760</v>
      </c>
      <c r="E311" t="s">
        <v>6418</v>
      </c>
      <c r="F311">
        <v>19</v>
      </c>
      <c r="G311" s="83">
        <v>19</v>
      </c>
      <c r="H311">
        <v>1</v>
      </c>
      <c r="I311" t="s">
        <v>7588</v>
      </c>
      <c r="K311" t="s">
        <v>6427</v>
      </c>
      <c r="L311" t="s">
        <v>5312</v>
      </c>
      <c r="M311" t="s">
        <v>5312</v>
      </c>
      <c r="N311" t="s">
        <v>6401</v>
      </c>
      <c r="O311" t="s">
        <v>855</v>
      </c>
      <c r="P311" t="s">
        <v>6402</v>
      </c>
      <c r="Q311" t="s">
        <v>6427</v>
      </c>
      <c r="R311" t="s">
        <v>6420</v>
      </c>
      <c r="S311" t="s">
        <v>6403</v>
      </c>
      <c r="T311" t="s">
        <v>6451</v>
      </c>
      <c r="U311" s="83" t="str">
        <f t="shared" si="4"/>
        <v>AVENAL_6_SANDDG</v>
      </c>
    </row>
    <row r="312" spans="1:21" x14ac:dyDescent="0.25">
      <c r="A312" t="s">
        <v>6397</v>
      </c>
      <c r="B312" t="s">
        <v>2196</v>
      </c>
      <c r="C312" t="s">
        <v>6408</v>
      </c>
      <c r="D312" s="82">
        <v>40683</v>
      </c>
      <c r="E312" t="s">
        <v>3785</v>
      </c>
      <c r="F312">
        <v>2</v>
      </c>
      <c r="G312" s="83">
        <v>1.5</v>
      </c>
      <c r="H312">
        <v>1</v>
      </c>
      <c r="I312" t="s">
        <v>7087</v>
      </c>
      <c r="K312" t="s">
        <v>6456</v>
      </c>
      <c r="L312" t="s">
        <v>5312</v>
      </c>
      <c r="M312" t="s">
        <v>5312</v>
      </c>
      <c r="N312" t="s">
        <v>6401</v>
      </c>
      <c r="O312" t="s">
        <v>2197</v>
      </c>
      <c r="P312" t="s">
        <v>6402</v>
      </c>
      <c r="Q312" t="s">
        <v>6456</v>
      </c>
      <c r="R312" t="s">
        <v>6410</v>
      </c>
      <c r="S312" t="s">
        <v>6403</v>
      </c>
      <c r="T312" t="s">
        <v>6404</v>
      </c>
      <c r="U312" s="83" t="str">
        <f t="shared" si="4"/>
        <v>SMRCOS_6_LNDFIL</v>
      </c>
    </row>
    <row r="313" spans="1:21" x14ac:dyDescent="0.25">
      <c r="A313" t="s">
        <v>6397</v>
      </c>
      <c r="B313" t="s">
        <v>6686</v>
      </c>
      <c r="C313" t="s">
        <v>6399</v>
      </c>
      <c r="D313" t="s">
        <v>6400</v>
      </c>
      <c r="E313" t="s">
        <v>6413</v>
      </c>
      <c r="F313">
        <v>53</v>
      </c>
      <c r="G313" s="83">
        <v>53</v>
      </c>
      <c r="H313">
        <v>1</v>
      </c>
      <c r="I313" t="s">
        <v>6416</v>
      </c>
      <c r="J313" t="s">
        <v>4882</v>
      </c>
      <c r="K313" t="s">
        <v>6427</v>
      </c>
      <c r="L313" t="s">
        <v>5312</v>
      </c>
      <c r="M313" t="s">
        <v>5319</v>
      </c>
      <c r="N313" t="s">
        <v>6401</v>
      </c>
      <c r="O313" t="s">
        <v>6687</v>
      </c>
      <c r="P313" t="s">
        <v>6402</v>
      </c>
      <c r="Q313" t="s">
        <v>6427</v>
      </c>
      <c r="R313" t="s">
        <v>6655</v>
      </c>
      <c r="S313" t="s">
        <v>6403</v>
      </c>
      <c r="T313" t="s">
        <v>6407</v>
      </c>
      <c r="U313" s="83" t="str">
        <f t="shared" si="4"/>
        <v>SLUISP_2_UNITS</v>
      </c>
    </row>
    <row r="314" spans="1:21" x14ac:dyDescent="0.25">
      <c r="A314" t="s">
        <v>6397</v>
      </c>
      <c r="B314" t="s">
        <v>6876</v>
      </c>
      <c r="C314" t="s">
        <v>6399</v>
      </c>
      <c r="D314" t="s">
        <v>6400</v>
      </c>
      <c r="E314" t="s">
        <v>6413</v>
      </c>
      <c r="F314">
        <v>53</v>
      </c>
      <c r="G314" s="83">
        <v>53</v>
      </c>
      <c r="H314">
        <v>1</v>
      </c>
      <c r="I314" t="s">
        <v>6416</v>
      </c>
      <c r="J314" t="s">
        <v>4882</v>
      </c>
      <c r="K314" t="s">
        <v>6427</v>
      </c>
      <c r="L314" t="s">
        <v>5312</v>
      </c>
      <c r="M314" t="s">
        <v>5319</v>
      </c>
      <c r="N314" t="s">
        <v>6401</v>
      </c>
      <c r="O314" t="s">
        <v>6877</v>
      </c>
      <c r="P314" t="s">
        <v>6402</v>
      </c>
      <c r="Q314" t="s">
        <v>6427</v>
      </c>
      <c r="R314" t="s">
        <v>6655</v>
      </c>
      <c r="S314" t="s">
        <v>6403</v>
      </c>
      <c r="T314" t="s">
        <v>6407</v>
      </c>
      <c r="U314" s="83" t="str">
        <f t="shared" si="4"/>
        <v>SLUISP_2_UNITS</v>
      </c>
    </row>
    <row r="315" spans="1:21" x14ac:dyDescent="0.25">
      <c r="A315" t="s">
        <v>6397</v>
      </c>
      <c r="B315" t="s">
        <v>6767</v>
      </c>
      <c r="C315" t="s">
        <v>6399</v>
      </c>
      <c r="D315" t="s">
        <v>6400</v>
      </c>
      <c r="E315" t="s">
        <v>6413</v>
      </c>
      <c r="F315">
        <v>53</v>
      </c>
      <c r="G315" s="83">
        <v>53</v>
      </c>
      <c r="H315">
        <v>1</v>
      </c>
      <c r="I315" t="s">
        <v>6416</v>
      </c>
      <c r="J315" t="s">
        <v>4882</v>
      </c>
      <c r="K315" t="s">
        <v>6427</v>
      </c>
      <c r="L315" t="s">
        <v>5312</v>
      </c>
      <c r="M315" t="s">
        <v>5319</v>
      </c>
      <c r="N315" t="s">
        <v>6401</v>
      </c>
      <c r="O315" t="s">
        <v>6768</v>
      </c>
      <c r="P315" t="s">
        <v>6402</v>
      </c>
      <c r="Q315" t="s">
        <v>6427</v>
      </c>
      <c r="R315" t="s">
        <v>6655</v>
      </c>
      <c r="S315" t="s">
        <v>6403</v>
      </c>
      <c r="T315" t="s">
        <v>6407</v>
      </c>
      <c r="U315" s="83" t="str">
        <f t="shared" si="4"/>
        <v>SLUISP_2_UNITS</v>
      </c>
    </row>
    <row r="316" spans="1:21" x14ac:dyDescent="0.25">
      <c r="A316" t="s">
        <v>6397</v>
      </c>
      <c r="B316" t="s">
        <v>7235</v>
      </c>
      <c r="C316" t="s">
        <v>6399</v>
      </c>
      <c r="D316" t="s">
        <v>6400</v>
      </c>
      <c r="E316" t="s">
        <v>6413</v>
      </c>
      <c r="F316">
        <v>53</v>
      </c>
      <c r="G316" s="83">
        <v>53</v>
      </c>
      <c r="H316">
        <v>1</v>
      </c>
      <c r="I316" t="s">
        <v>6416</v>
      </c>
      <c r="J316" t="s">
        <v>4882</v>
      </c>
      <c r="K316" t="s">
        <v>6427</v>
      </c>
      <c r="L316" t="s">
        <v>5312</v>
      </c>
      <c r="M316" t="s">
        <v>5319</v>
      </c>
      <c r="N316" t="s">
        <v>6401</v>
      </c>
      <c r="O316" t="s">
        <v>7236</v>
      </c>
      <c r="P316" t="s">
        <v>6402</v>
      </c>
      <c r="Q316" t="s">
        <v>6427</v>
      </c>
      <c r="R316" t="s">
        <v>6655</v>
      </c>
      <c r="S316" t="s">
        <v>6403</v>
      </c>
      <c r="T316" t="s">
        <v>6407</v>
      </c>
      <c r="U316" s="83" t="str">
        <f t="shared" si="4"/>
        <v>SLUISP_2_UNITS</v>
      </c>
    </row>
    <row r="317" spans="1:21" x14ac:dyDescent="0.25">
      <c r="A317" t="s">
        <v>6397</v>
      </c>
      <c r="B317" t="s">
        <v>7182</v>
      </c>
      <c r="C317" t="s">
        <v>6399</v>
      </c>
      <c r="D317" t="s">
        <v>6400</v>
      </c>
      <c r="E317" t="s">
        <v>6413</v>
      </c>
      <c r="F317">
        <v>53</v>
      </c>
      <c r="G317" s="83">
        <v>53</v>
      </c>
      <c r="H317">
        <v>1</v>
      </c>
      <c r="I317" t="s">
        <v>6416</v>
      </c>
      <c r="J317" t="s">
        <v>4882</v>
      </c>
      <c r="K317" t="s">
        <v>6427</v>
      </c>
      <c r="L317" t="s">
        <v>5312</v>
      </c>
      <c r="M317" t="s">
        <v>5319</v>
      </c>
      <c r="N317" t="s">
        <v>6401</v>
      </c>
      <c r="O317" t="s">
        <v>7183</v>
      </c>
      <c r="P317" t="s">
        <v>6402</v>
      </c>
      <c r="Q317" t="s">
        <v>6427</v>
      </c>
      <c r="R317" t="s">
        <v>6655</v>
      </c>
      <c r="S317" t="s">
        <v>6403</v>
      </c>
      <c r="T317" t="s">
        <v>6407</v>
      </c>
      <c r="U317" s="83" t="str">
        <f t="shared" si="4"/>
        <v>SLUISP_2_UNITS</v>
      </c>
    </row>
    <row r="318" spans="1:21" x14ac:dyDescent="0.25">
      <c r="A318" t="s">
        <v>6397</v>
      </c>
      <c r="B318" t="s">
        <v>7394</v>
      </c>
      <c r="C318" t="s">
        <v>6399</v>
      </c>
      <c r="D318" t="s">
        <v>6400</v>
      </c>
      <c r="E318" t="s">
        <v>6413</v>
      </c>
      <c r="F318">
        <v>53</v>
      </c>
      <c r="G318" s="83">
        <v>53</v>
      </c>
      <c r="H318">
        <v>1</v>
      </c>
      <c r="I318" t="s">
        <v>6416</v>
      </c>
      <c r="J318" t="s">
        <v>4882</v>
      </c>
      <c r="K318" t="s">
        <v>6427</v>
      </c>
      <c r="L318" t="s">
        <v>5312</v>
      </c>
      <c r="M318" t="s">
        <v>5319</v>
      </c>
      <c r="N318" t="s">
        <v>6401</v>
      </c>
      <c r="O318" t="s">
        <v>7395</v>
      </c>
      <c r="P318" t="s">
        <v>6402</v>
      </c>
      <c r="Q318" t="s">
        <v>6427</v>
      </c>
      <c r="R318" t="s">
        <v>6655</v>
      </c>
      <c r="S318" t="s">
        <v>6403</v>
      </c>
      <c r="T318" t="s">
        <v>6407</v>
      </c>
      <c r="U318" s="83" t="str">
        <f t="shared" si="4"/>
        <v>SLUISP_2_UNITS</v>
      </c>
    </row>
    <row r="319" spans="1:21" x14ac:dyDescent="0.25">
      <c r="A319" t="s">
        <v>6397</v>
      </c>
      <c r="B319" t="s">
        <v>6857</v>
      </c>
      <c r="C319" t="s">
        <v>6399</v>
      </c>
      <c r="D319" t="s">
        <v>6400</v>
      </c>
      <c r="E319" t="s">
        <v>6413</v>
      </c>
      <c r="F319">
        <v>53</v>
      </c>
      <c r="G319" s="83">
        <v>53</v>
      </c>
      <c r="H319">
        <v>1</v>
      </c>
      <c r="I319" t="s">
        <v>6416</v>
      </c>
      <c r="J319" t="s">
        <v>4882</v>
      </c>
      <c r="K319" t="s">
        <v>6427</v>
      </c>
      <c r="L319" t="s">
        <v>5312</v>
      </c>
      <c r="M319" t="s">
        <v>5319</v>
      </c>
      <c r="N319" t="s">
        <v>6401</v>
      </c>
      <c r="O319" t="s">
        <v>6858</v>
      </c>
      <c r="P319" t="s">
        <v>6402</v>
      </c>
      <c r="Q319" t="s">
        <v>6427</v>
      </c>
      <c r="R319" t="s">
        <v>6655</v>
      </c>
      <c r="S319" t="s">
        <v>6403</v>
      </c>
      <c r="T319" t="s">
        <v>6407</v>
      </c>
      <c r="U319" s="83" t="str">
        <f t="shared" si="4"/>
        <v>SLUISP_2_UNITS</v>
      </c>
    </row>
    <row r="320" spans="1:21" x14ac:dyDescent="0.25">
      <c r="A320" t="s">
        <v>6397</v>
      </c>
      <c r="B320" t="s">
        <v>7403</v>
      </c>
      <c r="C320" t="s">
        <v>6399</v>
      </c>
      <c r="D320" t="s">
        <v>6400</v>
      </c>
      <c r="E320" t="s">
        <v>6413</v>
      </c>
      <c r="F320">
        <v>53</v>
      </c>
      <c r="G320" s="83">
        <v>53</v>
      </c>
      <c r="H320">
        <v>1</v>
      </c>
      <c r="I320" t="s">
        <v>6416</v>
      </c>
      <c r="J320" t="s">
        <v>4882</v>
      </c>
      <c r="K320" t="s">
        <v>6427</v>
      </c>
      <c r="L320" t="s">
        <v>5312</v>
      </c>
      <c r="M320" t="s">
        <v>5319</v>
      </c>
      <c r="N320" t="s">
        <v>6401</v>
      </c>
      <c r="O320" t="s">
        <v>7404</v>
      </c>
      <c r="P320" t="s">
        <v>6402</v>
      </c>
      <c r="Q320" t="s">
        <v>6427</v>
      </c>
      <c r="R320" t="s">
        <v>6655</v>
      </c>
      <c r="S320" t="s">
        <v>6403</v>
      </c>
      <c r="T320" t="s">
        <v>6407</v>
      </c>
      <c r="U320" s="83" t="str">
        <f t="shared" si="4"/>
        <v>SLUISP_2_UNITS</v>
      </c>
    </row>
    <row r="321" spans="1:21" x14ac:dyDescent="0.25">
      <c r="A321" t="s">
        <v>6397</v>
      </c>
      <c r="B321" t="s">
        <v>4883</v>
      </c>
      <c r="C321" t="s">
        <v>6408</v>
      </c>
      <c r="D321" s="82">
        <v>24473</v>
      </c>
      <c r="E321" t="s">
        <v>6413</v>
      </c>
      <c r="F321" t="s">
        <v>6432</v>
      </c>
      <c r="G321" s="83">
        <v>374.43</v>
      </c>
      <c r="H321">
        <v>1</v>
      </c>
      <c r="I321" t="s">
        <v>6416</v>
      </c>
      <c r="J321" t="s">
        <v>4882</v>
      </c>
      <c r="K321" t="s">
        <v>6427</v>
      </c>
      <c r="L321" t="s">
        <v>5312</v>
      </c>
      <c r="M321" t="s">
        <v>5319</v>
      </c>
      <c r="N321" t="s">
        <v>6401</v>
      </c>
      <c r="O321" t="s">
        <v>4882</v>
      </c>
      <c r="P321" t="s">
        <v>6402</v>
      </c>
      <c r="Q321" t="s">
        <v>7157</v>
      </c>
      <c r="R321" t="s">
        <v>6655</v>
      </c>
      <c r="S321" t="s">
        <v>6403</v>
      </c>
      <c r="T321" t="s">
        <v>6407</v>
      </c>
      <c r="U321" s="83" t="str">
        <f t="shared" si="4"/>
        <v>SLUISP_2_UNITS</v>
      </c>
    </row>
    <row r="322" spans="1:21" x14ac:dyDescent="0.25">
      <c r="A322" t="s">
        <v>6397</v>
      </c>
      <c r="B322" t="s">
        <v>3717</v>
      </c>
      <c r="C322" t="s">
        <v>6408</v>
      </c>
      <c r="D322" s="82">
        <v>8402</v>
      </c>
      <c r="E322" t="s">
        <v>6413</v>
      </c>
      <c r="F322">
        <v>4.2</v>
      </c>
      <c r="G322" s="83">
        <v>4.2</v>
      </c>
      <c r="H322">
        <v>1</v>
      </c>
      <c r="I322" t="s">
        <v>6414</v>
      </c>
      <c r="K322" t="s">
        <v>6427</v>
      </c>
      <c r="L322" t="s">
        <v>5312</v>
      </c>
      <c r="M322" t="s">
        <v>5312</v>
      </c>
      <c r="N322" t="s">
        <v>6401</v>
      </c>
      <c r="O322" t="s">
        <v>393</v>
      </c>
      <c r="P322" t="s">
        <v>6402</v>
      </c>
      <c r="Q322" t="s">
        <v>6427</v>
      </c>
      <c r="R322" t="s">
        <v>3385</v>
      </c>
      <c r="S322" t="s">
        <v>6403</v>
      </c>
      <c r="T322" t="s">
        <v>6407</v>
      </c>
      <c r="U322" s="83" t="str">
        <f t="shared" ref="U322:U385" si="5">IF(J322="",O322,J322)</f>
        <v>CRNEVL_6_SJQN 3</v>
      </c>
    </row>
    <row r="323" spans="1:21" x14ac:dyDescent="0.25">
      <c r="A323" t="s">
        <v>6397</v>
      </c>
      <c r="B323" t="s">
        <v>3716</v>
      </c>
      <c r="C323" t="s">
        <v>6408</v>
      </c>
      <c r="D323" s="82">
        <v>6211</v>
      </c>
      <c r="E323" t="s">
        <v>6413</v>
      </c>
      <c r="F323">
        <v>3.2</v>
      </c>
      <c r="G323" s="83">
        <v>3.2</v>
      </c>
      <c r="H323">
        <v>1</v>
      </c>
      <c r="I323" t="s">
        <v>6414</v>
      </c>
      <c r="K323" t="s">
        <v>6427</v>
      </c>
      <c r="L323" t="s">
        <v>5312</v>
      </c>
      <c r="M323" t="s">
        <v>5312</v>
      </c>
      <c r="N323" t="s">
        <v>6401</v>
      </c>
      <c r="O323" t="s">
        <v>370</v>
      </c>
      <c r="P323" t="s">
        <v>6402</v>
      </c>
      <c r="Q323" t="s">
        <v>6427</v>
      </c>
      <c r="R323" t="s">
        <v>3385</v>
      </c>
      <c r="S323" t="s">
        <v>6403</v>
      </c>
      <c r="T323" t="s">
        <v>6407</v>
      </c>
      <c r="U323" s="83" t="str">
        <f t="shared" si="5"/>
        <v>CRNEVL_6_SJQN 2</v>
      </c>
    </row>
    <row r="324" spans="1:21" x14ac:dyDescent="0.25">
      <c r="A324" t="s">
        <v>6397</v>
      </c>
      <c r="B324" t="s">
        <v>3949</v>
      </c>
      <c r="C324" t="s">
        <v>6408</v>
      </c>
      <c r="D324" s="82">
        <v>42405</v>
      </c>
      <c r="E324" t="s">
        <v>3399</v>
      </c>
      <c r="F324">
        <v>12.6</v>
      </c>
      <c r="G324" s="83">
        <v>12.6</v>
      </c>
      <c r="H324">
        <v>1</v>
      </c>
      <c r="I324" t="s">
        <v>2035</v>
      </c>
      <c r="K324" t="s">
        <v>1127</v>
      </c>
      <c r="L324" t="s">
        <v>5319</v>
      </c>
      <c r="M324" t="s">
        <v>5312</v>
      </c>
      <c r="N324" t="s">
        <v>6401</v>
      </c>
      <c r="O324" t="s">
        <v>3948</v>
      </c>
      <c r="P324" t="s">
        <v>6402</v>
      </c>
      <c r="Q324" t="s">
        <v>1127</v>
      </c>
      <c r="R324" t="s">
        <v>3399</v>
      </c>
      <c r="S324" t="s">
        <v>6403</v>
      </c>
      <c r="T324" t="s">
        <v>6404</v>
      </c>
      <c r="U324" s="83" t="str">
        <f t="shared" si="5"/>
        <v>GARNET_2_WIND3</v>
      </c>
    </row>
    <row r="325" spans="1:21" x14ac:dyDescent="0.25">
      <c r="A325" t="s">
        <v>6397</v>
      </c>
      <c r="B325" t="s">
        <v>4519</v>
      </c>
      <c r="C325" t="s">
        <v>6408</v>
      </c>
      <c r="D325" s="82">
        <v>31440</v>
      </c>
      <c r="E325" t="s">
        <v>6413</v>
      </c>
      <c r="F325">
        <v>2</v>
      </c>
      <c r="G325" s="83">
        <v>1.05</v>
      </c>
      <c r="H325">
        <v>1</v>
      </c>
      <c r="I325" t="s">
        <v>6775</v>
      </c>
      <c r="K325" t="s">
        <v>1127</v>
      </c>
      <c r="L325" t="s">
        <v>5312</v>
      </c>
      <c r="M325" t="s">
        <v>5312</v>
      </c>
      <c r="N325" t="s">
        <v>6401</v>
      </c>
      <c r="O325" t="s">
        <v>2578</v>
      </c>
      <c r="P325" t="s">
        <v>6402</v>
      </c>
      <c r="Q325" t="s">
        <v>1127</v>
      </c>
      <c r="R325" t="s">
        <v>3385</v>
      </c>
      <c r="S325" t="s">
        <v>6403</v>
      </c>
      <c r="T325" t="s">
        <v>6404</v>
      </c>
      <c r="U325" s="83" t="str">
        <f t="shared" si="5"/>
        <v>PADUA_7_SDIMAS</v>
      </c>
    </row>
    <row r="326" spans="1:21" x14ac:dyDescent="0.25">
      <c r="A326" t="s">
        <v>6397</v>
      </c>
      <c r="B326" t="s">
        <v>4517</v>
      </c>
      <c r="C326" t="s">
        <v>6408</v>
      </c>
      <c r="D326" s="82">
        <v>29587</v>
      </c>
      <c r="E326" t="s">
        <v>6413</v>
      </c>
      <c r="F326">
        <v>9.9</v>
      </c>
      <c r="G326" s="83">
        <v>9.9</v>
      </c>
      <c r="H326">
        <v>1</v>
      </c>
      <c r="I326" t="s">
        <v>6496</v>
      </c>
      <c r="K326" t="s">
        <v>1127</v>
      </c>
      <c r="L326" t="s">
        <v>5312</v>
      </c>
      <c r="M326" t="s">
        <v>5312</v>
      </c>
      <c r="N326" t="s">
        <v>6401</v>
      </c>
      <c r="O326" t="s">
        <v>4516</v>
      </c>
      <c r="P326" t="s">
        <v>6402</v>
      </c>
      <c r="Q326" t="s">
        <v>1127</v>
      </c>
      <c r="R326" t="s">
        <v>3385</v>
      </c>
      <c r="S326" t="s">
        <v>6403</v>
      </c>
      <c r="T326" t="s">
        <v>6404</v>
      </c>
      <c r="U326" s="83" t="str">
        <f t="shared" si="5"/>
        <v>PADUA_6_MWDSDM</v>
      </c>
    </row>
    <row r="327" spans="1:21" x14ac:dyDescent="0.25">
      <c r="A327" t="s">
        <v>6397</v>
      </c>
      <c r="B327" t="s">
        <v>4782</v>
      </c>
      <c r="C327" t="s">
        <v>6408</v>
      </c>
      <c r="D327" s="82">
        <v>32509</v>
      </c>
      <c r="E327" t="s">
        <v>6429</v>
      </c>
      <c r="F327">
        <v>10.6</v>
      </c>
      <c r="G327" s="83">
        <v>10.6</v>
      </c>
      <c r="H327">
        <v>1</v>
      </c>
      <c r="I327" t="s">
        <v>6654</v>
      </c>
      <c r="K327" t="s">
        <v>1127</v>
      </c>
      <c r="L327" t="s">
        <v>5319</v>
      </c>
      <c r="M327" t="s">
        <v>5312</v>
      </c>
      <c r="N327" t="s">
        <v>6401</v>
      </c>
      <c r="O327" t="s">
        <v>4781</v>
      </c>
      <c r="P327" t="s">
        <v>6402</v>
      </c>
      <c r="Q327" t="s">
        <v>1127</v>
      </c>
      <c r="S327" t="s">
        <v>6403</v>
      </c>
      <c r="T327" t="s">
        <v>6404</v>
      </c>
      <c r="U327" s="83" t="str">
        <f t="shared" si="5"/>
        <v>SBERDO_2_QF</v>
      </c>
    </row>
    <row r="328" spans="1:21" x14ac:dyDescent="0.25">
      <c r="A328" t="s">
        <v>6397</v>
      </c>
      <c r="B328" t="s">
        <v>4111</v>
      </c>
      <c r="C328" t="s">
        <v>6408</v>
      </c>
      <c r="D328" s="82">
        <v>41806</v>
      </c>
      <c r="E328" t="s">
        <v>6418</v>
      </c>
      <c r="F328">
        <v>1.5</v>
      </c>
      <c r="G328" s="83">
        <v>1.5</v>
      </c>
      <c r="H328">
        <v>1</v>
      </c>
      <c r="I328" t="s">
        <v>7075</v>
      </c>
      <c r="K328" t="s">
        <v>6427</v>
      </c>
      <c r="L328" t="s">
        <v>5312</v>
      </c>
      <c r="M328" t="s">
        <v>5312</v>
      </c>
      <c r="N328" t="s">
        <v>6401</v>
      </c>
      <c r="O328" t="s">
        <v>807</v>
      </c>
      <c r="P328" t="s">
        <v>6402</v>
      </c>
      <c r="Q328" t="s">
        <v>6427</v>
      </c>
      <c r="R328" t="s">
        <v>6420</v>
      </c>
      <c r="S328" t="s">
        <v>6403</v>
      </c>
      <c r="T328" t="s">
        <v>6407</v>
      </c>
      <c r="U328" s="83" t="str">
        <f t="shared" si="5"/>
        <v>HOLSTR_1_SOLAR</v>
      </c>
    </row>
    <row r="329" spans="1:21" x14ac:dyDescent="0.25">
      <c r="A329" t="s">
        <v>6397</v>
      </c>
      <c r="B329" t="s">
        <v>6533</v>
      </c>
      <c r="C329" t="s">
        <v>6399</v>
      </c>
      <c r="D329" t="s">
        <v>6400</v>
      </c>
      <c r="E329" t="s">
        <v>6413</v>
      </c>
      <c r="F329">
        <v>34</v>
      </c>
      <c r="G329" s="83">
        <v>34</v>
      </c>
      <c r="H329">
        <v>1</v>
      </c>
      <c r="I329" t="s">
        <v>6414</v>
      </c>
      <c r="J329" t="s">
        <v>4747</v>
      </c>
      <c r="L329" t="s">
        <v>5312</v>
      </c>
      <c r="M329" t="s">
        <v>5319</v>
      </c>
      <c r="N329" t="s">
        <v>6401</v>
      </c>
      <c r="O329" t="s">
        <v>6534</v>
      </c>
      <c r="P329" t="s">
        <v>6402</v>
      </c>
      <c r="R329" t="s">
        <v>3385</v>
      </c>
      <c r="S329" t="s">
        <v>6403</v>
      </c>
      <c r="T329" t="s">
        <v>6407</v>
      </c>
      <c r="U329" s="83" t="str">
        <f t="shared" si="5"/>
        <v>SALTSP_7_UNITS</v>
      </c>
    </row>
    <row r="330" spans="1:21" x14ac:dyDescent="0.25">
      <c r="A330" t="s">
        <v>6397</v>
      </c>
      <c r="B330" t="s">
        <v>6826</v>
      </c>
      <c r="C330" t="s">
        <v>6399</v>
      </c>
      <c r="D330" t="s">
        <v>6400</v>
      </c>
      <c r="E330" t="s">
        <v>6413</v>
      </c>
      <c r="F330">
        <v>12</v>
      </c>
      <c r="G330" s="83">
        <v>12</v>
      </c>
      <c r="H330">
        <v>1</v>
      </c>
      <c r="I330" t="s">
        <v>6414</v>
      </c>
      <c r="J330" t="s">
        <v>4747</v>
      </c>
      <c r="L330" t="s">
        <v>5312</v>
      </c>
      <c r="M330" t="s">
        <v>5319</v>
      </c>
      <c r="N330" t="s">
        <v>6401</v>
      </c>
      <c r="O330" t="s">
        <v>6827</v>
      </c>
      <c r="P330" t="s">
        <v>6402</v>
      </c>
      <c r="R330" t="s">
        <v>3385</v>
      </c>
      <c r="S330" t="s">
        <v>6403</v>
      </c>
      <c r="T330" t="s">
        <v>6407</v>
      </c>
      <c r="U330" s="83" t="str">
        <f t="shared" si="5"/>
        <v>SALTSP_7_UNITS</v>
      </c>
    </row>
    <row r="331" spans="1:21" x14ac:dyDescent="0.25">
      <c r="A331" t="s">
        <v>6397</v>
      </c>
      <c r="B331" t="s">
        <v>4748</v>
      </c>
      <c r="C331" t="s">
        <v>6408</v>
      </c>
      <c r="D331" s="82">
        <v>11324</v>
      </c>
      <c r="E331" t="s">
        <v>6413</v>
      </c>
      <c r="F331" t="s">
        <v>6432</v>
      </c>
      <c r="G331" s="83">
        <v>46</v>
      </c>
      <c r="H331">
        <v>1</v>
      </c>
      <c r="I331" t="s">
        <v>6414</v>
      </c>
      <c r="J331" t="s">
        <v>4747</v>
      </c>
      <c r="K331" t="s">
        <v>6427</v>
      </c>
      <c r="L331" t="s">
        <v>5312</v>
      </c>
      <c r="M331" t="s">
        <v>5319</v>
      </c>
      <c r="N331" t="s">
        <v>6401</v>
      </c>
      <c r="O331" t="s">
        <v>4747</v>
      </c>
      <c r="P331" t="s">
        <v>6402</v>
      </c>
      <c r="Q331" t="s">
        <v>6427</v>
      </c>
      <c r="R331" t="s">
        <v>3385</v>
      </c>
      <c r="S331" t="s">
        <v>6403</v>
      </c>
      <c r="T331" t="s">
        <v>6407</v>
      </c>
      <c r="U331" s="83" t="str">
        <f t="shared" si="5"/>
        <v>SALTSP_7_UNITS</v>
      </c>
    </row>
    <row r="332" spans="1:21" x14ac:dyDescent="0.25">
      <c r="A332" t="s">
        <v>6397</v>
      </c>
      <c r="B332" t="s">
        <v>316</v>
      </c>
      <c r="C332" t="s">
        <v>6408</v>
      </c>
      <c r="D332" s="82">
        <v>41976</v>
      </c>
      <c r="E332" t="s">
        <v>6413</v>
      </c>
      <c r="F332">
        <v>0.6</v>
      </c>
      <c r="G332" s="83">
        <v>0.52</v>
      </c>
      <c r="H332">
        <v>1</v>
      </c>
      <c r="I332" t="s">
        <v>485</v>
      </c>
      <c r="K332" t="s">
        <v>6427</v>
      </c>
      <c r="L332" t="s">
        <v>5319</v>
      </c>
      <c r="M332" t="s">
        <v>5312</v>
      </c>
      <c r="N332" t="s">
        <v>6401</v>
      </c>
      <c r="O332" t="s">
        <v>317</v>
      </c>
      <c r="P332" t="s">
        <v>6402</v>
      </c>
      <c r="Q332" t="s">
        <v>6427</v>
      </c>
      <c r="R332" t="s">
        <v>3385</v>
      </c>
      <c r="S332" t="s">
        <v>6403</v>
      </c>
      <c r="T332" t="s">
        <v>6407</v>
      </c>
      <c r="U332" s="83" t="str">
        <f t="shared" si="5"/>
        <v>ALLGNY_6_HYDRO1</v>
      </c>
    </row>
    <row r="333" spans="1:21" x14ac:dyDescent="0.25">
      <c r="A333" t="s">
        <v>6397</v>
      </c>
      <c r="B333" t="s">
        <v>5916</v>
      </c>
      <c r="C333" t="s">
        <v>6408</v>
      </c>
      <c r="D333" s="82">
        <v>33522</v>
      </c>
      <c r="E333" t="s">
        <v>6409</v>
      </c>
      <c r="F333">
        <v>57</v>
      </c>
      <c r="G333" s="83">
        <v>39</v>
      </c>
      <c r="H333">
        <v>1</v>
      </c>
      <c r="I333" t="s">
        <v>7025</v>
      </c>
      <c r="K333" t="s">
        <v>6427</v>
      </c>
      <c r="L333" t="s">
        <v>5319</v>
      </c>
      <c r="M333" t="s">
        <v>5312</v>
      </c>
      <c r="N333" t="s">
        <v>6401</v>
      </c>
      <c r="O333" t="s">
        <v>4744</v>
      </c>
      <c r="P333" t="s">
        <v>6402</v>
      </c>
      <c r="Q333" t="s">
        <v>6427</v>
      </c>
      <c r="R333" t="s">
        <v>6425</v>
      </c>
      <c r="S333" t="s">
        <v>6403</v>
      </c>
      <c r="T333" t="s">
        <v>6407</v>
      </c>
      <c r="U333" s="83" t="str">
        <f t="shared" si="5"/>
        <v>SALIRV_2_UNIT</v>
      </c>
    </row>
    <row r="334" spans="1:21" x14ac:dyDescent="0.25">
      <c r="A334" t="s">
        <v>6397</v>
      </c>
      <c r="B334" t="s">
        <v>7155</v>
      </c>
      <c r="C334" t="s">
        <v>6399</v>
      </c>
      <c r="D334" t="s">
        <v>6400</v>
      </c>
      <c r="F334">
        <v>11</v>
      </c>
      <c r="G334" s="83">
        <v>11</v>
      </c>
      <c r="H334">
        <v>1</v>
      </c>
      <c r="J334" t="s">
        <v>4862</v>
      </c>
      <c r="M334" t="s">
        <v>5319</v>
      </c>
      <c r="N334" t="s">
        <v>6401</v>
      </c>
      <c r="O334" t="s">
        <v>7155</v>
      </c>
      <c r="P334" t="s">
        <v>6402</v>
      </c>
      <c r="S334" t="s">
        <v>6403</v>
      </c>
      <c r="T334" t="s">
        <v>6404</v>
      </c>
      <c r="U334" s="83" t="str">
        <f t="shared" si="5"/>
        <v>RVSIDE_6_SPRING</v>
      </c>
    </row>
    <row r="335" spans="1:21" x14ac:dyDescent="0.25">
      <c r="A335" t="s">
        <v>6397</v>
      </c>
      <c r="B335" t="s">
        <v>7592</v>
      </c>
      <c r="C335" t="s">
        <v>6399</v>
      </c>
      <c r="D335" t="s">
        <v>6400</v>
      </c>
      <c r="F335">
        <v>11</v>
      </c>
      <c r="G335" s="83">
        <v>11</v>
      </c>
      <c r="H335">
        <v>1</v>
      </c>
      <c r="J335" t="s">
        <v>4862</v>
      </c>
      <c r="M335" t="s">
        <v>5319</v>
      </c>
      <c r="N335" t="s">
        <v>6401</v>
      </c>
      <c r="O335" t="s">
        <v>7592</v>
      </c>
      <c r="P335" t="s">
        <v>6402</v>
      </c>
      <c r="S335" t="s">
        <v>6403</v>
      </c>
      <c r="T335" t="s">
        <v>6404</v>
      </c>
      <c r="U335" s="83" t="str">
        <f t="shared" si="5"/>
        <v>RVSIDE_6_SPRING</v>
      </c>
    </row>
    <row r="336" spans="1:21" x14ac:dyDescent="0.25">
      <c r="A336" t="s">
        <v>6397</v>
      </c>
      <c r="B336" t="s">
        <v>7357</v>
      </c>
      <c r="C336" t="s">
        <v>6399</v>
      </c>
      <c r="D336" t="s">
        <v>6400</v>
      </c>
      <c r="F336">
        <v>11</v>
      </c>
      <c r="G336" s="83">
        <v>11</v>
      </c>
      <c r="H336">
        <v>1</v>
      </c>
      <c r="J336" t="s">
        <v>4862</v>
      </c>
      <c r="M336" t="s">
        <v>5319</v>
      </c>
      <c r="N336" t="s">
        <v>6401</v>
      </c>
      <c r="O336" t="s">
        <v>7357</v>
      </c>
      <c r="P336" t="s">
        <v>6402</v>
      </c>
      <c r="S336" t="s">
        <v>6403</v>
      </c>
      <c r="T336" t="s">
        <v>6404</v>
      </c>
      <c r="U336" s="83" t="str">
        <f t="shared" si="5"/>
        <v>RVSIDE_6_SPRING</v>
      </c>
    </row>
    <row r="337" spans="1:21" x14ac:dyDescent="0.25">
      <c r="A337" t="s">
        <v>6397</v>
      </c>
      <c r="B337" t="s">
        <v>7291</v>
      </c>
      <c r="C337" t="s">
        <v>6399</v>
      </c>
      <c r="D337" t="s">
        <v>6400</v>
      </c>
      <c r="F337">
        <v>11</v>
      </c>
      <c r="G337" s="83">
        <v>11</v>
      </c>
      <c r="H337">
        <v>1</v>
      </c>
      <c r="J337" t="s">
        <v>4862</v>
      </c>
      <c r="M337" t="s">
        <v>5319</v>
      </c>
      <c r="N337" t="s">
        <v>6401</v>
      </c>
      <c r="O337" t="s">
        <v>7291</v>
      </c>
      <c r="P337" t="s">
        <v>6402</v>
      </c>
      <c r="S337" t="s">
        <v>6403</v>
      </c>
      <c r="T337" t="s">
        <v>6404</v>
      </c>
      <c r="U337" s="83" t="str">
        <f t="shared" si="5"/>
        <v>RVSIDE_6_SPRING</v>
      </c>
    </row>
    <row r="338" spans="1:21" x14ac:dyDescent="0.25">
      <c r="A338" t="s">
        <v>6397</v>
      </c>
      <c r="B338" t="s">
        <v>3977</v>
      </c>
      <c r="C338" t="s">
        <v>6408</v>
      </c>
      <c r="D338" s="82">
        <v>41494</v>
      </c>
      <c r="E338" t="s">
        <v>6409</v>
      </c>
      <c r="F338" t="s">
        <v>6432</v>
      </c>
      <c r="G338" s="83">
        <v>620.5</v>
      </c>
      <c r="H338">
        <v>1</v>
      </c>
      <c r="I338" t="s">
        <v>6682</v>
      </c>
      <c r="J338" t="s">
        <v>3975</v>
      </c>
      <c r="K338" t="s">
        <v>6427</v>
      </c>
      <c r="L338" t="s">
        <v>5312</v>
      </c>
      <c r="M338" t="s">
        <v>5319</v>
      </c>
      <c r="N338" t="s">
        <v>6401</v>
      </c>
      <c r="O338" t="s">
        <v>3975</v>
      </c>
      <c r="P338" t="s">
        <v>6402</v>
      </c>
      <c r="Q338" t="s">
        <v>6427</v>
      </c>
      <c r="R338" t="s">
        <v>6436</v>
      </c>
      <c r="S338" t="s">
        <v>6403</v>
      </c>
      <c r="T338" t="s">
        <v>6407</v>
      </c>
      <c r="U338" s="83" t="str">
        <f t="shared" si="5"/>
        <v>RUSCTY_2_UNITS</v>
      </c>
    </row>
    <row r="339" spans="1:21" x14ac:dyDescent="0.25">
      <c r="A339" t="s">
        <v>6397</v>
      </c>
      <c r="B339" t="s">
        <v>6681</v>
      </c>
      <c r="C339" t="s">
        <v>6399</v>
      </c>
      <c r="D339" t="s">
        <v>6400</v>
      </c>
      <c r="E339" t="s">
        <v>6409</v>
      </c>
      <c r="F339">
        <v>254</v>
      </c>
      <c r="G339" s="83">
        <v>254</v>
      </c>
      <c r="H339">
        <v>1</v>
      </c>
      <c r="I339" t="s">
        <v>6682</v>
      </c>
      <c r="J339" t="s">
        <v>3975</v>
      </c>
      <c r="L339" t="s">
        <v>5312</v>
      </c>
      <c r="M339" t="s">
        <v>5319</v>
      </c>
      <c r="N339" t="s">
        <v>6401</v>
      </c>
      <c r="O339" t="s">
        <v>6683</v>
      </c>
      <c r="P339" t="s">
        <v>6402</v>
      </c>
      <c r="R339" t="s">
        <v>6436</v>
      </c>
      <c r="S339" t="s">
        <v>6403</v>
      </c>
      <c r="T339" t="s">
        <v>6407</v>
      </c>
      <c r="U339" s="83" t="str">
        <f t="shared" si="5"/>
        <v>RUSCTY_2_UNITS</v>
      </c>
    </row>
    <row r="340" spans="1:21" x14ac:dyDescent="0.25">
      <c r="A340" t="s">
        <v>6397</v>
      </c>
      <c r="B340" t="s">
        <v>6681</v>
      </c>
      <c r="C340" t="s">
        <v>6399</v>
      </c>
      <c r="D340" t="s">
        <v>6400</v>
      </c>
      <c r="E340" t="s">
        <v>6409</v>
      </c>
      <c r="F340">
        <v>180</v>
      </c>
      <c r="G340" s="83">
        <v>180</v>
      </c>
      <c r="H340">
        <v>1</v>
      </c>
      <c r="I340" t="s">
        <v>6682</v>
      </c>
      <c r="J340" t="s">
        <v>3975</v>
      </c>
      <c r="L340" t="s">
        <v>5312</v>
      </c>
      <c r="M340" t="s">
        <v>5319</v>
      </c>
      <c r="N340" t="s">
        <v>6401</v>
      </c>
      <c r="O340" t="s">
        <v>6982</v>
      </c>
      <c r="P340" t="s">
        <v>6402</v>
      </c>
      <c r="R340" t="s">
        <v>6436</v>
      </c>
      <c r="S340" t="s">
        <v>6403</v>
      </c>
      <c r="T340" t="s">
        <v>6407</v>
      </c>
      <c r="U340" s="83" t="str">
        <f t="shared" si="5"/>
        <v>RUSCTY_2_UNITS</v>
      </c>
    </row>
    <row r="341" spans="1:21" x14ac:dyDescent="0.25">
      <c r="A341" t="s">
        <v>6397</v>
      </c>
      <c r="B341" t="s">
        <v>6681</v>
      </c>
      <c r="C341" t="s">
        <v>6399</v>
      </c>
      <c r="D341" t="s">
        <v>6400</v>
      </c>
      <c r="E341" t="s">
        <v>6409</v>
      </c>
      <c r="F341">
        <v>180</v>
      </c>
      <c r="G341" s="83">
        <v>180</v>
      </c>
      <c r="H341">
        <v>1</v>
      </c>
      <c r="I341" t="s">
        <v>6682</v>
      </c>
      <c r="J341" t="s">
        <v>3975</v>
      </c>
      <c r="L341" t="s">
        <v>5312</v>
      </c>
      <c r="M341" t="s">
        <v>5319</v>
      </c>
      <c r="N341" t="s">
        <v>6401</v>
      </c>
      <c r="O341" t="s">
        <v>7594</v>
      </c>
      <c r="P341" t="s">
        <v>6402</v>
      </c>
      <c r="R341" t="s">
        <v>6436</v>
      </c>
      <c r="S341" t="s">
        <v>6403</v>
      </c>
      <c r="T341" t="s">
        <v>6407</v>
      </c>
      <c r="U341" s="83" t="str">
        <f t="shared" si="5"/>
        <v>RUSCTY_2_UNITS</v>
      </c>
    </row>
    <row r="342" spans="1:21" x14ac:dyDescent="0.25">
      <c r="A342" t="s">
        <v>6397</v>
      </c>
      <c r="B342" t="s">
        <v>3694</v>
      </c>
      <c r="C342" t="s">
        <v>6408</v>
      </c>
      <c r="D342" s="82">
        <v>5845</v>
      </c>
      <c r="E342" t="s">
        <v>6413</v>
      </c>
      <c r="F342">
        <v>13</v>
      </c>
      <c r="G342" s="83">
        <v>11.94</v>
      </c>
      <c r="H342">
        <v>1</v>
      </c>
      <c r="I342" t="s">
        <v>6443</v>
      </c>
      <c r="K342" t="s">
        <v>1127</v>
      </c>
      <c r="L342" t="s">
        <v>5312</v>
      </c>
      <c r="M342" t="s">
        <v>5312</v>
      </c>
      <c r="N342" t="s">
        <v>6401</v>
      </c>
      <c r="O342" t="s">
        <v>1273</v>
      </c>
      <c r="P342" t="s">
        <v>6402</v>
      </c>
      <c r="Q342" t="s">
        <v>1127</v>
      </c>
      <c r="R342" t="s">
        <v>3385</v>
      </c>
      <c r="S342" t="s">
        <v>6403</v>
      </c>
      <c r="T342" t="s">
        <v>6404</v>
      </c>
      <c r="U342" s="83" t="str">
        <f t="shared" si="5"/>
        <v>CONTRL_1_RUSHCK</v>
      </c>
    </row>
    <row r="343" spans="1:21" x14ac:dyDescent="0.25">
      <c r="A343" t="s">
        <v>6397</v>
      </c>
      <c r="B343" t="s">
        <v>3238</v>
      </c>
      <c r="C343" t="s">
        <v>6408</v>
      </c>
      <c r="D343" s="82">
        <v>42726</v>
      </c>
      <c r="E343" t="s">
        <v>6418</v>
      </c>
      <c r="F343">
        <v>55</v>
      </c>
      <c r="G343" s="83">
        <v>54</v>
      </c>
      <c r="H343">
        <v>1</v>
      </c>
      <c r="I343" t="s">
        <v>7401</v>
      </c>
      <c r="K343" t="s">
        <v>1127</v>
      </c>
      <c r="L343" t="s">
        <v>5312</v>
      </c>
      <c r="M343" t="s">
        <v>5312</v>
      </c>
      <c r="N343" t="s">
        <v>6401</v>
      </c>
      <c r="O343" t="s">
        <v>3239</v>
      </c>
      <c r="P343" t="s">
        <v>6402</v>
      </c>
      <c r="Q343" t="s">
        <v>1127</v>
      </c>
      <c r="R343" t="s">
        <v>6420</v>
      </c>
      <c r="S343" t="s">
        <v>6403</v>
      </c>
      <c r="T343" t="s">
        <v>6404</v>
      </c>
      <c r="U343" s="83" t="str">
        <f t="shared" si="5"/>
        <v>RTEDDY_2_SOLAR2</v>
      </c>
    </row>
    <row r="344" spans="1:21" x14ac:dyDescent="0.25">
      <c r="A344" t="s">
        <v>6397</v>
      </c>
      <c r="B344" t="s">
        <v>3240</v>
      </c>
      <c r="C344" t="s">
        <v>6408</v>
      </c>
      <c r="D344" s="82">
        <v>42726</v>
      </c>
      <c r="E344" t="s">
        <v>6418</v>
      </c>
      <c r="F344">
        <v>55</v>
      </c>
      <c r="G344" s="83">
        <v>54</v>
      </c>
      <c r="H344">
        <v>1</v>
      </c>
      <c r="I344" t="s">
        <v>7145</v>
      </c>
      <c r="K344" t="s">
        <v>1127</v>
      </c>
      <c r="L344" t="s">
        <v>5312</v>
      </c>
      <c r="M344" t="s">
        <v>5312</v>
      </c>
      <c r="N344" t="s">
        <v>6401</v>
      </c>
      <c r="O344" t="s">
        <v>3241</v>
      </c>
      <c r="P344" t="s">
        <v>6402</v>
      </c>
      <c r="Q344" t="s">
        <v>1127</v>
      </c>
      <c r="R344" t="s">
        <v>6420</v>
      </c>
      <c r="S344" t="s">
        <v>6403</v>
      </c>
      <c r="T344" t="s">
        <v>6404</v>
      </c>
      <c r="U344" s="83" t="str">
        <f t="shared" si="5"/>
        <v>RTEDDY_2_SOLAR1</v>
      </c>
    </row>
    <row r="345" spans="1:21" x14ac:dyDescent="0.25">
      <c r="A345" t="s">
        <v>6397</v>
      </c>
      <c r="B345" t="s">
        <v>4713</v>
      </c>
      <c r="C345" t="s">
        <v>6408</v>
      </c>
      <c r="D345" s="82">
        <v>41628</v>
      </c>
      <c r="E345" t="s">
        <v>6418</v>
      </c>
      <c r="F345">
        <v>20</v>
      </c>
      <c r="G345" s="83">
        <v>20</v>
      </c>
      <c r="H345">
        <v>1</v>
      </c>
      <c r="I345" t="s">
        <v>6801</v>
      </c>
      <c r="K345" t="s">
        <v>1127</v>
      </c>
      <c r="L345" t="s">
        <v>5312</v>
      </c>
      <c r="M345" t="s">
        <v>5312</v>
      </c>
      <c r="N345" t="s">
        <v>6401</v>
      </c>
      <c r="O345" t="s">
        <v>1472</v>
      </c>
      <c r="P345" t="s">
        <v>6402</v>
      </c>
      <c r="Q345" t="s">
        <v>1127</v>
      </c>
      <c r="R345" t="s">
        <v>6420</v>
      </c>
      <c r="S345" t="s">
        <v>6403</v>
      </c>
      <c r="T345" t="s">
        <v>6404</v>
      </c>
      <c r="U345" s="83" t="str">
        <f t="shared" si="5"/>
        <v>RSMSLR_6_SOLAR2</v>
      </c>
    </row>
    <row r="346" spans="1:21" x14ac:dyDescent="0.25">
      <c r="A346" t="s">
        <v>6397</v>
      </c>
      <c r="B346" t="s">
        <v>4712</v>
      </c>
      <c r="C346" t="s">
        <v>6408</v>
      </c>
      <c r="D346" s="82">
        <v>41628</v>
      </c>
      <c r="E346" t="s">
        <v>6418</v>
      </c>
      <c r="F346">
        <v>20</v>
      </c>
      <c r="G346" s="83">
        <v>20</v>
      </c>
      <c r="H346">
        <v>1</v>
      </c>
      <c r="I346" t="s">
        <v>7035</v>
      </c>
      <c r="K346" t="s">
        <v>1127</v>
      </c>
      <c r="L346" t="s">
        <v>5312</v>
      </c>
      <c r="M346" t="s">
        <v>5312</v>
      </c>
      <c r="N346" t="s">
        <v>6401</v>
      </c>
      <c r="O346" t="s">
        <v>3156</v>
      </c>
      <c r="P346" t="s">
        <v>6402</v>
      </c>
      <c r="Q346" t="s">
        <v>1127</v>
      </c>
      <c r="R346" t="s">
        <v>6420</v>
      </c>
      <c r="S346" t="s">
        <v>6403</v>
      </c>
      <c r="T346" t="s">
        <v>6404</v>
      </c>
      <c r="U346" s="83" t="str">
        <f t="shared" si="5"/>
        <v>RSMSLR_6_SOLAR1</v>
      </c>
    </row>
    <row r="347" spans="1:21" x14ac:dyDescent="0.25">
      <c r="A347" t="s">
        <v>6397</v>
      </c>
      <c r="B347" t="s">
        <v>4710</v>
      </c>
      <c r="C347" t="s">
        <v>6408</v>
      </c>
      <c r="D347" s="82">
        <v>29221</v>
      </c>
      <c r="E347" t="s">
        <v>6413</v>
      </c>
      <c r="F347">
        <v>13.5</v>
      </c>
      <c r="G347" s="83">
        <v>13.5</v>
      </c>
      <c r="H347">
        <v>1</v>
      </c>
      <c r="I347" t="s">
        <v>6674</v>
      </c>
      <c r="K347" t="s">
        <v>6427</v>
      </c>
      <c r="L347" t="s">
        <v>5312</v>
      </c>
      <c r="M347" t="s">
        <v>5312</v>
      </c>
      <c r="N347" t="s">
        <v>6401</v>
      </c>
      <c r="O347" t="s">
        <v>4709</v>
      </c>
      <c r="P347" t="s">
        <v>6402</v>
      </c>
      <c r="Q347" t="s">
        <v>6427</v>
      </c>
      <c r="R347" t="s">
        <v>3385</v>
      </c>
      <c r="S347" t="s">
        <v>6403</v>
      </c>
      <c r="T347" t="s">
        <v>6407</v>
      </c>
      <c r="U347" s="83" t="str">
        <f t="shared" si="5"/>
        <v>ROLLIN_6_UNIT</v>
      </c>
    </row>
    <row r="348" spans="1:21" x14ac:dyDescent="0.25">
      <c r="A348" t="s">
        <v>6397</v>
      </c>
      <c r="B348" t="s">
        <v>4664</v>
      </c>
      <c r="C348" t="s">
        <v>6408</v>
      </c>
      <c r="D348" s="82">
        <v>18264</v>
      </c>
      <c r="E348" t="s">
        <v>6413</v>
      </c>
      <c r="F348">
        <v>56.9</v>
      </c>
      <c r="G348" s="83">
        <v>56.9</v>
      </c>
      <c r="H348">
        <v>1</v>
      </c>
      <c r="I348" t="s">
        <v>6414</v>
      </c>
      <c r="K348" t="s">
        <v>6427</v>
      </c>
      <c r="L348" t="s">
        <v>5312</v>
      </c>
      <c r="M348" t="s">
        <v>5312</v>
      </c>
      <c r="N348" t="s">
        <v>6401</v>
      </c>
      <c r="O348" t="s">
        <v>461</v>
      </c>
      <c r="P348" t="s">
        <v>6402</v>
      </c>
      <c r="Q348" t="s">
        <v>6427</v>
      </c>
      <c r="R348" t="s">
        <v>3385</v>
      </c>
      <c r="S348" t="s">
        <v>6403</v>
      </c>
      <c r="T348" t="s">
        <v>6407</v>
      </c>
      <c r="U348" s="83" t="str">
        <f t="shared" si="5"/>
        <v>RCKCRK_7_UNIT 2</v>
      </c>
    </row>
    <row r="349" spans="1:21" x14ac:dyDescent="0.25">
      <c r="A349" t="s">
        <v>6397</v>
      </c>
      <c r="B349" t="s">
        <v>4663</v>
      </c>
      <c r="C349" t="s">
        <v>6408</v>
      </c>
      <c r="D349" s="82">
        <v>18264</v>
      </c>
      <c r="E349" t="s">
        <v>6413</v>
      </c>
      <c r="F349">
        <v>57</v>
      </c>
      <c r="G349" s="83">
        <v>57</v>
      </c>
      <c r="H349">
        <v>1</v>
      </c>
      <c r="I349" t="s">
        <v>6414</v>
      </c>
      <c r="K349" t="s">
        <v>6427</v>
      </c>
      <c r="L349" t="s">
        <v>5312</v>
      </c>
      <c r="M349" t="s">
        <v>5312</v>
      </c>
      <c r="N349" t="s">
        <v>6401</v>
      </c>
      <c r="O349" t="s">
        <v>4662</v>
      </c>
      <c r="P349" t="s">
        <v>6402</v>
      </c>
      <c r="Q349" t="s">
        <v>6427</v>
      </c>
      <c r="R349" t="s">
        <v>3385</v>
      </c>
      <c r="S349" t="s">
        <v>6403</v>
      </c>
      <c r="T349" t="s">
        <v>6407</v>
      </c>
      <c r="U349" s="83" t="str">
        <f t="shared" si="5"/>
        <v>RCKCRK_7_UNIT 1</v>
      </c>
    </row>
    <row r="350" spans="1:21" x14ac:dyDescent="0.25">
      <c r="A350" t="s">
        <v>6397</v>
      </c>
      <c r="B350" t="s">
        <v>2527</v>
      </c>
      <c r="C350" t="s">
        <v>6408</v>
      </c>
      <c r="D350" s="82">
        <v>42823</v>
      </c>
      <c r="E350" t="s">
        <v>6413</v>
      </c>
      <c r="F350">
        <v>3.6</v>
      </c>
      <c r="G350" s="83">
        <v>5</v>
      </c>
      <c r="H350">
        <v>1</v>
      </c>
      <c r="I350" t="s">
        <v>7096</v>
      </c>
      <c r="K350" t="s">
        <v>6427</v>
      </c>
      <c r="L350" t="s">
        <v>5319</v>
      </c>
      <c r="M350" t="s">
        <v>5312</v>
      </c>
      <c r="N350" t="s">
        <v>6401</v>
      </c>
      <c r="O350" t="s">
        <v>464</v>
      </c>
      <c r="P350" t="s">
        <v>6402</v>
      </c>
      <c r="Q350" t="s">
        <v>6427</v>
      </c>
      <c r="R350" t="s">
        <v>3385</v>
      </c>
      <c r="S350" t="s">
        <v>6403</v>
      </c>
      <c r="T350" t="s">
        <v>6407</v>
      </c>
      <c r="U350" s="83" t="str">
        <f t="shared" si="5"/>
        <v>PLACVL_1_RCKCRE</v>
      </c>
    </row>
    <row r="351" spans="1:21" x14ac:dyDescent="0.25">
      <c r="A351" t="s">
        <v>6397</v>
      </c>
      <c r="B351" t="s">
        <v>5415</v>
      </c>
      <c r="C351" t="s">
        <v>6408</v>
      </c>
      <c r="D351" s="82">
        <v>42619</v>
      </c>
      <c r="E351" t="s">
        <v>6418</v>
      </c>
      <c r="F351">
        <v>1</v>
      </c>
      <c r="G351" s="83">
        <v>1</v>
      </c>
      <c r="H351">
        <v>1</v>
      </c>
      <c r="I351" t="s">
        <v>7382</v>
      </c>
      <c r="K351" t="s">
        <v>1127</v>
      </c>
      <c r="L351" t="s">
        <v>5312</v>
      </c>
      <c r="M351" t="s">
        <v>5312</v>
      </c>
      <c r="N351" t="s">
        <v>6401</v>
      </c>
      <c r="O351" t="s">
        <v>1841</v>
      </c>
      <c r="P351" t="s">
        <v>6402</v>
      </c>
      <c r="Q351" t="s">
        <v>1127</v>
      </c>
      <c r="R351" t="s">
        <v>6420</v>
      </c>
      <c r="S351" t="s">
        <v>6403</v>
      </c>
      <c r="T351" t="s">
        <v>6404</v>
      </c>
      <c r="U351" s="83" t="str">
        <f t="shared" si="5"/>
        <v>ETIWND_2_SOLAR2</v>
      </c>
    </row>
    <row r="352" spans="1:21" x14ac:dyDescent="0.25">
      <c r="A352" t="s">
        <v>6397</v>
      </c>
      <c r="B352" t="s">
        <v>5379</v>
      </c>
      <c r="C352" t="s">
        <v>6408</v>
      </c>
      <c r="D352" s="82">
        <v>42887</v>
      </c>
      <c r="E352" t="s">
        <v>6413</v>
      </c>
      <c r="F352">
        <v>2</v>
      </c>
      <c r="G352" s="83">
        <v>2</v>
      </c>
      <c r="H352">
        <v>1</v>
      </c>
      <c r="I352" t="s">
        <v>6482</v>
      </c>
      <c r="K352" t="s">
        <v>6427</v>
      </c>
      <c r="L352" t="s">
        <v>5319</v>
      </c>
      <c r="M352" t="s">
        <v>5312</v>
      </c>
      <c r="N352" t="s">
        <v>6401</v>
      </c>
      <c r="O352" t="s">
        <v>5378</v>
      </c>
      <c r="P352" t="s">
        <v>6402</v>
      </c>
      <c r="Q352" t="s">
        <v>6427</v>
      </c>
      <c r="R352" t="s">
        <v>3385</v>
      </c>
      <c r="S352" t="s">
        <v>6403</v>
      </c>
      <c r="T352" t="s">
        <v>6407</v>
      </c>
      <c r="U352" s="83" t="str">
        <f t="shared" si="5"/>
        <v>COVERD_2_RCKHY1</v>
      </c>
    </row>
    <row r="353" spans="1:21" x14ac:dyDescent="0.25">
      <c r="A353" t="s">
        <v>6397</v>
      </c>
      <c r="B353" t="s">
        <v>3905</v>
      </c>
      <c r="C353" t="s">
        <v>6408</v>
      </c>
      <c r="D353" s="82">
        <v>37743</v>
      </c>
      <c r="E353" t="s">
        <v>6409</v>
      </c>
      <c r="F353">
        <v>50</v>
      </c>
      <c r="G353" s="83">
        <v>47.6</v>
      </c>
      <c r="H353">
        <v>1</v>
      </c>
      <c r="I353" t="s">
        <v>7513</v>
      </c>
      <c r="K353" t="s">
        <v>6427</v>
      </c>
      <c r="L353" t="s">
        <v>5312</v>
      </c>
      <c r="M353" t="s">
        <v>5312</v>
      </c>
      <c r="N353" t="s">
        <v>6401</v>
      </c>
      <c r="O353" t="s">
        <v>3904</v>
      </c>
      <c r="P353" t="s">
        <v>6402</v>
      </c>
      <c r="Q353" t="s">
        <v>6427</v>
      </c>
      <c r="R353" t="s">
        <v>6425</v>
      </c>
      <c r="S353" t="s">
        <v>6403</v>
      </c>
      <c r="T353" t="s">
        <v>6407</v>
      </c>
      <c r="U353" s="83" t="str">
        <f t="shared" si="5"/>
        <v>RVRVEW_1_UNITA1</v>
      </c>
    </row>
    <row r="354" spans="1:21" x14ac:dyDescent="0.25">
      <c r="A354" t="s">
        <v>6397</v>
      </c>
      <c r="B354" t="s">
        <v>4279</v>
      </c>
      <c r="C354" t="s">
        <v>6408</v>
      </c>
      <c r="D354" s="82">
        <v>40634</v>
      </c>
      <c r="E354" t="s">
        <v>6409</v>
      </c>
      <c r="F354">
        <v>71.2</v>
      </c>
      <c r="G354" s="83">
        <v>49</v>
      </c>
      <c r="H354">
        <v>1</v>
      </c>
      <c r="I354" t="s">
        <v>6646</v>
      </c>
      <c r="K354" t="s">
        <v>1127</v>
      </c>
      <c r="L354" t="s">
        <v>5312</v>
      </c>
      <c r="M354" t="s">
        <v>5312</v>
      </c>
      <c r="N354" t="s">
        <v>6401</v>
      </c>
      <c r="O354" t="s">
        <v>4278</v>
      </c>
      <c r="P354" t="s">
        <v>6402</v>
      </c>
      <c r="Q354" t="s">
        <v>6641</v>
      </c>
      <c r="R354" t="s">
        <v>6425</v>
      </c>
      <c r="S354" t="s">
        <v>6403</v>
      </c>
      <c r="T354" t="s">
        <v>6404</v>
      </c>
      <c r="U354" s="83" t="str">
        <f t="shared" si="5"/>
        <v>RVSIDE_2_RERCU4</v>
      </c>
    </row>
    <row r="355" spans="1:21" x14ac:dyDescent="0.25">
      <c r="A355" t="s">
        <v>6397</v>
      </c>
      <c r="B355" t="s">
        <v>4273</v>
      </c>
      <c r="C355" t="s">
        <v>6408</v>
      </c>
      <c r="D355" s="82">
        <v>40634</v>
      </c>
      <c r="E355" t="s">
        <v>6409</v>
      </c>
      <c r="F355">
        <v>71</v>
      </c>
      <c r="G355" s="83">
        <v>49</v>
      </c>
      <c r="H355">
        <v>1</v>
      </c>
      <c r="I355" t="s">
        <v>6646</v>
      </c>
      <c r="K355" t="s">
        <v>1127</v>
      </c>
      <c r="L355" t="s">
        <v>5312</v>
      </c>
      <c r="M355" t="s">
        <v>5312</v>
      </c>
      <c r="N355" t="s">
        <v>6401</v>
      </c>
      <c r="O355" t="s">
        <v>4272</v>
      </c>
      <c r="P355" t="s">
        <v>6402</v>
      </c>
      <c r="Q355" t="s">
        <v>6641</v>
      </c>
      <c r="R355" t="s">
        <v>6425</v>
      </c>
      <c r="S355" t="s">
        <v>6403</v>
      </c>
      <c r="T355" t="s">
        <v>6404</v>
      </c>
      <c r="U355" s="83" t="str">
        <f t="shared" si="5"/>
        <v>RVSIDE_2_RERCU3</v>
      </c>
    </row>
    <row r="356" spans="1:21" x14ac:dyDescent="0.25">
      <c r="A356" t="s">
        <v>6397</v>
      </c>
      <c r="B356" t="s">
        <v>4168</v>
      </c>
      <c r="C356" t="s">
        <v>6408</v>
      </c>
      <c r="D356" s="82">
        <v>38869</v>
      </c>
      <c r="E356" t="s">
        <v>6409</v>
      </c>
      <c r="F356">
        <v>48.5</v>
      </c>
      <c r="G356" s="83">
        <v>48.5</v>
      </c>
      <c r="H356">
        <v>1</v>
      </c>
      <c r="I356" t="s">
        <v>6646</v>
      </c>
      <c r="K356" t="s">
        <v>1127</v>
      </c>
      <c r="L356" t="s">
        <v>5312</v>
      </c>
      <c r="M356" t="s">
        <v>5312</v>
      </c>
      <c r="N356" t="s">
        <v>6401</v>
      </c>
      <c r="O356" t="s">
        <v>4167</v>
      </c>
      <c r="P356" t="s">
        <v>6402</v>
      </c>
      <c r="Q356" t="s">
        <v>6641</v>
      </c>
      <c r="R356" t="s">
        <v>6425</v>
      </c>
      <c r="S356" t="s">
        <v>6403</v>
      </c>
      <c r="T356" t="s">
        <v>6404</v>
      </c>
      <c r="U356" s="83" t="str">
        <f t="shared" si="5"/>
        <v>RVSIDE_6_RERCU2</v>
      </c>
    </row>
    <row r="357" spans="1:21" x14ac:dyDescent="0.25">
      <c r="A357" t="s">
        <v>6397</v>
      </c>
      <c r="B357" t="s">
        <v>4239</v>
      </c>
      <c r="C357" t="s">
        <v>6408</v>
      </c>
      <c r="D357" s="82">
        <v>38869</v>
      </c>
      <c r="E357" t="s">
        <v>6409</v>
      </c>
      <c r="F357">
        <v>48.5</v>
      </c>
      <c r="G357" s="83">
        <v>48.35</v>
      </c>
      <c r="H357">
        <v>1</v>
      </c>
      <c r="I357" t="s">
        <v>6646</v>
      </c>
      <c r="K357" t="s">
        <v>1127</v>
      </c>
      <c r="L357" t="s">
        <v>5312</v>
      </c>
      <c r="M357" t="s">
        <v>5312</v>
      </c>
      <c r="N357" t="s">
        <v>6401</v>
      </c>
      <c r="O357" t="s">
        <v>4238</v>
      </c>
      <c r="P357" t="s">
        <v>6402</v>
      </c>
      <c r="Q357" t="s">
        <v>6641</v>
      </c>
      <c r="R357" t="s">
        <v>6425</v>
      </c>
      <c r="S357" t="s">
        <v>6403</v>
      </c>
      <c r="T357" t="s">
        <v>6404</v>
      </c>
      <c r="U357" s="83" t="str">
        <f t="shared" si="5"/>
        <v>RVSIDE_6_RERCU1</v>
      </c>
    </row>
    <row r="358" spans="1:21" x14ac:dyDescent="0.25">
      <c r="A358" t="s">
        <v>6397</v>
      </c>
      <c r="B358" t="s">
        <v>4716</v>
      </c>
      <c r="C358" t="s">
        <v>6408</v>
      </c>
      <c r="D358" s="82">
        <v>42180</v>
      </c>
      <c r="E358" t="s">
        <v>3399</v>
      </c>
      <c r="F358">
        <v>99</v>
      </c>
      <c r="G358" s="83">
        <v>99</v>
      </c>
      <c r="H358">
        <v>1</v>
      </c>
      <c r="I358" t="s">
        <v>2899</v>
      </c>
      <c r="K358" t="s">
        <v>1127</v>
      </c>
      <c r="L358" t="s">
        <v>5312</v>
      </c>
      <c r="M358" t="s">
        <v>5312</v>
      </c>
      <c r="N358" t="s">
        <v>6401</v>
      </c>
      <c r="O358" t="s">
        <v>2163</v>
      </c>
      <c r="P358" t="s">
        <v>6402</v>
      </c>
      <c r="Q358" t="s">
        <v>1127</v>
      </c>
      <c r="R358" t="s">
        <v>3399</v>
      </c>
      <c r="S358" t="s">
        <v>6403</v>
      </c>
      <c r="T358" t="s">
        <v>6404</v>
      </c>
      <c r="U358" s="83" t="str">
        <f t="shared" si="5"/>
        <v>RTREE_2_WIND3</v>
      </c>
    </row>
    <row r="359" spans="1:21" x14ac:dyDescent="0.25">
      <c r="A359" t="s">
        <v>6397</v>
      </c>
      <c r="B359" t="s">
        <v>4715</v>
      </c>
      <c r="C359" t="s">
        <v>6408</v>
      </c>
      <c r="D359" s="82">
        <v>42016</v>
      </c>
      <c r="E359" t="s">
        <v>3399</v>
      </c>
      <c r="F359">
        <v>19.8</v>
      </c>
      <c r="G359" s="83">
        <v>19.8</v>
      </c>
      <c r="H359">
        <v>1</v>
      </c>
      <c r="I359" t="s">
        <v>6861</v>
      </c>
      <c r="K359" t="s">
        <v>1127</v>
      </c>
      <c r="L359" t="s">
        <v>5312</v>
      </c>
      <c r="M359" t="s">
        <v>5312</v>
      </c>
      <c r="N359" t="s">
        <v>6401</v>
      </c>
      <c r="O359" t="s">
        <v>1005</v>
      </c>
      <c r="P359" t="s">
        <v>6402</v>
      </c>
      <c r="Q359" t="s">
        <v>1127</v>
      </c>
      <c r="R359" t="s">
        <v>3399</v>
      </c>
      <c r="S359" t="s">
        <v>6403</v>
      </c>
      <c r="T359" t="s">
        <v>6404</v>
      </c>
      <c r="U359" s="83" t="str">
        <f t="shared" si="5"/>
        <v>RTREE_2_WIND2</v>
      </c>
    </row>
    <row r="360" spans="1:21" x14ac:dyDescent="0.25">
      <c r="A360" t="s">
        <v>6397</v>
      </c>
      <c r="B360" t="s">
        <v>4714</v>
      </c>
      <c r="C360" t="s">
        <v>6408</v>
      </c>
      <c r="D360" s="82">
        <v>42016</v>
      </c>
      <c r="E360" t="s">
        <v>3399</v>
      </c>
      <c r="F360">
        <v>79.2</v>
      </c>
      <c r="G360" s="83">
        <v>79.2</v>
      </c>
      <c r="H360">
        <v>1</v>
      </c>
      <c r="I360" t="s">
        <v>7337</v>
      </c>
      <c r="K360" t="s">
        <v>1127</v>
      </c>
      <c r="L360" t="s">
        <v>5312</v>
      </c>
      <c r="M360" t="s">
        <v>5312</v>
      </c>
      <c r="N360" t="s">
        <v>6401</v>
      </c>
      <c r="O360" t="s">
        <v>2166</v>
      </c>
      <c r="P360" t="s">
        <v>6402</v>
      </c>
      <c r="Q360" t="s">
        <v>1127</v>
      </c>
      <c r="R360" t="s">
        <v>3399</v>
      </c>
      <c r="S360" t="s">
        <v>6403</v>
      </c>
      <c r="T360" t="s">
        <v>6404</v>
      </c>
      <c r="U360" s="83" t="str">
        <f t="shared" si="5"/>
        <v>RTREE_2_WIND1</v>
      </c>
    </row>
    <row r="361" spans="1:21" x14ac:dyDescent="0.25">
      <c r="A361" t="s">
        <v>6397</v>
      </c>
      <c r="B361" t="s">
        <v>5136</v>
      </c>
      <c r="C361" t="s">
        <v>6408</v>
      </c>
      <c r="D361" s="82">
        <v>32252</v>
      </c>
      <c r="E361" t="s">
        <v>6409</v>
      </c>
      <c r="F361">
        <v>56.9</v>
      </c>
      <c r="G361" s="83">
        <v>46.05</v>
      </c>
      <c r="H361">
        <v>1</v>
      </c>
      <c r="I361" t="s">
        <v>7576</v>
      </c>
      <c r="K361" t="s">
        <v>6427</v>
      </c>
      <c r="L361" t="s">
        <v>5312</v>
      </c>
      <c r="M361" t="s">
        <v>5312</v>
      </c>
      <c r="N361" t="s">
        <v>6401</v>
      </c>
      <c r="O361" t="s">
        <v>5135</v>
      </c>
      <c r="P361" t="s">
        <v>6402</v>
      </c>
      <c r="Q361" t="s">
        <v>6427</v>
      </c>
      <c r="R361" t="s">
        <v>6425</v>
      </c>
      <c r="S361" t="s">
        <v>6403</v>
      </c>
      <c r="T361" t="s">
        <v>6407</v>
      </c>
      <c r="U361" s="83" t="str">
        <f t="shared" si="5"/>
        <v>SMPRIP_1_SMPSON</v>
      </c>
    </row>
    <row r="362" spans="1:21" x14ac:dyDescent="0.25">
      <c r="A362" t="s">
        <v>6397</v>
      </c>
      <c r="B362" t="s">
        <v>3989</v>
      </c>
      <c r="C362" t="s">
        <v>6408</v>
      </c>
      <c r="D362" s="82">
        <v>41596</v>
      </c>
      <c r="E362" t="s">
        <v>6418</v>
      </c>
      <c r="F362">
        <v>5</v>
      </c>
      <c r="G362" s="83">
        <v>5</v>
      </c>
      <c r="H362">
        <v>1</v>
      </c>
      <c r="I362" t="s">
        <v>6814</v>
      </c>
      <c r="K362" t="s">
        <v>1127</v>
      </c>
      <c r="L362" t="s">
        <v>5312</v>
      </c>
      <c r="M362" t="s">
        <v>5312</v>
      </c>
      <c r="N362" t="s">
        <v>6401</v>
      </c>
      <c r="O362" t="s">
        <v>1469</v>
      </c>
      <c r="P362" t="s">
        <v>6402</v>
      </c>
      <c r="Q362" t="s">
        <v>1127</v>
      </c>
      <c r="R362" t="s">
        <v>6420</v>
      </c>
      <c r="S362" t="s">
        <v>6403</v>
      </c>
      <c r="T362" t="s">
        <v>6404</v>
      </c>
      <c r="U362" s="83" t="str">
        <f t="shared" si="5"/>
        <v>GLDTWN_6_SOLAR</v>
      </c>
    </row>
    <row r="363" spans="1:21" x14ac:dyDescent="0.25">
      <c r="A363" t="s">
        <v>6397</v>
      </c>
      <c r="B363" t="s">
        <v>5891</v>
      </c>
      <c r="C363" t="s">
        <v>6408</v>
      </c>
      <c r="D363" s="82">
        <v>42733</v>
      </c>
      <c r="E363" t="s">
        <v>6418</v>
      </c>
      <c r="F363">
        <v>20</v>
      </c>
      <c r="G363" s="83">
        <v>20</v>
      </c>
      <c r="H363">
        <v>1</v>
      </c>
      <c r="I363" t="s">
        <v>1885</v>
      </c>
      <c r="K363" t="s">
        <v>6427</v>
      </c>
      <c r="L363" t="s">
        <v>5312</v>
      </c>
      <c r="M363" t="s">
        <v>5312</v>
      </c>
      <c r="N363" t="s">
        <v>6401</v>
      </c>
      <c r="O363" t="s">
        <v>1886</v>
      </c>
      <c r="P363" t="s">
        <v>6402</v>
      </c>
      <c r="Q363" t="s">
        <v>6427</v>
      </c>
      <c r="R363" t="s">
        <v>6420</v>
      </c>
      <c r="S363" t="s">
        <v>6403</v>
      </c>
      <c r="T363" t="s">
        <v>6451</v>
      </c>
      <c r="U363" s="83" t="str">
        <f t="shared" si="5"/>
        <v>PMPJCK_1_RB2SLR</v>
      </c>
    </row>
    <row r="364" spans="1:21" x14ac:dyDescent="0.25">
      <c r="A364" t="s">
        <v>6397</v>
      </c>
      <c r="B364" t="s">
        <v>5893</v>
      </c>
      <c r="C364" t="s">
        <v>6408</v>
      </c>
      <c r="D364" s="82">
        <v>42725</v>
      </c>
      <c r="E364" t="s">
        <v>6418</v>
      </c>
      <c r="F364">
        <v>20</v>
      </c>
      <c r="G364" s="83">
        <v>20</v>
      </c>
      <c r="H364">
        <v>1</v>
      </c>
      <c r="I364" t="s">
        <v>1882</v>
      </c>
      <c r="K364" t="s">
        <v>6427</v>
      </c>
      <c r="L364" t="s">
        <v>5312</v>
      </c>
      <c r="M364" t="s">
        <v>5312</v>
      </c>
      <c r="N364" t="s">
        <v>6401</v>
      </c>
      <c r="O364" t="s">
        <v>1883</v>
      </c>
      <c r="P364" t="s">
        <v>6402</v>
      </c>
      <c r="Q364" t="s">
        <v>6427</v>
      </c>
      <c r="R364" t="s">
        <v>6420</v>
      </c>
      <c r="S364" t="s">
        <v>6403</v>
      </c>
      <c r="T364" t="s">
        <v>6451</v>
      </c>
      <c r="U364" s="83" t="str">
        <f t="shared" si="5"/>
        <v>PMPJCK_1_SOLAR2</v>
      </c>
    </row>
    <row r="365" spans="1:21" x14ac:dyDescent="0.25">
      <c r="A365" t="s">
        <v>6397</v>
      </c>
      <c r="B365" t="s">
        <v>149</v>
      </c>
      <c r="C365" t="s">
        <v>6408</v>
      </c>
      <c r="D365" s="82">
        <v>42985</v>
      </c>
      <c r="E365" t="s">
        <v>3483</v>
      </c>
      <c r="F365">
        <v>28.8</v>
      </c>
      <c r="G365" s="83">
        <v>24.4</v>
      </c>
      <c r="H365">
        <v>1</v>
      </c>
      <c r="I365" t="s">
        <v>149</v>
      </c>
      <c r="K365" t="s">
        <v>6427</v>
      </c>
      <c r="L365" t="s">
        <v>5312</v>
      </c>
      <c r="M365" t="s">
        <v>5312</v>
      </c>
      <c r="N365" t="s">
        <v>6401</v>
      </c>
      <c r="O365" t="s">
        <v>150</v>
      </c>
      <c r="P365" t="s">
        <v>6402</v>
      </c>
      <c r="Q365" t="s">
        <v>6427</v>
      </c>
      <c r="R365" t="s">
        <v>6437</v>
      </c>
      <c r="S365" t="s">
        <v>6403</v>
      </c>
      <c r="T365" t="s">
        <v>6407</v>
      </c>
      <c r="U365" s="83" t="str">
        <f t="shared" si="5"/>
        <v>ULTRCK_2_UNIT</v>
      </c>
    </row>
    <row r="366" spans="1:21" x14ac:dyDescent="0.25">
      <c r="A366" t="s">
        <v>6397</v>
      </c>
      <c r="B366" t="s">
        <v>6753</v>
      </c>
      <c r="C366" t="s">
        <v>6408</v>
      </c>
      <c r="D366" s="82">
        <v>32646</v>
      </c>
      <c r="E366" t="s">
        <v>6413</v>
      </c>
      <c r="F366">
        <v>14</v>
      </c>
      <c r="G366" s="83">
        <v>14</v>
      </c>
      <c r="H366">
        <v>1</v>
      </c>
      <c r="I366" t="s">
        <v>6754</v>
      </c>
      <c r="K366" t="s">
        <v>6427</v>
      </c>
      <c r="L366" t="s">
        <v>5312</v>
      </c>
      <c r="M366" t="s">
        <v>5312</v>
      </c>
      <c r="N366" t="s">
        <v>6401</v>
      </c>
      <c r="O366" t="s">
        <v>490</v>
      </c>
      <c r="P366" t="s">
        <v>6402</v>
      </c>
      <c r="Q366" t="s">
        <v>6427</v>
      </c>
      <c r="R366" t="s">
        <v>3385</v>
      </c>
      <c r="S366" t="s">
        <v>6403</v>
      </c>
      <c r="T366" t="s">
        <v>6451</v>
      </c>
      <c r="U366" s="83" t="str">
        <f t="shared" si="5"/>
        <v>RIOBRV_6_UNIT 1</v>
      </c>
    </row>
    <row r="367" spans="1:21" x14ac:dyDescent="0.25">
      <c r="A367" t="s">
        <v>6397</v>
      </c>
      <c r="B367" t="s">
        <v>146</v>
      </c>
      <c r="C367" t="s">
        <v>6408</v>
      </c>
      <c r="D367" s="82">
        <v>42985</v>
      </c>
      <c r="E367" t="s">
        <v>3483</v>
      </c>
      <c r="F367">
        <v>30.5</v>
      </c>
      <c r="G367" s="83">
        <v>24.3</v>
      </c>
      <c r="H367">
        <v>1</v>
      </c>
      <c r="I367" t="s">
        <v>146</v>
      </c>
      <c r="K367" t="s">
        <v>6427</v>
      </c>
      <c r="L367" t="s">
        <v>5312</v>
      </c>
      <c r="M367" t="s">
        <v>5312</v>
      </c>
      <c r="N367" t="s">
        <v>6401</v>
      </c>
      <c r="O367" t="s">
        <v>147</v>
      </c>
      <c r="P367" t="s">
        <v>6402</v>
      </c>
      <c r="Q367" t="s">
        <v>6427</v>
      </c>
      <c r="R367" t="s">
        <v>6437</v>
      </c>
      <c r="S367" t="s">
        <v>6403</v>
      </c>
      <c r="T367" t="s">
        <v>6407</v>
      </c>
      <c r="U367" s="83" t="str">
        <f t="shared" si="5"/>
        <v>ULTPFR_1_UNIT 1</v>
      </c>
    </row>
    <row r="368" spans="1:21" x14ac:dyDescent="0.25">
      <c r="A368" t="s">
        <v>6397</v>
      </c>
      <c r="B368" t="s">
        <v>3879</v>
      </c>
      <c r="C368" t="s">
        <v>6408</v>
      </c>
      <c r="D368" s="82">
        <v>42086</v>
      </c>
      <c r="E368" t="s">
        <v>3399</v>
      </c>
      <c r="F368">
        <v>65</v>
      </c>
      <c r="G368" s="83">
        <v>38.24</v>
      </c>
      <c r="H368">
        <v>1</v>
      </c>
      <c r="I368" t="s">
        <v>6968</v>
      </c>
      <c r="K368" t="s">
        <v>1127</v>
      </c>
      <c r="L368" t="s">
        <v>5312</v>
      </c>
      <c r="M368" t="s">
        <v>5312</v>
      </c>
      <c r="N368" t="s">
        <v>6401</v>
      </c>
      <c r="O368" t="s">
        <v>1998</v>
      </c>
      <c r="P368" t="s">
        <v>6402</v>
      </c>
      <c r="Q368" t="s">
        <v>1127</v>
      </c>
      <c r="R368" t="s">
        <v>3399</v>
      </c>
      <c r="S368" t="s">
        <v>6403</v>
      </c>
      <c r="T368" t="s">
        <v>6404</v>
      </c>
      <c r="U368" s="83" t="str">
        <f t="shared" si="5"/>
        <v>ENWIND_2_WIND2</v>
      </c>
    </row>
    <row r="369" spans="1:21" x14ac:dyDescent="0.25">
      <c r="A369" t="s">
        <v>6397</v>
      </c>
      <c r="B369" t="s">
        <v>5074</v>
      </c>
      <c r="C369" t="s">
        <v>6408</v>
      </c>
      <c r="D369" s="82">
        <v>40603</v>
      </c>
      <c r="E369" t="s">
        <v>6418</v>
      </c>
      <c r="F369">
        <v>2</v>
      </c>
      <c r="G369" s="83">
        <v>1</v>
      </c>
      <c r="H369">
        <v>1</v>
      </c>
      <c r="I369" t="s">
        <v>6443</v>
      </c>
      <c r="K369" t="s">
        <v>1127</v>
      </c>
      <c r="L369" t="s">
        <v>5312</v>
      </c>
      <c r="M369" t="s">
        <v>5312</v>
      </c>
      <c r="N369" t="s">
        <v>6401</v>
      </c>
      <c r="O369" t="s">
        <v>1385</v>
      </c>
      <c r="P369" t="s">
        <v>6402</v>
      </c>
      <c r="Q369" t="s">
        <v>1127</v>
      </c>
      <c r="R369" t="s">
        <v>6420</v>
      </c>
      <c r="S369" t="s">
        <v>6403</v>
      </c>
      <c r="T369" t="s">
        <v>6404</v>
      </c>
      <c r="U369" s="83" t="str">
        <f t="shared" si="5"/>
        <v>VISTA_2_RIALTO</v>
      </c>
    </row>
    <row r="370" spans="1:21" x14ac:dyDescent="0.25">
      <c r="A370" t="s">
        <v>6397</v>
      </c>
      <c r="B370" t="s">
        <v>4926</v>
      </c>
      <c r="C370" t="s">
        <v>6408</v>
      </c>
      <c r="D370" s="82">
        <v>28277</v>
      </c>
      <c r="E370" t="s">
        <v>6409</v>
      </c>
      <c r="F370">
        <v>4.5999999999999996</v>
      </c>
      <c r="G370" s="83">
        <v>4.5999999999999996</v>
      </c>
      <c r="H370">
        <v>1</v>
      </c>
      <c r="I370" t="s">
        <v>6414</v>
      </c>
      <c r="K370" t="s">
        <v>6427</v>
      </c>
      <c r="L370" t="s">
        <v>5319</v>
      </c>
      <c r="M370" t="s">
        <v>5312</v>
      </c>
      <c r="N370" t="s">
        <v>6401</v>
      </c>
      <c r="O370" t="s">
        <v>4925</v>
      </c>
      <c r="P370" t="s">
        <v>6402</v>
      </c>
      <c r="Q370" t="s">
        <v>6427</v>
      </c>
      <c r="R370" t="s">
        <v>6425</v>
      </c>
      <c r="S370" t="s">
        <v>6403</v>
      </c>
      <c r="T370" t="s">
        <v>6407</v>
      </c>
      <c r="U370" s="83" t="str">
        <f t="shared" si="5"/>
        <v>STAUFF_1_UNIT</v>
      </c>
    </row>
    <row r="371" spans="1:21" x14ac:dyDescent="0.25">
      <c r="A371" t="s">
        <v>6397</v>
      </c>
      <c r="B371" t="s">
        <v>4220</v>
      </c>
      <c r="C371" t="s">
        <v>6408</v>
      </c>
      <c r="D371" s="82">
        <v>41884</v>
      </c>
      <c r="E371" t="s">
        <v>6418</v>
      </c>
      <c r="F371">
        <v>60</v>
      </c>
      <c r="G371" s="83">
        <v>60</v>
      </c>
      <c r="H371">
        <v>1</v>
      </c>
      <c r="I371" t="s">
        <v>1491</v>
      </c>
      <c r="K371" t="s">
        <v>6427</v>
      </c>
      <c r="L371" t="s">
        <v>5312</v>
      </c>
      <c r="M371" t="s">
        <v>5312</v>
      </c>
      <c r="N371" t="s">
        <v>6401</v>
      </c>
      <c r="O371" t="s">
        <v>1492</v>
      </c>
      <c r="P371" t="s">
        <v>6402</v>
      </c>
      <c r="Q371" t="s">
        <v>6427</v>
      </c>
      <c r="R371" t="s">
        <v>6420</v>
      </c>
      <c r="S371" t="s">
        <v>6403</v>
      </c>
      <c r="T371" t="s">
        <v>6451</v>
      </c>
      <c r="U371" s="83" t="str">
        <f t="shared" si="5"/>
        <v>LAMONT_1_SOLAR1</v>
      </c>
    </row>
    <row r="372" spans="1:21" x14ac:dyDescent="0.25">
      <c r="A372" t="s">
        <v>6397</v>
      </c>
      <c r="B372" t="s">
        <v>5463</v>
      </c>
      <c r="C372" t="s">
        <v>6408</v>
      </c>
      <c r="D372" s="82">
        <v>43106</v>
      </c>
      <c r="E372" t="s">
        <v>6418</v>
      </c>
      <c r="F372">
        <v>20</v>
      </c>
      <c r="G372" s="83">
        <v>20</v>
      </c>
      <c r="H372">
        <v>1</v>
      </c>
      <c r="I372" t="s">
        <v>7309</v>
      </c>
      <c r="K372" t="s">
        <v>6427</v>
      </c>
      <c r="L372" t="s">
        <v>5312</v>
      </c>
      <c r="M372" t="s">
        <v>5312</v>
      </c>
      <c r="N372" t="s">
        <v>6401</v>
      </c>
      <c r="O372" t="s">
        <v>5462</v>
      </c>
      <c r="P372" t="s">
        <v>6402</v>
      </c>
      <c r="Q372" t="s">
        <v>6427</v>
      </c>
      <c r="R372" t="s">
        <v>6420</v>
      </c>
      <c r="S372" t="s">
        <v>6403</v>
      </c>
      <c r="T372" t="s">
        <v>6451</v>
      </c>
      <c r="U372" s="83" t="str">
        <f t="shared" si="5"/>
        <v>LAMONT_1_SOLAR2</v>
      </c>
    </row>
    <row r="373" spans="1:21" x14ac:dyDescent="0.25">
      <c r="A373" t="s">
        <v>6397</v>
      </c>
      <c r="B373" t="s">
        <v>5502</v>
      </c>
      <c r="C373" t="s">
        <v>6408</v>
      </c>
      <c r="D373" s="82">
        <v>42994</v>
      </c>
      <c r="E373" t="s">
        <v>3785</v>
      </c>
      <c r="F373">
        <v>3.9</v>
      </c>
      <c r="G373" s="83">
        <v>3.9</v>
      </c>
      <c r="H373">
        <v>1</v>
      </c>
      <c r="I373" t="s">
        <v>7089</v>
      </c>
      <c r="K373" t="s">
        <v>6427</v>
      </c>
      <c r="L373" t="s">
        <v>5312</v>
      </c>
      <c r="M373" t="s">
        <v>5312</v>
      </c>
      <c r="N373" t="s">
        <v>6401</v>
      </c>
      <c r="O373" t="s">
        <v>5501</v>
      </c>
      <c r="P373" t="s">
        <v>6402</v>
      </c>
      <c r="Q373" t="s">
        <v>6427</v>
      </c>
      <c r="R373" t="s">
        <v>6410</v>
      </c>
      <c r="S373" t="s">
        <v>6403</v>
      </c>
      <c r="T373" t="s">
        <v>6407</v>
      </c>
      <c r="U373" s="83" t="str">
        <f t="shared" si="5"/>
        <v>NOVATO_6_LNDFL</v>
      </c>
    </row>
    <row r="374" spans="1:21" x14ac:dyDescent="0.25">
      <c r="A374" t="s">
        <v>6397</v>
      </c>
      <c r="B374" t="s">
        <v>4699</v>
      </c>
      <c r="C374" t="s">
        <v>6408</v>
      </c>
      <c r="D374" s="82">
        <v>24473</v>
      </c>
      <c r="E374" t="s">
        <v>6409</v>
      </c>
      <c r="F374">
        <v>480</v>
      </c>
      <c r="G374" s="83">
        <v>495.9</v>
      </c>
      <c r="H374">
        <v>1</v>
      </c>
      <c r="I374" t="s">
        <v>6491</v>
      </c>
      <c r="K374" t="s">
        <v>1127</v>
      </c>
      <c r="L374" t="s">
        <v>5312</v>
      </c>
      <c r="M374" t="s">
        <v>5312</v>
      </c>
      <c r="N374" t="s">
        <v>6401</v>
      </c>
      <c r="O374" t="s">
        <v>4698</v>
      </c>
      <c r="P374" t="s">
        <v>6402</v>
      </c>
      <c r="Q374" t="s">
        <v>1127</v>
      </c>
      <c r="R374" t="s">
        <v>6437</v>
      </c>
      <c r="S374" t="s">
        <v>6403</v>
      </c>
      <c r="T374" t="s">
        <v>6404</v>
      </c>
      <c r="U374" s="83" t="str">
        <f t="shared" si="5"/>
        <v>REDOND_7_UNIT 8</v>
      </c>
    </row>
    <row r="375" spans="1:21" x14ac:dyDescent="0.25">
      <c r="A375" t="s">
        <v>6397</v>
      </c>
      <c r="B375" t="s">
        <v>4696</v>
      </c>
      <c r="C375" t="s">
        <v>6408</v>
      </c>
      <c r="D375" s="82">
        <v>24473</v>
      </c>
      <c r="E375" t="s">
        <v>6409</v>
      </c>
      <c r="F375">
        <v>480</v>
      </c>
      <c r="G375" s="83">
        <v>505.96</v>
      </c>
      <c r="H375">
        <v>1</v>
      </c>
      <c r="I375" t="s">
        <v>6491</v>
      </c>
      <c r="K375" t="s">
        <v>1127</v>
      </c>
      <c r="L375" t="s">
        <v>5312</v>
      </c>
      <c r="M375" t="s">
        <v>5312</v>
      </c>
      <c r="N375" t="s">
        <v>6401</v>
      </c>
      <c r="O375" t="s">
        <v>4695</v>
      </c>
      <c r="P375" t="s">
        <v>6402</v>
      </c>
      <c r="Q375" t="s">
        <v>1127</v>
      </c>
      <c r="R375" t="s">
        <v>6437</v>
      </c>
      <c r="S375" t="s">
        <v>6403</v>
      </c>
      <c r="T375" t="s">
        <v>6404</v>
      </c>
      <c r="U375" s="83" t="str">
        <f t="shared" si="5"/>
        <v>REDOND_7_UNIT 7</v>
      </c>
    </row>
    <row r="376" spans="1:21" x14ac:dyDescent="0.25">
      <c r="A376" t="s">
        <v>6397</v>
      </c>
      <c r="B376" t="s">
        <v>4693</v>
      </c>
      <c r="C376" t="s">
        <v>6408</v>
      </c>
      <c r="D376" s="82">
        <v>20821</v>
      </c>
      <c r="E376" t="s">
        <v>6409</v>
      </c>
      <c r="F376">
        <v>175</v>
      </c>
      <c r="G376" s="83">
        <v>175</v>
      </c>
      <c r="H376">
        <v>1</v>
      </c>
      <c r="I376" t="s">
        <v>6491</v>
      </c>
      <c r="K376" t="s">
        <v>1127</v>
      </c>
      <c r="L376" t="s">
        <v>5312</v>
      </c>
      <c r="M376" t="s">
        <v>5312</v>
      </c>
      <c r="N376" t="s">
        <v>6401</v>
      </c>
      <c r="O376" t="s">
        <v>4692</v>
      </c>
      <c r="P376" t="s">
        <v>6402</v>
      </c>
      <c r="Q376" t="s">
        <v>1127</v>
      </c>
      <c r="R376" t="s">
        <v>6437</v>
      </c>
      <c r="S376" t="s">
        <v>6403</v>
      </c>
      <c r="T376" t="s">
        <v>6404</v>
      </c>
      <c r="U376" s="83" t="str">
        <f t="shared" si="5"/>
        <v>REDOND_7_UNIT 6</v>
      </c>
    </row>
    <row r="377" spans="1:21" x14ac:dyDescent="0.25">
      <c r="A377" t="s">
        <v>6397</v>
      </c>
      <c r="B377" t="s">
        <v>4690</v>
      </c>
      <c r="C377" t="s">
        <v>6408</v>
      </c>
      <c r="D377" s="82">
        <v>19725</v>
      </c>
      <c r="E377" t="s">
        <v>6409</v>
      </c>
      <c r="F377">
        <v>175</v>
      </c>
      <c r="G377" s="83">
        <v>178.87</v>
      </c>
      <c r="H377">
        <v>1</v>
      </c>
      <c r="I377" t="s">
        <v>6491</v>
      </c>
      <c r="K377" t="s">
        <v>1127</v>
      </c>
      <c r="L377" t="s">
        <v>5312</v>
      </c>
      <c r="M377" t="s">
        <v>5312</v>
      </c>
      <c r="N377" t="s">
        <v>6401</v>
      </c>
      <c r="O377" t="s">
        <v>4689</v>
      </c>
      <c r="P377" t="s">
        <v>6402</v>
      </c>
      <c r="Q377" t="s">
        <v>1127</v>
      </c>
      <c r="R377" t="s">
        <v>6437</v>
      </c>
      <c r="S377" t="s">
        <v>6403</v>
      </c>
      <c r="T377" t="s">
        <v>6404</v>
      </c>
      <c r="U377" s="83" t="str">
        <f t="shared" si="5"/>
        <v>REDOND_7_UNIT 5</v>
      </c>
    </row>
    <row r="378" spans="1:21" x14ac:dyDescent="0.25">
      <c r="A378" t="s">
        <v>6397</v>
      </c>
      <c r="B378" t="s">
        <v>4783</v>
      </c>
      <c r="C378" t="s">
        <v>6408</v>
      </c>
      <c r="D378" s="82">
        <v>40625</v>
      </c>
      <c r="E378" t="s">
        <v>6418</v>
      </c>
      <c r="F378">
        <v>2.5</v>
      </c>
      <c r="G378" s="83">
        <v>2</v>
      </c>
      <c r="H378">
        <v>1</v>
      </c>
      <c r="I378" t="s">
        <v>6443</v>
      </c>
      <c r="K378" t="s">
        <v>1127</v>
      </c>
      <c r="L378" t="s">
        <v>5312</v>
      </c>
      <c r="M378" t="s">
        <v>5312</v>
      </c>
      <c r="N378" t="s">
        <v>6401</v>
      </c>
      <c r="O378" t="s">
        <v>1426</v>
      </c>
      <c r="P378" t="s">
        <v>6402</v>
      </c>
      <c r="Q378" t="s">
        <v>1127</v>
      </c>
      <c r="R378" t="s">
        <v>6420</v>
      </c>
      <c r="S378" t="s">
        <v>6403</v>
      </c>
      <c r="T378" t="s">
        <v>6404</v>
      </c>
      <c r="U378" s="83" t="str">
        <f t="shared" si="5"/>
        <v>SBERDO_2_REDLND</v>
      </c>
    </row>
    <row r="379" spans="1:21" x14ac:dyDescent="0.25">
      <c r="A379" t="s">
        <v>6397</v>
      </c>
      <c r="B379" t="s">
        <v>4222</v>
      </c>
      <c r="C379" t="s">
        <v>6408</v>
      </c>
      <c r="D379" s="82">
        <v>42307</v>
      </c>
      <c r="E379" t="s">
        <v>6418</v>
      </c>
      <c r="F379">
        <v>20</v>
      </c>
      <c r="G379" s="83">
        <v>16.66</v>
      </c>
      <c r="H379">
        <v>1</v>
      </c>
      <c r="I379" t="s">
        <v>7287</v>
      </c>
      <c r="K379" t="s">
        <v>6427</v>
      </c>
      <c r="L379" t="s">
        <v>5312</v>
      </c>
      <c r="M379" t="s">
        <v>5312</v>
      </c>
      <c r="N379" t="s">
        <v>6401</v>
      </c>
      <c r="O379" t="s">
        <v>1809</v>
      </c>
      <c r="P379" t="s">
        <v>6402</v>
      </c>
      <c r="Q379" t="s">
        <v>6427</v>
      </c>
      <c r="R379" t="s">
        <v>6420</v>
      </c>
      <c r="S379" t="s">
        <v>6403</v>
      </c>
      <c r="T379" t="s">
        <v>6451</v>
      </c>
      <c r="U379" s="83" t="str">
        <f t="shared" si="5"/>
        <v>LAMONT_1_SOLAR5</v>
      </c>
    </row>
    <row r="380" spans="1:21" x14ac:dyDescent="0.25">
      <c r="A380" t="s">
        <v>6397</v>
      </c>
      <c r="B380" t="s">
        <v>4672</v>
      </c>
      <c r="C380" t="s">
        <v>6408</v>
      </c>
      <c r="D380" s="82">
        <v>37114</v>
      </c>
      <c r="E380" t="s">
        <v>6409</v>
      </c>
      <c r="F380">
        <v>44</v>
      </c>
      <c r="G380" s="83">
        <v>44</v>
      </c>
      <c r="H380">
        <v>1</v>
      </c>
      <c r="I380" t="s">
        <v>7136</v>
      </c>
      <c r="K380" t="s">
        <v>6427</v>
      </c>
      <c r="L380" t="s">
        <v>5312</v>
      </c>
      <c r="M380" t="s">
        <v>5312</v>
      </c>
      <c r="N380" t="s">
        <v>6401</v>
      </c>
      <c r="O380" t="s">
        <v>4671</v>
      </c>
      <c r="P380" t="s">
        <v>6402</v>
      </c>
      <c r="Q380" t="s">
        <v>6427</v>
      </c>
      <c r="R380" t="s">
        <v>6410</v>
      </c>
      <c r="S380" t="s">
        <v>6403</v>
      </c>
      <c r="T380" t="s">
        <v>6407</v>
      </c>
      <c r="U380" s="83" t="str">
        <f t="shared" si="5"/>
        <v>REDBLF_6_UNIT</v>
      </c>
    </row>
    <row r="381" spans="1:21" x14ac:dyDescent="0.25">
      <c r="A381" t="s">
        <v>6397</v>
      </c>
      <c r="B381" t="s">
        <v>4669</v>
      </c>
      <c r="C381" t="s">
        <v>6408</v>
      </c>
      <c r="D381" s="82">
        <v>30682</v>
      </c>
      <c r="E381" t="s">
        <v>6429</v>
      </c>
      <c r="F381">
        <v>19.5</v>
      </c>
      <c r="G381" s="83">
        <v>17</v>
      </c>
      <c r="H381">
        <v>1</v>
      </c>
      <c r="I381" t="s">
        <v>6443</v>
      </c>
      <c r="K381" t="s">
        <v>1127</v>
      </c>
      <c r="L381" t="s">
        <v>5319</v>
      </c>
      <c r="M381" t="s">
        <v>5312</v>
      </c>
      <c r="N381" t="s">
        <v>6401</v>
      </c>
      <c r="O381" t="s">
        <v>1324</v>
      </c>
      <c r="P381" t="s">
        <v>6402</v>
      </c>
      <c r="Q381" t="s">
        <v>1127</v>
      </c>
      <c r="R381" t="s">
        <v>6429</v>
      </c>
      <c r="S381" t="s">
        <v>6403</v>
      </c>
      <c r="T381" t="s">
        <v>6404</v>
      </c>
      <c r="U381" s="83" t="str">
        <f t="shared" si="5"/>
        <v>RECTOR_2_QF</v>
      </c>
    </row>
    <row r="382" spans="1:21" x14ac:dyDescent="0.25">
      <c r="A382" t="s">
        <v>6397</v>
      </c>
      <c r="B382" t="s">
        <v>3558</v>
      </c>
      <c r="C382" t="s">
        <v>6408</v>
      </c>
      <c r="D382" s="82">
        <v>39105</v>
      </c>
      <c r="E382" t="s">
        <v>6413</v>
      </c>
      <c r="F382">
        <v>4.7</v>
      </c>
      <c r="G382" s="83">
        <v>5.25</v>
      </c>
      <c r="H382">
        <v>1</v>
      </c>
      <c r="I382" t="s">
        <v>7409</v>
      </c>
      <c r="K382" t="s">
        <v>6456</v>
      </c>
      <c r="L382" t="s">
        <v>5312</v>
      </c>
      <c r="M382" t="s">
        <v>5312</v>
      </c>
      <c r="N382" t="s">
        <v>6401</v>
      </c>
      <c r="O382" t="s">
        <v>2220</v>
      </c>
      <c r="P382" t="s">
        <v>6402</v>
      </c>
      <c r="Q382" t="s">
        <v>6456</v>
      </c>
      <c r="R382" t="s">
        <v>3385</v>
      </c>
      <c r="S382" t="s">
        <v>6403</v>
      </c>
      <c r="T382" t="s">
        <v>6404</v>
      </c>
      <c r="U382" s="83" t="str">
        <f t="shared" si="5"/>
        <v>CCRITA_7_RPPCHF</v>
      </c>
    </row>
    <row r="383" spans="1:21" x14ac:dyDescent="0.25">
      <c r="A383" t="s">
        <v>6397</v>
      </c>
      <c r="B383" t="s">
        <v>5381</v>
      </c>
      <c r="C383" t="s">
        <v>6408</v>
      </c>
      <c r="D383" s="82">
        <v>43134</v>
      </c>
      <c r="E383" t="s">
        <v>6418</v>
      </c>
      <c r="F383">
        <v>4.4000000000000004</v>
      </c>
      <c r="G383" s="83">
        <v>4.32</v>
      </c>
      <c r="H383">
        <v>1</v>
      </c>
      <c r="I383" t="s">
        <v>6455</v>
      </c>
      <c r="K383" t="s">
        <v>6456</v>
      </c>
      <c r="L383" t="s">
        <v>5312</v>
      </c>
      <c r="M383" t="s">
        <v>5312</v>
      </c>
      <c r="N383" t="s">
        <v>6401</v>
      </c>
      <c r="O383" t="s">
        <v>5380</v>
      </c>
      <c r="P383" t="s">
        <v>6402</v>
      </c>
      <c r="Q383" t="s">
        <v>6456</v>
      </c>
      <c r="R383" t="s">
        <v>6420</v>
      </c>
      <c r="S383" t="s">
        <v>6403</v>
      </c>
      <c r="T383" t="s">
        <v>6404</v>
      </c>
      <c r="U383" s="83" t="str">
        <f t="shared" si="5"/>
        <v>CRELMN_6_RAMSR3</v>
      </c>
    </row>
    <row r="384" spans="1:21" x14ac:dyDescent="0.25">
      <c r="A384" t="s">
        <v>6397</v>
      </c>
      <c r="B384" t="s">
        <v>3710</v>
      </c>
      <c r="C384" t="s">
        <v>6408</v>
      </c>
      <c r="D384" s="82">
        <v>41639</v>
      </c>
      <c r="E384" t="s">
        <v>6418</v>
      </c>
      <c r="F384">
        <v>5</v>
      </c>
      <c r="G384" s="83">
        <v>5</v>
      </c>
      <c r="H384">
        <v>1</v>
      </c>
      <c r="I384" t="s">
        <v>6596</v>
      </c>
      <c r="K384" t="s">
        <v>6456</v>
      </c>
      <c r="L384" t="s">
        <v>5312</v>
      </c>
      <c r="M384" t="s">
        <v>5312</v>
      </c>
      <c r="N384" t="s">
        <v>6401</v>
      </c>
      <c r="O384" t="s">
        <v>2261</v>
      </c>
      <c r="P384" t="s">
        <v>6402</v>
      </c>
      <c r="Q384" t="s">
        <v>6456</v>
      </c>
      <c r="R384" t="s">
        <v>6420</v>
      </c>
      <c r="S384" t="s">
        <v>6403</v>
      </c>
      <c r="T384" t="s">
        <v>6404</v>
      </c>
      <c r="U384" s="83" t="str">
        <f t="shared" si="5"/>
        <v>CRELMN_6_RAMON2</v>
      </c>
    </row>
    <row r="385" spans="1:21" x14ac:dyDescent="0.25">
      <c r="A385" t="s">
        <v>6397</v>
      </c>
      <c r="B385" t="s">
        <v>3709</v>
      </c>
      <c r="C385" t="s">
        <v>6408</v>
      </c>
      <c r="D385" s="82">
        <v>41639</v>
      </c>
      <c r="E385" t="s">
        <v>6418</v>
      </c>
      <c r="F385">
        <v>2</v>
      </c>
      <c r="G385" s="83">
        <v>2</v>
      </c>
      <c r="H385">
        <v>1</v>
      </c>
      <c r="I385" t="s">
        <v>7443</v>
      </c>
      <c r="K385" t="s">
        <v>6456</v>
      </c>
      <c r="L385" t="s">
        <v>5312</v>
      </c>
      <c r="M385" t="s">
        <v>5312</v>
      </c>
      <c r="N385" t="s">
        <v>6401</v>
      </c>
      <c r="O385" t="s">
        <v>2258</v>
      </c>
      <c r="P385" t="s">
        <v>6402</v>
      </c>
      <c r="Q385" t="s">
        <v>6456</v>
      </c>
      <c r="R385" t="s">
        <v>6420</v>
      </c>
      <c r="S385" t="s">
        <v>6403</v>
      </c>
      <c r="T385" t="s">
        <v>6404</v>
      </c>
      <c r="U385" s="83" t="str">
        <f t="shared" si="5"/>
        <v>CRELMN_6_RAMON1</v>
      </c>
    </row>
    <row r="386" spans="1:21" x14ac:dyDescent="0.25">
      <c r="A386" t="s">
        <v>905</v>
      </c>
      <c r="B386" t="s">
        <v>6457</v>
      </c>
      <c r="C386" t="s">
        <v>6408</v>
      </c>
      <c r="D386" t="s">
        <v>6400</v>
      </c>
      <c r="E386" t="s">
        <v>3340</v>
      </c>
      <c r="F386" t="s">
        <v>6432</v>
      </c>
      <c r="G386" s="83">
        <v>359.6</v>
      </c>
      <c r="H386">
        <v>1</v>
      </c>
      <c r="I386" t="s">
        <v>6453</v>
      </c>
      <c r="K386" t="s">
        <v>1127</v>
      </c>
      <c r="L386" t="s">
        <v>5312</v>
      </c>
      <c r="M386" t="s">
        <v>5312</v>
      </c>
      <c r="N386" t="s">
        <v>6434</v>
      </c>
      <c r="O386" t="s">
        <v>6457</v>
      </c>
      <c r="P386" t="s">
        <v>6402</v>
      </c>
      <c r="Q386" t="s">
        <v>1127</v>
      </c>
      <c r="R386" t="s">
        <v>6429</v>
      </c>
      <c r="S386" t="s">
        <v>6403</v>
      </c>
      <c r="T386" t="s">
        <v>6404</v>
      </c>
      <c r="U386" s="83" t="str">
        <f t="shared" ref="U386:U449" si="6">IF(J386="",O386,J386)</f>
        <v>RAMON_2_SCEDYN</v>
      </c>
    </row>
    <row r="387" spans="1:21" x14ac:dyDescent="0.25">
      <c r="A387" t="s">
        <v>6397</v>
      </c>
      <c r="B387" t="s">
        <v>6840</v>
      </c>
      <c r="C387" t="s">
        <v>6399</v>
      </c>
      <c r="D387" t="s">
        <v>6400</v>
      </c>
      <c r="E387" t="s">
        <v>6413</v>
      </c>
      <c r="F387">
        <v>86</v>
      </c>
      <c r="G387" s="83">
        <v>86</v>
      </c>
      <c r="H387">
        <v>1</v>
      </c>
      <c r="I387" t="s">
        <v>6414</v>
      </c>
      <c r="J387" t="s">
        <v>4312</v>
      </c>
      <c r="L387" t="s">
        <v>5312</v>
      </c>
      <c r="M387" t="s">
        <v>5319</v>
      </c>
      <c r="N387" t="s">
        <v>6401</v>
      </c>
      <c r="O387" t="s">
        <v>6841</v>
      </c>
      <c r="P387" t="s">
        <v>6402</v>
      </c>
      <c r="R387" t="s">
        <v>3385</v>
      </c>
      <c r="S387" t="s">
        <v>6403</v>
      </c>
      <c r="T387" t="s">
        <v>6407</v>
      </c>
      <c r="U387" s="83" t="str">
        <f t="shared" si="6"/>
        <v>MDFKRL_2_PROJCT</v>
      </c>
    </row>
    <row r="388" spans="1:21" x14ac:dyDescent="0.25">
      <c r="A388" t="s">
        <v>6397</v>
      </c>
      <c r="B388" t="s">
        <v>7160</v>
      </c>
      <c r="C388" t="s">
        <v>6408</v>
      </c>
      <c r="D388" s="82">
        <v>43465</v>
      </c>
      <c r="E388" t="s">
        <v>6418</v>
      </c>
      <c r="F388">
        <v>1.9</v>
      </c>
      <c r="G388" s="83">
        <v>1.5</v>
      </c>
      <c r="H388">
        <v>1</v>
      </c>
      <c r="I388" t="s">
        <v>1626</v>
      </c>
      <c r="K388" t="s">
        <v>1127</v>
      </c>
      <c r="L388" t="s">
        <v>5312</v>
      </c>
      <c r="M388" t="s">
        <v>5312</v>
      </c>
      <c r="N388" t="s">
        <v>6401</v>
      </c>
      <c r="O388" t="s">
        <v>7161</v>
      </c>
      <c r="P388" t="s">
        <v>6402</v>
      </c>
      <c r="Q388" t="s">
        <v>1127</v>
      </c>
      <c r="R388" t="s">
        <v>6420</v>
      </c>
      <c r="S388" t="s">
        <v>6403</v>
      </c>
      <c r="T388" t="s">
        <v>6404</v>
      </c>
      <c r="U388" s="83" t="str">
        <f t="shared" si="6"/>
        <v>DELSUR_6_SOLAR5</v>
      </c>
    </row>
    <row r="389" spans="1:21" x14ac:dyDescent="0.25">
      <c r="A389" t="s">
        <v>6397</v>
      </c>
      <c r="B389" t="s">
        <v>6831</v>
      </c>
      <c r="C389" t="s">
        <v>6408</v>
      </c>
      <c r="D389" s="82">
        <v>43465</v>
      </c>
      <c r="E389" t="s">
        <v>6418</v>
      </c>
      <c r="F389">
        <v>1.9</v>
      </c>
      <c r="G389" s="83">
        <v>1.5</v>
      </c>
      <c r="H389">
        <v>1</v>
      </c>
      <c r="I389" t="s">
        <v>1628</v>
      </c>
      <c r="K389" t="s">
        <v>1127</v>
      </c>
      <c r="L389" t="s">
        <v>5312</v>
      </c>
      <c r="M389" t="s">
        <v>5312</v>
      </c>
      <c r="N389" t="s">
        <v>6401</v>
      </c>
      <c r="O389" t="s">
        <v>6832</v>
      </c>
      <c r="P389" t="s">
        <v>6402</v>
      </c>
      <c r="Q389" t="s">
        <v>1127</v>
      </c>
      <c r="R389" t="s">
        <v>6420</v>
      </c>
      <c r="S389" t="s">
        <v>6403</v>
      </c>
      <c r="T389" t="s">
        <v>6404</v>
      </c>
      <c r="U389" s="83" t="str">
        <f t="shared" si="6"/>
        <v>DELSUR_6_SOLAR4</v>
      </c>
    </row>
    <row r="390" spans="1:21" x14ac:dyDescent="0.25">
      <c r="A390" t="s">
        <v>6397</v>
      </c>
      <c r="B390" t="s">
        <v>4879</v>
      </c>
      <c r="C390" t="s">
        <v>6408</v>
      </c>
      <c r="D390" s="82">
        <v>42338</v>
      </c>
      <c r="E390" t="s">
        <v>6418</v>
      </c>
      <c r="F390">
        <v>107.6</v>
      </c>
      <c r="G390" s="83">
        <v>107.6</v>
      </c>
      <c r="H390">
        <v>1</v>
      </c>
      <c r="I390" t="s">
        <v>7051</v>
      </c>
      <c r="K390" t="s">
        <v>6427</v>
      </c>
      <c r="L390" t="s">
        <v>5312</v>
      </c>
      <c r="M390" t="s">
        <v>5312</v>
      </c>
      <c r="N390" t="s">
        <v>6401</v>
      </c>
      <c r="O390" t="s">
        <v>1529</v>
      </c>
      <c r="P390" t="s">
        <v>6402</v>
      </c>
      <c r="Q390" t="s">
        <v>6427</v>
      </c>
      <c r="R390" t="s">
        <v>6420</v>
      </c>
      <c r="S390" t="s">
        <v>6403</v>
      </c>
      <c r="T390" t="s">
        <v>6407</v>
      </c>
      <c r="U390" s="83" t="str">
        <f t="shared" si="6"/>
        <v>SLST13_2_SOLAR1</v>
      </c>
    </row>
    <row r="391" spans="1:21" x14ac:dyDescent="0.25">
      <c r="A391" t="s">
        <v>6397</v>
      </c>
      <c r="B391" t="s">
        <v>6377</v>
      </c>
      <c r="C391" t="s">
        <v>6408</v>
      </c>
      <c r="D391" s="82">
        <v>42900</v>
      </c>
      <c r="E391" t="s">
        <v>6413</v>
      </c>
      <c r="F391">
        <v>7.3</v>
      </c>
      <c r="G391" s="83">
        <v>7.3</v>
      </c>
      <c r="H391">
        <v>1</v>
      </c>
      <c r="I391" t="s">
        <v>482</v>
      </c>
      <c r="K391" t="s">
        <v>6427</v>
      </c>
      <c r="L391" t="s">
        <v>5312</v>
      </c>
      <c r="M391" t="s">
        <v>5312</v>
      </c>
      <c r="N391" t="s">
        <v>6401</v>
      </c>
      <c r="O391" t="s">
        <v>6376</v>
      </c>
      <c r="P391" t="s">
        <v>6402</v>
      </c>
      <c r="Q391" t="s">
        <v>6427</v>
      </c>
      <c r="R391" t="s">
        <v>3385</v>
      </c>
      <c r="S391" t="s">
        <v>6403</v>
      </c>
      <c r="T391" t="s">
        <v>6407</v>
      </c>
      <c r="U391" s="83" t="str">
        <f t="shared" si="6"/>
        <v>WOODWR_1_HYDRO</v>
      </c>
    </row>
    <row r="392" spans="1:21" x14ac:dyDescent="0.25">
      <c r="A392" t="s">
        <v>6397</v>
      </c>
      <c r="B392" t="s">
        <v>4915</v>
      </c>
      <c r="C392" t="s">
        <v>6408</v>
      </c>
      <c r="D392" s="82">
        <v>43237</v>
      </c>
      <c r="E392" t="s">
        <v>3483</v>
      </c>
      <c r="F392">
        <v>24</v>
      </c>
      <c r="G392" s="83">
        <v>24</v>
      </c>
      <c r="H392">
        <v>1</v>
      </c>
      <c r="I392" t="s">
        <v>6723</v>
      </c>
      <c r="K392" t="s">
        <v>6427</v>
      </c>
      <c r="L392" t="s">
        <v>5319</v>
      </c>
      <c r="M392" t="s">
        <v>5312</v>
      </c>
      <c r="N392" t="s">
        <v>6401</v>
      </c>
      <c r="O392" t="s">
        <v>105</v>
      </c>
      <c r="P392" t="s">
        <v>6402</v>
      </c>
      <c r="Q392" t="s">
        <v>6427</v>
      </c>
      <c r="R392" t="s">
        <v>6437</v>
      </c>
      <c r="S392" t="s">
        <v>6403</v>
      </c>
      <c r="T392" t="s">
        <v>6407</v>
      </c>
      <c r="U392" s="83" t="str">
        <f t="shared" si="6"/>
        <v>SPQUIN_6_SRPCQU</v>
      </c>
    </row>
    <row r="393" spans="1:21" x14ac:dyDescent="0.25">
      <c r="A393" t="s">
        <v>6577</v>
      </c>
      <c r="B393" t="s">
        <v>7195</v>
      </c>
      <c r="C393" t="s">
        <v>6408</v>
      </c>
      <c r="D393" t="s">
        <v>6400</v>
      </c>
      <c r="E393" t="s">
        <v>6669</v>
      </c>
      <c r="F393" t="s">
        <v>6432</v>
      </c>
      <c r="G393" s="83">
        <v>635</v>
      </c>
      <c r="H393">
        <v>1</v>
      </c>
      <c r="I393" t="s">
        <v>6579</v>
      </c>
      <c r="K393" t="s">
        <v>1127</v>
      </c>
      <c r="L393" t="s">
        <v>5312</v>
      </c>
      <c r="M393" t="s">
        <v>5312</v>
      </c>
      <c r="N393" t="s">
        <v>6434</v>
      </c>
      <c r="O393" t="s">
        <v>7195</v>
      </c>
      <c r="P393" t="s">
        <v>6402</v>
      </c>
      <c r="Q393" t="s">
        <v>1127</v>
      </c>
      <c r="S393" t="s">
        <v>6403</v>
      </c>
      <c r="T393" t="s">
        <v>6404</v>
      </c>
      <c r="U393" s="83" t="str">
        <f t="shared" si="6"/>
        <v>PVERDE_5_SCEDYN</v>
      </c>
    </row>
    <row r="394" spans="1:21" x14ac:dyDescent="0.25">
      <c r="A394" t="s">
        <v>6397</v>
      </c>
      <c r="B394" t="s">
        <v>4660</v>
      </c>
      <c r="C394" t="s">
        <v>6408</v>
      </c>
      <c r="D394" s="82">
        <v>41992</v>
      </c>
      <c r="E394" t="s">
        <v>6418</v>
      </c>
      <c r="F394">
        <v>2</v>
      </c>
      <c r="G394" s="83">
        <v>1.98</v>
      </c>
      <c r="H394">
        <v>1</v>
      </c>
      <c r="I394" t="s">
        <v>6670</v>
      </c>
      <c r="K394" t="s">
        <v>6427</v>
      </c>
      <c r="L394" t="s">
        <v>5312</v>
      </c>
      <c r="M394" t="s">
        <v>5312</v>
      </c>
      <c r="N394" t="s">
        <v>6401</v>
      </c>
      <c r="O394" t="s">
        <v>640</v>
      </c>
      <c r="P394" t="s">
        <v>6402</v>
      </c>
      <c r="Q394" t="s">
        <v>6427</v>
      </c>
      <c r="R394" t="s">
        <v>6420</v>
      </c>
      <c r="S394" t="s">
        <v>6403</v>
      </c>
      <c r="T394" t="s">
        <v>6407</v>
      </c>
      <c r="U394" s="83" t="str">
        <f t="shared" si="6"/>
        <v>PUTHCR_1_SOLAR1</v>
      </c>
    </row>
    <row r="395" spans="1:21" x14ac:dyDescent="0.25">
      <c r="A395" t="s">
        <v>6397</v>
      </c>
      <c r="B395" t="s">
        <v>4622</v>
      </c>
      <c r="C395" t="s">
        <v>6408</v>
      </c>
      <c r="D395" s="82">
        <v>42031</v>
      </c>
      <c r="E395" t="s">
        <v>6418</v>
      </c>
      <c r="F395">
        <v>20</v>
      </c>
      <c r="G395" s="83">
        <v>20</v>
      </c>
      <c r="H395">
        <v>1</v>
      </c>
      <c r="I395" t="s">
        <v>1793</v>
      </c>
      <c r="K395" t="s">
        <v>6427</v>
      </c>
      <c r="L395" t="s">
        <v>5312</v>
      </c>
      <c r="M395" t="s">
        <v>5312</v>
      </c>
      <c r="N395" t="s">
        <v>6401</v>
      </c>
      <c r="O395" t="s">
        <v>1794</v>
      </c>
      <c r="P395" t="s">
        <v>6402</v>
      </c>
      <c r="Q395" t="s">
        <v>6427</v>
      </c>
      <c r="R395" t="s">
        <v>6420</v>
      </c>
      <c r="S395" t="s">
        <v>6403</v>
      </c>
      <c r="T395" t="s">
        <v>6451</v>
      </c>
      <c r="U395" s="83" t="str">
        <f t="shared" si="6"/>
        <v>PMPJCK_1_SOLAR1</v>
      </c>
    </row>
    <row r="396" spans="1:21" x14ac:dyDescent="0.25">
      <c r="A396" t="s">
        <v>6397</v>
      </c>
      <c r="B396" t="s">
        <v>6368</v>
      </c>
      <c r="C396" t="s">
        <v>6408</v>
      </c>
      <c r="D396" s="82">
        <v>42887</v>
      </c>
      <c r="E396" t="s">
        <v>3785</v>
      </c>
      <c r="F396">
        <v>50</v>
      </c>
      <c r="G396" s="83">
        <v>47</v>
      </c>
      <c r="H396">
        <v>1</v>
      </c>
      <c r="I396" t="s">
        <v>6588</v>
      </c>
      <c r="K396" t="s">
        <v>1127</v>
      </c>
      <c r="L396" t="s">
        <v>5319</v>
      </c>
      <c r="M396" t="s">
        <v>5312</v>
      </c>
      <c r="N396" t="s">
        <v>6401</v>
      </c>
      <c r="O396" t="s">
        <v>1139</v>
      </c>
      <c r="P396" t="s">
        <v>6402</v>
      </c>
      <c r="Q396" t="s">
        <v>1127</v>
      </c>
      <c r="R396" t="s">
        <v>6429</v>
      </c>
      <c r="S396" t="s">
        <v>6403</v>
      </c>
      <c r="T396" t="s">
        <v>6404</v>
      </c>
      <c r="U396" s="83" t="str">
        <f t="shared" si="6"/>
        <v>WALNUT_6_HILLGEN</v>
      </c>
    </row>
    <row r="397" spans="1:21" x14ac:dyDescent="0.25">
      <c r="A397" t="s">
        <v>6397</v>
      </c>
      <c r="B397" t="s">
        <v>4654</v>
      </c>
      <c r="C397" t="s">
        <v>6408</v>
      </c>
      <c r="D397" t="s">
        <v>6400</v>
      </c>
      <c r="E397" t="s">
        <v>6429</v>
      </c>
      <c r="F397">
        <v>0.9</v>
      </c>
      <c r="G397" s="83">
        <v>1</v>
      </c>
      <c r="H397">
        <v>1</v>
      </c>
      <c r="I397" t="s">
        <v>6414</v>
      </c>
      <c r="K397" t="s">
        <v>6427</v>
      </c>
      <c r="L397" t="s">
        <v>5319</v>
      </c>
      <c r="M397" t="s">
        <v>5312</v>
      </c>
      <c r="N397" t="s">
        <v>6401</v>
      </c>
      <c r="O397" t="s">
        <v>4654</v>
      </c>
      <c r="P397" t="s">
        <v>6402</v>
      </c>
      <c r="Q397" t="s">
        <v>6427</v>
      </c>
      <c r="R397" t="s">
        <v>6429</v>
      </c>
      <c r="S397" t="s">
        <v>6403</v>
      </c>
      <c r="T397" t="s">
        <v>6407</v>
      </c>
      <c r="U397" s="83" t="str">
        <f t="shared" si="6"/>
        <v>PSWEET_7_QFUNTS</v>
      </c>
    </row>
    <row r="398" spans="1:21" x14ac:dyDescent="0.25">
      <c r="A398" t="s">
        <v>6397</v>
      </c>
      <c r="B398" t="s">
        <v>4898</v>
      </c>
      <c r="C398" t="s">
        <v>6408</v>
      </c>
      <c r="D398" s="82">
        <v>36116</v>
      </c>
      <c r="E398" t="s">
        <v>6409</v>
      </c>
      <c r="F398">
        <v>49.5</v>
      </c>
      <c r="G398" s="83">
        <v>49.5</v>
      </c>
      <c r="H398">
        <v>1</v>
      </c>
      <c r="I398" t="s">
        <v>6654</v>
      </c>
      <c r="K398" t="s">
        <v>1127</v>
      </c>
      <c r="L398" t="s">
        <v>5319</v>
      </c>
      <c r="M398" t="s">
        <v>5312</v>
      </c>
      <c r="N398" t="s">
        <v>6401</v>
      </c>
      <c r="O398" t="s">
        <v>4897</v>
      </c>
      <c r="P398" t="s">
        <v>6402</v>
      </c>
      <c r="Q398" t="s">
        <v>1127</v>
      </c>
      <c r="S398" t="s">
        <v>6403</v>
      </c>
      <c r="T398" t="s">
        <v>6404</v>
      </c>
      <c r="U398" s="83" t="str">
        <f t="shared" si="6"/>
        <v>SNCLRA_6_PROCGN</v>
      </c>
    </row>
    <row r="399" spans="1:21" x14ac:dyDescent="0.25">
      <c r="A399" t="s">
        <v>6397</v>
      </c>
      <c r="B399" t="s">
        <v>6613</v>
      </c>
      <c r="C399" t="s">
        <v>6399</v>
      </c>
      <c r="D399" t="s">
        <v>6400</v>
      </c>
      <c r="E399" t="s">
        <v>6418</v>
      </c>
      <c r="F399">
        <v>136.5</v>
      </c>
      <c r="G399" s="83">
        <v>136.5</v>
      </c>
      <c r="H399">
        <v>1</v>
      </c>
      <c r="I399" t="s">
        <v>6614</v>
      </c>
      <c r="J399" t="s">
        <v>1489</v>
      </c>
      <c r="L399" t="s">
        <v>5312</v>
      </c>
      <c r="M399" t="s">
        <v>5319</v>
      </c>
      <c r="N399" t="s">
        <v>6401</v>
      </c>
      <c r="O399" t="s">
        <v>6613</v>
      </c>
      <c r="P399" t="s">
        <v>6402</v>
      </c>
      <c r="R399" t="s">
        <v>6420</v>
      </c>
      <c r="S399" t="s">
        <v>6403</v>
      </c>
      <c r="T399" t="s">
        <v>6404</v>
      </c>
      <c r="U399" s="83" t="str">
        <f t="shared" si="6"/>
        <v>PRIMM_2_SOLAR1</v>
      </c>
    </row>
    <row r="400" spans="1:21" x14ac:dyDescent="0.25">
      <c r="A400" t="s">
        <v>6397</v>
      </c>
      <c r="B400" t="s">
        <v>7230</v>
      </c>
      <c r="C400" t="s">
        <v>6399</v>
      </c>
      <c r="D400" t="s">
        <v>6400</v>
      </c>
      <c r="E400" t="s">
        <v>6418</v>
      </c>
      <c r="F400">
        <v>136.5</v>
      </c>
      <c r="G400" s="83">
        <v>136.5</v>
      </c>
      <c r="H400">
        <v>1</v>
      </c>
      <c r="I400" t="s">
        <v>6614</v>
      </c>
      <c r="J400" t="s">
        <v>1489</v>
      </c>
      <c r="L400" t="s">
        <v>5312</v>
      </c>
      <c r="M400" t="s">
        <v>5319</v>
      </c>
      <c r="N400" t="s">
        <v>6401</v>
      </c>
      <c r="O400" t="s">
        <v>7230</v>
      </c>
      <c r="P400" t="s">
        <v>6402</v>
      </c>
      <c r="R400" t="s">
        <v>6420</v>
      </c>
      <c r="S400" t="s">
        <v>6403</v>
      </c>
      <c r="T400" t="s">
        <v>6404</v>
      </c>
      <c r="U400" s="83" t="str">
        <f t="shared" si="6"/>
        <v>PRIMM_2_SOLAR1</v>
      </c>
    </row>
    <row r="401" spans="1:21" x14ac:dyDescent="0.25">
      <c r="A401" t="s">
        <v>6397</v>
      </c>
      <c r="B401" t="s">
        <v>3708</v>
      </c>
      <c r="C401" t="s">
        <v>6408</v>
      </c>
      <c r="D401" s="82">
        <v>36161</v>
      </c>
      <c r="E401" t="s">
        <v>3785</v>
      </c>
      <c r="F401">
        <v>6.1</v>
      </c>
      <c r="G401" s="83">
        <v>6.1</v>
      </c>
      <c r="H401">
        <v>1</v>
      </c>
      <c r="I401" t="s">
        <v>6506</v>
      </c>
      <c r="K401" t="s">
        <v>6456</v>
      </c>
      <c r="L401" t="s">
        <v>5319</v>
      </c>
      <c r="M401" t="s">
        <v>5312</v>
      </c>
      <c r="N401" t="s">
        <v>6401</v>
      </c>
      <c r="O401" t="s">
        <v>2193</v>
      </c>
      <c r="P401" t="s">
        <v>6402</v>
      </c>
      <c r="Q401" t="s">
        <v>6456</v>
      </c>
      <c r="R401" t="s">
        <v>6410</v>
      </c>
      <c r="S401" t="s">
        <v>6403</v>
      </c>
      <c r="T401" t="s">
        <v>6404</v>
      </c>
      <c r="U401" s="83" t="str">
        <f t="shared" si="6"/>
        <v>CPSTNO_7_PRMADS</v>
      </c>
    </row>
    <row r="402" spans="1:21" x14ac:dyDescent="0.25">
      <c r="A402" t="s">
        <v>6397</v>
      </c>
      <c r="B402" t="s">
        <v>4650</v>
      </c>
      <c r="C402" t="s">
        <v>6408</v>
      </c>
      <c r="D402" s="82">
        <v>3654</v>
      </c>
      <c r="E402" t="s">
        <v>6413</v>
      </c>
      <c r="F402">
        <v>9.8000000000000007</v>
      </c>
      <c r="G402" s="83">
        <v>10.1</v>
      </c>
      <c r="H402">
        <v>1</v>
      </c>
      <c r="I402" t="s">
        <v>6414</v>
      </c>
      <c r="K402" t="s">
        <v>6427</v>
      </c>
      <c r="L402" t="s">
        <v>5312</v>
      </c>
      <c r="M402" t="s">
        <v>5312</v>
      </c>
      <c r="N402" t="s">
        <v>6401</v>
      </c>
      <c r="O402" t="s">
        <v>4649</v>
      </c>
      <c r="P402" t="s">
        <v>6402</v>
      </c>
      <c r="Q402" t="s">
        <v>6427</v>
      </c>
      <c r="R402" t="s">
        <v>3385</v>
      </c>
      <c r="S402" t="s">
        <v>6403</v>
      </c>
      <c r="T402" t="s">
        <v>6407</v>
      </c>
      <c r="U402" s="83" t="str">
        <f t="shared" si="6"/>
        <v>POTTER_6_UNITS</v>
      </c>
    </row>
    <row r="403" spans="1:21" x14ac:dyDescent="0.25">
      <c r="A403" t="s">
        <v>6397</v>
      </c>
      <c r="B403" t="s">
        <v>5526</v>
      </c>
      <c r="C403" t="s">
        <v>6408</v>
      </c>
      <c r="D403" s="82">
        <v>42467</v>
      </c>
      <c r="E403" t="s">
        <v>3785</v>
      </c>
      <c r="F403">
        <v>8</v>
      </c>
      <c r="G403" s="83">
        <v>8</v>
      </c>
      <c r="H403">
        <v>1</v>
      </c>
      <c r="I403" t="s">
        <v>7294</v>
      </c>
      <c r="K403" t="s">
        <v>6427</v>
      </c>
      <c r="L403" t="s">
        <v>5319</v>
      </c>
      <c r="M403" t="s">
        <v>5312</v>
      </c>
      <c r="N403" t="s">
        <v>6401</v>
      </c>
      <c r="O403" t="s">
        <v>86</v>
      </c>
      <c r="P403" t="s">
        <v>6402</v>
      </c>
      <c r="Q403" t="s">
        <v>6427</v>
      </c>
      <c r="R403" t="s">
        <v>6410</v>
      </c>
      <c r="S403" t="s">
        <v>6403</v>
      </c>
      <c r="T403" t="s">
        <v>6407</v>
      </c>
      <c r="U403" s="83" t="str">
        <f t="shared" si="6"/>
        <v>PEABDY_2_LNDFL1</v>
      </c>
    </row>
    <row r="404" spans="1:21" x14ac:dyDescent="0.25">
      <c r="A404" t="s">
        <v>6397</v>
      </c>
      <c r="B404" t="s">
        <v>5437</v>
      </c>
      <c r="C404" t="s">
        <v>6408</v>
      </c>
      <c r="D404" s="82">
        <v>42780</v>
      </c>
      <c r="E404" t="s">
        <v>6418</v>
      </c>
      <c r="F404">
        <v>11.4</v>
      </c>
      <c r="G404" s="83">
        <v>11.4</v>
      </c>
      <c r="H404">
        <v>1</v>
      </c>
      <c r="I404" t="s">
        <v>6611</v>
      </c>
      <c r="K404" t="s">
        <v>1127</v>
      </c>
      <c r="L404" t="s">
        <v>5312</v>
      </c>
      <c r="M404" t="s">
        <v>5312</v>
      </c>
      <c r="N404" t="s">
        <v>6401</v>
      </c>
      <c r="O404" t="s">
        <v>703</v>
      </c>
      <c r="P404" t="s">
        <v>6402</v>
      </c>
      <c r="Q404" t="s">
        <v>1127</v>
      </c>
      <c r="R404" t="s">
        <v>6420</v>
      </c>
      <c r="S404" t="s">
        <v>6403</v>
      </c>
      <c r="T404" t="s">
        <v>6404</v>
      </c>
      <c r="U404" s="83" t="str">
        <f t="shared" si="6"/>
        <v>GLDFGR_6_SOLAR2</v>
      </c>
    </row>
    <row r="405" spans="1:21" x14ac:dyDescent="0.25">
      <c r="A405" t="s">
        <v>6397</v>
      </c>
      <c r="B405" t="s">
        <v>5436</v>
      </c>
      <c r="C405" t="s">
        <v>6408</v>
      </c>
      <c r="D405" s="82">
        <v>42781</v>
      </c>
      <c r="E405" t="s">
        <v>6418</v>
      </c>
      <c r="F405">
        <v>20</v>
      </c>
      <c r="G405" s="83">
        <v>20</v>
      </c>
      <c r="H405">
        <v>1</v>
      </c>
      <c r="I405" t="s">
        <v>1879</v>
      </c>
      <c r="K405" t="s">
        <v>1127</v>
      </c>
      <c r="L405" t="s">
        <v>5312</v>
      </c>
      <c r="M405" t="s">
        <v>5312</v>
      </c>
      <c r="N405" t="s">
        <v>6401</v>
      </c>
      <c r="O405" t="s">
        <v>1880</v>
      </c>
      <c r="P405" t="s">
        <v>6402</v>
      </c>
      <c r="Q405" t="s">
        <v>1127</v>
      </c>
      <c r="R405" t="s">
        <v>6420</v>
      </c>
      <c r="S405" t="s">
        <v>6403</v>
      </c>
      <c r="T405" t="s">
        <v>6404</v>
      </c>
      <c r="U405" s="83" t="str">
        <f t="shared" si="6"/>
        <v>GLDFGR_6_SOLAR1</v>
      </c>
    </row>
    <row r="406" spans="1:21" x14ac:dyDescent="0.25">
      <c r="A406" t="s">
        <v>6397</v>
      </c>
      <c r="B406" t="s">
        <v>7031</v>
      </c>
      <c r="C406" t="s">
        <v>6399</v>
      </c>
      <c r="D406" t="s">
        <v>6400</v>
      </c>
      <c r="E406" t="s">
        <v>6413</v>
      </c>
      <c r="F406">
        <v>10.8</v>
      </c>
      <c r="G406" s="83">
        <v>10.8</v>
      </c>
      <c r="H406">
        <v>1</v>
      </c>
      <c r="I406" t="s">
        <v>6443</v>
      </c>
      <c r="J406" t="s">
        <v>3474</v>
      </c>
      <c r="L406" t="s">
        <v>5312</v>
      </c>
      <c r="M406" t="s">
        <v>5319</v>
      </c>
      <c r="N406" t="s">
        <v>6401</v>
      </c>
      <c r="O406" t="s">
        <v>1270</v>
      </c>
      <c r="P406" t="s">
        <v>6402</v>
      </c>
      <c r="R406" t="s">
        <v>3385</v>
      </c>
      <c r="S406" t="s">
        <v>6403</v>
      </c>
      <c r="T406" t="s">
        <v>6404</v>
      </c>
      <c r="U406" s="83" t="str">
        <f t="shared" si="6"/>
        <v>BIGCRK_2_EXESWD</v>
      </c>
    </row>
    <row r="407" spans="1:21" x14ac:dyDescent="0.25">
      <c r="A407" t="s">
        <v>6397</v>
      </c>
      <c r="B407" t="s">
        <v>3692</v>
      </c>
      <c r="C407" t="s">
        <v>6408</v>
      </c>
      <c r="D407" s="82">
        <v>8767</v>
      </c>
      <c r="E407" t="s">
        <v>6413</v>
      </c>
      <c r="F407">
        <v>11.3</v>
      </c>
      <c r="G407" s="83">
        <v>10.9</v>
      </c>
      <c r="H407">
        <v>1</v>
      </c>
      <c r="I407" t="s">
        <v>6443</v>
      </c>
      <c r="K407" t="s">
        <v>1127</v>
      </c>
      <c r="L407" t="s">
        <v>5312</v>
      </c>
      <c r="M407" t="s">
        <v>5312</v>
      </c>
      <c r="N407" t="s">
        <v>6401</v>
      </c>
      <c r="O407" t="s">
        <v>1267</v>
      </c>
      <c r="P407" t="s">
        <v>6402</v>
      </c>
      <c r="Q407" t="s">
        <v>1127</v>
      </c>
      <c r="R407" t="s">
        <v>3385</v>
      </c>
      <c r="S407" t="s">
        <v>6403</v>
      </c>
      <c r="T407" t="s">
        <v>6404</v>
      </c>
      <c r="U407" s="83" t="str">
        <f t="shared" si="6"/>
        <v>CONTRL_1_POOLE</v>
      </c>
    </row>
    <row r="408" spans="1:21" x14ac:dyDescent="0.25">
      <c r="A408" t="s">
        <v>6397</v>
      </c>
      <c r="B408" t="s">
        <v>5366</v>
      </c>
      <c r="C408" t="s">
        <v>6408</v>
      </c>
      <c r="D408" s="82">
        <v>42735</v>
      </c>
      <c r="E408" t="s">
        <v>6510</v>
      </c>
      <c r="F408">
        <v>20</v>
      </c>
      <c r="G408" s="83">
        <v>20</v>
      </c>
      <c r="H408">
        <v>1</v>
      </c>
      <c r="I408" t="s">
        <v>6869</v>
      </c>
      <c r="K408" t="s">
        <v>1127</v>
      </c>
      <c r="L408" t="s">
        <v>5312</v>
      </c>
      <c r="M408" t="s">
        <v>5312</v>
      </c>
      <c r="N408" t="s">
        <v>6401</v>
      </c>
      <c r="O408" t="s">
        <v>5365</v>
      </c>
      <c r="P408" t="s">
        <v>6402</v>
      </c>
      <c r="Q408" t="s">
        <v>1127</v>
      </c>
      <c r="R408" t="s">
        <v>6429</v>
      </c>
      <c r="S408" t="s">
        <v>6403</v>
      </c>
      <c r="T408" t="s">
        <v>6404</v>
      </c>
      <c r="U408" s="83" t="str">
        <f t="shared" si="6"/>
        <v>CHINO_2_APEBT1</v>
      </c>
    </row>
    <row r="409" spans="1:21" x14ac:dyDescent="0.25">
      <c r="A409" t="s">
        <v>6397</v>
      </c>
      <c r="B409" t="s">
        <v>4013</v>
      </c>
      <c r="C409" t="s">
        <v>6408</v>
      </c>
      <c r="D409" s="82">
        <v>31778</v>
      </c>
      <c r="E409" t="s">
        <v>6409</v>
      </c>
      <c r="F409">
        <v>10.5</v>
      </c>
      <c r="G409" s="83">
        <v>9.9</v>
      </c>
      <c r="H409">
        <v>1</v>
      </c>
      <c r="I409" t="s">
        <v>6890</v>
      </c>
      <c r="K409" t="s">
        <v>1127</v>
      </c>
      <c r="L409" t="s">
        <v>5319</v>
      </c>
      <c r="M409" t="s">
        <v>5312</v>
      </c>
      <c r="N409" t="s">
        <v>6401</v>
      </c>
      <c r="O409" t="s">
        <v>4012</v>
      </c>
      <c r="P409" t="s">
        <v>6402</v>
      </c>
      <c r="Q409" t="s">
        <v>1127</v>
      </c>
      <c r="R409" t="s">
        <v>6425</v>
      </c>
      <c r="S409" t="s">
        <v>6403</v>
      </c>
      <c r="T409" t="s">
        <v>6404</v>
      </c>
      <c r="U409" s="83" t="str">
        <f t="shared" si="6"/>
        <v>GOLETA_6_GAVOTA</v>
      </c>
    </row>
    <row r="410" spans="1:21" x14ac:dyDescent="0.25">
      <c r="A410" t="s">
        <v>6397</v>
      </c>
      <c r="B410" t="s">
        <v>4648</v>
      </c>
      <c r="C410" t="s">
        <v>6408</v>
      </c>
      <c r="D410" s="82">
        <v>21186</v>
      </c>
      <c r="E410" t="s">
        <v>6413</v>
      </c>
      <c r="F410">
        <v>68.5</v>
      </c>
      <c r="G410" s="83">
        <v>68.5</v>
      </c>
      <c r="H410">
        <v>1</v>
      </c>
      <c r="I410" t="s">
        <v>6414</v>
      </c>
      <c r="K410" t="s">
        <v>6427</v>
      </c>
      <c r="L410" t="s">
        <v>5312</v>
      </c>
      <c r="M410" t="s">
        <v>5312</v>
      </c>
      <c r="N410" t="s">
        <v>6401</v>
      </c>
      <c r="O410" t="s">
        <v>4647</v>
      </c>
      <c r="P410" t="s">
        <v>6402</v>
      </c>
      <c r="Q410" t="s">
        <v>6427</v>
      </c>
      <c r="R410" t="s">
        <v>3385</v>
      </c>
      <c r="S410" t="s">
        <v>6403</v>
      </c>
      <c r="T410" t="s">
        <v>6407</v>
      </c>
      <c r="U410" s="83" t="str">
        <f t="shared" si="6"/>
        <v>POEPH_7_UNIT 2</v>
      </c>
    </row>
    <row r="411" spans="1:21" x14ac:dyDescent="0.25">
      <c r="A411" t="s">
        <v>6397</v>
      </c>
      <c r="B411" t="s">
        <v>4646</v>
      </c>
      <c r="C411" t="s">
        <v>6408</v>
      </c>
      <c r="D411" s="82">
        <v>21186</v>
      </c>
      <c r="E411" t="s">
        <v>6413</v>
      </c>
      <c r="F411">
        <v>68</v>
      </c>
      <c r="G411" s="83">
        <v>69</v>
      </c>
      <c r="H411">
        <v>1</v>
      </c>
      <c r="I411" t="s">
        <v>6414</v>
      </c>
      <c r="K411" t="s">
        <v>6427</v>
      </c>
      <c r="L411" t="s">
        <v>5312</v>
      </c>
      <c r="M411" t="s">
        <v>5312</v>
      </c>
      <c r="N411" t="s">
        <v>6401</v>
      </c>
      <c r="O411" t="s">
        <v>4645</v>
      </c>
      <c r="P411" t="s">
        <v>6402</v>
      </c>
      <c r="Q411" t="s">
        <v>6427</v>
      </c>
      <c r="R411" t="s">
        <v>3385</v>
      </c>
      <c r="S411" t="s">
        <v>6403</v>
      </c>
      <c r="T411" t="s">
        <v>6407</v>
      </c>
      <c r="U411" s="83" t="str">
        <f t="shared" si="6"/>
        <v>POEPH_7_UNIT 1</v>
      </c>
    </row>
    <row r="412" spans="1:21" x14ac:dyDescent="0.25">
      <c r="A412" t="s">
        <v>6397</v>
      </c>
      <c r="B412" t="s">
        <v>7536</v>
      </c>
      <c r="C412" t="s">
        <v>6399</v>
      </c>
      <c r="D412" t="s">
        <v>6400</v>
      </c>
      <c r="E412" t="s">
        <v>6418</v>
      </c>
      <c r="F412">
        <v>124.4</v>
      </c>
      <c r="G412" s="83">
        <v>124.4</v>
      </c>
      <c r="H412">
        <v>1</v>
      </c>
      <c r="I412" t="s">
        <v>7441</v>
      </c>
      <c r="J412" t="s">
        <v>5894</v>
      </c>
      <c r="L412" t="s">
        <v>5312</v>
      </c>
      <c r="M412" t="s">
        <v>5319</v>
      </c>
      <c r="N412" t="s">
        <v>6401</v>
      </c>
      <c r="O412" t="s">
        <v>7536</v>
      </c>
      <c r="P412" t="s">
        <v>6402</v>
      </c>
      <c r="Q412" t="s">
        <v>6427</v>
      </c>
      <c r="R412" t="s">
        <v>6420</v>
      </c>
      <c r="S412" t="s">
        <v>6403</v>
      </c>
      <c r="T412" t="s">
        <v>6407</v>
      </c>
      <c r="U412" s="83" t="str">
        <f t="shared" si="6"/>
        <v>PNCHVS_2_SOLAR</v>
      </c>
    </row>
    <row r="413" spans="1:21" x14ac:dyDescent="0.25">
      <c r="A413" t="s">
        <v>6397</v>
      </c>
      <c r="B413" t="s">
        <v>7440</v>
      </c>
      <c r="C413" t="s">
        <v>6399</v>
      </c>
      <c r="D413" t="s">
        <v>6400</v>
      </c>
      <c r="E413" t="s">
        <v>6418</v>
      </c>
      <c r="F413">
        <v>119.5</v>
      </c>
      <c r="G413" s="83">
        <v>119.5</v>
      </c>
      <c r="H413">
        <v>1</v>
      </c>
      <c r="I413" t="s">
        <v>7441</v>
      </c>
      <c r="J413" t="s">
        <v>5894</v>
      </c>
      <c r="L413" t="s">
        <v>5312</v>
      </c>
      <c r="M413" t="s">
        <v>5319</v>
      </c>
      <c r="N413" t="s">
        <v>6401</v>
      </c>
      <c r="O413" t="s">
        <v>7440</v>
      </c>
      <c r="P413" t="s">
        <v>6402</v>
      </c>
      <c r="Q413" t="s">
        <v>6427</v>
      </c>
      <c r="R413" t="s">
        <v>6420</v>
      </c>
      <c r="S413" t="s">
        <v>6403</v>
      </c>
      <c r="T413" t="s">
        <v>6407</v>
      </c>
      <c r="U413" s="83" t="str">
        <f t="shared" si="6"/>
        <v>PNCHVS_2_SOLAR</v>
      </c>
    </row>
    <row r="414" spans="1:21" x14ac:dyDescent="0.25">
      <c r="A414" t="s">
        <v>6397</v>
      </c>
      <c r="B414" t="s">
        <v>4605</v>
      </c>
      <c r="C414" t="s">
        <v>6408</v>
      </c>
      <c r="D414" s="82">
        <v>23743</v>
      </c>
      <c r="E414" t="s">
        <v>6413</v>
      </c>
      <c r="F414">
        <v>54.6</v>
      </c>
      <c r="G414" s="83">
        <v>54.6</v>
      </c>
      <c r="H414">
        <v>1</v>
      </c>
      <c r="I414" t="s">
        <v>6414</v>
      </c>
      <c r="K414" t="s">
        <v>6427</v>
      </c>
      <c r="L414" t="s">
        <v>5312</v>
      </c>
      <c r="M414" t="s">
        <v>5312</v>
      </c>
      <c r="N414" t="s">
        <v>6401</v>
      </c>
      <c r="O414" t="s">
        <v>4604</v>
      </c>
      <c r="P414" t="s">
        <v>6402</v>
      </c>
      <c r="Q414" t="s">
        <v>6427</v>
      </c>
      <c r="R414" t="s">
        <v>3385</v>
      </c>
      <c r="S414" t="s">
        <v>6403</v>
      </c>
      <c r="T414" t="s">
        <v>6407</v>
      </c>
      <c r="U414" s="83" t="str">
        <f t="shared" si="6"/>
        <v>PIT7_7_UNIT 2</v>
      </c>
    </row>
    <row r="415" spans="1:21" x14ac:dyDescent="0.25">
      <c r="A415" t="s">
        <v>6397</v>
      </c>
      <c r="B415" t="s">
        <v>4603</v>
      </c>
      <c r="C415" t="s">
        <v>6408</v>
      </c>
      <c r="D415" s="82">
        <v>23743</v>
      </c>
      <c r="E415" t="s">
        <v>6413</v>
      </c>
      <c r="F415">
        <v>55.7</v>
      </c>
      <c r="G415" s="83">
        <v>55.7</v>
      </c>
      <c r="H415">
        <v>1</v>
      </c>
      <c r="I415" t="s">
        <v>6414</v>
      </c>
      <c r="K415" t="s">
        <v>6427</v>
      </c>
      <c r="L415" t="s">
        <v>5312</v>
      </c>
      <c r="M415" t="s">
        <v>5312</v>
      </c>
      <c r="N415" t="s">
        <v>6401</v>
      </c>
      <c r="O415" t="s">
        <v>4602</v>
      </c>
      <c r="P415" t="s">
        <v>6402</v>
      </c>
      <c r="Q415" t="s">
        <v>6427</v>
      </c>
      <c r="R415" t="s">
        <v>3385</v>
      </c>
      <c r="S415" t="s">
        <v>6403</v>
      </c>
      <c r="T415" t="s">
        <v>6407</v>
      </c>
      <c r="U415" s="83" t="str">
        <f t="shared" si="6"/>
        <v>PIT7_7_UNIT 1</v>
      </c>
    </row>
    <row r="416" spans="1:21" x14ac:dyDescent="0.25">
      <c r="A416" t="s">
        <v>6397</v>
      </c>
      <c r="B416" t="s">
        <v>4601</v>
      </c>
      <c r="C416" t="s">
        <v>6408</v>
      </c>
      <c r="D416" s="82">
        <v>23743</v>
      </c>
      <c r="E416" t="s">
        <v>6413</v>
      </c>
      <c r="F416">
        <v>40</v>
      </c>
      <c r="G416" s="83">
        <v>40</v>
      </c>
      <c r="H416">
        <v>1</v>
      </c>
      <c r="I416" t="s">
        <v>6414</v>
      </c>
      <c r="K416" t="s">
        <v>6427</v>
      </c>
      <c r="L416" t="s">
        <v>5312</v>
      </c>
      <c r="M416" t="s">
        <v>5312</v>
      </c>
      <c r="N416" t="s">
        <v>6401</v>
      </c>
      <c r="O416" t="s">
        <v>4600</v>
      </c>
      <c r="P416" t="s">
        <v>6402</v>
      </c>
      <c r="Q416" t="s">
        <v>6427</v>
      </c>
      <c r="R416" t="s">
        <v>3385</v>
      </c>
      <c r="S416" t="s">
        <v>6403</v>
      </c>
      <c r="T416" t="s">
        <v>6407</v>
      </c>
      <c r="U416" s="83" t="str">
        <f t="shared" si="6"/>
        <v>PIT6_7_UNIT 2</v>
      </c>
    </row>
    <row r="417" spans="1:21" x14ac:dyDescent="0.25">
      <c r="A417" t="s">
        <v>6397</v>
      </c>
      <c r="B417" t="s">
        <v>4599</v>
      </c>
      <c r="C417" t="s">
        <v>6408</v>
      </c>
      <c r="D417" s="82">
        <v>23743</v>
      </c>
      <c r="E417" t="s">
        <v>6413</v>
      </c>
      <c r="F417">
        <v>39</v>
      </c>
      <c r="G417" s="83">
        <v>39</v>
      </c>
      <c r="H417">
        <v>1</v>
      </c>
      <c r="I417" t="s">
        <v>6414</v>
      </c>
      <c r="K417" t="s">
        <v>6427</v>
      </c>
      <c r="L417" t="s">
        <v>5312</v>
      </c>
      <c r="M417" t="s">
        <v>5312</v>
      </c>
      <c r="N417" t="s">
        <v>6401</v>
      </c>
      <c r="O417" t="s">
        <v>4598</v>
      </c>
      <c r="P417" t="s">
        <v>6402</v>
      </c>
      <c r="Q417" t="s">
        <v>6427</v>
      </c>
      <c r="R417" t="s">
        <v>3385</v>
      </c>
      <c r="S417" t="s">
        <v>6403</v>
      </c>
      <c r="T417" t="s">
        <v>6407</v>
      </c>
      <c r="U417" s="83" t="str">
        <f t="shared" si="6"/>
        <v>PIT6_7_UNIT 1</v>
      </c>
    </row>
    <row r="418" spans="1:21" x14ac:dyDescent="0.25">
      <c r="A418" t="s">
        <v>6397</v>
      </c>
      <c r="B418" t="s">
        <v>4596</v>
      </c>
      <c r="C418" t="s">
        <v>6408</v>
      </c>
      <c r="D418" s="82">
        <v>16072</v>
      </c>
      <c r="E418" t="s">
        <v>6413</v>
      </c>
      <c r="F418" t="s">
        <v>6432</v>
      </c>
      <c r="G418" s="83">
        <v>82</v>
      </c>
      <c r="H418">
        <v>1</v>
      </c>
      <c r="I418" t="s">
        <v>6414</v>
      </c>
      <c r="J418" t="s">
        <v>4595</v>
      </c>
      <c r="K418" t="s">
        <v>6427</v>
      </c>
      <c r="L418" t="s">
        <v>5312</v>
      </c>
      <c r="M418" t="s">
        <v>5319</v>
      </c>
      <c r="N418" t="s">
        <v>6401</v>
      </c>
      <c r="O418" t="s">
        <v>4595</v>
      </c>
      <c r="P418" t="s">
        <v>6402</v>
      </c>
      <c r="Q418" t="s">
        <v>6427</v>
      </c>
      <c r="R418" t="s">
        <v>3385</v>
      </c>
      <c r="S418" t="s">
        <v>6403</v>
      </c>
      <c r="T418" t="s">
        <v>6407</v>
      </c>
      <c r="U418" s="83" t="str">
        <f t="shared" si="6"/>
        <v>PIT5_7_PL3X4</v>
      </c>
    </row>
    <row r="419" spans="1:21" x14ac:dyDescent="0.25">
      <c r="A419" t="s">
        <v>6397</v>
      </c>
      <c r="B419" t="s">
        <v>4594</v>
      </c>
      <c r="C419" t="s">
        <v>6408</v>
      </c>
      <c r="D419" s="82">
        <v>16072</v>
      </c>
      <c r="E419" t="s">
        <v>6413</v>
      </c>
      <c r="F419" t="s">
        <v>6432</v>
      </c>
      <c r="G419" s="83">
        <v>82</v>
      </c>
      <c r="H419">
        <v>1</v>
      </c>
      <c r="I419" t="s">
        <v>6414</v>
      </c>
      <c r="J419" t="s">
        <v>4593</v>
      </c>
      <c r="K419" t="s">
        <v>6427</v>
      </c>
      <c r="L419" t="s">
        <v>5312</v>
      </c>
      <c r="M419" t="s">
        <v>5319</v>
      </c>
      <c r="N419" t="s">
        <v>6401</v>
      </c>
      <c r="O419" t="s">
        <v>4593</v>
      </c>
      <c r="P419" t="s">
        <v>6402</v>
      </c>
      <c r="Q419" t="s">
        <v>6427</v>
      </c>
      <c r="R419" t="s">
        <v>3385</v>
      </c>
      <c r="S419" t="s">
        <v>6403</v>
      </c>
      <c r="T419" t="s">
        <v>6407</v>
      </c>
      <c r="U419" s="83" t="str">
        <f t="shared" si="6"/>
        <v>PIT5_7_PL1X2</v>
      </c>
    </row>
    <row r="420" spans="1:21" x14ac:dyDescent="0.25">
      <c r="A420" t="s">
        <v>6397</v>
      </c>
      <c r="B420" t="s">
        <v>7446</v>
      </c>
      <c r="C420" t="s">
        <v>6399</v>
      </c>
      <c r="D420" t="s">
        <v>6400</v>
      </c>
      <c r="E420" t="s">
        <v>6413</v>
      </c>
      <c r="F420">
        <v>41</v>
      </c>
      <c r="G420" s="83">
        <v>41</v>
      </c>
      <c r="H420">
        <v>1</v>
      </c>
      <c r="I420" t="s">
        <v>6414</v>
      </c>
      <c r="J420" t="s">
        <v>4595</v>
      </c>
      <c r="L420" t="s">
        <v>5312</v>
      </c>
      <c r="M420" t="s">
        <v>5319</v>
      </c>
      <c r="N420" t="s">
        <v>6401</v>
      </c>
      <c r="O420" t="s">
        <v>7447</v>
      </c>
      <c r="P420" t="s">
        <v>6402</v>
      </c>
      <c r="R420" t="s">
        <v>3385</v>
      </c>
      <c r="S420" t="s">
        <v>6403</v>
      </c>
      <c r="T420" t="s">
        <v>6407</v>
      </c>
      <c r="U420" s="83" t="str">
        <f t="shared" si="6"/>
        <v>PIT5_7_PL3X4</v>
      </c>
    </row>
    <row r="421" spans="1:21" x14ac:dyDescent="0.25">
      <c r="A421" t="s">
        <v>6397</v>
      </c>
      <c r="B421" t="s">
        <v>6711</v>
      </c>
      <c r="C421" t="s">
        <v>6399</v>
      </c>
      <c r="D421" t="s">
        <v>6400</v>
      </c>
      <c r="E421" t="s">
        <v>6413</v>
      </c>
      <c r="F421">
        <v>41</v>
      </c>
      <c r="G421" s="83">
        <v>41</v>
      </c>
      <c r="H421">
        <v>1</v>
      </c>
      <c r="I421" t="s">
        <v>6414</v>
      </c>
      <c r="J421" t="s">
        <v>4595</v>
      </c>
      <c r="L421" t="s">
        <v>5312</v>
      </c>
      <c r="M421" t="s">
        <v>5319</v>
      </c>
      <c r="N421" t="s">
        <v>6401</v>
      </c>
      <c r="O421" t="s">
        <v>6712</v>
      </c>
      <c r="P421" t="s">
        <v>6402</v>
      </c>
      <c r="R421" t="s">
        <v>3385</v>
      </c>
      <c r="S421" t="s">
        <v>6403</v>
      </c>
      <c r="T421" t="s">
        <v>6407</v>
      </c>
      <c r="U421" s="83" t="str">
        <f t="shared" si="6"/>
        <v>PIT5_7_PL3X4</v>
      </c>
    </row>
    <row r="422" spans="1:21" x14ac:dyDescent="0.25">
      <c r="A422" t="s">
        <v>6397</v>
      </c>
      <c r="B422" t="s">
        <v>7609</v>
      </c>
      <c r="C422" t="s">
        <v>6399</v>
      </c>
      <c r="D422" t="s">
        <v>6400</v>
      </c>
      <c r="E422" t="s">
        <v>6413</v>
      </c>
      <c r="F422">
        <v>41</v>
      </c>
      <c r="G422" s="83">
        <v>41</v>
      </c>
      <c r="H422">
        <v>1</v>
      </c>
      <c r="I422" t="s">
        <v>6414</v>
      </c>
      <c r="J422" t="s">
        <v>4593</v>
      </c>
      <c r="L422" t="s">
        <v>5312</v>
      </c>
      <c r="M422" t="s">
        <v>5319</v>
      </c>
      <c r="N422" t="s">
        <v>6401</v>
      </c>
      <c r="O422" t="s">
        <v>7610</v>
      </c>
      <c r="P422" t="s">
        <v>6402</v>
      </c>
      <c r="R422" t="s">
        <v>3385</v>
      </c>
      <c r="S422" t="s">
        <v>6403</v>
      </c>
      <c r="T422" t="s">
        <v>6407</v>
      </c>
      <c r="U422" s="83" t="str">
        <f t="shared" si="6"/>
        <v>PIT5_7_PL1X2</v>
      </c>
    </row>
    <row r="423" spans="1:21" x14ac:dyDescent="0.25">
      <c r="A423" t="s">
        <v>6397</v>
      </c>
      <c r="B423" t="s">
        <v>6605</v>
      </c>
      <c r="C423" t="s">
        <v>6399</v>
      </c>
      <c r="D423" t="s">
        <v>6400</v>
      </c>
      <c r="E423" t="s">
        <v>6413</v>
      </c>
      <c r="F423">
        <v>41</v>
      </c>
      <c r="G423" s="83">
        <v>41</v>
      </c>
      <c r="H423">
        <v>1</v>
      </c>
      <c r="I423" t="s">
        <v>6414</v>
      </c>
      <c r="J423" t="s">
        <v>4593</v>
      </c>
      <c r="L423" t="s">
        <v>5312</v>
      </c>
      <c r="M423" t="s">
        <v>5319</v>
      </c>
      <c r="N423" t="s">
        <v>6401</v>
      </c>
      <c r="O423" t="s">
        <v>6606</v>
      </c>
      <c r="P423" t="s">
        <v>6402</v>
      </c>
      <c r="R423" t="s">
        <v>3385</v>
      </c>
      <c r="S423" t="s">
        <v>6403</v>
      </c>
      <c r="T423" t="s">
        <v>6407</v>
      </c>
      <c r="U423" s="83" t="str">
        <f t="shared" si="6"/>
        <v>PIT5_7_PL1X2</v>
      </c>
    </row>
    <row r="424" spans="1:21" x14ac:dyDescent="0.25">
      <c r="A424" t="s">
        <v>6397</v>
      </c>
      <c r="B424" t="s">
        <v>4592</v>
      </c>
      <c r="C424" t="s">
        <v>6408</v>
      </c>
      <c r="D424" s="82">
        <v>20090</v>
      </c>
      <c r="E424" t="s">
        <v>6413</v>
      </c>
      <c r="F424" t="s">
        <v>6432</v>
      </c>
      <c r="G424" s="83">
        <v>95</v>
      </c>
      <c r="H424">
        <v>1</v>
      </c>
      <c r="I424" t="s">
        <v>6414</v>
      </c>
      <c r="J424" t="s">
        <v>4591</v>
      </c>
      <c r="K424" t="s">
        <v>6427</v>
      </c>
      <c r="L424" t="s">
        <v>5312</v>
      </c>
      <c r="M424" t="s">
        <v>5319</v>
      </c>
      <c r="N424" t="s">
        <v>6401</v>
      </c>
      <c r="O424" t="s">
        <v>4591</v>
      </c>
      <c r="P424" t="s">
        <v>6402</v>
      </c>
      <c r="Q424" t="s">
        <v>6427</v>
      </c>
      <c r="R424" t="s">
        <v>3385</v>
      </c>
      <c r="S424" t="s">
        <v>6403</v>
      </c>
      <c r="T424" t="s">
        <v>6407</v>
      </c>
      <c r="U424" s="83" t="str">
        <f t="shared" si="6"/>
        <v>PIT4_7_PL1X2</v>
      </c>
    </row>
    <row r="425" spans="1:21" x14ac:dyDescent="0.25">
      <c r="A425" t="s">
        <v>6397</v>
      </c>
      <c r="B425" t="s">
        <v>7538</v>
      </c>
      <c r="C425" t="s">
        <v>6399</v>
      </c>
      <c r="D425" t="s">
        <v>6400</v>
      </c>
      <c r="E425" t="s">
        <v>6413</v>
      </c>
      <c r="F425">
        <v>47</v>
      </c>
      <c r="G425" s="83">
        <v>47</v>
      </c>
      <c r="H425">
        <v>1</v>
      </c>
      <c r="I425" t="s">
        <v>6414</v>
      </c>
      <c r="J425" t="s">
        <v>4591</v>
      </c>
      <c r="L425" t="s">
        <v>5312</v>
      </c>
      <c r="M425" t="s">
        <v>5319</v>
      </c>
      <c r="N425" t="s">
        <v>6401</v>
      </c>
      <c r="O425" t="s">
        <v>7539</v>
      </c>
      <c r="P425" t="s">
        <v>6402</v>
      </c>
      <c r="R425" t="s">
        <v>3385</v>
      </c>
      <c r="S425" t="s">
        <v>6403</v>
      </c>
      <c r="T425" t="s">
        <v>6407</v>
      </c>
      <c r="U425" s="83" t="str">
        <f t="shared" si="6"/>
        <v>PIT4_7_PL1X2</v>
      </c>
    </row>
    <row r="426" spans="1:21" x14ac:dyDescent="0.25">
      <c r="A426" t="s">
        <v>6397</v>
      </c>
      <c r="B426" t="s">
        <v>6785</v>
      </c>
      <c r="C426" t="s">
        <v>6399</v>
      </c>
      <c r="D426" t="s">
        <v>6400</v>
      </c>
      <c r="E426" t="s">
        <v>6413</v>
      </c>
      <c r="F426">
        <v>55</v>
      </c>
      <c r="G426" s="83">
        <v>55</v>
      </c>
      <c r="H426">
        <v>1</v>
      </c>
      <c r="I426" t="s">
        <v>6414</v>
      </c>
      <c r="J426" t="s">
        <v>4591</v>
      </c>
      <c r="L426" t="s">
        <v>5312</v>
      </c>
      <c r="M426" t="s">
        <v>5319</v>
      </c>
      <c r="N426" t="s">
        <v>6401</v>
      </c>
      <c r="O426" t="s">
        <v>6786</v>
      </c>
      <c r="P426" t="s">
        <v>6402</v>
      </c>
      <c r="R426" t="s">
        <v>3385</v>
      </c>
      <c r="S426" t="s">
        <v>6403</v>
      </c>
      <c r="T426" t="s">
        <v>6407</v>
      </c>
      <c r="U426" s="83" t="str">
        <f t="shared" si="6"/>
        <v>PIT4_7_PL1X2</v>
      </c>
    </row>
    <row r="427" spans="1:21" x14ac:dyDescent="0.25">
      <c r="A427" t="s">
        <v>6397</v>
      </c>
      <c r="B427" t="s">
        <v>4590</v>
      </c>
      <c r="C427" t="s">
        <v>6408</v>
      </c>
      <c r="D427" s="82">
        <v>9133</v>
      </c>
      <c r="E427" t="s">
        <v>6413</v>
      </c>
      <c r="F427" t="s">
        <v>6432</v>
      </c>
      <c r="G427" s="83">
        <v>70.599999999999994</v>
      </c>
      <c r="H427">
        <v>1</v>
      </c>
      <c r="I427" t="s">
        <v>6414</v>
      </c>
      <c r="J427" t="s">
        <v>4589</v>
      </c>
      <c r="K427" t="s">
        <v>6427</v>
      </c>
      <c r="L427" t="s">
        <v>5312</v>
      </c>
      <c r="M427" t="s">
        <v>5319</v>
      </c>
      <c r="N427" t="s">
        <v>6401</v>
      </c>
      <c r="O427" t="s">
        <v>4589</v>
      </c>
      <c r="P427" t="s">
        <v>6402</v>
      </c>
      <c r="Q427" t="s">
        <v>6427</v>
      </c>
      <c r="R427" t="s">
        <v>3385</v>
      </c>
      <c r="S427" t="s">
        <v>6403</v>
      </c>
      <c r="T427" t="s">
        <v>6407</v>
      </c>
      <c r="U427" s="83" t="str">
        <f t="shared" si="6"/>
        <v>PIT3_7_PL1X3</v>
      </c>
    </row>
    <row r="428" spans="1:21" x14ac:dyDescent="0.25">
      <c r="A428" t="s">
        <v>6397</v>
      </c>
      <c r="B428" t="s">
        <v>6930</v>
      </c>
      <c r="C428" t="s">
        <v>6399</v>
      </c>
      <c r="D428" t="s">
        <v>6400</v>
      </c>
      <c r="E428" t="s">
        <v>6413</v>
      </c>
      <c r="F428">
        <v>25</v>
      </c>
      <c r="G428" s="83">
        <v>25</v>
      </c>
      <c r="H428">
        <v>1</v>
      </c>
      <c r="I428" t="s">
        <v>6414</v>
      </c>
      <c r="J428" t="s">
        <v>4589</v>
      </c>
      <c r="L428" t="s">
        <v>5312</v>
      </c>
      <c r="M428" t="s">
        <v>5319</v>
      </c>
      <c r="N428" t="s">
        <v>6401</v>
      </c>
      <c r="O428" t="s">
        <v>6931</v>
      </c>
      <c r="P428" t="s">
        <v>6402</v>
      </c>
      <c r="R428" t="s">
        <v>3385</v>
      </c>
      <c r="S428" t="s">
        <v>6403</v>
      </c>
      <c r="T428" t="s">
        <v>6407</v>
      </c>
      <c r="U428" s="83" t="str">
        <f t="shared" si="6"/>
        <v>PIT3_7_PL1X3</v>
      </c>
    </row>
    <row r="429" spans="1:21" x14ac:dyDescent="0.25">
      <c r="A429" t="s">
        <v>6397</v>
      </c>
      <c r="B429" t="s">
        <v>6867</v>
      </c>
      <c r="C429" t="s">
        <v>6399</v>
      </c>
      <c r="D429" t="s">
        <v>6400</v>
      </c>
      <c r="E429" t="s">
        <v>6413</v>
      </c>
      <c r="F429">
        <v>26</v>
      </c>
      <c r="G429" s="83">
        <v>26</v>
      </c>
      <c r="H429">
        <v>1</v>
      </c>
      <c r="I429" t="s">
        <v>6414</v>
      </c>
      <c r="J429" t="s">
        <v>4589</v>
      </c>
      <c r="L429" t="s">
        <v>5312</v>
      </c>
      <c r="M429" t="s">
        <v>5319</v>
      </c>
      <c r="N429" t="s">
        <v>6401</v>
      </c>
      <c r="O429" t="s">
        <v>6868</v>
      </c>
      <c r="P429" t="s">
        <v>6402</v>
      </c>
      <c r="R429" t="s">
        <v>3385</v>
      </c>
      <c r="S429" t="s">
        <v>6403</v>
      </c>
      <c r="T429" t="s">
        <v>6407</v>
      </c>
      <c r="U429" s="83" t="str">
        <f t="shared" si="6"/>
        <v>PIT3_7_PL1X3</v>
      </c>
    </row>
    <row r="430" spans="1:21" x14ac:dyDescent="0.25">
      <c r="A430" t="s">
        <v>6397</v>
      </c>
      <c r="B430" t="s">
        <v>6788</v>
      </c>
      <c r="C430" t="s">
        <v>6399</v>
      </c>
      <c r="D430" t="s">
        <v>6400</v>
      </c>
      <c r="E430" t="s">
        <v>6413</v>
      </c>
      <c r="F430">
        <v>24</v>
      </c>
      <c r="G430" s="83">
        <v>24</v>
      </c>
      <c r="H430">
        <v>1</v>
      </c>
      <c r="I430" t="s">
        <v>6414</v>
      </c>
      <c r="J430" t="s">
        <v>4589</v>
      </c>
      <c r="L430" t="s">
        <v>5312</v>
      </c>
      <c r="M430" t="s">
        <v>5319</v>
      </c>
      <c r="N430" t="s">
        <v>6401</v>
      </c>
      <c r="O430" t="s">
        <v>6789</v>
      </c>
      <c r="P430" t="s">
        <v>6402</v>
      </c>
      <c r="R430" t="s">
        <v>3385</v>
      </c>
      <c r="S430" t="s">
        <v>6403</v>
      </c>
      <c r="T430" t="s">
        <v>6407</v>
      </c>
      <c r="U430" s="83" t="str">
        <f t="shared" si="6"/>
        <v>PIT3_7_PL1X3</v>
      </c>
    </row>
    <row r="431" spans="1:21" x14ac:dyDescent="0.25">
      <c r="A431" t="s">
        <v>6397</v>
      </c>
      <c r="B431" t="s">
        <v>4588</v>
      </c>
      <c r="C431" t="s">
        <v>6408</v>
      </c>
      <c r="D431" s="82">
        <v>8037</v>
      </c>
      <c r="E431" t="s">
        <v>6413</v>
      </c>
      <c r="F431">
        <v>32</v>
      </c>
      <c r="G431" s="83">
        <v>32</v>
      </c>
      <c r="H431">
        <v>1</v>
      </c>
      <c r="I431" t="s">
        <v>6414</v>
      </c>
      <c r="K431" t="s">
        <v>6427</v>
      </c>
      <c r="L431" t="s">
        <v>5312</v>
      </c>
      <c r="M431" t="s">
        <v>5312</v>
      </c>
      <c r="N431" t="s">
        <v>6401</v>
      </c>
      <c r="O431" t="s">
        <v>4587</v>
      </c>
      <c r="P431" t="s">
        <v>6402</v>
      </c>
      <c r="Q431" t="s">
        <v>6427</v>
      </c>
      <c r="R431" t="s">
        <v>3385</v>
      </c>
      <c r="S431" t="s">
        <v>6403</v>
      </c>
      <c r="T431" t="s">
        <v>6407</v>
      </c>
      <c r="U431" s="83" t="str">
        <f t="shared" si="6"/>
        <v>PIT1_7_UNIT 2</v>
      </c>
    </row>
    <row r="432" spans="1:21" x14ac:dyDescent="0.25">
      <c r="A432" t="s">
        <v>6397</v>
      </c>
      <c r="B432" t="s">
        <v>4586</v>
      </c>
      <c r="C432" t="s">
        <v>6408</v>
      </c>
      <c r="D432" s="82">
        <v>8037</v>
      </c>
      <c r="E432" t="s">
        <v>6413</v>
      </c>
      <c r="F432">
        <v>32</v>
      </c>
      <c r="G432" s="83">
        <v>32</v>
      </c>
      <c r="H432">
        <v>1</v>
      </c>
      <c r="I432" t="s">
        <v>6414</v>
      </c>
      <c r="K432" t="s">
        <v>6427</v>
      </c>
      <c r="L432" t="s">
        <v>5312</v>
      </c>
      <c r="M432" t="s">
        <v>5312</v>
      </c>
      <c r="N432" t="s">
        <v>6401</v>
      </c>
      <c r="O432" t="s">
        <v>4585</v>
      </c>
      <c r="P432" t="s">
        <v>6402</v>
      </c>
      <c r="Q432" t="s">
        <v>6427</v>
      </c>
      <c r="R432" t="s">
        <v>3385</v>
      </c>
      <c r="S432" t="s">
        <v>6403</v>
      </c>
      <c r="T432" t="s">
        <v>6407</v>
      </c>
      <c r="U432" s="83" t="str">
        <f t="shared" si="6"/>
        <v>PIT1_7_UNIT 1</v>
      </c>
    </row>
    <row r="433" spans="1:21" x14ac:dyDescent="0.25">
      <c r="A433" t="s">
        <v>6397</v>
      </c>
      <c r="B433" t="s">
        <v>4860</v>
      </c>
      <c r="C433" t="s">
        <v>6408</v>
      </c>
      <c r="D433" s="82">
        <v>42677</v>
      </c>
      <c r="E433" t="s">
        <v>6409</v>
      </c>
      <c r="F433">
        <v>112</v>
      </c>
      <c r="G433" s="83">
        <v>112</v>
      </c>
      <c r="H433">
        <v>1</v>
      </c>
      <c r="I433" t="s">
        <v>6709</v>
      </c>
      <c r="K433" t="s">
        <v>6456</v>
      </c>
      <c r="L433" t="s">
        <v>5312</v>
      </c>
      <c r="M433" t="s">
        <v>5312</v>
      </c>
      <c r="N433" t="s">
        <v>6401</v>
      </c>
      <c r="O433" t="s">
        <v>4859</v>
      </c>
      <c r="P433" t="s">
        <v>6402</v>
      </c>
      <c r="Q433" t="s">
        <v>6456</v>
      </c>
      <c r="R433" t="s">
        <v>6425</v>
      </c>
      <c r="S433" t="s">
        <v>6403</v>
      </c>
      <c r="T433" t="s">
        <v>6404</v>
      </c>
      <c r="U433" s="83" t="str">
        <f t="shared" si="6"/>
        <v>PIOPIC_2_CTG3</v>
      </c>
    </row>
    <row r="434" spans="1:21" x14ac:dyDescent="0.25">
      <c r="A434" t="s">
        <v>6397</v>
      </c>
      <c r="B434" t="s">
        <v>4857</v>
      </c>
      <c r="C434" t="s">
        <v>6408</v>
      </c>
      <c r="D434" s="82">
        <v>42677</v>
      </c>
      <c r="E434" t="s">
        <v>6409</v>
      </c>
      <c r="F434">
        <v>112.7</v>
      </c>
      <c r="G434" s="83">
        <v>112.7</v>
      </c>
      <c r="H434">
        <v>1</v>
      </c>
      <c r="I434" t="s">
        <v>6709</v>
      </c>
      <c r="K434" t="s">
        <v>6456</v>
      </c>
      <c r="L434" t="s">
        <v>5312</v>
      </c>
      <c r="M434" t="s">
        <v>5312</v>
      </c>
      <c r="N434" t="s">
        <v>6401</v>
      </c>
      <c r="O434" t="s">
        <v>4856</v>
      </c>
      <c r="P434" t="s">
        <v>6402</v>
      </c>
      <c r="Q434" t="s">
        <v>6456</v>
      </c>
      <c r="R434" t="s">
        <v>6425</v>
      </c>
      <c r="S434" t="s">
        <v>6403</v>
      </c>
      <c r="T434" t="s">
        <v>6404</v>
      </c>
      <c r="U434" s="83" t="str">
        <f t="shared" si="6"/>
        <v>PIOPIC_2_CTG2</v>
      </c>
    </row>
    <row r="435" spans="1:21" x14ac:dyDescent="0.25">
      <c r="A435" t="s">
        <v>6397</v>
      </c>
      <c r="B435" t="s">
        <v>4854</v>
      </c>
      <c r="C435" t="s">
        <v>6408</v>
      </c>
      <c r="D435" s="82">
        <v>42677</v>
      </c>
      <c r="E435" t="s">
        <v>6409</v>
      </c>
      <c r="F435">
        <v>111.3</v>
      </c>
      <c r="G435" s="83">
        <v>111.3</v>
      </c>
      <c r="H435">
        <v>1</v>
      </c>
      <c r="I435" t="s">
        <v>6709</v>
      </c>
      <c r="K435" t="s">
        <v>6456</v>
      </c>
      <c r="L435" t="s">
        <v>5312</v>
      </c>
      <c r="M435" t="s">
        <v>5312</v>
      </c>
      <c r="N435" t="s">
        <v>6401</v>
      </c>
      <c r="O435" t="s">
        <v>4853</v>
      </c>
      <c r="P435" t="s">
        <v>6402</v>
      </c>
      <c r="Q435" t="s">
        <v>6456</v>
      </c>
      <c r="R435" t="s">
        <v>6425</v>
      </c>
      <c r="S435" t="s">
        <v>6403</v>
      </c>
      <c r="T435" t="s">
        <v>6404</v>
      </c>
      <c r="U435" s="83" t="str">
        <f t="shared" si="6"/>
        <v>PIOPIC_2_CTG1</v>
      </c>
    </row>
    <row r="436" spans="1:21" x14ac:dyDescent="0.25">
      <c r="A436" t="s">
        <v>6397</v>
      </c>
      <c r="B436" t="s">
        <v>5321</v>
      </c>
      <c r="C436" t="s">
        <v>6408</v>
      </c>
      <c r="D436" s="82">
        <v>41275</v>
      </c>
      <c r="E436" t="s">
        <v>3399</v>
      </c>
      <c r="F436">
        <v>132</v>
      </c>
      <c r="G436" s="83">
        <v>132</v>
      </c>
      <c r="H436">
        <v>1</v>
      </c>
      <c r="I436" t="s">
        <v>6486</v>
      </c>
      <c r="K436" t="s">
        <v>1127</v>
      </c>
      <c r="L436" t="s">
        <v>5312</v>
      </c>
      <c r="M436" t="s">
        <v>5312</v>
      </c>
      <c r="N436" t="s">
        <v>6401</v>
      </c>
      <c r="O436" t="s">
        <v>2134</v>
      </c>
      <c r="P436" t="s">
        <v>6402</v>
      </c>
      <c r="Q436" t="s">
        <v>1127</v>
      </c>
      <c r="R436" t="s">
        <v>3399</v>
      </c>
      <c r="S436" t="s">
        <v>6403</v>
      </c>
      <c r="T436" t="s">
        <v>6404</v>
      </c>
      <c r="U436" s="83" t="str">
        <f t="shared" si="6"/>
        <v>ALT6DS_2_WIND9</v>
      </c>
    </row>
    <row r="437" spans="1:21" x14ac:dyDescent="0.25">
      <c r="A437" t="s">
        <v>6397</v>
      </c>
      <c r="B437" t="s">
        <v>5320</v>
      </c>
      <c r="C437" t="s">
        <v>6408</v>
      </c>
      <c r="D437" s="82">
        <v>41275</v>
      </c>
      <c r="E437" t="s">
        <v>3399</v>
      </c>
      <c r="F437">
        <v>168</v>
      </c>
      <c r="G437" s="83">
        <v>168</v>
      </c>
      <c r="H437">
        <v>1</v>
      </c>
      <c r="I437" t="s">
        <v>6555</v>
      </c>
      <c r="K437" t="s">
        <v>1127</v>
      </c>
      <c r="L437" t="s">
        <v>5312</v>
      </c>
      <c r="M437" t="s">
        <v>5312</v>
      </c>
      <c r="N437" t="s">
        <v>6401</v>
      </c>
      <c r="O437" t="s">
        <v>2128</v>
      </c>
      <c r="P437" t="s">
        <v>6402</v>
      </c>
      <c r="Q437" t="s">
        <v>1127</v>
      </c>
      <c r="R437" t="s">
        <v>3399</v>
      </c>
      <c r="S437" t="s">
        <v>6403</v>
      </c>
      <c r="T437" t="s">
        <v>6404</v>
      </c>
      <c r="U437" s="83" t="str">
        <f t="shared" si="6"/>
        <v>ALT6DN_2_WIND7</v>
      </c>
    </row>
    <row r="438" spans="1:21" x14ac:dyDescent="0.25">
      <c r="A438" t="s">
        <v>6397</v>
      </c>
      <c r="B438" t="s">
        <v>6652</v>
      </c>
      <c r="C438" t="s">
        <v>6399</v>
      </c>
      <c r="D438" t="s">
        <v>6400</v>
      </c>
      <c r="F438">
        <v>63.3</v>
      </c>
      <c r="G438" s="83">
        <v>63.3</v>
      </c>
      <c r="H438">
        <v>1</v>
      </c>
      <c r="J438" t="s">
        <v>4581</v>
      </c>
      <c r="M438" t="s">
        <v>5319</v>
      </c>
      <c r="N438" t="s">
        <v>6401</v>
      </c>
      <c r="O438" t="s">
        <v>6652</v>
      </c>
      <c r="P438" t="s">
        <v>6402</v>
      </c>
      <c r="S438" t="s">
        <v>6403</v>
      </c>
      <c r="T438" t="s">
        <v>6407</v>
      </c>
      <c r="U438" s="83" t="str">
        <f t="shared" si="6"/>
        <v>PINFLT_7_UNITS</v>
      </c>
    </row>
    <row r="439" spans="1:21" x14ac:dyDescent="0.25">
      <c r="A439" t="s">
        <v>6397</v>
      </c>
      <c r="B439" t="s">
        <v>6942</v>
      </c>
      <c r="C439" t="s">
        <v>6399</v>
      </c>
      <c r="D439" t="s">
        <v>6400</v>
      </c>
      <c r="E439" t="s">
        <v>6413</v>
      </c>
      <c r="F439">
        <v>63.3</v>
      </c>
      <c r="G439" s="83">
        <v>63.3</v>
      </c>
      <c r="H439">
        <v>1</v>
      </c>
      <c r="J439" t="s">
        <v>4581</v>
      </c>
      <c r="L439" t="s">
        <v>5312</v>
      </c>
      <c r="M439" t="s">
        <v>5319</v>
      </c>
      <c r="N439" t="s">
        <v>6401</v>
      </c>
      <c r="O439" t="s">
        <v>6943</v>
      </c>
      <c r="P439" t="s">
        <v>6402</v>
      </c>
      <c r="R439" t="s">
        <v>3385</v>
      </c>
      <c r="S439" t="s">
        <v>6403</v>
      </c>
      <c r="T439" t="s">
        <v>6407</v>
      </c>
      <c r="U439" s="83" t="str">
        <f t="shared" si="6"/>
        <v>PINFLT_7_UNITS</v>
      </c>
    </row>
    <row r="440" spans="1:21" x14ac:dyDescent="0.25">
      <c r="A440" t="s">
        <v>6397</v>
      </c>
      <c r="B440" t="s">
        <v>7300</v>
      </c>
      <c r="C440" t="s">
        <v>6399</v>
      </c>
      <c r="D440" t="s">
        <v>6400</v>
      </c>
      <c r="E440" t="s">
        <v>6413</v>
      </c>
      <c r="F440">
        <v>63.3</v>
      </c>
      <c r="G440" s="83">
        <v>63.3</v>
      </c>
      <c r="H440">
        <v>1</v>
      </c>
      <c r="J440" t="s">
        <v>4581</v>
      </c>
      <c r="L440" t="s">
        <v>5312</v>
      </c>
      <c r="M440" t="s">
        <v>5319</v>
      </c>
      <c r="N440" t="s">
        <v>6401</v>
      </c>
      <c r="O440" t="s">
        <v>7301</v>
      </c>
      <c r="P440" t="s">
        <v>6402</v>
      </c>
      <c r="R440" t="s">
        <v>3385</v>
      </c>
      <c r="S440" t="s">
        <v>6403</v>
      </c>
      <c r="T440" t="s">
        <v>6407</v>
      </c>
      <c r="U440" s="83" t="str">
        <f t="shared" si="6"/>
        <v>PINFLT_7_UNITS</v>
      </c>
    </row>
    <row r="441" spans="1:21" x14ac:dyDescent="0.25">
      <c r="A441" t="s">
        <v>6397</v>
      </c>
      <c r="B441" t="s">
        <v>4582</v>
      </c>
      <c r="C441" t="s">
        <v>6408</v>
      </c>
      <c r="D441" s="82">
        <v>30682</v>
      </c>
      <c r="E441" t="s">
        <v>6413</v>
      </c>
      <c r="F441" t="s">
        <v>6432</v>
      </c>
      <c r="G441" s="83">
        <v>210</v>
      </c>
      <c r="H441">
        <v>1</v>
      </c>
      <c r="I441" t="s">
        <v>6416</v>
      </c>
      <c r="J441" t="s">
        <v>4581</v>
      </c>
      <c r="K441" t="s">
        <v>6427</v>
      </c>
      <c r="L441" t="s">
        <v>5312</v>
      </c>
      <c r="M441" t="s">
        <v>5319</v>
      </c>
      <c r="N441" t="s">
        <v>6401</v>
      </c>
      <c r="O441" t="s">
        <v>4581</v>
      </c>
      <c r="P441" t="s">
        <v>6402</v>
      </c>
      <c r="Q441" t="s">
        <v>7157</v>
      </c>
      <c r="R441" t="s">
        <v>3385</v>
      </c>
      <c r="S441" t="s">
        <v>6403</v>
      </c>
      <c r="T441" t="s">
        <v>6407</v>
      </c>
      <c r="U441" s="83" t="str">
        <f t="shared" si="6"/>
        <v>PINFLT_7_UNITS</v>
      </c>
    </row>
    <row r="442" spans="1:21" x14ac:dyDescent="0.25">
      <c r="A442" t="s">
        <v>6397</v>
      </c>
      <c r="B442" t="s">
        <v>3565</v>
      </c>
      <c r="C442" t="s">
        <v>6408</v>
      </c>
      <c r="D442" s="82">
        <v>42328</v>
      </c>
      <c r="E442" t="s">
        <v>6418</v>
      </c>
      <c r="F442">
        <v>1</v>
      </c>
      <c r="G442" s="83">
        <v>0.9</v>
      </c>
      <c r="H442">
        <v>1</v>
      </c>
      <c r="I442" t="s">
        <v>7364</v>
      </c>
      <c r="K442" t="s">
        <v>1127</v>
      </c>
      <c r="L442" t="s">
        <v>5312</v>
      </c>
      <c r="M442" t="s">
        <v>5312</v>
      </c>
      <c r="N442" t="s">
        <v>6401</v>
      </c>
      <c r="O442" t="s">
        <v>1848</v>
      </c>
      <c r="P442" t="s">
        <v>6402</v>
      </c>
      <c r="Q442" t="s">
        <v>1127</v>
      </c>
      <c r="R442" t="s">
        <v>6420</v>
      </c>
      <c r="S442" t="s">
        <v>6403</v>
      </c>
      <c r="T442" t="s">
        <v>6404</v>
      </c>
      <c r="U442" s="83" t="str">
        <f t="shared" si="6"/>
        <v>CENTER_2_SOLAR1</v>
      </c>
    </row>
    <row r="443" spans="1:21" x14ac:dyDescent="0.25">
      <c r="A443" t="s">
        <v>6397</v>
      </c>
      <c r="B443" t="s">
        <v>4580</v>
      </c>
      <c r="C443" t="s">
        <v>6408</v>
      </c>
      <c r="D443" s="82">
        <v>14611</v>
      </c>
      <c r="E443" t="s">
        <v>6413</v>
      </c>
      <c r="F443">
        <v>2</v>
      </c>
      <c r="G443" s="83">
        <v>2</v>
      </c>
      <c r="H443">
        <v>1</v>
      </c>
      <c r="I443" t="s">
        <v>6414</v>
      </c>
      <c r="K443" t="s">
        <v>6427</v>
      </c>
      <c r="L443" t="s">
        <v>5312</v>
      </c>
      <c r="M443" t="s">
        <v>5312</v>
      </c>
      <c r="N443" t="s">
        <v>6401</v>
      </c>
      <c r="O443" t="s">
        <v>410</v>
      </c>
      <c r="P443" t="s">
        <v>6402</v>
      </c>
      <c r="Q443" t="s">
        <v>6427</v>
      </c>
      <c r="R443" t="s">
        <v>3385</v>
      </c>
      <c r="S443" t="s">
        <v>6403</v>
      </c>
      <c r="T443" t="s">
        <v>6407</v>
      </c>
      <c r="U443" s="83" t="str">
        <f t="shared" si="6"/>
        <v>PHOENX_1_UNIT</v>
      </c>
    </row>
    <row r="444" spans="1:21" x14ac:dyDescent="0.25">
      <c r="A444" t="s">
        <v>6397</v>
      </c>
      <c r="B444" t="s">
        <v>3946</v>
      </c>
      <c r="C444" t="s">
        <v>6408</v>
      </c>
      <c r="D444" s="82">
        <v>42030</v>
      </c>
      <c r="E444" t="s">
        <v>3399</v>
      </c>
      <c r="F444">
        <v>11.2</v>
      </c>
      <c r="G444" s="83">
        <v>11.2</v>
      </c>
      <c r="H444">
        <v>1</v>
      </c>
      <c r="I444" t="s">
        <v>2035</v>
      </c>
      <c r="K444" t="s">
        <v>1127</v>
      </c>
      <c r="L444" t="s">
        <v>5319</v>
      </c>
      <c r="M444" t="s">
        <v>5312</v>
      </c>
      <c r="N444" t="s">
        <v>6401</v>
      </c>
      <c r="O444" t="s">
        <v>2363</v>
      </c>
      <c r="P444" t="s">
        <v>6402</v>
      </c>
      <c r="Q444" t="s">
        <v>1127</v>
      </c>
      <c r="R444" t="s">
        <v>3399</v>
      </c>
      <c r="S444" t="s">
        <v>6403</v>
      </c>
      <c r="T444" t="s">
        <v>6404</v>
      </c>
      <c r="U444" s="83" t="str">
        <f t="shared" si="6"/>
        <v>GARNET_2_WIND1</v>
      </c>
    </row>
    <row r="445" spans="1:21" x14ac:dyDescent="0.25">
      <c r="A445" t="s">
        <v>6397</v>
      </c>
      <c r="B445" t="s">
        <v>6426</v>
      </c>
      <c r="C445" t="s">
        <v>6408</v>
      </c>
      <c r="D445" s="82">
        <v>40813</v>
      </c>
      <c r="E445" t="s">
        <v>6409</v>
      </c>
      <c r="F445">
        <v>1.4</v>
      </c>
      <c r="G445" s="83">
        <v>1.6</v>
      </c>
      <c r="H445">
        <v>1</v>
      </c>
      <c r="I445" t="s">
        <v>6414</v>
      </c>
      <c r="K445" t="s">
        <v>6427</v>
      </c>
      <c r="L445" t="s">
        <v>5312</v>
      </c>
      <c r="M445" t="s">
        <v>5312</v>
      </c>
      <c r="N445" t="s">
        <v>6401</v>
      </c>
      <c r="O445" t="s">
        <v>6428</v>
      </c>
      <c r="P445" t="s">
        <v>6402</v>
      </c>
      <c r="Q445" t="s">
        <v>6427</v>
      </c>
      <c r="R445" t="s">
        <v>6429</v>
      </c>
      <c r="S445" t="s">
        <v>6403</v>
      </c>
      <c r="T445" t="s">
        <v>6407</v>
      </c>
      <c r="U445" s="83" t="str">
        <f t="shared" si="6"/>
        <v>DALYCT_1_FCELL</v>
      </c>
    </row>
    <row r="446" spans="1:21" x14ac:dyDescent="0.25">
      <c r="A446" t="s">
        <v>6397</v>
      </c>
      <c r="B446" t="s">
        <v>7126</v>
      </c>
      <c r="C446" t="s">
        <v>6408</v>
      </c>
      <c r="D446" s="82">
        <v>40813</v>
      </c>
      <c r="E446" t="s">
        <v>6409</v>
      </c>
      <c r="F446">
        <v>1.5</v>
      </c>
      <c r="G446" s="83">
        <v>1.4</v>
      </c>
      <c r="H446">
        <v>1</v>
      </c>
      <c r="I446" t="s">
        <v>6414</v>
      </c>
      <c r="K446" t="s">
        <v>6427</v>
      </c>
      <c r="L446" t="s">
        <v>5312</v>
      </c>
      <c r="M446" t="s">
        <v>5312</v>
      </c>
      <c r="N446" t="s">
        <v>6401</v>
      </c>
      <c r="O446" t="s">
        <v>7127</v>
      </c>
      <c r="P446" t="s">
        <v>6402</v>
      </c>
      <c r="Q446" t="s">
        <v>6427</v>
      </c>
      <c r="R446" t="s">
        <v>6429</v>
      </c>
      <c r="S446" t="s">
        <v>6403</v>
      </c>
      <c r="T446" t="s">
        <v>6407</v>
      </c>
      <c r="U446" s="83" t="str">
        <f t="shared" si="6"/>
        <v>CASTVL_2_FCELL</v>
      </c>
    </row>
    <row r="447" spans="1:21" x14ac:dyDescent="0.25">
      <c r="A447" t="s">
        <v>6397</v>
      </c>
      <c r="B447" t="s">
        <v>3275</v>
      </c>
      <c r="C447" t="s">
        <v>6408</v>
      </c>
      <c r="D447" s="82">
        <v>42733</v>
      </c>
      <c r="E447" t="s">
        <v>6418</v>
      </c>
      <c r="F447">
        <v>9.5</v>
      </c>
      <c r="G447" s="83">
        <v>9.5</v>
      </c>
      <c r="H447">
        <v>1</v>
      </c>
      <c r="I447" t="s">
        <v>7094</v>
      </c>
      <c r="K447" t="s">
        <v>1127</v>
      </c>
      <c r="L447" t="s">
        <v>5312</v>
      </c>
      <c r="M447" t="s">
        <v>5312</v>
      </c>
      <c r="N447" t="s">
        <v>6401</v>
      </c>
      <c r="O447" t="s">
        <v>3276</v>
      </c>
      <c r="P447" t="s">
        <v>6402</v>
      </c>
      <c r="Q447" t="s">
        <v>1127</v>
      </c>
      <c r="R447" t="s">
        <v>6420</v>
      </c>
      <c r="S447" t="s">
        <v>6403</v>
      </c>
      <c r="T447" t="s">
        <v>6404</v>
      </c>
      <c r="U447" s="83" t="str">
        <f t="shared" si="6"/>
        <v>PBLOSM_2_SOLAR</v>
      </c>
    </row>
    <row r="448" spans="1:21" x14ac:dyDescent="0.25">
      <c r="A448" t="s">
        <v>6397</v>
      </c>
      <c r="B448" t="s">
        <v>4532</v>
      </c>
      <c r="C448" t="s">
        <v>6408</v>
      </c>
      <c r="D448" t="s">
        <v>6400</v>
      </c>
      <c r="E448" t="s">
        <v>6413</v>
      </c>
      <c r="F448">
        <v>151.19999999999999</v>
      </c>
      <c r="G448" s="83">
        <v>151.19999999999999</v>
      </c>
      <c r="H448">
        <v>1</v>
      </c>
      <c r="K448" t="s">
        <v>1127</v>
      </c>
      <c r="L448" t="s">
        <v>5312</v>
      </c>
      <c r="M448" t="s">
        <v>5312</v>
      </c>
      <c r="N448" t="s">
        <v>6401</v>
      </c>
      <c r="O448" t="s">
        <v>4532</v>
      </c>
      <c r="P448" t="s">
        <v>6402</v>
      </c>
      <c r="Q448" t="s">
        <v>6689</v>
      </c>
      <c r="R448" t="s">
        <v>6552</v>
      </c>
      <c r="S448" t="s">
        <v>6403</v>
      </c>
      <c r="T448" t="s">
        <v>6404</v>
      </c>
      <c r="U448" s="83" t="str">
        <f t="shared" si="6"/>
        <v>PEARBL_2_NSPIN</v>
      </c>
    </row>
    <row r="449" spans="1:21" x14ac:dyDescent="0.25">
      <c r="A449" t="s">
        <v>6397</v>
      </c>
      <c r="B449" t="s">
        <v>4324</v>
      </c>
      <c r="C449" t="s">
        <v>6408</v>
      </c>
      <c r="D449" s="82">
        <v>38476</v>
      </c>
      <c r="E449" t="s">
        <v>6409</v>
      </c>
      <c r="F449" t="s">
        <v>6432</v>
      </c>
      <c r="G449" s="83">
        <v>799.47</v>
      </c>
      <c r="H449">
        <v>1</v>
      </c>
      <c r="I449" t="s">
        <v>7514</v>
      </c>
      <c r="J449" t="s">
        <v>4323</v>
      </c>
      <c r="K449" t="s">
        <v>1127</v>
      </c>
      <c r="L449" t="s">
        <v>5312</v>
      </c>
      <c r="M449" t="s">
        <v>5319</v>
      </c>
      <c r="N449" t="s">
        <v>6401</v>
      </c>
      <c r="O449" t="s">
        <v>4323</v>
      </c>
      <c r="P449" t="s">
        <v>6402</v>
      </c>
      <c r="Q449" t="s">
        <v>1127</v>
      </c>
      <c r="R449" t="s">
        <v>6436</v>
      </c>
      <c r="S449" t="s">
        <v>6403</v>
      </c>
      <c r="T449" t="s">
        <v>6404</v>
      </c>
      <c r="U449" s="83" t="str">
        <f t="shared" si="6"/>
        <v>LEBECS_2_UNITS</v>
      </c>
    </row>
    <row r="450" spans="1:21" x14ac:dyDescent="0.25">
      <c r="A450" t="s">
        <v>6397</v>
      </c>
      <c r="B450" t="s">
        <v>3711</v>
      </c>
      <c r="C450" t="s">
        <v>6408</v>
      </c>
      <c r="D450" s="82">
        <v>29852</v>
      </c>
      <c r="E450" t="s">
        <v>6413</v>
      </c>
      <c r="F450">
        <v>3.8</v>
      </c>
      <c r="G450" s="83">
        <v>2.83</v>
      </c>
      <c r="H450">
        <v>1</v>
      </c>
      <c r="I450" t="s">
        <v>6569</v>
      </c>
      <c r="K450" t="s">
        <v>6427</v>
      </c>
      <c r="L450" t="s">
        <v>5319</v>
      </c>
      <c r="M450" t="s">
        <v>5312</v>
      </c>
      <c r="N450" t="s">
        <v>6401</v>
      </c>
      <c r="O450" t="s">
        <v>3197</v>
      </c>
      <c r="P450" t="s">
        <v>6402</v>
      </c>
      <c r="Q450" t="s">
        <v>6427</v>
      </c>
      <c r="R450" t="s">
        <v>3385</v>
      </c>
      <c r="S450" t="s">
        <v>6403</v>
      </c>
      <c r="T450" t="s">
        <v>6407</v>
      </c>
      <c r="U450" s="83" t="str">
        <f t="shared" ref="U450:U513" si="7">IF(J450="",O450,J450)</f>
        <v>CRESSY_1_PARKER</v>
      </c>
    </row>
    <row r="451" spans="1:21" x14ac:dyDescent="0.25">
      <c r="A451" t="s">
        <v>6397</v>
      </c>
      <c r="B451" t="s">
        <v>4529</v>
      </c>
      <c r="C451" t="s">
        <v>6408</v>
      </c>
      <c r="D451" s="82">
        <v>10959</v>
      </c>
      <c r="E451" t="s">
        <v>6413</v>
      </c>
      <c r="F451" t="s">
        <v>6432</v>
      </c>
      <c r="G451" s="83">
        <v>30</v>
      </c>
      <c r="H451">
        <v>1</v>
      </c>
      <c r="I451" t="s">
        <v>6623</v>
      </c>
      <c r="J451" t="s">
        <v>4528</v>
      </c>
      <c r="K451" t="s">
        <v>6427</v>
      </c>
      <c r="L451" t="s">
        <v>5312</v>
      </c>
      <c r="M451" t="s">
        <v>5319</v>
      </c>
      <c r="N451" t="s">
        <v>6401</v>
      </c>
      <c r="O451" t="s">
        <v>4528</v>
      </c>
      <c r="P451" t="s">
        <v>6402</v>
      </c>
      <c r="Q451" t="s">
        <v>6427</v>
      </c>
      <c r="R451" t="s">
        <v>3385</v>
      </c>
      <c r="S451" t="s">
        <v>6403</v>
      </c>
      <c r="T451" t="s">
        <v>6407</v>
      </c>
      <c r="U451" s="83" t="str">
        <f t="shared" si="7"/>
        <v>PARDEB_6_UNITS</v>
      </c>
    </row>
    <row r="452" spans="1:21" x14ac:dyDescent="0.25">
      <c r="A452" t="s">
        <v>6397</v>
      </c>
      <c r="B452" t="s">
        <v>6622</v>
      </c>
      <c r="C452" t="s">
        <v>6399</v>
      </c>
      <c r="D452" t="s">
        <v>6400</v>
      </c>
      <c r="E452" t="s">
        <v>6413</v>
      </c>
      <c r="F452">
        <v>10</v>
      </c>
      <c r="G452" s="83">
        <v>10</v>
      </c>
      <c r="H452">
        <v>1</v>
      </c>
      <c r="I452" t="s">
        <v>6623</v>
      </c>
      <c r="J452" t="s">
        <v>4528</v>
      </c>
      <c r="L452" t="s">
        <v>5312</v>
      </c>
      <c r="M452" t="s">
        <v>5319</v>
      </c>
      <c r="N452" t="s">
        <v>6401</v>
      </c>
      <c r="O452" t="s">
        <v>6624</v>
      </c>
      <c r="P452" t="s">
        <v>6402</v>
      </c>
      <c r="R452" t="s">
        <v>3385</v>
      </c>
      <c r="S452" t="s">
        <v>6403</v>
      </c>
      <c r="T452" t="s">
        <v>6407</v>
      </c>
      <c r="U452" s="83" t="str">
        <f t="shared" si="7"/>
        <v>PARDEB_6_UNITS</v>
      </c>
    </row>
    <row r="453" spans="1:21" x14ac:dyDescent="0.25">
      <c r="A453" t="s">
        <v>6397</v>
      </c>
      <c r="B453" t="s">
        <v>7448</v>
      </c>
      <c r="C453" t="s">
        <v>6399</v>
      </c>
      <c r="D453" t="s">
        <v>6400</v>
      </c>
      <c r="E453" t="s">
        <v>6413</v>
      </c>
      <c r="F453">
        <v>10</v>
      </c>
      <c r="G453" s="83">
        <v>10</v>
      </c>
      <c r="H453">
        <v>1</v>
      </c>
      <c r="I453" t="s">
        <v>6623</v>
      </c>
      <c r="J453" t="s">
        <v>4528</v>
      </c>
      <c r="L453" t="s">
        <v>5312</v>
      </c>
      <c r="M453" t="s">
        <v>5319</v>
      </c>
      <c r="N453" t="s">
        <v>6401</v>
      </c>
      <c r="O453" t="s">
        <v>7449</v>
      </c>
      <c r="P453" t="s">
        <v>6402</v>
      </c>
      <c r="R453" t="s">
        <v>3385</v>
      </c>
      <c r="S453" t="s">
        <v>6403</v>
      </c>
      <c r="T453" t="s">
        <v>6407</v>
      </c>
      <c r="U453" s="83" t="str">
        <f t="shared" si="7"/>
        <v>PARDEB_6_UNITS</v>
      </c>
    </row>
    <row r="454" spans="1:21" x14ac:dyDescent="0.25">
      <c r="A454" t="s">
        <v>6397</v>
      </c>
      <c r="B454" t="s">
        <v>6920</v>
      </c>
      <c r="C454" t="s">
        <v>6399</v>
      </c>
      <c r="D454" t="s">
        <v>6400</v>
      </c>
      <c r="E454" t="s">
        <v>6413</v>
      </c>
      <c r="F454">
        <v>10</v>
      </c>
      <c r="G454" s="83">
        <v>10</v>
      </c>
      <c r="H454">
        <v>1</v>
      </c>
      <c r="I454" t="s">
        <v>6623</v>
      </c>
      <c r="J454" t="s">
        <v>4528</v>
      </c>
      <c r="L454" t="s">
        <v>5312</v>
      </c>
      <c r="M454" t="s">
        <v>5319</v>
      </c>
      <c r="N454" t="s">
        <v>6401</v>
      </c>
      <c r="O454" t="s">
        <v>2884</v>
      </c>
      <c r="P454" t="s">
        <v>6402</v>
      </c>
      <c r="R454" t="s">
        <v>3385</v>
      </c>
      <c r="S454" t="s">
        <v>6403</v>
      </c>
      <c r="T454" t="s">
        <v>6407</v>
      </c>
      <c r="U454" s="83" t="str">
        <f t="shared" si="7"/>
        <v>PARDEB_6_UNITS</v>
      </c>
    </row>
    <row r="455" spans="1:21" x14ac:dyDescent="0.25">
      <c r="A455" t="s">
        <v>6397</v>
      </c>
      <c r="B455" t="s">
        <v>6531</v>
      </c>
      <c r="C455" t="s">
        <v>6399</v>
      </c>
      <c r="D455" t="s">
        <v>6400</v>
      </c>
      <c r="F455">
        <v>28.5</v>
      </c>
      <c r="G455" s="83">
        <v>28.5</v>
      </c>
      <c r="H455">
        <v>1</v>
      </c>
      <c r="J455" t="s">
        <v>2001</v>
      </c>
      <c r="M455" t="s">
        <v>5319</v>
      </c>
      <c r="N455" t="s">
        <v>6401</v>
      </c>
      <c r="O455" t="s">
        <v>6531</v>
      </c>
      <c r="P455" t="s">
        <v>6402</v>
      </c>
      <c r="S455" t="s">
        <v>6403</v>
      </c>
      <c r="T455" t="s">
        <v>6404</v>
      </c>
      <c r="U455" s="83" t="str">
        <f t="shared" si="7"/>
        <v>DEVERS_1_QF</v>
      </c>
    </row>
    <row r="456" spans="1:21" x14ac:dyDescent="0.25">
      <c r="A456" t="s">
        <v>6397</v>
      </c>
      <c r="B456" t="s">
        <v>5895</v>
      </c>
      <c r="C456" t="s">
        <v>6408</v>
      </c>
      <c r="D456" s="82">
        <v>43430</v>
      </c>
      <c r="E456" t="s">
        <v>6418</v>
      </c>
      <c r="F456" t="s">
        <v>6432</v>
      </c>
      <c r="G456" s="83">
        <v>140</v>
      </c>
      <c r="H456">
        <v>1</v>
      </c>
      <c r="I456" t="s">
        <v>1871</v>
      </c>
      <c r="J456" t="s">
        <v>5894</v>
      </c>
      <c r="K456" t="s">
        <v>6427</v>
      </c>
      <c r="L456" t="s">
        <v>5312</v>
      </c>
      <c r="M456" t="s">
        <v>5319</v>
      </c>
      <c r="N456" t="s">
        <v>6401</v>
      </c>
      <c r="O456" t="s">
        <v>5894</v>
      </c>
      <c r="P456" t="s">
        <v>6402</v>
      </c>
      <c r="Q456" t="s">
        <v>6427</v>
      </c>
      <c r="R456" t="s">
        <v>6420</v>
      </c>
      <c r="S456" t="s">
        <v>6403</v>
      </c>
      <c r="T456" t="s">
        <v>6407</v>
      </c>
      <c r="U456" s="83" t="str">
        <f t="shared" si="7"/>
        <v>PNCHVS_2_SOLAR</v>
      </c>
    </row>
    <row r="457" spans="1:21" x14ac:dyDescent="0.25">
      <c r="A457" t="s">
        <v>6397</v>
      </c>
      <c r="B457" t="s">
        <v>7174</v>
      </c>
      <c r="C457" t="s">
        <v>6399</v>
      </c>
      <c r="D457" t="s">
        <v>6400</v>
      </c>
      <c r="E457" t="s">
        <v>6409</v>
      </c>
      <c r="F457">
        <v>0.3</v>
      </c>
      <c r="G457" s="83">
        <v>0.3</v>
      </c>
      <c r="H457">
        <v>1</v>
      </c>
      <c r="I457" t="s">
        <v>6672</v>
      </c>
      <c r="J457" t="s">
        <v>3998</v>
      </c>
      <c r="L457" t="s">
        <v>5312</v>
      </c>
      <c r="M457" t="s">
        <v>5319</v>
      </c>
      <c r="N457" t="s">
        <v>6401</v>
      </c>
      <c r="O457" t="s">
        <v>7175</v>
      </c>
      <c r="P457" t="s">
        <v>6402</v>
      </c>
      <c r="R457" t="s">
        <v>6410</v>
      </c>
      <c r="S457" t="s">
        <v>6403</v>
      </c>
      <c r="T457" t="s">
        <v>6407</v>
      </c>
      <c r="U457" s="83" t="str">
        <f t="shared" si="7"/>
        <v>PNOCHE_1_PL1X2</v>
      </c>
    </row>
    <row r="458" spans="1:21" x14ac:dyDescent="0.25">
      <c r="A458" t="s">
        <v>6397</v>
      </c>
      <c r="B458" t="s">
        <v>7174</v>
      </c>
      <c r="C458" t="s">
        <v>6399</v>
      </c>
      <c r="D458" t="s">
        <v>6400</v>
      </c>
      <c r="E458" t="s">
        <v>6409</v>
      </c>
      <c r="F458">
        <v>49</v>
      </c>
      <c r="G458" s="83">
        <v>49</v>
      </c>
      <c r="H458">
        <v>1</v>
      </c>
      <c r="I458" t="s">
        <v>6672</v>
      </c>
      <c r="J458" t="s">
        <v>3998</v>
      </c>
      <c r="L458" t="s">
        <v>5312</v>
      </c>
      <c r="M458" t="s">
        <v>5319</v>
      </c>
      <c r="N458" t="s">
        <v>6401</v>
      </c>
      <c r="O458" t="s">
        <v>7390</v>
      </c>
      <c r="P458" t="s">
        <v>6402</v>
      </c>
      <c r="R458" t="s">
        <v>6425</v>
      </c>
      <c r="S458" t="s">
        <v>6403</v>
      </c>
      <c r="T458" t="s">
        <v>6407</v>
      </c>
      <c r="U458" s="83" t="str">
        <f t="shared" si="7"/>
        <v>PNOCHE_1_PL1X2</v>
      </c>
    </row>
    <row r="459" spans="1:21" x14ac:dyDescent="0.25">
      <c r="A459" t="s">
        <v>6397</v>
      </c>
      <c r="B459" t="s">
        <v>3999</v>
      </c>
      <c r="C459" t="s">
        <v>6408</v>
      </c>
      <c r="D459" s="82">
        <v>38517</v>
      </c>
      <c r="E459" t="s">
        <v>6409</v>
      </c>
      <c r="F459" t="s">
        <v>6432</v>
      </c>
      <c r="G459" s="83">
        <v>49.97</v>
      </c>
      <c r="H459">
        <v>1</v>
      </c>
      <c r="I459" t="s">
        <v>6672</v>
      </c>
      <c r="J459" t="s">
        <v>3998</v>
      </c>
      <c r="K459" t="s">
        <v>6427</v>
      </c>
      <c r="L459" t="s">
        <v>5312</v>
      </c>
      <c r="M459" t="s">
        <v>5319</v>
      </c>
      <c r="N459" t="s">
        <v>6401</v>
      </c>
      <c r="O459" t="s">
        <v>3998</v>
      </c>
      <c r="P459" t="s">
        <v>6402</v>
      </c>
      <c r="Q459" t="s">
        <v>6427</v>
      </c>
      <c r="R459" t="s">
        <v>6425</v>
      </c>
      <c r="S459" t="s">
        <v>6403</v>
      </c>
      <c r="T459" t="s">
        <v>6407</v>
      </c>
      <c r="U459" s="83" t="str">
        <f t="shared" si="7"/>
        <v>PNOCHE_1_PL1X2</v>
      </c>
    </row>
    <row r="460" spans="1:21" x14ac:dyDescent="0.25">
      <c r="A460" t="s">
        <v>6397</v>
      </c>
      <c r="B460" t="s">
        <v>7550</v>
      </c>
      <c r="C460" t="s">
        <v>6399</v>
      </c>
      <c r="D460" t="s">
        <v>6400</v>
      </c>
      <c r="E460" t="s">
        <v>6409</v>
      </c>
      <c r="F460">
        <v>127.3</v>
      </c>
      <c r="G460" s="83">
        <v>127.3</v>
      </c>
      <c r="H460">
        <v>1</v>
      </c>
      <c r="I460" t="s">
        <v>6423</v>
      </c>
      <c r="J460" t="s">
        <v>4444</v>
      </c>
      <c r="L460" t="s">
        <v>5312</v>
      </c>
      <c r="M460" t="s">
        <v>5319</v>
      </c>
      <c r="N460" t="s">
        <v>6401</v>
      </c>
      <c r="O460" t="s">
        <v>7551</v>
      </c>
      <c r="P460" t="s">
        <v>6402</v>
      </c>
      <c r="R460" t="s">
        <v>6425</v>
      </c>
      <c r="S460" t="s">
        <v>6403</v>
      </c>
      <c r="T460" t="s">
        <v>6407</v>
      </c>
      <c r="U460" s="83" t="str">
        <f t="shared" si="7"/>
        <v>PNCHEG_2_PL1X4</v>
      </c>
    </row>
    <row r="461" spans="1:21" x14ac:dyDescent="0.25">
      <c r="A461" t="s">
        <v>6397</v>
      </c>
      <c r="B461" t="s">
        <v>6422</v>
      </c>
      <c r="C461" t="s">
        <v>6399</v>
      </c>
      <c r="D461" t="s">
        <v>6400</v>
      </c>
      <c r="E461" t="s">
        <v>6409</v>
      </c>
      <c r="F461">
        <v>127.3</v>
      </c>
      <c r="G461" s="83">
        <v>127.3</v>
      </c>
      <c r="H461">
        <v>1</v>
      </c>
      <c r="I461" t="s">
        <v>6423</v>
      </c>
      <c r="J461" t="s">
        <v>4444</v>
      </c>
      <c r="L461" t="s">
        <v>5312</v>
      </c>
      <c r="M461" t="s">
        <v>5319</v>
      </c>
      <c r="N461" t="s">
        <v>6401</v>
      </c>
      <c r="O461" t="s">
        <v>6424</v>
      </c>
      <c r="P461" t="s">
        <v>6402</v>
      </c>
      <c r="R461" t="s">
        <v>6425</v>
      </c>
      <c r="S461" t="s">
        <v>6403</v>
      </c>
      <c r="T461" t="s">
        <v>6407</v>
      </c>
      <c r="U461" s="83" t="str">
        <f t="shared" si="7"/>
        <v>PNCHEG_2_PL1X4</v>
      </c>
    </row>
    <row r="462" spans="1:21" x14ac:dyDescent="0.25">
      <c r="A462" t="s">
        <v>6397</v>
      </c>
      <c r="B462" t="s">
        <v>6951</v>
      </c>
      <c r="C462" t="s">
        <v>6399</v>
      </c>
      <c r="D462" t="s">
        <v>6400</v>
      </c>
      <c r="E462" t="s">
        <v>6409</v>
      </c>
      <c r="F462">
        <v>127.3</v>
      </c>
      <c r="G462" s="83">
        <v>127.3</v>
      </c>
      <c r="H462">
        <v>1</v>
      </c>
      <c r="I462" t="s">
        <v>6423</v>
      </c>
      <c r="J462" t="s">
        <v>4444</v>
      </c>
      <c r="L462" t="s">
        <v>5312</v>
      </c>
      <c r="M462" t="s">
        <v>5319</v>
      </c>
      <c r="N462" t="s">
        <v>6401</v>
      </c>
      <c r="O462" t="s">
        <v>6952</v>
      </c>
      <c r="P462" t="s">
        <v>6402</v>
      </c>
      <c r="R462" t="s">
        <v>6425</v>
      </c>
      <c r="S462" t="s">
        <v>6403</v>
      </c>
      <c r="T462" t="s">
        <v>6407</v>
      </c>
      <c r="U462" s="83" t="str">
        <f t="shared" si="7"/>
        <v>PNCHEG_2_PL1X4</v>
      </c>
    </row>
    <row r="463" spans="1:21" x14ac:dyDescent="0.25">
      <c r="A463" t="s">
        <v>6397</v>
      </c>
      <c r="B463" t="s">
        <v>7204</v>
      </c>
      <c r="C463" t="s">
        <v>6399</v>
      </c>
      <c r="D463" t="s">
        <v>6400</v>
      </c>
      <c r="E463" t="s">
        <v>6409</v>
      </c>
      <c r="F463">
        <v>127.3</v>
      </c>
      <c r="G463" s="83">
        <v>127.3</v>
      </c>
      <c r="H463">
        <v>1</v>
      </c>
      <c r="I463" t="s">
        <v>6423</v>
      </c>
      <c r="J463" t="s">
        <v>4444</v>
      </c>
      <c r="L463" t="s">
        <v>5312</v>
      </c>
      <c r="M463" t="s">
        <v>5319</v>
      </c>
      <c r="N463" t="s">
        <v>6401</v>
      </c>
      <c r="O463" t="s">
        <v>7205</v>
      </c>
      <c r="P463" t="s">
        <v>6402</v>
      </c>
      <c r="R463" t="s">
        <v>6425</v>
      </c>
      <c r="S463" t="s">
        <v>6403</v>
      </c>
      <c r="T463" t="s">
        <v>6407</v>
      </c>
      <c r="U463" s="83" t="str">
        <f t="shared" si="7"/>
        <v>PNCHEG_2_PL1X4</v>
      </c>
    </row>
    <row r="464" spans="1:21" x14ac:dyDescent="0.25">
      <c r="A464" t="s">
        <v>6397</v>
      </c>
      <c r="B464" t="s">
        <v>4445</v>
      </c>
      <c r="C464" t="s">
        <v>6408</v>
      </c>
      <c r="D464" s="82">
        <v>39960</v>
      </c>
      <c r="E464" t="s">
        <v>6409</v>
      </c>
      <c r="F464" t="s">
        <v>6432</v>
      </c>
      <c r="G464" s="83">
        <v>401</v>
      </c>
      <c r="H464">
        <v>1</v>
      </c>
      <c r="I464" t="s">
        <v>6423</v>
      </c>
      <c r="J464" t="s">
        <v>4444</v>
      </c>
      <c r="K464" t="s">
        <v>6427</v>
      </c>
      <c r="L464" t="s">
        <v>5312</v>
      </c>
      <c r="M464" t="s">
        <v>5319</v>
      </c>
      <c r="N464" t="s">
        <v>6401</v>
      </c>
      <c r="O464" t="s">
        <v>4444</v>
      </c>
      <c r="P464" t="s">
        <v>6402</v>
      </c>
      <c r="Q464" t="s">
        <v>6427</v>
      </c>
      <c r="R464" t="s">
        <v>6425</v>
      </c>
      <c r="S464" t="s">
        <v>6403</v>
      </c>
      <c r="T464" t="s">
        <v>6407</v>
      </c>
      <c r="U464" s="83" t="str">
        <f t="shared" si="7"/>
        <v>PNCHEG_2_PL1X4</v>
      </c>
    </row>
    <row r="465" spans="1:21" x14ac:dyDescent="0.25">
      <c r="A465" t="s">
        <v>6397</v>
      </c>
      <c r="B465" t="s">
        <v>6756</v>
      </c>
      <c r="C465" t="s">
        <v>6399</v>
      </c>
      <c r="D465" t="s">
        <v>6400</v>
      </c>
      <c r="F465">
        <v>260</v>
      </c>
      <c r="G465" s="83">
        <v>260</v>
      </c>
      <c r="H465">
        <v>1</v>
      </c>
      <c r="J465" t="s">
        <v>4822</v>
      </c>
      <c r="M465" t="s">
        <v>5319</v>
      </c>
      <c r="N465" t="s">
        <v>6401</v>
      </c>
      <c r="O465" t="s">
        <v>6756</v>
      </c>
      <c r="P465" t="s">
        <v>6402</v>
      </c>
      <c r="R465" t="s">
        <v>6437</v>
      </c>
      <c r="S465" t="s">
        <v>6403</v>
      </c>
      <c r="T465" t="s">
        <v>6404</v>
      </c>
      <c r="U465" s="83" t="str">
        <f t="shared" si="7"/>
        <v>PALOMR_2_PL1X3</v>
      </c>
    </row>
    <row r="466" spans="1:21" x14ac:dyDescent="0.25">
      <c r="A466" t="s">
        <v>6397</v>
      </c>
      <c r="B466" t="s">
        <v>7473</v>
      </c>
      <c r="C466" t="s">
        <v>6399</v>
      </c>
      <c r="D466" t="s">
        <v>6400</v>
      </c>
      <c r="F466">
        <v>188</v>
      </c>
      <c r="G466" s="83">
        <v>188</v>
      </c>
      <c r="H466">
        <v>1</v>
      </c>
      <c r="J466" t="s">
        <v>4822</v>
      </c>
      <c r="M466" t="s">
        <v>5319</v>
      </c>
      <c r="N466" t="s">
        <v>6401</v>
      </c>
      <c r="O466" t="s">
        <v>7473</v>
      </c>
      <c r="P466" t="s">
        <v>6402</v>
      </c>
      <c r="R466" t="s">
        <v>6425</v>
      </c>
      <c r="S466" t="s">
        <v>6403</v>
      </c>
      <c r="T466" t="s">
        <v>6404</v>
      </c>
      <c r="U466" s="83" t="str">
        <f t="shared" si="7"/>
        <v>PALOMR_2_PL1X3</v>
      </c>
    </row>
    <row r="467" spans="1:21" x14ac:dyDescent="0.25">
      <c r="A467" t="s">
        <v>6397</v>
      </c>
      <c r="B467" t="s">
        <v>7074</v>
      </c>
      <c r="C467" t="s">
        <v>6399</v>
      </c>
      <c r="D467" t="s">
        <v>6400</v>
      </c>
      <c r="F467">
        <v>188</v>
      </c>
      <c r="G467" s="83">
        <v>188</v>
      </c>
      <c r="H467">
        <v>1</v>
      </c>
      <c r="J467" t="s">
        <v>4822</v>
      </c>
      <c r="M467" t="s">
        <v>5319</v>
      </c>
      <c r="N467" t="s">
        <v>6401</v>
      </c>
      <c r="O467" t="s">
        <v>7074</v>
      </c>
      <c r="P467" t="s">
        <v>6402</v>
      </c>
      <c r="R467" t="s">
        <v>6425</v>
      </c>
      <c r="S467" t="s">
        <v>6403</v>
      </c>
      <c r="T467" t="s">
        <v>6404</v>
      </c>
      <c r="U467" s="83" t="str">
        <f t="shared" si="7"/>
        <v>PALOMR_2_PL1X3</v>
      </c>
    </row>
    <row r="468" spans="1:21" x14ac:dyDescent="0.25">
      <c r="A468" t="s">
        <v>6397</v>
      </c>
      <c r="B468" t="s">
        <v>4823</v>
      </c>
      <c r="C468" t="s">
        <v>6408</v>
      </c>
      <c r="D468" s="82">
        <v>38639</v>
      </c>
      <c r="E468" t="s">
        <v>6409</v>
      </c>
      <c r="F468" t="s">
        <v>6432</v>
      </c>
      <c r="G468" s="83">
        <v>575</v>
      </c>
      <c r="H468">
        <v>1</v>
      </c>
      <c r="I468" t="s">
        <v>6455</v>
      </c>
      <c r="J468" t="s">
        <v>4822</v>
      </c>
      <c r="K468" t="s">
        <v>6456</v>
      </c>
      <c r="L468" t="s">
        <v>5312</v>
      </c>
      <c r="M468" t="s">
        <v>5319</v>
      </c>
      <c r="N468" t="s">
        <v>6401</v>
      </c>
      <c r="O468" t="s">
        <v>4822</v>
      </c>
      <c r="P468" t="s">
        <v>6402</v>
      </c>
      <c r="Q468" t="s">
        <v>6456</v>
      </c>
      <c r="R468" t="s">
        <v>6436</v>
      </c>
      <c r="S468" t="s">
        <v>6403</v>
      </c>
      <c r="T468" t="s">
        <v>6404</v>
      </c>
      <c r="U468" s="83" t="str">
        <f t="shared" si="7"/>
        <v>PALOMR_2_PL1X3</v>
      </c>
    </row>
    <row r="469" spans="1:21" x14ac:dyDescent="0.25">
      <c r="A469" t="s">
        <v>6397</v>
      </c>
      <c r="B469" t="s">
        <v>4269</v>
      </c>
      <c r="C469" t="s">
        <v>6408</v>
      </c>
      <c r="D469" s="82">
        <v>42382</v>
      </c>
      <c r="E469" t="s">
        <v>6418</v>
      </c>
      <c r="F469">
        <v>2</v>
      </c>
      <c r="G469" s="83">
        <v>2</v>
      </c>
      <c r="H469">
        <v>1</v>
      </c>
      <c r="I469" t="s">
        <v>6653</v>
      </c>
      <c r="K469" t="s">
        <v>1127</v>
      </c>
      <c r="L469" t="s">
        <v>5312</v>
      </c>
      <c r="M469" t="s">
        <v>5312</v>
      </c>
      <c r="N469" t="s">
        <v>6401</v>
      </c>
      <c r="O469" t="s">
        <v>1712</v>
      </c>
      <c r="P469" t="s">
        <v>6402</v>
      </c>
      <c r="Q469" t="s">
        <v>1127</v>
      </c>
      <c r="R469" t="s">
        <v>6420</v>
      </c>
      <c r="S469" t="s">
        <v>6403</v>
      </c>
      <c r="T469" t="s">
        <v>6404</v>
      </c>
      <c r="U469" s="83" t="str">
        <f t="shared" si="7"/>
        <v>LITLRK_6_SOLAR2</v>
      </c>
    </row>
    <row r="470" spans="1:21" x14ac:dyDescent="0.25">
      <c r="A470" t="s">
        <v>6397</v>
      </c>
      <c r="B470" t="s">
        <v>6351</v>
      </c>
      <c r="C470" t="s">
        <v>6408</v>
      </c>
      <c r="D470" s="82">
        <v>42474</v>
      </c>
      <c r="E470" t="s">
        <v>3399</v>
      </c>
      <c r="F470">
        <v>19.3</v>
      </c>
      <c r="G470" s="83">
        <v>19.04</v>
      </c>
      <c r="H470">
        <v>1</v>
      </c>
      <c r="I470" t="s">
        <v>7414</v>
      </c>
      <c r="K470" t="s">
        <v>1127</v>
      </c>
      <c r="L470" t="s">
        <v>5312</v>
      </c>
      <c r="M470" t="s">
        <v>5312</v>
      </c>
      <c r="N470" t="s">
        <v>6401</v>
      </c>
      <c r="O470" t="s">
        <v>5041</v>
      </c>
      <c r="P470" t="s">
        <v>6402</v>
      </c>
      <c r="Q470" t="s">
        <v>1127</v>
      </c>
      <c r="R470" t="s">
        <v>3399</v>
      </c>
      <c r="S470" t="s">
        <v>6403</v>
      </c>
      <c r="T470" t="s">
        <v>6404</v>
      </c>
      <c r="U470" s="83" t="str">
        <f t="shared" si="7"/>
        <v>VENWD_1_WIND3</v>
      </c>
    </row>
    <row r="471" spans="1:21" x14ac:dyDescent="0.25">
      <c r="A471" t="s">
        <v>6397</v>
      </c>
      <c r="B471" t="s">
        <v>5525</v>
      </c>
      <c r="C471" t="s">
        <v>6408</v>
      </c>
      <c r="D471" s="82">
        <v>42803</v>
      </c>
      <c r="E471" t="s">
        <v>6418</v>
      </c>
      <c r="F471">
        <v>22</v>
      </c>
      <c r="G471" s="83">
        <v>20</v>
      </c>
      <c r="H471">
        <v>1</v>
      </c>
      <c r="I471" t="s">
        <v>6762</v>
      </c>
      <c r="K471" t="s">
        <v>6427</v>
      </c>
      <c r="L471" t="s">
        <v>5312</v>
      </c>
      <c r="M471" t="s">
        <v>5312</v>
      </c>
      <c r="N471" t="s">
        <v>6401</v>
      </c>
      <c r="O471" t="s">
        <v>2382</v>
      </c>
      <c r="P471" t="s">
        <v>6402</v>
      </c>
      <c r="Q471" t="s">
        <v>6427</v>
      </c>
      <c r="R471" t="s">
        <v>6420</v>
      </c>
      <c r="S471" t="s">
        <v>6403</v>
      </c>
      <c r="T471" t="s">
        <v>6407</v>
      </c>
      <c r="U471" s="83" t="str">
        <f t="shared" si="7"/>
        <v>PAIGES_6_SOLAR</v>
      </c>
    </row>
    <row r="472" spans="1:21" x14ac:dyDescent="0.25">
      <c r="A472" t="s">
        <v>6397</v>
      </c>
      <c r="B472" t="s">
        <v>4518</v>
      </c>
      <c r="C472" t="s">
        <v>6408</v>
      </c>
      <c r="D472" s="82">
        <v>30682</v>
      </c>
      <c r="E472" t="s">
        <v>6429</v>
      </c>
      <c r="F472">
        <v>30.1</v>
      </c>
      <c r="G472" s="83">
        <v>1.82</v>
      </c>
      <c r="H472">
        <v>1</v>
      </c>
      <c r="I472" t="s">
        <v>6443</v>
      </c>
      <c r="K472" t="s">
        <v>1127</v>
      </c>
      <c r="L472" t="s">
        <v>5319</v>
      </c>
      <c r="M472" t="s">
        <v>5312</v>
      </c>
      <c r="N472" t="s">
        <v>6401</v>
      </c>
      <c r="O472" t="s">
        <v>1317</v>
      </c>
      <c r="P472" t="s">
        <v>6402</v>
      </c>
      <c r="Q472" t="s">
        <v>1127</v>
      </c>
      <c r="R472" t="s">
        <v>6429</v>
      </c>
      <c r="S472" t="s">
        <v>6403</v>
      </c>
      <c r="T472" t="s">
        <v>6404</v>
      </c>
      <c r="U472" s="83" t="str">
        <f t="shared" si="7"/>
        <v>PADUA_6_QF</v>
      </c>
    </row>
    <row r="473" spans="1:21" x14ac:dyDescent="0.25">
      <c r="A473" t="s">
        <v>6397</v>
      </c>
      <c r="B473" t="s">
        <v>4711</v>
      </c>
      <c r="C473" t="s">
        <v>6408</v>
      </c>
      <c r="D473" s="82">
        <v>41110</v>
      </c>
      <c r="E473" t="s">
        <v>3399</v>
      </c>
      <c r="F473">
        <v>250</v>
      </c>
      <c r="G473" s="83">
        <v>140</v>
      </c>
      <c r="H473">
        <v>1</v>
      </c>
      <c r="I473" t="s">
        <v>7201</v>
      </c>
      <c r="K473" t="s">
        <v>1127</v>
      </c>
      <c r="L473" t="s">
        <v>5312</v>
      </c>
      <c r="M473" t="s">
        <v>5312</v>
      </c>
      <c r="N473" t="s">
        <v>6401</v>
      </c>
      <c r="O473" t="s">
        <v>2343</v>
      </c>
      <c r="P473" t="s">
        <v>6402</v>
      </c>
      <c r="Q473" t="s">
        <v>1127</v>
      </c>
      <c r="R473" t="s">
        <v>3399</v>
      </c>
      <c r="S473" t="s">
        <v>6403</v>
      </c>
      <c r="T473" t="s">
        <v>6404</v>
      </c>
      <c r="U473" s="83" t="str">
        <f t="shared" si="7"/>
        <v>ROSMDW_2_WIND1</v>
      </c>
    </row>
    <row r="474" spans="1:21" x14ac:dyDescent="0.25">
      <c r="A474" t="s">
        <v>6397</v>
      </c>
      <c r="B474" t="s">
        <v>4661</v>
      </c>
      <c r="C474" t="s">
        <v>6408</v>
      </c>
      <c r="D474" t="s">
        <v>6400</v>
      </c>
      <c r="E474" t="s">
        <v>3399</v>
      </c>
      <c r="F474">
        <v>2.1</v>
      </c>
      <c r="G474" s="83">
        <v>2.1</v>
      </c>
      <c r="H474">
        <v>1</v>
      </c>
      <c r="I474" t="s">
        <v>7210</v>
      </c>
      <c r="K474" t="s">
        <v>1127</v>
      </c>
      <c r="L474" t="s">
        <v>5312</v>
      </c>
      <c r="M474" t="s">
        <v>5312</v>
      </c>
      <c r="N474" t="s">
        <v>6401</v>
      </c>
      <c r="O474" t="s">
        <v>2324</v>
      </c>
      <c r="P474" t="s">
        <v>6402</v>
      </c>
      <c r="Q474" t="s">
        <v>1127</v>
      </c>
      <c r="R474" t="s">
        <v>3399</v>
      </c>
      <c r="S474" t="s">
        <v>6403</v>
      </c>
      <c r="T474" t="s">
        <v>6404</v>
      </c>
      <c r="U474" s="83" t="str">
        <f t="shared" si="7"/>
        <v>PWEST_1_UNIT</v>
      </c>
    </row>
    <row r="475" spans="1:21" x14ac:dyDescent="0.25">
      <c r="A475" t="s">
        <v>6397</v>
      </c>
      <c r="B475" t="s">
        <v>6342</v>
      </c>
      <c r="C475" t="s">
        <v>6408</v>
      </c>
      <c r="D475" s="82">
        <v>42795</v>
      </c>
      <c r="E475" t="s">
        <v>3483</v>
      </c>
      <c r="F475">
        <v>25.3</v>
      </c>
      <c r="G475" s="83">
        <v>18</v>
      </c>
      <c r="H475">
        <v>1</v>
      </c>
      <c r="I475" t="s">
        <v>7604</v>
      </c>
      <c r="K475" t="s">
        <v>6427</v>
      </c>
      <c r="L475" t="s">
        <v>5312</v>
      </c>
      <c r="M475" t="s">
        <v>5312</v>
      </c>
      <c r="N475" t="s">
        <v>6401</v>
      </c>
      <c r="O475" t="s">
        <v>144</v>
      </c>
      <c r="P475" t="s">
        <v>6402</v>
      </c>
      <c r="Q475" t="s">
        <v>6427</v>
      </c>
      <c r="R475" t="s">
        <v>6437</v>
      </c>
      <c r="S475" t="s">
        <v>6403</v>
      </c>
      <c r="T475" t="s">
        <v>6407</v>
      </c>
      <c r="U475" s="83" t="str">
        <f t="shared" si="7"/>
        <v>ULTPCH_1_UNIT 1</v>
      </c>
    </row>
    <row r="476" spans="1:21" x14ac:dyDescent="0.25">
      <c r="A476" t="s">
        <v>6397</v>
      </c>
      <c r="B476" t="s">
        <v>4511</v>
      </c>
      <c r="C476" t="s">
        <v>6408</v>
      </c>
      <c r="D476" s="82">
        <v>24108</v>
      </c>
      <c r="E476" t="s">
        <v>6413</v>
      </c>
      <c r="F476">
        <v>6</v>
      </c>
      <c r="G476" s="83">
        <v>5.8</v>
      </c>
      <c r="H476">
        <v>1</v>
      </c>
      <c r="I476" t="s">
        <v>6824</v>
      </c>
      <c r="K476" t="s">
        <v>6427</v>
      </c>
      <c r="L476" t="s">
        <v>5312</v>
      </c>
      <c r="M476" t="s">
        <v>5312</v>
      </c>
      <c r="N476" t="s">
        <v>6401</v>
      </c>
      <c r="O476" t="s">
        <v>4509</v>
      </c>
      <c r="P476" t="s">
        <v>6402</v>
      </c>
      <c r="Q476" t="s">
        <v>6427</v>
      </c>
      <c r="R476" t="s">
        <v>3385</v>
      </c>
      <c r="S476" t="s">
        <v>6403</v>
      </c>
      <c r="T476" t="s">
        <v>6407</v>
      </c>
      <c r="U476" s="83" t="str">
        <f t="shared" si="7"/>
        <v>OXBOW_6_DRUM</v>
      </c>
    </row>
    <row r="477" spans="1:21" x14ac:dyDescent="0.25">
      <c r="A477" t="s">
        <v>6397</v>
      </c>
      <c r="B477" t="s">
        <v>4512</v>
      </c>
      <c r="C477" t="s">
        <v>6408</v>
      </c>
      <c r="D477" s="82">
        <v>39904</v>
      </c>
      <c r="E477" t="s">
        <v>3785</v>
      </c>
      <c r="F477">
        <v>13.3</v>
      </c>
      <c r="G477" s="83">
        <v>10.62</v>
      </c>
      <c r="H477">
        <v>1</v>
      </c>
      <c r="I477" t="s">
        <v>6978</v>
      </c>
      <c r="K477" t="s">
        <v>6427</v>
      </c>
      <c r="L477" t="s">
        <v>5312</v>
      </c>
      <c r="M477" t="s">
        <v>5312</v>
      </c>
      <c r="N477" t="s">
        <v>6401</v>
      </c>
      <c r="O477" t="s">
        <v>2606</v>
      </c>
      <c r="P477" t="s">
        <v>6402</v>
      </c>
      <c r="Q477" t="s">
        <v>6427</v>
      </c>
      <c r="R477" t="s">
        <v>6410</v>
      </c>
      <c r="S477" t="s">
        <v>6403</v>
      </c>
      <c r="T477" t="s">
        <v>6407</v>
      </c>
      <c r="U477" s="83" t="str">
        <f t="shared" si="7"/>
        <v>OXMTN_6_LNDFIL</v>
      </c>
    </row>
    <row r="478" spans="1:21" x14ac:dyDescent="0.25">
      <c r="A478" t="s">
        <v>6397</v>
      </c>
      <c r="B478" t="s">
        <v>6905</v>
      </c>
      <c r="C478" t="s">
        <v>6399</v>
      </c>
      <c r="D478" t="s">
        <v>6400</v>
      </c>
      <c r="E478" t="s">
        <v>6475</v>
      </c>
      <c r="F478">
        <v>290.7</v>
      </c>
      <c r="G478" s="83">
        <v>290.7</v>
      </c>
      <c r="H478">
        <v>1</v>
      </c>
      <c r="I478" t="s">
        <v>6906</v>
      </c>
      <c r="J478" t="s">
        <v>4225</v>
      </c>
      <c r="M478" t="s">
        <v>5319</v>
      </c>
      <c r="N478" t="s">
        <v>6401</v>
      </c>
      <c r="O478" t="s">
        <v>6907</v>
      </c>
      <c r="P478" t="s">
        <v>6402</v>
      </c>
      <c r="R478" t="s">
        <v>6437</v>
      </c>
      <c r="S478" t="s">
        <v>6403</v>
      </c>
      <c r="T478" t="s">
        <v>6404</v>
      </c>
      <c r="U478" s="83" t="str">
        <f t="shared" si="7"/>
        <v>OTMESA_2_PL1X3</v>
      </c>
    </row>
    <row r="479" spans="1:21" x14ac:dyDescent="0.25">
      <c r="A479" t="s">
        <v>6397</v>
      </c>
      <c r="B479" t="s">
        <v>4226</v>
      </c>
      <c r="C479" t="s">
        <v>6408</v>
      </c>
      <c r="D479" s="82">
        <v>40088</v>
      </c>
      <c r="E479" t="s">
        <v>6409</v>
      </c>
      <c r="F479">
        <v>689</v>
      </c>
      <c r="G479" s="83">
        <v>603.67999999999995</v>
      </c>
      <c r="H479">
        <v>1</v>
      </c>
      <c r="I479" t="s">
        <v>6906</v>
      </c>
      <c r="J479" t="s">
        <v>4225</v>
      </c>
      <c r="K479" t="s">
        <v>6456</v>
      </c>
      <c r="L479" t="s">
        <v>5312</v>
      </c>
      <c r="M479" t="s">
        <v>5319</v>
      </c>
      <c r="N479" t="s">
        <v>6401</v>
      </c>
      <c r="O479" t="s">
        <v>4225</v>
      </c>
      <c r="P479" t="s">
        <v>6402</v>
      </c>
      <c r="Q479" t="s">
        <v>6456</v>
      </c>
      <c r="R479" t="s">
        <v>6436</v>
      </c>
      <c r="S479" t="s">
        <v>6403</v>
      </c>
      <c r="T479" t="s">
        <v>6404</v>
      </c>
      <c r="U479" s="83" t="str">
        <f t="shared" si="7"/>
        <v>OTMESA_2_PL1X3</v>
      </c>
    </row>
    <row r="480" spans="1:21" x14ac:dyDescent="0.25">
      <c r="A480" t="s">
        <v>6397</v>
      </c>
      <c r="B480" t="s">
        <v>7259</v>
      </c>
      <c r="C480" t="s">
        <v>6399</v>
      </c>
      <c r="D480" t="s">
        <v>6400</v>
      </c>
      <c r="E480" t="s">
        <v>6409</v>
      </c>
      <c r="F480">
        <v>208</v>
      </c>
      <c r="G480" s="83">
        <v>208</v>
      </c>
      <c r="H480">
        <v>1</v>
      </c>
      <c r="I480" t="s">
        <v>6906</v>
      </c>
      <c r="J480" t="s">
        <v>4225</v>
      </c>
      <c r="M480" t="s">
        <v>5319</v>
      </c>
      <c r="N480" t="s">
        <v>6401</v>
      </c>
      <c r="O480" t="s">
        <v>7260</v>
      </c>
      <c r="P480" t="s">
        <v>6402</v>
      </c>
      <c r="R480" t="s">
        <v>6425</v>
      </c>
      <c r="S480" t="s">
        <v>6403</v>
      </c>
      <c r="T480" t="s">
        <v>6404</v>
      </c>
      <c r="U480" s="83" t="str">
        <f t="shared" si="7"/>
        <v>OTMESA_2_PL1X3</v>
      </c>
    </row>
    <row r="481" spans="1:21" x14ac:dyDescent="0.25">
      <c r="A481" t="s">
        <v>6397</v>
      </c>
      <c r="B481" t="s">
        <v>7263</v>
      </c>
      <c r="C481" t="s">
        <v>6399</v>
      </c>
      <c r="D481" t="s">
        <v>6400</v>
      </c>
      <c r="E481" t="s">
        <v>6409</v>
      </c>
      <c r="F481">
        <v>208</v>
      </c>
      <c r="G481" s="83">
        <v>208</v>
      </c>
      <c r="H481">
        <v>1</v>
      </c>
      <c r="I481" t="s">
        <v>6906</v>
      </c>
      <c r="J481" t="s">
        <v>4225</v>
      </c>
      <c r="M481" t="s">
        <v>5319</v>
      </c>
      <c r="N481" t="s">
        <v>6401</v>
      </c>
      <c r="O481" t="s">
        <v>7264</v>
      </c>
      <c r="P481" t="s">
        <v>6402</v>
      </c>
      <c r="R481" t="s">
        <v>6425</v>
      </c>
      <c r="S481" t="s">
        <v>6403</v>
      </c>
      <c r="T481" t="s">
        <v>6404</v>
      </c>
      <c r="U481" s="83" t="str">
        <f t="shared" si="7"/>
        <v>OTMESA_2_PL1X3</v>
      </c>
    </row>
    <row r="482" spans="1:21" x14ac:dyDescent="0.25">
      <c r="A482" t="s">
        <v>6397</v>
      </c>
      <c r="B482" t="s">
        <v>4504</v>
      </c>
      <c r="C482" t="s">
        <v>6408</v>
      </c>
      <c r="D482" s="82">
        <v>31778</v>
      </c>
      <c r="E482" t="s">
        <v>3785</v>
      </c>
      <c r="F482">
        <v>5</v>
      </c>
      <c r="G482" s="83">
        <v>3</v>
      </c>
      <c r="H482">
        <v>1</v>
      </c>
      <c r="I482" t="s">
        <v>6564</v>
      </c>
      <c r="K482" t="s">
        <v>6456</v>
      </c>
      <c r="L482" t="s">
        <v>5312</v>
      </c>
      <c r="M482" t="s">
        <v>5312</v>
      </c>
      <c r="N482" t="s">
        <v>6401</v>
      </c>
      <c r="O482" t="s">
        <v>2181</v>
      </c>
      <c r="P482" t="s">
        <v>6402</v>
      </c>
      <c r="Q482" t="s">
        <v>6456</v>
      </c>
      <c r="R482" t="s">
        <v>6410</v>
      </c>
      <c r="S482" t="s">
        <v>6403</v>
      </c>
      <c r="T482" t="s">
        <v>6404</v>
      </c>
      <c r="U482" s="83" t="str">
        <f t="shared" si="7"/>
        <v>OTAY_6_UNITB1</v>
      </c>
    </row>
    <row r="483" spans="1:21" x14ac:dyDescent="0.25">
      <c r="A483" t="s">
        <v>6397</v>
      </c>
      <c r="B483" t="s">
        <v>4500</v>
      </c>
      <c r="C483" t="s">
        <v>6408</v>
      </c>
      <c r="D483" s="82">
        <v>41712</v>
      </c>
      <c r="E483" t="s">
        <v>3785</v>
      </c>
      <c r="F483">
        <v>1.5</v>
      </c>
      <c r="G483" s="83">
        <v>1.5</v>
      </c>
      <c r="H483">
        <v>1</v>
      </c>
      <c r="I483" t="s">
        <v>6564</v>
      </c>
      <c r="K483" t="s">
        <v>6456</v>
      </c>
      <c r="L483" t="s">
        <v>5312</v>
      </c>
      <c r="M483" t="s">
        <v>5312</v>
      </c>
      <c r="N483" t="s">
        <v>6401</v>
      </c>
      <c r="O483" t="s">
        <v>2203</v>
      </c>
      <c r="P483" t="s">
        <v>6402</v>
      </c>
      <c r="Q483" t="s">
        <v>6456</v>
      </c>
      <c r="R483" t="s">
        <v>6410</v>
      </c>
      <c r="S483" t="s">
        <v>6403</v>
      </c>
      <c r="T483" t="s">
        <v>6404</v>
      </c>
      <c r="U483" s="83" t="str">
        <f t="shared" si="7"/>
        <v>OTAY_6_LNDFL6</v>
      </c>
    </row>
    <row r="484" spans="1:21" x14ac:dyDescent="0.25">
      <c r="A484" t="s">
        <v>6397</v>
      </c>
      <c r="B484" t="s">
        <v>4499</v>
      </c>
      <c r="C484" t="s">
        <v>6408</v>
      </c>
      <c r="D484" s="82">
        <v>41712</v>
      </c>
      <c r="E484" t="s">
        <v>3785</v>
      </c>
      <c r="F484">
        <v>1.5</v>
      </c>
      <c r="G484" s="83">
        <v>1.5</v>
      </c>
      <c r="H484">
        <v>1</v>
      </c>
      <c r="I484" t="s">
        <v>6564</v>
      </c>
      <c r="K484" t="s">
        <v>6456</v>
      </c>
      <c r="L484" t="s">
        <v>5312</v>
      </c>
      <c r="M484" t="s">
        <v>5312</v>
      </c>
      <c r="N484" t="s">
        <v>6401</v>
      </c>
      <c r="O484" t="s">
        <v>2200</v>
      </c>
      <c r="P484" t="s">
        <v>6402</v>
      </c>
      <c r="Q484" t="s">
        <v>6456</v>
      </c>
      <c r="R484" t="s">
        <v>6410</v>
      </c>
      <c r="S484" t="s">
        <v>6403</v>
      </c>
      <c r="T484" t="s">
        <v>6404</v>
      </c>
      <c r="U484" s="83" t="str">
        <f t="shared" si="7"/>
        <v>OTAY_6_LNDFL5</v>
      </c>
    </row>
    <row r="485" spans="1:21" x14ac:dyDescent="0.25">
      <c r="A485" t="s">
        <v>6397</v>
      </c>
      <c r="B485" t="s">
        <v>4498</v>
      </c>
      <c r="C485" t="s">
        <v>6408</v>
      </c>
      <c r="D485" t="s">
        <v>6400</v>
      </c>
      <c r="E485" t="s">
        <v>6413</v>
      </c>
      <c r="F485">
        <v>70.8</v>
      </c>
      <c r="G485" s="83">
        <v>70.8</v>
      </c>
      <c r="H485">
        <v>1</v>
      </c>
      <c r="K485" t="s">
        <v>1127</v>
      </c>
      <c r="L485" t="s">
        <v>5312</v>
      </c>
      <c r="M485" t="s">
        <v>5312</v>
      </c>
      <c r="N485" t="s">
        <v>6401</v>
      </c>
      <c r="O485" t="s">
        <v>4498</v>
      </c>
      <c r="P485" t="s">
        <v>6402</v>
      </c>
      <c r="Q485" t="s">
        <v>6689</v>
      </c>
      <c r="R485" t="s">
        <v>6552</v>
      </c>
      <c r="S485" t="s">
        <v>6403</v>
      </c>
      <c r="T485" t="s">
        <v>6404</v>
      </c>
      <c r="U485" s="83" t="str">
        <f t="shared" si="7"/>
        <v>OSO_6_NSPIN</v>
      </c>
    </row>
    <row r="486" spans="1:21" x14ac:dyDescent="0.25">
      <c r="A486" t="s">
        <v>6397</v>
      </c>
      <c r="B486" t="s">
        <v>4490</v>
      </c>
      <c r="C486" t="s">
        <v>6408</v>
      </c>
      <c r="D486" s="82">
        <v>32860</v>
      </c>
      <c r="E486" t="s">
        <v>6409</v>
      </c>
      <c r="F486">
        <v>9.8000000000000007</v>
      </c>
      <c r="G486" s="83">
        <v>7.5</v>
      </c>
      <c r="H486">
        <v>1</v>
      </c>
      <c r="I486" t="s">
        <v>7416</v>
      </c>
      <c r="K486" t="s">
        <v>6427</v>
      </c>
      <c r="L486" t="s">
        <v>5312</v>
      </c>
      <c r="M486" t="s">
        <v>5312</v>
      </c>
      <c r="N486" t="s">
        <v>6401</v>
      </c>
      <c r="O486" t="s">
        <v>4489</v>
      </c>
      <c r="P486" t="s">
        <v>6402</v>
      </c>
      <c r="Q486" t="s">
        <v>6427</v>
      </c>
      <c r="R486" t="s">
        <v>6410</v>
      </c>
      <c r="S486" t="s">
        <v>6403</v>
      </c>
      <c r="T486" t="s">
        <v>6407</v>
      </c>
      <c r="U486" s="83" t="str">
        <f t="shared" si="7"/>
        <v>OROVIL_6_UNIT</v>
      </c>
    </row>
    <row r="487" spans="1:21" x14ac:dyDescent="0.25">
      <c r="A487" t="s">
        <v>6397</v>
      </c>
      <c r="B487" t="s">
        <v>5521</v>
      </c>
      <c r="C487" t="s">
        <v>6408</v>
      </c>
      <c r="D487" s="82">
        <v>42763</v>
      </c>
      <c r="E487" t="s">
        <v>6418</v>
      </c>
      <c r="F487">
        <v>10</v>
      </c>
      <c r="G487" s="83">
        <v>10</v>
      </c>
      <c r="H487">
        <v>1</v>
      </c>
      <c r="I487" t="s">
        <v>6853</v>
      </c>
      <c r="K487" t="s">
        <v>6427</v>
      </c>
      <c r="L487" t="s">
        <v>5312</v>
      </c>
      <c r="M487" t="s">
        <v>5312</v>
      </c>
      <c r="N487" t="s">
        <v>6401</v>
      </c>
      <c r="O487" t="s">
        <v>716</v>
      </c>
      <c r="P487" t="s">
        <v>6402</v>
      </c>
      <c r="Q487" t="s">
        <v>6427</v>
      </c>
      <c r="R487" t="s">
        <v>6420</v>
      </c>
      <c r="S487" t="s">
        <v>6403</v>
      </c>
      <c r="T487" t="s">
        <v>6407</v>
      </c>
      <c r="U487" s="83" t="str">
        <f t="shared" si="7"/>
        <v>OROLOM_1_SOLAR2</v>
      </c>
    </row>
    <row r="488" spans="1:21" x14ac:dyDescent="0.25">
      <c r="A488" t="s">
        <v>6397</v>
      </c>
      <c r="B488" t="s">
        <v>5520</v>
      </c>
      <c r="C488" t="s">
        <v>6408</v>
      </c>
      <c r="D488" s="82">
        <v>42763</v>
      </c>
      <c r="E488" t="s">
        <v>6418</v>
      </c>
      <c r="F488">
        <v>10</v>
      </c>
      <c r="G488" s="83">
        <v>10</v>
      </c>
      <c r="H488">
        <v>1</v>
      </c>
      <c r="I488" t="s">
        <v>6853</v>
      </c>
      <c r="K488" t="s">
        <v>6427</v>
      </c>
      <c r="L488" t="s">
        <v>5312</v>
      </c>
      <c r="M488" t="s">
        <v>5312</v>
      </c>
      <c r="N488" t="s">
        <v>6401</v>
      </c>
      <c r="O488" t="s">
        <v>707</v>
      </c>
      <c r="P488" t="s">
        <v>6402</v>
      </c>
      <c r="Q488" t="s">
        <v>6427</v>
      </c>
      <c r="R488" t="s">
        <v>6420</v>
      </c>
      <c r="S488" t="s">
        <v>6403</v>
      </c>
      <c r="T488" t="s">
        <v>6407</v>
      </c>
      <c r="U488" s="83" t="str">
        <f t="shared" si="7"/>
        <v>OROLOM_1_SOLAR1</v>
      </c>
    </row>
    <row r="489" spans="1:21" x14ac:dyDescent="0.25">
      <c r="A489" t="s">
        <v>6397</v>
      </c>
      <c r="B489" t="s">
        <v>4487</v>
      </c>
      <c r="C489" t="s">
        <v>6408</v>
      </c>
      <c r="D489" s="82">
        <v>25934</v>
      </c>
      <c r="E489" t="s">
        <v>6409</v>
      </c>
      <c r="F489">
        <v>750</v>
      </c>
      <c r="G489" s="83">
        <v>750</v>
      </c>
      <c r="H489">
        <v>1</v>
      </c>
      <c r="I489" t="s">
        <v>6839</v>
      </c>
      <c r="K489" t="s">
        <v>1127</v>
      </c>
      <c r="L489" t="s">
        <v>5312</v>
      </c>
      <c r="M489" t="s">
        <v>5312</v>
      </c>
      <c r="N489" t="s">
        <v>6401</v>
      </c>
      <c r="O489" t="s">
        <v>4486</v>
      </c>
      <c r="P489" t="s">
        <v>6402</v>
      </c>
      <c r="Q489" t="s">
        <v>1127</v>
      </c>
      <c r="R489" t="s">
        <v>6437</v>
      </c>
      <c r="S489" t="s">
        <v>6403</v>
      </c>
      <c r="T489" t="s">
        <v>6404</v>
      </c>
      <c r="U489" s="83" t="str">
        <f t="shared" si="7"/>
        <v>ORMOND_7_UNIT 2</v>
      </c>
    </row>
    <row r="490" spans="1:21" x14ac:dyDescent="0.25">
      <c r="A490" t="s">
        <v>6397</v>
      </c>
      <c r="B490" t="s">
        <v>4484</v>
      </c>
      <c r="C490" t="s">
        <v>6408</v>
      </c>
      <c r="D490" s="82">
        <v>25934</v>
      </c>
      <c r="E490" t="s">
        <v>6409</v>
      </c>
      <c r="F490">
        <v>750</v>
      </c>
      <c r="G490" s="83">
        <v>741.27</v>
      </c>
      <c r="H490">
        <v>1</v>
      </c>
      <c r="I490" t="s">
        <v>6839</v>
      </c>
      <c r="K490" t="s">
        <v>1127</v>
      </c>
      <c r="L490" t="s">
        <v>5312</v>
      </c>
      <c r="M490" t="s">
        <v>5312</v>
      </c>
      <c r="N490" t="s">
        <v>6401</v>
      </c>
      <c r="O490" t="s">
        <v>4483</v>
      </c>
      <c r="P490" t="s">
        <v>6402</v>
      </c>
      <c r="Q490" t="s">
        <v>1127</v>
      </c>
      <c r="R490" t="s">
        <v>6437</v>
      </c>
      <c r="S490" t="s">
        <v>6403</v>
      </c>
      <c r="T490" t="s">
        <v>6404</v>
      </c>
      <c r="U490" s="83" t="str">
        <f t="shared" si="7"/>
        <v>ORMOND_7_UNIT 1</v>
      </c>
    </row>
    <row r="491" spans="1:21" x14ac:dyDescent="0.25">
      <c r="A491" t="s">
        <v>6397</v>
      </c>
      <c r="B491" t="s">
        <v>3436</v>
      </c>
      <c r="C491" t="s">
        <v>6408</v>
      </c>
      <c r="D491" s="82">
        <v>41816</v>
      </c>
      <c r="E491" t="s">
        <v>6418</v>
      </c>
      <c r="F491">
        <v>8</v>
      </c>
      <c r="G491" s="83">
        <v>8</v>
      </c>
      <c r="H491">
        <v>1</v>
      </c>
      <c r="I491" t="s">
        <v>1702</v>
      </c>
      <c r="K491" t="s">
        <v>6427</v>
      </c>
      <c r="L491" t="s">
        <v>5312</v>
      </c>
      <c r="M491" t="s">
        <v>5312</v>
      </c>
      <c r="N491" t="s">
        <v>6401</v>
      </c>
      <c r="O491" t="s">
        <v>1703</v>
      </c>
      <c r="P491" t="s">
        <v>6402</v>
      </c>
      <c r="Q491" t="s">
        <v>6427</v>
      </c>
      <c r="R491" t="s">
        <v>6420</v>
      </c>
      <c r="S491" t="s">
        <v>6403</v>
      </c>
      <c r="T491" t="s">
        <v>6451</v>
      </c>
      <c r="U491" s="83" t="str">
        <f t="shared" si="7"/>
        <v>ARVINN_6_ORION2</v>
      </c>
    </row>
    <row r="492" spans="1:21" x14ac:dyDescent="0.25">
      <c r="A492" t="s">
        <v>6397</v>
      </c>
      <c r="B492" t="s">
        <v>3435</v>
      </c>
      <c r="C492" t="s">
        <v>6408</v>
      </c>
      <c r="D492" s="82">
        <v>41816</v>
      </c>
      <c r="E492" t="s">
        <v>6418</v>
      </c>
      <c r="F492">
        <v>12</v>
      </c>
      <c r="G492" s="83">
        <v>12</v>
      </c>
      <c r="H492">
        <v>1</v>
      </c>
      <c r="I492" t="s">
        <v>7181</v>
      </c>
      <c r="K492" t="s">
        <v>6427</v>
      </c>
      <c r="L492" t="s">
        <v>5312</v>
      </c>
      <c r="M492" t="s">
        <v>5312</v>
      </c>
      <c r="N492" t="s">
        <v>6401</v>
      </c>
      <c r="O492" t="s">
        <v>737</v>
      </c>
      <c r="P492" t="s">
        <v>6402</v>
      </c>
      <c r="Q492" t="s">
        <v>6427</v>
      </c>
      <c r="R492" t="s">
        <v>6420</v>
      </c>
      <c r="S492" t="s">
        <v>6403</v>
      </c>
      <c r="T492" t="s">
        <v>6451</v>
      </c>
      <c r="U492" s="83" t="str">
        <f t="shared" si="7"/>
        <v>ARVINN_6_ORION1</v>
      </c>
    </row>
    <row r="493" spans="1:21" x14ac:dyDescent="0.25">
      <c r="A493" t="s">
        <v>6397</v>
      </c>
      <c r="B493" t="s">
        <v>3393</v>
      </c>
      <c r="C493" t="s">
        <v>6408</v>
      </c>
      <c r="D493" s="82">
        <v>40345</v>
      </c>
      <c r="E493" t="s">
        <v>6409</v>
      </c>
      <c r="F493" t="s">
        <v>6432</v>
      </c>
      <c r="G493" s="83">
        <v>96</v>
      </c>
      <c r="H493">
        <v>1</v>
      </c>
      <c r="I493" t="s">
        <v>6881</v>
      </c>
      <c r="J493" t="s">
        <v>3391</v>
      </c>
      <c r="K493" t="s">
        <v>6456</v>
      </c>
      <c r="L493" t="s">
        <v>5312</v>
      </c>
      <c r="M493" t="s">
        <v>5319</v>
      </c>
      <c r="N493" t="s">
        <v>6401</v>
      </c>
      <c r="O493" t="s">
        <v>3391</v>
      </c>
      <c r="P493" t="s">
        <v>6402</v>
      </c>
      <c r="Q493" t="s">
        <v>6456</v>
      </c>
      <c r="R493" t="s">
        <v>6425</v>
      </c>
      <c r="S493" t="s">
        <v>6403</v>
      </c>
      <c r="T493" t="s">
        <v>6404</v>
      </c>
      <c r="U493" s="83" t="str">
        <f t="shared" si="7"/>
        <v>OGROVE_6_PL1X2</v>
      </c>
    </row>
    <row r="494" spans="1:21" x14ac:dyDescent="0.25">
      <c r="A494" t="s">
        <v>6397</v>
      </c>
      <c r="B494" t="s">
        <v>6483</v>
      </c>
      <c r="C494" t="s">
        <v>6399</v>
      </c>
      <c r="D494" t="s">
        <v>6400</v>
      </c>
      <c r="E494" t="s">
        <v>6409</v>
      </c>
      <c r="F494">
        <v>75</v>
      </c>
      <c r="G494" s="83">
        <v>75</v>
      </c>
      <c r="H494">
        <v>1</v>
      </c>
      <c r="I494" t="s">
        <v>6484</v>
      </c>
      <c r="J494" t="s">
        <v>3391</v>
      </c>
      <c r="M494" t="s">
        <v>5319</v>
      </c>
      <c r="N494" t="s">
        <v>6401</v>
      </c>
      <c r="O494" t="s">
        <v>6485</v>
      </c>
      <c r="P494" t="s">
        <v>6402</v>
      </c>
      <c r="R494" t="s">
        <v>6425</v>
      </c>
      <c r="S494" t="s">
        <v>6403</v>
      </c>
      <c r="T494" t="s">
        <v>6404</v>
      </c>
      <c r="U494" s="83" t="str">
        <f t="shared" si="7"/>
        <v>OGROVE_6_PL1X2</v>
      </c>
    </row>
    <row r="495" spans="1:21" x14ac:dyDescent="0.25">
      <c r="A495" t="s">
        <v>6397</v>
      </c>
      <c r="B495" t="s">
        <v>6483</v>
      </c>
      <c r="C495" t="s">
        <v>6399</v>
      </c>
      <c r="D495" t="s">
        <v>6400</v>
      </c>
      <c r="E495" t="s">
        <v>6409</v>
      </c>
      <c r="F495">
        <v>75</v>
      </c>
      <c r="G495" s="83">
        <v>75</v>
      </c>
      <c r="H495">
        <v>1</v>
      </c>
      <c r="I495" t="s">
        <v>6484</v>
      </c>
      <c r="J495" t="s">
        <v>3391</v>
      </c>
      <c r="M495" t="s">
        <v>5319</v>
      </c>
      <c r="N495" t="s">
        <v>6401</v>
      </c>
      <c r="O495" t="s">
        <v>7457</v>
      </c>
      <c r="P495" t="s">
        <v>6402</v>
      </c>
      <c r="R495" t="s">
        <v>6425</v>
      </c>
      <c r="S495" t="s">
        <v>6403</v>
      </c>
      <c r="T495" t="s">
        <v>6404</v>
      </c>
      <c r="U495" s="83" t="str">
        <f t="shared" si="7"/>
        <v>OGROVE_6_PL1X2</v>
      </c>
    </row>
    <row r="496" spans="1:21" x14ac:dyDescent="0.25">
      <c r="A496" t="s">
        <v>6397</v>
      </c>
      <c r="B496" t="s">
        <v>7256</v>
      </c>
      <c r="C496" t="s">
        <v>6408</v>
      </c>
      <c r="D496" s="82">
        <v>43624</v>
      </c>
      <c r="E496" t="s">
        <v>3785</v>
      </c>
      <c r="F496">
        <v>0.8</v>
      </c>
      <c r="G496" s="83">
        <v>0.8</v>
      </c>
      <c r="H496">
        <v>1</v>
      </c>
      <c r="I496" t="s">
        <v>7257</v>
      </c>
      <c r="K496" t="s">
        <v>6427</v>
      </c>
      <c r="L496" t="s">
        <v>5312</v>
      </c>
      <c r="M496" t="s">
        <v>5312</v>
      </c>
      <c r="N496" t="s">
        <v>6401</v>
      </c>
      <c r="O496" t="s">
        <v>7258</v>
      </c>
      <c r="P496" t="s">
        <v>6402</v>
      </c>
      <c r="Q496" t="s">
        <v>6427</v>
      </c>
      <c r="R496" t="s">
        <v>6410</v>
      </c>
      <c r="S496" t="s">
        <v>6403</v>
      </c>
      <c r="T496" t="s">
        <v>6407</v>
      </c>
      <c r="U496" s="83" t="str">
        <f t="shared" si="7"/>
        <v>SCHNDR_1_OS2BM2</v>
      </c>
    </row>
    <row r="497" spans="1:21" x14ac:dyDescent="0.25">
      <c r="A497" t="s">
        <v>6397</v>
      </c>
      <c r="B497" t="s">
        <v>4514</v>
      </c>
      <c r="C497" t="s">
        <v>6408</v>
      </c>
      <c r="D497" s="82">
        <v>732</v>
      </c>
      <c r="E497" t="s">
        <v>6413</v>
      </c>
      <c r="F497">
        <v>1</v>
      </c>
      <c r="G497" s="83">
        <v>1.92</v>
      </c>
      <c r="H497">
        <v>1</v>
      </c>
      <c r="I497" t="s">
        <v>6443</v>
      </c>
      <c r="K497" t="s">
        <v>1127</v>
      </c>
      <c r="L497" t="s">
        <v>5312</v>
      </c>
      <c r="M497" t="s">
        <v>5312</v>
      </c>
      <c r="N497" t="s">
        <v>6401</v>
      </c>
      <c r="O497" t="s">
        <v>1262</v>
      </c>
      <c r="P497" t="s">
        <v>6402</v>
      </c>
      <c r="Q497" t="s">
        <v>1127</v>
      </c>
      <c r="R497" t="s">
        <v>3385</v>
      </c>
      <c r="S497" t="s">
        <v>6403</v>
      </c>
      <c r="T497" t="s">
        <v>6404</v>
      </c>
      <c r="U497" s="83" t="str">
        <f t="shared" si="7"/>
        <v>PADUA_2_ONTARO</v>
      </c>
    </row>
    <row r="498" spans="1:21" x14ac:dyDescent="0.25">
      <c r="A498" t="s">
        <v>6397</v>
      </c>
      <c r="B498" t="s">
        <v>4334</v>
      </c>
      <c r="C498" t="s">
        <v>6408</v>
      </c>
      <c r="D498" s="82">
        <v>40780</v>
      </c>
      <c r="E498" t="s">
        <v>6418</v>
      </c>
      <c r="F498">
        <v>5.5</v>
      </c>
      <c r="G498" s="83">
        <v>5.5</v>
      </c>
      <c r="H498">
        <v>1</v>
      </c>
      <c r="I498" t="s">
        <v>6443</v>
      </c>
      <c r="K498" t="s">
        <v>1127</v>
      </c>
      <c r="L498" t="s">
        <v>5312</v>
      </c>
      <c r="M498" t="s">
        <v>5312</v>
      </c>
      <c r="N498" t="s">
        <v>6401</v>
      </c>
      <c r="O498" t="s">
        <v>1391</v>
      </c>
      <c r="P498" t="s">
        <v>6402</v>
      </c>
      <c r="Q498" t="s">
        <v>1127</v>
      </c>
      <c r="R498" t="s">
        <v>6420</v>
      </c>
      <c r="S498" t="s">
        <v>6403</v>
      </c>
      <c r="T498" t="s">
        <v>6404</v>
      </c>
      <c r="U498" s="83" t="str">
        <f t="shared" si="7"/>
        <v>MIRLOM_2_ONTARO</v>
      </c>
    </row>
    <row r="499" spans="1:21" x14ac:dyDescent="0.25">
      <c r="A499" t="s">
        <v>6397</v>
      </c>
      <c r="B499" t="s">
        <v>7239</v>
      </c>
      <c r="C499" t="s">
        <v>6399</v>
      </c>
      <c r="D499" t="s">
        <v>6400</v>
      </c>
      <c r="E499" t="s">
        <v>6413</v>
      </c>
      <c r="F499">
        <v>4.2</v>
      </c>
      <c r="G499" s="83">
        <v>4.2</v>
      </c>
      <c r="H499">
        <v>1</v>
      </c>
      <c r="J499" t="s">
        <v>4477</v>
      </c>
      <c r="L499" t="s">
        <v>5312</v>
      </c>
      <c r="M499" t="s">
        <v>5319</v>
      </c>
      <c r="N499" t="s">
        <v>6401</v>
      </c>
      <c r="O499" t="s">
        <v>7240</v>
      </c>
      <c r="P499" t="s">
        <v>6402</v>
      </c>
      <c r="R499" t="s">
        <v>3385</v>
      </c>
      <c r="S499" t="s">
        <v>6403</v>
      </c>
      <c r="T499" t="s">
        <v>6407</v>
      </c>
      <c r="U499" s="83" t="str">
        <f t="shared" si="7"/>
        <v>ONLLPP_6_UNITS</v>
      </c>
    </row>
    <row r="500" spans="1:21" x14ac:dyDescent="0.25">
      <c r="A500" t="s">
        <v>6397</v>
      </c>
      <c r="B500" t="s">
        <v>7018</v>
      </c>
      <c r="C500" t="s">
        <v>6399</v>
      </c>
      <c r="D500" t="s">
        <v>6400</v>
      </c>
      <c r="E500" t="s">
        <v>6413</v>
      </c>
      <c r="F500">
        <v>4.2</v>
      </c>
      <c r="G500" s="83">
        <v>4.2</v>
      </c>
      <c r="H500">
        <v>1</v>
      </c>
      <c r="J500" t="s">
        <v>4477</v>
      </c>
      <c r="L500" t="s">
        <v>5312</v>
      </c>
      <c r="M500" t="s">
        <v>5319</v>
      </c>
      <c r="N500" t="s">
        <v>6401</v>
      </c>
      <c r="O500" t="s">
        <v>7019</v>
      </c>
      <c r="P500" t="s">
        <v>6402</v>
      </c>
      <c r="R500" t="s">
        <v>3385</v>
      </c>
      <c r="S500" t="s">
        <v>6403</v>
      </c>
      <c r="T500" t="s">
        <v>6407</v>
      </c>
      <c r="U500" s="83" t="str">
        <f t="shared" si="7"/>
        <v>ONLLPP_6_UNITS</v>
      </c>
    </row>
    <row r="501" spans="1:21" x14ac:dyDescent="0.25">
      <c r="A501" t="s">
        <v>6397</v>
      </c>
      <c r="B501" t="s">
        <v>6894</v>
      </c>
      <c r="C501" t="s">
        <v>6399</v>
      </c>
      <c r="D501" t="s">
        <v>6400</v>
      </c>
      <c r="E501" t="s">
        <v>6413</v>
      </c>
      <c r="F501">
        <v>4.2</v>
      </c>
      <c r="G501" s="83">
        <v>4.2</v>
      </c>
      <c r="H501">
        <v>1</v>
      </c>
      <c r="J501" t="s">
        <v>4477</v>
      </c>
      <c r="L501" t="s">
        <v>5312</v>
      </c>
      <c r="M501" t="s">
        <v>5319</v>
      </c>
      <c r="N501" t="s">
        <v>6401</v>
      </c>
      <c r="O501" t="s">
        <v>6895</v>
      </c>
      <c r="P501" t="s">
        <v>6402</v>
      </c>
      <c r="R501" t="s">
        <v>3385</v>
      </c>
      <c r="S501" t="s">
        <v>6403</v>
      </c>
      <c r="T501" t="s">
        <v>6407</v>
      </c>
      <c r="U501" s="83" t="str">
        <f t="shared" si="7"/>
        <v>ONLLPP_6_UNITS</v>
      </c>
    </row>
    <row r="502" spans="1:21" x14ac:dyDescent="0.25">
      <c r="A502" t="s">
        <v>6397</v>
      </c>
      <c r="B502" t="s">
        <v>6918</v>
      </c>
      <c r="C502" t="s">
        <v>6399</v>
      </c>
      <c r="D502" t="s">
        <v>6400</v>
      </c>
      <c r="E502" t="s">
        <v>6413</v>
      </c>
      <c r="F502">
        <v>4.2</v>
      </c>
      <c r="G502" s="83">
        <v>4.2</v>
      </c>
      <c r="H502">
        <v>1</v>
      </c>
      <c r="J502" t="s">
        <v>4477</v>
      </c>
      <c r="L502" t="s">
        <v>5312</v>
      </c>
      <c r="M502" t="s">
        <v>5319</v>
      </c>
      <c r="N502" t="s">
        <v>6401</v>
      </c>
      <c r="O502" t="s">
        <v>6919</v>
      </c>
      <c r="P502" t="s">
        <v>6402</v>
      </c>
      <c r="R502" t="s">
        <v>3385</v>
      </c>
      <c r="S502" t="s">
        <v>6403</v>
      </c>
      <c r="T502" t="s">
        <v>6407</v>
      </c>
      <c r="U502" s="83" t="str">
        <f t="shared" si="7"/>
        <v>ONLLPP_6_UNITS</v>
      </c>
    </row>
    <row r="503" spans="1:21" x14ac:dyDescent="0.25">
      <c r="A503" t="s">
        <v>6397</v>
      </c>
      <c r="B503" t="s">
        <v>6820</v>
      </c>
      <c r="C503" t="s">
        <v>6399</v>
      </c>
      <c r="D503" t="s">
        <v>6400</v>
      </c>
      <c r="E503" t="s">
        <v>6413</v>
      </c>
      <c r="F503">
        <v>4.2</v>
      </c>
      <c r="G503" s="83">
        <v>4.2</v>
      </c>
      <c r="H503">
        <v>1</v>
      </c>
      <c r="J503" t="s">
        <v>4477</v>
      </c>
      <c r="L503" t="s">
        <v>5312</v>
      </c>
      <c r="M503" t="s">
        <v>5319</v>
      </c>
      <c r="N503" t="s">
        <v>6401</v>
      </c>
      <c r="O503" t="s">
        <v>6821</v>
      </c>
      <c r="P503" t="s">
        <v>6402</v>
      </c>
      <c r="R503" t="s">
        <v>3385</v>
      </c>
      <c r="S503" t="s">
        <v>6403</v>
      </c>
      <c r="T503" t="s">
        <v>6407</v>
      </c>
      <c r="U503" s="83" t="str">
        <f t="shared" si="7"/>
        <v>ONLLPP_6_UNITS</v>
      </c>
    </row>
    <row r="504" spans="1:21" x14ac:dyDescent="0.25">
      <c r="A504" t="s">
        <v>6397</v>
      </c>
      <c r="B504" t="s">
        <v>7114</v>
      </c>
      <c r="C504" t="s">
        <v>6399</v>
      </c>
      <c r="D504" t="s">
        <v>6400</v>
      </c>
      <c r="E504" t="s">
        <v>6413</v>
      </c>
      <c r="F504">
        <v>4.2</v>
      </c>
      <c r="G504" s="83">
        <v>4.2</v>
      </c>
      <c r="H504">
        <v>1</v>
      </c>
      <c r="J504" t="s">
        <v>4477</v>
      </c>
      <c r="L504" t="s">
        <v>5312</v>
      </c>
      <c r="M504" t="s">
        <v>5319</v>
      </c>
      <c r="N504" t="s">
        <v>6401</v>
      </c>
      <c r="O504" t="s">
        <v>7115</v>
      </c>
      <c r="P504" t="s">
        <v>6402</v>
      </c>
      <c r="R504" t="s">
        <v>3385</v>
      </c>
      <c r="S504" t="s">
        <v>6403</v>
      </c>
      <c r="T504" t="s">
        <v>6407</v>
      </c>
      <c r="U504" s="83" t="str">
        <f t="shared" si="7"/>
        <v>ONLLPP_6_UNITS</v>
      </c>
    </row>
    <row r="505" spans="1:21" x14ac:dyDescent="0.25">
      <c r="A505" t="s">
        <v>6397</v>
      </c>
      <c r="B505" t="s">
        <v>4478</v>
      </c>
      <c r="C505" t="s">
        <v>6408</v>
      </c>
      <c r="D505" s="82">
        <v>43069</v>
      </c>
      <c r="E505" t="s">
        <v>6413</v>
      </c>
      <c r="F505" t="s">
        <v>6432</v>
      </c>
      <c r="G505" s="83">
        <v>25.2</v>
      </c>
      <c r="H505">
        <v>1</v>
      </c>
      <c r="I505" t="s">
        <v>6688</v>
      </c>
      <c r="J505" t="s">
        <v>4477</v>
      </c>
      <c r="K505" t="s">
        <v>6427</v>
      </c>
      <c r="L505" t="s">
        <v>5312</v>
      </c>
      <c r="M505" t="s">
        <v>5319</v>
      </c>
      <c r="N505" t="s">
        <v>6401</v>
      </c>
      <c r="O505" t="s">
        <v>4477</v>
      </c>
      <c r="P505" t="s">
        <v>6402</v>
      </c>
      <c r="Q505" t="s">
        <v>6427</v>
      </c>
      <c r="S505" t="s">
        <v>6403</v>
      </c>
      <c r="T505" t="s">
        <v>6407</v>
      </c>
      <c r="U505" s="83" t="str">
        <f t="shared" si="7"/>
        <v>ONLLPP_6_UNITS</v>
      </c>
    </row>
    <row r="506" spans="1:21" x14ac:dyDescent="0.25">
      <c r="A506" t="s">
        <v>6397</v>
      </c>
      <c r="B506" t="s">
        <v>5470</v>
      </c>
      <c r="C506" t="s">
        <v>6408</v>
      </c>
      <c r="D506" s="82">
        <v>43008</v>
      </c>
      <c r="E506" t="s">
        <v>6418</v>
      </c>
      <c r="F506">
        <v>2</v>
      </c>
      <c r="G506" s="83">
        <v>2</v>
      </c>
      <c r="H506">
        <v>1</v>
      </c>
      <c r="I506" t="s">
        <v>2541</v>
      </c>
      <c r="K506" t="s">
        <v>1127</v>
      </c>
      <c r="L506" t="s">
        <v>5312</v>
      </c>
      <c r="M506" t="s">
        <v>5312</v>
      </c>
      <c r="N506" t="s">
        <v>6401</v>
      </c>
      <c r="O506" t="s">
        <v>5469</v>
      </c>
      <c r="P506" t="s">
        <v>6402</v>
      </c>
      <c r="Q506" t="s">
        <v>1127</v>
      </c>
      <c r="R506" t="s">
        <v>6420</v>
      </c>
      <c r="S506" t="s">
        <v>6403</v>
      </c>
      <c r="T506" t="s">
        <v>6404</v>
      </c>
      <c r="U506" s="83" t="str">
        <f t="shared" si="7"/>
        <v>LITLRK_6_SOLAR3</v>
      </c>
    </row>
    <row r="507" spans="1:21" x14ac:dyDescent="0.25">
      <c r="A507" t="s">
        <v>6397</v>
      </c>
      <c r="B507" t="s">
        <v>4466</v>
      </c>
      <c r="C507" t="s">
        <v>6408</v>
      </c>
      <c r="D507" s="82">
        <v>32876</v>
      </c>
      <c r="E507" t="s">
        <v>6413</v>
      </c>
      <c r="F507">
        <v>5.8</v>
      </c>
      <c r="G507" s="83">
        <v>5.8</v>
      </c>
      <c r="H507">
        <v>1</v>
      </c>
      <c r="I507" t="s">
        <v>6414</v>
      </c>
      <c r="K507" t="s">
        <v>6427</v>
      </c>
      <c r="L507" t="s">
        <v>5319</v>
      </c>
      <c r="M507" t="s">
        <v>5312</v>
      </c>
      <c r="N507" t="s">
        <v>6401</v>
      </c>
      <c r="O507" t="s">
        <v>529</v>
      </c>
      <c r="P507" t="s">
        <v>6402</v>
      </c>
      <c r="Q507" t="s">
        <v>6427</v>
      </c>
      <c r="R507" t="s">
        <v>3385</v>
      </c>
      <c r="S507" t="s">
        <v>6403</v>
      </c>
      <c r="T507" t="s">
        <v>6407</v>
      </c>
      <c r="U507" s="83" t="str">
        <f t="shared" si="7"/>
        <v>OLSEN_2_UNIT</v>
      </c>
    </row>
    <row r="508" spans="1:21" x14ac:dyDescent="0.25">
      <c r="A508" t="s">
        <v>6397</v>
      </c>
      <c r="B508" t="s">
        <v>4462</v>
      </c>
      <c r="C508" t="s">
        <v>6408</v>
      </c>
      <c r="D508" s="82">
        <v>30682</v>
      </c>
      <c r="E508" t="s">
        <v>6429</v>
      </c>
      <c r="F508">
        <v>13.3</v>
      </c>
      <c r="G508" s="83">
        <v>0.4</v>
      </c>
      <c r="H508">
        <v>1</v>
      </c>
      <c r="I508" t="s">
        <v>6443</v>
      </c>
      <c r="K508" t="s">
        <v>1127</v>
      </c>
      <c r="L508" t="s">
        <v>5319</v>
      </c>
      <c r="M508" t="s">
        <v>5312</v>
      </c>
      <c r="N508" t="s">
        <v>6401</v>
      </c>
      <c r="O508" t="s">
        <v>1345</v>
      </c>
      <c r="P508" t="s">
        <v>6402</v>
      </c>
      <c r="Q508" t="s">
        <v>1127</v>
      </c>
      <c r="R508" t="s">
        <v>6429</v>
      </c>
      <c r="S508" t="s">
        <v>6403</v>
      </c>
      <c r="T508" t="s">
        <v>6404</v>
      </c>
      <c r="U508" s="83" t="str">
        <f t="shared" si="7"/>
        <v>OLINDA_2_QF</v>
      </c>
    </row>
    <row r="509" spans="1:21" x14ac:dyDescent="0.25">
      <c r="A509" t="s">
        <v>6397</v>
      </c>
      <c r="B509" t="s">
        <v>4457</v>
      </c>
      <c r="C509" t="s">
        <v>6408</v>
      </c>
      <c r="D509" s="82">
        <v>42003</v>
      </c>
      <c r="E509" t="s">
        <v>6418</v>
      </c>
      <c r="F509">
        <v>20</v>
      </c>
      <c r="G509" s="83">
        <v>20</v>
      </c>
      <c r="H509">
        <v>1</v>
      </c>
      <c r="I509" t="s">
        <v>7238</v>
      </c>
      <c r="K509" t="s">
        <v>6427</v>
      </c>
      <c r="L509" t="s">
        <v>5312</v>
      </c>
      <c r="M509" t="s">
        <v>5312</v>
      </c>
      <c r="N509" t="s">
        <v>6401</v>
      </c>
      <c r="O509" t="s">
        <v>944</v>
      </c>
      <c r="P509" t="s">
        <v>6402</v>
      </c>
      <c r="Q509" t="s">
        <v>6427</v>
      </c>
      <c r="R509" t="s">
        <v>6420</v>
      </c>
      <c r="S509" t="s">
        <v>6403</v>
      </c>
      <c r="T509" t="s">
        <v>6451</v>
      </c>
      <c r="U509" s="83" t="str">
        <f t="shared" si="7"/>
        <v>OLDRV1_6_SOLAR</v>
      </c>
    </row>
    <row r="510" spans="1:21" x14ac:dyDescent="0.25">
      <c r="A510" t="s">
        <v>6397</v>
      </c>
      <c r="B510" t="s">
        <v>4451</v>
      </c>
      <c r="C510" t="s">
        <v>6408</v>
      </c>
      <c r="D510" s="82">
        <v>41485</v>
      </c>
      <c r="E510" t="s">
        <v>3399</v>
      </c>
      <c r="F510">
        <v>265</v>
      </c>
      <c r="G510" s="83">
        <v>265</v>
      </c>
      <c r="H510">
        <v>1</v>
      </c>
      <c r="I510" t="s">
        <v>6948</v>
      </c>
      <c r="K510" t="s">
        <v>6456</v>
      </c>
      <c r="L510" t="s">
        <v>5312</v>
      </c>
      <c r="M510" t="s">
        <v>5312</v>
      </c>
      <c r="N510" t="s">
        <v>6401</v>
      </c>
      <c r="O510" t="s">
        <v>2349</v>
      </c>
      <c r="P510" t="s">
        <v>6402</v>
      </c>
      <c r="Q510" t="s">
        <v>6456</v>
      </c>
      <c r="R510" t="s">
        <v>3399</v>
      </c>
      <c r="S510" t="s">
        <v>6403</v>
      </c>
      <c r="T510" t="s">
        <v>6404</v>
      </c>
      <c r="U510" s="83" t="str">
        <f t="shared" si="7"/>
        <v>OCTILO_5_WIND</v>
      </c>
    </row>
    <row r="511" spans="1:21" x14ac:dyDescent="0.25">
      <c r="A511" t="s">
        <v>6397</v>
      </c>
      <c r="B511" t="s">
        <v>5073</v>
      </c>
      <c r="C511" t="s">
        <v>6408</v>
      </c>
      <c r="D511" s="82">
        <v>38442</v>
      </c>
      <c r="E511" t="s">
        <v>3399</v>
      </c>
      <c r="F511">
        <v>60</v>
      </c>
      <c r="G511" s="83">
        <v>59</v>
      </c>
      <c r="H511">
        <v>1</v>
      </c>
      <c r="I511" t="s">
        <v>7208</v>
      </c>
      <c r="K511" t="s">
        <v>1127</v>
      </c>
      <c r="L511" t="s">
        <v>5312</v>
      </c>
      <c r="M511" t="s">
        <v>5312</v>
      </c>
      <c r="N511" t="s">
        <v>6401</v>
      </c>
      <c r="O511" t="s">
        <v>2318</v>
      </c>
      <c r="P511" t="s">
        <v>6402</v>
      </c>
      <c r="Q511" t="s">
        <v>1127</v>
      </c>
      <c r="R511" t="s">
        <v>3399</v>
      </c>
      <c r="S511" t="s">
        <v>6403</v>
      </c>
      <c r="T511" t="s">
        <v>6404</v>
      </c>
      <c r="U511" s="83" t="str">
        <f t="shared" si="7"/>
        <v>VINCNT_2_WESTWD</v>
      </c>
    </row>
    <row r="512" spans="1:21" x14ac:dyDescent="0.25">
      <c r="A512" t="s">
        <v>6397</v>
      </c>
      <c r="B512" t="s">
        <v>3666</v>
      </c>
      <c r="C512" t="s">
        <v>6408</v>
      </c>
      <c r="D512" s="82">
        <v>41437</v>
      </c>
      <c r="E512" t="s">
        <v>6418</v>
      </c>
      <c r="F512">
        <v>1.5</v>
      </c>
      <c r="G512" s="83">
        <v>1.5</v>
      </c>
      <c r="H512">
        <v>1</v>
      </c>
      <c r="I512" t="s">
        <v>7346</v>
      </c>
      <c r="K512" t="s">
        <v>6427</v>
      </c>
      <c r="L512" t="s">
        <v>5312</v>
      </c>
      <c r="M512" t="s">
        <v>5312</v>
      </c>
      <c r="N512" t="s">
        <v>6401</v>
      </c>
      <c r="O512" t="s">
        <v>765</v>
      </c>
      <c r="P512" t="s">
        <v>6402</v>
      </c>
      <c r="Q512" t="s">
        <v>6427</v>
      </c>
      <c r="R512" t="s">
        <v>6420</v>
      </c>
      <c r="S512" t="s">
        <v>6403</v>
      </c>
      <c r="T512" t="s">
        <v>6407</v>
      </c>
      <c r="U512" s="83" t="str">
        <f t="shared" si="7"/>
        <v>COCOSB_6_SOLAR</v>
      </c>
    </row>
    <row r="513" spans="1:21" x14ac:dyDescent="0.25">
      <c r="A513" t="s">
        <v>6397</v>
      </c>
      <c r="B513" t="s">
        <v>3664</v>
      </c>
      <c r="C513" t="s">
        <v>6408</v>
      </c>
      <c r="D513" s="82">
        <v>28491</v>
      </c>
      <c r="E513" t="s">
        <v>6538</v>
      </c>
      <c r="F513">
        <v>55</v>
      </c>
      <c r="G513" s="83">
        <v>55</v>
      </c>
      <c r="H513">
        <v>1</v>
      </c>
      <c r="I513" t="s">
        <v>6539</v>
      </c>
      <c r="K513" t="s">
        <v>6427</v>
      </c>
      <c r="L513" t="s">
        <v>5312</v>
      </c>
      <c r="M513" t="s">
        <v>5312</v>
      </c>
      <c r="N513" t="s">
        <v>6401</v>
      </c>
      <c r="O513" t="s">
        <v>3663</v>
      </c>
      <c r="P513" t="s">
        <v>6402</v>
      </c>
      <c r="Q513" t="s">
        <v>6427</v>
      </c>
      <c r="R513" t="s">
        <v>6425</v>
      </c>
      <c r="S513" t="s">
        <v>6403</v>
      </c>
      <c r="T513" t="s">
        <v>6407</v>
      </c>
      <c r="U513" s="83" t="str">
        <f t="shared" si="7"/>
        <v>OAK C_7_UNIT 3</v>
      </c>
    </row>
    <row r="514" spans="1:21" x14ac:dyDescent="0.25">
      <c r="A514" t="s">
        <v>6397</v>
      </c>
      <c r="B514" t="s">
        <v>3661</v>
      </c>
      <c r="C514" t="s">
        <v>6408</v>
      </c>
      <c r="D514" s="82">
        <v>28491</v>
      </c>
      <c r="E514" t="s">
        <v>6538</v>
      </c>
      <c r="F514">
        <v>55</v>
      </c>
      <c r="G514" s="83">
        <v>55</v>
      </c>
      <c r="H514">
        <v>1</v>
      </c>
      <c r="I514" t="s">
        <v>6539</v>
      </c>
      <c r="K514" t="s">
        <v>6427</v>
      </c>
      <c r="L514" t="s">
        <v>5312</v>
      </c>
      <c r="M514" t="s">
        <v>5312</v>
      </c>
      <c r="N514" t="s">
        <v>6401</v>
      </c>
      <c r="O514" t="s">
        <v>3660</v>
      </c>
      <c r="P514" t="s">
        <v>6402</v>
      </c>
      <c r="Q514" t="s">
        <v>6427</v>
      </c>
      <c r="R514" t="s">
        <v>6425</v>
      </c>
      <c r="S514" t="s">
        <v>6403</v>
      </c>
      <c r="T514" t="s">
        <v>6407</v>
      </c>
      <c r="U514" s="83" t="str">
        <f t="shared" ref="U514:U577" si="8">IF(J514="",O514,J514)</f>
        <v>OAK C_7_UNIT 2</v>
      </c>
    </row>
    <row r="515" spans="1:21" x14ac:dyDescent="0.25">
      <c r="A515" t="s">
        <v>6397</v>
      </c>
      <c r="B515" t="s">
        <v>3657</v>
      </c>
      <c r="C515" t="s">
        <v>6408</v>
      </c>
      <c r="D515" s="82">
        <v>28491</v>
      </c>
      <c r="E515" t="s">
        <v>6538</v>
      </c>
      <c r="F515">
        <v>55</v>
      </c>
      <c r="G515" s="83">
        <v>55</v>
      </c>
      <c r="H515">
        <v>1</v>
      </c>
      <c r="I515" t="s">
        <v>6539</v>
      </c>
      <c r="K515" t="s">
        <v>6427</v>
      </c>
      <c r="L515" t="s">
        <v>5312</v>
      </c>
      <c r="M515" t="s">
        <v>5312</v>
      </c>
      <c r="N515" t="s">
        <v>6401</v>
      </c>
      <c r="O515" t="s">
        <v>3656</v>
      </c>
      <c r="P515" t="s">
        <v>6402</v>
      </c>
      <c r="Q515" t="s">
        <v>6427</v>
      </c>
      <c r="R515" t="s">
        <v>6425</v>
      </c>
      <c r="S515" t="s">
        <v>6403</v>
      </c>
      <c r="T515" t="s">
        <v>6407</v>
      </c>
      <c r="U515" s="83" t="str">
        <f t="shared" si="8"/>
        <v>OAK C_7_UNIT 1</v>
      </c>
    </row>
    <row r="516" spans="1:21" x14ac:dyDescent="0.25">
      <c r="A516" t="s">
        <v>6397</v>
      </c>
      <c r="B516" t="s">
        <v>3519</v>
      </c>
      <c r="C516" t="s">
        <v>6408</v>
      </c>
      <c r="D516" s="82">
        <v>31048</v>
      </c>
      <c r="E516" t="s">
        <v>6413</v>
      </c>
      <c r="F516">
        <v>1.3</v>
      </c>
      <c r="G516" s="83">
        <v>1.3</v>
      </c>
      <c r="H516">
        <v>1</v>
      </c>
      <c r="I516" t="s">
        <v>6414</v>
      </c>
      <c r="K516" t="s">
        <v>6427</v>
      </c>
      <c r="L516" t="s">
        <v>5312</v>
      </c>
      <c r="M516" t="s">
        <v>5312</v>
      </c>
      <c r="N516" t="s">
        <v>6401</v>
      </c>
      <c r="O516" t="s">
        <v>447</v>
      </c>
      <c r="P516" t="s">
        <v>6402</v>
      </c>
      <c r="Q516" t="s">
        <v>6427</v>
      </c>
      <c r="R516" t="s">
        <v>3385</v>
      </c>
      <c r="S516" t="s">
        <v>6403</v>
      </c>
      <c r="T516" t="s">
        <v>6407</v>
      </c>
      <c r="U516" s="83" t="str">
        <f t="shared" si="8"/>
        <v>BUCKCK_7_OAKFLT</v>
      </c>
    </row>
    <row r="517" spans="1:21" x14ac:dyDescent="0.25">
      <c r="A517" t="s">
        <v>6397</v>
      </c>
      <c r="B517" t="s">
        <v>6776</v>
      </c>
      <c r="C517" t="s">
        <v>6399</v>
      </c>
      <c r="D517" t="s">
        <v>6400</v>
      </c>
      <c r="F517">
        <v>26</v>
      </c>
      <c r="G517" s="83">
        <v>26</v>
      </c>
      <c r="H517">
        <v>1</v>
      </c>
      <c r="J517" t="s">
        <v>1289</v>
      </c>
      <c r="M517" t="s">
        <v>5319</v>
      </c>
      <c r="N517" t="s">
        <v>6401</v>
      </c>
      <c r="O517" t="s">
        <v>6776</v>
      </c>
      <c r="P517" t="s">
        <v>6402</v>
      </c>
      <c r="S517" t="s">
        <v>6403</v>
      </c>
      <c r="T517" t="s">
        <v>6404</v>
      </c>
      <c r="U517" s="83" t="str">
        <f t="shared" si="8"/>
        <v>ANTLPE_2_QF</v>
      </c>
    </row>
    <row r="518" spans="1:21" x14ac:dyDescent="0.25">
      <c r="A518" t="s">
        <v>6397</v>
      </c>
      <c r="B518" t="s">
        <v>7526</v>
      </c>
      <c r="C518" t="s">
        <v>6399</v>
      </c>
      <c r="D518" t="s">
        <v>6400</v>
      </c>
      <c r="F518">
        <v>10.4</v>
      </c>
      <c r="G518" s="83">
        <v>10.4</v>
      </c>
      <c r="H518">
        <v>1</v>
      </c>
      <c r="J518" t="s">
        <v>1289</v>
      </c>
      <c r="M518" t="s">
        <v>5319</v>
      </c>
      <c r="N518" t="s">
        <v>6401</v>
      </c>
      <c r="O518" t="s">
        <v>7526</v>
      </c>
      <c r="P518" t="s">
        <v>6402</v>
      </c>
      <c r="S518" t="s">
        <v>6403</v>
      </c>
      <c r="T518" t="s">
        <v>6404</v>
      </c>
      <c r="U518" s="83" t="str">
        <f t="shared" si="8"/>
        <v>ANTLPE_2_QF</v>
      </c>
    </row>
    <row r="519" spans="1:21" x14ac:dyDescent="0.25">
      <c r="A519" t="s">
        <v>6397</v>
      </c>
      <c r="B519" t="s">
        <v>4659</v>
      </c>
      <c r="C519" t="s">
        <v>6408</v>
      </c>
      <c r="D519" s="82">
        <v>32509</v>
      </c>
      <c r="E519" t="s">
        <v>6429</v>
      </c>
      <c r="F519">
        <v>23</v>
      </c>
      <c r="G519" s="83">
        <v>22.3</v>
      </c>
      <c r="H519">
        <v>1</v>
      </c>
      <c r="I519" t="s">
        <v>6892</v>
      </c>
      <c r="K519" t="s">
        <v>6456</v>
      </c>
      <c r="L519" t="s">
        <v>5319</v>
      </c>
      <c r="M519" t="s">
        <v>5312</v>
      </c>
      <c r="N519" t="s">
        <v>6401</v>
      </c>
      <c r="O519" t="s">
        <v>4658</v>
      </c>
      <c r="P519" t="s">
        <v>6402</v>
      </c>
      <c r="Q519" t="s">
        <v>6456</v>
      </c>
      <c r="R519" t="s">
        <v>6425</v>
      </c>
      <c r="S519" t="s">
        <v>6403</v>
      </c>
      <c r="T519" t="s">
        <v>6404</v>
      </c>
      <c r="U519" s="83" t="str">
        <f t="shared" si="8"/>
        <v>PTLOMA_6_NTCQF</v>
      </c>
    </row>
    <row r="520" spans="1:21" x14ac:dyDescent="0.25">
      <c r="A520" t="s">
        <v>6397</v>
      </c>
      <c r="B520" t="s">
        <v>4365</v>
      </c>
      <c r="C520" t="s">
        <v>6408</v>
      </c>
      <c r="D520" s="82">
        <v>42175</v>
      </c>
      <c r="E520" t="s">
        <v>6418</v>
      </c>
      <c r="F520">
        <v>60</v>
      </c>
      <c r="G520" s="83">
        <v>60</v>
      </c>
      <c r="H520">
        <v>1</v>
      </c>
      <c r="I520" t="s">
        <v>7408</v>
      </c>
      <c r="K520" t="s">
        <v>6427</v>
      </c>
      <c r="L520" t="s">
        <v>5312</v>
      </c>
      <c r="M520" t="s">
        <v>5312</v>
      </c>
      <c r="N520" t="s">
        <v>6401</v>
      </c>
      <c r="O520" t="s">
        <v>897</v>
      </c>
      <c r="P520" t="s">
        <v>6402</v>
      </c>
      <c r="Q520" t="s">
        <v>6427</v>
      </c>
      <c r="R520" t="s">
        <v>6420</v>
      </c>
      <c r="S520" t="s">
        <v>6403</v>
      </c>
      <c r="T520" t="s">
        <v>6407</v>
      </c>
      <c r="U520" s="83" t="str">
        <f t="shared" si="8"/>
        <v>MNDOTA_1_SOLAR1</v>
      </c>
    </row>
    <row r="521" spans="1:21" x14ac:dyDescent="0.25">
      <c r="A521" t="s">
        <v>6397</v>
      </c>
      <c r="B521" t="s">
        <v>4158</v>
      </c>
      <c r="C521" t="s">
        <v>6408</v>
      </c>
      <c r="D521" s="82">
        <v>41251</v>
      </c>
      <c r="E521" t="s">
        <v>3399</v>
      </c>
      <c r="F521">
        <v>162</v>
      </c>
      <c r="G521" s="83">
        <v>160</v>
      </c>
      <c r="H521">
        <v>1</v>
      </c>
      <c r="I521" t="s">
        <v>7417</v>
      </c>
      <c r="K521" t="s">
        <v>1127</v>
      </c>
      <c r="L521" t="s">
        <v>5312</v>
      </c>
      <c r="M521" t="s">
        <v>5312</v>
      </c>
      <c r="N521" t="s">
        <v>6401</v>
      </c>
      <c r="O521" t="s">
        <v>1110</v>
      </c>
      <c r="P521" t="s">
        <v>6402</v>
      </c>
      <c r="Q521" t="s">
        <v>1127</v>
      </c>
      <c r="R521" t="s">
        <v>3399</v>
      </c>
      <c r="S521" t="s">
        <v>6403</v>
      </c>
      <c r="T521" t="s">
        <v>6404</v>
      </c>
      <c r="U521" s="83" t="str">
        <f t="shared" si="8"/>
        <v>JAWBNE_2_NSRWND</v>
      </c>
    </row>
    <row r="522" spans="1:21" x14ac:dyDescent="0.25">
      <c r="A522" t="s">
        <v>6397</v>
      </c>
      <c r="B522" t="s">
        <v>3938</v>
      </c>
      <c r="C522" t="s">
        <v>6408</v>
      </c>
      <c r="D522" s="82">
        <v>41215</v>
      </c>
      <c r="E522" t="s">
        <v>6418</v>
      </c>
      <c r="F522">
        <v>4.0999999999999996</v>
      </c>
      <c r="G522" s="83">
        <v>4</v>
      </c>
      <c r="H522">
        <v>1</v>
      </c>
      <c r="I522" t="s">
        <v>6787</v>
      </c>
      <c r="K522" t="s">
        <v>1127</v>
      </c>
      <c r="L522" t="s">
        <v>5312</v>
      </c>
      <c r="M522" t="s">
        <v>5312</v>
      </c>
      <c r="N522" t="s">
        <v>6401</v>
      </c>
      <c r="O522" t="s">
        <v>1520</v>
      </c>
      <c r="P522" t="s">
        <v>6402</v>
      </c>
      <c r="Q522" t="s">
        <v>1127</v>
      </c>
      <c r="R522" t="s">
        <v>6420</v>
      </c>
      <c r="S522" t="s">
        <v>6403</v>
      </c>
      <c r="T522" t="s">
        <v>6404</v>
      </c>
      <c r="U522" s="83" t="str">
        <f t="shared" si="8"/>
        <v>GARNET_1_SOLAR</v>
      </c>
    </row>
    <row r="523" spans="1:21" x14ac:dyDescent="0.25">
      <c r="A523" t="s">
        <v>6397</v>
      </c>
      <c r="B523" t="s">
        <v>3522</v>
      </c>
      <c r="C523" t="s">
        <v>6408</v>
      </c>
      <c r="D523" s="82">
        <v>41001</v>
      </c>
      <c r="E523" t="s">
        <v>6418</v>
      </c>
      <c r="F523">
        <v>2.4</v>
      </c>
      <c r="G523" s="83">
        <v>2.4</v>
      </c>
      <c r="H523">
        <v>1</v>
      </c>
      <c r="I523" t="s">
        <v>6787</v>
      </c>
      <c r="K523" t="s">
        <v>1127</v>
      </c>
      <c r="L523" t="s">
        <v>5312</v>
      </c>
      <c r="M523" t="s">
        <v>5312</v>
      </c>
      <c r="N523" t="s">
        <v>6401</v>
      </c>
      <c r="O523" t="s">
        <v>1517</v>
      </c>
      <c r="P523" t="s">
        <v>6402</v>
      </c>
      <c r="Q523" t="s">
        <v>1127</v>
      </c>
      <c r="R523" t="s">
        <v>6420</v>
      </c>
      <c r="S523" t="s">
        <v>6403</v>
      </c>
      <c r="T523" t="s">
        <v>6404</v>
      </c>
      <c r="U523" s="83" t="str">
        <f t="shared" si="8"/>
        <v>BUCKWD_1_NPALM1</v>
      </c>
    </row>
    <row r="524" spans="1:21" x14ac:dyDescent="0.25">
      <c r="A524" t="s">
        <v>6397</v>
      </c>
      <c r="B524" t="s">
        <v>5889</v>
      </c>
      <c r="C524" t="s">
        <v>6408</v>
      </c>
      <c r="D524" s="82">
        <v>42735</v>
      </c>
      <c r="E524" t="s">
        <v>6418</v>
      </c>
      <c r="F524">
        <v>20</v>
      </c>
      <c r="G524" s="83">
        <v>20</v>
      </c>
      <c r="H524">
        <v>1</v>
      </c>
      <c r="I524" t="s">
        <v>7196</v>
      </c>
      <c r="K524" t="s">
        <v>1127</v>
      </c>
      <c r="L524" t="s">
        <v>5312</v>
      </c>
      <c r="M524" t="s">
        <v>5312</v>
      </c>
      <c r="N524" t="s">
        <v>6401</v>
      </c>
      <c r="O524" t="s">
        <v>1552</v>
      </c>
      <c r="P524" t="s">
        <v>6402</v>
      </c>
      <c r="Q524" t="s">
        <v>1127</v>
      </c>
      <c r="R524" t="s">
        <v>6420</v>
      </c>
      <c r="S524" t="s">
        <v>6403</v>
      </c>
      <c r="T524" t="s">
        <v>6404</v>
      </c>
      <c r="U524" s="83" t="str">
        <f t="shared" si="8"/>
        <v>PLAINV_6_NLRSR1</v>
      </c>
    </row>
    <row r="525" spans="1:21" x14ac:dyDescent="0.25">
      <c r="A525" t="s">
        <v>6397</v>
      </c>
      <c r="B525" t="s">
        <v>6891</v>
      </c>
      <c r="C525" t="s">
        <v>6408</v>
      </c>
      <c r="D525" s="82">
        <v>32509</v>
      </c>
      <c r="E525" t="s">
        <v>6429</v>
      </c>
      <c r="F525">
        <v>5</v>
      </c>
      <c r="G525" s="83">
        <v>4.05</v>
      </c>
      <c r="H525">
        <v>1</v>
      </c>
      <c r="I525" t="s">
        <v>6892</v>
      </c>
      <c r="K525" t="s">
        <v>6456</v>
      </c>
      <c r="L525" t="s">
        <v>5319</v>
      </c>
      <c r="M525" t="s">
        <v>5312</v>
      </c>
      <c r="N525" t="s">
        <v>6401</v>
      </c>
      <c r="O525" t="s">
        <v>6893</v>
      </c>
      <c r="P525" t="s">
        <v>6402</v>
      </c>
      <c r="Q525" t="s">
        <v>6456</v>
      </c>
      <c r="S525" t="s">
        <v>6403</v>
      </c>
      <c r="T525" t="s">
        <v>6404</v>
      </c>
      <c r="U525" s="83" t="str">
        <f t="shared" si="8"/>
        <v>NIMTG_6_NICOGN</v>
      </c>
    </row>
    <row r="526" spans="1:21" x14ac:dyDescent="0.25">
      <c r="A526" t="s">
        <v>6397</v>
      </c>
      <c r="B526" t="s">
        <v>5346</v>
      </c>
      <c r="C526" t="s">
        <v>6408</v>
      </c>
      <c r="D526" s="82">
        <v>42724</v>
      </c>
      <c r="E526" t="s">
        <v>6413</v>
      </c>
      <c r="F526">
        <v>3.6</v>
      </c>
      <c r="G526" s="83">
        <v>3.6</v>
      </c>
      <c r="H526">
        <v>1</v>
      </c>
      <c r="I526" t="s">
        <v>6674</v>
      </c>
      <c r="K526" t="s">
        <v>6427</v>
      </c>
      <c r="L526" t="s">
        <v>5312</v>
      </c>
      <c r="M526" t="s">
        <v>5312</v>
      </c>
      <c r="N526" t="s">
        <v>6401</v>
      </c>
      <c r="O526" t="s">
        <v>245</v>
      </c>
      <c r="P526" t="s">
        <v>6402</v>
      </c>
      <c r="Q526" t="s">
        <v>6427</v>
      </c>
      <c r="R526" t="s">
        <v>3385</v>
      </c>
      <c r="S526" t="s">
        <v>6403</v>
      </c>
      <c r="T526" t="s">
        <v>6407</v>
      </c>
      <c r="U526" s="83" t="str">
        <f t="shared" si="8"/>
        <v>BOWMN_6_HYDRO</v>
      </c>
    </row>
    <row r="527" spans="1:21" x14ac:dyDescent="0.25">
      <c r="A527" t="s">
        <v>6397</v>
      </c>
      <c r="B527" t="s">
        <v>6352</v>
      </c>
      <c r="C527" t="s">
        <v>6408</v>
      </c>
      <c r="D527" s="82">
        <v>42628</v>
      </c>
      <c r="E527" t="s">
        <v>6418</v>
      </c>
      <c r="F527">
        <v>20</v>
      </c>
      <c r="G527" s="83">
        <v>20</v>
      </c>
      <c r="H527">
        <v>1</v>
      </c>
      <c r="I527" t="s">
        <v>6694</v>
      </c>
      <c r="K527" t="s">
        <v>1127</v>
      </c>
      <c r="L527" t="s">
        <v>5312</v>
      </c>
      <c r="M527" t="s">
        <v>5312</v>
      </c>
      <c r="N527" t="s">
        <v>6401</v>
      </c>
      <c r="O527" t="s">
        <v>1566</v>
      </c>
      <c r="P527" t="s">
        <v>6402</v>
      </c>
      <c r="Q527" t="s">
        <v>1127</v>
      </c>
      <c r="R527" t="s">
        <v>6420</v>
      </c>
      <c r="S527" t="s">
        <v>6403</v>
      </c>
      <c r="T527" t="s">
        <v>6404</v>
      </c>
      <c r="U527" s="83" t="str">
        <f t="shared" si="8"/>
        <v>VESTAL_2_SOLAR1</v>
      </c>
    </row>
    <row r="528" spans="1:21" x14ac:dyDescent="0.25">
      <c r="A528" t="s">
        <v>6397</v>
      </c>
      <c r="B528" t="s">
        <v>4992</v>
      </c>
      <c r="C528" t="s">
        <v>6408</v>
      </c>
      <c r="D528" s="82">
        <v>41240</v>
      </c>
      <c r="E528" t="s">
        <v>6418</v>
      </c>
      <c r="F528">
        <v>1.5</v>
      </c>
      <c r="G528" s="83">
        <v>1.5</v>
      </c>
      <c r="H528">
        <v>1</v>
      </c>
      <c r="I528" t="s">
        <v>7070</v>
      </c>
      <c r="K528" t="s">
        <v>6427</v>
      </c>
      <c r="L528" t="s">
        <v>5312</v>
      </c>
      <c r="M528" t="s">
        <v>5312</v>
      </c>
      <c r="N528" t="s">
        <v>6401</v>
      </c>
      <c r="O528" t="s">
        <v>762</v>
      </c>
      <c r="P528" t="s">
        <v>6402</v>
      </c>
      <c r="Q528" t="s">
        <v>6427</v>
      </c>
      <c r="R528" t="s">
        <v>6420</v>
      </c>
      <c r="S528" t="s">
        <v>6403</v>
      </c>
      <c r="T528" t="s">
        <v>6451</v>
      </c>
      <c r="U528" s="83" t="str">
        <f t="shared" si="8"/>
        <v>TWISSL_6_SOLAR</v>
      </c>
    </row>
    <row r="529" spans="1:21" x14ac:dyDescent="0.25">
      <c r="A529" t="s">
        <v>6565</v>
      </c>
      <c r="B529" t="s">
        <v>6916</v>
      </c>
      <c r="C529" t="s">
        <v>6408</v>
      </c>
      <c r="D529" t="s">
        <v>6400</v>
      </c>
      <c r="E529" t="s">
        <v>6409</v>
      </c>
      <c r="F529" t="s">
        <v>6432</v>
      </c>
      <c r="G529" s="83">
        <v>57</v>
      </c>
      <c r="H529">
        <v>1</v>
      </c>
      <c r="I529" t="s">
        <v>6917</v>
      </c>
      <c r="K529" t="s">
        <v>1127</v>
      </c>
      <c r="L529" t="s">
        <v>5319</v>
      </c>
      <c r="M529" t="s">
        <v>5312</v>
      </c>
      <c r="N529" t="s">
        <v>6434</v>
      </c>
      <c r="O529" t="s">
        <v>6916</v>
      </c>
      <c r="P529" t="s">
        <v>6402</v>
      </c>
      <c r="Q529" t="s">
        <v>6456</v>
      </c>
      <c r="R529" t="s">
        <v>6436</v>
      </c>
      <c r="S529" t="s">
        <v>6403</v>
      </c>
      <c r="T529" t="s">
        <v>6404</v>
      </c>
      <c r="U529" s="83" t="str">
        <f t="shared" si="8"/>
        <v>NGILAA_5_SDGDYN</v>
      </c>
    </row>
    <row r="530" spans="1:21" x14ac:dyDescent="0.25">
      <c r="A530" t="s">
        <v>6397</v>
      </c>
      <c r="B530" t="s">
        <v>3505</v>
      </c>
      <c r="C530" t="s">
        <v>6408</v>
      </c>
      <c r="D530" s="82">
        <v>40940</v>
      </c>
      <c r="E530" t="s">
        <v>3399</v>
      </c>
      <c r="F530">
        <v>78.2</v>
      </c>
      <c r="G530" s="83">
        <v>78.2</v>
      </c>
      <c r="H530">
        <v>1</v>
      </c>
      <c r="I530" t="s">
        <v>7252</v>
      </c>
      <c r="K530" t="s">
        <v>6427</v>
      </c>
      <c r="L530" t="s">
        <v>5312</v>
      </c>
      <c r="M530" t="s">
        <v>5312</v>
      </c>
      <c r="N530" t="s">
        <v>6401</v>
      </c>
      <c r="O530" t="s">
        <v>1107</v>
      </c>
      <c r="P530" t="s">
        <v>6402</v>
      </c>
      <c r="Q530" t="s">
        <v>6427</v>
      </c>
      <c r="R530" t="s">
        <v>3399</v>
      </c>
      <c r="S530" t="s">
        <v>6403</v>
      </c>
      <c r="T530" t="s">
        <v>6407</v>
      </c>
      <c r="U530" s="83" t="str">
        <f t="shared" si="8"/>
        <v>BRDSLD_2_MTZUM2</v>
      </c>
    </row>
    <row r="531" spans="1:21" x14ac:dyDescent="0.25">
      <c r="A531" t="s">
        <v>6397</v>
      </c>
      <c r="B531" t="s">
        <v>4428</v>
      </c>
      <c r="C531" t="s">
        <v>6408</v>
      </c>
      <c r="D531" s="82">
        <v>31413</v>
      </c>
      <c r="E531" t="s">
        <v>6413</v>
      </c>
      <c r="F531">
        <v>12</v>
      </c>
      <c r="G531" s="83">
        <v>12</v>
      </c>
      <c r="H531">
        <v>1</v>
      </c>
      <c r="I531" t="s">
        <v>6414</v>
      </c>
      <c r="K531" t="s">
        <v>6427</v>
      </c>
      <c r="L531" t="s">
        <v>5312</v>
      </c>
      <c r="M531" t="s">
        <v>5312</v>
      </c>
      <c r="N531" t="s">
        <v>6401</v>
      </c>
      <c r="O531" t="s">
        <v>453</v>
      </c>
      <c r="P531" t="s">
        <v>6402</v>
      </c>
      <c r="Q531" t="s">
        <v>6427</v>
      </c>
      <c r="R531" t="s">
        <v>3385</v>
      </c>
      <c r="S531" t="s">
        <v>6403</v>
      </c>
      <c r="T531" t="s">
        <v>6407</v>
      </c>
      <c r="U531" s="83" t="str">
        <f t="shared" si="8"/>
        <v>NWCSTL_7_UNIT 1</v>
      </c>
    </row>
    <row r="532" spans="1:21" x14ac:dyDescent="0.25">
      <c r="A532" t="s">
        <v>6397</v>
      </c>
      <c r="B532" t="s">
        <v>4422</v>
      </c>
      <c r="C532" t="s">
        <v>6408</v>
      </c>
      <c r="D532" t="s">
        <v>6400</v>
      </c>
      <c r="E532" t="s">
        <v>6429</v>
      </c>
      <c r="F532">
        <v>1.1000000000000001</v>
      </c>
      <c r="G532" s="83">
        <v>1.1000000000000001</v>
      </c>
      <c r="H532">
        <v>1</v>
      </c>
      <c r="I532" t="s">
        <v>6414</v>
      </c>
      <c r="K532" t="s">
        <v>6427</v>
      </c>
      <c r="L532" t="s">
        <v>5319</v>
      </c>
      <c r="M532" t="s">
        <v>5312</v>
      </c>
      <c r="N532" t="s">
        <v>6401</v>
      </c>
      <c r="O532" t="s">
        <v>4421</v>
      </c>
      <c r="P532" t="s">
        <v>6402</v>
      </c>
      <c r="Q532" t="s">
        <v>6427</v>
      </c>
      <c r="R532" t="s">
        <v>6429</v>
      </c>
      <c r="S532" t="s">
        <v>6403</v>
      </c>
      <c r="T532" t="s">
        <v>6407</v>
      </c>
      <c r="U532" s="83" t="str">
        <f t="shared" si="8"/>
        <v>NEWARK_1_QF</v>
      </c>
    </row>
    <row r="533" spans="1:21" x14ac:dyDescent="0.25">
      <c r="A533" t="s">
        <v>6397</v>
      </c>
      <c r="B533" t="s">
        <v>6315</v>
      </c>
      <c r="C533" t="s">
        <v>6408</v>
      </c>
      <c r="D533" s="82">
        <v>42475</v>
      </c>
      <c r="E533" t="s">
        <v>6409</v>
      </c>
      <c r="F533">
        <v>29</v>
      </c>
      <c r="G533" s="83">
        <v>27.8</v>
      </c>
      <c r="H533">
        <v>1</v>
      </c>
      <c r="I533" t="s">
        <v>6979</v>
      </c>
      <c r="K533" t="s">
        <v>1127</v>
      </c>
      <c r="L533" t="s">
        <v>5312</v>
      </c>
      <c r="M533" t="s">
        <v>5312</v>
      </c>
      <c r="N533" t="s">
        <v>6401</v>
      </c>
      <c r="O533" t="s">
        <v>4891</v>
      </c>
      <c r="P533" t="s">
        <v>6402</v>
      </c>
      <c r="Q533" t="s">
        <v>1127</v>
      </c>
      <c r="R533" t="s">
        <v>6425</v>
      </c>
      <c r="S533" t="s">
        <v>6403</v>
      </c>
      <c r="T533" t="s">
        <v>6404</v>
      </c>
      <c r="U533" s="83" t="str">
        <f t="shared" si="8"/>
        <v>SNCLRA_2_UNIT1</v>
      </c>
    </row>
    <row r="534" spans="1:21" x14ac:dyDescent="0.25">
      <c r="A534" t="s">
        <v>6397</v>
      </c>
      <c r="B534" t="s">
        <v>7341</v>
      </c>
      <c r="C534" t="s">
        <v>6399</v>
      </c>
      <c r="D534" t="s">
        <v>6400</v>
      </c>
      <c r="F534">
        <v>1.1000000000000001</v>
      </c>
      <c r="G534" s="83">
        <v>1.1000000000000001</v>
      </c>
      <c r="H534">
        <v>1</v>
      </c>
      <c r="J534" t="s">
        <v>4423</v>
      </c>
      <c r="L534" t="s">
        <v>5312</v>
      </c>
      <c r="M534" t="s">
        <v>5319</v>
      </c>
      <c r="N534" t="s">
        <v>6401</v>
      </c>
      <c r="O534" t="s">
        <v>7342</v>
      </c>
      <c r="P534" t="s">
        <v>6402</v>
      </c>
      <c r="S534" t="s">
        <v>6403</v>
      </c>
      <c r="T534" t="s">
        <v>6407</v>
      </c>
      <c r="U534" s="83" t="str">
        <f t="shared" si="8"/>
        <v>NHOGAN_6_UNITS</v>
      </c>
    </row>
    <row r="535" spans="1:21" x14ac:dyDescent="0.25">
      <c r="A535" t="s">
        <v>6397</v>
      </c>
      <c r="B535" t="s">
        <v>6842</v>
      </c>
      <c r="C535" t="s">
        <v>6399</v>
      </c>
      <c r="D535" t="s">
        <v>6400</v>
      </c>
      <c r="F535">
        <v>2.2000000000000002</v>
      </c>
      <c r="G535" s="83">
        <v>2.2000000000000002</v>
      </c>
      <c r="H535">
        <v>1</v>
      </c>
      <c r="J535" t="s">
        <v>4423</v>
      </c>
      <c r="L535" t="s">
        <v>5312</v>
      </c>
      <c r="M535" t="s">
        <v>5319</v>
      </c>
      <c r="N535" t="s">
        <v>6401</v>
      </c>
      <c r="O535" t="s">
        <v>6843</v>
      </c>
      <c r="P535" t="s">
        <v>6402</v>
      </c>
      <c r="S535" t="s">
        <v>6403</v>
      </c>
      <c r="T535" t="s">
        <v>6407</v>
      </c>
      <c r="U535" s="83" t="str">
        <f t="shared" si="8"/>
        <v>NHOGAN_6_UNITS</v>
      </c>
    </row>
    <row r="536" spans="1:21" x14ac:dyDescent="0.25">
      <c r="A536" t="s">
        <v>6397</v>
      </c>
      <c r="B536" t="s">
        <v>4424</v>
      </c>
      <c r="C536" t="s">
        <v>6408</v>
      </c>
      <c r="D536" s="82">
        <v>31517</v>
      </c>
      <c r="E536" t="s">
        <v>6413</v>
      </c>
      <c r="F536" t="s">
        <v>6432</v>
      </c>
      <c r="G536" s="83">
        <v>4</v>
      </c>
      <c r="H536">
        <v>1</v>
      </c>
      <c r="I536" t="s">
        <v>6537</v>
      </c>
      <c r="J536" t="s">
        <v>4423</v>
      </c>
      <c r="K536" t="s">
        <v>6427</v>
      </c>
      <c r="L536" t="s">
        <v>5319</v>
      </c>
      <c r="M536" t="s">
        <v>5319</v>
      </c>
      <c r="N536" t="s">
        <v>6401</v>
      </c>
      <c r="O536" t="s">
        <v>4423</v>
      </c>
      <c r="P536" t="s">
        <v>6402</v>
      </c>
      <c r="Q536" t="s">
        <v>6427</v>
      </c>
      <c r="R536" t="s">
        <v>3385</v>
      </c>
      <c r="S536" t="s">
        <v>6403</v>
      </c>
      <c r="T536" t="s">
        <v>6407</v>
      </c>
      <c r="U536" s="83" t="str">
        <f t="shared" si="8"/>
        <v>NHOGAN_6_UNITS</v>
      </c>
    </row>
    <row r="537" spans="1:21" x14ac:dyDescent="0.25">
      <c r="A537" t="s">
        <v>6397</v>
      </c>
      <c r="B537" t="s">
        <v>3890</v>
      </c>
      <c r="C537" t="s">
        <v>6408</v>
      </c>
      <c r="D537" s="82">
        <v>41179</v>
      </c>
      <c r="E537" t="s">
        <v>3785</v>
      </c>
      <c r="F537">
        <v>2.1</v>
      </c>
      <c r="G537" s="83">
        <v>2.1</v>
      </c>
      <c r="H537">
        <v>1</v>
      </c>
      <c r="I537" t="s">
        <v>6837</v>
      </c>
      <c r="K537" t="s">
        <v>6427</v>
      </c>
      <c r="L537" t="s">
        <v>5312</v>
      </c>
      <c r="M537" t="s">
        <v>5312</v>
      </c>
      <c r="N537" t="s">
        <v>6401</v>
      </c>
      <c r="O537" t="s">
        <v>2594</v>
      </c>
      <c r="P537" t="s">
        <v>6402</v>
      </c>
      <c r="Q537" t="s">
        <v>6427</v>
      </c>
      <c r="R537" t="s">
        <v>6410</v>
      </c>
      <c r="S537" t="s">
        <v>6403</v>
      </c>
      <c r="T537" t="s">
        <v>6407</v>
      </c>
      <c r="U537" s="83" t="str">
        <f t="shared" si="8"/>
        <v>ESQUON_6_LNDFIL</v>
      </c>
    </row>
    <row r="538" spans="1:21" x14ac:dyDescent="0.25">
      <c r="A538" t="s">
        <v>6397</v>
      </c>
      <c r="B538" t="s">
        <v>4419</v>
      </c>
      <c r="C538" t="s">
        <v>6408</v>
      </c>
      <c r="D538" s="82">
        <v>31413</v>
      </c>
      <c r="E538" t="s">
        <v>3340</v>
      </c>
      <c r="F538">
        <v>55</v>
      </c>
      <c r="G538" s="83">
        <v>52.73</v>
      </c>
      <c r="H538">
        <v>1</v>
      </c>
      <c r="I538" t="s">
        <v>6511</v>
      </c>
      <c r="K538" t="s">
        <v>6427</v>
      </c>
      <c r="L538" t="s">
        <v>5312</v>
      </c>
      <c r="M538" t="s">
        <v>5312</v>
      </c>
      <c r="N538" t="s">
        <v>6401</v>
      </c>
      <c r="O538" t="s">
        <v>4418</v>
      </c>
      <c r="P538" t="s">
        <v>6402</v>
      </c>
      <c r="Q538" t="s">
        <v>6512</v>
      </c>
      <c r="R538" t="s">
        <v>6437</v>
      </c>
      <c r="S538" t="s">
        <v>6403</v>
      </c>
      <c r="T538" t="s">
        <v>6407</v>
      </c>
      <c r="U538" s="83" t="str">
        <f t="shared" si="8"/>
        <v>NCPA_7_GP2UN4</v>
      </c>
    </row>
    <row r="539" spans="1:21" x14ac:dyDescent="0.25">
      <c r="A539" t="s">
        <v>6397</v>
      </c>
      <c r="B539" t="s">
        <v>4417</v>
      </c>
      <c r="C539" t="s">
        <v>6408</v>
      </c>
      <c r="D539" s="82">
        <v>31048</v>
      </c>
      <c r="E539" t="s">
        <v>3340</v>
      </c>
      <c r="F539">
        <v>55</v>
      </c>
      <c r="G539" s="83">
        <v>42.42</v>
      </c>
      <c r="H539">
        <v>1</v>
      </c>
      <c r="I539" t="s">
        <v>6511</v>
      </c>
      <c r="K539" t="s">
        <v>6427</v>
      </c>
      <c r="L539" t="s">
        <v>5312</v>
      </c>
      <c r="M539" t="s">
        <v>5312</v>
      </c>
      <c r="N539" t="s">
        <v>6401</v>
      </c>
      <c r="O539" t="s">
        <v>2615</v>
      </c>
      <c r="P539" t="s">
        <v>6402</v>
      </c>
      <c r="Q539" t="s">
        <v>6512</v>
      </c>
      <c r="R539" t="s">
        <v>6437</v>
      </c>
      <c r="S539" t="s">
        <v>6403</v>
      </c>
      <c r="T539" t="s">
        <v>6407</v>
      </c>
      <c r="U539" s="83" t="str">
        <f t="shared" si="8"/>
        <v>NCPA_7_GP2UN3</v>
      </c>
    </row>
    <row r="540" spans="1:21" x14ac:dyDescent="0.25">
      <c r="A540" t="s">
        <v>6397</v>
      </c>
      <c r="B540" t="s">
        <v>4416</v>
      </c>
      <c r="C540" t="s">
        <v>6408</v>
      </c>
      <c r="D540" s="82">
        <v>30317</v>
      </c>
      <c r="E540" t="s">
        <v>3340</v>
      </c>
      <c r="F540">
        <v>55</v>
      </c>
      <c r="G540" s="83">
        <v>34</v>
      </c>
      <c r="H540">
        <v>1</v>
      </c>
      <c r="I540" t="s">
        <v>6511</v>
      </c>
      <c r="K540" t="s">
        <v>6427</v>
      </c>
      <c r="L540" t="s">
        <v>5312</v>
      </c>
      <c r="M540" t="s">
        <v>5312</v>
      </c>
      <c r="N540" t="s">
        <v>6401</v>
      </c>
      <c r="O540" t="s">
        <v>4415</v>
      </c>
      <c r="P540" t="s">
        <v>6402</v>
      </c>
      <c r="Q540" t="s">
        <v>6512</v>
      </c>
      <c r="R540" t="s">
        <v>6437</v>
      </c>
      <c r="S540" t="s">
        <v>6403</v>
      </c>
      <c r="T540" t="s">
        <v>6407</v>
      </c>
      <c r="U540" s="83" t="str">
        <f t="shared" si="8"/>
        <v>NCPA_7_GP1UN2</v>
      </c>
    </row>
    <row r="541" spans="1:21" x14ac:dyDescent="0.25">
      <c r="A541" t="s">
        <v>6397</v>
      </c>
      <c r="B541" t="s">
        <v>4414</v>
      </c>
      <c r="C541" t="s">
        <v>6408</v>
      </c>
      <c r="D541" s="82">
        <v>30317</v>
      </c>
      <c r="E541" t="s">
        <v>3340</v>
      </c>
      <c r="F541">
        <v>55</v>
      </c>
      <c r="G541" s="83">
        <v>38.85</v>
      </c>
      <c r="H541">
        <v>1</v>
      </c>
      <c r="I541" t="s">
        <v>6511</v>
      </c>
      <c r="K541" t="s">
        <v>6427</v>
      </c>
      <c r="L541" t="s">
        <v>5312</v>
      </c>
      <c r="M541" t="s">
        <v>5312</v>
      </c>
      <c r="N541" t="s">
        <v>6401</v>
      </c>
      <c r="O541" t="s">
        <v>2612</v>
      </c>
      <c r="P541" t="s">
        <v>6402</v>
      </c>
      <c r="Q541" t="s">
        <v>6512</v>
      </c>
      <c r="R541" t="s">
        <v>6437</v>
      </c>
      <c r="S541" t="s">
        <v>6403</v>
      </c>
      <c r="T541" t="s">
        <v>6407</v>
      </c>
      <c r="U541" s="83" t="str">
        <f t="shared" si="8"/>
        <v>NCPA_7_GP1UN1</v>
      </c>
    </row>
    <row r="542" spans="1:21" x14ac:dyDescent="0.25">
      <c r="A542" t="s">
        <v>6397</v>
      </c>
      <c r="B542" t="s">
        <v>4411</v>
      </c>
      <c r="C542" t="s">
        <v>6408</v>
      </c>
      <c r="D542" s="82">
        <v>25204</v>
      </c>
      <c r="E542" t="s">
        <v>6413</v>
      </c>
      <c r="F542">
        <v>55</v>
      </c>
      <c r="G542" s="83">
        <v>55</v>
      </c>
      <c r="H542">
        <v>1</v>
      </c>
      <c r="I542" t="s">
        <v>6629</v>
      </c>
      <c r="K542" t="s">
        <v>6427</v>
      </c>
      <c r="L542" t="s">
        <v>5312</v>
      </c>
      <c r="M542" t="s">
        <v>5312</v>
      </c>
      <c r="N542" t="s">
        <v>6401</v>
      </c>
      <c r="O542" t="s">
        <v>4410</v>
      </c>
      <c r="P542" t="s">
        <v>6402</v>
      </c>
      <c r="Q542" t="s">
        <v>6427</v>
      </c>
      <c r="R542" t="s">
        <v>3385</v>
      </c>
      <c r="S542" t="s">
        <v>6403</v>
      </c>
      <c r="T542" t="s">
        <v>6407</v>
      </c>
      <c r="U542" s="83" t="str">
        <f t="shared" si="8"/>
        <v>NAROW2_2_UNIT</v>
      </c>
    </row>
    <row r="543" spans="1:21" x14ac:dyDescent="0.25">
      <c r="A543" t="s">
        <v>6397</v>
      </c>
      <c r="B543" t="s">
        <v>4409</v>
      </c>
      <c r="C543" t="s">
        <v>6408</v>
      </c>
      <c r="D543" s="82">
        <v>15342</v>
      </c>
      <c r="E543" t="s">
        <v>6413</v>
      </c>
      <c r="F543">
        <v>12</v>
      </c>
      <c r="G543" s="83">
        <v>12</v>
      </c>
      <c r="H543">
        <v>1</v>
      </c>
      <c r="I543" t="s">
        <v>6414</v>
      </c>
      <c r="K543" t="s">
        <v>6427</v>
      </c>
      <c r="L543" t="s">
        <v>5312</v>
      </c>
      <c r="M543" t="s">
        <v>5312</v>
      </c>
      <c r="N543" t="s">
        <v>6401</v>
      </c>
      <c r="O543" t="s">
        <v>413</v>
      </c>
      <c r="P543" t="s">
        <v>6402</v>
      </c>
      <c r="Q543" t="s">
        <v>6427</v>
      </c>
      <c r="R543" t="s">
        <v>3385</v>
      </c>
      <c r="S543" t="s">
        <v>6403</v>
      </c>
      <c r="T543" t="s">
        <v>6407</v>
      </c>
      <c r="U543" s="83" t="str">
        <f t="shared" si="8"/>
        <v>NAROW1_2_UNIT</v>
      </c>
    </row>
    <row r="544" spans="1:21" x14ac:dyDescent="0.25">
      <c r="A544" t="s">
        <v>6397</v>
      </c>
      <c r="B544" t="s">
        <v>4455</v>
      </c>
      <c r="C544" t="s">
        <v>6408</v>
      </c>
      <c r="D544" s="82">
        <v>41533</v>
      </c>
      <c r="E544" t="s">
        <v>6413</v>
      </c>
      <c r="F544">
        <v>4.4000000000000004</v>
      </c>
      <c r="G544" s="83">
        <v>3.8</v>
      </c>
      <c r="H544">
        <v>1</v>
      </c>
      <c r="I544" t="s">
        <v>7000</v>
      </c>
      <c r="K544" t="s">
        <v>6427</v>
      </c>
      <c r="L544" t="s">
        <v>5319</v>
      </c>
      <c r="M544" t="s">
        <v>5312</v>
      </c>
      <c r="N544" t="s">
        <v>6401</v>
      </c>
      <c r="O544" t="s">
        <v>4454</v>
      </c>
      <c r="P544" t="s">
        <v>6402</v>
      </c>
      <c r="Q544" t="s">
        <v>6427</v>
      </c>
      <c r="R544" t="s">
        <v>3385</v>
      </c>
      <c r="S544" t="s">
        <v>6403</v>
      </c>
      <c r="T544" t="s">
        <v>6407</v>
      </c>
      <c r="U544" s="83" t="str">
        <f t="shared" si="8"/>
        <v>OILFLD_7_QFUNTS</v>
      </c>
    </row>
    <row r="545" spans="1:21" x14ac:dyDescent="0.25">
      <c r="A545" t="s">
        <v>6397</v>
      </c>
      <c r="B545" t="s">
        <v>5505</v>
      </c>
      <c r="C545" t="s">
        <v>6408</v>
      </c>
      <c r="D545" s="82">
        <v>33532</v>
      </c>
      <c r="E545" t="s">
        <v>3785</v>
      </c>
      <c r="F545">
        <v>5.8</v>
      </c>
      <c r="G545" s="83">
        <v>4.5999999999999996</v>
      </c>
      <c r="H545">
        <v>1</v>
      </c>
      <c r="I545" t="s">
        <v>6950</v>
      </c>
      <c r="K545" t="s">
        <v>6427</v>
      </c>
      <c r="L545" t="s">
        <v>5312</v>
      </c>
      <c r="M545" t="s">
        <v>5312</v>
      </c>
      <c r="N545" t="s">
        <v>6401</v>
      </c>
      <c r="O545" t="s">
        <v>2951</v>
      </c>
      <c r="P545" t="s">
        <v>6402</v>
      </c>
      <c r="Q545" t="s">
        <v>6427</v>
      </c>
      <c r="R545" t="s">
        <v>6425</v>
      </c>
      <c r="S545" t="s">
        <v>6403</v>
      </c>
      <c r="T545" t="s">
        <v>6407</v>
      </c>
      <c r="U545" s="83" t="str">
        <f t="shared" si="8"/>
        <v>OAK L_1_GTG1</v>
      </c>
    </row>
    <row r="546" spans="1:21" x14ac:dyDescent="0.25">
      <c r="A546" t="s">
        <v>6397</v>
      </c>
      <c r="B546" t="s">
        <v>4437</v>
      </c>
      <c r="C546" t="s">
        <v>6408</v>
      </c>
      <c r="D546" s="82">
        <v>41214</v>
      </c>
      <c r="E546" t="s">
        <v>3785</v>
      </c>
      <c r="F546">
        <v>6.9</v>
      </c>
      <c r="G546" s="83">
        <v>6.9</v>
      </c>
      <c r="H546">
        <v>1</v>
      </c>
      <c r="I546" t="s">
        <v>6950</v>
      </c>
      <c r="K546" t="s">
        <v>6427</v>
      </c>
      <c r="L546" t="s">
        <v>5319</v>
      </c>
      <c r="M546" t="s">
        <v>5312</v>
      </c>
      <c r="N546" t="s">
        <v>6401</v>
      </c>
      <c r="O546" t="s">
        <v>4436</v>
      </c>
      <c r="P546" t="s">
        <v>6402</v>
      </c>
      <c r="Q546" t="s">
        <v>6427</v>
      </c>
      <c r="R546" t="s">
        <v>6410</v>
      </c>
      <c r="S546" t="s">
        <v>6403</v>
      </c>
      <c r="T546" t="s">
        <v>6407</v>
      </c>
      <c r="U546" s="83" t="str">
        <f t="shared" si="8"/>
        <v>OAK C_1_EBMUD</v>
      </c>
    </row>
    <row r="547" spans="1:21" x14ac:dyDescent="0.25">
      <c r="A547" t="s">
        <v>6397</v>
      </c>
      <c r="B547" t="s">
        <v>4213</v>
      </c>
      <c r="C547" t="s">
        <v>6408</v>
      </c>
      <c r="D547" s="82">
        <v>29952</v>
      </c>
      <c r="E547" t="s">
        <v>6413</v>
      </c>
      <c r="F547">
        <v>10.1</v>
      </c>
      <c r="G547" s="83">
        <v>9.9499999999999993</v>
      </c>
      <c r="H547">
        <v>1</v>
      </c>
      <c r="I547" t="s">
        <v>6504</v>
      </c>
      <c r="K547" t="s">
        <v>1127</v>
      </c>
      <c r="L547" t="s">
        <v>5312</v>
      </c>
      <c r="M547" t="s">
        <v>5312</v>
      </c>
      <c r="N547" t="s">
        <v>6401</v>
      </c>
      <c r="O547" t="s">
        <v>4212</v>
      </c>
      <c r="P547" t="s">
        <v>6402</v>
      </c>
      <c r="Q547" t="s">
        <v>1127</v>
      </c>
      <c r="R547" t="s">
        <v>3385</v>
      </c>
      <c r="S547" t="s">
        <v>6403</v>
      </c>
      <c r="T547" t="s">
        <v>6404</v>
      </c>
      <c r="U547" s="83" t="str">
        <f t="shared" si="8"/>
        <v>LACIEN_2_VENICE</v>
      </c>
    </row>
    <row r="548" spans="1:21" x14ac:dyDescent="0.25">
      <c r="A548" t="s">
        <v>6397</v>
      </c>
      <c r="B548" t="s">
        <v>5069</v>
      </c>
      <c r="C548" t="s">
        <v>6408</v>
      </c>
      <c r="D548" s="82">
        <v>31048</v>
      </c>
      <c r="E548" t="s">
        <v>6413</v>
      </c>
      <c r="F548">
        <v>4.0999999999999996</v>
      </c>
      <c r="G548" s="83">
        <v>4.0999999999999996</v>
      </c>
      <c r="H548">
        <v>1</v>
      </c>
      <c r="I548" t="s">
        <v>6504</v>
      </c>
      <c r="K548" t="s">
        <v>1127</v>
      </c>
      <c r="L548" t="s">
        <v>5312</v>
      </c>
      <c r="M548" t="s">
        <v>5312</v>
      </c>
      <c r="N548" t="s">
        <v>6401</v>
      </c>
      <c r="O548" t="s">
        <v>5068</v>
      </c>
      <c r="P548" t="s">
        <v>6402</v>
      </c>
      <c r="Q548" t="s">
        <v>1127</v>
      </c>
      <c r="R548" t="s">
        <v>3385</v>
      </c>
      <c r="S548" t="s">
        <v>6403</v>
      </c>
      <c r="T548" t="s">
        <v>6404</v>
      </c>
      <c r="U548" s="83" t="str">
        <f t="shared" si="8"/>
        <v>VILLPK_2_VALLYV</v>
      </c>
    </row>
    <row r="549" spans="1:21" x14ac:dyDescent="0.25">
      <c r="A549" t="s">
        <v>6397</v>
      </c>
      <c r="B549" t="s">
        <v>4338</v>
      </c>
      <c r="C549" t="s">
        <v>6408</v>
      </c>
      <c r="D549" s="82">
        <v>31778</v>
      </c>
      <c r="E549" t="s">
        <v>6413</v>
      </c>
      <c r="F549">
        <v>2.8</v>
      </c>
      <c r="G549" s="83">
        <v>2.85</v>
      </c>
      <c r="H549">
        <v>1</v>
      </c>
      <c r="I549" t="s">
        <v>6504</v>
      </c>
      <c r="K549" t="s">
        <v>1127</v>
      </c>
      <c r="L549" t="s">
        <v>5312</v>
      </c>
      <c r="M549" t="s">
        <v>5312</v>
      </c>
      <c r="N549" t="s">
        <v>6401</v>
      </c>
      <c r="O549" t="s">
        <v>4337</v>
      </c>
      <c r="P549" t="s">
        <v>6402</v>
      </c>
      <c r="Q549" t="s">
        <v>1127</v>
      </c>
      <c r="R549" t="s">
        <v>3385</v>
      </c>
      <c r="S549" t="s">
        <v>6403</v>
      </c>
      <c r="T549" t="s">
        <v>6404</v>
      </c>
      <c r="U549" s="83" t="str">
        <f t="shared" si="8"/>
        <v>MIRLOM_2_TEMESC</v>
      </c>
    </row>
    <row r="550" spans="1:21" x14ac:dyDescent="0.25">
      <c r="A550" t="s">
        <v>6397</v>
      </c>
      <c r="B550" t="s">
        <v>3564</v>
      </c>
      <c r="C550" t="s">
        <v>6408</v>
      </c>
      <c r="D550" s="82">
        <v>30682</v>
      </c>
      <c r="E550" t="s">
        <v>6413</v>
      </c>
      <c r="F550">
        <v>1.9</v>
      </c>
      <c r="G550" s="83">
        <v>1.91</v>
      </c>
      <c r="H550">
        <v>1</v>
      </c>
      <c r="I550" t="s">
        <v>6504</v>
      </c>
      <c r="K550" t="s">
        <v>1127</v>
      </c>
      <c r="L550" t="s">
        <v>5312</v>
      </c>
      <c r="M550" t="s">
        <v>5312</v>
      </c>
      <c r="N550" t="s">
        <v>6401</v>
      </c>
      <c r="O550" t="s">
        <v>3563</v>
      </c>
      <c r="P550" t="s">
        <v>6402</v>
      </c>
      <c r="Q550" t="s">
        <v>1127</v>
      </c>
      <c r="R550" t="s">
        <v>3385</v>
      </c>
      <c r="S550" t="s">
        <v>6403</v>
      </c>
      <c r="T550" t="s">
        <v>6404</v>
      </c>
      <c r="U550" s="83" t="str">
        <f t="shared" si="8"/>
        <v>CENTER_2_RHONDO</v>
      </c>
    </row>
    <row r="551" spans="1:21" x14ac:dyDescent="0.25">
      <c r="A551" t="s">
        <v>6397</v>
      </c>
      <c r="B551" t="s">
        <v>5027</v>
      </c>
      <c r="C551" t="s">
        <v>6408</v>
      </c>
      <c r="D551" s="82">
        <v>31048</v>
      </c>
      <c r="E551" t="s">
        <v>6413</v>
      </c>
      <c r="F551">
        <v>5.9</v>
      </c>
      <c r="G551" s="83">
        <v>5.9</v>
      </c>
      <c r="H551">
        <v>1</v>
      </c>
      <c r="I551" t="s">
        <v>6504</v>
      </c>
      <c r="K551" t="s">
        <v>1127</v>
      </c>
      <c r="L551" t="s">
        <v>5312</v>
      </c>
      <c r="M551" t="s">
        <v>5312</v>
      </c>
      <c r="N551" t="s">
        <v>6401</v>
      </c>
      <c r="O551" t="s">
        <v>5026</v>
      </c>
      <c r="P551" t="s">
        <v>6402</v>
      </c>
      <c r="Q551" t="s">
        <v>1127</v>
      </c>
      <c r="R551" t="s">
        <v>3385</v>
      </c>
      <c r="S551" t="s">
        <v>6403</v>
      </c>
      <c r="T551" t="s">
        <v>6404</v>
      </c>
      <c r="U551" s="83" t="str">
        <f t="shared" si="8"/>
        <v>VALLEY_5_REDMTN</v>
      </c>
    </row>
    <row r="552" spans="1:21" x14ac:dyDescent="0.25">
      <c r="A552" t="s">
        <v>6397</v>
      </c>
      <c r="B552" t="s">
        <v>5025</v>
      </c>
      <c r="C552" t="s">
        <v>6408</v>
      </c>
      <c r="D552" s="82">
        <v>30317</v>
      </c>
      <c r="E552" t="s">
        <v>6413</v>
      </c>
      <c r="F552">
        <v>7.9</v>
      </c>
      <c r="G552" s="83">
        <v>7.94</v>
      </c>
      <c r="H552">
        <v>1</v>
      </c>
      <c r="I552" t="s">
        <v>6504</v>
      </c>
      <c r="K552" t="s">
        <v>1127</v>
      </c>
      <c r="L552" t="s">
        <v>5312</v>
      </c>
      <c r="M552" t="s">
        <v>5312</v>
      </c>
      <c r="N552" t="s">
        <v>6401</v>
      </c>
      <c r="O552" t="s">
        <v>2572</v>
      </c>
      <c r="P552" t="s">
        <v>6402</v>
      </c>
      <c r="Q552" t="s">
        <v>1127</v>
      </c>
      <c r="R552" t="s">
        <v>3385</v>
      </c>
      <c r="S552" t="s">
        <v>6403</v>
      </c>
      <c r="T552" t="s">
        <v>6404</v>
      </c>
      <c r="U552" s="83" t="str">
        <f t="shared" si="8"/>
        <v>VALLEY_5_PERRIS</v>
      </c>
    </row>
    <row r="553" spans="1:21" x14ac:dyDescent="0.25">
      <c r="A553" t="s">
        <v>6397</v>
      </c>
      <c r="B553" t="s">
        <v>4459</v>
      </c>
      <c r="C553" t="s">
        <v>6408</v>
      </c>
      <c r="D553" s="82">
        <v>28907</v>
      </c>
      <c r="E553" t="s">
        <v>6413</v>
      </c>
      <c r="F553">
        <v>3.1</v>
      </c>
      <c r="G553" s="83">
        <v>3.13</v>
      </c>
      <c r="H553">
        <v>1</v>
      </c>
      <c r="I553" t="s">
        <v>6504</v>
      </c>
      <c r="K553" t="s">
        <v>1127</v>
      </c>
      <c r="L553" t="s">
        <v>5312</v>
      </c>
      <c r="M553" t="s">
        <v>5312</v>
      </c>
      <c r="N553" t="s">
        <v>6401</v>
      </c>
      <c r="O553" t="s">
        <v>4458</v>
      </c>
      <c r="P553" t="s">
        <v>6402</v>
      </c>
      <c r="Q553" t="s">
        <v>1127</v>
      </c>
      <c r="R553" t="s">
        <v>3385</v>
      </c>
      <c r="S553" t="s">
        <v>6403</v>
      </c>
      <c r="T553" t="s">
        <v>6404</v>
      </c>
      <c r="U553" s="83" t="str">
        <f t="shared" si="8"/>
        <v>OLINDA_2_COYCRK</v>
      </c>
    </row>
    <row r="554" spans="1:21" x14ac:dyDescent="0.25">
      <c r="A554" t="s">
        <v>6397</v>
      </c>
      <c r="B554" t="s">
        <v>4333</v>
      </c>
      <c r="C554" t="s">
        <v>6408</v>
      </c>
      <c r="D554" s="82">
        <v>31778</v>
      </c>
      <c r="E554" t="s">
        <v>6413</v>
      </c>
      <c r="F554">
        <v>2.8</v>
      </c>
      <c r="G554" s="83">
        <v>2.85</v>
      </c>
      <c r="H554">
        <v>1</v>
      </c>
      <c r="I554" t="s">
        <v>6504</v>
      </c>
      <c r="K554" t="s">
        <v>1127</v>
      </c>
      <c r="L554" t="s">
        <v>5312</v>
      </c>
      <c r="M554" t="s">
        <v>5312</v>
      </c>
      <c r="N554" t="s">
        <v>6401</v>
      </c>
      <c r="O554" t="s">
        <v>4332</v>
      </c>
      <c r="P554" t="s">
        <v>6402</v>
      </c>
      <c r="Q554" t="s">
        <v>1127</v>
      </c>
      <c r="R554" t="s">
        <v>3385</v>
      </c>
      <c r="S554" t="s">
        <v>6403</v>
      </c>
      <c r="T554" t="s">
        <v>6404</v>
      </c>
      <c r="U554" s="83" t="str">
        <f t="shared" si="8"/>
        <v>MIRLOM_2_CORONA</v>
      </c>
    </row>
    <row r="555" spans="1:21" x14ac:dyDescent="0.25">
      <c r="A555" t="s">
        <v>6397</v>
      </c>
      <c r="B555" t="s">
        <v>5328</v>
      </c>
      <c r="C555" t="s">
        <v>6408</v>
      </c>
      <c r="D555" s="82">
        <v>41038</v>
      </c>
      <c r="E555" t="s">
        <v>3399</v>
      </c>
      <c r="F555">
        <v>150</v>
      </c>
      <c r="G555" s="83">
        <v>150</v>
      </c>
      <c r="H555">
        <v>1</v>
      </c>
      <c r="I555" t="s">
        <v>6791</v>
      </c>
      <c r="K555" t="s">
        <v>1127</v>
      </c>
      <c r="L555" t="s">
        <v>5312</v>
      </c>
      <c r="M555" t="s">
        <v>5312</v>
      </c>
      <c r="N555" t="s">
        <v>6401</v>
      </c>
      <c r="O555" t="s">
        <v>2125</v>
      </c>
      <c r="P555" t="s">
        <v>6402</v>
      </c>
      <c r="Q555" t="s">
        <v>1127</v>
      </c>
      <c r="R555" t="s">
        <v>3399</v>
      </c>
      <c r="S555" t="s">
        <v>6403</v>
      </c>
      <c r="T555" t="s">
        <v>6404</v>
      </c>
      <c r="U555" s="83" t="str">
        <f t="shared" si="8"/>
        <v>ALTA4B_2_CPCW6</v>
      </c>
    </row>
    <row r="556" spans="1:21" x14ac:dyDescent="0.25">
      <c r="A556" t="s">
        <v>6397</v>
      </c>
      <c r="B556" t="s">
        <v>3257</v>
      </c>
      <c r="C556" t="s">
        <v>6408</v>
      </c>
      <c r="D556" s="82">
        <v>42530</v>
      </c>
      <c r="E556" t="s">
        <v>6418</v>
      </c>
      <c r="F556">
        <v>30</v>
      </c>
      <c r="G556" s="83">
        <v>30</v>
      </c>
      <c r="H556">
        <v>1</v>
      </c>
      <c r="I556" t="s">
        <v>6461</v>
      </c>
      <c r="K556" t="s">
        <v>6427</v>
      </c>
      <c r="L556" t="s">
        <v>5312</v>
      </c>
      <c r="M556" t="s">
        <v>5312</v>
      </c>
      <c r="N556" t="s">
        <v>6401</v>
      </c>
      <c r="O556" t="s">
        <v>3258</v>
      </c>
      <c r="P556" t="s">
        <v>6402</v>
      </c>
      <c r="Q556" t="s">
        <v>6427</v>
      </c>
      <c r="R556" t="s">
        <v>6420</v>
      </c>
      <c r="S556" t="s">
        <v>6403</v>
      </c>
      <c r="T556" t="s">
        <v>6407</v>
      </c>
      <c r="U556" s="83" t="str">
        <f t="shared" si="8"/>
        <v>MSTANG_2_SOLAR4</v>
      </c>
    </row>
    <row r="557" spans="1:21" x14ac:dyDescent="0.25">
      <c r="A557" t="s">
        <v>6397</v>
      </c>
      <c r="B557" t="s">
        <v>3252</v>
      </c>
      <c r="C557" t="s">
        <v>6408</v>
      </c>
      <c r="D557" s="82">
        <v>42493</v>
      </c>
      <c r="E557" t="s">
        <v>6418</v>
      </c>
      <c r="F557">
        <v>40</v>
      </c>
      <c r="G557" s="83">
        <v>40</v>
      </c>
      <c r="H557">
        <v>1</v>
      </c>
      <c r="I557" t="s">
        <v>6835</v>
      </c>
      <c r="K557" t="s">
        <v>6427</v>
      </c>
      <c r="L557" t="s">
        <v>5312</v>
      </c>
      <c r="M557" t="s">
        <v>5312</v>
      </c>
      <c r="N557" t="s">
        <v>6401</v>
      </c>
      <c r="O557" t="s">
        <v>3253</v>
      </c>
      <c r="P557" t="s">
        <v>6402</v>
      </c>
      <c r="Q557" t="s">
        <v>6427</v>
      </c>
      <c r="R557" t="s">
        <v>6420</v>
      </c>
      <c r="S557" t="s">
        <v>6403</v>
      </c>
      <c r="T557" t="s">
        <v>6407</v>
      </c>
      <c r="U557" s="83" t="str">
        <f t="shared" si="8"/>
        <v>MSTANG_2_SOLAR3</v>
      </c>
    </row>
    <row r="558" spans="1:21" x14ac:dyDescent="0.25">
      <c r="A558" t="s">
        <v>6397</v>
      </c>
      <c r="B558" t="s">
        <v>3255</v>
      </c>
      <c r="C558" t="s">
        <v>6408</v>
      </c>
      <c r="D558" s="82">
        <v>42563</v>
      </c>
      <c r="E558" t="s">
        <v>6418</v>
      </c>
      <c r="F558">
        <v>30</v>
      </c>
      <c r="G558" s="83">
        <v>30</v>
      </c>
      <c r="H558">
        <v>1</v>
      </c>
      <c r="I558" t="s">
        <v>7580</v>
      </c>
      <c r="K558" t="s">
        <v>6427</v>
      </c>
      <c r="L558" t="s">
        <v>5312</v>
      </c>
      <c r="M558" t="s">
        <v>5312</v>
      </c>
      <c r="N558" t="s">
        <v>6401</v>
      </c>
      <c r="O558" t="s">
        <v>3256</v>
      </c>
      <c r="P558" t="s">
        <v>6402</v>
      </c>
      <c r="Q558" t="s">
        <v>6427</v>
      </c>
      <c r="R558" t="s">
        <v>6420</v>
      </c>
      <c r="S558" t="s">
        <v>6403</v>
      </c>
      <c r="T558" t="s">
        <v>6407</v>
      </c>
      <c r="U558" s="83" t="str">
        <f t="shared" si="8"/>
        <v>MSTANG_2_SOLAR</v>
      </c>
    </row>
    <row r="559" spans="1:21" x14ac:dyDescent="0.25">
      <c r="A559" t="s">
        <v>6397</v>
      </c>
      <c r="B559" t="s">
        <v>6872</v>
      </c>
      <c r="C559" t="s">
        <v>6408</v>
      </c>
      <c r="D559" s="82">
        <v>42969</v>
      </c>
      <c r="E559" t="s">
        <v>6413</v>
      </c>
      <c r="F559">
        <v>3.6</v>
      </c>
      <c r="G559" s="83">
        <v>3.6</v>
      </c>
      <c r="H559">
        <v>1</v>
      </c>
      <c r="I559" t="s">
        <v>6873</v>
      </c>
      <c r="K559" t="s">
        <v>6427</v>
      </c>
      <c r="L559" t="s">
        <v>5312</v>
      </c>
      <c r="M559" t="s">
        <v>5312</v>
      </c>
      <c r="N559" t="s">
        <v>6401</v>
      </c>
      <c r="O559" t="s">
        <v>6874</v>
      </c>
      <c r="P559" t="s">
        <v>6402</v>
      </c>
      <c r="Q559" t="s">
        <v>6427</v>
      </c>
      <c r="R559" t="s">
        <v>3385</v>
      </c>
      <c r="S559" t="s">
        <v>6403</v>
      </c>
      <c r="T559" t="s">
        <v>6407</v>
      </c>
      <c r="U559" s="83" t="str">
        <f t="shared" si="8"/>
        <v>FROGTN_1_UTICAM</v>
      </c>
    </row>
    <row r="560" spans="1:21" x14ac:dyDescent="0.25">
      <c r="A560" t="s">
        <v>6397</v>
      </c>
      <c r="B560" t="s">
        <v>4402</v>
      </c>
      <c r="C560" t="s">
        <v>6408</v>
      </c>
      <c r="D560" s="82">
        <v>32599</v>
      </c>
      <c r="E560" t="s">
        <v>3483</v>
      </c>
      <c r="F560">
        <v>57</v>
      </c>
      <c r="G560" s="83">
        <v>46.64</v>
      </c>
      <c r="H560">
        <v>1</v>
      </c>
      <c r="I560" t="s">
        <v>6630</v>
      </c>
      <c r="K560" t="s">
        <v>6427</v>
      </c>
      <c r="L560" t="s">
        <v>5319</v>
      </c>
      <c r="M560" t="s">
        <v>5312</v>
      </c>
      <c r="N560" t="s">
        <v>6401</v>
      </c>
      <c r="O560" t="s">
        <v>168</v>
      </c>
      <c r="P560" t="s">
        <v>6402</v>
      </c>
      <c r="Q560" t="s">
        <v>6427</v>
      </c>
      <c r="R560" t="s">
        <v>6437</v>
      </c>
      <c r="S560" t="s">
        <v>6403</v>
      </c>
      <c r="T560" t="s">
        <v>6451</v>
      </c>
      <c r="U560" s="83" t="str">
        <f t="shared" si="8"/>
        <v>MTNPOS_1_UNIT</v>
      </c>
    </row>
    <row r="561" spans="1:21" x14ac:dyDescent="0.25">
      <c r="A561" t="s">
        <v>6577</v>
      </c>
      <c r="B561" t="s">
        <v>6578</v>
      </c>
      <c r="C561" t="s">
        <v>6408</v>
      </c>
      <c r="D561" t="s">
        <v>6400</v>
      </c>
      <c r="E561" t="s">
        <v>6409</v>
      </c>
      <c r="F561" t="s">
        <v>6432</v>
      </c>
      <c r="G561" s="83">
        <v>625</v>
      </c>
      <c r="H561">
        <v>1</v>
      </c>
      <c r="I561" t="s">
        <v>6579</v>
      </c>
      <c r="K561" t="s">
        <v>1127</v>
      </c>
      <c r="L561" t="s">
        <v>5312</v>
      </c>
      <c r="M561" t="s">
        <v>5312</v>
      </c>
      <c r="N561" t="s">
        <v>6434</v>
      </c>
      <c r="O561" t="s">
        <v>6578</v>
      </c>
      <c r="P561" t="s">
        <v>6402</v>
      </c>
      <c r="Q561" t="s">
        <v>1127</v>
      </c>
      <c r="R561" t="s">
        <v>6436</v>
      </c>
      <c r="S561" t="s">
        <v>6403</v>
      </c>
      <c r="T561" t="s">
        <v>6404</v>
      </c>
      <c r="U561" s="83" t="str">
        <f t="shared" si="8"/>
        <v>MSQUIT_5_SERDYN</v>
      </c>
    </row>
    <row r="562" spans="1:21" x14ac:dyDescent="0.25">
      <c r="A562" t="s">
        <v>7451</v>
      </c>
      <c r="B562" t="s">
        <v>7452</v>
      </c>
      <c r="C562" t="s">
        <v>6408</v>
      </c>
      <c r="D562" t="s">
        <v>6400</v>
      </c>
      <c r="E562" t="s">
        <v>6409</v>
      </c>
      <c r="F562" t="s">
        <v>6432</v>
      </c>
      <c r="G562" s="83">
        <v>494.58</v>
      </c>
      <c r="H562">
        <v>1</v>
      </c>
      <c r="I562" t="s">
        <v>7453</v>
      </c>
      <c r="K562" t="s">
        <v>1127</v>
      </c>
      <c r="L562" t="s">
        <v>5312</v>
      </c>
      <c r="M562" t="s">
        <v>5312</v>
      </c>
      <c r="N562" t="s">
        <v>6434</v>
      </c>
      <c r="O562" t="s">
        <v>7452</v>
      </c>
      <c r="P562" t="s">
        <v>6402</v>
      </c>
      <c r="Q562" t="s">
        <v>1127</v>
      </c>
      <c r="R562" t="s">
        <v>6436</v>
      </c>
      <c r="S562" t="s">
        <v>6403</v>
      </c>
      <c r="T562" t="s">
        <v>6404</v>
      </c>
      <c r="U562" s="83" t="str">
        <f t="shared" si="8"/>
        <v>MRCHNT_2_MELDYN</v>
      </c>
    </row>
    <row r="563" spans="1:21" x14ac:dyDescent="0.25">
      <c r="A563" t="s">
        <v>6397</v>
      </c>
      <c r="B563" t="s">
        <v>4779</v>
      </c>
      <c r="C563" t="s">
        <v>6408</v>
      </c>
      <c r="D563" s="82">
        <v>38736</v>
      </c>
      <c r="E563" t="s">
        <v>6409</v>
      </c>
      <c r="F563" t="s">
        <v>6432</v>
      </c>
      <c r="G563" s="83">
        <v>555</v>
      </c>
      <c r="H563">
        <v>1</v>
      </c>
      <c r="I563" t="s">
        <v>6647</v>
      </c>
      <c r="J563" t="s">
        <v>4778</v>
      </c>
      <c r="K563" t="s">
        <v>1127</v>
      </c>
      <c r="L563" t="s">
        <v>5312</v>
      </c>
      <c r="M563" t="s">
        <v>5319</v>
      </c>
      <c r="N563" t="s">
        <v>6401</v>
      </c>
      <c r="O563" t="s">
        <v>4778</v>
      </c>
      <c r="P563" t="s">
        <v>6402</v>
      </c>
      <c r="Q563" t="s">
        <v>1127</v>
      </c>
      <c r="R563" t="s">
        <v>6436</v>
      </c>
      <c r="S563" t="s">
        <v>6403</v>
      </c>
      <c r="T563" t="s">
        <v>6404</v>
      </c>
      <c r="U563" s="83" t="str">
        <f t="shared" si="8"/>
        <v>SBERDO_2_PSP4</v>
      </c>
    </row>
    <row r="564" spans="1:21" x14ac:dyDescent="0.25">
      <c r="A564" t="s">
        <v>6397</v>
      </c>
      <c r="B564" t="s">
        <v>4776</v>
      </c>
      <c r="C564" t="s">
        <v>6408</v>
      </c>
      <c r="D564" s="82">
        <v>38696</v>
      </c>
      <c r="E564" t="s">
        <v>6409</v>
      </c>
      <c r="F564" t="s">
        <v>6432</v>
      </c>
      <c r="G564" s="83">
        <v>555</v>
      </c>
      <c r="H564">
        <v>1</v>
      </c>
      <c r="I564" t="s">
        <v>6647</v>
      </c>
      <c r="J564" t="s">
        <v>4775</v>
      </c>
      <c r="K564" t="s">
        <v>1127</v>
      </c>
      <c r="L564" t="s">
        <v>5312</v>
      </c>
      <c r="M564" t="s">
        <v>5319</v>
      </c>
      <c r="N564" t="s">
        <v>6401</v>
      </c>
      <c r="O564" t="s">
        <v>4775</v>
      </c>
      <c r="P564" t="s">
        <v>6402</v>
      </c>
      <c r="Q564" t="s">
        <v>1127</v>
      </c>
      <c r="R564" t="s">
        <v>6436</v>
      </c>
      <c r="S564" t="s">
        <v>6403</v>
      </c>
      <c r="T564" t="s">
        <v>6404</v>
      </c>
      <c r="U564" s="83" t="str">
        <f t="shared" si="8"/>
        <v>SBERDO_2_PSP3</v>
      </c>
    </row>
    <row r="565" spans="1:21" x14ac:dyDescent="0.25">
      <c r="A565" t="s">
        <v>6397</v>
      </c>
      <c r="B565" t="s">
        <v>4408</v>
      </c>
      <c r="C565" t="s">
        <v>6408</v>
      </c>
      <c r="D565" s="82">
        <v>37970</v>
      </c>
      <c r="E565" t="s">
        <v>3399</v>
      </c>
      <c r="F565">
        <v>22.4</v>
      </c>
      <c r="G565" s="83">
        <v>22.44</v>
      </c>
      <c r="H565">
        <v>1</v>
      </c>
      <c r="I565" t="s">
        <v>7565</v>
      </c>
      <c r="K565" t="s">
        <v>1127</v>
      </c>
      <c r="L565" t="s">
        <v>5312</v>
      </c>
      <c r="M565" t="s">
        <v>5312</v>
      </c>
      <c r="N565" t="s">
        <v>6401</v>
      </c>
      <c r="O565" t="s">
        <v>2321</v>
      </c>
      <c r="P565" t="s">
        <v>6402</v>
      </c>
      <c r="Q565" t="s">
        <v>1127</v>
      </c>
      <c r="R565" t="s">
        <v>3399</v>
      </c>
      <c r="S565" t="s">
        <v>6403</v>
      </c>
      <c r="T565" t="s">
        <v>6404</v>
      </c>
      <c r="U565" s="83" t="str">
        <f t="shared" si="8"/>
        <v>MTWIND_1_UNIT 3</v>
      </c>
    </row>
    <row r="566" spans="1:21" x14ac:dyDescent="0.25">
      <c r="A566" t="s">
        <v>6397</v>
      </c>
      <c r="B566" t="s">
        <v>4407</v>
      </c>
      <c r="C566" t="s">
        <v>6408</v>
      </c>
      <c r="D566" s="82">
        <v>37151</v>
      </c>
      <c r="E566" t="s">
        <v>3399</v>
      </c>
      <c r="F566">
        <v>22.2</v>
      </c>
      <c r="G566" s="83">
        <v>22.2</v>
      </c>
      <c r="H566">
        <v>1</v>
      </c>
      <c r="I566" t="s">
        <v>6656</v>
      </c>
      <c r="K566" t="s">
        <v>1127</v>
      </c>
      <c r="L566" t="s">
        <v>5312</v>
      </c>
      <c r="M566" t="s">
        <v>5312</v>
      </c>
      <c r="N566" t="s">
        <v>6401</v>
      </c>
      <c r="O566" t="s">
        <v>4406</v>
      </c>
      <c r="P566" t="s">
        <v>6402</v>
      </c>
      <c r="Q566" t="s">
        <v>1127</v>
      </c>
      <c r="R566" t="s">
        <v>3399</v>
      </c>
      <c r="S566" t="s">
        <v>6403</v>
      </c>
      <c r="T566" t="s">
        <v>6404</v>
      </c>
      <c r="U566" s="83" t="str">
        <f t="shared" si="8"/>
        <v>MTWIND_1_UNIT 2</v>
      </c>
    </row>
    <row r="567" spans="1:21" x14ac:dyDescent="0.25">
      <c r="A567" t="s">
        <v>6397</v>
      </c>
      <c r="B567" t="s">
        <v>4405</v>
      </c>
      <c r="C567" t="s">
        <v>6408</v>
      </c>
      <c r="D567" s="82">
        <v>36974</v>
      </c>
      <c r="E567" t="s">
        <v>3399</v>
      </c>
      <c r="F567">
        <v>44.4</v>
      </c>
      <c r="G567" s="83">
        <v>44.4</v>
      </c>
      <c r="H567">
        <v>1</v>
      </c>
      <c r="I567" t="s">
        <v>6656</v>
      </c>
      <c r="K567" t="s">
        <v>1127</v>
      </c>
      <c r="L567" t="s">
        <v>5312</v>
      </c>
      <c r="M567" t="s">
        <v>5312</v>
      </c>
      <c r="N567" t="s">
        <v>6401</v>
      </c>
      <c r="O567" t="s">
        <v>2150</v>
      </c>
      <c r="P567" t="s">
        <v>6402</v>
      </c>
      <c r="Q567" t="s">
        <v>1127</v>
      </c>
      <c r="R567" t="s">
        <v>3399</v>
      </c>
      <c r="S567" t="s">
        <v>6403</v>
      </c>
      <c r="T567" t="s">
        <v>6404</v>
      </c>
      <c r="U567" s="83" t="str">
        <f t="shared" si="8"/>
        <v>MTWIND_1_UNIT 1</v>
      </c>
    </row>
    <row r="568" spans="1:21" x14ac:dyDescent="0.25">
      <c r="A568" t="s">
        <v>6397</v>
      </c>
      <c r="B568" t="s">
        <v>3490</v>
      </c>
      <c r="C568" t="s">
        <v>6408</v>
      </c>
      <c r="D568" s="82">
        <v>40962</v>
      </c>
      <c r="E568" t="s">
        <v>3399</v>
      </c>
      <c r="F568">
        <v>49</v>
      </c>
      <c r="G568" s="83">
        <v>49</v>
      </c>
      <c r="H568">
        <v>1</v>
      </c>
      <c r="I568" t="s">
        <v>2100</v>
      </c>
      <c r="K568" t="s">
        <v>1127</v>
      </c>
      <c r="L568" t="s">
        <v>5312</v>
      </c>
      <c r="M568" t="s">
        <v>5312</v>
      </c>
      <c r="N568" t="s">
        <v>6401</v>
      </c>
      <c r="O568" t="s">
        <v>2101</v>
      </c>
      <c r="P568" t="s">
        <v>6402</v>
      </c>
      <c r="Q568" t="s">
        <v>1127</v>
      </c>
      <c r="R568" t="s">
        <v>3399</v>
      </c>
      <c r="S568" t="s">
        <v>6403</v>
      </c>
      <c r="T568" t="s">
        <v>6404</v>
      </c>
      <c r="U568" s="83" t="str">
        <f t="shared" si="8"/>
        <v>BLAST_1_WIND</v>
      </c>
    </row>
    <row r="569" spans="1:21" x14ac:dyDescent="0.25">
      <c r="A569" t="s">
        <v>6397</v>
      </c>
      <c r="B569" t="s">
        <v>4233</v>
      </c>
      <c r="C569" t="s">
        <v>6408</v>
      </c>
      <c r="D569" s="82">
        <v>37448</v>
      </c>
      <c r="E569" t="s">
        <v>6409</v>
      </c>
      <c r="F569" t="s">
        <v>6432</v>
      </c>
      <c r="G569" s="83">
        <v>510</v>
      </c>
      <c r="H569">
        <v>1</v>
      </c>
      <c r="I569" t="s">
        <v>7147</v>
      </c>
      <c r="J569" t="s">
        <v>4232</v>
      </c>
      <c r="K569" t="s">
        <v>6427</v>
      </c>
      <c r="L569" t="s">
        <v>5312</v>
      </c>
      <c r="M569" t="s">
        <v>5319</v>
      </c>
      <c r="N569" t="s">
        <v>6401</v>
      </c>
      <c r="O569" t="s">
        <v>4232</v>
      </c>
      <c r="P569" t="s">
        <v>6402</v>
      </c>
      <c r="Q569" t="s">
        <v>6427</v>
      </c>
      <c r="R569" t="s">
        <v>6436</v>
      </c>
      <c r="S569" t="s">
        <v>6403</v>
      </c>
      <c r="T569" t="s">
        <v>6407</v>
      </c>
      <c r="U569" s="83" t="str">
        <f t="shared" si="8"/>
        <v>MOSSLD_2_PSP2</v>
      </c>
    </row>
    <row r="570" spans="1:21" x14ac:dyDescent="0.25">
      <c r="A570" t="s">
        <v>6397</v>
      </c>
      <c r="B570" t="s">
        <v>4230</v>
      </c>
      <c r="C570" t="s">
        <v>6408</v>
      </c>
      <c r="D570" s="82">
        <v>37438</v>
      </c>
      <c r="E570" t="s">
        <v>6409</v>
      </c>
      <c r="F570" t="s">
        <v>6432</v>
      </c>
      <c r="G570" s="83">
        <v>510</v>
      </c>
      <c r="H570">
        <v>1</v>
      </c>
      <c r="I570" t="s">
        <v>7147</v>
      </c>
      <c r="J570" t="s">
        <v>4228</v>
      </c>
      <c r="K570" t="s">
        <v>6427</v>
      </c>
      <c r="L570" t="s">
        <v>5312</v>
      </c>
      <c r="M570" t="s">
        <v>5319</v>
      </c>
      <c r="N570" t="s">
        <v>6401</v>
      </c>
      <c r="O570" t="s">
        <v>4228</v>
      </c>
      <c r="P570" t="s">
        <v>6402</v>
      </c>
      <c r="Q570" t="s">
        <v>6427</v>
      </c>
      <c r="R570" t="s">
        <v>6436</v>
      </c>
      <c r="S570" t="s">
        <v>6403</v>
      </c>
      <c r="T570" t="s">
        <v>6407</v>
      </c>
      <c r="U570" s="83" t="str">
        <f t="shared" si="8"/>
        <v>MOSSLD_2_PSP1</v>
      </c>
    </row>
    <row r="571" spans="1:21" x14ac:dyDescent="0.25">
      <c r="A571" t="s">
        <v>6397</v>
      </c>
      <c r="B571" t="s">
        <v>7546</v>
      </c>
      <c r="C571" t="s">
        <v>6399</v>
      </c>
      <c r="D571" t="s">
        <v>6400</v>
      </c>
      <c r="E571" t="s">
        <v>6475</v>
      </c>
      <c r="F571">
        <v>198</v>
      </c>
      <c r="G571" s="83">
        <v>198</v>
      </c>
      <c r="H571">
        <v>1</v>
      </c>
      <c r="I571" t="s">
        <v>6549</v>
      </c>
      <c r="J571" t="s">
        <v>4232</v>
      </c>
      <c r="L571" t="s">
        <v>5312</v>
      </c>
      <c r="M571" t="s">
        <v>5319</v>
      </c>
      <c r="N571" t="s">
        <v>6401</v>
      </c>
      <c r="O571" t="s">
        <v>7547</v>
      </c>
      <c r="P571" t="s">
        <v>6402</v>
      </c>
      <c r="R571" t="s">
        <v>6437</v>
      </c>
      <c r="S571" t="s">
        <v>6403</v>
      </c>
      <c r="T571" t="s">
        <v>6407</v>
      </c>
      <c r="U571" s="83" t="str">
        <f t="shared" si="8"/>
        <v>MOSSLD_2_PSP2</v>
      </c>
    </row>
    <row r="572" spans="1:21" x14ac:dyDescent="0.25">
      <c r="A572" t="s">
        <v>6397</v>
      </c>
      <c r="B572" t="s">
        <v>7120</v>
      </c>
      <c r="C572" t="s">
        <v>6399</v>
      </c>
      <c r="D572" t="s">
        <v>6400</v>
      </c>
      <c r="E572" t="s">
        <v>6409</v>
      </c>
      <c r="F572">
        <v>176</v>
      </c>
      <c r="G572" s="83">
        <v>176</v>
      </c>
      <c r="H572">
        <v>1</v>
      </c>
      <c r="I572" t="s">
        <v>6549</v>
      </c>
      <c r="J572" t="s">
        <v>4232</v>
      </c>
      <c r="L572" t="s">
        <v>5312</v>
      </c>
      <c r="M572" t="s">
        <v>5319</v>
      </c>
      <c r="N572" t="s">
        <v>6401</v>
      </c>
      <c r="O572" t="s">
        <v>7121</v>
      </c>
      <c r="P572" t="s">
        <v>6402</v>
      </c>
      <c r="R572" t="s">
        <v>6425</v>
      </c>
      <c r="S572" t="s">
        <v>6403</v>
      </c>
      <c r="T572" t="s">
        <v>6407</v>
      </c>
      <c r="U572" s="83" t="str">
        <f t="shared" si="8"/>
        <v>MOSSLD_2_PSP2</v>
      </c>
    </row>
    <row r="573" spans="1:21" x14ac:dyDescent="0.25">
      <c r="A573" t="s">
        <v>6397</v>
      </c>
      <c r="B573" t="s">
        <v>7434</v>
      </c>
      <c r="C573" t="s">
        <v>6399</v>
      </c>
      <c r="D573" t="s">
        <v>6400</v>
      </c>
      <c r="E573" t="s">
        <v>6409</v>
      </c>
      <c r="F573">
        <v>176</v>
      </c>
      <c r="G573" s="83">
        <v>176</v>
      </c>
      <c r="H573">
        <v>1</v>
      </c>
      <c r="I573" t="s">
        <v>6549</v>
      </c>
      <c r="J573" t="s">
        <v>4232</v>
      </c>
      <c r="L573" t="s">
        <v>5312</v>
      </c>
      <c r="M573" t="s">
        <v>5319</v>
      </c>
      <c r="N573" t="s">
        <v>6401</v>
      </c>
      <c r="O573" t="s">
        <v>7435</v>
      </c>
      <c r="P573" t="s">
        <v>6402</v>
      </c>
      <c r="R573" t="s">
        <v>6425</v>
      </c>
      <c r="S573" t="s">
        <v>6403</v>
      </c>
      <c r="T573" t="s">
        <v>6407</v>
      </c>
      <c r="U573" s="83" t="str">
        <f t="shared" si="8"/>
        <v>MOSSLD_2_PSP2</v>
      </c>
    </row>
    <row r="574" spans="1:21" x14ac:dyDescent="0.25">
      <c r="A574" t="s">
        <v>6397</v>
      </c>
      <c r="B574" t="s">
        <v>6601</v>
      </c>
      <c r="C574" t="s">
        <v>6399</v>
      </c>
      <c r="D574" t="s">
        <v>6400</v>
      </c>
      <c r="E574" t="s">
        <v>6475</v>
      </c>
      <c r="F574">
        <v>198</v>
      </c>
      <c r="G574" s="83">
        <v>198</v>
      </c>
      <c r="H574">
        <v>1</v>
      </c>
      <c r="I574" t="s">
        <v>6549</v>
      </c>
      <c r="J574" t="s">
        <v>4228</v>
      </c>
      <c r="L574" t="s">
        <v>5312</v>
      </c>
      <c r="M574" t="s">
        <v>5319</v>
      </c>
      <c r="N574" t="s">
        <v>6401</v>
      </c>
      <c r="O574" t="s">
        <v>6602</v>
      </c>
      <c r="P574" t="s">
        <v>6402</v>
      </c>
      <c r="R574" t="s">
        <v>6437</v>
      </c>
      <c r="S574" t="s">
        <v>6403</v>
      </c>
      <c r="T574" t="s">
        <v>6407</v>
      </c>
      <c r="U574" s="83" t="str">
        <f t="shared" si="8"/>
        <v>MOSSLD_2_PSP1</v>
      </c>
    </row>
    <row r="575" spans="1:21" x14ac:dyDescent="0.25">
      <c r="A575" t="s">
        <v>6397</v>
      </c>
      <c r="B575" t="s">
        <v>6716</v>
      </c>
      <c r="C575" t="s">
        <v>6399</v>
      </c>
      <c r="D575" t="s">
        <v>6400</v>
      </c>
      <c r="E575" t="s">
        <v>6409</v>
      </c>
      <c r="F575">
        <v>176</v>
      </c>
      <c r="G575" s="83">
        <v>176</v>
      </c>
      <c r="H575">
        <v>1</v>
      </c>
      <c r="I575" t="s">
        <v>6549</v>
      </c>
      <c r="J575" t="s">
        <v>4228</v>
      </c>
      <c r="L575" t="s">
        <v>5312</v>
      </c>
      <c r="M575" t="s">
        <v>5319</v>
      </c>
      <c r="N575" t="s">
        <v>6401</v>
      </c>
      <c r="O575" t="s">
        <v>6717</v>
      </c>
      <c r="P575" t="s">
        <v>6402</v>
      </c>
      <c r="R575" t="s">
        <v>6425</v>
      </c>
      <c r="S575" t="s">
        <v>6403</v>
      </c>
      <c r="T575" t="s">
        <v>6407</v>
      </c>
      <c r="U575" s="83" t="str">
        <f t="shared" si="8"/>
        <v>MOSSLD_2_PSP1</v>
      </c>
    </row>
    <row r="576" spans="1:21" x14ac:dyDescent="0.25">
      <c r="A576" t="s">
        <v>6397</v>
      </c>
      <c r="B576" t="s">
        <v>6548</v>
      </c>
      <c r="C576" t="s">
        <v>6399</v>
      </c>
      <c r="D576" t="s">
        <v>6400</v>
      </c>
      <c r="E576" t="s">
        <v>6409</v>
      </c>
      <c r="F576">
        <v>176</v>
      </c>
      <c r="G576" s="83">
        <v>176</v>
      </c>
      <c r="H576">
        <v>1</v>
      </c>
      <c r="I576" t="s">
        <v>6549</v>
      </c>
      <c r="J576" t="s">
        <v>4228</v>
      </c>
      <c r="L576" t="s">
        <v>5312</v>
      </c>
      <c r="M576" t="s">
        <v>5319</v>
      </c>
      <c r="N576" t="s">
        <v>6401</v>
      </c>
      <c r="O576" t="s">
        <v>6550</v>
      </c>
      <c r="P576" t="s">
        <v>6402</v>
      </c>
      <c r="R576" t="s">
        <v>6425</v>
      </c>
      <c r="S576" t="s">
        <v>6403</v>
      </c>
      <c r="T576" t="s">
        <v>6407</v>
      </c>
      <c r="U576" s="83" t="str">
        <f t="shared" si="8"/>
        <v>MOSSLD_2_PSP1</v>
      </c>
    </row>
    <row r="577" spans="1:21" x14ac:dyDescent="0.25">
      <c r="A577" t="s">
        <v>6397</v>
      </c>
      <c r="B577" t="s">
        <v>5511</v>
      </c>
      <c r="C577" t="s">
        <v>6408</v>
      </c>
      <c r="D577" s="82">
        <v>42347</v>
      </c>
      <c r="E577" t="s">
        <v>6418</v>
      </c>
      <c r="F577">
        <v>1.5</v>
      </c>
      <c r="G577" s="83">
        <v>1.5</v>
      </c>
      <c r="H577">
        <v>1</v>
      </c>
      <c r="I577" t="s">
        <v>7371</v>
      </c>
      <c r="K577" t="s">
        <v>1127</v>
      </c>
      <c r="L577" t="s">
        <v>5312</v>
      </c>
      <c r="M577" t="s">
        <v>5312</v>
      </c>
      <c r="N577" t="s">
        <v>6401</v>
      </c>
      <c r="O577" t="s">
        <v>1783</v>
      </c>
      <c r="P577" t="s">
        <v>6402</v>
      </c>
      <c r="Q577" t="s">
        <v>1127</v>
      </c>
      <c r="R577" t="s">
        <v>6420</v>
      </c>
      <c r="S577" t="s">
        <v>6403</v>
      </c>
      <c r="T577" t="s">
        <v>6404</v>
      </c>
      <c r="U577" s="83" t="str">
        <f t="shared" si="8"/>
        <v>OASIS_6_SOLAR1</v>
      </c>
    </row>
    <row r="578" spans="1:21" x14ac:dyDescent="0.25">
      <c r="A578" t="s">
        <v>6397</v>
      </c>
      <c r="B578" t="s">
        <v>4374</v>
      </c>
      <c r="C578" t="s">
        <v>6408</v>
      </c>
      <c r="D578" s="82">
        <v>27760</v>
      </c>
      <c r="E578" t="s">
        <v>6429</v>
      </c>
      <c r="F578">
        <v>35.799999999999997</v>
      </c>
      <c r="G578" s="83">
        <v>0.8</v>
      </c>
      <c r="H578">
        <v>1</v>
      </c>
      <c r="I578" t="s">
        <v>6443</v>
      </c>
      <c r="K578" t="s">
        <v>1127</v>
      </c>
      <c r="L578" t="s">
        <v>5319</v>
      </c>
      <c r="M578" t="s">
        <v>5312</v>
      </c>
      <c r="N578" t="s">
        <v>6401</v>
      </c>
      <c r="O578" t="s">
        <v>1368</v>
      </c>
      <c r="P578" t="s">
        <v>6402</v>
      </c>
      <c r="Q578" t="s">
        <v>1127</v>
      </c>
      <c r="R578" t="s">
        <v>6429</v>
      </c>
      <c r="S578" t="s">
        <v>6403</v>
      </c>
      <c r="T578" t="s">
        <v>6404</v>
      </c>
      <c r="U578" s="83" t="str">
        <f t="shared" ref="U578:U641" si="9">IF(J578="",O578,J578)</f>
        <v>MOORPK_6_QF</v>
      </c>
    </row>
    <row r="579" spans="1:21" x14ac:dyDescent="0.25">
      <c r="A579" t="s">
        <v>6397</v>
      </c>
      <c r="B579" t="s">
        <v>7466</v>
      </c>
      <c r="C579" t="s">
        <v>6399</v>
      </c>
      <c r="D579" t="s">
        <v>6400</v>
      </c>
      <c r="F579">
        <v>1.5</v>
      </c>
      <c r="G579" s="83">
        <v>1.5</v>
      </c>
      <c r="H579">
        <v>1</v>
      </c>
      <c r="J579" t="s">
        <v>467</v>
      </c>
      <c r="L579" t="s">
        <v>5312</v>
      </c>
      <c r="M579" t="s">
        <v>5319</v>
      </c>
      <c r="N579" t="s">
        <v>6401</v>
      </c>
      <c r="O579" t="s">
        <v>7467</v>
      </c>
      <c r="P579" t="s">
        <v>6402</v>
      </c>
      <c r="S579" t="s">
        <v>6403</v>
      </c>
      <c r="T579" t="s">
        <v>6407</v>
      </c>
      <c r="U579" s="83" t="str">
        <f t="shared" si="9"/>
        <v>MONTPH_7_UNITS</v>
      </c>
    </row>
    <row r="580" spans="1:21" x14ac:dyDescent="0.25">
      <c r="A580" t="s">
        <v>6397</v>
      </c>
      <c r="B580" t="s">
        <v>7170</v>
      </c>
      <c r="C580" t="s">
        <v>6399</v>
      </c>
      <c r="D580" t="s">
        <v>6400</v>
      </c>
      <c r="F580">
        <v>5.7</v>
      </c>
      <c r="G580" s="83">
        <v>5.7</v>
      </c>
      <c r="H580">
        <v>1</v>
      </c>
      <c r="J580" t="s">
        <v>467</v>
      </c>
      <c r="L580" t="s">
        <v>5312</v>
      </c>
      <c r="M580" t="s">
        <v>5319</v>
      </c>
      <c r="N580" t="s">
        <v>6401</v>
      </c>
      <c r="O580" t="s">
        <v>7171</v>
      </c>
      <c r="P580" t="s">
        <v>6402</v>
      </c>
      <c r="S580" t="s">
        <v>6403</v>
      </c>
      <c r="T580" t="s">
        <v>6407</v>
      </c>
      <c r="U580" s="83" t="str">
        <f t="shared" si="9"/>
        <v>MONTPH_7_UNITS</v>
      </c>
    </row>
    <row r="581" spans="1:21" x14ac:dyDescent="0.25">
      <c r="A581" t="s">
        <v>6397</v>
      </c>
      <c r="B581" t="s">
        <v>7233</v>
      </c>
      <c r="C581" t="s">
        <v>6399</v>
      </c>
      <c r="D581" t="s">
        <v>6400</v>
      </c>
      <c r="F581">
        <v>5.7</v>
      </c>
      <c r="G581" s="83">
        <v>5.7</v>
      </c>
      <c r="H581">
        <v>1</v>
      </c>
      <c r="J581" t="s">
        <v>467</v>
      </c>
      <c r="L581" t="s">
        <v>5312</v>
      </c>
      <c r="M581" t="s">
        <v>5319</v>
      </c>
      <c r="N581" t="s">
        <v>6401</v>
      </c>
      <c r="O581" t="s">
        <v>2426</v>
      </c>
      <c r="P581" t="s">
        <v>6402</v>
      </c>
      <c r="S581" t="s">
        <v>6403</v>
      </c>
      <c r="T581" t="s">
        <v>6407</v>
      </c>
      <c r="U581" s="83" t="str">
        <f t="shared" si="9"/>
        <v>MONTPH_7_UNITS</v>
      </c>
    </row>
    <row r="582" spans="1:21" x14ac:dyDescent="0.25">
      <c r="A582" t="s">
        <v>6397</v>
      </c>
      <c r="B582" t="s">
        <v>4371</v>
      </c>
      <c r="C582" t="s">
        <v>6408</v>
      </c>
      <c r="D582" s="82">
        <v>27030</v>
      </c>
      <c r="E582" t="s">
        <v>6413</v>
      </c>
      <c r="F582" t="s">
        <v>6432</v>
      </c>
      <c r="G582" s="83">
        <v>12.5</v>
      </c>
      <c r="H582">
        <v>1</v>
      </c>
      <c r="I582" t="s">
        <v>6414</v>
      </c>
      <c r="J582" t="s">
        <v>467</v>
      </c>
      <c r="K582" t="s">
        <v>6427</v>
      </c>
      <c r="L582" t="s">
        <v>5312</v>
      </c>
      <c r="M582" t="s">
        <v>5319</v>
      </c>
      <c r="N582" t="s">
        <v>6401</v>
      </c>
      <c r="O582" t="s">
        <v>467</v>
      </c>
      <c r="P582" t="s">
        <v>6402</v>
      </c>
      <c r="Q582" t="s">
        <v>6427</v>
      </c>
      <c r="R582" t="s">
        <v>3385</v>
      </c>
      <c r="S582" t="s">
        <v>6403</v>
      </c>
      <c r="T582" t="s">
        <v>6407</v>
      </c>
      <c r="U582" s="83" t="str">
        <f t="shared" si="9"/>
        <v>MONTPH_7_UNITS</v>
      </c>
    </row>
    <row r="583" spans="1:21" x14ac:dyDescent="0.25">
      <c r="A583" t="s">
        <v>6397</v>
      </c>
      <c r="B583" t="s">
        <v>5377</v>
      </c>
      <c r="C583" t="s">
        <v>6408</v>
      </c>
      <c r="D583" s="82">
        <v>42948</v>
      </c>
      <c r="E583" t="s">
        <v>6413</v>
      </c>
      <c r="F583">
        <v>2.8</v>
      </c>
      <c r="G583" s="83">
        <v>2.8</v>
      </c>
      <c r="H583">
        <v>1</v>
      </c>
      <c r="I583" t="s">
        <v>6902</v>
      </c>
      <c r="K583" t="s">
        <v>6427</v>
      </c>
      <c r="L583" t="s">
        <v>5319</v>
      </c>
      <c r="M583" t="s">
        <v>5312</v>
      </c>
      <c r="N583" t="s">
        <v>6401</v>
      </c>
      <c r="O583" t="s">
        <v>5376</v>
      </c>
      <c r="P583" t="s">
        <v>6402</v>
      </c>
      <c r="Q583" t="s">
        <v>6427</v>
      </c>
      <c r="R583" t="s">
        <v>3385</v>
      </c>
      <c r="S583" t="s">
        <v>6403</v>
      </c>
      <c r="T583" t="s">
        <v>6407</v>
      </c>
      <c r="U583" s="83" t="str">
        <f t="shared" si="9"/>
        <v>COVERD_2_MCKHY1</v>
      </c>
    </row>
    <row r="584" spans="1:21" x14ac:dyDescent="0.25">
      <c r="A584" t="s">
        <v>6397</v>
      </c>
      <c r="B584" t="s">
        <v>5494</v>
      </c>
      <c r="C584" t="s">
        <v>6408</v>
      </c>
      <c r="D584" s="82">
        <v>43118</v>
      </c>
      <c r="E584" t="s">
        <v>3399</v>
      </c>
      <c r="F584">
        <v>5.7</v>
      </c>
      <c r="G584" s="83">
        <v>4.76</v>
      </c>
      <c r="H584">
        <v>1</v>
      </c>
      <c r="I584" t="s">
        <v>6667</v>
      </c>
      <c r="K584" t="s">
        <v>1127</v>
      </c>
      <c r="L584" t="s">
        <v>5312</v>
      </c>
      <c r="M584" t="s">
        <v>5312</v>
      </c>
      <c r="N584" t="s">
        <v>6401</v>
      </c>
      <c r="O584" t="s">
        <v>5493</v>
      </c>
      <c r="P584" t="s">
        <v>6402</v>
      </c>
      <c r="Q584" t="s">
        <v>1127</v>
      </c>
      <c r="R584" t="s">
        <v>3399</v>
      </c>
      <c r="S584" t="s">
        <v>6403</v>
      </c>
      <c r="T584" t="s">
        <v>6404</v>
      </c>
      <c r="U584" s="83" t="str">
        <f t="shared" si="9"/>
        <v>MONLTS_2_MONWD7</v>
      </c>
    </row>
    <row r="585" spans="1:21" x14ac:dyDescent="0.25">
      <c r="A585" t="s">
        <v>6397</v>
      </c>
      <c r="B585" t="s">
        <v>5492</v>
      </c>
      <c r="C585" t="s">
        <v>6408</v>
      </c>
      <c r="D585" s="82">
        <v>43117</v>
      </c>
      <c r="E585" t="s">
        <v>3399</v>
      </c>
      <c r="F585">
        <v>6.8</v>
      </c>
      <c r="G585" s="83">
        <v>5.25</v>
      </c>
      <c r="H585">
        <v>1</v>
      </c>
      <c r="I585" t="s">
        <v>6667</v>
      </c>
      <c r="K585" t="s">
        <v>1127</v>
      </c>
      <c r="L585" t="s">
        <v>5312</v>
      </c>
      <c r="M585" t="s">
        <v>5312</v>
      </c>
      <c r="N585" t="s">
        <v>6401</v>
      </c>
      <c r="O585" t="s">
        <v>5491</v>
      </c>
      <c r="P585" t="s">
        <v>6402</v>
      </c>
      <c r="Q585" t="s">
        <v>1127</v>
      </c>
      <c r="R585" t="s">
        <v>3399</v>
      </c>
      <c r="S585" t="s">
        <v>6403</v>
      </c>
      <c r="T585" t="s">
        <v>6404</v>
      </c>
      <c r="U585" s="83" t="str">
        <f t="shared" si="9"/>
        <v>MONLTS_2_MONWD6</v>
      </c>
    </row>
    <row r="586" spans="1:21" x14ac:dyDescent="0.25">
      <c r="A586" t="s">
        <v>6397</v>
      </c>
      <c r="B586" t="s">
        <v>5490</v>
      </c>
      <c r="C586" t="s">
        <v>6408</v>
      </c>
      <c r="D586" s="82">
        <v>43117</v>
      </c>
      <c r="E586" t="s">
        <v>3399</v>
      </c>
      <c r="F586">
        <v>5</v>
      </c>
      <c r="G586" s="83">
        <v>4.04</v>
      </c>
      <c r="H586">
        <v>1</v>
      </c>
      <c r="I586" t="s">
        <v>6667</v>
      </c>
      <c r="K586" t="s">
        <v>1127</v>
      </c>
      <c r="L586" t="s">
        <v>5312</v>
      </c>
      <c r="M586" t="s">
        <v>5312</v>
      </c>
      <c r="N586" t="s">
        <v>6401</v>
      </c>
      <c r="O586" t="s">
        <v>5489</v>
      </c>
      <c r="P586" t="s">
        <v>6402</v>
      </c>
      <c r="Q586" t="s">
        <v>1127</v>
      </c>
      <c r="R586" t="s">
        <v>3399</v>
      </c>
      <c r="S586" t="s">
        <v>6403</v>
      </c>
      <c r="T586" t="s">
        <v>6404</v>
      </c>
      <c r="U586" s="83" t="str">
        <f t="shared" si="9"/>
        <v>MONLTS_2_MONWD5</v>
      </c>
    </row>
    <row r="587" spans="1:21" x14ac:dyDescent="0.25">
      <c r="A587" t="s">
        <v>6397</v>
      </c>
      <c r="B587" t="s">
        <v>5488</v>
      </c>
      <c r="C587" t="s">
        <v>6408</v>
      </c>
      <c r="D587" s="82">
        <v>43117</v>
      </c>
      <c r="E587" t="s">
        <v>3399</v>
      </c>
      <c r="F587">
        <v>5</v>
      </c>
      <c r="G587" s="83">
        <v>4.75</v>
      </c>
      <c r="H587">
        <v>1</v>
      </c>
      <c r="I587" t="s">
        <v>6667</v>
      </c>
      <c r="K587" t="s">
        <v>1127</v>
      </c>
      <c r="L587" t="s">
        <v>5312</v>
      </c>
      <c r="M587" t="s">
        <v>5312</v>
      </c>
      <c r="N587" t="s">
        <v>6401</v>
      </c>
      <c r="O587" t="s">
        <v>5487</v>
      </c>
      <c r="P587" t="s">
        <v>6402</v>
      </c>
      <c r="Q587" t="s">
        <v>1127</v>
      </c>
      <c r="R587" t="s">
        <v>3399</v>
      </c>
      <c r="S587" t="s">
        <v>6403</v>
      </c>
      <c r="T587" t="s">
        <v>6404</v>
      </c>
      <c r="U587" s="83" t="str">
        <f t="shared" si="9"/>
        <v>MONLTS_2_MONWD4</v>
      </c>
    </row>
    <row r="588" spans="1:21" x14ac:dyDescent="0.25">
      <c r="A588" t="s">
        <v>6397</v>
      </c>
      <c r="B588" t="s">
        <v>4369</v>
      </c>
      <c r="C588" t="s">
        <v>6408</v>
      </c>
      <c r="D588" s="82">
        <v>42536</v>
      </c>
      <c r="E588" t="s">
        <v>6418</v>
      </c>
      <c r="F588">
        <v>20</v>
      </c>
      <c r="G588" s="83">
        <v>20</v>
      </c>
      <c r="H588">
        <v>1</v>
      </c>
      <c r="I588" t="s">
        <v>1822</v>
      </c>
      <c r="K588" t="s">
        <v>1127</v>
      </c>
      <c r="L588" t="s">
        <v>5312</v>
      </c>
      <c r="M588" t="s">
        <v>5312</v>
      </c>
      <c r="N588" t="s">
        <v>6401</v>
      </c>
      <c r="O588" t="s">
        <v>1823</v>
      </c>
      <c r="P588" t="s">
        <v>6402</v>
      </c>
      <c r="Q588" t="s">
        <v>1127</v>
      </c>
      <c r="R588" t="s">
        <v>6420</v>
      </c>
      <c r="S588" t="s">
        <v>6403</v>
      </c>
      <c r="T588" t="s">
        <v>6404</v>
      </c>
      <c r="U588" s="83" t="str">
        <f t="shared" si="9"/>
        <v>MOJAVW_2_SOLAR</v>
      </c>
    </row>
    <row r="589" spans="1:21" x14ac:dyDescent="0.25">
      <c r="A589" t="s">
        <v>6397</v>
      </c>
      <c r="B589" t="s">
        <v>4754</v>
      </c>
      <c r="C589" t="s">
        <v>6408</v>
      </c>
      <c r="D589" s="82">
        <v>41977</v>
      </c>
      <c r="E589" t="s">
        <v>6418</v>
      </c>
      <c r="F589" t="s">
        <v>6432</v>
      </c>
      <c r="G589" s="83">
        <v>275</v>
      </c>
      <c r="H589">
        <v>1</v>
      </c>
      <c r="I589" t="s">
        <v>6752</v>
      </c>
      <c r="J589" t="s">
        <v>988</v>
      </c>
      <c r="K589" t="s">
        <v>1127</v>
      </c>
      <c r="L589" t="s">
        <v>5312</v>
      </c>
      <c r="M589" t="s">
        <v>5319</v>
      </c>
      <c r="N589" t="s">
        <v>6401</v>
      </c>
      <c r="O589" t="s">
        <v>988</v>
      </c>
      <c r="P589" t="s">
        <v>6402</v>
      </c>
      <c r="Q589" t="s">
        <v>1127</v>
      </c>
      <c r="R589" t="s">
        <v>6437</v>
      </c>
      <c r="S589" t="s">
        <v>6403</v>
      </c>
      <c r="T589" t="s">
        <v>6404</v>
      </c>
      <c r="U589" s="83" t="str">
        <f t="shared" si="9"/>
        <v>SANDLT_2_SUNITS</v>
      </c>
    </row>
    <row r="590" spans="1:21" x14ac:dyDescent="0.25">
      <c r="A590" t="s">
        <v>6397</v>
      </c>
      <c r="B590" t="s">
        <v>4368</v>
      </c>
      <c r="C590" t="s">
        <v>6408</v>
      </c>
      <c r="D590" s="82">
        <v>35065</v>
      </c>
      <c r="E590" t="s">
        <v>6413</v>
      </c>
      <c r="F590">
        <v>34.5</v>
      </c>
      <c r="G590" s="83">
        <v>14.36</v>
      </c>
      <c r="H590">
        <v>1</v>
      </c>
      <c r="I590" t="s">
        <v>6416</v>
      </c>
      <c r="K590" t="s">
        <v>1127</v>
      </c>
      <c r="L590" t="s">
        <v>5312</v>
      </c>
      <c r="M590" t="s">
        <v>5312</v>
      </c>
      <c r="N590" t="s">
        <v>6401</v>
      </c>
      <c r="O590" t="s">
        <v>4367</v>
      </c>
      <c r="P590" t="s">
        <v>6402</v>
      </c>
      <c r="Q590" t="s">
        <v>6689</v>
      </c>
      <c r="R590" t="s">
        <v>3385</v>
      </c>
      <c r="S590" t="s">
        <v>6403</v>
      </c>
      <c r="T590" t="s">
        <v>6404</v>
      </c>
      <c r="U590" s="83" t="str">
        <f t="shared" si="9"/>
        <v>MOJAVE_1_SIPHON</v>
      </c>
    </row>
    <row r="591" spans="1:21" x14ac:dyDescent="0.25">
      <c r="A591" t="s">
        <v>6397</v>
      </c>
      <c r="B591" t="s">
        <v>6405</v>
      </c>
      <c r="C591" t="s">
        <v>6399</v>
      </c>
      <c r="D591" t="s">
        <v>6400</v>
      </c>
      <c r="F591">
        <v>52</v>
      </c>
      <c r="G591" s="83">
        <v>52</v>
      </c>
      <c r="H591">
        <v>1</v>
      </c>
      <c r="J591" t="s">
        <v>2674</v>
      </c>
      <c r="L591" t="s">
        <v>5312</v>
      </c>
      <c r="M591" t="s">
        <v>5319</v>
      </c>
      <c r="N591" t="s">
        <v>6401</v>
      </c>
      <c r="O591" t="s">
        <v>6406</v>
      </c>
      <c r="P591" t="s">
        <v>6402</v>
      </c>
      <c r="S591" t="s">
        <v>6403</v>
      </c>
      <c r="T591" t="s">
        <v>6407</v>
      </c>
      <c r="U591" s="83" t="str">
        <f t="shared" si="9"/>
        <v>INTKEP_2_UNITS</v>
      </c>
    </row>
    <row r="592" spans="1:21" x14ac:dyDescent="0.25">
      <c r="A592" t="s">
        <v>6397</v>
      </c>
      <c r="B592" t="s">
        <v>6855</v>
      </c>
      <c r="C592" t="s">
        <v>6399</v>
      </c>
      <c r="D592" t="s">
        <v>6400</v>
      </c>
      <c r="F592">
        <v>52</v>
      </c>
      <c r="G592" s="83">
        <v>52</v>
      </c>
      <c r="H592">
        <v>1</v>
      </c>
      <c r="J592" t="s">
        <v>2674</v>
      </c>
      <c r="L592" t="s">
        <v>5312</v>
      </c>
      <c r="M592" t="s">
        <v>5319</v>
      </c>
      <c r="N592" t="s">
        <v>6401</v>
      </c>
      <c r="O592" t="s">
        <v>6856</v>
      </c>
      <c r="P592" t="s">
        <v>6402</v>
      </c>
      <c r="S592" t="s">
        <v>6403</v>
      </c>
      <c r="T592" t="s">
        <v>6407</v>
      </c>
      <c r="U592" s="83" t="str">
        <f t="shared" si="9"/>
        <v>INTKEP_2_UNITS</v>
      </c>
    </row>
    <row r="593" spans="1:21" x14ac:dyDescent="0.25">
      <c r="A593" t="s">
        <v>6397</v>
      </c>
      <c r="B593" t="s">
        <v>3622</v>
      </c>
      <c r="C593" t="s">
        <v>6408</v>
      </c>
      <c r="D593" s="82">
        <v>37819</v>
      </c>
      <c r="E593" t="s">
        <v>3785</v>
      </c>
      <c r="F593">
        <v>2.1</v>
      </c>
      <c r="G593" s="83">
        <v>1.9</v>
      </c>
      <c r="H593">
        <v>1</v>
      </c>
      <c r="I593" t="s">
        <v>7506</v>
      </c>
      <c r="K593" t="s">
        <v>1127</v>
      </c>
      <c r="L593" t="s">
        <v>5312</v>
      </c>
      <c r="M593" t="s">
        <v>5312</v>
      </c>
      <c r="N593" t="s">
        <v>6401</v>
      </c>
      <c r="O593" t="s">
        <v>2991</v>
      </c>
      <c r="P593" t="s">
        <v>6402</v>
      </c>
      <c r="Q593" t="s">
        <v>1127</v>
      </c>
      <c r="R593" t="s">
        <v>6410</v>
      </c>
      <c r="S593" t="s">
        <v>6403</v>
      </c>
      <c r="T593" t="s">
        <v>6404</v>
      </c>
      <c r="U593" s="83" t="str">
        <f t="shared" si="9"/>
        <v>CHINO_7_MILIKN</v>
      </c>
    </row>
    <row r="594" spans="1:21" x14ac:dyDescent="0.25">
      <c r="A594" t="s">
        <v>6397</v>
      </c>
      <c r="B594" t="s">
        <v>4094</v>
      </c>
      <c r="C594" t="s">
        <v>6408</v>
      </c>
      <c r="D594" s="82">
        <v>41664</v>
      </c>
      <c r="E594" t="s">
        <v>6409</v>
      </c>
      <c r="F594">
        <v>49.5</v>
      </c>
      <c r="G594" s="83">
        <v>48.71</v>
      </c>
      <c r="H594">
        <v>1</v>
      </c>
      <c r="I594" t="s">
        <v>6720</v>
      </c>
      <c r="K594" t="s">
        <v>6456</v>
      </c>
      <c r="L594" t="s">
        <v>5312</v>
      </c>
      <c r="M594" t="s">
        <v>5312</v>
      </c>
      <c r="N594" t="s">
        <v>6401</v>
      </c>
      <c r="O594" t="s">
        <v>4093</v>
      </c>
      <c r="P594" t="s">
        <v>6402</v>
      </c>
      <c r="Q594" t="s">
        <v>6456</v>
      </c>
      <c r="R594" t="s">
        <v>6425</v>
      </c>
      <c r="S594" t="s">
        <v>6403</v>
      </c>
      <c r="T594" t="s">
        <v>6404</v>
      </c>
      <c r="U594" s="83" t="str">
        <f t="shared" si="9"/>
        <v>ESCNDO_6_PL1X2</v>
      </c>
    </row>
    <row r="595" spans="1:21" x14ac:dyDescent="0.25">
      <c r="A595" t="s">
        <v>6397</v>
      </c>
      <c r="B595" t="s">
        <v>3746</v>
      </c>
      <c r="C595" t="s">
        <v>6408</v>
      </c>
      <c r="D595" s="82">
        <v>35431</v>
      </c>
      <c r="E595" t="s">
        <v>3785</v>
      </c>
      <c r="F595">
        <v>2.7</v>
      </c>
      <c r="G595" s="83">
        <v>4</v>
      </c>
      <c r="H595">
        <v>1</v>
      </c>
      <c r="I595" t="s">
        <v>7187</v>
      </c>
      <c r="K595" t="s">
        <v>6427</v>
      </c>
      <c r="L595" t="s">
        <v>5319</v>
      </c>
      <c r="M595" t="s">
        <v>5312</v>
      </c>
      <c r="N595" t="s">
        <v>6401</v>
      </c>
      <c r="O595" t="s">
        <v>3055</v>
      </c>
      <c r="P595" t="s">
        <v>6402</v>
      </c>
      <c r="Q595" t="s">
        <v>6427</v>
      </c>
      <c r="R595" t="s">
        <v>6410</v>
      </c>
      <c r="S595" t="s">
        <v>6403</v>
      </c>
      <c r="T595" t="s">
        <v>6407</v>
      </c>
      <c r="U595" s="83" t="str">
        <f t="shared" si="9"/>
        <v>DAVIS_7_MNMETH</v>
      </c>
    </row>
    <row r="596" spans="1:21" x14ac:dyDescent="0.25">
      <c r="A596" t="s">
        <v>6397</v>
      </c>
      <c r="B596" t="s">
        <v>6369</v>
      </c>
      <c r="C596" t="s">
        <v>6408</v>
      </c>
      <c r="D596" s="82">
        <v>35343</v>
      </c>
      <c r="E596" t="s">
        <v>3785</v>
      </c>
      <c r="F596">
        <v>6.5</v>
      </c>
      <c r="G596" s="83">
        <v>6.5</v>
      </c>
      <c r="H596">
        <v>1</v>
      </c>
      <c r="I596" t="s">
        <v>7159</v>
      </c>
      <c r="K596" t="s">
        <v>1127</v>
      </c>
      <c r="L596" t="s">
        <v>5319</v>
      </c>
      <c r="M596" t="s">
        <v>5312</v>
      </c>
      <c r="N596" t="s">
        <v>6401</v>
      </c>
      <c r="O596" t="s">
        <v>2963</v>
      </c>
      <c r="P596" t="s">
        <v>6402</v>
      </c>
      <c r="Q596" t="s">
        <v>1127</v>
      </c>
      <c r="R596" t="s">
        <v>6437</v>
      </c>
      <c r="S596" t="s">
        <v>6403</v>
      </c>
      <c r="T596" t="s">
        <v>6404</v>
      </c>
      <c r="U596" s="83" t="str">
        <f t="shared" si="9"/>
        <v>WALNUT_7_WCOVST</v>
      </c>
    </row>
    <row r="597" spans="1:21" x14ac:dyDescent="0.25">
      <c r="A597" t="s">
        <v>6397</v>
      </c>
      <c r="B597" t="s">
        <v>5904</v>
      </c>
      <c r="C597" t="s">
        <v>6408</v>
      </c>
      <c r="D597" s="82">
        <v>35923</v>
      </c>
      <c r="E597" t="s">
        <v>3483</v>
      </c>
      <c r="F597">
        <v>1.5</v>
      </c>
      <c r="G597" s="83">
        <v>1.5</v>
      </c>
      <c r="H597">
        <v>1</v>
      </c>
      <c r="I597" t="s">
        <v>6823</v>
      </c>
      <c r="K597" t="s">
        <v>1127</v>
      </c>
      <c r="L597" t="s">
        <v>5312</v>
      </c>
      <c r="M597" t="s">
        <v>5312</v>
      </c>
      <c r="N597" t="s">
        <v>6401</v>
      </c>
      <c r="O597" t="s">
        <v>4670</v>
      </c>
      <c r="P597" t="s">
        <v>6402</v>
      </c>
      <c r="Q597" t="s">
        <v>1127</v>
      </c>
      <c r="R597" t="s">
        <v>6410</v>
      </c>
      <c r="S597" t="s">
        <v>6403</v>
      </c>
      <c r="T597" t="s">
        <v>6404</v>
      </c>
      <c r="U597" s="83" t="str">
        <f t="shared" si="9"/>
        <v>RECTOR_7_TULARE</v>
      </c>
    </row>
    <row r="598" spans="1:21" x14ac:dyDescent="0.25">
      <c r="A598" t="s">
        <v>6397</v>
      </c>
      <c r="B598" t="s">
        <v>4774</v>
      </c>
      <c r="C598" t="s">
        <v>6408</v>
      </c>
      <c r="D598" s="82">
        <v>36165</v>
      </c>
      <c r="E598" t="s">
        <v>3785</v>
      </c>
      <c r="F598">
        <v>6</v>
      </c>
      <c r="G598" s="83">
        <v>6.1</v>
      </c>
      <c r="H598">
        <v>1</v>
      </c>
      <c r="I598" t="s">
        <v>2858</v>
      </c>
      <c r="K598" t="s">
        <v>1127</v>
      </c>
      <c r="L598" t="s">
        <v>5319</v>
      </c>
      <c r="M598" t="s">
        <v>5312</v>
      </c>
      <c r="N598" t="s">
        <v>6401</v>
      </c>
      <c r="O598" t="s">
        <v>2859</v>
      </c>
      <c r="P598" t="s">
        <v>6402</v>
      </c>
      <c r="Q598" t="s">
        <v>1127</v>
      </c>
      <c r="R598" t="s">
        <v>6410</v>
      </c>
      <c r="S598" t="s">
        <v>6403</v>
      </c>
      <c r="T598" t="s">
        <v>6404</v>
      </c>
      <c r="U598" s="83" t="str">
        <f t="shared" si="9"/>
        <v>SAUGUS_7_LOPEZ</v>
      </c>
    </row>
    <row r="599" spans="1:21" x14ac:dyDescent="0.25">
      <c r="A599" t="s">
        <v>6397</v>
      </c>
      <c r="B599" t="s">
        <v>4352</v>
      </c>
      <c r="C599" t="s">
        <v>6408</v>
      </c>
      <c r="D599" t="s">
        <v>6400</v>
      </c>
      <c r="E599" t="s">
        <v>6429</v>
      </c>
      <c r="F599">
        <v>2</v>
      </c>
      <c r="G599" s="83">
        <v>1</v>
      </c>
      <c r="H599">
        <v>1</v>
      </c>
      <c r="I599" t="s">
        <v>6414</v>
      </c>
      <c r="K599" t="s">
        <v>6427</v>
      </c>
      <c r="L599" t="s">
        <v>5319</v>
      </c>
      <c r="M599" t="s">
        <v>5312</v>
      </c>
      <c r="N599" t="s">
        <v>6401</v>
      </c>
      <c r="O599" t="s">
        <v>4352</v>
      </c>
      <c r="P599" t="s">
        <v>6402</v>
      </c>
      <c r="Q599" t="s">
        <v>6427</v>
      </c>
      <c r="R599" t="s">
        <v>6429</v>
      </c>
      <c r="S599" t="s">
        <v>6403</v>
      </c>
      <c r="T599" t="s">
        <v>6407</v>
      </c>
      <c r="U599" s="83" t="str">
        <f t="shared" si="9"/>
        <v>MLPTAS_7_QFUNTS</v>
      </c>
    </row>
    <row r="600" spans="1:21" x14ac:dyDescent="0.25">
      <c r="A600" t="s">
        <v>6397</v>
      </c>
      <c r="B600" t="s">
        <v>4316</v>
      </c>
      <c r="C600" t="s">
        <v>6408</v>
      </c>
      <c r="D600" s="82">
        <v>42147</v>
      </c>
      <c r="E600" t="s">
        <v>6418</v>
      </c>
      <c r="F600">
        <v>1.5</v>
      </c>
      <c r="G600" s="83">
        <v>1.5</v>
      </c>
      <c r="H600">
        <v>1</v>
      </c>
      <c r="I600" t="s">
        <v>7406</v>
      </c>
      <c r="K600" t="s">
        <v>6427</v>
      </c>
      <c r="L600" t="s">
        <v>5312</v>
      </c>
      <c r="M600" t="s">
        <v>5312</v>
      </c>
      <c r="N600" t="s">
        <v>6401</v>
      </c>
      <c r="O600" t="s">
        <v>959</v>
      </c>
      <c r="P600" t="s">
        <v>6402</v>
      </c>
      <c r="Q600" t="s">
        <v>6427</v>
      </c>
      <c r="R600" t="s">
        <v>6420</v>
      </c>
      <c r="S600" t="s">
        <v>6403</v>
      </c>
      <c r="T600" t="s">
        <v>6407</v>
      </c>
      <c r="U600" s="83" t="str">
        <f t="shared" si="9"/>
        <v>MERCED_1_SOLAR1</v>
      </c>
    </row>
    <row r="601" spans="1:21" x14ac:dyDescent="0.25">
      <c r="A601" t="s">
        <v>6397</v>
      </c>
      <c r="B601" t="s">
        <v>4400</v>
      </c>
      <c r="C601" t="s">
        <v>6408</v>
      </c>
      <c r="D601" s="82">
        <v>37762</v>
      </c>
      <c r="E601" t="s">
        <v>3785</v>
      </c>
      <c r="F601">
        <v>3</v>
      </c>
      <c r="G601" s="83">
        <v>5</v>
      </c>
      <c r="H601">
        <v>1</v>
      </c>
      <c r="I601" t="s">
        <v>6541</v>
      </c>
      <c r="K601" t="s">
        <v>6456</v>
      </c>
      <c r="L601" t="s">
        <v>5319</v>
      </c>
      <c r="M601" t="s">
        <v>5312</v>
      </c>
      <c r="N601" t="s">
        <v>6401</v>
      </c>
      <c r="O601" t="s">
        <v>2206</v>
      </c>
      <c r="P601" t="s">
        <v>6402</v>
      </c>
      <c r="Q601" t="s">
        <v>6456</v>
      </c>
      <c r="R601" t="s">
        <v>6410</v>
      </c>
      <c r="S601" t="s">
        <v>6403</v>
      </c>
      <c r="T601" t="s">
        <v>6404</v>
      </c>
      <c r="U601" s="83" t="str">
        <f t="shared" si="9"/>
        <v>MSHGTS_6_MMARLF</v>
      </c>
    </row>
    <row r="602" spans="1:21" x14ac:dyDescent="0.25">
      <c r="A602" t="s">
        <v>6397</v>
      </c>
      <c r="B602" t="s">
        <v>4301</v>
      </c>
      <c r="C602" t="s">
        <v>6408</v>
      </c>
      <c r="D602" s="82">
        <v>40032</v>
      </c>
      <c r="E602" t="s">
        <v>6409</v>
      </c>
      <c r="F602">
        <v>67.5</v>
      </c>
      <c r="G602" s="83">
        <v>44</v>
      </c>
      <c r="H602">
        <v>1</v>
      </c>
      <c r="I602" t="s">
        <v>6455</v>
      </c>
      <c r="K602" t="s">
        <v>6456</v>
      </c>
      <c r="L602" t="s">
        <v>5312</v>
      </c>
      <c r="M602" t="s">
        <v>5312</v>
      </c>
      <c r="N602" t="s">
        <v>6401</v>
      </c>
      <c r="O602" t="s">
        <v>4300</v>
      </c>
      <c r="P602" t="s">
        <v>6402</v>
      </c>
      <c r="Q602" t="s">
        <v>6456</v>
      </c>
      <c r="R602" t="s">
        <v>6425</v>
      </c>
      <c r="S602" t="s">
        <v>6403</v>
      </c>
      <c r="T602" t="s">
        <v>6404</v>
      </c>
      <c r="U602" s="83" t="str">
        <f t="shared" si="9"/>
        <v>MRGT_6_MEF2</v>
      </c>
    </row>
    <row r="603" spans="1:21" x14ac:dyDescent="0.25">
      <c r="A603" t="s">
        <v>6397</v>
      </c>
      <c r="B603" t="s">
        <v>4290</v>
      </c>
      <c r="C603" t="s">
        <v>6408</v>
      </c>
      <c r="D603" s="82">
        <v>38560</v>
      </c>
      <c r="E603" t="s">
        <v>6409</v>
      </c>
      <c r="F603">
        <v>68</v>
      </c>
      <c r="G603" s="83">
        <v>45</v>
      </c>
      <c r="H603">
        <v>1</v>
      </c>
      <c r="I603" t="s">
        <v>6455</v>
      </c>
      <c r="K603" t="s">
        <v>6456</v>
      </c>
      <c r="L603" t="s">
        <v>5312</v>
      </c>
      <c r="M603" t="s">
        <v>5312</v>
      </c>
      <c r="N603" t="s">
        <v>6401</v>
      </c>
      <c r="O603" t="s">
        <v>4289</v>
      </c>
      <c r="P603" t="s">
        <v>6402</v>
      </c>
      <c r="Q603" t="s">
        <v>6456</v>
      </c>
      <c r="R603" t="s">
        <v>6425</v>
      </c>
      <c r="S603" t="s">
        <v>6403</v>
      </c>
      <c r="T603" t="s">
        <v>6404</v>
      </c>
      <c r="U603" s="83" t="str">
        <f t="shared" si="9"/>
        <v>MRGT_6_MMAREF</v>
      </c>
    </row>
    <row r="604" spans="1:21" x14ac:dyDescent="0.25">
      <c r="A604" t="s">
        <v>6397</v>
      </c>
      <c r="B604" t="s">
        <v>4188</v>
      </c>
      <c r="C604" t="s">
        <v>6408</v>
      </c>
      <c r="D604" s="82">
        <v>39345</v>
      </c>
      <c r="E604" t="s">
        <v>6409</v>
      </c>
      <c r="F604">
        <v>59</v>
      </c>
      <c r="G604" s="83">
        <v>46</v>
      </c>
      <c r="H604">
        <v>1</v>
      </c>
      <c r="I604" t="s">
        <v>6443</v>
      </c>
      <c r="K604" t="s">
        <v>1127</v>
      </c>
      <c r="L604" t="s">
        <v>5312</v>
      </c>
      <c r="M604" t="s">
        <v>5312</v>
      </c>
      <c r="N604" t="s">
        <v>6401</v>
      </c>
      <c r="O604" t="s">
        <v>4187</v>
      </c>
      <c r="P604" t="s">
        <v>6402</v>
      </c>
      <c r="Q604" t="s">
        <v>1127</v>
      </c>
      <c r="R604" t="s">
        <v>6425</v>
      </c>
      <c r="S604" t="s">
        <v>6403</v>
      </c>
      <c r="T604" t="s">
        <v>6404</v>
      </c>
      <c r="U604" s="83" t="str">
        <f t="shared" si="9"/>
        <v>MIRLOM_6_PEAKER</v>
      </c>
    </row>
    <row r="605" spans="1:21" x14ac:dyDescent="0.25">
      <c r="A605" t="s">
        <v>6397</v>
      </c>
      <c r="B605" t="s">
        <v>5486</v>
      </c>
      <c r="C605" t="s">
        <v>6408</v>
      </c>
      <c r="D605" s="82">
        <v>42734</v>
      </c>
      <c r="E605" t="s">
        <v>6510</v>
      </c>
      <c r="F605">
        <v>10</v>
      </c>
      <c r="G605" s="83">
        <v>10</v>
      </c>
      <c r="H605">
        <v>1</v>
      </c>
      <c r="I605" t="s">
        <v>6554</v>
      </c>
      <c r="K605" t="s">
        <v>1127</v>
      </c>
      <c r="L605" t="s">
        <v>5312</v>
      </c>
      <c r="M605" t="s">
        <v>5312</v>
      </c>
      <c r="N605" t="s">
        <v>6401</v>
      </c>
      <c r="O605" t="s">
        <v>5485</v>
      </c>
      <c r="P605" t="s">
        <v>6402</v>
      </c>
      <c r="Q605" t="s">
        <v>1127</v>
      </c>
      <c r="R605" t="s">
        <v>6429</v>
      </c>
      <c r="S605" t="s">
        <v>6403</v>
      </c>
      <c r="T605" t="s">
        <v>6404</v>
      </c>
      <c r="U605" s="83" t="str">
        <f t="shared" si="9"/>
        <v>MIRLOM_2_MLBBTB</v>
      </c>
    </row>
    <row r="606" spans="1:21" x14ac:dyDescent="0.25">
      <c r="A606" t="s">
        <v>6397</v>
      </c>
      <c r="B606" t="s">
        <v>5484</v>
      </c>
      <c r="C606" t="s">
        <v>6408</v>
      </c>
      <c r="D606" s="82">
        <v>42734</v>
      </c>
      <c r="E606" t="s">
        <v>6510</v>
      </c>
      <c r="F606">
        <v>10</v>
      </c>
      <c r="G606" s="83">
        <v>10</v>
      </c>
      <c r="H606">
        <v>1</v>
      </c>
      <c r="I606" t="s">
        <v>6554</v>
      </c>
      <c r="K606" t="s">
        <v>1127</v>
      </c>
      <c r="L606" t="s">
        <v>5312</v>
      </c>
      <c r="M606" t="s">
        <v>5312</v>
      </c>
      <c r="N606" t="s">
        <v>6401</v>
      </c>
      <c r="O606" t="s">
        <v>5483</v>
      </c>
      <c r="P606" t="s">
        <v>6402</v>
      </c>
      <c r="Q606" t="s">
        <v>1127</v>
      </c>
      <c r="R606" t="s">
        <v>6429</v>
      </c>
      <c r="S606" t="s">
        <v>6403</v>
      </c>
      <c r="T606" t="s">
        <v>6404</v>
      </c>
      <c r="U606" s="83" t="str">
        <f t="shared" si="9"/>
        <v>MIRLOM_2_MLBBTA</v>
      </c>
    </row>
    <row r="607" spans="1:21" x14ac:dyDescent="0.25">
      <c r="A607" t="s">
        <v>6397</v>
      </c>
      <c r="B607" t="s">
        <v>5482</v>
      </c>
      <c r="C607" t="s">
        <v>6408</v>
      </c>
      <c r="D607" s="82">
        <v>42909</v>
      </c>
      <c r="E607" t="s">
        <v>6418</v>
      </c>
      <c r="F607">
        <v>3</v>
      </c>
      <c r="G607" s="83">
        <v>3</v>
      </c>
      <c r="H607">
        <v>1</v>
      </c>
      <c r="I607" t="s">
        <v>7573</v>
      </c>
      <c r="K607" t="s">
        <v>1127</v>
      </c>
      <c r="L607" t="s">
        <v>5312</v>
      </c>
      <c r="M607" t="s">
        <v>5312</v>
      </c>
      <c r="N607" t="s">
        <v>6401</v>
      </c>
      <c r="O607" t="s">
        <v>5481</v>
      </c>
      <c r="P607" t="s">
        <v>6402</v>
      </c>
      <c r="Q607" t="s">
        <v>1127</v>
      </c>
      <c r="R607" t="s">
        <v>6420</v>
      </c>
      <c r="S607" t="s">
        <v>6403</v>
      </c>
      <c r="T607" t="s">
        <v>6404</v>
      </c>
      <c r="U607" s="83" t="str">
        <f t="shared" si="9"/>
        <v>MIRLOM_2_LNDFL</v>
      </c>
    </row>
    <row r="608" spans="1:21" x14ac:dyDescent="0.25">
      <c r="A608" t="s">
        <v>6397</v>
      </c>
      <c r="B608" t="s">
        <v>5919</v>
      </c>
      <c r="C608" t="s">
        <v>6408</v>
      </c>
      <c r="D608" s="82">
        <v>42749</v>
      </c>
      <c r="E608" t="s">
        <v>6510</v>
      </c>
      <c r="F608">
        <v>2</v>
      </c>
      <c r="G608" s="83">
        <v>2</v>
      </c>
      <c r="H608">
        <v>1</v>
      </c>
      <c r="I608" t="s">
        <v>6616</v>
      </c>
      <c r="K608" t="s">
        <v>1127</v>
      </c>
      <c r="L608" t="s">
        <v>5312</v>
      </c>
      <c r="M608" t="s">
        <v>5312</v>
      </c>
      <c r="N608" t="s">
        <v>6401</v>
      </c>
      <c r="O608" t="s">
        <v>5918</v>
      </c>
      <c r="P608" t="s">
        <v>6402</v>
      </c>
      <c r="Q608" t="s">
        <v>1127</v>
      </c>
      <c r="R608" t="s">
        <v>6429</v>
      </c>
      <c r="S608" t="s">
        <v>6403</v>
      </c>
      <c r="T608" t="s">
        <v>6404</v>
      </c>
      <c r="U608" s="83" t="str">
        <f t="shared" si="9"/>
        <v>SANTGO_2_MABBT1</v>
      </c>
    </row>
    <row r="609" spans="1:21" x14ac:dyDescent="0.25">
      <c r="A609" t="s">
        <v>6397</v>
      </c>
      <c r="B609" t="s">
        <v>4791</v>
      </c>
      <c r="C609" t="s">
        <v>6408</v>
      </c>
      <c r="D609" t="s">
        <v>6400</v>
      </c>
      <c r="E609" t="s">
        <v>6413</v>
      </c>
      <c r="F609">
        <v>4</v>
      </c>
      <c r="G609" s="83">
        <v>3.93</v>
      </c>
      <c r="H609">
        <v>1</v>
      </c>
      <c r="I609" t="s">
        <v>6443</v>
      </c>
      <c r="K609" t="s">
        <v>1127</v>
      </c>
      <c r="L609" t="s">
        <v>5312</v>
      </c>
      <c r="M609" t="s">
        <v>5312</v>
      </c>
      <c r="N609" t="s">
        <v>6401</v>
      </c>
      <c r="O609" t="s">
        <v>1257</v>
      </c>
      <c r="P609" t="s">
        <v>6402</v>
      </c>
      <c r="Q609" t="s">
        <v>1127</v>
      </c>
      <c r="R609" t="s">
        <v>3385</v>
      </c>
      <c r="S609" t="s">
        <v>6403</v>
      </c>
      <c r="T609" t="s">
        <v>6404</v>
      </c>
      <c r="U609" s="83" t="str">
        <f t="shared" si="9"/>
        <v>SBERDO_6_MILLCK</v>
      </c>
    </row>
    <row r="610" spans="1:21" x14ac:dyDescent="0.25">
      <c r="A610" t="s">
        <v>6397</v>
      </c>
      <c r="B610" t="s">
        <v>4295</v>
      </c>
      <c r="C610" t="s">
        <v>6408</v>
      </c>
      <c r="D610" s="82">
        <v>32196</v>
      </c>
      <c r="E610" t="s">
        <v>6413</v>
      </c>
      <c r="F610">
        <v>1</v>
      </c>
      <c r="G610" s="83">
        <v>0.99</v>
      </c>
      <c r="H610">
        <v>1</v>
      </c>
      <c r="I610" t="s">
        <v>7567</v>
      </c>
      <c r="K610" t="s">
        <v>6427</v>
      </c>
      <c r="L610" t="s">
        <v>5319</v>
      </c>
      <c r="M610" t="s">
        <v>5312</v>
      </c>
      <c r="N610" t="s">
        <v>6401</v>
      </c>
      <c r="O610" t="s">
        <v>520</v>
      </c>
      <c r="P610" t="s">
        <v>6402</v>
      </c>
      <c r="Q610" t="s">
        <v>6427</v>
      </c>
      <c r="R610" t="s">
        <v>3385</v>
      </c>
      <c r="S610" t="s">
        <v>6403</v>
      </c>
      <c r="T610" t="s">
        <v>6407</v>
      </c>
      <c r="U610" s="83" t="str">
        <f t="shared" si="9"/>
        <v>LOWGAP_1_SUPHR</v>
      </c>
    </row>
    <row r="611" spans="1:21" x14ac:dyDescent="0.25">
      <c r="A611" t="s">
        <v>2646</v>
      </c>
      <c r="B611" t="s">
        <v>7471</v>
      </c>
      <c r="C611" t="s">
        <v>6408</v>
      </c>
      <c r="D611" s="82">
        <v>42430</v>
      </c>
      <c r="E611" t="s">
        <v>3399</v>
      </c>
      <c r="F611" t="s">
        <v>6432</v>
      </c>
      <c r="G611" s="83">
        <v>5</v>
      </c>
      <c r="H611">
        <v>1</v>
      </c>
      <c r="I611" t="s">
        <v>6557</v>
      </c>
      <c r="K611" t="s">
        <v>1127</v>
      </c>
      <c r="L611" t="s">
        <v>5312</v>
      </c>
      <c r="M611" t="s">
        <v>5312</v>
      </c>
      <c r="N611" t="s">
        <v>6434</v>
      </c>
      <c r="O611" t="s">
        <v>7472</v>
      </c>
      <c r="P611" t="s">
        <v>6402</v>
      </c>
      <c r="Q611" t="s">
        <v>1127</v>
      </c>
      <c r="R611" t="s">
        <v>3399</v>
      </c>
      <c r="S611" t="s">
        <v>6403</v>
      </c>
      <c r="T611" t="s">
        <v>6404</v>
      </c>
      <c r="U611" s="83" t="str">
        <f t="shared" si="9"/>
        <v>MILFRD_7_PASADENA</v>
      </c>
    </row>
    <row r="612" spans="1:21" x14ac:dyDescent="0.25">
      <c r="A612" t="s">
        <v>6397</v>
      </c>
      <c r="B612" t="s">
        <v>5897</v>
      </c>
      <c r="C612" t="s">
        <v>6408</v>
      </c>
      <c r="D612" s="82">
        <v>43446</v>
      </c>
      <c r="E612" t="s">
        <v>6510</v>
      </c>
      <c r="F612">
        <v>2</v>
      </c>
      <c r="G612" s="83">
        <v>2</v>
      </c>
      <c r="H612">
        <v>1</v>
      </c>
      <c r="I612" t="s">
        <v>6540</v>
      </c>
      <c r="K612" t="s">
        <v>6456</v>
      </c>
      <c r="L612" t="s">
        <v>5312</v>
      </c>
      <c r="M612" t="s">
        <v>5312</v>
      </c>
      <c r="N612" t="s">
        <v>6401</v>
      </c>
      <c r="O612" t="s">
        <v>5896</v>
      </c>
      <c r="P612" t="s">
        <v>6402</v>
      </c>
      <c r="Q612" t="s">
        <v>6456</v>
      </c>
      <c r="R612" t="s">
        <v>6429</v>
      </c>
      <c r="S612" t="s">
        <v>6403</v>
      </c>
      <c r="T612" t="s">
        <v>6404</v>
      </c>
      <c r="U612" s="83" t="str">
        <f t="shared" si="9"/>
        <v>PRCTVY_1_MIGBT1</v>
      </c>
    </row>
    <row r="613" spans="1:21" x14ac:dyDescent="0.25">
      <c r="A613" t="s">
        <v>6397</v>
      </c>
      <c r="B613" t="s">
        <v>6798</v>
      </c>
      <c r="C613" t="s">
        <v>6399</v>
      </c>
      <c r="D613" t="s">
        <v>6400</v>
      </c>
      <c r="F613">
        <v>11</v>
      </c>
      <c r="G613" s="83">
        <v>11</v>
      </c>
      <c r="H613">
        <v>1</v>
      </c>
      <c r="J613" t="s">
        <v>1289</v>
      </c>
      <c r="M613" t="s">
        <v>5319</v>
      </c>
      <c r="N613" t="s">
        <v>6401</v>
      </c>
      <c r="O613" t="s">
        <v>6798</v>
      </c>
      <c r="P613" t="s">
        <v>6402</v>
      </c>
      <c r="S613" t="s">
        <v>6403</v>
      </c>
      <c r="T613" t="s">
        <v>6404</v>
      </c>
      <c r="U613" s="83" t="str">
        <f t="shared" si="9"/>
        <v>ANTLPE_2_QF</v>
      </c>
    </row>
    <row r="614" spans="1:21" x14ac:dyDescent="0.25">
      <c r="A614" t="s">
        <v>6397</v>
      </c>
      <c r="B614" t="s">
        <v>5087</v>
      </c>
      <c r="C614" t="s">
        <v>6408</v>
      </c>
      <c r="D614" s="82">
        <v>32860</v>
      </c>
      <c r="E614" t="s">
        <v>6409</v>
      </c>
      <c r="F614">
        <v>291</v>
      </c>
      <c r="G614" s="83">
        <v>248</v>
      </c>
      <c r="H614">
        <v>1</v>
      </c>
      <c r="I614" t="s">
        <v>6854</v>
      </c>
      <c r="K614" t="s">
        <v>6427</v>
      </c>
      <c r="L614" t="s">
        <v>5319</v>
      </c>
      <c r="M614" t="s">
        <v>5312</v>
      </c>
      <c r="N614" t="s">
        <v>6401</v>
      </c>
      <c r="O614" t="s">
        <v>5086</v>
      </c>
      <c r="P614" t="s">
        <v>6402</v>
      </c>
      <c r="Q614" t="s">
        <v>6427</v>
      </c>
      <c r="R614" t="s">
        <v>6425</v>
      </c>
      <c r="S614" t="s">
        <v>6403</v>
      </c>
      <c r="T614" t="s">
        <v>6451</v>
      </c>
      <c r="U614" s="83" t="str">
        <f t="shared" si="9"/>
        <v>SUNSET_2_UNITS</v>
      </c>
    </row>
    <row r="615" spans="1:21" x14ac:dyDescent="0.25">
      <c r="A615" t="s">
        <v>905</v>
      </c>
      <c r="B615" t="s">
        <v>7227</v>
      </c>
      <c r="C615" t="s">
        <v>6408</v>
      </c>
      <c r="D615" s="82">
        <v>43349</v>
      </c>
      <c r="E615" t="s">
        <v>6418</v>
      </c>
      <c r="F615">
        <v>20</v>
      </c>
      <c r="G615" s="83">
        <v>20</v>
      </c>
      <c r="H615">
        <v>1</v>
      </c>
      <c r="I615" t="s">
        <v>7228</v>
      </c>
      <c r="K615" t="s">
        <v>6456</v>
      </c>
      <c r="L615" t="s">
        <v>5312</v>
      </c>
      <c r="M615" t="s">
        <v>5312</v>
      </c>
      <c r="N615" t="s">
        <v>6434</v>
      </c>
      <c r="O615" t="s">
        <v>7229</v>
      </c>
      <c r="P615" t="s">
        <v>6402</v>
      </c>
      <c r="Q615" t="s">
        <v>6456</v>
      </c>
      <c r="R615" t="s">
        <v>6420</v>
      </c>
      <c r="S615" t="s">
        <v>6403</v>
      </c>
      <c r="T615" t="s">
        <v>6404</v>
      </c>
      <c r="U615" s="83" t="str">
        <f t="shared" si="9"/>
        <v>MIDWY3_2_MDSSR1</v>
      </c>
    </row>
    <row r="616" spans="1:21" x14ac:dyDescent="0.25">
      <c r="A616" t="s">
        <v>905</v>
      </c>
      <c r="B616" t="s">
        <v>7211</v>
      </c>
      <c r="C616" t="s">
        <v>6408</v>
      </c>
      <c r="D616" s="82">
        <v>43113</v>
      </c>
      <c r="E616" t="s">
        <v>6418</v>
      </c>
      <c r="F616">
        <v>50</v>
      </c>
      <c r="G616" s="83">
        <v>49.9</v>
      </c>
      <c r="H616">
        <v>1</v>
      </c>
      <c r="I616" t="s">
        <v>6453</v>
      </c>
      <c r="K616" t="s">
        <v>1127</v>
      </c>
      <c r="L616" t="s">
        <v>5312</v>
      </c>
      <c r="M616" t="s">
        <v>5312</v>
      </c>
      <c r="N616" t="s">
        <v>6434</v>
      </c>
      <c r="O616" t="s">
        <v>7212</v>
      </c>
      <c r="P616" t="s">
        <v>6402</v>
      </c>
      <c r="Q616" t="s">
        <v>1127</v>
      </c>
      <c r="R616" t="s">
        <v>6420</v>
      </c>
      <c r="S616" t="s">
        <v>6403</v>
      </c>
      <c r="T616" t="s">
        <v>6404</v>
      </c>
      <c r="U616" s="83" t="str">
        <f t="shared" si="9"/>
        <v>MIDWYS_2_MIDSL1</v>
      </c>
    </row>
    <row r="617" spans="1:21" x14ac:dyDescent="0.25">
      <c r="A617" t="s">
        <v>6397</v>
      </c>
      <c r="B617" t="s">
        <v>4140</v>
      </c>
      <c r="C617" t="s">
        <v>6408</v>
      </c>
      <c r="D617" s="82">
        <v>39936</v>
      </c>
      <c r="E617" t="s">
        <v>6409</v>
      </c>
      <c r="F617" t="s">
        <v>6432</v>
      </c>
      <c r="G617" s="83">
        <v>119.91</v>
      </c>
      <c r="H617">
        <v>1</v>
      </c>
      <c r="I617" t="s">
        <v>7243</v>
      </c>
      <c r="J617" t="s">
        <v>4139</v>
      </c>
      <c r="K617" t="s">
        <v>6427</v>
      </c>
      <c r="L617" t="s">
        <v>5312</v>
      </c>
      <c r="M617" t="s">
        <v>5319</v>
      </c>
      <c r="N617" t="s">
        <v>6401</v>
      </c>
      <c r="O617" t="s">
        <v>4139</v>
      </c>
      <c r="P617" t="s">
        <v>6402</v>
      </c>
      <c r="Q617" t="s">
        <v>6427</v>
      </c>
      <c r="R617" t="s">
        <v>6425</v>
      </c>
      <c r="S617" t="s">
        <v>6403</v>
      </c>
      <c r="T617" t="s">
        <v>6407</v>
      </c>
      <c r="U617" s="83" t="str">
        <f t="shared" si="9"/>
        <v>PNCHPP_1_PL1X2</v>
      </c>
    </row>
    <row r="618" spans="1:21" x14ac:dyDescent="0.25">
      <c r="A618" t="s">
        <v>6397</v>
      </c>
      <c r="B618" t="s">
        <v>7276</v>
      </c>
      <c r="C618" t="s">
        <v>6399</v>
      </c>
      <c r="D618" t="s">
        <v>6400</v>
      </c>
      <c r="E618" t="s">
        <v>6413</v>
      </c>
      <c r="F618">
        <v>69</v>
      </c>
      <c r="G618" s="83">
        <v>69</v>
      </c>
      <c r="H618">
        <v>1</v>
      </c>
      <c r="I618" t="s">
        <v>6414</v>
      </c>
      <c r="J618" t="s">
        <v>4312</v>
      </c>
      <c r="L618" t="s">
        <v>5312</v>
      </c>
      <c r="M618" t="s">
        <v>5319</v>
      </c>
      <c r="N618" t="s">
        <v>6401</v>
      </c>
      <c r="O618" t="s">
        <v>7277</v>
      </c>
      <c r="P618" t="s">
        <v>6402</v>
      </c>
      <c r="R618" t="s">
        <v>3385</v>
      </c>
      <c r="S618" t="s">
        <v>6403</v>
      </c>
      <c r="T618" t="s">
        <v>6407</v>
      </c>
      <c r="U618" s="83" t="str">
        <f t="shared" si="9"/>
        <v>MDFKRL_2_PROJCT</v>
      </c>
    </row>
    <row r="619" spans="1:21" x14ac:dyDescent="0.25">
      <c r="A619" t="s">
        <v>6397</v>
      </c>
      <c r="B619" t="s">
        <v>7426</v>
      </c>
      <c r="C619" t="s">
        <v>6399</v>
      </c>
      <c r="D619" t="s">
        <v>6400</v>
      </c>
      <c r="E619" t="s">
        <v>6413</v>
      </c>
      <c r="F619">
        <v>65.7</v>
      </c>
      <c r="G619" s="83">
        <v>65.7</v>
      </c>
      <c r="H619">
        <v>1</v>
      </c>
      <c r="I619" t="s">
        <v>6414</v>
      </c>
      <c r="J619" t="s">
        <v>4312</v>
      </c>
      <c r="L619" t="s">
        <v>5312</v>
      </c>
      <c r="M619" t="s">
        <v>5319</v>
      </c>
      <c r="N619" t="s">
        <v>6401</v>
      </c>
      <c r="O619" t="s">
        <v>7427</v>
      </c>
      <c r="P619" t="s">
        <v>6402</v>
      </c>
      <c r="R619" t="s">
        <v>3385</v>
      </c>
      <c r="S619" t="s">
        <v>6403</v>
      </c>
      <c r="T619" t="s">
        <v>6407</v>
      </c>
      <c r="U619" s="83" t="str">
        <f t="shared" si="9"/>
        <v>MDFKRL_2_PROJCT</v>
      </c>
    </row>
    <row r="620" spans="1:21" x14ac:dyDescent="0.25">
      <c r="A620" t="s">
        <v>6397</v>
      </c>
      <c r="B620" t="s">
        <v>6983</v>
      </c>
      <c r="C620" t="s">
        <v>6399</v>
      </c>
      <c r="D620" t="s">
        <v>6400</v>
      </c>
      <c r="E620" t="s">
        <v>6475</v>
      </c>
      <c r="F620">
        <v>231</v>
      </c>
      <c r="G620" s="83">
        <v>231</v>
      </c>
      <c r="H620">
        <v>1</v>
      </c>
      <c r="I620" t="s">
        <v>6668</v>
      </c>
      <c r="J620" t="s">
        <v>4292</v>
      </c>
      <c r="L620" t="s">
        <v>5312</v>
      </c>
      <c r="M620" t="s">
        <v>5319</v>
      </c>
      <c r="N620" t="s">
        <v>6401</v>
      </c>
      <c r="O620" t="s">
        <v>6984</v>
      </c>
      <c r="P620" t="s">
        <v>6402</v>
      </c>
      <c r="R620" t="s">
        <v>6437</v>
      </c>
      <c r="S620" t="s">
        <v>6403</v>
      </c>
      <c r="T620" t="s">
        <v>6407</v>
      </c>
      <c r="U620" s="83" t="str">
        <f t="shared" si="9"/>
        <v>METEC_2_PL1X3</v>
      </c>
    </row>
    <row r="621" spans="1:21" x14ac:dyDescent="0.25">
      <c r="A621" t="s">
        <v>6397</v>
      </c>
      <c r="B621" t="s">
        <v>7358</v>
      </c>
      <c r="C621" t="s">
        <v>6399</v>
      </c>
      <c r="D621" t="s">
        <v>6400</v>
      </c>
      <c r="E621" t="s">
        <v>6409</v>
      </c>
      <c r="F621">
        <v>193</v>
      </c>
      <c r="G621" s="83">
        <v>193</v>
      </c>
      <c r="H621">
        <v>1</v>
      </c>
      <c r="I621" t="s">
        <v>6668</v>
      </c>
      <c r="J621" t="s">
        <v>4292</v>
      </c>
      <c r="L621" t="s">
        <v>5312</v>
      </c>
      <c r="M621" t="s">
        <v>5319</v>
      </c>
      <c r="N621" t="s">
        <v>6401</v>
      </c>
      <c r="O621" t="s">
        <v>7359</v>
      </c>
      <c r="P621" t="s">
        <v>6402</v>
      </c>
      <c r="R621" t="s">
        <v>6425</v>
      </c>
      <c r="S621" t="s">
        <v>6403</v>
      </c>
      <c r="T621" t="s">
        <v>6407</v>
      </c>
      <c r="U621" s="83" t="str">
        <f t="shared" si="9"/>
        <v>METEC_2_PL1X3</v>
      </c>
    </row>
    <row r="622" spans="1:21" x14ac:dyDescent="0.25">
      <c r="A622" t="s">
        <v>6397</v>
      </c>
      <c r="B622" t="s">
        <v>7323</v>
      </c>
      <c r="C622" t="s">
        <v>6399</v>
      </c>
      <c r="D622" t="s">
        <v>6400</v>
      </c>
      <c r="E622" t="s">
        <v>6409</v>
      </c>
      <c r="F622">
        <v>193</v>
      </c>
      <c r="G622" s="83">
        <v>193</v>
      </c>
      <c r="H622">
        <v>1</v>
      </c>
      <c r="I622" t="s">
        <v>6668</v>
      </c>
      <c r="J622" t="s">
        <v>4292</v>
      </c>
      <c r="L622" t="s">
        <v>5312</v>
      </c>
      <c r="M622" t="s">
        <v>5319</v>
      </c>
      <c r="N622" t="s">
        <v>6401</v>
      </c>
      <c r="O622" t="s">
        <v>7324</v>
      </c>
      <c r="P622" t="s">
        <v>6402</v>
      </c>
      <c r="R622" t="s">
        <v>6425</v>
      </c>
      <c r="S622" t="s">
        <v>6403</v>
      </c>
      <c r="T622" t="s">
        <v>6407</v>
      </c>
      <c r="U622" s="83" t="str">
        <f t="shared" si="9"/>
        <v>METEC_2_PL1X3</v>
      </c>
    </row>
    <row r="623" spans="1:21" x14ac:dyDescent="0.25">
      <c r="A623" t="s">
        <v>6397</v>
      </c>
      <c r="B623" t="s">
        <v>4293</v>
      </c>
      <c r="C623" t="s">
        <v>6408</v>
      </c>
      <c r="D623" s="82">
        <v>38499</v>
      </c>
      <c r="E623" t="s">
        <v>6409</v>
      </c>
      <c r="F623" t="s">
        <v>6432</v>
      </c>
      <c r="G623" s="83">
        <v>593.16</v>
      </c>
      <c r="H623">
        <v>1</v>
      </c>
      <c r="I623" t="s">
        <v>6668</v>
      </c>
      <c r="J623" t="s">
        <v>4292</v>
      </c>
      <c r="K623" t="s">
        <v>6427</v>
      </c>
      <c r="L623" t="s">
        <v>5312</v>
      </c>
      <c r="M623" t="s">
        <v>5319</v>
      </c>
      <c r="N623" t="s">
        <v>6401</v>
      </c>
      <c r="O623" t="s">
        <v>4292</v>
      </c>
      <c r="P623" t="s">
        <v>6402</v>
      </c>
      <c r="Q623" t="s">
        <v>6427</v>
      </c>
      <c r="R623" t="s">
        <v>6436</v>
      </c>
      <c r="S623" t="s">
        <v>6403</v>
      </c>
      <c r="T623" t="s">
        <v>6407</v>
      </c>
      <c r="U623" s="83" t="str">
        <f t="shared" si="9"/>
        <v>METEC_2_PL1X3</v>
      </c>
    </row>
    <row r="624" spans="1:21" x14ac:dyDescent="0.25">
      <c r="A624" t="s">
        <v>6397</v>
      </c>
      <c r="B624" t="s">
        <v>3221</v>
      </c>
      <c r="C624" t="s">
        <v>6408</v>
      </c>
      <c r="D624" s="82">
        <v>42710</v>
      </c>
      <c r="E624" t="s">
        <v>6418</v>
      </c>
      <c r="F624">
        <v>152</v>
      </c>
      <c r="G624" s="83">
        <v>152</v>
      </c>
      <c r="H624">
        <v>1</v>
      </c>
      <c r="I624" t="s">
        <v>3221</v>
      </c>
      <c r="K624" t="s">
        <v>6456</v>
      </c>
      <c r="L624" t="s">
        <v>5312</v>
      </c>
      <c r="M624" t="s">
        <v>5312</v>
      </c>
      <c r="N624" t="s">
        <v>6401</v>
      </c>
      <c r="O624" t="s">
        <v>3222</v>
      </c>
      <c r="P624" t="s">
        <v>6402</v>
      </c>
      <c r="Q624" t="s">
        <v>6456</v>
      </c>
      <c r="R624" t="s">
        <v>6420</v>
      </c>
      <c r="S624" t="s">
        <v>6403</v>
      </c>
      <c r="T624" t="s">
        <v>6404</v>
      </c>
      <c r="U624" s="83" t="str">
        <f t="shared" si="9"/>
        <v>MSOLAR_2_SOLAR3</v>
      </c>
    </row>
    <row r="625" spans="1:21" x14ac:dyDescent="0.25">
      <c r="A625" t="s">
        <v>6397</v>
      </c>
      <c r="B625" t="s">
        <v>2412</v>
      </c>
      <c r="C625" t="s">
        <v>6408</v>
      </c>
      <c r="D625" s="82">
        <v>43020</v>
      </c>
      <c r="E625" t="s">
        <v>6418</v>
      </c>
      <c r="F625">
        <v>165</v>
      </c>
      <c r="G625" s="83">
        <v>100.81</v>
      </c>
      <c r="H625">
        <v>1</v>
      </c>
      <c r="I625" t="s">
        <v>7367</v>
      </c>
      <c r="K625" t="s">
        <v>6456</v>
      </c>
      <c r="L625" t="s">
        <v>5312</v>
      </c>
      <c r="M625" t="s">
        <v>5312</v>
      </c>
      <c r="N625" t="s">
        <v>6401</v>
      </c>
      <c r="O625" t="s">
        <v>5498</v>
      </c>
      <c r="P625" t="s">
        <v>6402</v>
      </c>
      <c r="Q625" t="s">
        <v>6456</v>
      </c>
      <c r="R625" t="s">
        <v>6420</v>
      </c>
      <c r="S625" t="s">
        <v>6403</v>
      </c>
      <c r="T625" t="s">
        <v>6404</v>
      </c>
      <c r="U625" s="83" t="str">
        <f t="shared" si="9"/>
        <v>MSOLAR_2_SOLAR2</v>
      </c>
    </row>
    <row r="626" spans="1:21" x14ac:dyDescent="0.25">
      <c r="A626" t="s">
        <v>6397</v>
      </c>
      <c r="B626" t="s">
        <v>754</v>
      </c>
      <c r="C626" t="s">
        <v>6408</v>
      </c>
      <c r="D626" s="82">
        <v>41640</v>
      </c>
      <c r="E626" t="s">
        <v>6418</v>
      </c>
      <c r="F626">
        <v>170</v>
      </c>
      <c r="G626" s="83">
        <v>165</v>
      </c>
      <c r="H626">
        <v>1</v>
      </c>
      <c r="I626" t="s">
        <v>6642</v>
      </c>
      <c r="K626" t="s">
        <v>6456</v>
      </c>
      <c r="L626" t="s">
        <v>5312</v>
      </c>
      <c r="M626" t="s">
        <v>5312</v>
      </c>
      <c r="N626" t="s">
        <v>6401</v>
      </c>
      <c r="O626" t="s">
        <v>755</v>
      </c>
      <c r="P626" t="s">
        <v>6402</v>
      </c>
      <c r="Q626" t="s">
        <v>6456</v>
      </c>
      <c r="R626" t="s">
        <v>6420</v>
      </c>
      <c r="S626" t="s">
        <v>6403</v>
      </c>
      <c r="T626" t="s">
        <v>6404</v>
      </c>
      <c r="U626" s="83" t="str">
        <f t="shared" si="9"/>
        <v>MSOLAR_2_SOLAR1</v>
      </c>
    </row>
    <row r="627" spans="1:21" x14ac:dyDescent="0.25">
      <c r="A627" t="s">
        <v>6397</v>
      </c>
      <c r="B627" t="s">
        <v>4321</v>
      </c>
      <c r="C627" t="s">
        <v>6408</v>
      </c>
      <c r="D627" s="82">
        <v>30317</v>
      </c>
      <c r="E627" t="s">
        <v>6429</v>
      </c>
      <c r="F627">
        <v>4</v>
      </c>
      <c r="G627" s="83">
        <v>2.9</v>
      </c>
      <c r="H627">
        <v>1</v>
      </c>
      <c r="I627" t="s">
        <v>6443</v>
      </c>
      <c r="K627" t="s">
        <v>1127</v>
      </c>
      <c r="L627" t="s">
        <v>5319</v>
      </c>
      <c r="M627" t="s">
        <v>5312</v>
      </c>
      <c r="N627" t="s">
        <v>6401</v>
      </c>
      <c r="O627" t="s">
        <v>2935</v>
      </c>
      <c r="P627" t="s">
        <v>6402</v>
      </c>
      <c r="Q627" t="s">
        <v>1127</v>
      </c>
      <c r="R627" t="s">
        <v>6429</v>
      </c>
      <c r="S627" t="s">
        <v>6403</v>
      </c>
      <c r="T627" t="s">
        <v>6404</v>
      </c>
      <c r="U627" s="83" t="str">
        <f t="shared" si="9"/>
        <v>MESAS_2_QF</v>
      </c>
    </row>
    <row r="628" spans="1:21" x14ac:dyDescent="0.25">
      <c r="A628" t="s">
        <v>6397</v>
      </c>
      <c r="B628" t="s">
        <v>5466</v>
      </c>
      <c r="C628" t="s">
        <v>6408</v>
      </c>
      <c r="D628" s="82">
        <v>42630</v>
      </c>
      <c r="E628" t="s">
        <v>6418</v>
      </c>
      <c r="F628">
        <v>3</v>
      </c>
      <c r="G628" s="83">
        <v>3</v>
      </c>
      <c r="H628">
        <v>1</v>
      </c>
      <c r="I628" t="s">
        <v>2314</v>
      </c>
      <c r="K628" t="s">
        <v>6456</v>
      </c>
      <c r="L628" t="s">
        <v>5312</v>
      </c>
      <c r="M628" t="s">
        <v>5312</v>
      </c>
      <c r="N628" t="s">
        <v>6401</v>
      </c>
      <c r="O628" t="s">
        <v>2315</v>
      </c>
      <c r="P628" t="s">
        <v>6402</v>
      </c>
      <c r="Q628" t="s">
        <v>6456</v>
      </c>
      <c r="R628" t="s">
        <v>6420</v>
      </c>
      <c r="S628" t="s">
        <v>6403</v>
      </c>
      <c r="T628" t="s">
        <v>6404</v>
      </c>
      <c r="U628" s="83" t="str">
        <f t="shared" si="9"/>
        <v>LILIAC_6_SOLAR</v>
      </c>
    </row>
    <row r="629" spans="1:21" x14ac:dyDescent="0.25">
      <c r="A629" t="s">
        <v>6397</v>
      </c>
      <c r="B629" t="s">
        <v>4317</v>
      </c>
      <c r="C629" t="s">
        <v>6408</v>
      </c>
      <c r="D629" s="82">
        <v>42136</v>
      </c>
      <c r="E629" t="s">
        <v>6418</v>
      </c>
      <c r="F629">
        <v>1.5</v>
      </c>
      <c r="G629" s="83">
        <v>1.5</v>
      </c>
      <c r="H629">
        <v>1</v>
      </c>
      <c r="I629" t="s">
        <v>7158</v>
      </c>
      <c r="K629" t="s">
        <v>6427</v>
      </c>
      <c r="L629" t="s">
        <v>5312</v>
      </c>
      <c r="M629" t="s">
        <v>5312</v>
      </c>
      <c r="N629" t="s">
        <v>6401</v>
      </c>
      <c r="O629" t="s">
        <v>956</v>
      </c>
      <c r="P629" t="s">
        <v>6402</v>
      </c>
      <c r="Q629" t="s">
        <v>6427</v>
      </c>
      <c r="R629" t="s">
        <v>6420</v>
      </c>
      <c r="S629" t="s">
        <v>6403</v>
      </c>
      <c r="T629" t="s">
        <v>6407</v>
      </c>
      <c r="U629" s="83" t="str">
        <f t="shared" si="9"/>
        <v>MERCED_1_SOLAR2</v>
      </c>
    </row>
    <row r="630" spans="1:21" x14ac:dyDescent="0.25">
      <c r="A630" t="s">
        <v>6397</v>
      </c>
      <c r="B630" t="s">
        <v>406</v>
      </c>
      <c r="C630" t="s">
        <v>6408</v>
      </c>
      <c r="D630" s="82">
        <v>10959</v>
      </c>
      <c r="E630" t="s">
        <v>6413</v>
      </c>
      <c r="F630">
        <v>3.5</v>
      </c>
      <c r="G630" s="83">
        <v>3.5</v>
      </c>
      <c r="H630">
        <v>1</v>
      </c>
      <c r="I630" t="s">
        <v>6569</v>
      </c>
      <c r="K630" t="s">
        <v>6427</v>
      </c>
      <c r="L630" t="s">
        <v>5312</v>
      </c>
      <c r="M630" t="s">
        <v>5312</v>
      </c>
      <c r="N630" t="s">
        <v>6401</v>
      </c>
      <c r="O630" t="s">
        <v>407</v>
      </c>
      <c r="P630" t="s">
        <v>6402</v>
      </c>
      <c r="Q630" t="s">
        <v>6427</v>
      </c>
      <c r="R630" t="s">
        <v>3385</v>
      </c>
      <c r="S630" t="s">
        <v>6403</v>
      </c>
      <c r="T630" t="s">
        <v>6407</v>
      </c>
      <c r="U630" s="83" t="str">
        <f t="shared" si="9"/>
        <v>MERCFL_6_UNIT</v>
      </c>
    </row>
    <row r="631" spans="1:21" x14ac:dyDescent="0.25">
      <c r="A631" t="s">
        <v>6397</v>
      </c>
      <c r="B631" t="s">
        <v>5523</v>
      </c>
      <c r="C631" t="s">
        <v>6408</v>
      </c>
      <c r="D631" s="82">
        <v>43202</v>
      </c>
      <c r="E631" t="s">
        <v>6418</v>
      </c>
      <c r="F631">
        <v>3</v>
      </c>
      <c r="G631" s="83">
        <v>3</v>
      </c>
      <c r="H631">
        <v>1</v>
      </c>
      <c r="I631" t="s">
        <v>7223</v>
      </c>
      <c r="K631" t="s">
        <v>6427</v>
      </c>
      <c r="L631" t="s">
        <v>5312</v>
      </c>
      <c r="M631" t="s">
        <v>5312</v>
      </c>
      <c r="N631" t="s">
        <v>6401</v>
      </c>
      <c r="O631" t="s">
        <v>5522</v>
      </c>
      <c r="P631" t="s">
        <v>6402</v>
      </c>
      <c r="Q631" t="s">
        <v>6427</v>
      </c>
      <c r="R631" t="s">
        <v>6420</v>
      </c>
      <c r="S631" t="s">
        <v>6403</v>
      </c>
      <c r="T631" t="s">
        <v>6407</v>
      </c>
      <c r="U631" s="83" t="str">
        <f t="shared" si="9"/>
        <v>ORTGA_6_ME1SL1</v>
      </c>
    </row>
    <row r="632" spans="1:21" x14ac:dyDescent="0.25">
      <c r="A632" t="s">
        <v>6397</v>
      </c>
      <c r="B632" t="s">
        <v>3424</v>
      </c>
      <c r="C632" t="s">
        <v>6408</v>
      </c>
      <c r="D632" s="82">
        <v>33527</v>
      </c>
      <c r="E632" t="s">
        <v>6409</v>
      </c>
      <c r="F632">
        <v>57.9</v>
      </c>
      <c r="G632" s="83">
        <v>47.49</v>
      </c>
      <c r="H632">
        <v>1</v>
      </c>
      <c r="I632" t="s">
        <v>7072</v>
      </c>
      <c r="K632" t="s">
        <v>6427</v>
      </c>
      <c r="L632" t="s">
        <v>5312</v>
      </c>
      <c r="M632" t="s">
        <v>5312</v>
      </c>
      <c r="N632" t="s">
        <v>6401</v>
      </c>
      <c r="O632" t="s">
        <v>3423</v>
      </c>
      <c r="P632" t="s">
        <v>6402</v>
      </c>
      <c r="Q632" t="s">
        <v>6427</v>
      </c>
      <c r="R632" t="s">
        <v>6425</v>
      </c>
      <c r="S632" t="s">
        <v>6403</v>
      </c>
      <c r="T632" t="s">
        <v>6451</v>
      </c>
      <c r="U632" s="83" t="str">
        <f t="shared" si="9"/>
        <v>MKTRCK_1_UNIT 1</v>
      </c>
    </row>
    <row r="633" spans="1:21" x14ac:dyDescent="0.25">
      <c r="A633" t="s">
        <v>6397</v>
      </c>
      <c r="B633" t="s">
        <v>4996</v>
      </c>
      <c r="C633" t="s">
        <v>6408</v>
      </c>
      <c r="D633" s="82">
        <v>34608</v>
      </c>
      <c r="E633" t="s">
        <v>6409</v>
      </c>
      <c r="F633">
        <v>11.2</v>
      </c>
      <c r="G633" s="83">
        <v>11.2</v>
      </c>
      <c r="H633">
        <v>1</v>
      </c>
      <c r="I633" t="s">
        <v>6912</v>
      </c>
      <c r="K633" t="s">
        <v>6427</v>
      </c>
      <c r="L633" t="s">
        <v>5319</v>
      </c>
      <c r="M633" t="s">
        <v>5312</v>
      </c>
      <c r="N633" t="s">
        <v>6401</v>
      </c>
      <c r="O633" t="s">
        <v>4995</v>
      </c>
      <c r="P633" t="s">
        <v>6402</v>
      </c>
      <c r="Q633" t="s">
        <v>6427</v>
      </c>
      <c r="R633" t="s">
        <v>6425</v>
      </c>
      <c r="S633" t="s">
        <v>6403</v>
      </c>
      <c r="T633" t="s">
        <v>6451</v>
      </c>
      <c r="U633" s="83" t="str">
        <f t="shared" si="9"/>
        <v>TXMCKT_6_UNIT</v>
      </c>
    </row>
    <row r="634" spans="1:21" x14ac:dyDescent="0.25">
      <c r="A634" t="s">
        <v>6397</v>
      </c>
      <c r="B634" t="s">
        <v>4171</v>
      </c>
      <c r="C634" t="s">
        <v>6408</v>
      </c>
      <c r="D634" s="82">
        <v>41214</v>
      </c>
      <c r="E634" t="s">
        <v>6409</v>
      </c>
      <c r="F634">
        <v>59</v>
      </c>
      <c r="G634" s="83">
        <v>47.2</v>
      </c>
      <c r="H634">
        <v>1</v>
      </c>
      <c r="I634" t="s">
        <v>7004</v>
      </c>
      <c r="K634" t="s">
        <v>1127</v>
      </c>
      <c r="L634" t="s">
        <v>5312</v>
      </c>
      <c r="M634" t="s">
        <v>5312</v>
      </c>
      <c r="N634" t="s">
        <v>6401</v>
      </c>
      <c r="O634" t="s">
        <v>4170</v>
      </c>
      <c r="P634" t="s">
        <v>6402</v>
      </c>
      <c r="Q634" t="s">
        <v>1127</v>
      </c>
      <c r="R634" t="s">
        <v>6425</v>
      </c>
      <c r="S634" t="s">
        <v>6403</v>
      </c>
      <c r="T634" t="s">
        <v>6404</v>
      </c>
      <c r="U634" s="83" t="str">
        <f t="shared" si="9"/>
        <v>MNDALY_6_MCGRTH</v>
      </c>
    </row>
    <row r="635" spans="1:21" x14ac:dyDescent="0.25">
      <c r="A635" t="s">
        <v>6397</v>
      </c>
      <c r="B635" t="s">
        <v>5345</v>
      </c>
      <c r="C635" t="s">
        <v>6408</v>
      </c>
      <c r="D635" s="82">
        <v>42535</v>
      </c>
      <c r="E635" t="s">
        <v>6418</v>
      </c>
      <c r="F635" t="s">
        <v>6432</v>
      </c>
      <c r="G635" s="83">
        <v>250</v>
      </c>
      <c r="H635">
        <v>1</v>
      </c>
      <c r="I635" t="s">
        <v>1577</v>
      </c>
      <c r="J635" t="s">
        <v>1578</v>
      </c>
      <c r="K635" t="s">
        <v>1127</v>
      </c>
      <c r="L635" t="s">
        <v>5312</v>
      </c>
      <c r="M635" t="s">
        <v>5319</v>
      </c>
      <c r="N635" t="s">
        <v>6401</v>
      </c>
      <c r="O635" t="s">
        <v>1578</v>
      </c>
      <c r="P635" t="s">
        <v>6402</v>
      </c>
      <c r="Q635" t="s">
        <v>1127</v>
      </c>
      <c r="R635" t="s">
        <v>6420</v>
      </c>
      <c r="S635" t="s">
        <v>6403</v>
      </c>
      <c r="T635" t="s">
        <v>6404</v>
      </c>
      <c r="U635" s="83" t="str">
        <f t="shared" si="9"/>
        <v>BLKCRK_2_SOLAR1</v>
      </c>
    </row>
    <row r="636" spans="1:21" x14ac:dyDescent="0.25">
      <c r="A636" t="s">
        <v>6397</v>
      </c>
      <c r="B636" t="s">
        <v>4311</v>
      </c>
      <c r="C636" t="s">
        <v>6408</v>
      </c>
      <c r="D636" s="82">
        <v>24473</v>
      </c>
      <c r="E636" t="s">
        <v>6413</v>
      </c>
      <c r="F636">
        <v>10</v>
      </c>
      <c r="G636" s="83">
        <v>10</v>
      </c>
      <c r="H636">
        <v>1</v>
      </c>
      <c r="I636" t="s">
        <v>6569</v>
      </c>
      <c r="K636" t="s">
        <v>6427</v>
      </c>
      <c r="L636" t="s">
        <v>5312</v>
      </c>
      <c r="M636" t="s">
        <v>5312</v>
      </c>
      <c r="N636" t="s">
        <v>6401</v>
      </c>
      <c r="O636" t="s">
        <v>4310</v>
      </c>
      <c r="P636" t="s">
        <v>6402</v>
      </c>
      <c r="Q636" t="s">
        <v>6427</v>
      </c>
      <c r="R636" t="s">
        <v>3385</v>
      </c>
      <c r="S636" t="s">
        <v>6403</v>
      </c>
      <c r="T636" t="s">
        <v>6407</v>
      </c>
      <c r="U636" s="83" t="str">
        <f t="shared" si="9"/>
        <v>MCSWAN_6_UNITS</v>
      </c>
    </row>
    <row r="637" spans="1:21" x14ac:dyDescent="0.25">
      <c r="A637" t="s">
        <v>6397</v>
      </c>
      <c r="B637" t="s">
        <v>5472</v>
      </c>
      <c r="C637" t="s">
        <v>6408</v>
      </c>
      <c r="D637" s="82">
        <v>42865</v>
      </c>
      <c r="E637" t="s">
        <v>6413</v>
      </c>
      <c r="F637">
        <v>3.5</v>
      </c>
      <c r="G637" s="83">
        <v>1.35</v>
      </c>
      <c r="H637">
        <v>1</v>
      </c>
      <c r="I637" t="s">
        <v>6914</v>
      </c>
      <c r="K637" t="s">
        <v>6427</v>
      </c>
      <c r="L637" t="s">
        <v>5312</v>
      </c>
      <c r="M637" t="s">
        <v>5312</v>
      </c>
      <c r="N637" t="s">
        <v>6401</v>
      </c>
      <c r="O637" t="s">
        <v>4296</v>
      </c>
      <c r="P637" t="s">
        <v>6402</v>
      </c>
      <c r="Q637" t="s">
        <v>6427</v>
      </c>
      <c r="R637" t="s">
        <v>3385</v>
      </c>
      <c r="S637" t="s">
        <v>6403</v>
      </c>
      <c r="T637" t="s">
        <v>6407</v>
      </c>
      <c r="U637" s="83" t="str">
        <f t="shared" si="9"/>
        <v>LOWGAP_7_QFUNTS</v>
      </c>
    </row>
    <row r="638" spans="1:21" x14ac:dyDescent="0.25">
      <c r="A638" t="s">
        <v>6397</v>
      </c>
      <c r="B638" t="s">
        <v>3700</v>
      </c>
      <c r="C638" t="s">
        <v>6408</v>
      </c>
      <c r="D638" s="82">
        <v>41388</v>
      </c>
      <c r="E638" t="s">
        <v>6418</v>
      </c>
      <c r="F638">
        <v>1</v>
      </c>
      <c r="G638" s="83">
        <v>0.99</v>
      </c>
      <c r="H638">
        <v>1</v>
      </c>
      <c r="I638" t="s">
        <v>7564</v>
      </c>
      <c r="K638" t="s">
        <v>1127</v>
      </c>
      <c r="L638" t="s">
        <v>5312</v>
      </c>
      <c r="M638" t="s">
        <v>5312</v>
      </c>
      <c r="N638" t="s">
        <v>6401</v>
      </c>
      <c r="O638" t="s">
        <v>1481</v>
      </c>
      <c r="P638" t="s">
        <v>6402</v>
      </c>
      <c r="Q638" t="s">
        <v>1127</v>
      </c>
      <c r="R638" t="s">
        <v>6420</v>
      </c>
      <c r="S638" t="s">
        <v>6403</v>
      </c>
      <c r="T638" t="s">
        <v>6404</v>
      </c>
      <c r="U638" s="83" t="str">
        <f t="shared" si="9"/>
        <v>CORONS_2_SOLAR</v>
      </c>
    </row>
    <row r="639" spans="1:21" x14ac:dyDescent="0.25">
      <c r="A639" t="s">
        <v>6397</v>
      </c>
      <c r="B639" t="s">
        <v>4978</v>
      </c>
      <c r="C639" t="s">
        <v>6408</v>
      </c>
      <c r="D639" s="82">
        <v>31831</v>
      </c>
      <c r="E639" t="s">
        <v>6409</v>
      </c>
      <c r="F639">
        <v>114.8</v>
      </c>
      <c r="G639" s="83">
        <v>114.8</v>
      </c>
      <c r="H639">
        <v>1</v>
      </c>
      <c r="I639" t="s">
        <v>7254</v>
      </c>
      <c r="K639" t="s">
        <v>6427</v>
      </c>
      <c r="L639" t="s">
        <v>5319</v>
      </c>
      <c r="M639" t="s">
        <v>5312</v>
      </c>
      <c r="N639" t="s">
        <v>6401</v>
      </c>
      <c r="O639" t="s">
        <v>4977</v>
      </c>
      <c r="P639" t="s">
        <v>6402</v>
      </c>
      <c r="Q639" t="s">
        <v>6427</v>
      </c>
      <c r="R639" t="s">
        <v>6425</v>
      </c>
      <c r="S639" t="s">
        <v>6403</v>
      </c>
      <c r="T639" t="s">
        <v>6407</v>
      </c>
      <c r="U639" s="83" t="str">
        <f t="shared" si="9"/>
        <v>TIDWTR_2_UNITS</v>
      </c>
    </row>
    <row r="640" spans="1:21" x14ac:dyDescent="0.25">
      <c r="A640" t="s">
        <v>6397</v>
      </c>
      <c r="B640" t="s">
        <v>4639</v>
      </c>
      <c r="C640" t="s">
        <v>6408</v>
      </c>
      <c r="D640" s="82">
        <v>41395</v>
      </c>
      <c r="E640" t="s">
        <v>6409</v>
      </c>
      <c r="F640">
        <v>222</v>
      </c>
      <c r="G640" s="83">
        <v>204.29</v>
      </c>
      <c r="H640">
        <v>1</v>
      </c>
      <c r="I640" t="s">
        <v>6953</v>
      </c>
      <c r="K640" t="s">
        <v>6427</v>
      </c>
      <c r="L640" t="s">
        <v>5312</v>
      </c>
      <c r="M640" t="s">
        <v>5312</v>
      </c>
      <c r="N640" t="s">
        <v>6401</v>
      </c>
      <c r="O640" t="s">
        <v>4638</v>
      </c>
      <c r="P640" t="s">
        <v>6402</v>
      </c>
      <c r="Q640" t="s">
        <v>6427</v>
      </c>
      <c r="R640" t="s">
        <v>6425</v>
      </c>
      <c r="S640" t="s">
        <v>6403</v>
      </c>
      <c r="T640" t="s">
        <v>6407</v>
      </c>
      <c r="U640" s="83" t="str">
        <f t="shared" si="9"/>
        <v>COCOPP_2_CTG4</v>
      </c>
    </row>
    <row r="641" spans="1:21" x14ac:dyDescent="0.25">
      <c r="A641" t="s">
        <v>6397</v>
      </c>
      <c r="B641" t="s">
        <v>4633</v>
      </c>
      <c r="C641" t="s">
        <v>6408</v>
      </c>
      <c r="D641" s="82">
        <v>41395</v>
      </c>
      <c r="E641" t="s">
        <v>6409</v>
      </c>
      <c r="F641">
        <v>222</v>
      </c>
      <c r="G641" s="83">
        <v>202.7</v>
      </c>
      <c r="H641">
        <v>1</v>
      </c>
      <c r="I641" t="s">
        <v>6953</v>
      </c>
      <c r="K641" t="s">
        <v>6427</v>
      </c>
      <c r="L641" t="s">
        <v>5312</v>
      </c>
      <c r="M641" t="s">
        <v>5312</v>
      </c>
      <c r="N641" t="s">
        <v>6401</v>
      </c>
      <c r="O641" t="s">
        <v>4632</v>
      </c>
      <c r="P641" t="s">
        <v>6402</v>
      </c>
      <c r="Q641" t="s">
        <v>6427</v>
      </c>
      <c r="R641" t="s">
        <v>6425</v>
      </c>
      <c r="S641" t="s">
        <v>6403</v>
      </c>
      <c r="T641" t="s">
        <v>6407</v>
      </c>
      <c r="U641" s="83" t="str">
        <f t="shared" si="9"/>
        <v>COCOPP_2_CTG2</v>
      </c>
    </row>
    <row r="642" spans="1:21" x14ac:dyDescent="0.25">
      <c r="A642" t="s">
        <v>6397</v>
      </c>
      <c r="B642" t="s">
        <v>4630</v>
      </c>
      <c r="C642" t="s">
        <v>6408</v>
      </c>
      <c r="D642" s="82">
        <v>41395</v>
      </c>
      <c r="E642" t="s">
        <v>6409</v>
      </c>
      <c r="F642">
        <v>222</v>
      </c>
      <c r="G642" s="83">
        <v>204.2</v>
      </c>
      <c r="H642">
        <v>1</v>
      </c>
      <c r="I642" t="s">
        <v>6953</v>
      </c>
      <c r="K642" t="s">
        <v>6427</v>
      </c>
      <c r="L642" t="s">
        <v>5312</v>
      </c>
      <c r="M642" t="s">
        <v>5312</v>
      </c>
      <c r="N642" t="s">
        <v>6401</v>
      </c>
      <c r="O642" t="s">
        <v>4629</v>
      </c>
      <c r="P642" t="s">
        <v>6402</v>
      </c>
      <c r="Q642" t="s">
        <v>6427</v>
      </c>
      <c r="R642" t="s">
        <v>6425</v>
      </c>
      <c r="S642" t="s">
        <v>6403</v>
      </c>
      <c r="T642" t="s">
        <v>6407</v>
      </c>
      <c r="U642" s="83" t="str">
        <f t="shared" ref="U642:U705" si="10">IF(J642="",O642,J642)</f>
        <v>COCOPP_2_CTG1</v>
      </c>
    </row>
    <row r="643" spans="1:21" x14ac:dyDescent="0.25">
      <c r="A643" t="s">
        <v>6397</v>
      </c>
      <c r="B643" t="s">
        <v>7606</v>
      </c>
      <c r="C643" t="s">
        <v>6408</v>
      </c>
      <c r="D643" t="s">
        <v>6400</v>
      </c>
      <c r="E643" t="s">
        <v>6429</v>
      </c>
      <c r="F643" t="s">
        <v>6432</v>
      </c>
      <c r="G643" s="83">
        <v>0.45</v>
      </c>
      <c r="H643">
        <v>1</v>
      </c>
      <c r="I643" t="s">
        <v>7353</v>
      </c>
      <c r="J643" t="s">
        <v>6103</v>
      </c>
      <c r="K643" t="s">
        <v>1127</v>
      </c>
      <c r="L643" t="s">
        <v>5312</v>
      </c>
      <c r="M643" t="s">
        <v>5319</v>
      </c>
      <c r="N643" t="s">
        <v>6401</v>
      </c>
      <c r="O643" t="s">
        <v>6103</v>
      </c>
      <c r="P643" t="s">
        <v>6402</v>
      </c>
      <c r="Q643" t="s">
        <v>1127</v>
      </c>
      <c r="R643" t="s">
        <v>6429</v>
      </c>
      <c r="S643" t="s">
        <v>6403</v>
      </c>
      <c r="T643" t="s">
        <v>6404</v>
      </c>
      <c r="U643" s="83" t="str">
        <f t="shared" si="10"/>
        <v>SCEW_2_PDRP113</v>
      </c>
    </row>
    <row r="644" spans="1:21" x14ac:dyDescent="0.25">
      <c r="A644" t="s">
        <v>6397</v>
      </c>
      <c r="B644" t="s">
        <v>7352</v>
      </c>
      <c r="C644" t="s">
        <v>6408</v>
      </c>
      <c r="D644" t="s">
        <v>6400</v>
      </c>
      <c r="E644" t="s">
        <v>6429</v>
      </c>
      <c r="F644" t="s">
        <v>6432</v>
      </c>
      <c r="G644" s="83">
        <v>0.23</v>
      </c>
      <c r="H644">
        <v>1</v>
      </c>
      <c r="I644" t="s">
        <v>7353</v>
      </c>
      <c r="J644" t="s">
        <v>5950</v>
      </c>
      <c r="K644" t="s">
        <v>1127</v>
      </c>
      <c r="L644" t="s">
        <v>5312</v>
      </c>
      <c r="M644" t="s">
        <v>5319</v>
      </c>
      <c r="N644" t="s">
        <v>6401</v>
      </c>
      <c r="O644" t="s">
        <v>5950</v>
      </c>
      <c r="P644" t="s">
        <v>6402</v>
      </c>
      <c r="Q644" t="s">
        <v>1127</v>
      </c>
      <c r="R644" t="s">
        <v>6429</v>
      </c>
      <c r="S644" t="s">
        <v>6403</v>
      </c>
      <c r="T644" t="s">
        <v>6404</v>
      </c>
      <c r="U644" s="83" t="str">
        <f t="shared" si="10"/>
        <v>SCEC_1_PDRP123</v>
      </c>
    </row>
    <row r="645" spans="1:21" x14ac:dyDescent="0.25">
      <c r="A645" t="s">
        <v>6397</v>
      </c>
      <c r="B645" t="s">
        <v>6445</v>
      </c>
      <c r="C645" t="s">
        <v>6399</v>
      </c>
      <c r="D645" t="s">
        <v>6400</v>
      </c>
      <c r="E645" t="s">
        <v>6409</v>
      </c>
      <c r="F645">
        <v>49.4</v>
      </c>
      <c r="G645" s="83">
        <v>49.4</v>
      </c>
      <c r="H645">
        <v>1</v>
      </c>
      <c r="I645" t="s">
        <v>6414</v>
      </c>
      <c r="J645" t="s">
        <v>4641</v>
      </c>
      <c r="L645" t="s">
        <v>5312</v>
      </c>
      <c r="M645" t="s">
        <v>5319</v>
      </c>
      <c r="N645" t="s">
        <v>6401</v>
      </c>
      <c r="O645" t="s">
        <v>6446</v>
      </c>
      <c r="P645" t="s">
        <v>6402</v>
      </c>
      <c r="R645" t="s">
        <v>6425</v>
      </c>
      <c r="S645" t="s">
        <v>6403</v>
      </c>
      <c r="T645" t="s">
        <v>6407</v>
      </c>
      <c r="U645" s="83" t="str">
        <f t="shared" si="10"/>
        <v>KELSO_2_UNITS</v>
      </c>
    </row>
    <row r="646" spans="1:21" x14ac:dyDescent="0.25">
      <c r="A646" t="s">
        <v>6397</v>
      </c>
      <c r="B646" t="s">
        <v>6445</v>
      </c>
      <c r="C646" t="s">
        <v>6399</v>
      </c>
      <c r="D646" t="s">
        <v>6400</v>
      </c>
      <c r="E646" t="s">
        <v>6409</v>
      </c>
      <c r="F646">
        <v>49.4</v>
      </c>
      <c r="G646" s="83">
        <v>49.4</v>
      </c>
      <c r="H646">
        <v>1</v>
      </c>
      <c r="I646" t="s">
        <v>6414</v>
      </c>
      <c r="J646" t="s">
        <v>4641</v>
      </c>
      <c r="L646" t="s">
        <v>5312</v>
      </c>
      <c r="M646" t="s">
        <v>5319</v>
      </c>
      <c r="N646" t="s">
        <v>6401</v>
      </c>
      <c r="O646" t="s">
        <v>7013</v>
      </c>
      <c r="P646" t="s">
        <v>6402</v>
      </c>
      <c r="R646" t="s">
        <v>6425</v>
      </c>
      <c r="S646" t="s">
        <v>6403</v>
      </c>
      <c r="U646" s="83" t="str">
        <f t="shared" si="10"/>
        <v>KELSO_2_UNITS</v>
      </c>
    </row>
    <row r="647" spans="1:21" x14ac:dyDescent="0.25">
      <c r="A647" t="s">
        <v>6397</v>
      </c>
      <c r="B647" t="s">
        <v>6445</v>
      </c>
      <c r="C647" t="s">
        <v>6399</v>
      </c>
      <c r="D647" t="s">
        <v>6400</v>
      </c>
      <c r="E647" t="s">
        <v>6409</v>
      </c>
      <c r="F647">
        <v>49.4</v>
      </c>
      <c r="G647" s="83">
        <v>49.4</v>
      </c>
      <c r="H647">
        <v>1</v>
      </c>
      <c r="I647" t="s">
        <v>6414</v>
      </c>
      <c r="J647" t="s">
        <v>4641</v>
      </c>
      <c r="L647" t="s">
        <v>5312</v>
      </c>
      <c r="M647" t="s">
        <v>5319</v>
      </c>
      <c r="N647" t="s">
        <v>6401</v>
      </c>
      <c r="O647" t="s">
        <v>7297</v>
      </c>
      <c r="P647" t="s">
        <v>6402</v>
      </c>
      <c r="R647" t="s">
        <v>6425</v>
      </c>
      <c r="S647" t="s">
        <v>6403</v>
      </c>
      <c r="T647" t="s">
        <v>6407</v>
      </c>
      <c r="U647" s="83" t="str">
        <f t="shared" si="10"/>
        <v>KELSO_2_UNITS</v>
      </c>
    </row>
    <row r="648" spans="1:21" x14ac:dyDescent="0.25">
      <c r="A648" t="s">
        <v>6397</v>
      </c>
      <c r="B648" t="s">
        <v>6445</v>
      </c>
      <c r="C648" t="s">
        <v>6399</v>
      </c>
      <c r="D648" t="s">
        <v>6400</v>
      </c>
      <c r="E648" t="s">
        <v>6409</v>
      </c>
      <c r="F648">
        <v>49.4</v>
      </c>
      <c r="G648" s="83">
        <v>49.4</v>
      </c>
      <c r="H648">
        <v>1</v>
      </c>
      <c r="I648" t="s">
        <v>6414</v>
      </c>
      <c r="J648" t="s">
        <v>4641</v>
      </c>
      <c r="L648" t="s">
        <v>5312</v>
      </c>
      <c r="M648" t="s">
        <v>5319</v>
      </c>
      <c r="N648" t="s">
        <v>6401</v>
      </c>
      <c r="O648" t="s">
        <v>7591</v>
      </c>
      <c r="P648" t="s">
        <v>6402</v>
      </c>
      <c r="R648" t="s">
        <v>6425</v>
      </c>
      <c r="S648" t="s">
        <v>6403</v>
      </c>
      <c r="T648" t="s">
        <v>6407</v>
      </c>
      <c r="U648" s="83" t="str">
        <f t="shared" si="10"/>
        <v>KELSO_2_UNITS</v>
      </c>
    </row>
    <row r="649" spans="1:21" x14ac:dyDescent="0.25">
      <c r="A649" t="s">
        <v>6397</v>
      </c>
      <c r="B649" t="s">
        <v>3740</v>
      </c>
      <c r="C649" t="s">
        <v>6408</v>
      </c>
      <c r="D649" s="82">
        <v>39326</v>
      </c>
      <c r="E649" t="s">
        <v>6429</v>
      </c>
      <c r="F649">
        <v>5</v>
      </c>
      <c r="G649" s="83">
        <v>4.53</v>
      </c>
      <c r="H649">
        <v>1</v>
      </c>
      <c r="I649" t="s">
        <v>7033</v>
      </c>
      <c r="K649" t="s">
        <v>6427</v>
      </c>
      <c r="L649" t="s">
        <v>5312</v>
      </c>
      <c r="M649" t="s">
        <v>5312</v>
      </c>
      <c r="N649" t="s">
        <v>6401</v>
      </c>
      <c r="O649" t="s">
        <v>2558</v>
      </c>
      <c r="P649" t="s">
        <v>6402</v>
      </c>
      <c r="Q649" t="s">
        <v>6427</v>
      </c>
      <c r="R649" t="s">
        <v>6410</v>
      </c>
      <c r="S649" t="s">
        <v>6403</v>
      </c>
      <c r="T649" t="s">
        <v>6407</v>
      </c>
      <c r="U649" s="83" t="str">
        <f t="shared" si="10"/>
        <v>CSTRVL_7_PL1X2</v>
      </c>
    </row>
    <row r="650" spans="1:21" x14ac:dyDescent="0.25">
      <c r="A650" t="s">
        <v>6397</v>
      </c>
      <c r="B650" t="s">
        <v>4305</v>
      </c>
      <c r="C650" t="s">
        <v>6408</v>
      </c>
      <c r="D650" s="82">
        <v>42350</v>
      </c>
      <c r="E650" t="s">
        <v>6418</v>
      </c>
      <c r="F650">
        <v>20</v>
      </c>
      <c r="G650" s="83">
        <v>20</v>
      </c>
      <c r="H650">
        <v>1</v>
      </c>
      <c r="I650" t="s">
        <v>7093</v>
      </c>
      <c r="K650" t="s">
        <v>6427</v>
      </c>
      <c r="L650" t="s">
        <v>5312</v>
      </c>
      <c r="M650" t="s">
        <v>5312</v>
      </c>
      <c r="N650" t="s">
        <v>6401</v>
      </c>
      <c r="O650" t="s">
        <v>2300</v>
      </c>
      <c r="P650" t="s">
        <v>6402</v>
      </c>
      <c r="Q650" t="s">
        <v>6427</v>
      </c>
      <c r="R650" t="s">
        <v>6420</v>
      </c>
      <c r="S650" t="s">
        <v>6403</v>
      </c>
      <c r="T650" t="s">
        <v>6451</v>
      </c>
      <c r="U650" s="83" t="str">
        <f t="shared" si="10"/>
        <v>MARCPW_6_SOLAR1</v>
      </c>
    </row>
    <row r="651" spans="1:21" x14ac:dyDescent="0.25">
      <c r="A651" t="s">
        <v>6397</v>
      </c>
      <c r="B651" t="s">
        <v>4304</v>
      </c>
      <c r="C651" t="s">
        <v>6408</v>
      </c>
      <c r="D651" s="82">
        <v>41263</v>
      </c>
      <c r="E651" t="s">
        <v>3399</v>
      </c>
      <c r="F651">
        <v>300</v>
      </c>
      <c r="G651" s="83">
        <v>189</v>
      </c>
      <c r="H651">
        <v>1</v>
      </c>
      <c r="I651" t="s">
        <v>4304</v>
      </c>
      <c r="K651" t="s">
        <v>1127</v>
      </c>
      <c r="L651" t="s">
        <v>5312</v>
      </c>
      <c r="M651" t="s">
        <v>5312</v>
      </c>
      <c r="N651" t="s">
        <v>6401</v>
      </c>
      <c r="O651" t="s">
        <v>2357</v>
      </c>
      <c r="P651" t="s">
        <v>6402</v>
      </c>
      <c r="Q651" t="s">
        <v>1127</v>
      </c>
      <c r="R651" t="s">
        <v>3399</v>
      </c>
      <c r="S651" t="s">
        <v>6403</v>
      </c>
      <c r="T651" t="s">
        <v>6404</v>
      </c>
      <c r="U651" s="83" t="str">
        <f t="shared" si="10"/>
        <v>MANZNA_2_WIND</v>
      </c>
    </row>
    <row r="652" spans="1:21" x14ac:dyDescent="0.25">
      <c r="A652" t="s">
        <v>6397</v>
      </c>
      <c r="B652" t="s">
        <v>5479</v>
      </c>
      <c r="C652" t="s">
        <v>6408</v>
      </c>
      <c r="D652" s="82">
        <v>43097</v>
      </c>
      <c r="E652" t="s">
        <v>6418</v>
      </c>
      <c r="F652">
        <v>1</v>
      </c>
      <c r="G652" s="83">
        <v>1</v>
      </c>
      <c r="H652">
        <v>1</v>
      </c>
      <c r="I652" t="s">
        <v>6693</v>
      </c>
      <c r="K652" t="s">
        <v>6427</v>
      </c>
      <c r="L652" t="s">
        <v>5312</v>
      </c>
      <c r="M652" t="s">
        <v>5312</v>
      </c>
      <c r="N652" t="s">
        <v>6401</v>
      </c>
      <c r="O652" t="s">
        <v>5478</v>
      </c>
      <c r="P652" t="s">
        <v>6402</v>
      </c>
      <c r="Q652" t="s">
        <v>6427</v>
      </c>
      <c r="R652" t="s">
        <v>6420</v>
      </c>
      <c r="S652" t="s">
        <v>6403</v>
      </c>
      <c r="T652" t="s">
        <v>6407</v>
      </c>
      <c r="U652" s="83" t="str">
        <f t="shared" si="10"/>
        <v>MANTEC_1_ML1SR1</v>
      </c>
    </row>
    <row r="653" spans="1:21" x14ac:dyDescent="0.25">
      <c r="A653" t="s">
        <v>6397</v>
      </c>
      <c r="B653" t="s">
        <v>7265</v>
      </c>
      <c r="C653" t="s">
        <v>6399</v>
      </c>
      <c r="D653" t="s">
        <v>6400</v>
      </c>
      <c r="E653" t="s">
        <v>6413</v>
      </c>
      <c r="F653">
        <v>95</v>
      </c>
      <c r="G653" s="83">
        <v>95</v>
      </c>
      <c r="H653">
        <v>1</v>
      </c>
      <c r="I653" t="s">
        <v>6443</v>
      </c>
      <c r="J653" t="s">
        <v>3474</v>
      </c>
      <c r="L653" t="s">
        <v>5312</v>
      </c>
      <c r="M653" t="s">
        <v>5319</v>
      </c>
      <c r="N653" t="s">
        <v>6401</v>
      </c>
      <c r="O653" t="s">
        <v>7266</v>
      </c>
      <c r="P653" t="s">
        <v>6402</v>
      </c>
      <c r="R653" t="s">
        <v>3385</v>
      </c>
      <c r="S653" t="s">
        <v>6403</v>
      </c>
      <c r="T653" t="s">
        <v>6404</v>
      </c>
      <c r="U653" s="83" t="str">
        <f t="shared" si="10"/>
        <v>BIGCRK_2_EXESWD</v>
      </c>
    </row>
    <row r="654" spans="1:21" x14ac:dyDescent="0.25">
      <c r="A654" t="s">
        <v>6397</v>
      </c>
      <c r="B654" t="s">
        <v>7104</v>
      </c>
      <c r="C654" t="s">
        <v>6399</v>
      </c>
      <c r="D654" t="s">
        <v>6400</v>
      </c>
      <c r="E654" t="s">
        <v>6413</v>
      </c>
      <c r="F654">
        <v>95</v>
      </c>
      <c r="G654" s="83">
        <v>95</v>
      </c>
      <c r="H654">
        <v>1</v>
      </c>
      <c r="I654" t="s">
        <v>6443</v>
      </c>
      <c r="J654" t="s">
        <v>3474</v>
      </c>
      <c r="L654" t="s">
        <v>5312</v>
      </c>
      <c r="M654" t="s">
        <v>5319</v>
      </c>
      <c r="N654" t="s">
        <v>6401</v>
      </c>
      <c r="O654" t="s">
        <v>7105</v>
      </c>
      <c r="P654" t="s">
        <v>6402</v>
      </c>
      <c r="R654" t="s">
        <v>3385</v>
      </c>
      <c r="S654" t="s">
        <v>6403</v>
      </c>
      <c r="T654" t="s">
        <v>6404</v>
      </c>
      <c r="U654" s="83" t="str">
        <f t="shared" si="10"/>
        <v>BIGCRK_2_EXESWD</v>
      </c>
    </row>
    <row r="655" spans="1:21" x14ac:dyDescent="0.25">
      <c r="A655" t="s">
        <v>6397</v>
      </c>
      <c r="B655" t="s">
        <v>5337</v>
      </c>
      <c r="C655" t="s">
        <v>6408</v>
      </c>
      <c r="D655" t="s">
        <v>6400</v>
      </c>
      <c r="E655" t="s">
        <v>6413</v>
      </c>
      <c r="F655">
        <v>1.3</v>
      </c>
      <c r="G655" s="83">
        <v>1.25</v>
      </c>
      <c r="H655">
        <v>1</v>
      </c>
      <c r="I655" t="s">
        <v>6443</v>
      </c>
      <c r="K655" t="s">
        <v>1127</v>
      </c>
      <c r="L655" t="s">
        <v>5312</v>
      </c>
      <c r="M655" t="s">
        <v>5312</v>
      </c>
      <c r="N655" t="s">
        <v>6401</v>
      </c>
      <c r="O655" t="s">
        <v>1254</v>
      </c>
      <c r="P655" t="s">
        <v>6402</v>
      </c>
      <c r="Q655" t="s">
        <v>1127</v>
      </c>
      <c r="R655" t="s">
        <v>3385</v>
      </c>
      <c r="S655" t="s">
        <v>6403</v>
      </c>
      <c r="T655" t="s">
        <v>6404</v>
      </c>
      <c r="U655" s="83" t="str">
        <f t="shared" si="10"/>
        <v>BIGCRK_7_MAMRES</v>
      </c>
    </row>
    <row r="656" spans="1:21" x14ac:dyDescent="0.25">
      <c r="A656" t="s">
        <v>6397</v>
      </c>
      <c r="B656" t="s">
        <v>3689</v>
      </c>
      <c r="C656" t="s">
        <v>6408</v>
      </c>
      <c r="D656" s="82">
        <v>41365</v>
      </c>
      <c r="E656" t="s">
        <v>3340</v>
      </c>
      <c r="F656">
        <v>14</v>
      </c>
      <c r="G656" s="83">
        <v>14</v>
      </c>
      <c r="H656">
        <v>1</v>
      </c>
      <c r="I656" t="s">
        <v>6795</v>
      </c>
      <c r="K656" t="s">
        <v>1127</v>
      </c>
      <c r="L656" t="s">
        <v>5312</v>
      </c>
      <c r="M656" t="s">
        <v>5312</v>
      </c>
      <c r="N656" t="s">
        <v>6401</v>
      </c>
      <c r="O656" t="s">
        <v>207</v>
      </c>
      <c r="P656" t="s">
        <v>6402</v>
      </c>
      <c r="Q656" t="s">
        <v>1127</v>
      </c>
      <c r="R656" t="s">
        <v>6429</v>
      </c>
      <c r="S656" t="s">
        <v>6403</v>
      </c>
      <c r="T656" t="s">
        <v>6404</v>
      </c>
      <c r="U656" s="83" t="str">
        <f t="shared" si="10"/>
        <v>CONTRL_1_CASAD3</v>
      </c>
    </row>
    <row r="657" spans="1:21" x14ac:dyDescent="0.25">
      <c r="A657" t="s">
        <v>6397</v>
      </c>
      <c r="B657" t="s">
        <v>3688</v>
      </c>
      <c r="C657" t="s">
        <v>6408</v>
      </c>
      <c r="D657" s="82">
        <v>31012</v>
      </c>
      <c r="E657" t="s">
        <v>3340</v>
      </c>
      <c r="F657">
        <v>10</v>
      </c>
      <c r="G657" s="83">
        <v>10</v>
      </c>
      <c r="H657">
        <v>1</v>
      </c>
      <c r="I657" t="s">
        <v>7042</v>
      </c>
      <c r="K657" t="s">
        <v>1127</v>
      </c>
      <c r="L657" t="s">
        <v>5312</v>
      </c>
      <c r="M657" t="s">
        <v>5312</v>
      </c>
      <c r="N657" t="s">
        <v>6401</v>
      </c>
      <c r="O657" t="s">
        <v>202</v>
      </c>
      <c r="P657" t="s">
        <v>6402</v>
      </c>
      <c r="Q657" t="s">
        <v>1127</v>
      </c>
      <c r="R657" t="s">
        <v>6429</v>
      </c>
      <c r="S657" t="s">
        <v>6403</v>
      </c>
      <c r="T657" t="s">
        <v>6404</v>
      </c>
      <c r="U657" s="83" t="str">
        <f t="shared" si="10"/>
        <v>CONTRL_1_CASAD1</v>
      </c>
    </row>
    <row r="658" spans="1:21" x14ac:dyDescent="0.25">
      <c r="A658" t="s">
        <v>6438</v>
      </c>
      <c r="B658" t="s">
        <v>7076</v>
      </c>
      <c r="C658" t="s">
        <v>6408</v>
      </c>
      <c r="D658" t="s">
        <v>6400</v>
      </c>
      <c r="E658" t="s">
        <v>6413</v>
      </c>
      <c r="F658" t="s">
        <v>6432</v>
      </c>
      <c r="G658" s="83">
        <v>250</v>
      </c>
      <c r="H658">
        <v>1</v>
      </c>
      <c r="I658" t="s">
        <v>6440</v>
      </c>
      <c r="K658" t="s">
        <v>6427</v>
      </c>
      <c r="L658" t="s">
        <v>5312</v>
      </c>
      <c r="M658" t="s">
        <v>5312</v>
      </c>
      <c r="N658" t="s">
        <v>6434</v>
      </c>
      <c r="O658" t="s">
        <v>7076</v>
      </c>
      <c r="P658" t="s">
        <v>6402</v>
      </c>
      <c r="Q658" t="s">
        <v>6427</v>
      </c>
      <c r="S658" t="s">
        <v>6403</v>
      </c>
      <c r="T658" t="s">
        <v>6407</v>
      </c>
      <c r="U658" s="83" t="str">
        <f t="shared" si="10"/>
        <v>MALIN_5_BPADYN</v>
      </c>
    </row>
    <row r="659" spans="1:21" x14ac:dyDescent="0.25">
      <c r="A659" t="s">
        <v>6397</v>
      </c>
      <c r="B659" t="s">
        <v>3218</v>
      </c>
      <c r="C659" t="s">
        <v>6408</v>
      </c>
      <c r="D659" s="82">
        <v>38642</v>
      </c>
      <c r="E659" t="s">
        <v>6409</v>
      </c>
      <c r="F659" t="s">
        <v>6432</v>
      </c>
      <c r="G659" s="83">
        <v>134</v>
      </c>
      <c r="H659">
        <v>1</v>
      </c>
      <c r="I659" t="s">
        <v>3232</v>
      </c>
      <c r="J659" t="s">
        <v>3820</v>
      </c>
      <c r="K659" t="s">
        <v>1127</v>
      </c>
      <c r="L659" t="s">
        <v>5312</v>
      </c>
      <c r="M659" t="s">
        <v>5319</v>
      </c>
      <c r="N659" t="s">
        <v>6401</v>
      </c>
      <c r="O659" t="s">
        <v>3820</v>
      </c>
      <c r="P659" t="s">
        <v>6402</v>
      </c>
      <c r="Q659" t="s">
        <v>6487</v>
      </c>
      <c r="R659" t="s">
        <v>6436</v>
      </c>
      <c r="S659" t="s">
        <v>6403</v>
      </c>
      <c r="T659" t="s">
        <v>6404</v>
      </c>
      <c r="U659" s="83" t="str">
        <f t="shared" si="10"/>
        <v>VERNON_6_MALBRG</v>
      </c>
    </row>
    <row r="660" spans="1:21" x14ac:dyDescent="0.25">
      <c r="A660" t="s">
        <v>6397</v>
      </c>
      <c r="B660" t="s">
        <v>4276</v>
      </c>
      <c r="C660" t="s">
        <v>6408</v>
      </c>
      <c r="D660" s="82">
        <v>38614</v>
      </c>
      <c r="E660" t="s">
        <v>6409</v>
      </c>
      <c r="F660" t="s">
        <v>6432</v>
      </c>
      <c r="G660" s="83">
        <v>96</v>
      </c>
      <c r="H660">
        <v>1</v>
      </c>
      <c r="I660" t="s">
        <v>7378</v>
      </c>
      <c r="J660" t="s">
        <v>4275</v>
      </c>
      <c r="K660" t="s">
        <v>6427</v>
      </c>
      <c r="L660" t="s">
        <v>5312</v>
      </c>
      <c r="M660" t="s">
        <v>5319</v>
      </c>
      <c r="N660" t="s">
        <v>6401</v>
      </c>
      <c r="O660" t="s">
        <v>4275</v>
      </c>
      <c r="P660" t="s">
        <v>6402</v>
      </c>
      <c r="Q660" t="s">
        <v>6427</v>
      </c>
      <c r="R660" t="s">
        <v>6425</v>
      </c>
      <c r="S660" t="s">
        <v>6403</v>
      </c>
      <c r="T660" t="s">
        <v>6407</v>
      </c>
      <c r="U660" s="83" t="str">
        <f t="shared" si="10"/>
        <v>MALAGA_1_PL1X2</v>
      </c>
    </row>
    <row r="661" spans="1:21" x14ac:dyDescent="0.25">
      <c r="A661" t="s">
        <v>6397</v>
      </c>
      <c r="B661" t="s">
        <v>4303</v>
      </c>
      <c r="C661" t="s">
        <v>6408</v>
      </c>
      <c r="D661" s="82">
        <v>32484</v>
      </c>
      <c r="E661" t="s">
        <v>6413</v>
      </c>
      <c r="F661">
        <v>32.5</v>
      </c>
      <c r="G661" s="83">
        <v>32.5</v>
      </c>
      <c r="H661">
        <v>1</v>
      </c>
      <c r="I661" t="s">
        <v>6414</v>
      </c>
      <c r="K661" t="s">
        <v>6427</v>
      </c>
      <c r="L661" t="s">
        <v>5319</v>
      </c>
      <c r="M661" t="s">
        <v>5312</v>
      </c>
      <c r="N661" t="s">
        <v>6401</v>
      </c>
      <c r="O661" t="s">
        <v>250</v>
      </c>
      <c r="P661" t="s">
        <v>6402</v>
      </c>
      <c r="Q661" t="s">
        <v>6427</v>
      </c>
      <c r="R661" t="s">
        <v>3385</v>
      </c>
      <c r="S661" t="s">
        <v>6403</v>
      </c>
      <c r="T661" t="s">
        <v>6407</v>
      </c>
      <c r="U661" s="83" t="str">
        <f t="shared" si="10"/>
        <v>MALCHQ_7_UNIT 1</v>
      </c>
    </row>
    <row r="662" spans="1:21" x14ac:dyDescent="0.25">
      <c r="A662" t="s">
        <v>6397</v>
      </c>
      <c r="B662" t="s">
        <v>6463</v>
      </c>
      <c r="C662" t="s">
        <v>6408</v>
      </c>
      <c r="D662" s="82">
        <v>43476</v>
      </c>
      <c r="E662" t="s">
        <v>3785</v>
      </c>
      <c r="F662">
        <v>0.8</v>
      </c>
      <c r="G662" s="83">
        <v>0.8</v>
      </c>
      <c r="H662">
        <v>1</v>
      </c>
      <c r="I662" t="s">
        <v>6464</v>
      </c>
      <c r="K662" t="s">
        <v>6427</v>
      </c>
      <c r="L662" t="s">
        <v>5312</v>
      </c>
      <c r="M662" t="s">
        <v>5312</v>
      </c>
      <c r="N662" t="s">
        <v>6401</v>
      </c>
      <c r="O662" t="s">
        <v>6465</v>
      </c>
      <c r="P662" t="s">
        <v>6402</v>
      </c>
      <c r="Q662" t="s">
        <v>6427</v>
      </c>
      <c r="R662" t="s">
        <v>6410</v>
      </c>
      <c r="S662" t="s">
        <v>6403</v>
      </c>
      <c r="T662" t="s">
        <v>6407</v>
      </c>
      <c r="U662" s="83" t="str">
        <f t="shared" si="10"/>
        <v>DAIRLD_1_MD2BM1</v>
      </c>
    </row>
    <row r="663" spans="1:21" x14ac:dyDescent="0.25">
      <c r="A663" t="s">
        <v>6397</v>
      </c>
      <c r="B663" t="s">
        <v>6321</v>
      </c>
      <c r="C663" t="s">
        <v>6408</v>
      </c>
      <c r="D663" s="82">
        <v>42570</v>
      </c>
      <c r="E663" t="s">
        <v>6413</v>
      </c>
      <c r="F663">
        <v>1</v>
      </c>
      <c r="G663" s="83">
        <v>0.92</v>
      </c>
      <c r="H663">
        <v>1</v>
      </c>
      <c r="I663" t="s">
        <v>6721</v>
      </c>
      <c r="K663" t="s">
        <v>6427</v>
      </c>
      <c r="L663" t="s">
        <v>5312</v>
      </c>
      <c r="M663" t="s">
        <v>5312</v>
      </c>
      <c r="N663" t="s">
        <v>6401</v>
      </c>
      <c r="O663" t="s">
        <v>328</v>
      </c>
      <c r="P663" t="s">
        <v>6402</v>
      </c>
      <c r="Q663" t="s">
        <v>6427</v>
      </c>
      <c r="R663" t="s">
        <v>3385</v>
      </c>
      <c r="S663" t="s">
        <v>6403</v>
      </c>
      <c r="T663" t="s">
        <v>6407</v>
      </c>
      <c r="U663" s="83" t="str">
        <f t="shared" si="10"/>
        <v>STOREY_2_MDRCH4</v>
      </c>
    </row>
    <row r="664" spans="1:21" x14ac:dyDescent="0.25">
      <c r="A664" t="s">
        <v>6397</v>
      </c>
      <c r="B664" t="s">
        <v>6320</v>
      </c>
      <c r="C664" t="s">
        <v>6408</v>
      </c>
      <c r="D664" s="82">
        <v>42583</v>
      </c>
      <c r="E664" t="s">
        <v>6413</v>
      </c>
      <c r="F664">
        <v>0.5</v>
      </c>
      <c r="G664" s="83">
        <v>0.42</v>
      </c>
      <c r="H664">
        <v>1</v>
      </c>
      <c r="I664" t="s">
        <v>6721</v>
      </c>
      <c r="K664" t="s">
        <v>6427</v>
      </c>
      <c r="L664" t="s">
        <v>5312</v>
      </c>
      <c r="M664" t="s">
        <v>5312</v>
      </c>
      <c r="N664" t="s">
        <v>6401</v>
      </c>
      <c r="O664" t="s">
        <v>331</v>
      </c>
      <c r="P664" t="s">
        <v>6402</v>
      </c>
      <c r="Q664" t="s">
        <v>6427</v>
      </c>
      <c r="R664" t="s">
        <v>3385</v>
      </c>
      <c r="S664" t="s">
        <v>6403</v>
      </c>
      <c r="T664" t="s">
        <v>6407</v>
      </c>
      <c r="U664" s="83" t="str">
        <f t="shared" si="10"/>
        <v>STOREY_2_MDRCH3</v>
      </c>
    </row>
    <row r="665" spans="1:21" x14ac:dyDescent="0.25">
      <c r="A665" t="s">
        <v>6397</v>
      </c>
      <c r="B665" t="s">
        <v>6319</v>
      </c>
      <c r="C665" t="s">
        <v>6408</v>
      </c>
      <c r="D665" s="82">
        <v>42583</v>
      </c>
      <c r="E665" t="s">
        <v>6413</v>
      </c>
      <c r="F665">
        <v>0.6</v>
      </c>
      <c r="G665" s="83">
        <v>0.56000000000000005</v>
      </c>
      <c r="H665">
        <v>1</v>
      </c>
      <c r="I665" t="s">
        <v>6721</v>
      </c>
      <c r="K665" t="s">
        <v>6427</v>
      </c>
      <c r="L665" t="s">
        <v>5312</v>
      </c>
      <c r="M665" t="s">
        <v>5312</v>
      </c>
      <c r="N665" t="s">
        <v>6401</v>
      </c>
      <c r="O665" t="s">
        <v>322</v>
      </c>
      <c r="P665" t="s">
        <v>6402</v>
      </c>
      <c r="Q665" t="s">
        <v>6427</v>
      </c>
      <c r="R665" t="s">
        <v>3385</v>
      </c>
      <c r="S665" t="s">
        <v>6403</v>
      </c>
      <c r="T665" t="s">
        <v>6407</v>
      </c>
      <c r="U665" s="83" t="str">
        <f t="shared" si="10"/>
        <v>STOREY_2_MDRCH2</v>
      </c>
    </row>
    <row r="666" spans="1:21" x14ac:dyDescent="0.25">
      <c r="A666" t="s">
        <v>6397</v>
      </c>
      <c r="B666" t="s">
        <v>4939</v>
      </c>
      <c r="C666" t="s">
        <v>6408</v>
      </c>
      <c r="D666" s="82">
        <v>31080</v>
      </c>
      <c r="E666" t="s">
        <v>6413</v>
      </c>
      <c r="F666">
        <v>3.8</v>
      </c>
      <c r="G666" s="83">
        <v>1.84</v>
      </c>
      <c r="H666">
        <v>1</v>
      </c>
      <c r="I666" t="s">
        <v>7568</v>
      </c>
      <c r="K666" t="s">
        <v>6427</v>
      </c>
      <c r="L666" t="s">
        <v>5312</v>
      </c>
      <c r="M666" t="s">
        <v>5312</v>
      </c>
      <c r="N666" t="s">
        <v>6401</v>
      </c>
      <c r="O666" t="s">
        <v>325</v>
      </c>
      <c r="P666" t="s">
        <v>6402</v>
      </c>
      <c r="Q666" t="s">
        <v>6427</v>
      </c>
      <c r="R666" t="s">
        <v>3385</v>
      </c>
      <c r="S666" t="s">
        <v>6403</v>
      </c>
      <c r="T666" t="s">
        <v>6407</v>
      </c>
      <c r="U666" s="83" t="str">
        <f t="shared" si="10"/>
        <v>STOREY_7_MDRCHW</v>
      </c>
    </row>
    <row r="667" spans="1:21" x14ac:dyDescent="0.25">
      <c r="A667" t="s">
        <v>6397</v>
      </c>
      <c r="B667" t="s">
        <v>2537</v>
      </c>
      <c r="C667" t="s">
        <v>6408</v>
      </c>
      <c r="D667" s="82">
        <v>43098</v>
      </c>
      <c r="E667" t="s">
        <v>6418</v>
      </c>
      <c r="F667">
        <v>1.5</v>
      </c>
      <c r="G667" s="83">
        <v>1.5</v>
      </c>
      <c r="H667">
        <v>1</v>
      </c>
      <c r="I667" t="s">
        <v>7203</v>
      </c>
      <c r="K667" t="s">
        <v>6427</v>
      </c>
      <c r="L667" t="s">
        <v>5312</v>
      </c>
      <c r="M667" t="s">
        <v>5312</v>
      </c>
      <c r="N667" t="s">
        <v>6401</v>
      </c>
      <c r="O667" t="s">
        <v>5391</v>
      </c>
      <c r="P667" t="s">
        <v>6402</v>
      </c>
      <c r="Q667" t="s">
        <v>6427</v>
      </c>
      <c r="R667" t="s">
        <v>6420</v>
      </c>
      <c r="S667" t="s">
        <v>6403</v>
      </c>
      <c r="T667" t="s">
        <v>6407</v>
      </c>
      <c r="U667" s="83" t="str">
        <f t="shared" si="10"/>
        <v>DAIRLD_1_MD1SL1</v>
      </c>
    </row>
    <row r="668" spans="1:21" x14ac:dyDescent="0.25">
      <c r="A668" t="s">
        <v>6397</v>
      </c>
      <c r="B668" t="s">
        <v>4210</v>
      </c>
      <c r="C668" t="s">
        <v>6408</v>
      </c>
      <c r="D668" s="82">
        <v>31413</v>
      </c>
      <c r="E668" t="s">
        <v>6418</v>
      </c>
      <c r="F668" t="s">
        <v>6432</v>
      </c>
      <c r="G668" s="83">
        <v>160</v>
      </c>
      <c r="H668">
        <v>1</v>
      </c>
      <c r="I668" t="s">
        <v>6443</v>
      </c>
      <c r="J668" t="s">
        <v>1985</v>
      </c>
      <c r="K668" t="s">
        <v>1127</v>
      </c>
      <c r="L668" t="s">
        <v>5319</v>
      </c>
      <c r="M668" t="s">
        <v>5319</v>
      </c>
      <c r="N668" t="s">
        <v>6401</v>
      </c>
      <c r="O668" t="s">
        <v>1985</v>
      </c>
      <c r="P668" t="s">
        <v>6402</v>
      </c>
      <c r="Q668" t="s">
        <v>1127</v>
      </c>
      <c r="R668" t="s">
        <v>6429</v>
      </c>
      <c r="S668" t="s">
        <v>6403</v>
      </c>
      <c r="T668" t="s">
        <v>6404</v>
      </c>
      <c r="U668" s="83" t="str">
        <f t="shared" si="10"/>
        <v>KRAMER_2_SEGS89</v>
      </c>
    </row>
    <row r="669" spans="1:21" x14ac:dyDescent="0.25">
      <c r="A669" t="s">
        <v>6397</v>
      </c>
      <c r="B669" t="s">
        <v>3690</v>
      </c>
      <c r="C669" t="s">
        <v>6408</v>
      </c>
      <c r="D669" s="82">
        <v>4019</v>
      </c>
      <c r="E669" t="s">
        <v>6413</v>
      </c>
      <c r="F669">
        <v>3</v>
      </c>
      <c r="G669" s="83">
        <v>3</v>
      </c>
      <c r="H669">
        <v>1</v>
      </c>
      <c r="I669" t="s">
        <v>6443</v>
      </c>
      <c r="K669" t="s">
        <v>1127</v>
      </c>
      <c r="L669" t="s">
        <v>5312</v>
      </c>
      <c r="M669" t="s">
        <v>5312</v>
      </c>
      <c r="N669" t="s">
        <v>6401</v>
      </c>
      <c r="O669" t="s">
        <v>1249</v>
      </c>
      <c r="P669" t="s">
        <v>6402</v>
      </c>
      <c r="Q669" t="s">
        <v>1127</v>
      </c>
      <c r="R669" t="s">
        <v>3385</v>
      </c>
      <c r="S669" t="s">
        <v>6403</v>
      </c>
      <c r="T669" t="s">
        <v>6404</v>
      </c>
      <c r="U669" s="83" t="str">
        <f t="shared" si="10"/>
        <v>CONTRL_1_LUNDY</v>
      </c>
    </row>
    <row r="670" spans="1:21" x14ac:dyDescent="0.25">
      <c r="A670" t="s">
        <v>6397</v>
      </c>
      <c r="B670" t="s">
        <v>4025</v>
      </c>
      <c r="C670" t="s">
        <v>6408</v>
      </c>
      <c r="D670" s="82">
        <v>37824</v>
      </c>
      <c r="E670" t="s">
        <v>6409</v>
      </c>
      <c r="F670" t="s">
        <v>6432</v>
      </c>
      <c r="G670" s="83">
        <v>322</v>
      </c>
      <c r="H670">
        <v>1</v>
      </c>
      <c r="I670" t="s">
        <v>6748</v>
      </c>
      <c r="J670" t="s">
        <v>4024</v>
      </c>
      <c r="K670" t="s">
        <v>6456</v>
      </c>
      <c r="L670" t="s">
        <v>5312</v>
      </c>
      <c r="M670" t="s">
        <v>5319</v>
      </c>
      <c r="N670" t="s">
        <v>6401</v>
      </c>
      <c r="O670" t="s">
        <v>4024</v>
      </c>
      <c r="P670" t="s">
        <v>6402</v>
      </c>
      <c r="Q670" t="s">
        <v>6456</v>
      </c>
      <c r="R670" t="s">
        <v>6436</v>
      </c>
      <c r="S670" t="s">
        <v>6403</v>
      </c>
      <c r="T670" t="s">
        <v>6404</v>
      </c>
      <c r="U670" s="83" t="str">
        <f t="shared" si="10"/>
        <v>LAROA2_2_UNITA1</v>
      </c>
    </row>
    <row r="671" spans="1:21" x14ac:dyDescent="0.25">
      <c r="A671" t="s">
        <v>6397</v>
      </c>
      <c r="B671" t="s">
        <v>4224</v>
      </c>
      <c r="C671" t="s">
        <v>6408</v>
      </c>
      <c r="D671" s="82">
        <v>33604</v>
      </c>
      <c r="E671" t="s">
        <v>3483</v>
      </c>
      <c r="F671">
        <v>20</v>
      </c>
      <c r="G671" s="83">
        <v>20</v>
      </c>
      <c r="H671">
        <v>1</v>
      </c>
      <c r="I671" t="s">
        <v>6660</v>
      </c>
      <c r="K671" t="s">
        <v>6427</v>
      </c>
      <c r="L671" t="s">
        <v>5312</v>
      </c>
      <c r="M671" t="s">
        <v>5312</v>
      </c>
      <c r="N671" t="s">
        <v>6401</v>
      </c>
      <c r="O671" t="s">
        <v>4223</v>
      </c>
      <c r="P671" t="s">
        <v>6402</v>
      </c>
      <c r="Q671" t="s">
        <v>6427</v>
      </c>
      <c r="S671" t="s">
        <v>6403</v>
      </c>
      <c r="T671" t="s">
        <v>6407</v>
      </c>
      <c r="U671" s="83" t="str">
        <f t="shared" si="10"/>
        <v>LAPAC_6_UNIT</v>
      </c>
    </row>
    <row r="672" spans="1:21" x14ac:dyDescent="0.25">
      <c r="A672" t="s">
        <v>6397</v>
      </c>
      <c r="B672" t="s">
        <v>894</v>
      </c>
      <c r="C672" t="s">
        <v>6408</v>
      </c>
      <c r="D672" s="82">
        <v>42104</v>
      </c>
      <c r="E672" t="s">
        <v>6418</v>
      </c>
      <c r="F672">
        <v>20</v>
      </c>
      <c r="G672" s="83">
        <v>20</v>
      </c>
      <c r="H672">
        <v>1</v>
      </c>
      <c r="I672" t="s">
        <v>7202</v>
      </c>
      <c r="K672" t="s">
        <v>6427</v>
      </c>
      <c r="L672" t="s">
        <v>5312</v>
      </c>
      <c r="M672" t="s">
        <v>5312</v>
      </c>
      <c r="N672" t="s">
        <v>6401</v>
      </c>
      <c r="O672" t="s">
        <v>636</v>
      </c>
      <c r="P672" t="s">
        <v>6402</v>
      </c>
      <c r="Q672" t="s">
        <v>6427</v>
      </c>
      <c r="R672" t="s">
        <v>6420</v>
      </c>
      <c r="S672" t="s">
        <v>6403</v>
      </c>
      <c r="T672" t="s">
        <v>6451</v>
      </c>
      <c r="U672" s="83" t="str">
        <f t="shared" si="10"/>
        <v>LHILLS_6_SOLAR1</v>
      </c>
    </row>
    <row r="673" spans="1:21" x14ac:dyDescent="0.25">
      <c r="A673" t="s">
        <v>6397</v>
      </c>
      <c r="B673" t="s">
        <v>4055</v>
      </c>
      <c r="C673" t="s">
        <v>6408</v>
      </c>
      <c r="D673" s="82">
        <v>32674</v>
      </c>
      <c r="E673" t="s">
        <v>6413</v>
      </c>
      <c r="F673">
        <v>1.7</v>
      </c>
      <c r="G673" s="83">
        <v>1.7</v>
      </c>
      <c r="H673">
        <v>1</v>
      </c>
      <c r="I673" t="s">
        <v>6450</v>
      </c>
      <c r="K673" t="s">
        <v>6427</v>
      </c>
      <c r="L673" t="s">
        <v>5312</v>
      </c>
      <c r="M673" t="s">
        <v>5312</v>
      </c>
      <c r="N673" t="s">
        <v>6401</v>
      </c>
      <c r="O673" t="s">
        <v>596</v>
      </c>
      <c r="P673" t="s">
        <v>6402</v>
      </c>
      <c r="Q673" t="s">
        <v>6427</v>
      </c>
      <c r="R673" t="s">
        <v>3385</v>
      </c>
      <c r="S673" t="s">
        <v>6403</v>
      </c>
      <c r="T673" t="s">
        <v>6407</v>
      </c>
      <c r="U673" s="83" t="str">
        <f t="shared" si="10"/>
        <v>HATLOS_6_LSCRK</v>
      </c>
    </row>
    <row r="674" spans="1:21" x14ac:dyDescent="0.25">
      <c r="A674" t="s">
        <v>6397</v>
      </c>
      <c r="B674" t="s">
        <v>4245</v>
      </c>
      <c r="C674" t="s">
        <v>6408</v>
      </c>
      <c r="D674" s="82">
        <v>37051</v>
      </c>
      <c r="E674" t="s">
        <v>6409</v>
      </c>
      <c r="F674" t="s">
        <v>6432</v>
      </c>
      <c r="G674" s="83">
        <v>580</v>
      </c>
      <c r="H674">
        <v>1</v>
      </c>
      <c r="I674" t="s">
        <v>7482</v>
      </c>
      <c r="J674" t="s">
        <v>4244</v>
      </c>
      <c r="K674" t="s">
        <v>6427</v>
      </c>
      <c r="L674" t="s">
        <v>5312</v>
      </c>
      <c r="M674" t="s">
        <v>5319</v>
      </c>
      <c r="N674" t="s">
        <v>6401</v>
      </c>
      <c r="O674" t="s">
        <v>4244</v>
      </c>
      <c r="P674" t="s">
        <v>6402</v>
      </c>
      <c r="Q674" t="s">
        <v>6427</v>
      </c>
      <c r="R674" t="s">
        <v>6436</v>
      </c>
      <c r="S674" t="s">
        <v>6403</v>
      </c>
      <c r="T674" t="s">
        <v>6407</v>
      </c>
      <c r="U674" s="83" t="str">
        <f t="shared" si="10"/>
        <v>LMEC_1_PL1X3</v>
      </c>
    </row>
    <row r="675" spans="1:21" x14ac:dyDescent="0.25">
      <c r="A675" t="s">
        <v>6397</v>
      </c>
      <c r="B675" t="s">
        <v>7519</v>
      </c>
      <c r="C675" t="s">
        <v>6399</v>
      </c>
      <c r="D675" t="s">
        <v>6400</v>
      </c>
      <c r="E675" t="s">
        <v>6409</v>
      </c>
      <c r="F675">
        <v>120</v>
      </c>
      <c r="G675" s="83">
        <v>120</v>
      </c>
      <c r="H675">
        <v>1</v>
      </c>
      <c r="I675" t="s">
        <v>7029</v>
      </c>
      <c r="J675" t="s">
        <v>3952</v>
      </c>
      <c r="L675" t="s">
        <v>5312</v>
      </c>
      <c r="M675" t="s">
        <v>5319</v>
      </c>
      <c r="N675" t="s">
        <v>6401</v>
      </c>
      <c r="O675" t="s">
        <v>7520</v>
      </c>
      <c r="P675" t="s">
        <v>6402</v>
      </c>
      <c r="R675" t="s">
        <v>6437</v>
      </c>
      <c r="S675" t="s">
        <v>6403</v>
      </c>
      <c r="T675" t="s">
        <v>6407</v>
      </c>
      <c r="U675" s="83" t="str">
        <f t="shared" si="10"/>
        <v>LECEF_1_UNITS</v>
      </c>
    </row>
    <row r="676" spans="1:21" x14ac:dyDescent="0.25">
      <c r="A676" t="s">
        <v>6397</v>
      </c>
      <c r="B676" t="s">
        <v>7491</v>
      </c>
      <c r="C676" t="s">
        <v>6399</v>
      </c>
      <c r="D676" t="s">
        <v>6400</v>
      </c>
      <c r="E676" t="s">
        <v>6409</v>
      </c>
      <c r="F676">
        <v>49.9</v>
      </c>
      <c r="G676" s="83">
        <v>49.9</v>
      </c>
      <c r="H676">
        <v>1</v>
      </c>
      <c r="I676" t="s">
        <v>7029</v>
      </c>
      <c r="J676" t="s">
        <v>3952</v>
      </c>
      <c r="L676" t="s">
        <v>5312</v>
      </c>
      <c r="M676" t="s">
        <v>5319</v>
      </c>
      <c r="N676" t="s">
        <v>6401</v>
      </c>
      <c r="O676" t="s">
        <v>7492</v>
      </c>
      <c r="P676" t="s">
        <v>6402</v>
      </c>
      <c r="R676" t="s">
        <v>6425</v>
      </c>
      <c r="S676" t="s">
        <v>6403</v>
      </c>
      <c r="T676" t="s">
        <v>6407</v>
      </c>
      <c r="U676" s="83" t="str">
        <f t="shared" si="10"/>
        <v>LECEF_1_UNITS</v>
      </c>
    </row>
    <row r="677" spans="1:21" x14ac:dyDescent="0.25">
      <c r="A677" t="s">
        <v>6397</v>
      </c>
      <c r="B677" t="s">
        <v>7191</v>
      </c>
      <c r="C677" t="s">
        <v>6399</v>
      </c>
      <c r="D677" t="s">
        <v>6400</v>
      </c>
      <c r="E677" t="s">
        <v>6409</v>
      </c>
      <c r="F677">
        <v>49.9</v>
      </c>
      <c r="G677" s="83">
        <v>49.9</v>
      </c>
      <c r="H677">
        <v>1</v>
      </c>
      <c r="I677" t="s">
        <v>7029</v>
      </c>
      <c r="J677" t="s">
        <v>3952</v>
      </c>
      <c r="L677" t="s">
        <v>5312</v>
      </c>
      <c r="M677" t="s">
        <v>5319</v>
      </c>
      <c r="N677" t="s">
        <v>6401</v>
      </c>
      <c r="O677" t="s">
        <v>7192</v>
      </c>
      <c r="P677" t="s">
        <v>6402</v>
      </c>
      <c r="R677" t="s">
        <v>6425</v>
      </c>
      <c r="S677" t="s">
        <v>6403</v>
      </c>
      <c r="T677" t="s">
        <v>6407</v>
      </c>
      <c r="U677" s="83" t="str">
        <f t="shared" si="10"/>
        <v>LECEF_1_UNITS</v>
      </c>
    </row>
    <row r="678" spans="1:21" x14ac:dyDescent="0.25">
      <c r="A678" t="s">
        <v>6397</v>
      </c>
      <c r="B678" t="s">
        <v>7028</v>
      </c>
      <c r="C678" t="s">
        <v>6399</v>
      </c>
      <c r="D678" t="s">
        <v>6400</v>
      </c>
      <c r="E678" t="s">
        <v>6409</v>
      </c>
      <c r="F678">
        <v>49.9</v>
      </c>
      <c r="G678" s="83">
        <v>49.9</v>
      </c>
      <c r="H678">
        <v>1</v>
      </c>
      <c r="I678" t="s">
        <v>7029</v>
      </c>
      <c r="J678" t="s">
        <v>3952</v>
      </c>
      <c r="L678" t="s">
        <v>5312</v>
      </c>
      <c r="M678" t="s">
        <v>5319</v>
      </c>
      <c r="N678" t="s">
        <v>6401</v>
      </c>
      <c r="O678" t="s">
        <v>7030</v>
      </c>
      <c r="P678" t="s">
        <v>6402</v>
      </c>
      <c r="R678" t="s">
        <v>6425</v>
      </c>
      <c r="S678" t="s">
        <v>6403</v>
      </c>
      <c r="T678" t="s">
        <v>6407</v>
      </c>
      <c r="U678" s="83" t="str">
        <f t="shared" si="10"/>
        <v>LECEF_1_UNITS</v>
      </c>
    </row>
    <row r="679" spans="1:21" x14ac:dyDescent="0.25">
      <c r="A679" t="s">
        <v>6397</v>
      </c>
      <c r="B679" t="s">
        <v>7124</v>
      </c>
      <c r="C679" t="s">
        <v>6399</v>
      </c>
      <c r="D679" t="s">
        <v>6400</v>
      </c>
      <c r="E679" t="s">
        <v>6409</v>
      </c>
      <c r="F679">
        <v>49.9</v>
      </c>
      <c r="G679" s="83">
        <v>49.9</v>
      </c>
      <c r="H679">
        <v>1</v>
      </c>
      <c r="I679" t="s">
        <v>7029</v>
      </c>
      <c r="J679" t="s">
        <v>3952</v>
      </c>
      <c r="L679" t="s">
        <v>5312</v>
      </c>
      <c r="M679" t="s">
        <v>5319</v>
      </c>
      <c r="N679" t="s">
        <v>6401</v>
      </c>
      <c r="O679" t="s">
        <v>7125</v>
      </c>
      <c r="P679" t="s">
        <v>6402</v>
      </c>
      <c r="R679" t="s">
        <v>6425</v>
      </c>
      <c r="S679" t="s">
        <v>6403</v>
      </c>
      <c r="T679" t="s">
        <v>6407</v>
      </c>
      <c r="U679" s="83" t="str">
        <f t="shared" si="10"/>
        <v>LECEF_1_UNITS</v>
      </c>
    </row>
    <row r="680" spans="1:21" x14ac:dyDescent="0.25">
      <c r="A680" t="s">
        <v>6397</v>
      </c>
      <c r="B680" t="s">
        <v>3953</v>
      </c>
      <c r="C680" t="s">
        <v>6408</v>
      </c>
      <c r="D680" s="82">
        <v>41486</v>
      </c>
      <c r="E680" t="s">
        <v>6409</v>
      </c>
      <c r="F680" t="s">
        <v>6432</v>
      </c>
      <c r="G680" s="83">
        <v>309.83999999999997</v>
      </c>
      <c r="H680">
        <v>1</v>
      </c>
      <c r="I680" t="s">
        <v>7029</v>
      </c>
      <c r="J680" t="s">
        <v>3952</v>
      </c>
      <c r="K680" t="s">
        <v>6427</v>
      </c>
      <c r="L680" t="s">
        <v>5312</v>
      </c>
      <c r="M680" t="s">
        <v>5319</v>
      </c>
      <c r="N680" t="s">
        <v>6401</v>
      </c>
      <c r="O680" t="s">
        <v>3952</v>
      </c>
      <c r="P680" t="s">
        <v>6402</v>
      </c>
      <c r="Q680" t="s">
        <v>6427</v>
      </c>
      <c r="R680" t="s">
        <v>6425</v>
      </c>
      <c r="S680" t="s">
        <v>6403</v>
      </c>
      <c r="T680" t="s">
        <v>6407</v>
      </c>
      <c r="U680" s="83" t="str">
        <f t="shared" si="10"/>
        <v>LECEF_1_UNITS</v>
      </c>
    </row>
    <row r="681" spans="1:21" x14ac:dyDescent="0.25">
      <c r="A681" t="s">
        <v>6397</v>
      </c>
      <c r="B681" t="s">
        <v>6329</v>
      </c>
      <c r="C681" t="s">
        <v>6408</v>
      </c>
      <c r="D681" s="82">
        <v>42720</v>
      </c>
      <c r="E681" t="s">
        <v>6418</v>
      </c>
      <c r="F681">
        <v>20</v>
      </c>
      <c r="G681" s="83">
        <v>20</v>
      </c>
      <c r="H681">
        <v>1</v>
      </c>
      <c r="I681" t="s">
        <v>1873</v>
      </c>
      <c r="K681" t="s">
        <v>1127</v>
      </c>
      <c r="L681" t="s">
        <v>5312</v>
      </c>
      <c r="M681" t="s">
        <v>5312</v>
      </c>
      <c r="N681" t="s">
        <v>6401</v>
      </c>
      <c r="O681" t="s">
        <v>1874</v>
      </c>
      <c r="P681" t="s">
        <v>6402</v>
      </c>
      <c r="Q681" t="s">
        <v>1127</v>
      </c>
      <c r="R681" t="s">
        <v>6420</v>
      </c>
      <c r="S681" t="s">
        <v>6403</v>
      </c>
      <c r="T681" t="s">
        <v>6404</v>
      </c>
      <c r="U681" s="83" t="str">
        <f t="shared" si="10"/>
        <v>TORTLA_1_SOLAR</v>
      </c>
    </row>
    <row r="682" spans="1:21" x14ac:dyDescent="0.25">
      <c r="A682" t="s">
        <v>6397</v>
      </c>
      <c r="B682" t="s">
        <v>5450</v>
      </c>
      <c r="C682" t="s">
        <v>6408</v>
      </c>
      <c r="D682" s="82">
        <v>39295</v>
      </c>
      <c r="E682" t="s">
        <v>6409</v>
      </c>
      <c r="F682">
        <v>70</v>
      </c>
      <c r="G682" s="83">
        <v>65</v>
      </c>
      <c r="H682">
        <v>1</v>
      </c>
      <c r="I682" t="s">
        <v>6790</v>
      </c>
      <c r="K682" t="s">
        <v>1127</v>
      </c>
      <c r="L682" t="s">
        <v>5312</v>
      </c>
      <c r="M682" t="s">
        <v>5312</v>
      </c>
      <c r="N682" t="s">
        <v>6401</v>
      </c>
      <c r="O682" t="s">
        <v>3499</v>
      </c>
      <c r="P682" t="s">
        <v>6402</v>
      </c>
      <c r="Q682" t="s">
        <v>1127</v>
      </c>
      <c r="R682" t="s">
        <v>6425</v>
      </c>
      <c r="S682" t="s">
        <v>6403</v>
      </c>
      <c r="T682" t="s">
        <v>6404</v>
      </c>
      <c r="U682" s="83" t="str">
        <f t="shared" si="10"/>
        <v>HINSON_6_LBECH4</v>
      </c>
    </row>
    <row r="683" spans="1:21" x14ac:dyDescent="0.25">
      <c r="A683" t="s">
        <v>6397</v>
      </c>
      <c r="B683" t="s">
        <v>5449</v>
      </c>
      <c r="C683" t="s">
        <v>6408</v>
      </c>
      <c r="D683" s="82">
        <v>39295</v>
      </c>
      <c r="E683" t="s">
        <v>6409</v>
      </c>
      <c r="F683">
        <v>70</v>
      </c>
      <c r="G683" s="83">
        <v>65</v>
      </c>
      <c r="H683">
        <v>1</v>
      </c>
      <c r="I683" t="s">
        <v>6790</v>
      </c>
      <c r="K683" t="s">
        <v>1127</v>
      </c>
      <c r="L683" t="s">
        <v>5312</v>
      </c>
      <c r="M683" t="s">
        <v>5312</v>
      </c>
      <c r="N683" t="s">
        <v>6401</v>
      </c>
      <c r="O683" t="s">
        <v>3497</v>
      </c>
      <c r="P683" t="s">
        <v>6402</v>
      </c>
      <c r="Q683" t="s">
        <v>1127</v>
      </c>
      <c r="R683" t="s">
        <v>6425</v>
      </c>
      <c r="S683" t="s">
        <v>6403</v>
      </c>
      <c r="T683" t="s">
        <v>6404</v>
      </c>
      <c r="U683" s="83" t="str">
        <f t="shared" si="10"/>
        <v>HINSON_6_LBECH3</v>
      </c>
    </row>
    <row r="684" spans="1:21" x14ac:dyDescent="0.25">
      <c r="A684" t="s">
        <v>6397</v>
      </c>
      <c r="B684" t="s">
        <v>5448</v>
      </c>
      <c r="C684" t="s">
        <v>6408</v>
      </c>
      <c r="D684" s="82">
        <v>39295</v>
      </c>
      <c r="E684" t="s">
        <v>6409</v>
      </c>
      <c r="F684">
        <v>70</v>
      </c>
      <c r="G684" s="83">
        <v>65</v>
      </c>
      <c r="H684">
        <v>1</v>
      </c>
      <c r="I684" t="s">
        <v>6790</v>
      </c>
      <c r="K684" t="s">
        <v>1127</v>
      </c>
      <c r="L684" t="s">
        <v>5312</v>
      </c>
      <c r="M684" t="s">
        <v>5312</v>
      </c>
      <c r="N684" t="s">
        <v>6401</v>
      </c>
      <c r="O684" t="s">
        <v>3469</v>
      </c>
      <c r="P684" t="s">
        <v>6402</v>
      </c>
      <c r="Q684" t="s">
        <v>1127</v>
      </c>
      <c r="R684" t="s">
        <v>6425</v>
      </c>
      <c r="S684" t="s">
        <v>6403</v>
      </c>
      <c r="T684" t="s">
        <v>6404</v>
      </c>
      <c r="U684" s="83" t="str">
        <f t="shared" si="10"/>
        <v>HINSON_6_LBECH2</v>
      </c>
    </row>
    <row r="685" spans="1:21" x14ac:dyDescent="0.25">
      <c r="A685" t="s">
        <v>6397</v>
      </c>
      <c r="B685" t="s">
        <v>5447</v>
      </c>
      <c r="C685" t="s">
        <v>6408</v>
      </c>
      <c r="D685" s="82">
        <v>39295</v>
      </c>
      <c r="E685" t="s">
        <v>6409</v>
      </c>
      <c r="F685">
        <v>70</v>
      </c>
      <c r="G685" s="83">
        <v>65</v>
      </c>
      <c r="H685">
        <v>1</v>
      </c>
      <c r="I685" t="s">
        <v>6790</v>
      </c>
      <c r="K685" t="s">
        <v>1127</v>
      </c>
      <c r="L685" t="s">
        <v>5312</v>
      </c>
      <c r="M685" t="s">
        <v>5312</v>
      </c>
      <c r="N685" t="s">
        <v>6401</v>
      </c>
      <c r="O685" t="s">
        <v>3464</v>
      </c>
      <c r="P685" t="s">
        <v>6402</v>
      </c>
      <c r="Q685" t="s">
        <v>1127</v>
      </c>
      <c r="R685" t="s">
        <v>6425</v>
      </c>
      <c r="S685" t="s">
        <v>6403</v>
      </c>
      <c r="T685" t="s">
        <v>6404</v>
      </c>
      <c r="U685" s="83" t="str">
        <f t="shared" si="10"/>
        <v>HINSON_6_LBECH1</v>
      </c>
    </row>
    <row r="686" spans="1:21" x14ac:dyDescent="0.25">
      <c r="A686" t="s">
        <v>6397</v>
      </c>
      <c r="B686" t="s">
        <v>5061</v>
      </c>
      <c r="C686" t="s">
        <v>6408</v>
      </c>
      <c r="D686" s="82">
        <v>41965</v>
      </c>
      <c r="E686" t="s">
        <v>6418</v>
      </c>
      <c r="F686">
        <v>20</v>
      </c>
      <c r="G686" s="83">
        <v>20</v>
      </c>
      <c r="H686">
        <v>1</v>
      </c>
      <c r="I686" t="s">
        <v>7590</v>
      </c>
      <c r="K686" t="s">
        <v>1127</v>
      </c>
      <c r="L686" t="s">
        <v>5312</v>
      </c>
      <c r="M686" t="s">
        <v>5312</v>
      </c>
      <c r="N686" t="s">
        <v>6401</v>
      </c>
      <c r="O686" t="s">
        <v>1698</v>
      </c>
      <c r="P686" t="s">
        <v>6402</v>
      </c>
      <c r="Q686" t="s">
        <v>1127</v>
      </c>
      <c r="R686" t="s">
        <v>6420</v>
      </c>
      <c r="S686" t="s">
        <v>6403</v>
      </c>
      <c r="T686" t="s">
        <v>6404</v>
      </c>
      <c r="U686" s="83" t="str">
        <f t="shared" si="10"/>
        <v>VICTOR_1_LVSLR2</v>
      </c>
    </row>
    <row r="687" spans="1:21" x14ac:dyDescent="0.25">
      <c r="A687" t="s">
        <v>6397</v>
      </c>
      <c r="B687" t="s">
        <v>5060</v>
      </c>
      <c r="C687" t="s">
        <v>6408</v>
      </c>
      <c r="D687" s="82">
        <v>41962</v>
      </c>
      <c r="E687" t="s">
        <v>6418</v>
      </c>
      <c r="F687">
        <v>10</v>
      </c>
      <c r="G687" s="83">
        <v>10</v>
      </c>
      <c r="H687">
        <v>1</v>
      </c>
      <c r="I687" t="s">
        <v>7317</v>
      </c>
      <c r="K687" t="s">
        <v>1127</v>
      </c>
      <c r="L687" t="s">
        <v>5312</v>
      </c>
      <c r="M687" t="s">
        <v>5312</v>
      </c>
      <c r="N687" t="s">
        <v>6401</v>
      </c>
      <c r="O687" t="s">
        <v>1695</v>
      </c>
      <c r="P687" t="s">
        <v>6402</v>
      </c>
      <c r="Q687" t="s">
        <v>1127</v>
      </c>
      <c r="R687" t="s">
        <v>6420</v>
      </c>
      <c r="S687" t="s">
        <v>6403</v>
      </c>
      <c r="T687" t="s">
        <v>6404</v>
      </c>
      <c r="U687" s="83" t="str">
        <f t="shared" si="10"/>
        <v>VICTOR_1_LVSLR1</v>
      </c>
    </row>
    <row r="688" spans="1:21" x14ac:dyDescent="0.25">
      <c r="A688" t="s">
        <v>6397</v>
      </c>
      <c r="B688" t="s">
        <v>3882</v>
      </c>
      <c r="C688" t="s">
        <v>6408</v>
      </c>
      <c r="D688" s="82">
        <v>35065</v>
      </c>
      <c r="E688" t="s">
        <v>6409</v>
      </c>
      <c r="F688">
        <v>51.2</v>
      </c>
      <c r="G688" s="83">
        <v>49.9</v>
      </c>
      <c r="H688">
        <v>1</v>
      </c>
      <c r="I688" t="s">
        <v>6511</v>
      </c>
      <c r="K688" t="s">
        <v>6427</v>
      </c>
      <c r="L688" t="s">
        <v>5312</v>
      </c>
      <c r="M688" t="s">
        <v>5312</v>
      </c>
      <c r="N688" t="s">
        <v>6401</v>
      </c>
      <c r="O688" t="s">
        <v>3880</v>
      </c>
      <c r="P688" t="s">
        <v>6402</v>
      </c>
      <c r="Q688" t="s">
        <v>6512</v>
      </c>
      <c r="R688" t="s">
        <v>6425</v>
      </c>
      <c r="S688" t="s">
        <v>6403</v>
      </c>
      <c r="T688" t="s">
        <v>6407</v>
      </c>
      <c r="U688" s="83" t="str">
        <f t="shared" si="10"/>
        <v>STIGCT_2_LODI</v>
      </c>
    </row>
    <row r="689" spans="1:21" x14ac:dyDescent="0.25">
      <c r="A689" t="s">
        <v>6397</v>
      </c>
      <c r="B689" t="s">
        <v>3992</v>
      </c>
      <c r="C689" t="s">
        <v>6408</v>
      </c>
      <c r="D689" s="82">
        <v>31413</v>
      </c>
      <c r="E689" t="s">
        <v>6409</v>
      </c>
      <c r="F689">
        <v>25.4</v>
      </c>
      <c r="G689" s="83">
        <v>25</v>
      </c>
      <c r="H689">
        <v>1</v>
      </c>
      <c r="I689" t="s">
        <v>6511</v>
      </c>
      <c r="K689" t="s">
        <v>6427</v>
      </c>
      <c r="L689" t="s">
        <v>5312</v>
      </c>
      <c r="M689" t="s">
        <v>5312</v>
      </c>
      <c r="N689" t="s">
        <v>6401</v>
      </c>
      <c r="O689" t="s">
        <v>3990</v>
      </c>
      <c r="P689" t="s">
        <v>6402</v>
      </c>
      <c r="Q689" t="s">
        <v>6512</v>
      </c>
      <c r="R689" t="s">
        <v>6425</v>
      </c>
      <c r="S689" t="s">
        <v>6403</v>
      </c>
      <c r="T689" t="s">
        <v>6407</v>
      </c>
      <c r="U689" s="83" t="str">
        <f t="shared" si="10"/>
        <v>LODI25_2_UNIT 1</v>
      </c>
    </row>
    <row r="690" spans="1:21" x14ac:dyDescent="0.25">
      <c r="A690" t="s">
        <v>6397</v>
      </c>
      <c r="B690" t="s">
        <v>4076</v>
      </c>
      <c r="C690" t="s">
        <v>6399</v>
      </c>
      <c r="D690" t="s">
        <v>6400</v>
      </c>
      <c r="E690" t="s">
        <v>6409</v>
      </c>
      <c r="F690">
        <v>116.9</v>
      </c>
      <c r="G690" s="83">
        <v>116.9</v>
      </c>
      <c r="H690">
        <v>1</v>
      </c>
      <c r="I690" t="s">
        <v>7132</v>
      </c>
      <c r="J690" t="s">
        <v>4075</v>
      </c>
      <c r="L690" t="s">
        <v>5312</v>
      </c>
      <c r="M690" t="s">
        <v>5319</v>
      </c>
      <c r="N690" t="s">
        <v>6401</v>
      </c>
      <c r="O690" t="s">
        <v>7133</v>
      </c>
      <c r="P690" t="s">
        <v>6402</v>
      </c>
      <c r="R690" t="s">
        <v>6437</v>
      </c>
      <c r="S690" t="s">
        <v>6403</v>
      </c>
      <c r="T690" t="s">
        <v>6407</v>
      </c>
      <c r="U690" s="83" t="str">
        <f t="shared" si="10"/>
        <v>LODIEC_2_PL1X2</v>
      </c>
    </row>
    <row r="691" spans="1:21" x14ac:dyDescent="0.25">
      <c r="A691" t="s">
        <v>6397</v>
      </c>
      <c r="B691" t="s">
        <v>4076</v>
      </c>
      <c r="C691" t="s">
        <v>6399</v>
      </c>
      <c r="D691" t="s">
        <v>6400</v>
      </c>
      <c r="E691" t="s">
        <v>6409</v>
      </c>
      <c r="F691">
        <v>220</v>
      </c>
      <c r="G691" s="83">
        <v>220</v>
      </c>
      <c r="H691">
        <v>1</v>
      </c>
      <c r="I691" t="s">
        <v>7132</v>
      </c>
      <c r="J691" t="s">
        <v>4075</v>
      </c>
      <c r="L691" t="s">
        <v>5312</v>
      </c>
      <c r="M691" t="s">
        <v>5319</v>
      </c>
      <c r="N691" t="s">
        <v>6401</v>
      </c>
      <c r="O691" t="s">
        <v>7480</v>
      </c>
      <c r="P691" t="s">
        <v>6402</v>
      </c>
      <c r="R691" t="s">
        <v>6425</v>
      </c>
      <c r="S691" t="s">
        <v>6403</v>
      </c>
      <c r="T691" t="s">
        <v>6407</v>
      </c>
      <c r="U691" s="83" t="str">
        <f t="shared" si="10"/>
        <v>LODIEC_2_PL1X2</v>
      </c>
    </row>
    <row r="692" spans="1:21" x14ac:dyDescent="0.25">
      <c r="A692" t="s">
        <v>6397</v>
      </c>
      <c r="B692" t="s">
        <v>3796</v>
      </c>
      <c r="C692" t="s">
        <v>6408</v>
      </c>
      <c r="D692" s="82">
        <v>33313</v>
      </c>
      <c r="E692" t="s">
        <v>6409</v>
      </c>
      <c r="F692">
        <v>55.3</v>
      </c>
      <c r="G692" s="83">
        <v>49.7</v>
      </c>
      <c r="H692">
        <v>1</v>
      </c>
      <c r="I692" t="s">
        <v>6859</v>
      </c>
      <c r="K692" t="s">
        <v>6427</v>
      </c>
      <c r="L692" t="s">
        <v>5312</v>
      </c>
      <c r="M692" t="s">
        <v>5312</v>
      </c>
      <c r="N692" t="s">
        <v>6401</v>
      </c>
      <c r="O692" t="s">
        <v>3795</v>
      </c>
      <c r="P692" t="s">
        <v>6402</v>
      </c>
      <c r="Q692" t="s">
        <v>6427</v>
      </c>
      <c r="R692" t="s">
        <v>6425</v>
      </c>
      <c r="S692" t="s">
        <v>6403</v>
      </c>
      <c r="T692" t="s">
        <v>6451</v>
      </c>
      <c r="U692" s="83" t="str">
        <f t="shared" si="10"/>
        <v>LIVOAK_1_UNIT 1</v>
      </c>
    </row>
    <row r="693" spans="1:21" x14ac:dyDescent="0.25">
      <c r="A693" t="s">
        <v>6397</v>
      </c>
      <c r="B693" t="s">
        <v>4270</v>
      </c>
      <c r="C693" t="s">
        <v>6408</v>
      </c>
      <c r="D693" s="82">
        <v>42451</v>
      </c>
      <c r="E693" t="s">
        <v>6418</v>
      </c>
      <c r="F693">
        <v>3</v>
      </c>
      <c r="G693" s="83">
        <v>3</v>
      </c>
      <c r="H693">
        <v>1</v>
      </c>
      <c r="I693" t="s">
        <v>7541</v>
      </c>
      <c r="K693" t="s">
        <v>1127</v>
      </c>
      <c r="L693" t="s">
        <v>5312</v>
      </c>
      <c r="M693" t="s">
        <v>5312</v>
      </c>
      <c r="N693" t="s">
        <v>6401</v>
      </c>
      <c r="O693" t="s">
        <v>1588</v>
      </c>
      <c r="P693" t="s">
        <v>6402</v>
      </c>
      <c r="Q693" t="s">
        <v>1127</v>
      </c>
      <c r="R693" t="s">
        <v>6420</v>
      </c>
      <c r="S693" t="s">
        <v>6403</v>
      </c>
      <c r="T693" t="s">
        <v>6404</v>
      </c>
      <c r="U693" s="83" t="str">
        <f t="shared" si="10"/>
        <v>LITLRK_6_SOLAR4</v>
      </c>
    </row>
    <row r="694" spans="1:21" x14ac:dyDescent="0.25">
      <c r="A694" t="s">
        <v>6397</v>
      </c>
      <c r="B694" t="s">
        <v>4620</v>
      </c>
      <c r="C694" t="s">
        <v>6408</v>
      </c>
      <c r="D694" s="82">
        <v>31048</v>
      </c>
      <c r="E694" t="s">
        <v>3785</v>
      </c>
      <c r="F694">
        <v>5</v>
      </c>
      <c r="G694" s="83">
        <v>4.9800000000000004</v>
      </c>
      <c r="H694">
        <v>1</v>
      </c>
      <c r="I694" t="s">
        <v>6995</v>
      </c>
      <c r="K694" t="s">
        <v>6427</v>
      </c>
      <c r="L694" t="s">
        <v>5319</v>
      </c>
      <c r="M694" t="s">
        <v>5312</v>
      </c>
      <c r="N694" t="s">
        <v>6401</v>
      </c>
      <c r="O694" t="s">
        <v>2720</v>
      </c>
      <c r="P694" t="s">
        <v>6402</v>
      </c>
      <c r="Q694" t="s">
        <v>6427</v>
      </c>
      <c r="R694" t="s">
        <v>6410</v>
      </c>
      <c r="S694" t="s">
        <v>6403</v>
      </c>
      <c r="T694" t="s">
        <v>6407</v>
      </c>
      <c r="U694" s="83" t="str">
        <f t="shared" si="10"/>
        <v>PLSNTG_7_LNCLND</v>
      </c>
    </row>
    <row r="695" spans="1:21" x14ac:dyDescent="0.25">
      <c r="A695" t="s">
        <v>6397</v>
      </c>
      <c r="B695" t="s">
        <v>4910</v>
      </c>
      <c r="C695" t="s">
        <v>6408</v>
      </c>
      <c r="D695" s="82">
        <v>31566</v>
      </c>
      <c r="E695" t="s">
        <v>3483</v>
      </c>
      <c r="F695">
        <v>19.2</v>
      </c>
      <c r="G695" s="83">
        <v>17.2</v>
      </c>
      <c r="H695">
        <v>1</v>
      </c>
      <c r="I695" t="s">
        <v>6723</v>
      </c>
      <c r="K695" t="s">
        <v>6427</v>
      </c>
      <c r="L695" t="s">
        <v>5319</v>
      </c>
      <c r="M695" t="s">
        <v>5312</v>
      </c>
      <c r="N695" t="s">
        <v>6401</v>
      </c>
      <c r="O695" t="s">
        <v>113</v>
      </c>
      <c r="P695" t="s">
        <v>6402</v>
      </c>
      <c r="Q695" t="s">
        <v>6427</v>
      </c>
      <c r="R695" t="s">
        <v>6437</v>
      </c>
      <c r="S695" t="s">
        <v>6403</v>
      </c>
      <c r="T695" t="s">
        <v>6407</v>
      </c>
      <c r="U695" s="83" t="str">
        <f t="shared" si="10"/>
        <v>SPI LI_2_UNIT 1</v>
      </c>
    </row>
    <row r="696" spans="1:21" x14ac:dyDescent="0.25">
      <c r="A696" t="s">
        <v>6397</v>
      </c>
      <c r="B696" t="s">
        <v>3646</v>
      </c>
      <c r="C696" t="s">
        <v>6408</v>
      </c>
      <c r="D696" s="82">
        <v>2193</v>
      </c>
      <c r="E696" t="s">
        <v>6413</v>
      </c>
      <c r="F696">
        <v>2</v>
      </c>
      <c r="G696" s="83">
        <v>2</v>
      </c>
      <c r="H696">
        <v>1</v>
      </c>
      <c r="I696" t="s">
        <v>6414</v>
      </c>
      <c r="K696" t="s">
        <v>6427</v>
      </c>
      <c r="L696" t="s">
        <v>5312</v>
      </c>
      <c r="M696" t="s">
        <v>5312</v>
      </c>
      <c r="N696" t="s">
        <v>6401</v>
      </c>
      <c r="O696" t="s">
        <v>343</v>
      </c>
      <c r="P696" t="s">
        <v>6402</v>
      </c>
      <c r="Q696" t="s">
        <v>6427</v>
      </c>
      <c r="R696" t="s">
        <v>3385</v>
      </c>
      <c r="S696" t="s">
        <v>6403</v>
      </c>
      <c r="T696" t="s">
        <v>6407</v>
      </c>
      <c r="U696" s="83" t="str">
        <f t="shared" si="10"/>
        <v>CLRKRD_6_LIMESD</v>
      </c>
    </row>
    <row r="697" spans="1:21" x14ac:dyDescent="0.25">
      <c r="A697" t="s">
        <v>6397</v>
      </c>
      <c r="B697" t="s">
        <v>4065</v>
      </c>
      <c r="C697" t="s">
        <v>6408</v>
      </c>
      <c r="D697" s="82">
        <v>42398</v>
      </c>
      <c r="E697" t="s">
        <v>6418</v>
      </c>
      <c r="F697">
        <v>1.5</v>
      </c>
      <c r="G697" s="83">
        <v>1.5</v>
      </c>
      <c r="H697">
        <v>1</v>
      </c>
      <c r="I697" t="s">
        <v>7601</v>
      </c>
      <c r="K697" t="s">
        <v>6427</v>
      </c>
      <c r="L697" t="s">
        <v>5312</v>
      </c>
      <c r="M697" t="s">
        <v>5312</v>
      </c>
      <c r="N697" t="s">
        <v>6401</v>
      </c>
      <c r="O697" t="s">
        <v>622</v>
      </c>
      <c r="P697" t="s">
        <v>6402</v>
      </c>
      <c r="Q697" t="s">
        <v>6427</v>
      </c>
      <c r="R697" t="s">
        <v>6420</v>
      </c>
      <c r="S697" t="s">
        <v>6403</v>
      </c>
      <c r="T697" t="s">
        <v>6407</v>
      </c>
      <c r="U697" s="83" t="str">
        <f t="shared" si="10"/>
        <v>HENRTA_6_SOLAR1</v>
      </c>
    </row>
    <row r="698" spans="1:21" x14ac:dyDescent="0.25">
      <c r="A698" t="s">
        <v>6397</v>
      </c>
      <c r="B698" t="s">
        <v>495</v>
      </c>
      <c r="C698" t="s">
        <v>6408</v>
      </c>
      <c r="D698" s="82">
        <v>42534</v>
      </c>
      <c r="E698" t="s">
        <v>6413</v>
      </c>
      <c r="F698">
        <v>1</v>
      </c>
      <c r="G698" s="83">
        <v>0.99</v>
      </c>
      <c r="H698">
        <v>1</v>
      </c>
      <c r="I698" t="s">
        <v>7410</v>
      </c>
      <c r="K698" t="s">
        <v>6427</v>
      </c>
      <c r="L698" t="s">
        <v>5312</v>
      </c>
      <c r="M698" t="s">
        <v>5312</v>
      </c>
      <c r="N698" t="s">
        <v>6401</v>
      </c>
      <c r="O698" t="s">
        <v>2424</v>
      </c>
      <c r="P698" t="s">
        <v>6402</v>
      </c>
      <c r="Q698" t="s">
        <v>6427</v>
      </c>
      <c r="R698" t="s">
        <v>3385</v>
      </c>
      <c r="S698" t="s">
        <v>6403</v>
      </c>
      <c r="T698" t="s">
        <v>6407</v>
      </c>
      <c r="U698" s="83" t="str">
        <f t="shared" si="10"/>
        <v>BUCKCK_2_HYDRO</v>
      </c>
    </row>
    <row r="699" spans="1:21" x14ac:dyDescent="0.25">
      <c r="A699" t="s">
        <v>6397</v>
      </c>
      <c r="B699" t="s">
        <v>4242</v>
      </c>
      <c r="C699" t="s">
        <v>6408</v>
      </c>
      <c r="D699" s="82">
        <v>37147</v>
      </c>
      <c r="E699" t="s">
        <v>6409</v>
      </c>
      <c r="F699">
        <v>45</v>
      </c>
      <c r="G699" s="83">
        <v>47.98</v>
      </c>
      <c r="H699">
        <v>1</v>
      </c>
      <c r="I699" t="s">
        <v>6525</v>
      </c>
      <c r="K699" t="s">
        <v>6456</v>
      </c>
      <c r="L699" t="s">
        <v>5312</v>
      </c>
      <c r="M699" t="s">
        <v>5312</v>
      </c>
      <c r="N699" t="s">
        <v>6401</v>
      </c>
      <c r="O699" t="s">
        <v>4241</v>
      </c>
      <c r="P699" t="s">
        <v>6402</v>
      </c>
      <c r="Q699" t="s">
        <v>6456</v>
      </c>
      <c r="R699" t="s">
        <v>6425</v>
      </c>
      <c r="S699" t="s">
        <v>6403</v>
      </c>
      <c r="T699" t="s">
        <v>6404</v>
      </c>
      <c r="U699" s="83" t="str">
        <f t="shared" si="10"/>
        <v>LARKSP_6_UNIT 2</v>
      </c>
    </row>
    <row r="700" spans="1:21" x14ac:dyDescent="0.25">
      <c r="A700" t="s">
        <v>6397</v>
      </c>
      <c r="B700" t="s">
        <v>4298</v>
      </c>
      <c r="C700" t="s">
        <v>6408</v>
      </c>
      <c r="D700" s="82">
        <v>37147</v>
      </c>
      <c r="E700" t="s">
        <v>6409</v>
      </c>
      <c r="F700">
        <v>45</v>
      </c>
      <c r="G700" s="83">
        <v>46.1</v>
      </c>
      <c r="H700">
        <v>1</v>
      </c>
      <c r="I700" t="s">
        <v>6525</v>
      </c>
      <c r="K700" t="s">
        <v>6456</v>
      </c>
      <c r="L700" t="s">
        <v>5312</v>
      </c>
      <c r="M700" t="s">
        <v>5312</v>
      </c>
      <c r="N700" t="s">
        <v>6401</v>
      </c>
      <c r="O700" t="s">
        <v>4297</v>
      </c>
      <c r="P700" t="s">
        <v>6402</v>
      </c>
      <c r="Q700" t="s">
        <v>6456</v>
      </c>
      <c r="R700" t="s">
        <v>6425</v>
      </c>
      <c r="S700" t="s">
        <v>6403</v>
      </c>
      <c r="T700" t="s">
        <v>6404</v>
      </c>
      <c r="U700" s="83" t="str">
        <f t="shared" si="10"/>
        <v>LARKSP_6_UNIT 1</v>
      </c>
    </row>
    <row r="701" spans="1:21" x14ac:dyDescent="0.25">
      <c r="A701" t="s">
        <v>6397</v>
      </c>
      <c r="B701" t="s">
        <v>4268</v>
      </c>
      <c r="C701" t="s">
        <v>6408</v>
      </c>
      <c r="D701" s="82">
        <v>42021</v>
      </c>
      <c r="E701" t="s">
        <v>6418</v>
      </c>
      <c r="F701">
        <v>5</v>
      </c>
      <c r="G701" s="83">
        <v>5</v>
      </c>
      <c r="H701">
        <v>1</v>
      </c>
      <c r="I701" t="s">
        <v>1811</v>
      </c>
      <c r="K701" t="s">
        <v>1127</v>
      </c>
      <c r="L701" t="s">
        <v>5312</v>
      </c>
      <c r="M701" t="s">
        <v>5312</v>
      </c>
      <c r="N701" t="s">
        <v>6401</v>
      </c>
      <c r="O701" t="s">
        <v>1812</v>
      </c>
      <c r="P701" t="s">
        <v>6402</v>
      </c>
      <c r="Q701" t="s">
        <v>1127</v>
      </c>
      <c r="R701" t="s">
        <v>6420</v>
      </c>
      <c r="S701" t="s">
        <v>6403</v>
      </c>
      <c r="T701" t="s">
        <v>6404</v>
      </c>
      <c r="U701" s="83" t="str">
        <f t="shared" si="10"/>
        <v>LITLRK_6_SOLAR1</v>
      </c>
    </row>
    <row r="702" spans="1:21" x14ac:dyDescent="0.25">
      <c r="A702" t="s">
        <v>6397</v>
      </c>
      <c r="B702" t="s">
        <v>5906</v>
      </c>
      <c r="C702" t="s">
        <v>6408</v>
      </c>
      <c r="D702" s="82">
        <v>42972</v>
      </c>
      <c r="E702" t="s">
        <v>6418</v>
      </c>
      <c r="F702">
        <v>3.8</v>
      </c>
      <c r="G702" s="83">
        <v>3.75</v>
      </c>
      <c r="H702">
        <v>1</v>
      </c>
      <c r="I702" t="s">
        <v>7006</v>
      </c>
      <c r="K702" t="s">
        <v>1127</v>
      </c>
      <c r="L702" t="s">
        <v>5312</v>
      </c>
      <c r="M702" t="s">
        <v>5312</v>
      </c>
      <c r="N702" t="s">
        <v>6401</v>
      </c>
      <c r="O702" t="s">
        <v>5905</v>
      </c>
      <c r="P702" t="s">
        <v>6402</v>
      </c>
      <c r="Q702" t="s">
        <v>1127</v>
      </c>
      <c r="R702" t="s">
        <v>6420</v>
      </c>
      <c r="S702" t="s">
        <v>6403</v>
      </c>
      <c r="T702" t="s">
        <v>6404</v>
      </c>
      <c r="U702" s="83" t="str">
        <f t="shared" si="10"/>
        <v>REDMAN_2_SOLAR</v>
      </c>
    </row>
    <row r="703" spans="1:21" x14ac:dyDescent="0.25">
      <c r="A703" t="s">
        <v>6397</v>
      </c>
      <c r="B703" t="s">
        <v>5915</v>
      </c>
      <c r="C703" t="s">
        <v>6408</v>
      </c>
      <c r="D703" s="82">
        <v>42847</v>
      </c>
      <c r="E703" t="s">
        <v>6418</v>
      </c>
      <c r="F703">
        <v>3</v>
      </c>
      <c r="G703" s="83">
        <v>3</v>
      </c>
      <c r="H703">
        <v>1</v>
      </c>
      <c r="I703" t="s">
        <v>1790</v>
      </c>
      <c r="K703" t="s">
        <v>1127</v>
      </c>
      <c r="L703" t="s">
        <v>5312</v>
      </c>
      <c r="M703" t="s">
        <v>5312</v>
      </c>
      <c r="N703" t="s">
        <v>6401</v>
      </c>
      <c r="O703" t="s">
        <v>1791</v>
      </c>
      <c r="P703" t="s">
        <v>6402</v>
      </c>
      <c r="Q703" t="s">
        <v>1127</v>
      </c>
      <c r="R703" t="s">
        <v>6420</v>
      </c>
      <c r="S703" t="s">
        <v>6403</v>
      </c>
      <c r="T703" t="s">
        <v>6404</v>
      </c>
      <c r="U703" s="83" t="str">
        <f t="shared" si="10"/>
        <v>ROSMND_6_SOLAR</v>
      </c>
    </row>
    <row r="704" spans="1:21" x14ac:dyDescent="0.25">
      <c r="A704" t="s">
        <v>6397</v>
      </c>
      <c r="B704" t="s">
        <v>3578</v>
      </c>
      <c r="C704" t="s">
        <v>6408</v>
      </c>
      <c r="D704" s="82">
        <v>37627</v>
      </c>
      <c r="E704" t="s">
        <v>6409</v>
      </c>
      <c r="F704">
        <v>49.9</v>
      </c>
      <c r="G704" s="83">
        <v>47.5</v>
      </c>
      <c r="H704">
        <v>1</v>
      </c>
      <c r="I704" t="s">
        <v>6714</v>
      </c>
      <c r="K704" t="s">
        <v>6427</v>
      </c>
      <c r="L704" t="s">
        <v>5312</v>
      </c>
      <c r="M704" t="s">
        <v>5312</v>
      </c>
      <c r="N704" t="s">
        <v>6401</v>
      </c>
      <c r="O704" t="s">
        <v>3577</v>
      </c>
      <c r="P704" t="s">
        <v>6402</v>
      </c>
      <c r="Q704" t="s">
        <v>6427</v>
      </c>
      <c r="R704" t="s">
        <v>6425</v>
      </c>
      <c r="S704" t="s">
        <v>6403</v>
      </c>
      <c r="T704" t="s">
        <v>6407</v>
      </c>
      <c r="U704" s="83" t="str">
        <f t="shared" si="10"/>
        <v>LMBEPK_2_UNITA1</v>
      </c>
    </row>
    <row r="705" spans="1:21" x14ac:dyDescent="0.25">
      <c r="A705" t="s">
        <v>6397</v>
      </c>
      <c r="B705" t="s">
        <v>5517</v>
      </c>
      <c r="C705" t="s">
        <v>6408</v>
      </c>
      <c r="D705" s="82">
        <v>43133</v>
      </c>
      <c r="E705" t="s">
        <v>3785</v>
      </c>
      <c r="F705">
        <v>1</v>
      </c>
      <c r="G705" s="83">
        <v>1</v>
      </c>
      <c r="H705">
        <v>1</v>
      </c>
      <c r="I705" t="s">
        <v>7495</v>
      </c>
      <c r="K705" t="s">
        <v>6427</v>
      </c>
      <c r="L705" t="s">
        <v>5312</v>
      </c>
      <c r="M705" t="s">
        <v>5312</v>
      </c>
      <c r="N705" t="s">
        <v>6401</v>
      </c>
      <c r="O705" t="s">
        <v>5516</v>
      </c>
      <c r="P705" t="s">
        <v>6402</v>
      </c>
      <c r="Q705" t="s">
        <v>6427</v>
      </c>
      <c r="R705" t="s">
        <v>6410</v>
      </c>
      <c r="S705" t="s">
        <v>6403</v>
      </c>
      <c r="T705" t="s">
        <v>6451</v>
      </c>
      <c r="U705" s="83" t="str">
        <f t="shared" si="10"/>
        <v>OLDRIV_6_LKVBM1</v>
      </c>
    </row>
    <row r="706" spans="1:21" x14ac:dyDescent="0.25">
      <c r="A706" t="s">
        <v>6397</v>
      </c>
      <c r="B706" t="s">
        <v>4346</v>
      </c>
      <c r="C706" t="s">
        <v>6408</v>
      </c>
      <c r="D706" s="82">
        <v>29221</v>
      </c>
      <c r="E706" t="s">
        <v>6413</v>
      </c>
      <c r="F706">
        <v>5</v>
      </c>
      <c r="G706" s="83">
        <v>5</v>
      </c>
      <c r="H706">
        <v>1</v>
      </c>
      <c r="I706" t="s">
        <v>6496</v>
      </c>
      <c r="K706" t="s">
        <v>1127</v>
      </c>
      <c r="L706" t="s">
        <v>5312</v>
      </c>
      <c r="M706" t="s">
        <v>5312</v>
      </c>
      <c r="N706" t="s">
        <v>6401</v>
      </c>
      <c r="O706" t="s">
        <v>4345</v>
      </c>
      <c r="P706" t="s">
        <v>6402</v>
      </c>
      <c r="Q706" t="s">
        <v>1127</v>
      </c>
      <c r="R706" t="s">
        <v>3385</v>
      </c>
      <c r="S706" t="s">
        <v>6403</v>
      </c>
      <c r="T706" t="s">
        <v>6404</v>
      </c>
      <c r="U706" s="83" t="str">
        <f t="shared" ref="U706:U769" si="11">IF(J706="",O706,J706)</f>
        <v>MIRLOM_7_MWDLKM</v>
      </c>
    </row>
    <row r="707" spans="1:21" x14ac:dyDescent="0.25">
      <c r="A707" t="s">
        <v>6397</v>
      </c>
      <c r="B707" t="s">
        <v>4219</v>
      </c>
      <c r="C707" t="s">
        <v>6408</v>
      </c>
      <c r="D707" s="82">
        <v>41147</v>
      </c>
      <c r="E707" t="s">
        <v>6413</v>
      </c>
      <c r="F707">
        <v>20.399999999999999</v>
      </c>
      <c r="G707" s="83">
        <v>20</v>
      </c>
      <c r="H707">
        <v>1</v>
      </c>
      <c r="I707" t="s">
        <v>7409</v>
      </c>
      <c r="K707" t="s">
        <v>6456</v>
      </c>
      <c r="L707" t="s">
        <v>5312</v>
      </c>
      <c r="M707" t="s">
        <v>5312</v>
      </c>
      <c r="N707" t="s">
        <v>6401</v>
      </c>
      <c r="O707" t="s">
        <v>4218</v>
      </c>
      <c r="P707" t="s">
        <v>6402</v>
      </c>
      <c r="Q707" t="s">
        <v>6456</v>
      </c>
      <c r="R707" t="s">
        <v>6655</v>
      </c>
      <c r="S707" t="s">
        <v>6403</v>
      </c>
      <c r="T707" t="s">
        <v>6404</v>
      </c>
      <c r="U707" s="83" t="str">
        <f t="shared" si="11"/>
        <v>LAKHDG_6_UNIT 2</v>
      </c>
    </row>
    <row r="708" spans="1:21" x14ac:dyDescent="0.25">
      <c r="A708" t="s">
        <v>6397</v>
      </c>
      <c r="B708" t="s">
        <v>4217</v>
      </c>
      <c r="C708" t="s">
        <v>6408</v>
      </c>
      <c r="D708" s="82">
        <v>41147</v>
      </c>
      <c r="E708" t="s">
        <v>6413</v>
      </c>
      <c r="F708">
        <v>20.399999999999999</v>
      </c>
      <c r="G708" s="83">
        <v>20</v>
      </c>
      <c r="H708">
        <v>1</v>
      </c>
      <c r="I708" t="s">
        <v>7109</v>
      </c>
      <c r="K708" t="s">
        <v>6456</v>
      </c>
      <c r="L708" t="s">
        <v>5312</v>
      </c>
      <c r="M708" t="s">
        <v>5312</v>
      </c>
      <c r="N708" t="s">
        <v>6401</v>
      </c>
      <c r="O708" t="s">
        <v>4216</v>
      </c>
      <c r="P708" t="s">
        <v>6402</v>
      </c>
      <c r="Q708" t="s">
        <v>6456</v>
      </c>
      <c r="R708" t="s">
        <v>6655</v>
      </c>
      <c r="S708" t="s">
        <v>6403</v>
      </c>
      <c r="T708" t="s">
        <v>6404</v>
      </c>
      <c r="U708" s="83" t="str">
        <f t="shared" si="11"/>
        <v>LAKHDG_6_UNIT 1</v>
      </c>
    </row>
    <row r="709" spans="1:21" x14ac:dyDescent="0.25">
      <c r="A709" t="s">
        <v>6397</v>
      </c>
      <c r="B709" t="s">
        <v>4215</v>
      </c>
      <c r="C709" t="s">
        <v>6408</v>
      </c>
      <c r="D709" s="82">
        <v>33970</v>
      </c>
      <c r="E709" t="s">
        <v>6429</v>
      </c>
      <c r="F709">
        <v>17.5</v>
      </c>
      <c r="G709" s="83">
        <v>0.35</v>
      </c>
      <c r="H709">
        <v>1</v>
      </c>
      <c r="I709" t="s">
        <v>6443</v>
      </c>
      <c r="K709" t="s">
        <v>1127</v>
      </c>
      <c r="L709" t="s">
        <v>5319</v>
      </c>
      <c r="M709" t="s">
        <v>5312</v>
      </c>
      <c r="N709" t="s">
        <v>6401</v>
      </c>
      <c r="O709" t="s">
        <v>4214</v>
      </c>
      <c r="P709" t="s">
        <v>6402</v>
      </c>
      <c r="Q709" t="s">
        <v>1127</v>
      </c>
      <c r="R709" t="s">
        <v>6429</v>
      </c>
      <c r="S709" t="s">
        <v>6403</v>
      </c>
      <c r="T709" t="s">
        <v>6404</v>
      </c>
      <c r="U709" s="83" t="str">
        <f t="shared" si="11"/>
        <v>LAGBEL_6_QF</v>
      </c>
    </row>
    <row r="710" spans="1:21" x14ac:dyDescent="0.25">
      <c r="A710" t="s">
        <v>6397</v>
      </c>
      <c r="B710" t="s">
        <v>6965</v>
      </c>
      <c r="C710" t="s">
        <v>6399</v>
      </c>
      <c r="D710" t="s">
        <v>6400</v>
      </c>
      <c r="E710" t="s">
        <v>6475</v>
      </c>
      <c r="F710">
        <v>5.5</v>
      </c>
      <c r="G710" s="83">
        <v>5.5</v>
      </c>
      <c r="H710">
        <v>1</v>
      </c>
      <c r="I710" t="s">
        <v>6588</v>
      </c>
      <c r="J710" t="s">
        <v>4755</v>
      </c>
      <c r="L710" t="s">
        <v>5312</v>
      </c>
      <c r="M710" t="s">
        <v>5319</v>
      </c>
      <c r="N710" t="s">
        <v>6401</v>
      </c>
      <c r="O710" t="s">
        <v>6966</v>
      </c>
      <c r="P710" t="s">
        <v>6402</v>
      </c>
      <c r="R710" t="s">
        <v>6437</v>
      </c>
      <c r="S710" t="s">
        <v>6403</v>
      </c>
      <c r="T710" t="s">
        <v>6404</v>
      </c>
      <c r="U710" s="83" t="str">
        <f t="shared" si="11"/>
        <v>SANITR_6_UNITS</v>
      </c>
    </row>
    <row r="711" spans="1:21" x14ac:dyDescent="0.25">
      <c r="A711" t="s">
        <v>6397</v>
      </c>
      <c r="B711" t="s">
        <v>6587</v>
      </c>
      <c r="C711" t="s">
        <v>6399</v>
      </c>
      <c r="D711" t="s">
        <v>6400</v>
      </c>
      <c r="E711" t="s">
        <v>3785</v>
      </c>
      <c r="F711">
        <v>10</v>
      </c>
      <c r="G711" s="83">
        <v>10</v>
      </c>
      <c r="H711">
        <v>1</v>
      </c>
      <c r="I711" t="s">
        <v>6588</v>
      </c>
      <c r="J711" t="s">
        <v>4755</v>
      </c>
      <c r="L711" t="s">
        <v>5312</v>
      </c>
      <c r="M711" t="s">
        <v>5319</v>
      </c>
      <c r="N711" t="s">
        <v>6401</v>
      </c>
      <c r="O711" t="s">
        <v>6589</v>
      </c>
      <c r="P711" t="s">
        <v>6402</v>
      </c>
      <c r="R711" t="s">
        <v>6425</v>
      </c>
      <c r="S711" t="s">
        <v>6403</v>
      </c>
      <c r="T711" t="s">
        <v>6404</v>
      </c>
      <c r="U711" s="83" t="str">
        <f t="shared" si="11"/>
        <v>SANITR_6_UNITS</v>
      </c>
    </row>
    <row r="712" spans="1:21" x14ac:dyDescent="0.25">
      <c r="A712" t="s">
        <v>6397</v>
      </c>
      <c r="B712" t="s">
        <v>6772</v>
      </c>
      <c r="C712" t="s">
        <v>6399</v>
      </c>
      <c r="D712" t="s">
        <v>6400</v>
      </c>
      <c r="E712" t="s">
        <v>3785</v>
      </c>
      <c r="F712">
        <v>10</v>
      </c>
      <c r="G712" s="83">
        <v>10</v>
      </c>
      <c r="H712">
        <v>1</v>
      </c>
      <c r="I712" t="s">
        <v>6588</v>
      </c>
      <c r="J712" t="s">
        <v>4755</v>
      </c>
      <c r="L712" t="s">
        <v>5312</v>
      </c>
      <c r="M712" t="s">
        <v>5319</v>
      </c>
      <c r="N712" t="s">
        <v>6401</v>
      </c>
      <c r="O712" t="s">
        <v>6773</v>
      </c>
      <c r="P712" t="s">
        <v>6402</v>
      </c>
      <c r="R712" t="s">
        <v>6425</v>
      </c>
      <c r="S712" t="s">
        <v>6403</v>
      </c>
      <c r="T712" t="s">
        <v>6404</v>
      </c>
      <c r="U712" s="83" t="str">
        <f t="shared" si="11"/>
        <v>SANITR_6_UNITS</v>
      </c>
    </row>
    <row r="713" spans="1:21" x14ac:dyDescent="0.25">
      <c r="A713" t="s">
        <v>6397</v>
      </c>
      <c r="B713" t="s">
        <v>6691</v>
      </c>
      <c r="C713" t="s">
        <v>6399</v>
      </c>
      <c r="D713" t="s">
        <v>6400</v>
      </c>
      <c r="E713" t="s">
        <v>3785</v>
      </c>
      <c r="F713">
        <v>10</v>
      </c>
      <c r="G713" s="83">
        <v>10</v>
      </c>
      <c r="H713">
        <v>1</v>
      </c>
      <c r="I713" t="s">
        <v>6588</v>
      </c>
      <c r="J713" t="s">
        <v>4755</v>
      </c>
      <c r="L713" t="s">
        <v>5312</v>
      </c>
      <c r="M713" t="s">
        <v>5319</v>
      </c>
      <c r="N713" t="s">
        <v>6401</v>
      </c>
      <c r="O713" t="s">
        <v>6692</v>
      </c>
      <c r="P713" t="s">
        <v>6402</v>
      </c>
      <c r="R713" t="s">
        <v>6425</v>
      </c>
      <c r="S713" t="s">
        <v>6403</v>
      </c>
      <c r="T713" t="s">
        <v>6404</v>
      </c>
      <c r="U713" s="83" t="str">
        <f t="shared" si="11"/>
        <v>SANITR_6_UNITS</v>
      </c>
    </row>
    <row r="714" spans="1:21" x14ac:dyDescent="0.25">
      <c r="A714" t="s">
        <v>6397</v>
      </c>
      <c r="B714" t="s">
        <v>5917</v>
      </c>
      <c r="C714" t="s">
        <v>6408</v>
      </c>
      <c r="D714" t="s">
        <v>6400</v>
      </c>
      <c r="E714" t="s">
        <v>6409</v>
      </c>
      <c r="F714" t="s">
        <v>6432</v>
      </c>
      <c r="G714" s="83">
        <v>8</v>
      </c>
      <c r="H714">
        <v>1</v>
      </c>
      <c r="I714" t="s">
        <v>6588</v>
      </c>
      <c r="J714" t="s">
        <v>4755</v>
      </c>
      <c r="K714" t="s">
        <v>1127</v>
      </c>
      <c r="L714" t="s">
        <v>5319</v>
      </c>
      <c r="M714" t="s">
        <v>5319</v>
      </c>
      <c r="N714" t="s">
        <v>6401</v>
      </c>
      <c r="O714" t="s">
        <v>4755</v>
      </c>
      <c r="P714" t="s">
        <v>6402</v>
      </c>
      <c r="Q714" t="s">
        <v>1127</v>
      </c>
      <c r="R714" t="s">
        <v>6436</v>
      </c>
      <c r="S714" t="s">
        <v>6403</v>
      </c>
      <c r="T714" t="s">
        <v>6404</v>
      </c>
      <c r="U714" s="83" t="str">
        <f t="shared" si="11"/>
        <v>SANITR_6_UNITS</v>
      </c>
    </row>
    <row r="715" spans="1:21" x14ac:dyDescent="0.25">
      <c r="A715" t="s">
        <v>6397</v>
      </c>
      <c r="B715" t="s">
        <v>4284</v>
      </c>
      <c r="C715" t="s">
        <v>6408</v>
      </c>
      <c r="D715" s="82">
        <v>37634</v>
      </c>
      <c r="E715" t="s">
        <v>6409</v>
      </c>
      <c r="F715">
        <v>295</v>
      </c>
      <c r="G715" s="83">
        <v>256.14999999999998</v>
      </c>
      <c r="H715">
        <v>1</v>
      </c>
      <c r="I715" t="s">
        <v>6695</v>
      </c>
      <c r="K715" t="s">
        <v>6427</v>
      </c>
      <c r="L715" t="s">
        <v>5312</v>
      </c>
      <c r="M715" t="s">
        <v>5312</v>
      </c>
      <c r="N715" t="s">
        <v>6401</v>
      </c>
      <c r="O715" t="s">
        <v>4283</v>
      </c>
      <c r="P715" t="s">
        <v>6402</v>
      </c>
      <c r="Q715" t="s">
        <v>6427</v>
      </c>
      <c r="R715" t="s">
        <v>6436</v>
      </c>
      <c r="S715" t="s">
        <v>6403</v>
      </c>
      <c r="T715" t="s">
        <v>6451</v>
      </c>
      <c r="U715" s="83" t="str">
        <f t="shared" si="11"/>
        <v>LAPLMA_2_UNIT 3</v>
      </c>
    </row>
    <row r="716" spans="1:21" x14ac:dyDescent="0.25">
      <c r="A716" t="s">
        <v>6397</v>
      </c>
      <c r="B716" t="s">
        <v>4265</v>
      </c>
      <c r="C716" t="s">
        <v>6408</v>
      </c>
      <c r="D716" s="82">
        <v>37685</v>
      </c>
      <c r="E716" t="s">
        <v>6409</v>
      </c>
      <c r="F716">
        <v>295</v>
      </c>
      <c r="G716" s="83">
        <v>260.2</v>
      </c>
      <c r="H716">
        <v>1</v>
      </c>
      <c r="I716" t="s">
        <v>6695</v>
      </c>
      <c r="K716" t="s">
        <v>6427</v>
      </c>
      <c r="L716" t="s">
        <v>5312</v>
      </c>
      <c r="M716" t="s">
        <v>5312</v>
      </c>
      <c r="N716" t="s">
        <v>6401</v>
      </c>
      <c r="O716" t="s">
        <v>4264</v>
      </c>
      <c r="P716" t="s">
        <v>6402</v>
      </c>
      <c r="Q716" t="s">
        <v>6427</v>
      </c>
      <c r="R716" t="s">
        <v>6436</v>
      </c>
      <c r="S716" t="s">
        <v>6403</v>
      </c>
      <c r="T716" t="s">
        <v>6451</v>
      </c>
      <c r="U716" s="83" t="str">
        <f t="shared" si="11"/>
        <v>LAPLMA_2_UNIT 2</v>
      </c>
    </row>
    <row r="717" spans="1:21" x14ac:dyDescent="0.25">
      <c r="A717" t="s">
        <v>6397</v>
      </c>
      <c r="B717" t="s">
        <v>4261</v>
      </c>
      <c r="C717" t="s">
        <v>6408</v>
      </c>
      <c r="D717" s="82">
        <v>37631</v>
      </c>
      <c r="E717" t="s">
        <v>6409</v>
      </c>
      <c r="F717">
        <v>295</v>
      </c>
      <c r="G717" s="83">
        <v>259.8</v>
      </c>
      <c r="H717">
        <v>1</v>
      </c>
      <c r="I717" t="s">
        <v>6695</v>
      </c>
      <c r="K717" t="s">
        <v>6427</v>
      </c>
      <c r="L717" t="s">
        <v>5312</v>
      </c>
      <c r="M717" t="s">
        <v>5312</v>
      </c>
      <c r="N717" t="s">
        <v>6401</v>
      </c>
      <c r="O717" t="s">
        <v>4260</v>
      </c>
      <c r="P717" t="s">
        <v>6402</v>
      </c>
      <c r="Q717" t="s">
        <v>6427</v>
      </c>
      <c r="R717" t="s">
        <v>6436</v>
      </c>
      <c r="S717" t="s">
        <v>6403</v>
      </c>
      <c r="T717" t="s">
        <v>6451</v>
      </c>
      <c r="U717" s="83" t="str">
        <f t="shared" si="11"/>
        <v>LAPLMA_2_UNIT 1</v>
      </c>
    </row>
    <row r="718" spans="1:21" x14ac:dyDescent="0.25">
      <c r="A718" t="s">
        <v>6397</v>
      </c>
      <c r="B718" t="s">
        <v>3723</v>
      </c>
      <c r="C718" t="s">
        <v>6408</v>
      </c>
      <c r="D718" s="82">
        <v>38707</v>
      </c>
      <c r="E718" t="s">
        <v>3399</v>
      </c>
      <c r="F718">
        <v>50</v>
      </c>
      <c r="G718" s="83">
        <v>50</v>
      </c>
      <c r="H718">
        <v>1</v>
      </c>
      <c r="I718" t="s">
        <v>6705</v>
      </c>
      <c r="K718" t="s">
        <v>6456</v>
      </c>
      <c r="L718" t="s">
        <v>5312</v>
      </c>
      <c r="M718" t="s">
        <v>5312</v>
      </c>
      <c r="N718" t="s">
        <v>6401</v>
      </c>
      <c r="O718" t="s">
        <v>2330</v>
      </c>
      <c r="P718" t="s">
        <v>6402</v>
      </c>
      <c r="Q718" t="s">
        <v>6456</v>
      </c>
      <c r="R718" t="s">
        <v>3399</v>
      </c>
      <c r="S718" t="s">
        <v>6403</v>
      </c>
      <c r="T718" t="s">
        <v>6404</v>
      </c>
      <c r="U718" s="83" t="str">
        <f t="shared" si="11"/>
        <v>CRSTWD_6_KUMYAY</v>
      </c>
    </row>
    <row r="719" spans="1:21" x14ac:dyDescent="0.25">
      <c r="A719" t="s">
        <v>6397</v>
      </c>
      <c r="B719" t="s">
        <v>7064</v>
      </c>
      <c r="C719" t="s">
        <v>6399</v>
      </c>
      <c r="D719" t="s">
        <v>6400</v>
      </c>
      <c r="E719" t="s">
        <v>6409</v>
      </c>
      <c r="F719">
        <v>48.5</v>
      </c>
      <c r="G719" s="83">
        <v>48.5</v>
      </c>
      <c r="H719">
        <v>1</v>
      </c>
      <c r="I719" t="s">
        <v>7048</v>
      </c>
      <c r="J719" t="s">
        <v>4275</v>
      </c>
      <c r="L719" t="s">
        <v>5312</v>
      </c>
      <c r="M719" t="s">
        <v>5319</v>
      </c>
      <c r="N719" t="s">
        <v>6401</v>
      </c>
      <c r="O719" t="s">
        <v>7065</v>
      </c>
      <c r="P719" t="s">
        <v>6402</v>
      </c>
      <c r="R719" t="s">
        <v>6425</v>
      </c>
      <c r="S719" t="s">
        <v>6403</v>
      </c>
      <c r="T719" t="s">
        <v>6407</v>
      </c>
      <c r="U719" s="83" t="str">
        <f t="shared" si="11"/>
        <v>MALAGA_1_PL1X2</v>
      </c>
    </row>
    <row r="720" spans="1:21" x14ac:dyDescent="0.25">
      <c r="A720" t="s">
        <v>6397</v>
      </c>
      <c r="B720" t="s">
        <v>7047</v>
      </c>
      <c r="C720" t="s">
        <v>6399</v>
      </c>
      <c r="D720" t="s">
        <v>6400</v>
      </c>
      <c r="E720" t="s">
        <v>6409</v>
      </c>
      <c r="F720">
        <v>48.5</v>
      </c>
      <c r="G720" s="83">
        <v>48.5</v>
      </c>
      <c r="H720">
        <v>1</v>
      </c>
      <c r="I720" t="s">
        <v>7048</v>
      </c>
      <c r="J720" t="s">
        <v>4275</v>
      </c>
      <c r="L720" t="s">
        <v>5312</v>
      </c>
      <c r="M720" t="s">
        <v>5319</v>
      </c>
      <c r="N720" t="s">
        <v>6401</v>
      </c>
      <c r="O720" t="s">
        <v>7049</v>
      </c>
      <c r="P720" t="s">
        <v>6402</v>
      </c>
      <c r="R720" t="s">
        <v>6425</v>
      </c>
      <c r="S720" t="s">
        <v>6403</v>
      </c>
      <c r="T720" t="s">
        <v>6407</v>
      </c>
      <c r="U720" s="83" t="str">
        <f t="shared" si="11"/>
        <v>MALAGA_1_PL1X2</v>
      </c>
    </row>
    <row r="721" spans="1:21" x14ac:dyDescent="0.25">
      <c r="A721" t="s">
        <v>6397</v>
      </c>
      <c r="B721" t="s">
        <v>6657</v>
      </c>
      <c r="C721" t="s">
        <v>6399</v>
      </c>
      <c r="D721" t="s">
        <v>6400</v>
      </c>
      <c r="F721">
        <v>92</v>
      </c>
      <c r="G721" s="83">
        <v>92</v>
      </c>
      <c r="H721">
        <v>1</v>
      </c>
      <c r="J721" t="s">
        <v>1985</v>
      </c>
      <c r="M721" t="s">
        <v>5319</v>
      </c>
      <c r="N721" t="s">
        <v>6401</v>
      </c>
      <c r="O721" t="s">
        <v>6657</v>
      </c>
      <c r="P721" t="s">
        <v>6402</v>
      </c>
      <c r="S721" t="s">
        <v>6403</v>
      </c>
      <c r="T721" t="s">
        <v>6404</v>
      </c>
      <c r="U721" s="83" t="str">
        <f t="shared" si="11"/>
        <v>KRAMER_2_SEGS89</v>
      </c>
    </row>
    <row r="722" spans="1:21" x14ac:dyDescent="0.25">
      <c r="A722" t="s">
        <v>6397</v>
      </c>
      <c r="B722" t="s">
        <v>6847</v>
      </c>
      <c r="C722" t="s">
        <v>6399</v>
      </c>
      <c r="D722" t="s">
        <v>6400</v>
      </c>
      <c r="F722">
        <v>92</v>
      </c>
      <c r="G722" s="83">
        <v>92</v>
      </c>
      <c r="H722">
        <v>1</v>
      </c>
      <c r="J722" t="s">
        <v>1985</v>
      </c>
      <c r="M722" t="s">
        <v>5319</v>
      </c>
      <c r="N722" t="s">
        <v>6401</v>
      </c>
      <c r="O722" t="s">
        <v>6847</v>
      </c>
      <c r="P722" t="s">
        <v>6402</v>
      </c>
      <c r="S722" t="s">
        <v>6403</v>
      </c>
      <c r="T722" t="s">
        <v>6404</v>
      </c>
      <c r="U722" s="83" t="str">
        <f t="shared" si="11"/>
        <v>KRAMER_2_SEGS89</v>
      </c>
    </row>
    <row r="723" spans="1:21" x14ac:dyDescent="0.25">
      <c r="A723" t="s">
        <v>6397</v>
      </c>
      <c r="B723" t="s">
        <v>5458</v>
      </c>
      <c r="C723" t="s">
        <v>6408</v>
      </c>
      <c r="D723" s="82">
        <v>43125</v>
      </c>
      <c r="E723" t="s">
        <v>6418</v>
      </c>
      <c r="F723">
        <v>30</v>
      </c>
      <c r="G723" s="83">
        <v>30</v>
      </c>
      <c r="H723">
        <v>1</v>
      </c>
      <c r="I723" t="s">
        <v>7022</v>
      </c>
      <c r="K723" t="s">
        <v>1127</v>
      </c>
      <c r="L723" t="s">
        <v>5319</v>
      </c>
      <c r="M723" t="s">
        <v>5312</v>
      </c>
      <c r="N723" t="s">
        <v>6401</v>
      </c>
      <c r="O723" t="s">
        <v>5457</v>
      </c>
      <c r="P723" t="s">
        <v>6402</v>
      </c>
      <c r="Q723" t="s">
        <v>1127</v>
      </c>
      <c r="R723" t="s">
        <v>6437</v>
      </c>
      <c r="S723" t="s">
        <v>6403</v>
      </c>
      <c r="T723" t="s">
        <v>6404</v>
      </c>
      <c r="U723" s="83" t="str">
        <f t="shared" si="11"/>
        <v>KRAMER_1_KJ5SR5</v>
      </c>
    </row>
    <row r="724" spans="1:21" x14ac:dyDescent="0.25">
      <c r="A724" t="s">
        <v>6397</v>
      </c>
      <c r="B724" t="s">
        <v>5461</v>
      </c>
      <c r="C724" t="s">
        <v>6408</v>
      </c>
      <c r="D724" s="82">
        <v>42836</v>
      </c>
      <c r="E724" t="s">
        <v>6418</v>
      </c>
      <c r="F724">
        <v>30</v>
      </c>
      <c r="G724" s="83">
        <v>30</v>
      </c>
      <c r="H724">
        <v>1</v>
      </c>
      <c r="I724" t="s">
        <v>6924</v>
      </c>
      <c r="K724" t="s">
        <v>1127</v>
      </c>
      <c r="L724" t="s">
        <v>5312</v>
      </c>
      <c r="M724" t="s">
        <v>5312</v>
      </c>
      <c r="N724" t="s">
        <v>6401</v>
      </c>
      <c r="O724" t="s">
        <v>1975</v>
      </c>
      <c r="P724" t="s">
        <v>6402</v>
      </c>
      <c r="Q724" t="s">
        <v>1127</v>
      </c>
      <c r="R724" t="s">
        <v>6437</v>
      </c>
      <c r="S724" t="s">
        <v>6403</v>
      </c>
      <c r="T724" t="s">
        <v>6404</v>
      </c>
      <c r="U724" s="83" t="str">
        <f t="shared" si="11"/>
        <v>KRAMER_1_SEGSR4</v>
      </c>
    </row>
    <row r="725" spans="1:21" x14ac:dyDescent="0.25">
      <c r="A725" t="s">
        <v>6397</v>
      </c>
      <c r="B725" t="s">
        <v>5460</v>
      </c>
      <c r="C725" t="s">
        <v>6408</v>
      </c>
      <c r="D725" s="82">
        <v>42836</v>
      </c>
      <c r="E725" t="s">
        <v>6418</v>
      </c>
      <c r="F725">
        <v>30</v>
      </c>
      <c r="G725" s="83">
        <v>30</v>
      </c>
      <c r="H725">
        <v>1</v>
      </c>
      <c r="I725" t="s">
        <v>7574</v>
      </c>
      <c r="K725" t="s">
        <v>1127</v>
      </c>
      <c r="L725" t="s">
        <v>5312</v>
      </c>
      <c r="M725" t="s">
        <v>5312</v>
      </c>
      <c r="N725" t="s">
        <v>6401</v>
      </c>
      <c r="O725" t="s">
        <v>1972</v>
      </c>
      <c r="P725" t="s">
        <v>6402</v>
      </c>
      <c r="Q725" t="s">
        <v>1127</v>
      </c>
      <c r="R725" t="s">
        <v>6437</v>
      </c>
      <c r="S725" t="s">
        <v>6403</v>
      </c>
      <c r="T725" t="s">
        <v>6404</v>
      </c>
      <c r="U725" s="83" t="str">
        <f t="shared" si="11"/>
        <v>KRAMER_1_SEGSR3</v>
      </c>
    </row>
    <row r="726" spans="1:21" x14ac:dyDescent="0.25">
      <c r="A726" t="s">
        <v>6397</v>
      </c>
      <c r="B726" t="s">
        <v>3616</v>
      </c>
      <c r="C726" t="s">
        <v>6408</v>
      </c>
      <c r="D726" s="82">
        <v>42107</v>
      </c>
      <c r="E726" t="s">
        <v>6418</v>
      </c>
      <c r="F726">
        <v>1.5</v>
      </c>
      <c r="G726" s="83">
        <v>1.49</v>
      </c>
      <c r="H726">
        <v>1</v>
      </c>
      <c r="I726" t="s">
        <v>6663</v>
      </c>
      <c r="K726" t="s">
        <v>1127</v>
      </c>
      <c r="L726" t="s">
        <v>5312</v>
      </c>
      <c r="M726" t="s">
        <v>5312</v>
      </c>
      <c r="N726" t="s">
        <v>6401</v>
      </c>
      <c r="O726" t="s">
        <v>3615</v>
      </c>
      <c r="P726" t="s">
        <v>6402</v>
      </c>
      <c r="Q726" t="s">
        <v>1127</v>
      </c>
      <c r="R726" t="s">
        <v>6420</v>
      </c>
      <c r="S726" t="s">
        <v>6403</v>
      </c>
      <c r="T726" t="s">
        <v>6404</v>
      </c>
      <c r="U726" s="83" t="str">
        <f t="shared" si="11"/>
        <v>CHINO_2_SOLAR2</v>
      </c>
    </row>
    <row r="727" spans="1:21" x14ac:dyDescent="0.25">
      <c r="A727" t="s">
        <v>6397</v>
      </c>
      <c r="B727" t="s">
        <v>4515</v>
      </c>
      <c r="C727" t="s">
        <v>6408</v>
      </c>
      <c r="D727" s="82">
        <v>42157</v>
      </c>
      <c r="E727" t="s">
        <v>6418</v>
      </c>
      <c r="F727">
        <v>1.8</v>
      </c>
      <c r="G727" s="83">
        <v>1.75</v>
      </c>
      <c r="H727">
        <v>1</v>
      </c>
      <c r="I727" t="s">
        <v>6663</v>
      </c>
      <c r="K727" t="s">
        <v>1127</v>
      </c>
      <c r="L727" t="s">
        <v>5312</v>
      </c>
      <c r="M727" t="s">
        <v>5312</v>
      </c>
      <c r="N727" t="s">
        <v>6401</v>
      </c>
      <c r="O727" t="s">
        <v>1833</v>
      </c>
      <c r="P727" t="s">
        <v>6402</v>
      </c>
      <c r="Q727" t="s">
        <v>1127</v>
      </c>
      <c r="R727" t="s">
        <v>6420</v>
      </c>
      <c r="S727" t="s">
        <v>6403</v>
      </c>
      <c r="T727" t="s">
        <v>6404</v>
      </c>
      <c r="U727" s="83" t="str">
        <f t="shared" si="11"/>
        <v>PADUA_2_SOLAR1</v>
      </c>
    </row>
    <row r="728" spans="1:21" x14ac:dyDescent="0.25">
      <c r="A728" t="s">
        <v>6397</v>
      </c>
      <c r="B728" t="s">
        <v>5030</v>
      </c>
      <c r="C728" t="s">
        <v>6408</v>
      </c>
      <c r="D728" s="82">
        <v>42107</v>
      </c>
      <c r="E728" t="s">
        <v>6418</v>
      </c>
      <c r="F728">
        <v>1.5</v>
      </c>
      <c r="G728" s="83">
        <v>1.49</v>
      </c>
      <c r="H728">
        <v>1</v>
      </c>
      <c r="I728" t="s">
        <v>6663</v>
      </c>
      <c r="K728" t="s">
        <v>1127</v>
      </c>
      <c r="L728" t="s">
        <v>5312</v>
      </c>
      <c r="M728" t="s">
        <v>5312</v>
      </c>
      <c r="N728" t="s">
        <v>6401</v>
      </c>
      <c r="O728" t="s">
        <v>5029</v>
      </c>
      <c r="P728" t="s">
        <v>6402</v>
      </c>
      <c r="Q728" t="s">
        <v>1127</v>
      </c>
      <c r="R728" t="s">
        <v>6420</v>
      </c>
      <c r="S728" t="s">
        <v>6403</v>
      </c>
      <c r="T728" t="s">
        <v>6404</v>
      </c>
      <c r="U728" s="83" t="str">
        <f t="shared" si="11"/>
        <v>VALLEY_5_SOLAR1</v>
      </c>
    </row>
    <row r="729" spans="1:21" x14ac:dyDescent="0.25">
      <c r="A729" t="s">
        <v>6397</v>
      </c>
      <c r="B729" t="s">
        <v>7387</v>
      </c>
      <c r="C729" t="s">
        <v>6399</v>
      </c>
      <c r="D729" t="s">
        <v>6400</v>
      </c>
      <c r="F729">
        <v>45</v>
      </c>
      <c r="G729" s="83">
        <v>45</v>
      </c>
      <c r="H729">
        <v>1</v>
      </c>
      <c r="J729" t="s">
        <v>2674</v>
      </c>
      <c r="L729" t="s">
        <v>5312</v>
      </c>
      <c r="M729" t="s">
        <v>5319</v>
      </c>
      <c r="N729" t="s">
        <v>6401</v>
      </c>
      <c r="O729" t="s">
        <v>7388</v>
      </c>
      <c r="P729" t="s">
        <v>6402</v>
      </c>
      <c r="S729" t="s">
        <v>6403</v>
      </c>
      <c r="T729" t="s">
        <v>6407</v>
      </c>
      <c r="U729" s="83" t="str">
        <f t="shared" si="11"/>
        <v>INTKEP_2_UNITS</v>
      </c>
    </row>
    <row r="730" spans="1:21" x14ac:dyDescent="0.25">
      <c r="A730" t="s">
        <v>6397</v>
      </c>
      <c r="B730" t="s">
        <v>7504</v>
      </c>
      <c r="C730" t="s">
        <v>6399</v>
      </c>
      <c r="D730" t="s">
        <v>6400</v>
      </c>
      <c r="F730">
        <v>45</v>
      </c>
      <c r="G730" s="83">
        <v>45</v>
      </c>
      <c r="H730">
        <v>1</v>
      </c>
      <c r="J730" t="s">
        <v>2674</v>
      </c>
      <c r="L730" t="s">
        <v>5312</v>
      </c>
      <c r="M730" t="s">
        <v>5319</v>
      </c>
      <c r="N730" t="s">
        <v>6401</v>
      </c>
      <c r="O730" t="s">
        <v>7505</v>
      </c>
      <c r="P730" t="s">
        <v>6402</v>
      </c>
      <c r="S730" t="s">
        <v>6403</v>
      </c>
      <c r="T730" t="s">
        <v>6407</v>
      </c>
      <c r="U730" s="83" t="str">
        <f t="shared" si="11"/>
        <v>INTKEP_2_UNITS</v>
      </c>
    </row>
    <row r="731" spans="1:21" x14ac:dyDescent="0.25">
      <c r="A731" t="s">
        <v>6397</v>
      </c>
      <c r="B731" t="s">
        <v>6529</v>
      </c>
      <c r="C731" t="s">
        <v>6399</v>
      </c>
      <c r="D731" t="s">
        <v>6400</v>
      </c>
      <c r="F731">
        <v>45</v>
      </c>
      <c r="G731" s="83">
        <v>45</v>
      </c>
      <c r="H731">
        <v>1</v>
      </c>
      <c r="J731" t="s">
        <v>2674</v>
      </c>
      <c r="L731" t="s">
        <v>5312</v>
      </c>
      <c r="M731" t="s">
        <v>5319</v>
      </c>
      <c r="N731" t="s">
        <v>6401</v>
      </c>
      <c r="O731" t="s">
        <v>6530</v>
      </c>
      <c r="P731" t="s">
        <v>6402</v>
      </c>
      <c r="S731" t="s">
        <v>6403</v>
      </c>
      <c r="T731" t="s">
        <v>6407</v>
      </c>
      <c r="U731" s="83" t="str">
        <f t="shared" si="11"/>
        <v>INTKEP_2_UNITS</v>
      </c>
    </row>
    <row r="732" spans="1:21" x14ac:dyDescent="0.25">
      <c r="A732" t="s">
        <v>6397</v>
      </c>
      <c r="B732" t="s">
        <v>4204</v>
      </c>
      <c r="C732" t="s">
        <v>6408</v>
      </c>
      <c r="D732" s="82">
        <v>41614</v>
      </c>
      <c r="E732" t="s">
        <v>6418</v>
      </c>
      <c r="F732">
        <v>1.5</v>
      </c>
      <c r="G732" s="83">
        <v>1.5</v>
      </c>
      <c r="H732">
        <v>1</v>
      </c>
      <c r="I732" t="s">
        <v>6673</v>
      </c>
      <c r="K732" t="s">
        <v>6427</v>
      </c>
      <c r="L732" t="s">
        <v>5312</v>
      </c>
      <c r="M732" t="s">
        <v>5312</v>
      </c>
      <c r="N732" t="s">
        <v>6401</v>
      </c>
      <c r="O732" t="s">
        <v>747</v>
      </c>
      <c r="P732" t="s">
        <v>6402</v>
      </c>
      <c r="Q732" t="s">
        <v>6427</v>
      </c>
      <c r="R732" t="s">
        <v>6420</v>
      </c>
      <c r="S732" t="s">
        <v>6403</v>
      </c>
      <c r="T732" t="s">
        <v>6407</v>
      </c>
      <c r="U732" s="83" t="str">
        <f t="shared" si="11"/>
        <v>KNGBRG_1_KBSLR2</v>
      </c>
    </row>
    <row r="733" spans="1:21" x14ac:dyDescent="0.25">
      <c r="A733" t="s">
        <v>6397</v>
      </c>
      <c r="B733" t="s">
        <v>4203</v>
      </c>
      <c r="C733" t="s">
        <v>6408</v>
      </c>
      <c r="D733" s="82">
        <v>41614</v>
      </c>
      <c r="E733" t="s">
        <v>6418</v>
      </c>
      <c r="F733">
        <v>1.5</v>
      </c>
      <c r="G733" s="83">
        <v>1.5</v>
      </c>
      <c r="H733">
        <v>1</v>
      </c>
      <c r="I733" t="s">
        <v>6673</v>
      </c>
      <c r="K733" t="s">
        <v>6427</v>
      </c>
      <c r="L733" t="s">
        <v>5312</v>
      </c>
      <c r="M733" t="s">
        <v>5312</v>
      </c>
      <c r="N733" t="s">
        <v>6401</v>
      </c>
      <c r="O733" t="s">
        <v>744</v>
      </c>
      <c r="P733" t="s">
        <v>6402</v>
      </c>
      <c r="Q733" t="s">
        <v>6427</v>
      </c>
      <c r="R733" t="s">
        <v>6420</v>
      </c>
      <c r="S733" t="s">
        <v>6403</v>
      </c>
      <c r="T733" t="s">
        <v>6407</v>
      </c>
      <c r="U733" s="83" t="str">
        <f t="shared" si="11"/>
        <v>KNGBRG_1_KBSLR1</v>
      </c>
    </row>
    <row r="734" spans="1:21" x14ac:dyDescent="0.25">
      <c r="A734" t="s">
        <v>6397</v>
      </c>
      <c r="B734" t="s">
        <v>3848</v>
      </c>
      <c r="C734" t="s">
        <v>6408</v>
      </c>
      <c r="D734" s="82">
        <v>33212</v>
      </c>
      <c r="E734" t="s">
        <v>6409</v>
      </c>
      <c r="F734">
        <v>34.5</v>
      </c>
      <c r="G734" s="83">
        <v>34.5</v>
      </c>
      <c r="H734">
        <v>1</v>
      </c>
      <c r="I734" t="s">
        <v>6838</v>
      </c>
      <c r="K734" t="s">
        <v>6427</v>
      </c>
      <c r="L734" t="s">
        <v>5319</v>
      </c>
      <c r="M734" t="s">
        <v>5312</v>
      </c>
      <c r="N734" t="s">
        <v>6401</v>
      </c>
      <c r="O734" t="s">
        <v>3847</v>
      </c>
      <c r="P734" t="s">
        <v>6402</v>
      </c>
      <c r="Q734" t="s">
        <v>6427</v>
      </c>
      <c r="R734" t="s">
        <v>6425</v>
      </c>
      <c r="S734" t="s">
        <v>6403</v>
      </c>
      <c r="T734" t="s">
        <v>6407</v>
      </c>
      <c r="U734" s="83" t="str">
        <f t="shared" si="11"/>
        <v>KINGCO_1_KINGBR</v>
      </c>
    </row>
    <row r="735" spans="1:21" x14ac:dyDescent="0.25">
      <c r="A735" t="s">
        <v>6397</v>
      </c>
      <c r="B735" t="s">
        <v>4201</v>
      </c>
      <c r="C735" t="s">
        <v>6408</v>
      </c>
      <c r="D735" s="82">
        <v>22647</v>
      </c>
      <c r="E735" t="s">
        <v>6413</v>
      </c>
      <c r="F735">
        <v>51.2</v>
      </c>
      <c r="G735" s="83">
        <v>51.2</v>
      </c>
      <c r="H735">
        <v>1</v>
      </c>
      <c r="I735" t="s">
        <v>6414</v>
      </c>
      <c r="K735" t="s">
        <v>6427</v>
      </c>
      <c r="L735" t="s">
        <v>5312</v>
      </c>
      <c r="M735" t="s">
        <v>5312</v>
      </c>
      <c r="N735" t="s">
        <v>6401</v>
      </c>
      <c r="O735" t="s">
        <v>4200</v>
      </c>
      <c r="P735" t="s">
        <v>6402</v>
      </c>
      <c r="Q735" t="s">
        <v>6427</v>
      </c>
      <c r="R735" t="s">
        <v>3385</v>
      </c>
      <c r="S735" t="s">
        <v>6403</v>
      </c>
      <c r="T735" t="s">
        <v>6407</v>
      </c>
      <c r="U735" s="83" t="str">
        <f t="shared" si="11"/>
        <v>KINGRV_7_UNIT 1</v>
      </c>
    </row>
    <row r="736" spans="1:21" x14ac:dyDescent="0.25">
      <c r="A736" t="s">
        <v>6397</v>
      </c>
      <c r="B736" t="s">
        <v>3270</v>
      </c>
      <c r="C736" t="s">
        <v>6408</v>
      </c>
      <c r="D736" s="82">
        <v>42490</v>
      </c>
      <c r="E736" t="s">
        <v>6418</v>
      </c>
      <c r="F736">
        <v>20</v>
      </c>
      <c r="G736" s="83">
        <v>20</v>
      </c>
      <c r="H736">
        <v>1</v>
      </c>
      <c r="I736" t="s">
        <v>7251</v>
      </c>
      <c r="K736" t="s">
        <v>1127</v>
      </c>
      <c r="L736" t="s">
        <v>5312</v>
      </c>
      <c r="M736" t="s">
        <v>5312</v>
      </c>
      <c r="N736" t="s">
        <v>6401</v>
      </c>
      <c r="O736" t="s">
        <v>3271</v>
      </c>
      <c r="P736" t="s">
        <v>6402</v>
      </c>
      <c r="Q736" t="s">
        <v>1127</v>
      </c>
      <c r="R736" t="s">
        <v>6420</v>
      </c>
      <c r="S736" t="s">
        <v>6403</v>
      </c>
      <c r="T736" t="s">
        <v>6404</v>
      </c>
      <c r="U736" s="83" t="str">
        <f t="shared" si="11"/>
        <v>KNGBRD_2_SOLAR2</v>
      </c>
    </row>
    <row r="737" spans="1:21" x14ac:dyDescent="0.25">
      <c r="A737" t="s">
        <v>6397</v>
      </c>
      <c r="B737" t="s">
        <v>3268</v>
      </c>
      <c r="C737" t="s">
        <v>6408</v>
      </c>
      <c r="D737" s="82">
        <v>42490</v>
      </c>
      <c r="E737" t="s">
        <v>6418</v>
      </c>
      <c r="F737">
        <v>20</v>
      </c>
      <c r="G737" s="83">
        <v>20</v>
      </c>
      <c r="H737">
        <v>1</v>
      </c>
      <c r="I737" t="s">
        <v>7508</v>
      </c>
      <c r="K737" t="s">
        <v>1127</v>
      </c>
      <c r="L737" t="s">
        <v>5312</v>
      </c>
      <c r="M737" t="s">
        <v>5312</v>
      </c>
      <c r="N737" t="s">
        <v>6401</v>
      </c>
      <c r="O737" t="s">
        <v>3269</v>
      </c>
      <c r="P737" t="s">
        <v>6402</v>
      </c>
      <c r="Q737" t="s">
        <v>1127</v>
      </c>
      <c r="R737" t="s">
        <v>6420</v>
      </c>
      <c r="S737" t="s">
        <v>6403</v>
      </c>
      <c r="T737" t="s">
        <v>6404</v>
      </c>
      <c r="U737" s="83" t="str">
        <f t="shared" si="11"/>
        <v>KNGBRD_2_SOLAR1</v>
      </c>
    </row>
    <row r="738" spans="1:21" x14ac:dyDescent="0.25">
      <c r="A738" t="s">
        <v>6397</v>
      </c>
      <c r="B738" t="s">
        <v>5456</v>
      </c>
      <c r="C738" t="s">
        <v>6408</v>
      </c>
      <c r="D738" s="82">
        <v>37270</v>
      </c>
      <c r="E738" t="s">
        <v>6409</v>
      </c>
      <c r="F738">
        <v>49.9</v>
      </c>
      <c r="G738" s="83">
        <v>44.6</v>
      </c>
      <c r="H738">
        <v>1</v>
      </c>
      <c r="I738" t="s">
        <v>6714</v>
      </c>
      <c r="K738" t="s">
        <v>6427</v>
      </c>
      <c r="L738" t="s">
        <v>5312</v>
      </c>
      <c r="M738" t="s">
        <v>5312</v>
      </c>
      <c r="N738" t="s">
        <v>6401</v>
      </c>
      <c r="O738" t="s">
        <v>3884</v>
      </c>
      <c r="P738" t="s">
        <v>6402</v>
      </c>
      <c r="Q738" t="s">
        <v>6427</v>
      </c>
      <c r="R738" t="s">
        <v>6425</v>
      </c>
      <c r="S738" t="s">
        <v>6403</v>
      </c>
      <c r="T738" t="s">
        <v>6407</v>
      </c>
      <c r="U738" s="83" t="str">
        <f t="shared" si="11"/>
        <v>KNGCTY_6_UNITA1</v>
      </c>
    </row>
    <row r="739" spans="1:21" x14ac:dyDescent="0.25">
      <c r="A739" t="s">
        <v>6397</v>
      </c>
      <c r="B739" t="s">
        <v>4196</v>
      </c>
      <c r="C739" t="s">
        <v>6408</v>
      </c>
      <c r="D739" s="82">
        <v>1462</v>
      </c>
      <c r="E739" t="s">
        <v>6413</v>
      </c>
      <c r="F739">
        <v>3.2</v>
      </c>
      <c r="G739" s="83">
        <v>1.5</v>
      </c>
      <c r="H739">
        <v>1</v>
      </c>
      <c r="I739" t="s">
        <v>6414</v>
      </c>
      <c r="K739" t="s">
        <v>6427</v>
      </c>
      <c r="L739" t="s">
        <v>5312</v>
      </c>
      <c r="M739" t="s">
        <v>5312</v>
      </c>
      <c r="N739" t="s">
        <v>6401</v>
      </c>
      <c r="O739" t="s">
        <v>337</v>
      </c>
      <c r="P739" t="s">
        <v>6402</v>
      </c>
      <c r="Q739" t="s">
        <v>6427</v>
      </c>
      <c r="R739" t="s">
        <v>3385</v>
      </c>
      <c r="S739" t="s">
        <v>6403</v>
      </c>
      <c r="T739" t="s">
        <v>6407</v>
      </c>
      <c r="U739" s="83" t="str">
        <f t="shared" si="11"/>
        <v>KILARC_2_UNIT 1</v>
      </c>
    </row>
    <row r="740" spans="1:21" x14ac:dyDescent="0.25">
      <c r="A740" t="s">
        <v>6397</v>
      </c>
      <c r="B740" t="s">
        <v>4288</v>
      </c>
      <c r="C740" t="s">
        <v>6408</v>
      </c>
      <c r="D740" s="82">
        <v>41712</v>
      </c>
      <c r="E740" t="s">
        <v>6418</v>
      </c>
      <c r="F740">
        <v>1</v>
      </c>
      <c r="G740" s="83">
        <v>1</v>
      </c>
      <c r="H740">
        <v>1</v>
      </c>
      <c r="I740" t="s">
        <v>7084</v>
      </c>
      <c r="K740" t="s">
        <v>6427</v>
      </c>
      <c r="L740" t="s">
        <v>5312</v>
      </c>
      <c r="M740" t="s">
        <v>5312</v>
      </c>
      <c r="N740" t="s">
        <v>6401</v>
      </c>
      <c r="O740" t="s">
        <v>852</v>
      </c>
      <c r="P740" t="s">
        <v>6402</v>
      </c>
      <c r="Q740" t="s">
        <v>6427</v>
      </c>
      <c r="R740" t="s">
        <v>6420</v>
      </c>
      <c r="S740" t="s">
        <v>6403</v>
      </c>
      <c r="T740" t="s">
        <v>6407</v>
      </c>
      <c r="U740" s="83" t="str">
        <f t="shared" si="11"/>
        <v>LOCKFD_1_KSOLAR</v>
      </c>
    </row>
    <row r="741" spans="1:21" x14ac:dyDescent="0.25">
      <c r="A741" t="s">
        <v>6397</v>
      </c>
      <c r="B741" t="s">
        <v>7444</v>
      </c>
      <c r="C741" t="s">
        <v>6399</v>
      </c>
      <c r="D741" t="s">
        <v>6400</v>
      </c>
      <c r="E741" t="s">
        <v>6409</v>
      </c>
      <c r="F741">
        <v>19.7</v>
      </c>
      <c r="G741" s="83">
        <v>19.7</v>
      </c>
      <c r="H741">
        <v>1</v>
      </c>
      <c r="I741" t="s">
        <v>7048</v>
      </c>
      <c r="J741" t="s">
        <v>5050</v>
      </c>
      <c r="L741" t="s">
        <v>5312</v>
      </c>
      <c r="M741" t="s">
        <v>5319</v>
      </c>
      <c r="N741" t="s">
        <v>6401</v>
      </c>
      <c r="O741" t="s">
        <v>7445</v>
      </c>
      <c r="P741" t="s">
        <v>6402</v>
      </c>
      <c r="R741" t="s">
        <v>6425</v>
      </c>
      <c r="S741" t="s">
        <v>6403</v>
      </c>
      <c r="T741" t="s">
        <v>6404</v>
      </c>
      <c r="U741" s="83" t="str">
        <f t="shared" si="11"/>
        <v>VESTAL_2_KERN</v>
      </c>
    </row>
    <row r="742" spans="1:21" x14ac:dyDescent="0.25">
      <c r="A742" t="s">
        <v>6397</v>
      </c>
      <c r="B742" t="s">
        <v>5051</v>
      </c>
      <c r="C742" t="s">
        <v>6408</v>
      </c>
      <c r="D742" s="82">
        <v>2558</v>
      </c>
      <c r="E742" t="s">
        <v>6413</v>
      </c>
      <c r="F742" t="s">
        <v>6432</v>
      </c>
      <c r="G742" s="83">
        <v>36.799999999999997</v>
      </c>
      <c r="H742">
        <v>1</v>
      </c>
      <c r="I742" t="s">
        <v>6443</v>
      </c>
      <c r="J742" t="s">
        <v>5050</v>
      </c>
      <c r="K742" t="s">
        <v>1127</v>
      </c>
      <c r="L742" t="s">
        <v>5312</v>
      </c>
      <c r="M742" t="s">
        <v>5319</v>
      </c>
      <c r="N742" t="s">
        <v>6401</v>
      </c>
      <c r="O742" t="s">
        <v>5050</v>
      </c>
      <c r="P742" t="s">
        <v>6402</v>
      </c>
      <c r="Q742" t="s">
        <v>1127</v>
      </c>
      <c r="R742" t="s">
        <v>3385</v>
      </c>
      <c r="S742" t="s">
        <v>6403</v>
      </c>
      <c r="T742" t="s">
        <v>6404</v>
      </c>
      <c r="U742" s="83" t="str">
        <f t="shared" si="11"/>
        <v>VESTAL_2_KERN</v>
      </c>
    </row>
    <row r="743" spans="1:21" x14ac:dyDescent="0.25">
      <c r="A743" t="s">
        <v>6397</v>
      </c>
      <c r="B743" t="s">
        <v>7578</v>
      </c>
      <c r="C743" t="s">
        <v>6399</v>
      </c>
      <c r="D743" t="s">
        <v>6400</v>
      </c>
      <c r="E743" t="s">
        <v>6409</v>
      </c>
      <c r="F743">
        <v>20.5</v>
      </c>
      <c r="G743" s="83">
        <v>20.5</v>
      </c>
      <c r="H743">
        <v>1</v>
      </c>
      <c r="I743" t="s">
        <v>7048</v>
      </c>
      <c r="J743" t="s">
        <v>5050</v>
      </c>
      <c r="L743" t="s">
        <v>5312</v>
      </c>
      <c r="M743" t="s">
        <v>5319</v>
      </c>
      <c r="N743" t="s">
        <v>6401</v>
      </c>
      <c r="O743" t="s">
        <v>7579</v>
      </c>
      <c r="P743" t="s">
        <v>6402</v>
      </c>
      <c r="R743" t="s">
        <v>6425</v>
      </c>
      <c r="S743" t="s">
        <v>6403</v>
      </c>
      <c r="T743" t="s">
        <v>6404</v>
      </c>
      <c r="U743" s="83" t="str">
        <f t="shared" si="11"/>
        <v>VESTAL_2_KERN</v>
      </c>
    </row>
    <row r="744" spans="1:21" x14ac:dyDescent="0.25">
      <c r="A744" t="s">
        <v>6397</v>
      </c>
      <c r="B744" t="s">
        <v>4195</v>
      </c>
      <c r="C744" t="s">
        <v>6408</v>
      </c>
      <c r="D744" s="82">
        <v>2558</v>
      </c>
      <c r="E744" t="s">
        <v>6413</v>
      </c>
      <c r="F744">
        <v>26.3</v>
      </c>
      <c r="G744" s="83">
        <v>25.6</v>
      </c>
      <c r="H744">
        <v>1</v>
      </c>
      <c r="I744" t="s">
        <v>6443</v>
      </c>
      <c r="K744" t="s">
        <v>1127</v>
      </c>
      <c r="L744" t="s">
        <v>5312</v>
      </c>
      <c r="M744" t="s">
        <v>5312</v>
      </c>
      <c r="N744" t="s">
        <v>6401</v>
      </c>
      <c r="O744" t="s">
        <v>1246</v>
      </c>
      <c r="P744" t="s">
        <v>6402</v>
      </c>
      <c r="Q744" t="s">
        <v>1127</v>
      </c>
      <c r="R744" t="s">
        <v>3385</v>
      </c>
      <c r="S744" t="s">
        <v>6403</v>
      </c>
      <c r="T744" t="s">
        <v>6404</v>
      </c>
      <c r="U744" s="83" t="str">
        <f t="shared" si="11"/>
        <v>KERRGN_1_UNIT 1</v>
      </c>
    </row>
    <row r="745" spans="1:21" x14ac:dyDescent="0.25">
      <c r="A745" t="s">
        <v>6397</v>
      </c>
      <c r="B745" t="s">
        <v>5133</v>
      </c>
      <c r="C745" t="s">
        <v>6408</v>
      </c>
      <c r="D745" s="82">
        <v>31168</v>
      </c>
      <c r="E745" t="s">
        <v>6409</v>
      </c>
      <c r="F745">
        <v>85</v>
      </c>
      <c r="G745" s="83">
        <v>81.44</v>
      </c>
      <c r="H745">
        <v>1</v>
      </c>
      <c r="I745" t="s">
        <v>6553</v>
      </c>
      <c r="K745" t="s">
        <v>1127</v>
      </c>
      <c r="L745" t="s">
        <v>5319</v>
      </c>
      <c r="M745" t="s">
        <v>5312</v>
      </c>
      <c r="N745" t="s">
        <v>6401</v>
      </c>
      <c r="O745" t="s">
        <v>5132</v>
      </c>
      <c r="P745" t="s">
        <v>6402</v>
      </c>
      <c r="Q745" t="s">
        <v>1127</v>
      </c>
      <c r="R745" t="s">
        <v>6425</v>
      </c>
      <c r="S745" t="s">
        <v>6403</v>
      </c>
      <c r="T745" t="s">
        <v>6404</v>
      </c>
      <c r="U745" s="83" t="str">
        <f t="shared" si="11"/>
        <v>OMAR_2_UNIT 4</v>
      </c>
    </row>
    <row r="746" spans="1:21" x14ac:dyDescent="0.25">
      <c r="A746" t="s">
        <v>6397</v>
      </c>
      <c r="B746" t="s">
        <v>5130</v>
      </c>
      <c r="C746" t="s">
        <v>6408</v>
      </c>
      <c r="D746" s="82">
        <v>31168</v>
      </c>
      <c r="E746" t="s">
        <v>6409</v>
      </c>
      <c r="F746">
        <v>85</v>
      </c>
      <c r="G746" s="83">
        <v>81.41</v>
      </c>
      <c r="H746">
        <v>1</v>
      </c>
      <c r="I746" t="s">
        <v>6553</v>
      </c>
      <c r="K746" t="s">
        <v>1127</v>
      </c>
      <c r="L746" t="s">
        <v>5312</v>
      </c>
      <c r="M746" t="s">
        <v>5312</v>
      </c>
      <c r="N746" t="s">
        <v>6401</v>
      </c>
      <c r="O746" t="s">
        <v>5129</v>
      </c>
      <c r="P746" t="s">
        <v>6402</v>
      </c>
      <c r="Q746" t="s">
        <v>1127</v>
      </c>
      <c r="R746" t="s">
        <v>6425</v>
      </c>
      <c r="S746" t="s">
        <v>6403</v>
      </c>
      <c r="T746" t="s">
        <v>6404</v>
      </c>
      <c r="U746" s="83" t="str">
        <f t="shared" si="11"/>
        <v>OMAR_2_UNIT 3</v>
      </c>
    </row>
    <row r="747" spans="1:21" x14ac:dyDescent="0.25">
      <c r="A747" t="s">
        <v>6397</v>
      </c>
      <c r="B747" t="s">
        <v>5126</v>
      </c>
      <c r="C747" t="s">
        <v>6408</v>
      </c>
      <c r="D747" s="82">
        <v>31168</v>
      </c>
      <c r="E747" t="s">
        <v>6409</v>
      </c>
      <c r="F747">
        <v>85</v>
      </c>
      <c r="G747" s="83">
        <v>78.11</v>
      </c>
      <c r="H747">
        <v>1</v>
      </c>
      <c r="I747" t="s">
        <v>6553</v>
      </c>
      <c r="K747" t="s">
        <v>1127</v>
      </c>
      <c r="L747" t="s">
        <v>5312</v>
      </c>
      <c r="M747" t="s">
        <v>5312</v>
      </c>
      <c r="N747" t="s">
        <v>6401</v>
      </c>
      <c r="O747" t="s">
        <v>5125</v>
      </c>
      <c r="P747" t="s">
        <v>6402</v>
      </c>
      <c r="Q747" t="s">
        <v>1127</v>
      </c>
      <c r="R747" t="s">
        <v>6425</v>
      </c>
      <c r="S747" t="s">
        <v>6403</v>
      </c>
      <c r="T747" t="s">
        <v>6404</v>
      </c>
      <c r="U747" s="83" t="str">
        <f t="shared" si="11"/>
        <v>OMAR_2_UNIT 2</v>
      </c>
    </row>
    <row r="748" spans="1:21" x14ac:dyDescent="0.25">
      <c r="A748" t="s">
        <v>6397</v>
      </c>
      <c r="B748" t="s">
        <v>5123</v>
      </c>
      <c r="C748" t="s">
        <v>6408</v>
      </c>
      <c r="D748" s="82">
        <v>31168</v>
      </c>
      <c r="E748" t="s">
        <v>6409</v>
      </c>
      <c r="F748">
        <v>85</v>
      </c>
      <c r="G748" s="83">
        <v>78</v>
      </c>
      <c r="H748">
        <v>1</v>
      </c>
      <c r="I748" t="s">
        <v>6553</v>
      </c>
      <c r="K748" t="s">
        <v>1127</v>
      </c>
      <c r="L748" t="s">
        <v>5312</v>
      </c>
      <c r="M748" t="s">
        <v>5312</v>
      </c>
      <c r="N748" t="s">
        <v>6401</v>
      </c>
      <c r="O748" t="s">
        <v>5122</v>
      </c>
      <c r="P748" t="s">
        <v>6402</v>
      </c>
      <c r="Q748" t="s">
        <v>1127</v>
      </c>
      <c r="R748" t="s">
        <v>6425</v>
      </c>
      <c r="S748" t="s">
        <v>6403</v>
      </c>
      <c r="T748" t="s">
        <v>6404</v>
      </c>
      <c r="U748" s="83" t="str">
        <f t="shared" si="11"/>
        <v>OMAR_2_UNIT 1</v>
      </c>
    </row>
    <row r="749" spans="1:21" x14ac:dyDescent="0.25">
      <c r="A749" t="s">
        <v>6397</v>
      </c>
      <c r="B749" t="s">
        <v>5044</v>
      </c>
      <c r="C749" t="s">
        <v>6408</v>
      </c>
      <c r="D749" s="82">
        <v>32515</v>
      </c>
      <c r="E749" t="s">
        <v>6409</v>
      </c>
      <c r="F749">
        <v>60</v>
      </c>
      <c r="G749" s="83">
        <v>52.4</v>
      </c>
      <c r="H749">
        <v>1</v>
      </c>
      <c r="I749" t="s">
        <v>5044</v>
      </c>
      <c r="K749" t="s">
        <v>6427</v>
      </c>
      <c r="L749" t="s">
        <v>5312</v>
      </c>
      <c r="M749" t="s">
        <v>5312</v>
      </c>
      <c r="N749" t="s">
        <v>6401</v>
      </c>
      <c r="O749" t="s">
        <v>5043</v>
      </c>
      <c r="P749" t="s">
        <v>6402</v>
      </c>
      <c r="Q749" t="s">
        <v>6427</v>
      </c>
      <c r="R749" t="s">
        <v>6425</v>
      </c>
      <c r="S749" t="s">
        <v>6403</v>
      </c>
      <c r="T749" t="s">
        <v>6451</v>
      </c>
      <c r="U749" s="83" t="str">
        <f t="shared" si="11"/>
        <v>KERNFT_1_UNITS</v>
      </c>
    </row>
    <row r="750" spans="1:21" x14ac:dyDescent="0.25">
      <c r="A750" t="s">
        <v>6397</v>
      </c>
      <c r="B750" t="s">
        <v>4211</v>
      </c>
      <c r="C750" t="s">
        <v>6408</v>
      </c>
      <c r="D750" s="82">
        <v>7672</v>
      </c>
      <c r="E750" t="s">
        <v>6413</v>
      </c>
      <c r="F750">
        <v>11.5</v>
      </c>
      <c r="G750" s="83">
        <v>11.5</v>
      </c>
      <c r="H750">
        <v>1</v>
      </c>
      <c r="I750" t="s">
        <v>6414</v>
      </c>
      <c r="K750" t="s">
        <v>6427</v>
      </c>
      <c r="L750" t="s">
        <v>5312</v>
      </c>
      <c r="M750" t="s">
        <v>5312</v>
      </c>
      <c r="N750" t="s">
        <v>6401</v>
      </c>
      <c r="O750" t="s">
        <v>382</v>
      </c>
      <c r="P750" t="s">
        <v>6402</v>
      </c>
      <c r="Q750" t="s">
        <v>6427</v>
      </c>
      <c r="R750" t="s">
        <v>3385</v>
      </c>
      <c r="S750" t="s">
        <v>6403</v>
      </c>
      <c r="T750" t="s">
        <v>6451</v>
      </c>
      <c r="U750" s="83" t="str">
        <f t="shared" si="11"/>
        <v>KRNCNY_6_UNIT</v>
      </c>
    </row>
    <row r="751" spans="1:21" x14ac:dyDescent="0.25">
      <c r="A751" t="s">
        <v>6397</v>
      </c>
      <c r="B751" t="s">
        <v>4181</v>
      </c>
      <c r="C751" t="s">
        <v>6408</v>
      </c>
      <c r="D751" s="82">
        <v>30317</v>
      </c>
      <c r="E751" t="s">
        <v>6413</v>
      </c>
      <c r="F751">
        <v>153.9</v>
      </c>
      <c r="G751" s="83">
        <v>153.9</v>
      </c>
      <c r="H751">
        <v>1</v>
      </c>
      <c r="I751" t="s">
        <v>6414</v>
      </c>
      <c r="K751" t="s">
        <v>6427</v>
      </c>
      <c r="L751" t="s">
        <v>5312</v>
      </c>
      <c r="M751" t="s">
        <v>5312</v>
      </c>
      <c r="N751" t="s">
        <v>6401</v>
      </c>
      <c r="O751" t="s">
        <v>4180</v>
      </c>
      <c r="P751" t="s">
        <v>6402</v>
      </c>
      <c r="Q751" t="s">
        <v>6427</v>
      </c>
      <c r="R751" t="s">
        <v>3385</v>
      </c>
      <c r="S751" t="s">
        <v>6403</v>
      </c>
      <c r="T751" t="s">
        <v>6407</v>
      </c>
      <c r="U751" s="83" t="str">
        <f t="shared" si="11"/>
        <v>KERKH2_7_UNIT 1</v>
      </c>
    </row>
    <row r="752" spans="1:21" x14ac:dyDescent="0.25">
      <c r="A752" t="s">
        <v>6397</v>
      </c>
      <c r="B752" t="s">
        <v>4179</v>
      </c>
      <c r="C752" t="s">
        <v>6408</v>
      </c>
      <c r="D752" s="82">
        <v>7306</v>
      </c>
      <c r="E752" t="s">
        <v>6413</v>
      </c>
      <c r="F752">
        <v>12.8</v>
      </c>
      <c r="G752" s="83">
        <v>12.8</v>
      </c>
      <c r="H752">
        <v>1</v>
      </c>
      <c r="I752" t="s">
        <v>6414</v>
      </c>
      <c r="K752" t="s">
        <v>6427</v>
      </c>
      <c r="L752" t="s">
        <v>5312</v>
      </c>
      <c r="M752" t="s">
        <v>5312</v>
      </c>
      <c r="N752" t="s">
        <v>6401</v>
      </c>
      <c r="O752" t="s">
        <v>4178</v>
      </c>
      <c r="P752" t="s">
        <v>6402</v>
      </c>
      <c r="Q752" t="s">
        <v>6427</v>
      </c>
      <c r="R752" t="s">
        <v>3385</v>
      </c>
      <c r="S752" t="s">
        <v>6403</v>
      </c>
      <c r="T752" t="s">
        <v>6407</v>
      </c>
      <c r="U752" s="83" t="str">
        <f t="shared" si="11"/>
        <v>KERKH1_7_UNIT 3</v>
      </c>
    </row>
    <row r="753" spans="1:21" x14ac:dyDescent="0.25">
      <c r="A753" t="s">
        <v>6397</v>
      </c>
      <c r="B753" t="s">
        <v>4177</v>
      </c>
      <c r="C753" t="s">
        <v>6408</v>
      </c>
      <c r="D753" s="82">
        <v>7306</v>
      </c>
      <c r="E753" t="s">
        <v>6413</v>
      </c>
      <c r="F753">
        <v>13</v>
      </c>
      <c r="G753" s="83">
        <v>13</v>
      </c>
      <c r="H753">
        <v>1</v>
      </c>
      <c r="I753" t="s">
        <v>6414</v>
      </c>
      <c r="K753" t="s">
        <v>6427</v>
      </c>
      <c r="L753" t="s">
        <v>5312</v>
      </c>
      <c r="M753" t="s">
        <v>5312</v>
      </c>
      <c r="N753" t="s">
        <v>6401</v>
      </c>
      <c r="O753" t="s">
        <v>458</v>
      </c>
      <c r="P753" t="s">
        <v>6402</v>
      </c>
      <c r="Q753" t="s">
        <v>6427</v>
      </c>
      <c r="R753" t="s">
        <v>3385</v>
      </c>
      <c r="S753" t="s">
        <v>6403</v>
      </c>
      <c r="T753" t="s">
        <v>6407</v>
      </c>
      <c r="U753" s="83" t="str">
        <f t="shared" si="11"/>
        <v>KERKH1_7_UNIT 1</v>
      </c>
    </row>
    <row r="754" spans="1:21" x14ac:dyDescent="0.25">
      <c r="A754" t="s">
        <v>6397</v>
      </c>
      <c r="B754" t="s">
        <v>4208</v>
      </c>
      <c r="C754" t="s">
        <v>6408</v>
      </c>
      <c r="D754" s="82">
        <v>41997</v>
      </c>
      <c r="E754" t="s">
        <v>6418</v>
      </c>
      <c r="F754">
        <v>20</v>
      </c>
      <c r="G754" s="83">
        <v>20</v>
      </c>
      <c r="H754">
        <v>1</v>
      </c>
      <c r="I754" t="s">
        <v>7429</v>
      </c>
      <c r="K754" t="s">
        <v>6427</v>
      </c>
      <c r="L754" t="s">
        <v>5312</v>
      </c>
      <c r="M754" t="s">
        <v>5312</v>
      </c>
      <c r="N754" t="s">
        <v>6401</v>
      </c>
      <c r="O754" t="s">
        <v>922</v>
      </c>
      <c r="P754" t="s">
        <v>6402</v>
      </c>
      <c r="Q754" t="s">
        <v>6427</v>
      </c>
      <c r="R754" t="s">
        <v>6420</v>
      </c>
      <c r="S754" t="s">
        <v>6403</v>
      </c>
      <c r="T754" t="s">
        <v>6407</v>
      </c>
      <c r="U754" s="83" t="str">
        <f t="shared" si="11"/>
        <v>KNTSTH_6_SOLAR</v>
      </c>
    </row>
    <row r="755" spans="1:21" x14ac:dyDescent="0.25">
      <c r="A755" t="s">
        <v>6397</v>
      </c>
      <c r="B755" t="s">
        <v>4176</v>
      </c>
      <c r="C755" t="s">
        <v>6408</v>
      </c>
      <c r="D755" s="82">
        <v>23012</v>
      </c>
      <c r="E755" t="s">
        <v>6413</v>
      </c>
      <c r="F755">
        <v>11</v>
      </c>
      <c r="G755" s="83">
        <v>11</v>
      </c>
      <c r="H755">
        <v>1</v>
      </c>
      <c r="I755" t="s">
        <v>6447</v>
      </c>
      <c r="K755" t="s">
        <v>6427</v>
      </c>
      <c r="L755" t="s">
        <v>5312</v>
      </c>
      <c r="M755" t="s">
        <v>5312</v>
      </c>
      <c r="N755" t="s">
        <v>6401</v>
      </c>
      <c r="O755" t="s">
        <v>603</v>
      </c>
      <c r="P755" t="s">
        <v>6402</v>
      </c>
      <c r="Q755" t="s">
        <v>6427</v>
      </c>
      <c r="R755" t="s">
        <v>3385</v>
      </c>
      <c r="S755" t="s">
        <v>6403</v>
      </c>
      <c r="T755" t="s">
        <v>6407</v>
      </c>
      <c r="U755" s="83" t="str">
        <f t="shared" si="11"/>
        <v>KELYRG_6_UNIT</v>
      </c>
    </row>
    <row r="756" spans="1:21" x14ac:dyDescent="0.25">
      <c r="A756" t="s">
        <v>6397</v>
      </c>
      <c r="B756" t="s">
        <v>4202</v>
      </c>
      <c r="C756" t="s">
        <v>6408</v>
      </c>
      <c r="D756" s="82">
        <v>40026</v>
      </c>
      <c r="E756" t="s">
        <v>3785</v>
      </c>
      <c r="F756">
        <v>3.8</v>
      </c>
      <c r="G756" s="83">
        <v>3.56</v>
      </c>
      <c r="H756">
        <v>1</v>
      </c>
      <c r="I756" t="s">
        <v>6797</v>
      </c>
      <c r="K756" t="s">
        <v>6427</v>
      </c>
      <c r="L756" t="s">
        <v>5312</v>
      </c>
      <c r="M756" t="s">
        <v>5312</v>
      </c>
      <c r="N756" t="s">
        <v>6401</v>
      </c>
      <c r="O756" t="s">
        <v>2609</v>
      </c>
      <c r="P756" t="s">
        <v>6402</v>
      </c>
      <c r="Q756" t="s">
        <v>6427</v>
      </c>
      <c r="R756" t="s">
        <v>6410</v>
      </c>
      <c r="S756" t="s">
        <v>6403</v>
      </c>
      <c r="T756" t="s">
        <v>6407</v>
      </c>
      <c r="U756" s="83" t="str">
        <f t="shared" si="11"/>
        <v>KIRKER_7_KELCYN</v>
      </c>
    </row>
    <row r="757" spans="1:21" x14ac:dyDescent="0.25">
      <c r="A757" t="s">
        <v>6397</v>
      </c>
      <c r="B757" t="s">
        <v>4750</v>
      </c>
      <c r="C757" t="s">
        <v>6408</v>
      </c>
      <c r="D757" s="82">
        <v>41703</v>
      </c>
      <c r="E757" t="s">
        <v>6429</v>
      </c>
      <c r="F757">
        <v>28</v>
      </c>
      <c r="G757" s="83">
        <v>25</v>
      </c>
      <c r="H757">
        <v>1</v>
      </c>
      <c r="I757" t="s">
        <v>6490</v>
      </c>
      <c r="K757" t="s">
        <v>6456</v>
      </c>
      <c r="L757" t="s">
        <v>5319</v>
      </c>
      <c r="M757" t="s">
        <v>5312</v>
      </c>
      <c r="N757" t="s">
        <v>6401</v>
      </c>
      <c r="O757" t="s">
        <v>4749</v>
      </c>
      <c r="P757" t="s">
        <v>6402</v>
      </c>
      <c r="Q757" t="s">
        <v>6456</v>
      </c>
      <c r="R757" t="s">
        <v>6425</v>
      </c>
      <c r="S757" t="s">
        <v>6403</v>
      </c>
      <c r="T757" t="s">
        <v>6404</v>
      </c>
      <c r="U757" s="83" t="str">
        <f t="shared" si="11"/>
        <v>SAMPSN_6_KELCO1</v>
      </c>
    </row>
    <row r="758" spans="1:21" x14ac:dyDescent="0.25">
      <c r="A758" t="s">
        <v>6397</v>
      </c>
      <c r="B758" t="s">
        <v>4667</v>
      </c>
      <c r="C758" t="s">
        <v>6408</v>
      </c>
      <c r="D758" s="82">
        <v>4750</v>
      </c>
      <c r="E758" t="s">
        <v>6413</v>
      </c>
      <c r="F758">
        <v>6.6</v>
      </c>
      <c r="G758" s="83">
        <v>6.55</v>
      </c>
      <c r="H758">
        <v>1</v>
      </c>
      <c r="I758" t="s">
        <v>6443</v>
      </c>
      <c r="K758" t="s">
        <v>1127</v>
      </c>
      <c r="L758" t="s">
        <v>5312</v>
      </c>
      <c r="M758" t="s">
        <v>5312</v>
      </c>
      <c r="N758" t="s">
        <v>6401</v>
      </c>
      <c r="O758" t="s">
        <v>4666</v>
      </c>
      <c r="P758" t="s">
        <v>6402</v>
      </c>
      <c r="Q758" t="s">
        <v>1127</v>
      </c>
      <c r="R758" t="s">
        <v>3385</v>
      </c>
      <c r="S758" t="s">
        <v>6403</v>
      </c>
      <c r="T758" t="s">
        <v>6404</v>
      </c>
      <c r="U758" s="83" t="str">
        <f t="shared" si="11"/>
        <v>RECTOR_2_KAWEAH</v>
      </c>
    </row>
    <row r="759" spans="1:21" x14ac:dyDescent="0.25">
      <c r="A759" t="s">
        <v>6397</v>
      </c>
      <c r="B759" t="s">
        <v>4668</v>
      </c>
      <c r="C759" t="s">
        <v>6408</v>
      </c>
      <c r="D759" s="82">
        <v>10594</v>
      </c>
      <c r="E759" t="s">
        <v>6413</v>
      </c>
      <c r="F759">
        <v>2.2999999999999998</v>
      </c>
      <c r="G759" s="83">
        <v>2.25</v>
      </c>
      <c r="H759">
        <v>1</v>
      </c>
      <c r="I759" t="s">
        <v>6443</v>
      </c>
      <c r="K759" t="s">
        <v>1127</v>
      </c>
      <c r="L759" t="s">
        <v>5312</v>
      </c>
      <c r="M759" t="s">
        <v>5312</v>
      </c>
      <c r="N759" t="s">
        <v>6401</v>
      </c>
      <c r="O759" t="s">
        <v>1237</v>
      </c>
      <c r="P759" t="s">
        <v>6402</v>
      </c>
      <c r="Q759" t="s">
        <v>1127</v>
      </c>
      <c r="R759" t="s">
        <v>3385</v>
      </c>
      <c r="S759" t="s">
        <v>6403</v>
      </c>
      <c r="T759" t="s">
        <v>6404</v>
      </c>
      <c r="U759" s="83" t="str">
        <f t="shared" si="11"/>
        <v>RECTOR_2_KAWH 1</v>
      </c>
    </row>
    <row r="760" spans="1:21" x14ac:dyDescent="0.25">
      <c r="A760" t="s">
        <v>6397</v>
      </c>
      <c r="B760" t="s">
        <v>3947</v>
      </c>
      <c r="C760" t="s">
        <v>6408</v>
      </c>
      <c r="D760" s="82">
        <v>42221</v>
      </c>
      <c r="E760" t="s">
        <v>3399</v>
      </c>
      <c r="F760">
        <v>12</v>
      </c>
      <c r="G760" s="83">
        <v>11.7</v>
      </c>
      <c r="H760">
        <v>1</v>
      </c>
      <c r="I760" t="s">
        <v>7178</v>
      </c>
      <c r="K760" t="s">
        <v>1127</v>
      </c>
      <c r="L760" t="s">
        <v>5312</v>
      </c>
      <c r="M760" t="s">
        <v>5312</v>
      </c>
      <c r="N760" t="s">
        <v>6401</v>
      </c>
      <c r="O760" t="s">
        <v>2041</v>
      </c>
      <c r="P760" t="s">
        <v>6402</v>
      </c>
      <c r="Q760" t="s">
        <v>1127</v>
      </c>
      <c r="R760" t="s">
        <v>3399</v>
      </c>
      <c r="S760" t="s">
        <v>6403</v>
      </c>
      <c r="T760" t="s">
        <v>6404</v>
      </c>
      <c r="U760" s="83" t="str">
        <f t="shared" si="11"/>
        <v>GARNET_2_WIND2</v>
      </c>
    </row>
    <row r="761" spans="1:21" x14ac:dyDescent="0.25">
      <c r="A761" t="s">
        <v>6397</v>
      </c>
      <c r="B761" t="s">
        <v>891</v>
      </c>
      <c r="C761" t="s">
        <v>6408</v>
      </c>
      <c r="D761" s="82">
        <v>41991</v>
      </c>
      <c r="E761" t="s">
        <v>6418</v>
      </c>
      <c r="F761">
        <v>20</v>
      </c>
      <c r="G761" s="83">
        <v>20</v>
      </c>
      <c r="H761">
        <v>1</v>
      </c>
      <c r="I761" t="s">
        <v>6807</v>
      </c>
      <c r="K761" t="s">
        <v>6427</v>
      </c>
      <c r="L761" t="s">
        <v>5312</v>
      </c>
      <c r="M761" t="s">
        <v>5312</v>
      </c>
      <c r="N761" t="s">
        <v>6401</v>
      </c>
      <c r="O761" t="s">
        <v>892</v>
      </c>
      <c r="P761" t="s">
        <v>6402</v>
      </c>
      <c r="Q761" t="s">
        <v>6427</v>
      </c>
      <c r="R761" t="s">
        <v>6420</v>
      </c>
      <c r="S761" t="s">
        <v>6403</v>
      </c>
      <c r="T761" t="s">
        <v>6407</v>
      </c>
      <c r="U761" s="83" t="str">
        <f t="shared" si="11"/>
        <v>LEPRFD_1_KANSAS</v>
      </c>
    </row>
    <row r="762" spans="1:21" x14ac:dyDescent="0.25">
      <c r="A762" t="s">
        <v>6397</v>
      </c>
      <c r="B762" t="s">
        <v>3611</v>
      </c>
      <c r="C762" t="s">
        <v>6408</v>
      </c>
      <c r="D762" s="82">
        <v>41628</v>
      </c>
      <c r="E762" t="s">
        <v>6418</v>
      </c>
      <c r="F762">
        <v>1.5</v>
      </c>
      <c r="G762" s="83">
        <v>1.5</v>
      </c>
      <c r="H762">
        <v>1</v>
      </c>
      <c r="I762" t="s">
        <v>6481</v>
      </c>
      <c r="K762" t="s">
        <v>1127</v>
      </c>
      <c r="L762" t="s">
        <v>5312</v>
      </c>
      <c r="M762" t="s">
        <v>5312</v>
      </c>
      <c r="N762" t="s">
        <v>6401</v>
      </c>
      <c r="O762" t="s">
        <v>1732</v>
      </c>
      <c r="P762" t="s">
        <v>6402</v>
      </c>
      <c r="Q762" t="s">
        <v>1127</v>
      </c>
      <c r="R762" t="s">
        <v>6420</v>
      </c>
      <c r="S762" t="s">
        <v>6403</v>
      </c>
      <c r="T762" t="s">
        <v>6404</v>
      </c>
      <c r="U762" s="83" t="str">
        <f t="shared" si="11"/>
        <v>CHINO_2_JURUPA</v>
      </c>
    </row>
    <row r="763" spans="1:21" x14ac:dyDescent="0.25">
      <c r="A763" t="s">
        <v>6397</v>
      </c>
      <c r="B763" t="s">
        <v>5105</v>
      </c>
      <c r="C763" t="s">
        <v>6408</v>
      </c>
      <c r="D763" s="82">
        <v>41264</v>
      </c>
      <c r="E763" t="s">
        <v>6418</v>
      </c>
      <c r="F763">
        <v>1.5</v>
      </c>
      <c r="G763" s="83">
        <v>1.5</v>
      </c>
      <c r="H763">
        <v>1</v>
      </c>
      <c r="I763" t="s">
        <v>7442</v>
      </c>
      <c r="K763" t="s">
        <v>6427</v>
      </c>
      <c r="L763" t="s">
        <v>5312</v>
      </c>
      <c r="M763" t="s">
        <v>5312</v>
      </c>
      <c r="N763" t="s">
        <v>6401</v>
      </c>
      <c r="O763" t="s">
        <v>752</v>
      </c>
      <c r="P763" t="s">
        <v>6402</v>
      </c>
      <c r="Q763" t="s">
        <v>6427</v>
      </c>
      <c r="R763" t="s">
        <v>6420</v>
      </c>
      <c r="S763" t="s">
        <v>6403</v>
      </c>
      <c r="T763" t="s">
        <v>6407</v>
      </c>
      <c r="U763" s="83" t="str">
        <f t="shared" si="11"/>
        <v>WFRESN_1_SOLAR</v>
      </c>
    </row>
    <row r="764" spans="1:21" x14ac:dyDescent="0.25">
      <c r="A764" t="s">
        <v>6397</v>
      </c>
      <c r="B764" t="s">
        <v>4019</v>
      </c>
      <c r="C764" t="s">
        <v>6408</v>
      </c>
      <c r="D764" s="82">
        <v>41463</v>
      </c>
      <c r="E764" t="s">
        <v>3785</v>
      </c>
      <c r="F764">
        <v>1.4</v>
      </c>
      <c r="G764" s="83">
        <v>1.42</v>
      </c>
      <c r="H764">
        <v>1</v>
      </c>
      <c r="I764" t="s">
        <v>7373</v>
      </c>
      <c r="K764" t="s">
        <v>6427</v>
      </c>
      <c r="L764" t="s">
        <v>5312</v>
      </c>
      <c r="M764" t="s">
        <v>5312</v>
      </c>
      <c r="N764" t="s">
        <v>6401</v>
      </c>
      <c r="O764" t="s">
        <v>2694</v>
      </c>
      <c r="P764" t="s">
        <v>6402</v>
      </c>
      <c r="Q764" t="s">
        <v>6427</v>
      </c>
      <c r="R764" t="s">
        <v>6410</v>
      </c>
      <c r="S764" t="s">
        <v>6403</v>
      </c>
      <c r="T764" t="s">
        <v>6407</v>
      </c>
      <c r="U764" s="83" t="str">
        <f t="shared" si="11"/>
        <v>GONZLS_6_UNIT</v>
      </c>
    </row>
    <row r="765" spans="1:21" x14ac:dyDescent="0.25">
      <c r="A765" t="s">
        <v>6397</v>
      </c>
      <c r="B765" t="s">
        <v>3489</v>
      </c>
      <c r="C765" t="s">
        <v>6408</v>
      </c>
      <c r="D765" s="82">
        <v>23743</v>
      </c>
      <c r="E765" t="s">
        <v>6413</v>
      </c>
      <c r="F765">
        <v>84.1</v>
      </c>
      <c r="G765" s="83">
        <v>84.1</v>
      </c>
      <c r="H765">
        <v>1</v>
      </c>
      <c r="I765" t="s">
        <v>6414</v>
      </c>
      <c r="K765" t="s">
        <v>6427</v>
      </c>
      <c r="L765" t="s">
        <v>5312</v>
      </c>
      <c r="M765" t="s">
        <v>5312</v>
      </c>
      <c r="N765" t="s">
        <v>6401</v>
      </c>
      <c r="O765" t="s">
        <v>3488</v>
      </c>
      <c r="P765" t="s">
        <v>6402</v>
      </c>
      <c r="Q765" t="s">
        <v>6427</v>
      </c>
      <c r="R765" t="s">
        <v>3385</v>
      </c>
      <c r="S765" t="s">
        <v>6403</v>
      </c>
      <c r="T765" t="s">
        <v>6407</v>
      </c>
      <c r="U765" s="83" t="str">
        <f t="shared" si="11"/>
        <v>BLACK_7_UNIT 2</v>
      </c>
    </row>
    <row r="766" spans="1:21" x14ac:dyDescent="0.25">
      <c r="A766" t="s">
        <v>6397</v>
      </c>
      <c r="B766" t="s">
        <v>3487</v>
      </c>
      <c r="C766" t="s">
        <v>6408</v>
      </c>
      <c r="D766" s="82">
        <v>24108</v>
      </c>
      <c r="E766" t="s">
        <v>6413</v>
      </c>
      <c r="F766">
        <v>84</v>
      </c>
      <c r="G766" s="83">
        <v>85</v>
      </c>
      <c r="H766">
        <v>1</v>
      </c>
      <c r="I766" t="s">
        <v>6414</v>
      </c>
      <c r="K766" t="s">
        <v>6427</v>
      </c>
      <c r="L766" t="s">
        <v>5312</v>
      </c>
      <c r="M766" t="s">
        <v>5312</v>
      </c>
      <c r="N766" t="s">
        <v>6401</v>
      </c>
      <c r="O766" t="s">
        <v>3486</v>
      </c>
      <c r="P766" t="s">
        <v>6402</v>
      </c>
      <c r="Q766" t="s">
        <v>6427</v>
      </c>
      <c r="R766" t="s">
        <v>3385</v>
      </c>
      <c r="S766" t="s">
        <v>6403</v>
      </c>
      <c r="T766" t="s">
        <v>6407</v>
      </c>
      <c r="U766" s="83" t="str">
        <f t="shared" si="11"/>
        <v>BLACK_7_UNIT 1</v>
      </c>
    </row>
    <row r="767" spans="1:21" x14ac:dyDescent="0.25">
      <c r="A767" t="s">
        <v>6397</v>
      </c>
      <c r="B767" t="s">
        <v>5454</v>
      </c>
      <c r="C767" t="s">
        <v>6408</v>
      </c>
      <c r="D767" s="82">
        <v>42941</v>
      </c>
      <c r="E767" t="s">
        <v>6418</v>
      </c>
      <c r="F767">
        <v>19.7</v>
      </c>
      <c r="G767" s="83">
        <v>20</v>
      </c>
      <c r="H767">
        <v>1</v>
      </c>
      <c r="I767" t="s">
        <v>1895</v>
      </c>
      <c r="K767" t="s">
        <v>6456</v>
      </c>
      <c r="L767" t="s">
        <v>5312</v>
      </c>
      <c r="M767" t="s">
        <v>5312</v>
      </c>
      <c r="N767" t="s">
        <v>6401</v>
      </c>
      <c r="O767" t="s">
        <v>5453</v>
      </c>
      <c r="P767" t="s">
        <v>6402</v>
      </c>
      <c r="Q767" t="s">
        <v>6456</v>
      </c>
      <c r="R767" t="s">
        <v>6420</v>
      </c>
      <c r="S767" t="s">
        <v>6403</v>
      </c>
      <c r="T767" t="s">
        <v>6404</v>
      </c>
      <c r="U767" s="83" t="str">
        <f t="shared" si="11"/>
        <v>JACMSR_1_JACSR1</v>
      </c>
    </row>
    <row r="768" spans="1:21" x14ac:dyDescent="0.25">
      <c r="A768" t="s">
        <v>6397</v>
      </c>
      <c r="B768" t="s">
        <v>7540</v>
      </c>
      <c r="C768" t="s">
        <v>6399</v>
      </c>
      <c r="D768" t="s">
        <v>6400</v>
      </c>
      <c r="E768" t="s">
        <v>6418</v>
      </c>
      <c r="F768">
        <v>75</v>
      </c>
      <c r="G768" s="83">
        <v>75</v>
      </c>
      <c r="H768">
        <v>1</v>
      </c>
      <c r="I768" t="s">
        <v>6851</v>
      </c>
      <c r="J768" t="s">
        <v>2246</v>
      </c>
      <c r="L768" t="s">
        <v>5312</v>
      </c>
      <c r="M768" t="s">
        <v>5319</v>
      </c>
      <c r="N768" t="s">
        <v>6401</v>
      </c>
      <c r="O768" t="s">
        <v>7540</v>
      </c>
      <c r="P768" t="s">
        <v>6402</v>
      </c>
      <c r="R768" t="s">
        <v>6420</v>
      </c>
      <c r="S768" t="s">
        <v>6403</v>
      </c>
      <c r="T768" t="s">
        <v>6404</v>
      </c>
      <c r="U768" s="83" t="str">
        <f t="shared" si="11"/>
        <v>IVWEST_2_SOLAR1</v>
      </c>
    </row>
    <row r="769" spans="1:21" x14ac:dyDescent="0.25">
      <c r="A769" t="s">
        <v>6397</v>
      </c>
      <c r="B769" t="s">
        <v>7369</v>
      </c>
      <c r="C769" t="s">
        <v>6399</v>
      </c>
      <c r="D769" t="s">
        <v>6400</v>
      </c>
      <c r="E769" t="s">
        <v>6418</v>
      </c>
      <c r="F769">
        <v>75</v>
      </c>
      <c r="G769" s="83">
        <v>75</v>
      </c>
      <c r="H769">
        <v>1</v>
      </c>
      <c r="I769" t="s">
        <v>6851</v>
      </c>
      <c r="J769" t="s">
        <v>2246</v>
      </c>
      <c r="L769" t="s">
        <v>5312</v>
      </c>
      <c r="M769" t="s">
        <v>5319</v>
      </c>
      <c r="N769" t="s">
        <v>6401</v>
      </c>
      <c r="O769" t="s">
        <v>7369</v>
      </c>
      <c r="P769" t="s">
        <v>6402</v>
      </c>
      <c r="R769" t="s">
        <v>6420</v>
      </c>
      <c r="S769" t="s">
        <v>6403</v>
      </c>
      <c r="T769" t="s">
        <v>6404</v>
      </c>
      <c r="U769" s="83" t="str">
        <f t="shared" si="11"/>
        <v>IVWEST_2_SOLAR1</v>
      </c>
    </row>
    <row r="770" spans="1:21" x14ac:dyDescent="0.25">
      <c r="A770" t="s">
        <v>6397</v>
      </c>
      <c r="B770" t="s">
        <v>4153</v>
      </c>
      <c r="C770" t="s">
        <v>6408</v>
      </c>
      <c r="D770" s="82">
        <v>41638</v>
      </c>
      <c r="E770" t="s">
        <v>6418</v>
      </c>
      <c r="F770">
        <v>133.4</v>
      </c>
      <c r="G770" s="83">
        <v>133</v>
      </c>
      <c r="H770">
        <v>1</v>
      </c>
      <c r="I770" t="s">
        <v>7321</v>
      </c>
      <c r="K770" t="s">
        <v>1127</v>
      </c>
      <c r="L770" t="s">
        <v>5312</v>
      </c>
      <c r="M770" t="s">
        <v>5312</v>
      </c>
      <c r="N770" t="s">
        <v>6401</v>
      </c>
      <c r="O770" t="s">
        <v>1990</v>
      </c>
      <c r="P770" t="s">
        <v>6402</v>
      </c>
      <c r="Q770" t="s">
        <v>1127</v>
      </c>
      <c r="R770" t="s">
        <v>6437</v>
      </c>
      <c r="S770" t="s">
        <v>6403</v>
      </c>
      <c r="T770" t="s">
        <v>6404</v>
      </c>
      <c r="U770" s="83" t="str">
        <f t="shared" ref="U770:U833" si="12">IF(J770="",O770,J770)</f>
        <v>IVANPA_1_UNIT2</v>
      </c>
    </row>
    <row r="771" spans="1:21" x14ac:dyDescent="0.25">
      <c r="A771" t="s">
        <v>6397</v>
      </c>
      <c r="B771" t="s">
        <v>1032</v>
      </c>
      <c r="C771" t="s">
        <v>6408</v>
      </c>
      <c r="D771" t="s">
        <v>6400</v>
      </c>
      <c r="E771" t="s">
        <v>3399</v>
      </c>
      <c r="F771">
        <v>21.3</v>
      </c>
      <c r="G771" s="83">
        <v>18.399999999999999</v>
      </c>
      <c r="H771">
        <v>1</v>
      </c>
      <c r="I771" t="s">
        <v>7603</v>
      </c>
      <c r="K771" t="s">
        <v>6427</v>
      </c>
      <c r="L771" t="s">
        <v>5312</v>
      </c>
      <c r="M771" t="s">
        <v>5312</v>
      </c>
      <c r="N771" t="s">
        <v>6401</v>
      </c>
      <c r="O771" t="s">
        <v>1033</v>
      </c>
      <c r="P771" t="s">
        <v>6402</v>
      </c>
      <c r="Q771" t="s">
        <v>6427</v>
      </c>
      <c r="R771" t="s">
        <v>3399</v>
      </c>
      <c r="S771" t="s">
        <v>6403</v>
      </c>
      <c r="T771" t="s">
        <v>6407</v>
      </c>
      <c r="U771" s="83" t="str">
        <f t="shared" si="12"/>
        <v>INTTRB_6_UNIT</v>
      </c>
    </row>
    <row r="772" spans="1:21" x14ac:dyDescent="0.25">
      <c r="A772" t="s">
        <v>2646</v>
      </c>
      <c r="B772" t="s">
        <v>6556</v>
      </c>
      <c r="C772" t="s">
        <v>6408</v>
      </c>
      <c r="D772" t="s">
        <v>6400</v>
      </c>
      <c r="E772" t="s">
        <v>6448</v>
      </c>
      <c r="F772" t="s">
        <v>6432</v>
      </c>
      <c r="G772" s="83">
        <v>107</v>
      </c>
      <c r="H772">
        <v>1</v>
      </c>
      <c r="I772" t="s">
        <v>6557</v>
      </c>
      <c r="K772" t="s">
        <v>1127</v>
      </c>
      <c r="L772" t="s">
        <v>5312</v>
      </c>
      <c r="M772" t="s">
        <v>5312</v>
      </c>
      <c r="N772" t="s">
        <v>6434</v>
      </c>
      <c r="O772" t="s">
        <v>6558</v>
      </c>
      <c r="P772" t="s">
        <v>6402</v>
      </c>
      <c r="Q772" t="s">
        <v>1127</v>
      </c>
      <c r="R772" t="s">
        <v>6437</v>
      </c>
      <c r="S772" t="s">
        <v>6403</v>
      </c>
      <c r="T772" t="s">
        <v>6404</v>
      </c>
      <c r="U772" s="83" t="str">
        <f t="shared" si="12"/>
        <v>INTMNT_3_PASADENA</v>
      </c>
    </row>
    <row r="773" spans="1:21" x14ac:dyDescent="0.25">
      <c r="A773" t="s">
        <v>2646</v>
      </c>
      <c r="B773" t="s">
        <v>6556</v>
      </c>
      <c r="C773" t="s">
        <v>6408</v>
      </c>
      <c r="D773" t="s">
        <v>6400</v>
      </c>
      <c r="E773" t="s">
        <v>6448</v>
      </c>
      <c r="F773" t="s">
        <v>6432</v>
      </c>
      <c r="G773" s="83">
        <v>236</v>
      </c>
      <c r="H773">
        <v>1</v>
      </c>
      <c r="I773" t="s">
        <v>6557</v>
      </c>
      <c r="K773" t="s">
        <v>1127</v>
      </c>
      <c r="L773" t="s">
        <v>5312</v>
      </c>
      <c r="M773" t="s">
        <v>5312</v>
      </c>
      <c r="N773" t="s">
        <v>6434</v>
      </c>
      <c r="O773" t="s">
        <v>7372</v>
      </c>
      <c r="P773" t="s">
        <v>6402</v>
      </c>
      <c r="Q773" t="s">
        <v>1127</v>
      </c>
      <c r="R773" t="s">
        <v>6437</v>
      </c>
      <c r="S773" t="s">
        <v>6403</v>
      </c>
      <c r="T773" t="s">
        <v>6404</v>
      </c>
      <c r="U773" s="83" t="str">
        <f t="shared" si="12"/>
        <v>INTMNT_3_ANAHEIM</v>
      </c>
    </row>
    <row r="774" spans="1:21" x14ac:dyDescent="0.25">
      <c r="A774" t="s">
        <v>6397</v>
      </c>
      <c r="B774" t="s">
        <v>4149</v>
      </c>
      <c r="C774" t="s">
        <v>6408</v>
      </c>
      <c r="D774" s="82">
        <v>28856</v>
      </c>
      <c r="E774" t="s">
        <v>6413</v>
      </c>
      <c r="F774">
        <v>8</v>
      </c>
      <c r="G774" s="83">
        <v>8</v>
      </c>
      <c r="H774">
        <v>1</v>
      </c>
      <c r="I774" t="s">
        <v>6414</v>
      </c>
      <c r="K774" t="s">
        <v>6427</v>
      </c>
      <c r="L774" t="s">
        <v>5312</v>
      </c>
      <c r="M774" t="s">
        <v>5312</v>
      </c>
      <c r="N774" t="s">
        <v>6401</v>
      </c>
      <c r="O774" t="s">
        <v>435</v>
      </c>
      <c r="P774" t="s">
        <v>6402</v>
      </c>
      <c r="Q774" t="s">
        <v>6427</v>
      </c>
      <c r="R774" t="s">
        <v>3385</v>
      </c>
      <c r="S774" t="s">
        <v>6403</v>
      </c>
      <c r="T774" t="s">
        <v>6407</v>
      </c>
      <c r="U774" s="83" t="str">
        <f t="shared" si="12"/>
        <v>INSKIP_2_UNIT</v>
      </c>
    </row>
    <row r="775" spans="1:21" x14ac:dyDescent="0.25">
      <c r="A775" t="s">
        <v>6397</v>
      </c>
      <c r="B775" t="s">
        <v>4973</v>
      </c>
      <c r="C775" t="s">
        <v>6408</v>
      </c>
      <c r="D775" s="82">
        <v>39993</v>
      </c>
      <c r="E775" t="s">
        <v>6409</v>
      </c>
      <c r="F775">
        <v>405</v>
      </c>
      <c r="G775" s="83">
        <v>376.2</v>
      </c>
      <c r="H775">
        <v>1</v>
      </c>
      <c r="I775" t="s">
        <v>6879</v>
      </c>
      <c r="K775" t="s">
        <v>1127</v>
      </c>
      <c r="M775" t="s">
        <v>5312</v>
      </c>
      <c r="N775" t="s">
        <v>6401</v>
      </c>
      <c r="O775" t="s">
        <v>4972</v>
      </c>
      <c r="P775" t="s">
        <v>6402</v>
      </c>
      <c r="Q775" t="s">
        <v>1127</v>
      </c>
      <c r="R775" t="s">
        <v>6436</v>
      </c>
      <c r="S775" t="s">
        <v>6403</v>
      </c>
      <c r="T775" t="s">
        <v>6404</v>
      </c>
      <c r="U775" s="83" t="str">
        <f t="shared" si="12"/>
        <v>INLDEM_5_UNIT 1</v>
      </c>
    </row>
    <row r="776" spans="1:21" x14ac:dyDescent="0.25">
      <c r="A776" t="s">
        <v>6397</v>
      </c>
      <c r="B776" t="s">
        <v>5094</v>
      </c>
      <c r="C776" t="s">
        <v>6408</v>
      </c>
      <c r="D776" s="82">
        <v>41002</v>
      </c>
      <c r="E776" t="s">
        <v>6418</v>
      </c>
      <c r="F776">
        <v>1.6</v>
      </c>
      <c r="G776" s="83">
        <v>1.5</v>
      </c>
      <c r="H776">
        <v>1</v>
      </c>
      <c r="I776" t="s">
        <v>7129</v>
      </c>
      <c r="K776" t="s">
        <v>1127</v>
      </c>
      <c r="L776" t="s">
        <v>5312</v>
      </c>
      <c r="M776" t="s">
        <v>5312</v>
      </c>
      <c r="N776" t="s">
        <v>6401</v>
      </c>
      <c r="O776" t="s">
        <v>1504</v>
      </c>
      <c r="P776" t="s">
        <v>6402</v>
      </c>
      <c r="Q776" t="s">
        <v>1127</v>
      </c>
      <c r="R776" t="s">
        <v>6420</v>
      </c>
      <c r="S776" t="s">
        <v>6403</v>
      </c>
      <c r="T776" t="s">
        <v>6404</v>
      </c>
      <c r="U776" s="83" t="str">
        <f t="shared" si="12"/>
        <v>WALNUT_2_SOLAR</v>
      </c>
    </row>
    <row r="777" spans="1:21" x14ac:dyDescent="0.25">
      <c r="A777" t="s">
        <v>6397</v>
      </c>
      <c r="B777" t="s">
        <v>3417</v>
      </c>
      <c r="C777" t="s">
        <v>6408</v>
      </c>
      <c r="D777" s="82">
        <v>37153</v>
      </c>
      <c r="E777" t="s">
        <v>6409</v>
      </c>
      <c r="F777">
        <v>45</v>
      </c>
      <c r="G777" s="83">
        <v>43.69</v>
      </c>
      <c r="H777">
        <v>1</v>
      </c>
      <c r="I777" t="s">
        <v>6525</v>
      </c>
      <c r="K777" t="s">
        <v>1127</v>
      </c>
      <c r="L777" t="s">
        <v>5312</v>
      </c>
      <c r="M777" t="s">
        <v>5312</v>
      </c>
      <c r="N777" t="s">
        <v>6401</v>
      </c>
      <c r="O777" t="s">
        <v>3416</v>
      </c>
      <c r="P777" t="s">
        <v>6402</v>
      </c>
      <c r="Q777" t="s">
        <v>1127</v>
      </c>
      <c r="R777" t="s">
        <v>6425</v>
      </c>
      <c r="S777" t="s">
        <v>6403</v>
      </c>
      <c r="T777" t="s">
        <v>6404</v>
      </c>
      <c r="U777" s="83" t="str">
        <f t="shared" si="12"/>
        <v>INDIGO_1_UNIT 3</v>
      </c>
    </row>
    <row r="778" spans="1:21" x14ac:dyDescent="0.25">
      <c r="A778" t="s">
        <v>6397</v>
      </c>
      <c r="B778" t="s">
        <v>3414</v>
      </c>
      <c r="C778" t="s">
        <v>6408</v>
      </c>
      <c r="D778" s="82">
        <v>37153</v>
      </c>
      <c r="E778" t="s">
        <v>6409</v>
      </c>
      <c r="F778">
        <v>45</v>
      </c>
      <c r="G778" s="83">
        <v>44.53</v>
      </c>
      <c r="H778">
        <v>1</v>
      </c>
      <c r="I778" t="s">
        <v>6525</v>
      </c>
      <c r="K778" t="s">
        <v>1127</v>
      </c>
      <c r="L778" t="s">
        <v>5312</v>
      </c>
      <c r="M778" t="s">
        <v>5312</v>
      </c>
      <c r="N778" t="s">
        <v>6401</v>
      </c>
      <c r="O778" t="s">
        <v>3412</v>
      </c>
      <c r="P778" t="s">
        <v>6402</v>
      </c>
      <c r="Q778" t="s">
        <v>1127</v>
      </c>
      <c r="R778" t="s">
        <v>6425</v>
      </c>
      <c r="S778" t="s">
        <v>6403</v>
      </c>
      <c r="T778" t="s">
        <v>6404</v>
      </c>
      <c r="U778" s="83" t="str">
        <f t="shared" si="12"/>
        <v>INDIGO_1_UNIT 2</v>
      </c>
    </row>
    <row r="779" spans="1:21" x14ac:dyDescent="0.25">
      <c r="A779" t="s">
        <v>6397</v>
      </c>
      <c r="B779" t="s">
        <v>3728</v>
      </c>
      <c r="C779" t="s">
        <v>6408</v>
      </c>
      <c r="D779" s="82">
        <v>37153</v>
      </c>
      <c r="E779" t="s">
        <v>6409</v>
      </c>
      <c r="F779">
        <v>45</v>
      </c>
      <c r="G779" s="83">
        <v>44</v>
      </c>
      <c r="H779">
        <v>1</v>
      </c>
      <c r="I779" t="s">
        <v>6525</v>
      </c>
      <c r="K779" t="s">
        <v>1127</v>
      </c>
      <c r="L779" t="s">
        <v>5312</v>
      </c>
      <c r="M779" t="s">
        <v>5312</v>
      </c>
      <c r="N779" t="s">
        <v>6401</v>
      </c>
      <c r="O779" t="s">
        <v>3727</v>
      </c>
      <c r="P779" t="s">
        <v>6402</v>
      </c>
      <c r="Q779" t="s">
        <v>1127</v>
      </c>
      <c r="R779" t="s">
        <v>6425</v>
      </c>
      <c r="S779" t="s">
        <v>6403</v>
      </c>
      <c r="T779" t="s">
        <v>6404</v>
      </c>
      <c r="U779" s="83" t="str">
        <f t="shared" si="12"/>
        <v>INDIGO_1_UNIT 1</v>
      </c>
    </row>
    <row r="780" spans="1:21" x14ac:dyDescent="0.25">
      <c r="A780" t="s">
        <v>6397</v>
      </c>
      <c r="B780" t="s">
        <v>4142</v>
      </c>
      <c r="C780" t="s">
        <v>6408</v>
      </c>
      <c r="D780" s="82">
        <v>30574</v>
      </c>
      <c r="E780" t="s">
        <v>6413</v>
      </c>
      <c r="F780">
        <v>5</v>
      </c>
      <c r="G780" s="83">
        <v>3.01</v>
      </c>
      <c r="H780">
        <v>1</v>
      </c>
      <c r="I780" t="s">
        <v>7299</v>
      </c>
      <c r="K780" t="s">
        <v>6427</v>
      </c>
      <c r="L780" t="s">
        <v>5319</v>
      </c>
      <c r="M780" t="s">
        <v>5312</v>
      </c>
      <c r="N780" t="s">
        <v>6401</v>
      </c>
      <c r="O780" t="s">
        <v>2429</v>
      </c>
      <c r="P780" t="s">
        <v>6402</v>
      </c>
      <c r="Q780" t="s">
        <v>6427</v>
      </c>
      <c r="R780" t="s">
        <v>3385</v>
      </c>
      <c r="S780" t="s">
        <v>6403</v>
      </c>
      <c r="T780" t="s">
        <v>6407</v>
      </c>
      <c r="U780" s="83" t="str">
        <f t="shared" si="12"/>
        <v>INDVLY_1_UNITS</v>
      </c>
    </row>
    <row r="781" spans="1:21" x14ac:dyDescent="0.25">
      <c r="A781" t="s">
        <v>6397</v>
      </c>
      <c r="B781" t="s">
        <v>5452</v>
      </c>
      <c r="C781" t="s">
        <v>6408</v>
      </c>
      <c r="D781" s="82">
        <v>42277</v>
      </c>
      <c r="E781" t="s">
        <v>6418</v>
      </c>
      <c r="F781" t="s">
        <v>6432</v>
      </c>
      <c r="G781" s="83">
        <v>150</v>
      </c>
      <c r="H781">
        <v>1</v>
      </c>
      <c r="I781" t="s">
        <v>6851</v>
      </c>
      <c r="J781" t="s">
        <v>2246</v>
      </c>
      <c r="K781" t="s">
        <v>6456</v>
      </c>
      <c r="L781" t="s">
        <v>5312</v>
      </c>
      <c r="M781" t="s">
        <v>5319</v>
      </c>
      <c r="N781" t="s">
        <v>6401</v>
      </c>
      <c r="O781" t="s">
        <v>2246</v>
      </c>
      <c r="P781" t="s">
        <v>6402</v>
      </c>
      <c r="Q781" t="s">
        <v>6456</v>
      </c>
      <c r="R781" t="s">
        <v>6420</v>
      </c>
      <c r="S781" t="s">
        <v>6403</v>
      </c>
      <c r="T781" t="s">
        <v>6404</v>
      </c>
      <c r="U781" s="83" t="str">
        <f t="shared" si="12"/>
        <v>IVWEST_2_SOLAR1</v>
      </c>
    </row>
    <row r="782" spans="1:21" x14ac:dyDescent="0.25">
      <c r="A782" t="s">
        <v>6397</v>
      </c>
      <c r="B782" t="s">
        <v>6676</v>
      </c>
      <c r="C782" t="s">
        <v>6408</v>
      </c>
      <c r="D782" t="s">
        <v>6400</v>
      </c>
      <c r="E782" t="s">
        <v>6429</v>
      </c>
      <c r="F782" t="s">
        <v>6432</v>
      </c>
      <c r="G782" s="83">
        <v>1</v>
      </c>
      <c r="H782">
        <v>1</v>
      </c>
      <c r="I782" t="s">
        <v>6677</v>
      </c>
      <c r="J782" t="s">
        <v>6678</v>
      </c>
      <c r="K782" t="s">
        <v>1127</v>
      </c>
      <c r="L782" t="s">
        <v>5312</v>
      </c>
      <c r="M782" t="s">
        <v>5319</v>
      </c>
      <c r="N782" t="s">
        <v>6401</v>
      </c>
      <c r="O782" t="s">
        <v>6678</v>
      </c>
      <c r="P782" t="s">
        <v>6402</v>
      </c>
      <c r="Q782" t="s">
        <v>1127</v>
      </c>
      <c r="R782" t="s">
        <v>6429</v>
      </c>
      <c r="S782" t="s">
        <v>6403</v>
      </c>
      <c r="T782" t="s">
        <v>6404</v>
      </c>
      <c r="U782" s="83" t="str">
        <f t="shared" si="12"/>
        <v>SCEC_1_PDRP171</v>
      </c>
    </row>
    <row r="783" spans="1:21" x14ac:dyDescent="0.25">
      <c r="A783" t="s">
        <v>6438</v>
      </c>
      <c r="B783" t="s">
        <v>7285</v>
      </c>
      <c r="C783" t="s">
        <v>6408</v>
      </c>
      <c r="D783" t="s">
        <v>6400</v>
      </c>
      <c r="E783" t="s">
        <v>3399</v>
      </c>
      <c r="F783" t="s">
        <v>6432</v>
      </c>
      <c r="G783" s="83">
        <v>100</v>
      </c>
      <c r="H783">
        <v>1</v>
      </c>
      <c r="I783" t="s">
        <v>6440</v>
      </c>
      <c r="K783" t="s">
        <v>6427</v>
      </c>
      <c r="L783" t="s">
        <v>5312</v>
      </c>
      <c r="M783" t="s">
        <v>5312</v>
      </c>
      <c r="N783" t="s">
        <v>6434</v>
      </c>
      <c r="O783" t="s">
        <v>7286</v>
      </c>
      <c r="P783" t="s">
        <v>6402</v>
      </c>
      <c r="Q783" t="s">
        <v>6427</v>
      </c>
      <c r="R783" t="s">
        <v>3399</v>
      </c>
      <c r="S783" t="s">
        <v>6403</v>
      </c>
      <c r="T783" t="s">
        <v>6407</v>
      </c>
      <c r="U783" s="83" t="str">
        <f t="shared" si="12"/>
        <v>MALIN_5_IBERDR</v>
      </c>
    </row>
    <row r="784" spans="1:21" x14ac:dyDescent="0.25">
      <c r="A784" t="s">
        <v>6397</v>
      </c>
      <c r="B784" t="s">
        <v>3928</v>
      </c>
      <c r="C784" t="s">
        <v>6408</v>
      </c>
      <c r="D784" s="82">
        <v>33679</v>
      </c>
      <c r="E784" t="s">
        <v>6413</v>
      </c>
      <c r="F784">
        <v>14.3</v>
      </c>
      <c r="G784" s="83">
        <v>14.3</v>
      </c>
      <c r="H784">
        <v>1</v>
      </c>
      <c r="I784" t="s">
        <v>6414</v>
      </c>
      <c r="K784" t="s">
        <v>6427</v>
      </c>
      <c r="L784" t="s">
        <v>5319</v>
      </c>
      <c r="M784" t="s">
        <v>5312</v>
      </c>
      <c r="N784" t="s">
        <v>6401</v>
      </c>
      <c r="O784" t="s">
        <v>241</v>
      </c>
      <c r="P784" t="s">
        <v>6402</v>
      </c>
      <c r="Q784" t="s">
        <v>6427</v>
      </c>
      <c r="R784" t="s">
        <v>3385</v>
      </c>
      <c r="S784" t="s">
        <v>6403</v>
      </c>
      <c r="T784" t="s">
        <v>6407</v>
      </c>
      <c r="U784" s="83" t="str">
        <f t="shared" si="12"/>
        <v>FORKBU_6_UNIT</v>
      </c>
    </row>
    <row r="785" spans="1:21" x14ac:dyDescent="0.25">
      <c r="A785" t="s">
        <v>6397</v>
      </c>
      <c r="B785" t="s">
        <v>4130</v>
      </c>
      <c r="C785" t="s">
        <v>6408</v>
      </c>
      <c r="D785" s="82">
        <v>24838</v>
      </c>
      <c r="E785" t="s">
        <v>6413</v>
      </c>
      <c r="F785" t="s">
        <v>6432</v>
      </c>
      <c r="G785" s="83">
        <v>933.1</v>
      </c>
      <c r="H785">
        <v>1</v>
      </c>
      <c r="I785" t="s">
        <v>6416</v>
      </c>
      <c r="J785" t="s">
        <v>4129</v>
      </c>
      <c r="K785" t="s">
        <v>6427</v>
      </c>
      <c r="L785" t="s">
        <v>5312</v>
      </c>
      <c r="M785" t="s">
        <v>5319</v>
      </c>
      <c r="N785" t="s">
        <v>6401</v>
      </c>
      <c r="O785" t="s">
        <v>4129</v>
      </c>
      <c r="P785" t="s">
        <v>6402</v>
      </c>
      <c r="Q785" t="s">
        <v>7157</v>
      </c>
      <c r="R785" t="s">
        <v>3385</v>
      </c>
      <c r="S785" t="s">
        <v>6403</v>
      </c>
      <c r="T785" t="s">
        <v>6407</v>
      </c>
      <c r="U785" s="83" t="str">
        <f t="shared" si="12"/>
        <v>HYTTHM_2_UNITS</v>
      </c>
    </row>
    <row r="786" spans="1:21" x14ac:dyDescent="0.25">
      <c r="A786" t="s">
        <v>6397</v>
      </c>
      <c r="B786" t="s">
        <v>681</v>
      </c>
      <c r="C786" t="s">
        <v>6408</v>
      </c>
      <c r="D786" s="82">
        <v>41151</v>
      </c>
      <c r="E786" t="s">
        <v>6418</v>
      </c>
      <c r="F786">
        <v>20</v>
      </c>
      <c r="G786" s="83">
        <v>20</v>
      </c>
      <c r="H786">
        <v>1</v>
      </c>
      <c r="I786" t="s">
        <v>6414</v>
      </c>
      <c r="K786" t="s">
        <v>6427</v>
      </c>
      <c r="L786" t="s">
        <v>5312</v>
      </c>
      <c r="M786" t="s">
        <v>5312</v>
      </c>
      <c r="N786" t="s">
        <v>6401</v>
      </c>
      <c r="O786" t="s">
        <v>682</v>
      </c>
      <c r="P786" t="s">
        <v>6402</v>
      </c>
      <c r="Q786" t="s">
        <v>6427</v>
      </c>
      <c r="R786" t="s">
        <v>6420</v>
      </c>
      <c r="S786" t="s">
        <v>6403</v>
      </c>
      <c r="T786" t="s">
        <v>6451</v>
      </c>
      <c r="U786" s="83" t="str">
        <f t="shared" si="12"/>
        <v>HURON_6_SOLAR</v>
      </c>
    </row>
    <row r="787" spans="1:21" x14ac:dyDescent="0.25">
      <c r="A787" t="s">
        <v>6397</v>
      </c>
      <c r="B787" t="s">
        <v>4106</v>
      </c>
      <c r="C787" t="s">
        <v>6408</v>
      </c>
      <c r="D787" t="s">
        <v>6400</v>
      </c>
      <c r="E787" t="s">
        <v>6409</v>
      </c>
      <c r="F787">
        <v>226</v>
      </c>
      <c r="G787" s="83">
        <v>225.8</v>
      </c>
      <c r="H787">
        <v>1</v>
      </c>
      <c r="I787" t="s">
        <v>6886</v>
      </c>
      <c r="K787" t="s">
        <v>1127</v>
      </c>
      <c r="L787" t="s">
        <v>5312</v>
      </c>
      <c r="M787" t="s">
        <v>5312</v>
      </c>
      <c r="N787" t="s">
        <v>6401</v>
      </c>
      <c r="O787" t="s">
        <v>4105</v>
      </c>
      <c r="P787" t="s">
        <v>6402</v>
      </c>
      <c r="Q787" t="s">
        <v>1127</v>
      </c>
      <c r="R787" t="s">
        <v>6437</v>
      </c>
      <c r="S787" t="s">
        <v>6403</v>
      </c>
      <c r="T787" t="s">
        <v>6404</v>
      </c>
      <c r="U787" s="83" t="str">
        <f t="shared" si="12"/>
        <v>HNTGBH_7_UNIT 2</v>
      </c>
    </row>
    <row r="788" spans="1:21" x14ac:dyDescent="0.25">
      <c r="A788" t="s">
        <v>6397</v>
      </c>
      <c r="B788" t="s">
        <v>4103</v>
      </c>
      <c r="C788" t="s">
        <v>6408</v>
      </c>
      <c r="D788" t="s">
        <v>6400</v>
      </c>
      <c r="E788" t="s">
        <v>6409</v>
      </c>
      <c r="F788">
        <v>226</v>
      </c>
      <c r="G788" s="83">
        <v>225.75</v>
      </c>
      <c r="H788">
        <v>1</v>
      </c>
      <c r="I788" t="s">
        <v>6886</v>
      </c>
      <c r="K788" t="s">
        <v>1127</v>
      </c>
      <c r="L788" t="s">
        <v>5312</v>
      </c>
      <c r="M788" t="s">
        <v>5312</v>
      </c>
      <c r="N788" t="s">
        <v>6401</v>
      </c>
      <c r="O788" t="s">
        <v>4102</v>
      </c>
      <c r="P788" t="s">
        <v>6402</v>
      </c>
      <c r="Q788" t="s">
        <v>1127</v>
      </c>
      <c r="R788" t="s">
        <v>6437</v>
      </c>
      <c r="S788" t="s">
        <v>6403</v>
      </c>
      <c r="T788" t="s">
        <v>6404</v>
      </c>
      <c r="U788" s="83" t="str">
        <f t="shared" si="12"/>
        <v>HNTGBH_7_UNIT 1</v>
      </c>
    </row>
    <row r="789" spans="1:21" x14ac:dyDescent="0.25">
      <c r="A789" t="s">
        <v>6397</v>
      </c>
      <c r="B789" t="s">
        <v>5524</v>
      </c>
      <c r="C789" t="s">
        <v>6408</v>
      </c>
      <c r="D789" s="82">
        <v>42887</v>
      </c>
      <c r="E789" t="s">
        <v>3483</v>
      </c>
      <c r="F789">
        <v>28.8</v>
      </c>
      <c r="G789" s="83">
        <v>28.8</v>
      </c>
      <c r="H789">
        <v>1</v>
      </c>
      <c r="I789" t="s">
        <v>7101</v>
      </c>
      <c r="K789" t="s">
        <v>6427</v>
      </c>
      <c r="L789" t="s">
        <v>5319</v>
      </c>
      <c r="M789" t="s">
        <v>5312</v>
      </c>
      <c r="N789" t="s">
        <v>6401</v>
      </c>
      <c r="O789" t="s">
        <v>94</v>
      </c>
      <c r="P789" t="s">
        <v>6402</v>
      </c>
      <c r="Q789" t="s">
        <v>6427</v>
      </c>
      <c r="R789" t="s">
        <v>6437</v>
      </c>
      <c r="S789" t="s">
        <v>6403</v>
      </c>
      <c r="T789" t="s">
        <v>6407</v>
      </c>
      <c r="U789" s="83" t="str">
        <f t="shared" si="12"/>
        <v>PACLUM_6_UNIT</v>
      </c>
    </row>
    <row r="790" spans="1:21" x14ac:dyDescent="0.25">
      <c r="A790" t="s">
        <v>6397</v>
      </c>
      <c r="B790" t="s">
        <v>4114</v>
      </c>
      <c r="C790" t="s">
        <v>6408</v>
      </c>
      <c r="D790" s="82">
        <v>40450</v>
      </c>
      <c r="E790" t="s">
        <v>6409</v>
      </c>
      <c r="F790">
        <v>83.2</v>
      </c>
      <c r="G790" s="83">
        <v>65.08</v>
      </c>
      <c r="H790">
        <v>1</v>
      </c>
      <c r="I790" t="s">
        <v>6414</v>
      </c>
      <c r="K790" t="s">
        <v>6427</v>
      </c>
      <c r="L790" t="s">
        <v>5312</v>
      </c>
      <c r="M790" t="s">
        <v>5312</v>
      </c>
      <c r="N790" t="s">
        <v>6401</v>
      </c>
      <c r="O790" t="s">
        <v>4113</v>
      </c>
      <c r="P790" t="s">
        <v>6402</v>
      </c>
      <c r="Q790" t="s">
        <v>6427</v>
      </c>
      <c r="R790" t="s">
        <v>6410</v>
      </c>
      <c r="S790" t="s">
        <v>6403</v>
      </c>
      <c r="T790" t="s">
        <v>6407</v>
      </c>
      <c r="U790" s="83" t="str">
        <f t="shared" si="12"/>
        <v>HUMBPP_1_UNITS3</v>
      </c>
    </row>
    <row r="791" spans="1:21" x14ac:dyDescent="0.25">
      <c r="A791" t="s">
        <v>6397</v>
      </c>
      <c r="B791" t="s">
        <v>6661</v>
      </c>
      <c r="C791" t="s">
        <v>6399</v>
      </c>
      <c r="D791" t="s">
        <v>6400</v>
      </c>
      <c r="E791" t="s">
        <v>6409</v>
      </c>
      <c r="F791">
        <v>83.2</v>
      </c>
      <c r="G791" s="83">
        <v>83.2</v>
      </c>
      <c r="H791">
        <v>1</v>
      </c>
      <c r="I791" t="s">
        <v>6414</v>
      </c>
      <c r="J791" t="s">
        <v>4118</v>
      </c>
      <c r="K791" t="s">
        <v>6427</v>
      </c>
      <c r="L791" t="s">
        <v>5312</v>
      </c>
      <c r="M791" t="s">
        <v>5319</v>
      </c>
      <c r="N791" t="s">
        <v>6401</v>
      </c>
      <c r="O791" t="s">
        <v>6662</v>
      </c>
      <c r="P791" t="s">
        <v>6402</v>
      </c>
      <c r="Q791" t="s">
        <v>6427</v>
      </c>
      <c r="R791" t="s">
        <v>6410</v>
      </c>
      <c r="S791" t="s">
        <v>6403</v>
      </c>
      <c r="T791" t="s">
        <v>6407</v>
      </c>
      <c r="U791" s="83" t="str">
        <f t="shared" si="12"/>
        <v>HUMBPP_6_UNITS</v>
      </c>
    </row>
    <row r="792" spans="1:21" x14ac:dyDescent="0.25">
      <c r="A792" t="s">
        <v>6397</v>
      </c>
      <c r="B792" t="s">
        <v>4119</v>
      </c>
      <c r="C792" t="s">
        <v>6408</v>
      </c>
      <c r="D792" s="82">
        <v>40450</v>
      </c>
      <c r="E792" t="s">
        <v>6409</v>
      </c>
      <c r="F792" t="s">
        <v>6432</v>
      </c>
      <c r="G792" s="83">
        <v>97.62</v>
      </c>
      <c r="H792">
        <v>1</v>
      </c>
      <c r="I792" t="s">
        <v>6414</v>
      </c>
      <c r="J792" t="s">
        <v>4118</v>
      </c>
      <c r="K792" t="s">
        <v>6427</v>
      </c>
      <c r="L792" t="s">
        <v>5312</v>
      </c>
      <c r="M792" t="s">
        <v>5319</v>
      </c>
      <c r="N792" t="s">
        <v>6401</v>
      </c>
      <c r="O792" t="s">
        <v>4118</v>
      </c>
      <c r="P792" t="s">
        <v>6402</v>
      </c>
      <c r="Q792" t="s">
        <v>6427</v>
      </c>
      <c r="R792" t="s">
        <v>6410</v>
      </c>
      <c r="S792" t="s">
        <v>6403</v>
      </c>
      <c r="T792" t="s">
        <v>6407</v>
      </c>
      <c r="U792" s="83" t="str">
        <f t="shared" si="12"/>
        <v>HUMBPP_6_UNITS</v>
      </c>
    </row>
    <row r="793" spans="1:21" x14ac:dyDescent="0.25">
      <c r="A793" t="s">
        <v>6397</v>
      </c>
      <c r="B793" t="s">
        <v>4119</v>
      </c>
      <c r="C793" t="s">
        <v>6399</v>
      </c>
      <c r="D793" t="s">
        <v>6400</v>
      </c>
      <c r="E793" t="s">
        <v>6409</v>
      </c>
      <c r="F793">
        <v>83.2</v>
      </c>
      <c r="G793" s="83">
        <v>83.2</v>
      </c>
      <c r="H793">
        <v>1</v>
      </c>
      <c r="I793" t="s">
        <v>6414</v>
      </c>
      <c r="J793" t="s">
        <v>4118</v>
      </c>
      <c r="K793" t="s">
        <v>6427</v>
      </c>
      <c r="L793" t="s">
        <v>5312</v>
      </c>
      <c r="M793" t="s">
        <v>5319</v>
      </c>
      <c r="N793" t="s">
        <v>6401</v>
      </c>
      <c r="O793" t="s">
        <v>7572</v>
      </c>
      <c r="P793" t="s">
        <v>6402</v>
      </c>
      <c r="Q793" t="s">
        <v>6427</v>
      </c>
      <c r="R793" t="s">
        <v>6410</v>
      </c>
      <c r="S793" t="s">
        <v>6403</v>
      </c>
      <c r="T793" t="s">
        <v>6407</v>
      </c>
      <c r="U793" s="83" t="str">
        <f t="shared" si="12"/>
        <v>HUMBPP_6_UNITS</v>
      </c>
    </row>
    <row r="794" spans="1:21" x14ac:dyDescent="0.25">
      <c r="A794" t="s">
        <v>6397</v>
      </c>
      <c r="B794" t="s">
        <v>6312</v>
      </c>
      <c r="C794" t="s">
        <v>6408</v>
      </c>
      <c r="D794" s="82">
        <v>41439</v>
      </c>
      <c r="E794" t="s">
        <v>6409</v>
      </c>
      <c r="F794">
        <v>13.2</v>
      </c>
      <c r="G794" s="83">
        <v>13</v>
      </c>
      <c r="H794">
        <v>1</v>
      </c>
      <c r="I794" t="s">
        <v>6312</v>
      </c>
      <c r="K794" t="s">
        <v>1127</v>
      </c>
      <c r="L794" t="s">
        <v>5319</v>
      </c>
      <c r="M794" t="s">
        <v>5312</v>
      </c>
      <c r="N794" t="s">
        <v>6401</v>
      </c>
      <c r="O794" t="s">
        <v>6311</v>
      </c>
      <c r="P794" t="s">
        <v>6402</v>
      </c>
      <c r="Q794" t="s">
        <v>1127</v>
      </c>
      <c r="R794" t="s">
        <v>6410</v>
      </c>
      <c r="S794" t="s">
        <v>6403</v>
      </c>
      <c r="T794" t="s">
        <v>6404</v>
      </c>
      <c r="U794" s="83" t="str">
        <f t="shared" si="12"/>
        <v>SNCLRA_2_HOWLNG</v>
      </c>
    </row>
    <row r="795" spans="1:21" x14ac:dyDescent="0.25">
      <c r="A795" t="s">
        <v>6996</v>
      </c>
      <c r="B795" t="s">
        <v>6997</v>
      </c>
      <c r="C795" t="s">
        <v>6408</v>
      </c>
      <c r="D795" s="82">
        <v>43367</v>
      </c>
      <c r="E795" t="s">
        <v>6413</v>
      </c>
      <c r="F795" t="s">
        <v>6432</v>
      </c>
      <c r="G795" s="83">
        <v>40</v>
      </c>
      <c r="H795">
        <v>1</v>
      </c>
      <c r="I795" t="s">
        <v>6998</v>
      </c>
      <c r="K795" t="s">
        <v>1127</v>
      </c>
      <c r="L795" t="s">
        <v>5312</v>
      </c>
      <c r="M795" t="s">
        <v>5312</v>
      </c>
      <c r="N795" t="s">
        <v>6434</v>
      </c>
      <c r="O795" t="s">
        <v>6999</v>
      </c>
      <c r="P795" t="s">
        <v>6402</v>
      </c>
      <c r="Q795" t="s">
        <v>1127</v>
      </c>
      <c r="R795" t="s">
        <v>3385</v>
      </c>
      <c r="S795" t="s">
        <v>6403</v>
      </c>
      <c r="T795" t="s">
        <v>6404</v>
      </c>
      <c r="U795" s="83" t="str">
        <f t="shared" si="12"/>
        <v>AGCANA_X_HOOVER</v>
      </c>
    </row>
    <row r="796" spans="1:21" x14ac:dyDescent="0.25">
      <c r="A796" t="s">
        <v>6397</v>
      </c>
      <c r="B796" t="s">
        <v>5464</v>
      </c>
      <c r="C796" t="s">
        <v>6408</v>
      </c>
      <c r="D796" s="82">
        <v>42913</v>
      </c>
      <c r="E796" t="s">
        <v>3483</v>
      </c>
      <c r="F796">
        <v>50.4</v>
      </c>
      <c r="G796" s="83">
        <v>30</v>
      </c>
      <c r="H796">
        <v>1</v>
      </c>
      <c r="I796" t="s">
        <v>6659</v>
      </c>
      <c r="K796" t="s">
        <v>6427</v>
      </c>
      <c r="L796" t="s">
        <v>5319</v>
      </c>
      <c r="M796" t="s">
        <v>5312</v>
      </c>
      <c r="N796" t="s">
        <v>6401</v>
      </c>
      <c r="O796" t="s">
        <v>4250</v>
      </c>
      <c r="P796" t="s">
        <v>6402</v>
      </c>
      <c r="Q796" t="s">
        <v>6427</v>
      </c>
      <c r="R796" t="s">
        <v>6437</v>
      </c>
      <c r="S796" t="s">
        <v>6403</v>
      </c>
      <c r="T796" t="s">
        <v>6407</v>
      </c>
      <c r="U796" s="83" t="str">
        <f t="shared" si="12"/>
        <v>LASSEN_6_UNITS</v>
      </c>
    </row>
    <row r="797" spans="1:21" x14ac:dyDescent="0.25">
      <c r="A797" t="s">
        <v>6397</v>
      </c>
      <c r="B797" t="s">
        <v>6507</v>
      </c>
      <c r="C797" t="s">
        <v>6399</v>
      </c>
      <c r="D797" t="s">
        <v>6400</v>
      </c>
      <c r="F797">
        <v>83</v>
      </c>
      <c r="G797" s="83">
        <v>83</v>
      </c>
      <c r="H797">
        <v>1</v>
      </c>
      <c r="J797" t="s">
        <v>2674</v>
      </c>
      <c r="L797" t="s">
        <v>5312</v>
      </c>
      <c r="M797" t="s">
        <v>5319</v>
      </c>
      <c r="N797" t="s">
        <v>6401</v>
      </c>
      <c r="O797" t="s">
        <v>6508</v>
      </c>
      <c r="P797" t="s">
        <v>6402</v>
      </c>
      <c r="S797" t="s">
        <v>6403</v>
      </c>
      <c r="T797" t="s">
        <v>6407</v>
      </c>
      <c r="U797" s="83" t="str">
        <f t="shared" si="12"/>
        <v>INTKEP_2_UNITS</v>
      </c>
    </row>
    <row r="798" spans="1:21" x14ac:dyDescent="0.25">
      <c r="A798" t="s">
        <v>6397</v>
      </c>
      <c r="B798" t="s">
        <v>6778</v>
      </c>
      <c r="C798" t="s">
        <v>6399</v>
      </c>
      <c r="D798" t="s">
        <v>6400</v>
      </c>
      <c r="F798">
        <v>83</v>
      </c>
      <c r="G798" s="83">
        <v>83</v>
      </c>
      <c r="H798">
        <v>1</v>
      </c>
      <c r="J798" t="s">
        <v>2674</v>
      </c>
      <c r="L798" t="s">
        <v>5312</v>
      </c>
      <c r="M798" t="s">
        <v>5319</v>
      </c>
      <c r="N798" t="s">
        <v>6401</v>
      </c>
      <c r="O798" t="s">
        <v>6779</v>
      </c>
      <c r="P798" t="s">
        <v>6402</v>
      </c>
      <c r="S798" t="s">
        <v>6403</v>
      </c>
      <c r="T798" t="s">
        <v>6407</v>
      </c>
      <c r="U798" s="83" t="str">
        <f t="shared" si="12"/>
        <v>INTKEP_2_UNITS</v>
      </c>
    </row>
    <row r="799" spans="1:21" x14ac:dyDescent="0.25">
      <c r="A799" t="s">
        <v>6397</v>
      </c>
      <c r="B799" t="s">
        <v>4112</v>
      </c>
      <c r="C799" t="s">
        <v>6408</v>
      </c>
      <c r="D799" s="82">
        <v>42111</v>
      </c>
      <c r="E799" t="s">
        <v>6418</v>
      </c>
      <c r="F799">
        <v>1.5</v>
      </c>
      <c r="G799" s="83">
        <v>1.5</v>
      </c>
      <c r="H799">
        <v>1</v>
      </c>
      <c r="I799" t="s">
        <v>6575</v>
      </c>
      <c r="K799" t="s">
        <v>6427</v>
      </c>
      <c r="L799" t="s">
        <v>5312</v>
      </c>
      <c r="M799" t="s">
        <v>5312</v>
      </c>
      <c r="N799" t="s">
        <v>6401</v>
      </c>
      <c r="O799" t="s">
        <v>953</v>
      </c>
      <c r="P799" t="s">
        <v>6402</v>
      </c>
      <c r="Q799" t="s">
        <v>6427</v>
      </c>
      <c r="R799" t="s">
        <v>6420</v>
      </c>
      <c r="S799" t="s">
        <v>6403</v>
      </c>
      <c r="T799" t="s">
        <v>6407</v>
      </c>
      <c r="U799" s="83" t="str">
        <f t="shared" si="12"/>
        <v>HOLSTR_1_SOLAR2</v>
      </c>
    </row>
    <row r="800" spans="1:21" x14ac:dyDescent="0.25">
      <c r="A800" t="s">
        <v>6397</v>
      </c>
      <c r="B800" t="s">
        <v>3504</v>
      </c>
      <c r="C800" t="s">
        <v>6408</v>
      </c>
      <c r="D800" s="82">
        <v>37978</v>
      </c>
      <c r="E800" t="s">
        <v>3399</v>
      </c>
      <c r="F800">
        <v>162</v>
      </c>
      <c r="G800" s="83">
        <v>162</v>
      </c>
      <c r="H800">
        <v>1</v>
      </c>
      <c r="I800" t="s">
        <v>7086</v>
      </c>
      <c r="K800" t="s">
        <v>6427</v>
      </c>
      <c r="L800" t="s">
        <v>5312</v>
      </c>
      <c r="M800" t="s">
        <v>5312</v>
      </c>
      <c r="N800" t="s">
        <v>6401</v>
      </c>
      <c r="O800" t="s">
        <v>2565</v>
      </c>
      <c r="P800" t="s">
        <v>6402</v>
      </c>
      <c r="Q800" t="s">
        <v>6427</v>
      </c>
      <c r="R800" t="s">
        <v>3399</v>
      </c>
      <c r="S800" t="s">
        <v>6403</v>
      </c>
      <c r="T800" t="s">
        <v>6407</v>
      </c>
      <c r="U800" s="83" t="str">
        <f t="shared" si="12"/>
        <v>BRDSLD_2_HIWIND</v>
      </c>
    </row>
    <row r="801" spans="1:21" x14ac:dyDescent="0.25">
      <c r="A801" t="s">
        <v>6397</v>
      </c>
      <c r="B801" t="s">
        <v>3800</v>
      </c>
      <c r="C801" t="s">
        <v>6408</v>
      </c>
      <c r="D801" s="82">
        <v>32563</v>
      </c>
      <c r="E801" t="s">
        <v>6409</v>
      </c>
      <c r="F801">
        <v>60.3</v>
      </c>
      <c r="G801" s="83">
        <v>52.43</v>
      </c>
      <c r="H801">
        <v>1</v>
      </c>
      <c r="I801" t="s">
        <v>3800</v>
      </c>
      <c r="K801" t="s">
        <v>6427</v>
      </c>
      <c r="L801" t="s">
        <v>5312</v>
      </c>
      <c r="M801" t="s">
        <v>5312</v>
      </c>
      <c r="N801" t="s">
        <v>6401</v>
      </c>
      <c r="O801" t="s">
        <v>3799</v>
      </c>
      <c r="P801" t="s">
        <v>6402</v>
      </c>
      <c r="Q801" t="s">
        <v>6427</v>
      </c>
      <c r="R801" t="s">
        <v>6425</v>
      </c>
      <c r="S801" t="s">
        <v>6403</v>
      </c>
      <c r="T801" t="s">
        <v>6451</v>
      </c>
      <c r="U801" s="83" t="str">
        <f t="shared" si="12"/>
        <v>SIERRA_1_UNITS</v>
      </c>
    </row>
    <row r="802" spans="1:21" x14ac:dyDescent="0.25">
      <c r="A802" t="s">
        <v>6397</v>
      </c>
      <c r="B802" t="s">
        <v>6744</v>
      </c>
      <c r="C802" t="s">
        <v>6408</v>
      </c>
      <c r="D802" s="82">
        <v>40290</v>
      </c>
      <c r="E802" t="s">
        <v>6409</v>
      </c>
      <c r="F802">
        <v>6</v>
      </c>
      <c r="G802" s="83">
        <v>6</v>
      </c>
      <c r="H802">
        <v>1</v>
      </c>
      <c r="I802" t="s">
        <v>6745</v>
      </c>
      <c r="K802" t="s">
        <v>6427</v>
      </c>
      <c r="L802" t="s">
        <v>5312</v>
      </c>
      <c r="M802" t="s">
        <v>5312</v>
      </c>
      <c r="N802" t="s">
        <v>6401</v>
      </c>
      <c r="O802" t="s">
        <v>6746</v>
      </c>
      <c r="P802" t="s">
        <v>6402</v>
      </c>
      <c r="Q802" t="s">
        <v>6512</v>
      </c>
      <c r="R802" t="s">
        <v>6410</v>
      </c>
      <c r="S802" t="s">
        <v>6403</v>
      </c>
      <c r="T802" t="s">
        <v>6407</v>
      </c>
      <c r="U802" s="83" t="str">
        <f t="shared" si="12"/>
        <v>PLMSSR_6_HISIER</v>
      </c>
    </row>
    <row r="803" spans="1:21" x14ac:dyDescent="0.25">
      <c r="A803" t="s">
        <v>6397</v>
      </c>
      <c r="B803" t="s">
        <v>4480</v>
      </c>
      <c r="C803" t="s">
        <v>6408</v>
      </c>
      <c r="D803" s="82">
        <v>41801</v>
      </c>
      <c r="E803" t="s">
        <v>6413</v>
      </c>
      <c r="F803">
        <v>0.6</v>
      </c>
      <c r="G803" s="83">
        <v>0.5</v>
      </c>
      <c r="H803">
        <v>1</v>
      </c>
      <c r="I803" t="s">
        <v>7050</v>
      </c>
      <c r="K803" t="s">
        <v>6427</v>
      </c>
      <c r="L803" t="s">
        <v>5312</v>
      </c>
      <c r="M803" t="s">
        <v>5312</v>
      </c>
      <c r="N803" t="s">
        <v>6401</v>
      </c>
      <c r="O803" t="s">
        <v>4479</v>
      </c>
      <c r="P803" t="s">
        <v>6402</v>
      </c>
      <c r="Q803" t="s">
        <v>6512</v>
      </c>
      <c r="R803" t="s">
        <v>3385</v>
      </c>
      <c r="S803" t="s">
        <v>6403</v>
      </c>
      <c r="T803" t="s">
        <v>6407</v>
      </c>
      <c r="U803" s="83" t="str">
        <f t="shared" si="12"/>
        <v>ORLND_6_HIGHLI</v>
      </c>
    </row>
    <row r="804" spans="1:21" x14ac:dyDescent="0.25">
      <c r="A804" t="s">
        <v>6397</v>
      </c>
      <c r="B804" t="s">
        <v>7487</v>
      </c>
      <c r="C804" t="s">
        <v>6399</v>
      </c>
      <c r="D804" t="s">
        <v>6400</v>
      </c>
      <c r="E804" t="s">
        <v>6475</v>
      </c>
      <c r="F804">
        <v>323</v>
      </c>
      <c r="G804" s="83">
        <v>323</v>
      </c>
      <c r="H804">
        <v>1</v>
      </c>
      <c r="I804" t="s">
        <v>6472</v>
      </c>
      <c r="J804" t="s">
        <v>4257</v>
      </c>
      <c r="L804" t="s">
        <v>5312</v>
      </c>
      <c r="M804" t="s">
        <v>5319</v>
      </c>
      <c r="N804" t="s">
        <v>6401</v>
      </c>
      <c r="O804" t="s">
        <v>7488</v>
      </c>
      <c r="P804" t="s">
        <v>6402</v>
      </c>
      <c r="R804" t="s">
        <v>6437</v>
      </c>
      <c r="S804" t="s">
        <v>6403</v>
      </c>
      <c r="T804" t="s">
        <v>6404</v>
      </c>
      <c r="U804" s="83" t="str">
        <f t="shared" si="12"/>
        <v>HIDSRT_2_UNITS</v>
      </c>
    </row>
    <row r="805" spans="1:21" x14ac:dyDescent="0.25">
      <c r="A805" t="s">
        <v>6397</v>
      </c>
      <c r="B805" t="s">
        <v>4258</v>
      </c>
      <c r="C805" t="s">
        <v>6408</v>
      </c>
      <c r="D805" s="82">
        <v>37732</v>
      </c>
      <c r="E805" t="s">
        <v>6409</v>
      </c>
      <c r="F805" t="s">
        <v>6432</v>
      </c>
      <c r="G805" s="83">
        <v>830</v>
      </c>
      <c r="H805">
        <v>1</v>
      </c>
      <c r="I805" t="s">
        <v>6472</v>
      </c>
      <c r="J805" t="s">
        <v>4257</v>
      </c>
      <c r="K805" t="s">
        <v>1127</v>
      </c>
      <c r="L805" t="s">
        <v>5312</v>
      </c>
      <c r="M805" t="s">
        <v>5319</v>
      </c>
      <c r="N805" t="s">
        <v>6401</v>
      </c>
      <c r="O805" t="s">
        <v>4257</v>
      </c>
      <c r="P805" t="s">
        <v>6402</v>
      </c>
      <c r="Q805" t="s">
        <v>1127</v>
      </c>
      <c r="R805" t="s">
        <v>6436</v>
      </c>
      <c r="S805" t="s">
        <v>6403</v>
      </c>
      <c r="T805" t="s">
        <v>6404</v>
      </c>
      <c r="U805" s="83" t="str">
        <f t="shared" si="12"/>
        <v>HIDSRT_2_UNITS</v>
      </c>
    </row>
    <row r="806" spans="1:21" x14ac:dyDescent="0.25">
      <c r="A806" t="s">
        <v>6397</v>
      </c>
      <c r="B806" t="s">
        <v>7231</v>
      </c>
      <c r="C806" t="s">
        <v>6399</v>
      </c>
      <c r="D806" t="s">
        <v>6400</v>
      </c>
      <c r="E806" t="s">
        <v>6409</v>
      </c>
      <c r="F806">
        <v>177.3</v>
      </c>
      <c r="G806" s="83">
        <v>177.3</v>
      </c>
      <c r="H806">
        <v>1</v>
      </c>
      <c r="I806" t="s">
        <v>6472</v>
      </c>
      <c r="J806" t="s">
        <v>4257</v>
      </c>
      <c r="L806" t="s">
        <v>5312</v>
      </c>
      <c r="M806" t="s">
        <v>5319</v>
      </c>
      <c r="N806" t="s">
        <v>6401</v>
      </c>
      <c r="O806" t="s">
        <v>7232</v>
      </c>
      <c r="P806" t="s">
        <v>6402</v>
      </c>
      <c r="R806" t="s">
        <v>6425</v>
      </c>
      <c r="S806" t="s">
        <v>6403</v>
      </c>
      <c r="T806" t="s">
        <v>6404</v>
      </c>
      <c r="U806" s="83" t="str">
        <f t="shared" si="12"/>
        <v>HIDSRT_2_UNITS</v>
      </c>
    </row>
    <row r="807" spans="1:21" x14ac:dyDescent="0.25">
      <c r="A807" t="s">
        <v>6397</v>
      </c>
      <c r="B807" t="s">
        <v>7066</v>
      </c>
      <c r="C807" t="s">
        <v>6399</v>
      </c>
      <c r="D807" t="s">
        <v>6400</v>
      </c>
      <c r="E807" t="s">
        <v>6409</v>
      </c>
      <c r="F807">
        <v>177.3</v>
      </c>
      <c r="G807" s="83">
        <v>177.3</v>
      </c>
      <c r="H807">
        <v>1</v>
      </c>
      <c r="I807" t="s">
        <v>6472</v>
      </c>
      <c r="J807" t="s">
        <v>4257</v>
      </c>
      <c r="L807" t="s">
        <v>5312</v>
      </c>
      <c r="M807" t="s">
        <v>5319</v>
      </c>
      <c r="N807" t="s">
        <v>6401</v>
      </c>
      <c r="O807" t="s">
        <v>7067</v>
      </c>
      <c r="P807" t="s">
        <v>6402</v>
      </c>
      <c r="R807" t="s">
        <v>6425</v>
      </c>
      <c r="S807" t="s">
        <v>6403</v>
      </c>
      <c r="T807" t="s">
        <v>6404</v>
      </c>
      <c r="U807" s="83" t="str">
        <f t="shared" si="12"/>
        <v>HIDSRT_2_UNITS</v>
      </c>
    </row>
    <row r="808" spans="1:21" x14ac:dyDescent="0.25">
      <c r="A808" t="s">
        <v>6397</v>
      </c>
      <c r="B808" t="s">
        <v>7080</v>
      </c>
      <c r="C808" t="s">
        <v>6399</v>
      </c>
      <c r="D808" t="s">
        <v>6400</v>
      </c>
      <c r="E808" t="s">
        <v>6409</v>
      </c>
      <c r="F808">
        <v>177.3</v>
      </c>
      <c r="G808" s="83">
        <v>177.3</v>
      </c>
      <c r="H808">
        <v>1</v>
      </c>
      <c r="I808" t="s">
        <v>6472</v>
      </c>
      <c r="J808" t="s">
        <v>4257</v>
      </c>
      <c r="L808" t="s">
        <v>5312</v>
      </c>
      <c r="M808" t="s">
        <v>5319</v>
      </c>
      <c r="N808" t="s">
        <v>6401</v>
      </c>
      <c r="O808" t="s">
        <v>7081</v>
      </c>
      <c r="P808" t="s">
        <v>6402</v>
      </c>
      <c r="R808" t="s">
        <v>6425</v>
      </c>
      <c r="S808" t="s">
        <v>6403</v>
      </c>
      <c r="T808" t="s">
        <v>6404</v>
      </c>
      <c r="U808" s="83" t="str">
        <f t="shared" si="12"/>
        <v>HIDSRT_2_UNITS</v>
      </c>
    </row>
    <row r="809" spans="1:21" x14ac:dyDescent="0.25">
      <c r="A809" t="s">
        <v>6397</v>
      </c>
      <c r="B809" t="s">
        <v>4080</v>
      </c>
      <c r="C809" t="s">
        <v>6408</v>
      </c>
      <c r="D809" t="s">
        <v>6400</v>
      </c>
      <c r="E809" t="s">
        <v>6413</v>
      </c>
      <c r="F809">
        <v>0.3</v>
      </c>
      <c r="G809" s="83">
        <v>0.5</v>
      </c>
      <c r="H809">
        <v>1</v>
      </c>
      <c r="I809" t="s">
        <v>6414</v>
      </c>
      <c r="K809" t="s">
        <v>6427</v>
      </c>
      <c r="L809" t="s">
        <v>5319</v>
      </c>
      <c r="M809" t="s">
        <v>5312</v>
      </c>
      <c r="N809" t="s">
        <v>6401</v>
      </c>
      <c r="O809" t="s">
        <v>4080</v>
      </c>
      <c r="P809" t="s">
        <v>6402</v>
      </c>
      <c r="Q809" t="s">
        <v>6427</v>
      </c>
      <c r="R809" t="s">
        <v>3385</v>
      </c>
      <c r="S809" t="s">
        <v>6403</v>
      </c>
      <c r="T809" t="s">
        <v>6407</v>
      </c>
      <c r="U809" s="83" t="str">
        <f t="shared" si="12"/>
        <v>HIGGNS_7_QFUNTS</v>
      </c>
    </row>
    <row r="810" spans="1:21" x14ac:dyDescent="0.25">
      <c r="A810" t="s">
        <v>6397</v>
      </c>
      <c r="B810" t="s">
        <v>6769</v>
      </c>
      <c r="C810" t="s">
        <v>6399</v>
      </c>
      <c r="D810" t="s">
        <v>6400</v>
      </c>
      <c r="E810" t="s">
        <v>6409</v>
      </c>
      <c r="F810">
        <v>50</v>
      </c>
      <c r="G810" s="83">
        <v>50</v>
      </c>
      <c r="H810">
        <v>1</v>
      </c>
      <c r="I810" t="s">
        <v>6770</v>
      </c>
      <c r="J810" t="s">
        <v>3994</v>
      </c>
      <c r="L810" t="s">
        <v>5312</v>
      </c>
      <c r="M810" t="s">
        <v>5319</v>
      </c>
      <c r="N810" t="s">
        <v>6401</v>
      </c>
      <c r="O810" t="s">
        <v>6771</v>
      </c>
      <c r="P810" t="s">
        <v>6402</v>
      </c>
      <c r="R810" t="s">
        <v>6425</v>
      </c>
      <c r="S810" t="s">
        <v>6403</v>
      </c>
      <c r="T810" t="s">
        <v>6407</v>
      </c>
      <c r="U810" s="83" t="str">
        <f t="shared" si="12"/>
        <v>GWFPWR_1_UNITS</v>
      </c>
    </row>
    <row r="811" spans="1:21" x14ac:dyDescent="0.25">
      <c r="A811" t="s">
        <v>6397</v>
      </c>
      <c r="B811" t="s">
        <v>7269</v>
      </c>
      <c r="C811" t="s">
        <v>6399</v>
      </c>
      <c r="D811" t="s">
        <v>6400</v>
      </c>
      <c r="E811" t="s">
        <v>6409</v>
      </c>
      <c r="F811">
        <v>50</v>
      </c>
      <c r="G811" s="83">
        <v>50</v>
      </c>
      <c r="H811">
        <v>1</v>
      </c>
      <c r="I811" t="s">
        <v>6770</v>
      </c>
      <c r="J811" t="s">
        <v>3994</v>
      </c>
      <c r="L811" t="s">
        <v>5312</v>
      </c>
      <c r="M811" t="s">
        <v>5319</v>
      </c>
      <c r="N811" t="s">
        <v>6401</v>
      </c>
      <c r="O811" t="s">
        <v>7270</v>
      </c>
      <c r="P811" t="s">
        <v>6402</v>
      </c>
      <c r="R811" t="s">
        <v>6425</v>
      </c>
      <c r="S811" t="s">
        <v>6403</v>
      </c>
      <c r="T811" t="s">
        <v>6407</v>
      </c>
      <c r="U811" s="83" t="str">
        <f t="shared" si="12"/>
        <v>GWFPWR_1_UNITS</v>
      </c>
    </row>
    <row r="812" spans="1:21" x14ac:dyDescent="0.25">
      <c r="A812" t="s">
        <v>6397</v>
      </c>
      <c r="B812" t="s">
        <v>4074</v>
      </c>
      <c r="C812" t="s">
        <v>6408</v>
      </c>
      <c r="D812" s="82">
        <v>42601</v>
      </c>
      <c r="E812" t="s">
        <v>6418</v>
      </c>
      <c r="F812">
        <v>102</v>
      </c>
      <c r="G812" s="83">
        <v>100</v>
      </c>
      <c r="H812">
        <v>1</v>
      </c>
      <c r="I812" t="s">
        <v>7349</v>
      </c>
      <c r="K812" t="s">
        <v>6427</v>
      </c>
      <c r="L812" t="s">
        <v>5312</v>
      </c>
      <c r="M812" t="s">
        <v>5312</v>
      </c>
      <c r="N812" t="s">
        <v>6401</v>
      </c>
      <c r="O812" t="s">
        <v>889</v>
      </c>
      <c r="P812" t="s">
        <v>6402</v>
      </c>
      <c r="Q812" t="s">
        <v>6427</v>
      </c>
      <c r="R812" t="s">
        <v>6420</v>
      </c>
      <c r="S812" t="s">
        <v>6403</v>
      </c>
      <c r="T812" t="s">
        <v>6407</v>
      </c>
      <c r="U812" s="83" t="str">
        <f t="shared" si="12"/>
        <v>HENRTS_1_SOLAR</v>
      </c>
    </row>
    <row r="813" spans="1:21" x14ac:dyDescent="0.25">
      <c r="A813" t="s">
        <v>6397</v>
      </c>
      <c r="B813" t="s">
        <v>4064</v>
      </c>
      <c r="C813" t="s">
        <v>6408</v>
      </c>
      <c r="D813" s="82">
        <v>30682</v>
      </c>
      <c r="E813" t="s">
        <v>6413</v>
      </c>
      <c r="F813">
        <v>404</v>
      </c>
      <c r="G813" s="83">
        <v>404</v>
      </c>
      <c r="H813">
        <v>1</v>
      </c>
      <c r="I813" t="s">
        <v>6414</v>
      </c>
      <c r="K813" t="s">
        <v>6427</v>
      </c>
      <c r="L813" t="s">
        <v>5312</v>
      </c>
      <c r="M813" t="s">
        <v>5312</v>
      </c>
      <c r="N813" t="s">
        <v>6401</v>
      </c>
      <c r="O813" t="s">
        <v>4063</v>
      </c>
      <c r="P813" t="s">
        <v>6402</v>
      </c>
      <c r="Q813" t="s">
        <v>6427</v>
      </c>
      <c r="R813" t="s">
        <v>6655</v>
      </c>
      <c r="S813" t="s">
        <v>6403</v>
      </c>
      <c r="T813" t="s">
        <v>6407</v>
      </c>
      <c r="U813" s="83" t="str">
        <f t="shared" si="12"/>
        <v>HELMPG_7_UNIT 3</v>
      </c>
    </row>
    <row r="814" spans="1:21" x14ac:dyDescent="0.25">
      <c r="A814" t="s">
        <v>6397</v>
      </c>
      <c r="B814" t="s">
        <v>4062</v>
      </c>
      <c r="C814" t="s">
        <v>6408</v>
      </c>
      <c r="D814" s="82">
        <v>30682</v>
      </c>
      <c r="E814" t="s">
        <v>6413</v>
      </c>
      <c r="F814">
        <v>407</v>
      </c>
      <c r="G814" s="83">
        <v>407</v>
      </c>
      <c r="H814">
        <v>1</v>
      </c>
      <c r="I814" t="s">
        <v>6414</v>
      </c>
      <c r="K814" t="s">
        <v>6427</v>
      </c>
      <c r="L814" t="s">
        <v>5312</v>
      </c>
      <c r="M814" t="s">
        <v>5312</v>
      </c>
      <c r="N814" t="s">
        <v>6401</v>
      </c>
      <c r="O814" t="s">
        <v>4061</v>
      </c>
      <c r="P814" t="s">
        <v>6402</v>
      </c>
      <c r="Q814" t="s">
        <v>6427</v>
      </c>
      <c r="R814" t="s">
        <v>6655</v>
      </c>
      <c r="S814" t="s">
        <v>6403</v>
      </c>
      <c r="T814" t="s">
        <v>6407</v>
      </c>
      <c r="U814" s="83" t="str">
        <f t="shared" si="12"/>
        <v>HELMPG_7_UNIT 2</v>
      </c>
    </row>
    <row r="815" spans="1:21" x14ac:dyDescent="0.25">
      <c r="A815" t="s">
        <v>6397</v>
      </c>
      <c r="B815" t="s">
        <v>4060</v>
      </c>
      <c r="C815" t="s">
        <v>6408</v>
      </c>
      <c r="D815" s="82">
        <v>30682</v>
      </c>
      <c r="E815" t="s">
        <v>6413</v>
      </c>
      <c r="F815">
        <v>407</v>
      </c>
      <c r="G815" s="83">
        <v>407</v>
      </c>
      <c r="H815">
        <v>1</v>
      </c>
      <c r="I815" t="s">
        <v>6414</v>
      </c>
      <c r="K815" t="s">
        <v>6427</v>
      </c>
      <c r="L815" t="s">
        <v>5312</v>
      </c>
      <c r="M815" t="s">
        <v>5312</v>
      </c>
      <c r="N815" t="s">
        <v>6401</v>
      </c>
      <c r="O815" t="s">
        <v>4059</v>
      </c>
      <c r="P815" t="s">
        <v>6402</v>
      </c>
      <c r="Q815" t="s">
        <v>6427</v>
      </c>
      <c r="R815" t="s">
        <v>6655</v>
      </c>
      <c r="S815" t="s">
        <v>6403</v>
      </c>
      <c r="T815" t="s">
        <v>6407</v>
      </c>
      <c r="U815" s="83" t="str">
        <f t="shared" si="12"/>
        <v>HELMPG_7_UNIT 1</v>
      </c>
    </row>
    <row r="816" spans="1:21" x14ac:dyDescent="0.25">
      <c r="A816" t="s">
        <v>6397</v>
      </c>
      <c r="B816" t="s">
        <v>2708</v>
      </c>
      <c r="C816" t="s">
        <v>6408</v>
      </c>
      <c r="D816" s="82">
        <v>42361</v>
      </c>
      <c r="E816" t="s">
        <v>6418</v>
      </c>
      <c r="F816">
        <v>27</v>
      </c>
      <c r="G816" s="83">
        <v>26.66</v>
      </c>
      <c r="H816">
        <v>1</v>
      </c>
      <c r="I816" t="s">
        <v>7026</v>
      </c>
      <c r="K816" t="s">
        <v>6427</v>
      </c>
      <c r="L816" t="s">
        <v>5312</v>
      </c>
      <c r="M816" t="s">
        <v>5312</v>
      </c>
      <c r="N816" t="s">
        <v>6401</v>
      </c>
      <c r="O816" t="s">
        <v>2709</v>
      </c>
      <c r="P816" t="s">
        <v>6402</v>
      </c>
      <c r="Q816" t="s">
        <v>6427</v>
      </c>
      <c r="R816" t="s">
        <v>6420</v>
      </c>
      <c r="S816" t="s">
        <v>6403</v>
      </c>
      <c r="T816" t="s">
        <v>6451</v>
      </c>
      <c r="U816" s="83" t="str">
        <f t="shared" si="12"/>
        <v>LAMONT_1_SOLAR4</v>
      </c>
    </row>
    <row r="817" spans="1:21" x14ac:dyDescent="0.25">
      <c r="A817" t="s">
        <v>6397</v>
      </c>
      <c r="B817" t="s">
        <v>4058</v>
      </c>
      <c r="C817" t="s">
        <v>6408</v>
      </c>
      <c r="D817" s="82">
        <v>32609</v>
      </c>
      <c r="E817" t="s">
        <v>6413</v>
      </c>
      <c r="F817">
        <v>18.8</v>
      </c>
      <c r="G817" s="83">
        <v>14.8</v>
      </c>
      <c r="H817">
        <v>1</v>
      </c>
      <c r="I817" t="s">
        <v>6414</v>
      </c>
      <c r="K817" t="s">
        <v>6427</v>
      </c>
      <c r="L817" t="s">
        <v>5319</v>
      </c>
      <c r="M817" t="s">
        <v>5312</v>
      </c>
      <c r="N817" t="s">
        <v>6401</v>
      </c>
      <c r="O817" t="s">
        <v>470</v>
      </c>
      <c r="P817" t="s">
        <v>6402</v>
      </c>
      <c r="Q817" t="s">
        <v>6427</v>
      </c>
      <c r="R817" t="s">
        <v>3385</v>
      </c>
      <c r="S817" t="s">
        <v>6403</v>
      </c>
      <c r="T817" t="s">
        <v>6407</v>
      </c>
      <c r="U817" s="83" t="str">
        <f t="shared" si="12"/>
        <v>HAYPRS_6_QFUNTS</v>
      </c>
    </row>
    <row r="818" spans="1:21" x14ac:dyDescent="0.25">
      <c r="A818" t="s">
        <v>6397</v>
      </c>
      <c r="B818" t="s">
        <v>4057</v>
      </c>
      <c r="C818" t="s">
        <v>6408</v>
      </c>
      <c r="D818" s="82">
        <v>40501</v>
      </c>
      <c r="E818" t="s">
        <v>3399</v>
      </c>
      <c r="F818">
        <v>102</v>
      </c>
      <c r="G818" s="83">
        <v>102</v>
      </c>
      <c r="H818">
        <v>1</v>
      </c>
      <c r="I818" t="s">
        <v>6628</v>
      </c>
      <c r="K818" t="s">
        <v>6427</v>
      </c>
      <c r="L818" t="s">
        <v>5312</v>
      </c>
      <c r="M818" t="s">
        <v>5312</v>
      </c>
      <c r="N818" t="s">
        <v>6401</v>
      </c>
      <c r="O818" t="s">
        <v>1083</v>
      </c>
      <c r="P818" t="s">
        <v>6402</v>
      </c>
      <c r="Q818" t="s">
        <v>6427</v>
      </c>
      <c r="R818" t="s">
        <v>3399</v>
      </c>
      <c r="S818" t="s">
        <v>6403</v>
      </c>
      <c r="T818" t="s">
        <v>6407</v>
      </c>
      <c r="U818" s="83" t="str">
        <f t="shared" si="12"/>
        <v>HATRDG_2_WIND</v>
      </c>
    </row>
    <row r="819" spans="1:21" x14ac:dyDescent="0.25">
      <c r="A819" t="s">
        <v>6397</v>
      </c>
      <c r="B819" t="s">
        <v>5375</v>
      </c>
      <c r="C819" t="s">
        <v>6408</v>
      </c>
      <c r="D819" s="82">
        <v>42887</v>
      </c>
      <c r="E819" t="s">
        <v>6413</v>
      </c>
      <c r="F819">
        <v>7</v>
      </c>
      <c r="G819" s="83">
        <v>6.89</v>
      </c>
      <c r="H819">
        <v>1</v>
      </c>
      <c r="I819" t="s">
        <v>6482</v>
      </c>
      <c r="K819" t="s">
        <v>6427</v>
      </c>
      <c r="L819" t="s">
        <v>5319</v>
      </c>
      <c r="M819" t="s">
        <v>5312</v>
      </c>
      <c r="N819" t="s">
        <v>6401</v>
      </c>
      <c r="O819" t="s">
        <v>5374</v>
      </c>
      <c r="P819" t="s">
        <v>6402</v>
      </c>
      <c r="Q819" t="s">
        <v>6427</v>
      </c>
      <c r="R819" t="s">
        <v>3385</v>
      </c>
      <c r="S819" t="s">
        <v>6403</v>
      </c>
      <c r="T819" t="s">
        <v>6407</v>
      </c>
      <c r="U819" s="83" t="str">
        <f t="shared" si="12"/>
        <v>COVERD_2_HCKHY1</v>
      </c>
    </row>
    <row r="820" spans="1:21" x14ac:dyDescent="0.25">
      <c r="A820" t="s">
        <v>6397</v>
      </c>
      <c r="B820" t="s">
        <v>4054</v>
      </c>
      <c r="C820" t="s">
        <v>6408</v>
      </c>
      <c r="D820" s="82">
        <v>7672</v>
      </c>
      <c r="E820" t="s">
        <v>6413</v>
      </c>
      <c r="F820">
        <v>8.5</v>
      </c>
      <c r="G820" s="83">
        <v>8.5</v>
      </c>
      <c r="H820">
        <v>1</v>
      </c>
      <c r="I820" t="s">
        <v>6414</v>
      </c>
      <c r="K820" t="s">
        <v>6427</v>
      </c>
      <c r="L820" t="s">
        <v>5312</v>
      </c>
      <c r="M820" t="s">
        <v>5312</v>
      </c>
      <c r="N820" t="s">
        <v>6401</v>
      </c>
      <c r="O820" t="s">
        <v>4053</v>
      </c>
      <c r="P820" t="s">
        <v>6402</v>
      </c>
      <c r="Q820" t="s">
        <v>6427</v>
      </c>
      <c r="R820" t="s">
        <v>3385</v>
      </c>
      <c r="S820" t="s">
        <v>6403</v>
      </c>
      <c r="T820" t="s">
        <v>6407</v>
      </c>
      <c r="U820" s="83" t="str">
        <f t="shared" si="12"/>
        <v>HATCR2_7_UNIT</v>
      </c>
    </row>
    <row r="821" spans="1:21" x14ac:dyDescent="0.25">
      <c r="A821" t="s">
        <v>6397</v>
      </c>
      <c r="B821" t="s">
        <v>4052</v>
      </c>
      <c r="C821" t="s">
        <v>6408</v>
      </c>
      <c r="D821" s="82">
        <v>7672</v>
      </c>
      <c r="E821" t="s">
        <v>6413</v>
      </c>
      <c r="F821">
        <v>8.5</v>
      </c>
      <c r="G821" s="83">
        <v>8.5</v>
      </c>
      <c r="H821">
        <v>1</v>
      </c>
      <c r="I821" t="s">
        <v>6414</v>
      </c>
      <c r="K821" t="s">
        <v>6427</v>
      </c>
      <c r="L821" t="s">
        <v>5312</v>
      </c>
      <c r="M821" t="s">
        <v>5312</v>
      </c>
      <c r="N821" t="s">
        <v>6401</v>
      </c>
      <c r="O821" t="s">
        <v>385</v>
      </c>
      <c r="P821" t="s">
        <v>6402</v>
      </c>
      <c r="Q821" t="s">
        <v>6427</v>
      </c>
      <c r="R821" t="s">
        <v>3385</v>
      </c>
      <c r="S821" t="s">
        <v>6403</v>
      </c>
      <c r="T821" t="s">
        <v>6407</v>
      </c>
      <c r="U821" s="83" t="str">
        <f t="shared" si="12"/>
        <v>HATCR1_7_UNIT</v>
      </c>
    </row>
    <row r="822" spans="1:21" x14ac:dyDescent="0.25">
      <c r="A822" t="s">
        <v>6397</v>
      </c>
      <c r="B822" t="s">
        <v>4271</v>
      </c>
      <c r="C822" t="s">
        <v>6408</v>
      </c>
      <c r="D822" s="82">
        <v>41970</v>
      </c>
      <c r="E822" t="s">
        <v>6418</v>
      </c>
      <c r="F822">
        <v>1.3</v>
      </c>
      <c r="G822" s="83">
        <v>1.25</v>
      </c>
      <c r="H822">
        <v>1</v>
      </c>
      <c r="I822" t="s">
        <v>6825</v>
      </c>
      <c r="K822" t="s">
        <v>6427</v>
      </c>
      <c r="L822" t="s">
        <v>5312</v>
      </c>
      <c r="M822" t="s">
        <v>5312</v>
      </c>
      <c r="N822" t="s">
        <v>6401</v>
      </c>
      <c r="O822" t="s">
        <v>779</v>
      </c>
      <c r="P822" t="s">
        <v>6402</v>
      </c>
      <c r="Q822" t="s">
        <v>6427</v>
      </c>
      <c r="R822" t="s">
        <v>6420</v>
      </c>
      <c r="S822" t="s">
        <v>6403</v>
      </c>
      <c r="T822" t="s">
        <v>6407</v>
      </c>
      <c r="U822" s="83" t="str">
        <f t="shared" si="12"/>
        <v>LIVEOK_6_SOLAR</v>
      </c>
    </row>
    <row r="823" spans="1:21" x14ac:dyDescent="0.25">
      <c r="A823" t="s">
        <v>6397</v>
      </c>
      <c r="B823" t="s">
        <v>7152</v>
      </c>
      <c r="C823" t="s">
        <v>6399</v>
      </c>
      <c r="D823" t="s">
        <v>6400</v>
      </c>
      <c r="E823" t="s">
        <v>6475</v>
      </c>
      <c r="F823">
        <v>11.5</v>
      </c>
      <c r="G823" s="83">
        <v>11.5</v>
      </c>
      <c r="H823">
        <v>1</v>
      </c>
      <c r="I823" t="s">
        <v>7002</v>
      </c>
      <c r="J823" t="s">
        <v>3701</v>
      </c>
      <c r="L823" t="s">
        <v>5312</v>
      </c>
      <c r="M823" t="s">
        <v>5319</v>
      </c>
      <c r="N823" t="s">
        <v>6401</v>
      </c>
      <c r="O823" t="s">
        <v>7153</v>
      </c>
      <c r="P823" t="s">
        <v>6402</v>
      </c>
      <c r="R823" t="s">
        <v>6437</v>
      </c>
      <c r="S823" t="s">
        <v>6403</v>
      </c>
      <c r="T823" t="s">
        <v>6404</v>
      </c>
      <c r="U823" s="83" t="str">
        <f t="shared" si="12"/>
        <v>HARBGN_7_UNITS</v>
      </c>
    </row>
    <row r="824" spans="1:21" x14ac:dyDescent="0.25">
      <c r="A824" t="s">
        <v>6397</v>
      </c>
      <c r="B824" t="s">
        <v>7001</v>
      </c>
      <c r="C824" t="s">
        <v>6399</v>
      </c>
      <c r="D824" t="s">
        <v>6400</v>
      </c>
      <c r="E824" t="s">
        <v>6475</v>
      </c>
      <c r="F824">
        <v>13.6</v>
      </c>
      <c r="G824" s="83">
        <v>13.6</v>
      </c>
      <c r="H824">
        <v>1</v>
      </c>
      <c r="I824" t="s">
        <v>7002</v>
      </c>
      <c r="J824" t="s">
        <v>3701</v>
      </c>
      <c r="L824" t="s">
        <v>5312</v>
      </c>
      <c r="M824" t="s">
        <v>5319</v>
      </c>
      <c r="N824" t="s">
        <v>6401</v>
      </c>
      <c r="O824" t="s">
        <v>7003</v>
      </c>
      <c r="P824" t="s">
        <v>6402</v>
      </c>
      <c r="R824" t="s">
        <v>6437</v>
      </c>
      <c r="S824" t="s">
        <v>6403</v>
      </c>
      <c r="T824" t="s">
        <v>6404</v>
      </c>
      <c r="U824" s="83" t="str">
        <f t="shared" si="12"/>
        <v>HARBGN_7_UNITS</v>
      </c>
    </row>
    <row r="825" spans="1:21" x14ac:dyDescent="0.25">
      <c r="A825" t="s">
        <v>6397</v>
      </c>
      <c r="B825" t="s">
        <v>7282</v>
      </c>
      <c r="C825" t="s">
        <v>6399</v>
      </c>
      <c r="D825" t="s">
        <v>6400</v>
      </c>
      <c r="E825" t="s">
        <v>6409</v>
      </c>
      <c r="F825">
        <v>82.3</v>
      </c>
      <c r="G825" s="83">
        <v>82.3</v>
      </c>
      <c r="H825">
        <v>1</v>
      </c>
      <c r="J825" t="s">
        <v>3701</v>
      </c>
      <c r="L825" t="s">
        <v>5312</v>
      </c>
      <c r="M825" t="s">
        <v>5319</v>
      </c>
      <c r="N825" t="s">
        <v>6401</v>
      </c>
      <c r="O825" t="s">
        <v>7283</v>
      </c>
      <c r="P825" t="s">
        <v>6402</v>
      </c>
      <c r="R825" t="s">
        <v>6425</v>
      </c>
      <c r="S825" t="s">
        <v>6403</v>
      </c>
      <c r="T825" t="s">
        <v>6404</v>
      </c>
      <c r="U825" s="83" t="str">
        <f t="shared" si="12"/>
        <v>HARBGN_7_UNITS</v>
      </c>
    </row>
    <row r="826" spans="1:21" x14ac:dyDescent="0.25">
      <c r="A826" t="s">
        <v>6397</v>
      </c>
      <c r="B826" t="s">
        <v>3702</v>
      </c>
      <c r="C826" t="s">
        <v>6408</v>
      </c>
      <c r="D826" s="82">
        <v>37056</v>
      </c>
      <c r="E826" t="s">
        <v>6409</v>
      </c>
      <c r="F826" t="s">
        <v>6432</v>
      </c>
      <c r="G826" s="83">
        <v>109.01</v>
      </c>
      <c r="H826">
        <v>1</v>
      </c>
      <c r="I826" t="s">
        <v>7002</v>
      </c>
      <c r="J826" t="s">
        <v>3701</v>
      </c>
      <c r="K826" t="s">
        <v>1127</v>
      </c>
      <c r="L826" t="s">
        <v>5312</v>
      </c>
      <c r="M826" t="s">
        <v>5319</v>
      </c>
      <c r="N826" t="s">
        <v>6401</v>
      </c>
      <c r="O826" t="s">
        <v>3701</v>
      </c>
      <c r="P826" t="s">
        <v>6402</v>
      </c>
      <c r="Q826" t="s">
        <v>1127</v>
      </c>
      <c r="R826" t="s">
        <v>6436</v>
      </c>
      <c r="S826" t="s">
        <v>6403</v>
      </c>
      <c r="T826" t="s">
        <v>6404</v>
      </c>
      <c r="U826" s="83" t="str">
        <f t="shared" si="12"/>
        <v>HARBGN_7_UNITS</v>
      </c>
    </row>
    <row r="827" spans="1:21" x14ac:dyDescent="0.25">
      <c r="A827" t="s">
        <v>6397</v>
      </c>
      <c r="B827" t="s">
        <v>5442</v>
      </c>
      <c r="C827" t="s">
        <v>6408</v>
      </c>
      <c r="D827" s="82">
        <v>37130</v>
      </c>
      <c r="E827" t="s">
        <v>6409</v>
      </c>
      <c r="F827" t="s">
        <v>6432</v>
      </c>
      <c r="G827" s="83">
        <v>98.46</v>
      </c>
      <c r="H827">
        <v>1</v>
      </c>
      <c r="I827" t="s">
        <v>6560</v>
      </c>
      <c r="J827" t="s">
        <v>3994</v>
      </c>
      <c r="K827" t="s">
        <v>6427</v>
      </c>
      <c r="L827" t="s">
        <v>5312</v>
      </c>
      <c r="M827" t="s">
        <v>5319</v>
      </c>
      <c r="N827" t="s">
        <v>6401</v>
      </c>
      <c r="O827" t="s">
        <v>3994</v>
      </c>
      <c r="P827" t="s">
        <v>6402</v>
      </c>
      <c r="Q827" t="s">
        <v>6427</v>
      </c>
      <c r="R827" t="s">
        <v>6425</v>
      </c>
      <c r="S827" t="s">
        <v>6403</v>
      </c>
      <c r="T827" t="s">
        <v>6407</v>
      </c>
      <c r="U827" s="83" t="str">
        <f t="shared" si="12"/>
        <v>GWFPWR_1_UNITS</v>
      </c>
    </row>
    <row r="828" spans="1:21" x14ac:dyDescent="0.25">
      <c r="A828" t="s">
        <v>6397</v>
      </c>
      <c r="B828" t="s">
        <v>4101</v>
      </c>
      <c r="C828" t="s">
        <v>6408</v>
      </c>
      <c r="D828" s="82">
        <v>7672</v>
      </c>
      <c r="E828" t="s">
        <v>6413</v>
      </c>
      <c r="F828">
        <v>4.9000000000000004</v>
      </c>
      <c r="G828" s="83">
        <v>4.9000000000000004</v>
      </c>
      <c r="H828">
        <v>1</v>
      </c>
      <c r="I828" t="s">
        <v>6414</v>
      </c>
      <c r="K828" t="s">
        <v>6427</v>
      </c>
      <c r="L828" t="s">
        <v>5312</v>
      </c>
      <c r="M828" t="s">
        <v>5312</v>
      </c>
      <c r="N828" t="s">
        <v>6401</v>
      </c>
      <c r="O828" t="s">
        <v>379</v>
      </c>
      <c r="P828" t="s">
        <v>6402</v>
      </c>
      <c r="Q828" t="s">
        <v>6427</v>
      </c>
      <c r="R828" t="s">
        <v>3385</v>
      </c>
      <c r="S828" t="s">
        <v>6403</v>
      </c>
      <c r="T828" t="s">
        <v>6407</v>
      </c>
      <c r="U828" s="83" t="str">
        <f t="shared" si="12"/>
        <v>HMLTBR_6_UNITS</v>
      </c>
    </row>
    <row r="829" spans="1:21" x14ac:dyDescent="0.25">
      <c r="A829" t="s">
        <v>6397</v>
      </c>
      <c r="B829" t="s">
        <v>4048</v>
      </c>
      <c r="C829" t="s">
        <v>6408</v>
      </c>
      <c r="D829" s="82">
        <v>5845</v>
      </c>
      <c r="E829" t="s">
        <v>6413</v>
      </c>
      <c r="F829">
        <v>13.5</v>
      </c>
      <c r="G829" s="83">
        <v>13.5</v>
      </c>
      <c r="H829">
        <v>1</v>
      </c>
      <c r="I829" t="s">
        <v>6414</v>
      </c>
      <c r="K829" t="s">
        <v>6427</v>
      </c>
      <c r="L829" t="s">
        <v>5312</v>
      </c>
      <c r="M829" t="s">
        <v>5312</v>
      </c>
      <c r="N829" t="s">
        <v>6401</v>
      </c>
      <c r="O829" t="s">
        <v>362</v>
      </c>
      <c r="P829" t="s">
        <v>6402</v>
      </c>
      <c r="Q829" t="s">
        <v>6427</v>
      </c>
      <c r="R829" t="s">
        <v>3385</v>
      </c>
      <c r="S829" t="s">
        <v>6403</v>
      </c>
      <c r="T829" t="s">
        <v>6407</v>
      </c>
      <c r="U829" s="83" t="str">
        <f t="shared" si="12"/>
        <v>HALSEY_6_UNIT</v>
      </c>
    </row>
    <row r="830" spans="1:21" x14ac:dyDescent="0.25">
      <c r="A830" t="s">
        <v>6397</v>
      </c>
      <c r="B830" t="s">
        <v>6631</v>
      </c>
      <c r="C830" t="s">
        <v>6399</v>
      </c>
      <c r="D830" t="s">
        <v>6400</v>
      </c>
      <c r="E830" t="s">
        <v>6413</v>
      </c>
      <c r="F830">
        <v>72</v>
      </c>
      <c r="G830" s="83">
        <v>72</v>
      </c>
      <c r="H830">
        <v>1</v>
      </c>
      <c r="I830" t="s">
        <v>6414</v>
      </c>
      <c r="J830" t="s">
        <v>4045</v>
      </c>
      <c r="L830" t="s">
        <v>5312</v>
      </c>
      <c r="M830" t="s">
        <v>5319</v>
      </c>
      <c r="N830" t="s">
        <v>6401</v>
      </c>
      <c r="O830" t="s">
        <v>6632</v>
      </c>
      <c r="P830" t="s">
        <v>6402</v>
      </c>
      <c r="R830" t="s">
        <v>3385</v>
      </c>
      <c r="S830" t="s">
        <v>6403</v>
      </c>
      <c r="T830" t="s">
        <v>6407</v>
      </c>
      <c r="U830" s="83" t="str">
        <f t="shared" si="12"/>
        <v>HAASPH_7_PL1X2</v>
      </c>
    </row>
    <row r="831" spans="1:21" x14ac:dyDescent="0.25">
      <c r="A831" t="s">
        <v>6397</v>
      </c>
      <c r="B831" t="s">
        <v>4046</v>
      </c>
      <c r="C831" t="s">
        <v>6408</v>
      </c>
      <c r="D831" s="82">
        <v>21186</v>
      </c>
      <c r="E831" t="s">
        <v>6413</v>
      </c>
      <c r="F831" t="s">
        <v>6432</v>
      </c>
      <c r="G831" s="83">
        <v>144</v>
      </c>
      <c r="H831">
        <v>1</v>
      </c>
      <c r="I831" t="s">
        <v>6414</v>
      </c>
      <c r="J831" t="s">
        <v>4045</v>
      </c>
      <c r="K831" t="s">
        <v>6427</v>
      </c>
      <c r="L831" t="s">
        <v>5312</v>
      </c>
      <c r="M831" t="s">
        <v>5319</v>
      </c>
      <c r="N831" t="s">
        <v>6401</v>
      </c>
      <c r="O831" t="s">
        <v>4045</v>
      </c>
      <c r="P831" t="s">
        <v>6402</v>
      </c>
      <c r="Q831" t="s">
        <v>6427</v>
      </c>
      <c r="R831" t="s">
        <v>3385</v>
      </c>
      <c r="S831" t="s">
        <v>6403</v>
      </c>
      <c r="T831" t="s">
        <v>6407</v>
      </c>
      <c r="U831" s="83" t="str">
        <f t="shared" si="12"/>
        <v>HAASPH_7_PL1X2</v>
      </c>
    </row>
    <row r="832" spans="1:21" x14ac:dyDescent="0.25">
      <c r="A832" t="s">
        <v>6397</v>
      </c>
      <c r="B832" t="s">
        <v>6543</v>
      </c>
      <c r="C832" t="s">
        <v>6399</v>
      </c>
      <c r="D832" t="s">
        <v>6400</v>
      </c>
      <c r="E832" t="s">
        <v>6413</v>
      </c>
      <c r="F832">
        <v>72</v>
      </c>
      <c r="G832" s="83">
        <v>72</v>
      </c>
      <c r="H832">
        <v>1</v>
      </c>
      <c r="I832" t="s">
        <v>6414</v>
      </c>
      <c r="J832" t="s">
        <v>4045</v>
      </c>
      <c r="L832" t="s">
        <v>5312</v>
      </c>
      <c r="M832" t="s">
        <v>5319</v>
      </c>
      <c r="N832" t="s">
        <v>6401</v>
      </c>
      <c r="O832" t="s">
        <v>6544</v>
      </c>
      <c r="P832" t="s">
        <v>6402</v>
      </c>
      <c r="R832" t="s">
        <v>3385</v>
      </c>
      <c r="S832" t="s">
        <v>6403</v>
      </c>
      <c r="T832" t="s">
        <v>6407</v>
      </c>
      <c r="U832" s="83" t="str">
        <f t="shared" si="12"/>
        <v>HAASPH_7_PL1X2</v>
      </c>
    </row>
    <row r="833" spans="1:21" x14ac:dyDescent="0.25">
      <c r="A833" t="s">
        <v>6397</v>
      </c>
      <c r="B833" t="s">
        <v>4959</v>
      </c>
      <c r="C833" t="s">
        <v>6408</v>
      </c>
      <c r="D833" t="s">
        <v>6400</v>
      </c>
      <c r="E833" t="s">
        <v>6409</v>
      </c>
      <c r="F833">
        <v>5.5</v>
      </c>
      <c r="G833" s="83">
        <v>5.75</v>
      </c>
      <c r="H833">
        <v>1</v>
      </c>
      <c r="I833" t="s">
        <v>3232</v>
      </c>
      <c r="K833" t="s">
        <v>1127</v>
      </c>
      <c r="L833" t="s">
        <v>5312</v>
      </c>
      <c r="M833" t="s">
        <v>5312</v>
      </c>
      <c r="N833" t="s">
        <v>6401</v>
      </c>
      <c r="O833" t="s">
        <v>4958</v>
      </c>
      <c r="P833" t="s">
        <v>6402</v>
      </c>
      <c r="Q833" t="s">
        <v>6487</v>
      </c>
      <c r="R833" t="s">
        <v>6425</v>
      </c>
      <c r="S833" t="s">
        <v>6403</v>
      </c>
      <c r="T833" t="s">
        <v>6404</v>
      </c>
      <c r="U833" s="83" t="str">
        <f t="shared" si="12"/>
        <v>VERNON_6_GONZL2</v>
      </c>
    </row>
    <row r="834" spans="1:21" x14ac:dyDescent="0.25">
      <c r="A834" t="s">
        <v>6397</v>
      </c>
      <c r="B834" t="s">
        <v>5023</v>
      </c>
      <c r="C834" t="s">
        <v>6408</v>
      </c>
      <c r="D834" t="s">
        <v>6400</v>
      </c>
      <c r="E834" t="s">
        <v>6409</v>
      </c>
      <c r="F834">
        <v>5.5</v>
      </c>
      <c r="G834" s="83">
        <v>5.75</v>
      </c>
      <c r="H834">
        <v>1</v>
      </c>
      <c r="I834" t="s">
        <v>3232</v>
      </c>
      <c r="K834" t="s">
        <v>1127</v>
      </c>
      <c r="L834" t="s">
        <v>5312</v>
      </c>
      <c r="M834" t="s">
        <v>5312</v>
      </c>
      <c r="N834" t="s">
        <v>6401</v>
      </c>
      <c r="O834" t="s">
        <v>5022</v>
      </c>
      <c r="P834" t="s">
        <v>6402</v>
      </c>
      <c r="Q834" t="s">
        <v>6487</v>
      </c>
      <c r="R834" t="s">
        <v>6425</v>
      </c>
      <c r="S834" t="s">
        <v>6403</v>
      </c>
      <c r="T834" t="s">
        <v>6404</v>
      </c>
      <c r="U834" s="83" t="str">
        <f t="shared" ref="U834:U897" si="13">IF(J834="",O834,J834)</f>
        <v>VERNON_6_GONZL1</v>
      </c>
    </row>
    <row r="835" spans="1:21" x14ac:dyDescent="0.25">
      <c r="A835" t="s">
        <v>6397</v>
      </c>
      <c r="B835" t="s">
        <v>4072</v>
      </c>
      <c r="C835" t="s">
        <v>6408</v>
      </c>
      <c r="D835" s="82">
        <v>37438</v>
      </c>
      <c r="E835" t="s">
        <v>6409</v>
      </c>
      <c r="F835">
        <v>50</v>
      </c>
      <c r="G835" s="83">
        <v>49.42</v>
      </c>
      <c r="H835">
        <v>1</v>
      </c>
      <c r="I835" t="s">
        <v>6560</v>
      </c>
      <c r="K835" t="s">
        <v>6427</v>
      </c>
      <c r="L835" t="s">
        <v>5312</v>
      </c>
      <c r="M835" t="s">
        <v>5312</v>
      </c>
      <c r="N835" t="s">
        <v>6401</v>
      </c>
      <c r="O835" t="s">
        <v>4071</v>
      </c>
      <c r="P835" t="s">
        <v>6402</v>
      </c>
      <c r="Q835" t="s">
        <v>6427</v>
      </c>
      <c r="R835" t="s">
        <v>6425</v>
      </c>
      <c r="S835" t="s">
        <v>6403</v>
      </c>
      <c r="T835" t="s">
        <v>6407</v>
      </c>
      <c r="U835" s="83" t="str">
        <f t="shared" si="13"/>
        <v>HENRTA_6_UNITA2</v>
      </c>
    </row>
    <row r="836" spans="1:21" x14ac:dyDescent="0.25">
      <c r="A836" t="s">
        <v>6397</v>
      </c>
      <c r="B836" t="s">
        <v>4091</v>
      </c>
      <c r="C836" t="s">
        <v>6408</v>
      </c>
      <c r="D836" s="82">
        <v>37438</v>
      </c>
      <c r="E836" t="s">
        <v>6409</v>
      </c>
      <c r="F836">
        <v>50</v>
      </c>
      <c r="G836" s="83">
        <v>49.98</v>
      </c>
      <c r="H836">
        <v>1</v>
      </c>
      <c r="I836" t="s">
        <v>6560</v>
      </c>
      <c r="K836" t="s">
        <v>6427</v>
      </c>
      <c r="L836" t="s">
        <v>5312</v>
      </c>
      <c r="M836" t="s">
        <v>5312</v>
      </c>
      <c r="N836" t="s">
        <v>6401</v>
      </c>
      <c r="O836" t="s">
        <v>4090</v>
      </c>
      <c r="P836" t="s">
        <v>6402</v>
      </c>
      <c r="Q836" t="s">
        <v>6427</v>
      </c>
      <c r="R836" t="s">
        <v>6425</v>
      </c>
      <c r="S836" t="s">
        <v>6403</v>
      </c>
      <c r="T836" t="s">
        <v>6407</v>
      </c>
      <c r="U836" s="83" t="str">
        <f t="shared" si="13"/>
        <v>HENRTA_6_UNITA1</v>
      </c>
    </row>
    <row r="837" spans="1:21" x14ac:dyDescent="0.25">
      <c r="A837" t="s">
        <v>6397</v>
      </c>
      <c r="B837" t="s">
        <v>693</v>
      </c>
      <c r="C837" t="s">
        <v>6408</v>
      </c>
      <c r="D837" s="82">
        <v>41535</v>
      </c>
      <c r="E837" t="s">
        <v>6418</v>
      </c>
      <c r="F837">
        <v>20</v>
      </c>
      <c r="G837" s="83">
        <v>20</v>
      </c>
      <c r="H837">
        <v>1</v>
      </c>
      <c r="I837" t="s">
        <v>6414</v>
      </c>
      <c r="K837" t="s">
        <v>6427</v>
      </c>
      <c r="L837" t="s">
        <v>5312</v>
      </c>
      <c r="M837" t="s">
        <v>5312</v>
      </c>
      <c r="N837" t="s">
        <v>6401</v>
      </c>
      <c r="O837" t="s">
        <v>694</v>
      </c>
      <c r="P837" t="s">
        <v>6402</v>
      </c>
      <c r="Q837" t="s">
        <v>6427</v>
      </c>
      <c r="R837" t="s">
        <v>6420</v>
      </c>
      <c r="S837" t="s">
        <v>6403</v>
      </c>
      <c r="T837" t="s">
        <v>6407</v>
      </c>
      <c r="U837" s="83" t="str">
        <f t="shared" si="13"/>
        <v>GUERNS_6_SOLAR</v>
      </c>
    </row>
    <row r="838" spans="1:21" x14ac:dyDescent="0.25">
      <c r="A838" t="s">
        <v>6397</v>
      </c>
      <c r="B838" t="s">
        <v>5500</v>
      </c>
      <c r="C838" t="s">
        <v>6408</v>
      </c>
      <c r="D838" s="82">
        <v>42720</v>
      </c>
      <c r="E838" t="s">
        <v>6409</v>
      </c>
      <c r="F838">
        <v>4.5999999999999996</v>
      </c>
      <c r="G838" s="83">
        <v>4.12</v>
      </c>
      <c r="H838">
        <v>1</v>
      </c>
      <c r="I838" t="s">
        <v>7027</v>
      </c>
      <c r="K838" t="s">
        <v>6456</v>
      </c>
      <c r="L838" t="s">
        <v>5319</v>
      </c>
      <c r="M838" t="s">
        <v>5312</v>
      </c>
      <c r="N838" t="s">
        <v>6401</v>
      </c>
      <c r="O838" t="s">
        <v>5499</v>
      </c>
      <c r="P838" t="s">
        <v>6402</v>
      </c>
      <c r="Q838" t="s">
        <v>6456</v>
      </c>
      <c r="R838" t="s">
        <v>6425</v>
      </c>
      <c r="S838" t="s">
        <v>6403</v>
      </c>
      <c r="T838" t="s">
        <v>6404</v>
      </c>
      <c r="U838" s="83" t="str">
        <f t="shared" si="13"/>
        <v>MURRAY_6_UNIT</v>
      </c>
    </row>
    <row r="839" spans="1:21" x14ac:dyDescent="0.25">
      <c r="A839" t="s">
        <v>6397</v>
      </c>
      <c r="B839" t="s">
        <v>4023</v>
      </c>
      <c r="C839" t="s">
        <v>6408</v>
      </c>
      <c r="D839" s="82">
        <v>33970</v>
      </c>
      <c r="E839" t="s">
        <v>6413</v>
      </c>
      <c r="F839">
        <v>20</v>
      </c>
      <c r="G839" s="83">
        <v>20</v>
      </c>
      <c r="H839">
        <v>1</v>
      </c>
      <c r="I839" t="s">
        <v>6414</v>
      </c>
      <c r="K839" t="s">
        <v>6427</v>
      </c>
      <c r="L839" t="s">
        <v>5312</v>
      </c>
      <c r="M839" t="s">
        <v>5312</v>
      </c>
      <c r="N839" t="s">
        <v>6401</v>
      </c>
      <c r="O839" t="s">
        <v>3144</v>
      </c>
      <c r="P839" t="s">
        <v>6402</v>
      </c>
      <c r="Q839" t="s">
        <v>6427</v>
      </c>
      <c r="R839" t="s">
        <v>3385</v>
      </c>
      <c r="S839" t="s">
        <v>6403</v>
      </c>
      <c r="T839" t="s">
        <v>6407</v>
      </c>
      <c r="U839" s="83" t="str">
        <f t="shared" si="13"/>
        <v>GRIZLY_1_UNIT 1</v>
      </c>
    </row>
    <row r="840" spans="1:21" x14ac:dyDescent="0.25">
      <c r="A840" t="s">
        <v>6996</v>
      </c>
      <c r="B840" t="s">
        <v>7460</v>
      </c>
      <c r="C840" t="s">
        <v>6408</v>
      </c>
      <c r="D840" t="s">
        <v>6400</v>
      </c>
      <c r="E840" t="s">
        <v>6409</v>
      </c>
      <c r="F840" t="s">
        <v>6432</v>
      </c>
      <c r="G840" s="83">
        <v>570</v>
      </c>
      <c r="H840">
        <v>1</v>
      </c>
      <c r="I840" t="s">
        <v>6998</v>
      </c>
      <c r="K840" t="s">
        <v>1127</v>
      </c>
      <c r="L840" t="s">
        <v>5312</v>
      </c>
      <c r="M840" t="s">
        <v>5312</v>
      </c>
      <c r="N840" t="s">
        <v>6434</v>
      </c>
      <c r="O840" t="s">
        <v>7461</v>
      </c>
      <c r="P840" t="s">
        <v>6402</v>
      </c>
      <c r="Q840" t="s">
        <v>1127</v>
      </c>
      <c r="R840" t="s">
        <v>6436</v>
      </c>
      <c r="S840" t="s">
        <v>6403</v>
      </c>
      <c r="T840" t="s">
        <v>6404</v>
      </c>
      <c r="U840" s="83" t="str">
        <f t="shared" si="13"/>
        <v>GRIFFI_2_LSPDYN</v>
      </c>
    </row>
    <row r="841" spans="1:21" x14ac:dyDescent="0.25">
      <c r="A841" t="s">
        <v>6397</v>
      </c>
      <c r="B841" t="s">
        <v>4022</v>
      </c>
      <c r="C841" t="s">
        <v>6408</v>
      </c>
      <c r="D841" s="82">
        <v>41365</v>
      </c>
      <c r="E841" t="s">
        <v>6418</v>
      </c>
      <c r="F841">
        <v>2.5</v>
      </c>
      <c r="G841" s="83">
        <v>2.5</v>
      </c>
      <c r="H841">
        <v>1</v>
      </c>
      <c r="I841" t="s">
        <v>7332</v>
      </c>
      <c r="K841" t="s">
        <v>6427</v>
      </c>
      <c r="L841" t="s">
        <v>5312</v>
      </c>
      <c r="M841" t="s">
        <v>5312</v>
      </c>
      <c r="N841" t="s">
        <v>6401</v>
      </c>
      <c r="O841" t="s">
        <v>2741</v>
      </c>
      <c r="P841" t="s">
        <v>6402</v>
      </c>
      <c r="Q841" t="s">
        <v>6427</v>
      </c>
      <c r="R841" t="s">
        <v>6420</v>
      </c>
      <c r="S841" t="s">
        <v>6403</v>
      </c>
      <c r="T841" t="s">
        <v>6407</v>
      </c>
      <c r="U841" s="83" t="str">
        <f t="shared" si="13"/>
        <v>GRIDLY_6_SOLAR</v>
      </c>
    </row>
    <row r="842" spans="1:21" x14ac:dyDescent="0.25">
      <c r="A842" t="s">
        <v>6397</v>
      </c>
      <c r="B842" t="s">
        <v>4028</v>
      </c>
      <c r="C842" t="s">
        <v>6408</v>
      </c>
      <c r="D842" s="82">
        <v>32793</v>
      </c>
      <c r="E842" t="s">
        <v>6409</v>
      </c>
      <c r="F842">
        <v>63.8</v>
      </c>
      <c r="G842" s="83">
        <v>49.5</v>
      </c>
      <c r="H842">
        <v>1</v>
      </c>
      <c r="I842" t="s">
        <v>6414</v>
      </c>
      <c r="K842" t="s">
        <v>6427</v>
      </c>
      <c r="L842" t="s">
        <v>5319</v>
      </c>
      <c r="M842" t="s">
        <v>5312</v>
      </c>
      <c r="N842" t="s">
        <v>6401</v>
      </c>
      <c r="O842" t="s">
        <v>4027</v>
      </c>
      <c r="P842" t="s">
        <v>6402</v>
      </c>
      <c r="Q842" t="s">
        <v>6427</v>
      </c>
      <c r="R842" t="s">
        <v>6425</v>
      </c>
      <c r="S842" t="s">
        <v>6403</v>
      </c>
      <c r="T842" t="s">
        <v>6407</v>
      </c>
      <c r="U842" s="83" t="str">
        <f t="shared" si="13"/>
        <v>GRNLF2_1_UNIT</v>
      </c>
    </row>
    <row r="843" spans="1:21" x14ac:dyDescent="0.25">
      <c r="A843" t="s">
        <v>6397</v>
      </c>
      <c r="B843" t="s">
        <v>5510</v>
      </c>
      <c r="C843" t="s">
        <v>6408</v>
      </c>
      <c r="D843" s="82">
        <v>43337</v>
      </c>
      <c r="E843" t="s">
        <v>6418</v>
      </c>
      <c r="F843">
        <v>3</v>
      </c>
      <c r="G843" s="83">
        <v>3</v>
      </c>
      <c r="H843">
        <v>1</v>
      </c>
      <c r="I843" t="s">
        <v>6419</v>
      </c>
      <c r="K843" t="s">
        <v>1127</v>
      </c>
      <c r="L843" t="s">
        <v>5312</v>
      </c>
      <c r="M843" t="s">
        <v>5312</v>
      </c>
      <c r="N843" t="s">
        <v>6401</v>
      </c>
      <c r="O843" t="s">
        <v>5509</v>
      </c>
      <c r="P843" t="s">
        <v>6402</v>
      </c>
      <c r="Q843" t="s">
        <v>1127</v>
      </c>
      <c r="R843" t="s">
        <v>6420</v>
      </c>
      <c r="S843" t="s">
        <v>6403</v>
      </c>
      <c r="T843" t="s">
        <v>6404</v>
      </c>
      <c r="U843" s="83" t="str">
        <f t="shared" si="13"/>
        <v>OASIS_6_GBDSR4</v>
      </c>
    </row>
    <row r="844" spans="1:21" x14ac:dyDescent="0.25">
      <c r="A844" t="s">
        <v>6397</v>
      </c>
      <c r="B844" t="s">
        <v>5468</v>
      </c>
      <c r="C844" t="s">
        <v>6408</v>
      </c>
      <c r="D844" s="82">
        <v>43330</v>
      </c>
      <c r="E844" t="s">
        <v>6418</v>
      </c>
      <c r="F844">
        <v>3</v>
      </c>
      <c r="G844" s="83">
        <v>3</v>
      </c>
      <c r="H844">
        <v>1</v>
      </c>
      <c r="I844" t="s">
        <v>7131</v>
      </c>
      <c r="K844" t="s">
        <v>1127</v>
      </c>
      <c r="L844" t="s">
        <v>5312</v>
      </c>
      <c r="M844" t="s">
        <v>5312</v>
      </c>
      <c r="N844" t="s">
        <v>6401</v>
      </c>
      <c r="O844" t="s">
        <v>5467</v>
      </c>
      <c r="P844" t="s">
        <v>6402</v>
      </c>
      <c r="Q844" t="s">
        <v>1127</v>
      </c>
      <c r="R844" t="s">
        <v>6420</v>
      </c>
      <c r="S844" t="s">
        <v>6403</v>
      </c>
      <c r="T844" t="s">
        <v>6404</v>
      </c>
      <c r="U844" s="83" t="str">
        <f t="shared" si="13"/>
        <v>LITLRK_6_GBCSR1</v>
      </c>
    </row>
    <row r="845" spans="1:21" x14ac:dyDescent="0.25">
      <c r="A845" t="s">
        <v>6397</v>
      </c>
      <c r="B845" t="s">
        <v>5888</v>
      </c>
      <c r="C845" t="s">
        <v>6408</v>
      </c>
      <c r="D845" s="82">
        <v>43462</v>
      </c>
      <c r="E845" t="s">
        <v>6418</v>
      </c>
      <c r="F845">
        <v>3</v>
      </c>
      <c r="G845" s="83">
        <v>3</v>
      </c>
      <c r="H845">
        <v>1</v>
      </c>
      <c r="I845" t="s">
        <v>6796</v>
      </c>
      <c r="K845" t="s">
        <v>1127</v>
      </c>
      <c r="L845" t="s">
        <v>5312</v>
      </c>
      <c r="M845" t="s">
        <v>5312</v>
      </c>
      <c r="N845" t="s">
        <v>6401</v>
      </c>
      <c r="O845" t="s">
        <v>5887</v>
      </c>
      <c r="P845" t="s">
        <v>6402</v>
      </c>
      <c r="Q845" t="s">
        <v>1127</v>
      </c>
      <c r="R845" t="s">
        <v>6420</v>
      </c>
      <c r="S845" t="s">
        <v>6403</v>
      </c>
      <c r="T845" t="s">
        <v>6404</v>
      </c>
      <c r="U845" s="83" t="str">
        <f t="shared" si="13"/>
        <v>PIUTE_6_GNBSR1</v>
      </c>
    </row>
    <row r="846" spans="1:21" x14ac:dyDescent="0.25">
      <c r="A846" t="s">
        <v>6397</v>
      </c>
      <c r="B846" t="s">
        <v>3745</v>
      </c>
      <c r="C846" t="s">
        <v>6408</v>
      </c>
      <c r="D846" s="82">
        <v>41491</v>
      </c>
      <c r="E846" t="s">
        <v>6418</v>
      </c>
      <c r="F846">
        <v>1</v>
      </c>
      <c r="G846" s="83">
        <v>1</v>
      </c>
      <c r="H846">
        <v>1</v>
      </c>
      <c r="I846" t="s">
        <v>6819</v>
      </c>
      <c r="K846" t="s">
        <v>6427</v>
      </c>
      <c r="L846" t="s">
        <v>5312</v>
      </c>
      <c r="M846" t="s">
        <v>5312</v>
      </c>
      <c r="N846" t="s">
        <v>6401</v>
      </c>
      <c r="O846" t="s">
        <v>950</v>
      </c>
      <c r="P846" t="s">
        <v>6402</v>
      </c>
      <c r="Q846" t="s">
        <v>6427</v>
      </c>
      <c r="R846" t="s">
        <v>6420</v>
      </c>
      <c r="S846" t="s">
        <v>6403</v>
      </c>
      <c r="T846" t="s">
        <v>6407</v>
      </c>
      <c r="U846" s="83" t="str">
        <f t="shared" si="13"/>
        <v>DAVIS_1_SOLAR2</v>
      </c>
    </row>
    <row r="847" spans="1:21" x14ac:dyDescent="0.25">
      <c r="A847" t="s">
        <v>6397</v>
      </c>
      <c r="B847" t="s">
        <v>3744</v>
      </c>
      <c r="C847" t="s">
        <v>6408</v>
      </c>
      <c r="D847" s="82">
        <v>41456</v>
      </c>
      <c r="E847" t="s">
        <v>6418</v>
      </c>
      <c r="F847">
        <v>1</v>
      </c>
      <c r="G847" s="83">
        <v>1</v>
      </c>
      <c r="H847">
        <v>1</v>
      </c>
      <c r="I847" t="s">
        <v>6819</v>
      </c>
      <c r="K847" t="s">
        <v>6427</v>
      </c>
      <c r="L847" t="s">
        <v>5312</v>
      </c>
      <c r="M847" t="s">
        <v>5312</v>
      </c>
      <c r="N847" t="s">
        <v>6401</v>
      </c>
      <c r="O847" t="s">
        <v>947</v>
      </c>
      <c r="P847" t="s">
        <v>6402</v>
      </c>
      <c r="Q847" t="s">
        <v>6427</v>
      </c>
      <c r="R847" t="s">
        <v>6420</v>
      </c>
      <c r="S847" t="s">
        <v>6403</v>
      </c>
      <c r="T847" t="s">
        <v>6407</v>
      </c>
      <c r="U847" s="83" t="str">
        <f t="shared" si="13"/>
        <v>DAVIS_1_SOLAR1</v>
      </c>
    </row>
    <row r="848" spans="1:21" x14ac:dyDescent="0.25">
      <c r="A848" t="s">
        <v>6397</v>
      </c>
      <c r="B848" t="s">
        <v>5886</v>
      </c>
      <c r="C848" t="s">
        <v>6408</v>
      </c>
      <c r="D848" s="82">
        <v>32004</v>
      </c>
      <c r="E848" t="s">
        <v>6413</v>
      </c>
      <c r="F848">
        <v>3.8</v>
      </c>
      <c r="G848" s="83">
        <v>1.1000000000000001</v>
      </c>
      <c r="H848">
        <v>1</v>
      </c>
      <c r="I848" t="s">
        <v>6414</v>
      </c>
      <c r="K848" t="s">
        <v>6427</v>
      </c>
      <c r="L848" t="s">
        <v>5319</v>
      </c>
      <c r="M848" t="s">
        <v>5312</v>
      </c>
      <c r="N848" t="s">
        <v>6401</v>
      </c>
      <c r="O848" t="s">
        <v>517</v>
      </c>
      <c r="P848" t="s">
        <v>6402</v>
      </c>
      <c r="Q848" t="s">
        <v>6427</v>
      </c>
      <c r="R848" t="s">
        <v>3385</v>
      </c>
      <c r="S848" t="s">
        <v>6403</v>
      </c>
      <c r="T848" t="s">
        <v>6407</v>
      </c>
      <c r="U848" s="83" t="str">
        <f t="shared" si="13"/>
        <v>PIT5_7_QFUNTS</v>
      </c>
    </row>
    <row r="849" spans="1:21" x14ac:dyDescent="0.25">
      <c r="A849" t="s">
        <v>6397</v>
      </c>
      <c r="B849" t="s">
        <v>4206</v>
      </c>
      <c r="C849" t="s">
        <v>6408</v>
      </c>
      <c r="D849" s="82">
        <v>39345</v>
      </c>
      <c r="E849" t="s">
        <v>6409</v>
      </c>
      <c r="F849">
        <v>59</v>
      </c>
      <c r="G849" s="83">
        <v>47.39</v>
      </c>
      <c r="H849">
        <v>1</v>
      </c>
      <c r="I849" t="s">
        <v>6443</v>
      </c>
      <c r="K849" t="s">
        <v>1127</v>
      </c>
      <c r="L849" t="s">
        <v>5312</v>
      </c>
      <c r="M849" t="s">
        <v>5312</v>
      </c>
      <c r="N849" t="s">
        <v>6401</v>
      </c>
      <c r="O849" t="s">
        <v>4205</v>
      </c>
      <c r="P849" t="s">
        <v>6402</v>
      </c>
      <c r="Q849" t="s">
        <v>1127</v>
      </c>
      <c r="R849" t="s">
        <v>6425</v>
      </c>
      <c r="S849" t="s">
        <v>6403</v>
      </c>
      <c r="T849" t="s">
        <v>6404</v>
      </c>
      <c r="U849" s="83" t="str">
        <f t="shared" si="13"/>
        <v>ETIWND_6_GRPLND</v>
      </c>
    </row>
    <row r="850" spans="1:21" x14ac:dyDescent="0.25">
      <c r="A850" t="s">
        <v>6397</v>
      </c>
      <c r="B850" t="s">
        <v>4020</v>
      </c>
      <c r="C850" t="s">
        <v>6408</v>
      </c>
      <c r="D850" s="82">
        <v>42147</v>
      </c>
      <c r="E850" t="s">
        <v>6418</v>
      </c>
      <c r="F850">
        <v>12</v>
      </c>
      <c r="G850" s="83">
        <v>12</v>
      </c>
      <c r="H850">
        <v>1</v>
      </c>
      <c r="I850" t="s">
        <v>6887</v>
      </c>
      <c r="K850" t="s">
        <v>6427</v>
      </c>
      <c r="L850" t="s">
        <v>5312</v>
      </c>
      <c r="M850" t="s">
        <v>5312</v>
      </c>
      <c r="N850" t="s">
        <v>6401</v>
      </c>
      <c r="O850" t="s">
        <v>2897</v>
      </c>
      <c r="P850" t="s">
        <v>6402</v>
      </c>
      <c r="Q850" t="s">
        <v>6427</v>
      </c>
      <c r="R850" t="s">
        <v>6420</v>
      </c>
      <c r="S850" t="s">
        <v>6403</v>
      </c>
      <c r="T850" t="s">
        <v>6451</v>
      </c>
      <c r="U850" s="83" t="str">
        <f t="shared" si="13"/>
        <v>GOOSLK_1_SOLAR1</v>
      </c>
    </row>
    <row r="851" spans="1:21" x14ac:dyDescent="0.25">
      <c r="A851" t="s">
        <v>6397</v>
      </c>
      <c r="B851" t="s">
        <v>3581</v>
      </c>
      <c r="C851" t="s">
        <v>6408</v>
      </c>
      <c r="D851" s="82">
        <v>37627</v>
      </c>
      <c r="E851" t="s">
        <v>6409</v>
      </c>
      <c r="F851">
        <v>49.9</v>
      </c>
      <c r="G851" s="83">
        <v>47.4</v>
      </c>
      <c r="H851">
        <v>1</v>
      </c>
      <c r="I851" t="s">
        <v>7164</v>
      </c>
      <c r="K851" t="s">
        <v>6427</v>
      </c>
      <c r="L851" t="s">
        <v>5312</v>
      </c>
      <c r="M851" t="s">
        <v>5312</v>
      </c>
      <c r="N851" t="s">
        <v>6401</v>
      </c>
      <c r="O851" t="s">
        <v>3580</v>
      </c>
      <c r="P851" t="s">
        <v>6402</v>
      </c>
      <c r="Q851" t="s">
        <v>6427</v>
      </c>
      <c r="R851" t="s">
        <v>6425</v>
      </c>
      <c r="S851" t="s">
        <v>6403</v>
      </c>
      <c r="T851" t="s">
        <v>6407</v>
      </c>
      <c r="U851" s="83" t="str">
        <f t="shared" si="13"/>
        <v>LMBEPK_2_UNITA3</v>
      </c>
    </row>
    <row r="852" spans="1:21" x14ac:dyDescent="0.25">
      <c r="A852" t="s">
        <v>6397</v>
      </c>
      <c r="B852" t="s">
        <v>1152</v>
      </c>
      <c r="C852" t="s">
        <v>6408</v>
      </c>
      <c r="D852" s="82">
        <v>36743</v>
      </c>
      <c r="E852" t="s">
        <v>3785</v>
      </c>
      <c r="F852">
        <v>3.1</v>
      </c>
      <c r="G852" s="83">
        <v>2.84</v>
      </c>
      <c r="H852">
        <v>1</v>
      </c>
      <c r="I852" t="s">
        <v>1151</v>
      </c>
      <c r="K852" t="s">
        <v>1127</v>
      </c>
      <c r="L852" t="s">
        <v>5312</v>
      </c>
      <c r="M852" t="s">
        <v>5312</v>
      </c>
      <c r="N852" t="s">
        <v>6401</v>
      </c>
      <c r="O852" t="s">
        <v>1152</v>
      </c>
      <c r="P852" t="s">
        <v>6402</v>
      </c>
      <c r="Q852" t="s">
        <v>1127</v>
      </c>
      <c r="R852" t="s">
        <v>6410</v>
      </c>
      <c r="S852" t="s">
        <v>6403</v>
      </c>
      <c r="T852" t="s">
        <v>6404</v>
      </c>
      <c r="U852" s="83" t="str">
        <f t="shared" si="13"/>
        <v>GOLETA_6_TAJIGS</v>
      </c>
    </row>
    <row r="853" spans="1:21" x14ac:dyDescent="0.25">
      <c r="A853" t="s">
        <v>6397</v>
      </c>
      <c r="B853" t="s">
        <v>4005</v>
      </c>
      <c r="C853" t="s">
        <v>6408</v>
      </c>
      <c r="D853" s="82">
        <v>31413</v>
      </c>
      <c r="E853" t="s">
        <v>6429</v>
      </c>
      <c r="F853">
        <v>0.5</v>
      </c>
      <c r="G853" s="83">
        <v>0.4</v>
      </c>
      <c r="H853">
        <v>1</v>
      </c>
      <c r="I853" t="s">
        <v>6443</v>
      </c>
      <c r="K853" t="s">
        <v>1127</v>
      </c>
      <c r="L853" t="s">
        <v>5319</v>
      </c>
      <c r="M853" t="s">
        <v>5312</v>
      </c>
      <c r="N853" t="s">
        <v>6401</v>
      </c>
      <c r="O853" t="s">
        <v>1327</v>
      </c>
      <c r="P853" t="s">
        <v>6402</v>
      </c>
      <c r="Q853" t="s">
        <v>1127</v>
      </c>
      <c r="R853" t="s">
        <v>6429</v>
      </c>
      <c r="S853" t="s">
        <v>6403</v>
      </c>
      <c r="T853" t="s">
        <v>6404</v>
      </c>
      <c r="U853" s="83" t="str">
        <f t="shared" si="13"/>
        <v>GOLETA_2_QF</v>
      </c>
    </row>
    <row r="854" spans="1:21" x14ac:dyDescent="0.25">
      <c r="A854" t="s">
        <v>6397</v>
      </c>
      <c r="B854" t="s">
        <v>3750</v>
      </c>
      <c r="C854" t="s">
        <v>6408</v>
      </c>
      <c r="D854" s="82">
        <v>42095</v>
      </c>
      <c r="E854" t="s">
        <v>6418</v>
      </c>
      <c r="F854">
        <v>1.8</v>
      </c>
      <c r="G854" s="83">
        <v>1.75</v>
      </c>
      <c r="H854">
        <v>1</v>
      </c>
      <c r="I854" t="s">
        <v>7100</v>
      </c>
      <c r="K854" t="s">
        <v>1127</v>
      </c>
      <c r="L854" t="s">
        <v>5312</v>
      </c>
      <c r="M854" t="s">
        <v>5312</v>
      </c>
      <c r="N854" t="s">
        <v>6401</v>
      </c>
      <c r="O854" t="s">
        <v>1854</v>
      </c>
      <c r="P854" t="s">
        <v>6402</v>
      </c>
      <c r="Q854" t="s">
        <v>1127</v>
      </c>
      <c r="R854" t="s">
        <v>6420</v>
      </c>
      <c r="S854" t="s">
        <v>6403</v>
      </c>
      <c r="T854" t="s">
        <v>6404</v>
      </c>
      <c r="U854" s="83" t="str">
        <f t="shared" si="13"/>
        <v>DELAMO_2_SOLAR2</v>
      </c>
    </row>
    <row r="855" spans="1:21" x14ac:dyDescent="0.25">
      <c r="A855" t="s">
        <v>6397</v>
      </c>
      <c r="B855" t="s">
        <v>1959</v>
      </c>
      <c r="C855" t="s">
        <v>6408</v>
      </c>
      <c r="D855" s="82">
        <v>42790</v>
      </c>
      <c r="E855" t="s">
        <v>6418</v>
      </c>
      <c r="F855">
        <v>1</v>
      </c>
      <c r="G855" s="83">
        <v>1</v>
      </c>
      <c r="H855">
        <v>1</v>
      </c>
      <c r="I855" t="s">
        <v>7292</v>
      </c>
      <c r="K855" t="s">
        <v>1127</v>
      </c>
      <c r="L855" t="s">
        <v>5312</v>
      </c>
      <c r="M855" t="s">
        <v>5312</v>
      </c>
      <c r="N855" t="s">
        <v>6401</v>
      </c>
      <c r="O855" t="s">
        <v>1960</v>
      </c>
      <c r="P855" t="s">
        <v>6402</v>
      </c>
      <c r="Q855" t="s">
        <v>1127</v>
      </c>
      <c r="R855" t="s">
        <v>6420</v>
      </c>
      <c r="S855" t="s">
        <v>6403</v>
      </c>
      <c r="T855" t="s">
        <v>6404</v>
      </c>
      <c r="U855" s="83" t="str">
        <f t="shared" si="13"/>
        <v>DELAMO_2_SOLAR5</v>
      </c>
    </row>
    <row r="856" spans="1:21" x14ac:dyDescent="0.25">
      <c r="A856" t="s">
        <v>6397</v>
      </c>
      <c r="B856" t="s">
        <v>3749</v>
      </c>
      <c r="C856" t="s">
        <v>6408</v>
      </c>
      <c r="D856" s="82">
        <v>42116</v>
      </c>
      <c r="E856" t="s">
        <v>6418</v>
      </c>
      <c r="F856">
        <v>1.5</v>
      </c>
      <c r="G856" s="83">
        <v>1.5</v>
      </c>
      <c r="H856">
        <v>1</v>
      </c>
      <c r="I856" t="s">
        <v>7100</v>
      </c>
      <c r="K856" t="s">
        <v>1127</v>
      </c>
      <c r="L856" t="s">
        <v>5312</v>
      </c>
      <c r="M856" t="s">
        <v>5312</v>
      </c>
      <c r="N856" t="s">
        <v>6401</v>
      </c>
      <c r="O856" t="s">
        <v>1851</v>
      </c>
      <c r="P856" t="s">
        <v>6402</v>
      </c>
      <c r="Q856" t="s">
        <v>1127</v>
      </c>
      <c r="R856" t="s">
        <v>6420</v>
      </c>
      <c r="S856" t="s">
        <v>6403</v>
      </c>
      <c r="T856" t="s">
        <v>6404</v>
      </c>
      <c r="U856" s="83" t="str">
        <f t="shared" si="13"/>
        <v>DELAMO_2_SOLAR1</v>
      </c>
    </row>
    <row r="857" spans="1:21" x14ac:dyDescent="0.25">
      <c r="A857" t="s">
        <v>6397</v>
      </c>
      <c r="B857" t="s">
        <v>1956</v>
      </c>
      <c r="C857" t="s">
        <v>6408</v>
      </c>
      <c r="D857" s="82">
        <v>42790</v>
      </c>
      <c r="E857" t="s">
        <v>6418</v>
      </c>
      <c r="F857">
        <v>1.3</v>
      </c>
      <c r="G857" s="83">
        <v>1.25</v>
      </c>
      <c r="H857">
        <v>1</v>
      </c>
      <c r="I857" t="s">
        <v>7292</v>
      </c>
      <c r="K857" t="s">
        <v>1127</v>
      </c>
      <c r="L857" t="s">
        <v>5312</v>
      </c>
      <c r="M857" t="s">
        <v>5312</v>
      </c>
      <c r="N857" t="s">
        <v>6401</v>
      </c>
      <c r="O857" t="s">
        <v>1957</v>
      </c>
      <c r="P857" t="s">
        <v>6402</v>
      </c>
      <c r="Q857" t="s">
        <v>1127</v>
      </c>
      <c r="R857" t="s">
        <v>6420</v>
      </c>
      <c r="S857" t="s">
        <v>6403</v>
      </c>
      <c r="T857" t="s">
        <v>6404</v>
      </c>
      <c r="U857" s="83" t="str">
        <f t="shared" si="13"/>
        <v>DELAMO_2_SOLAR3</v>
      </c>
    </row>
    <row r="858" spans="1:21" x14ac:dyDescent="0.25">
      <c r="A858" t="s">
        <v>6397</v>
      </c>
      <c r="B858" t="s">
        <v>1953</v>
      </c>
      <c r="C858" t="s">
        <v>6408</v>
      </c>
      <c r="D858" s="82">
        <v>42790</v>
      </c>
      <c r="E858" t="s">
        <v>6418</v>
      </c>
      <c r="F858">
        <v>1.4</v>
      </c>
      <c r="G858" s="83">
        <v>1.3</v>
      </c>
      <c r="H858">
        <v>1</v>
      </c>
      <c r="I858" t="s">
        <v>7420</v>
      </c>
      <c r="K858" t="s">
        <v>1127</v>
      </c>
      <c r="L858" t="s">
        <v>5312</v>
      </c>
      <c r="M858" t="s">
        <v>5312</v>
      </c>
      <c r="N858" t="s">
        <v>6401</v>
      </c>
      <c r="O858" t="s">
        <v>1954</v>
      </c>
      <c r="P858" t="s">
        <v>6402</v>
      </c>
      <c r="Q858" t="s">
        <v>1127</v>
      </c>
      <c r="R858" t="s">
        <v>6420</v>
      </c>
      <c r="S858" t="s">
        <v>6403</v>
      </c>
      <c r="T858" t="s">
        <v>6404</v>
      </c>
      <c r="U858" s="83" t="str">
        <f t="shared" si="13"/>
        <v>DELAMO_2_SOLAR4</v>
      </c>
    </row>
    <row r="859" spans="1:21" x14ac:dyDescent="0.25">
      <c r="A859" t="s">
        <v>6397</v>
      </c>
      <c r="B859" t="s">
        <v>3751</v>
      </c>
      <c r="C859" t="s">
        <v>6408</v>
      </c>
      <c r="D859" s="82">
        <v>40949</v>
      </c>
      <c r="E859" t="s">
        <v>6418</v>
      </c>
      <c r="F859">
        <v>1.3</v>
      </c>
      <c r="G859" s="83">
        <v>1.1599999999999999</v>
      </c>
      <c r="H859">
        <v>1</v>
      </c>
      <c r="I859" t="s">
        <v>7148</v>
      </c>
      <c r="K859" t="s">
        <v>1127</v>
      </c>
      <c r="L859" t="s">
        <v>5312</v>
      </c>
      <c r="M859" t="s">
        <v>5312</v>
      </c>
      <c r="N859" t="s">
        <v>6401</v>
      </c>
      <c r="O859" t="s">
        <v>1498</v>
      </c>
      <c r="P859" t="s">
        <v>6402</v>
      </c>
      <c r="Q859" t="s">
        <v>1127</v>
      </c>
      <c r="R859" t="s">
        <v>6420</v>
      </c>
      <c r="S859" t="s">
        <v>6403</v>
      </c>
      <c r="T859" t="s">
        <v>6404</v>
      </c>
      <c r="U859" s="83" t="str">
        <f t="shared" si="13"/>
        <v>DELAMO_2_SOLRC1</v>
      </c>
    </row>
    <row r="860" spans="1:21" x14ac:dyDescent="0.25">
      <c r="A860" t="s">
        <v>6397</v>
      </c>
      <c r="B860" t="s">
        <v>3752</v>
      </c>
      <c r="C860" t="s">
        <v>6408</v>
      </c>
      <c r="D860" s="82">
        <v>41001</v>
      </c>
      <c r="E860" t="s">
        <v>6418</v>
      </c>
      <c r="F860">
        <v>1.4</v>
      </c>
      <c r="G860" s="83">
        <v>1.25</v>
      </c>
      <c r="H860">
        <v>1</v>
      </c>
      <c r="I860" t="s">
        <v>7148</v>
      </c>
      <c r="K860" t="s">
        <v>1127</v>
      </c>
      <c r="L860" t="s">
        <v>5312</v>
      </c>
      <c r="M860" t="s">
        <v>5312</v>
      </c>
      <c r="N860" t="s">
        <v>6401</v>
      </c>
      <c r="O860" t="s">
        <v>1501</v>
      </c>
      <c r="P860" t="s">
        <v>6402</v>
      </c>
      <c r="Q860" t="s">
        <v>1127</v>
      </c>
      <c r="R860" t="s">
        <v>6420</v>
      </c>
      <c r="S860" t="s">
        <v>6403</v>
      </c>
      <c r="T860" t="s">
        <v>6404</v>
      </c>
      <c r="U860" s="83" t="str">
        <f t="shared" si="13"/>
        <v>DELAMO_2_SOLRD</v>
      </c>
    </row>
    <row r="861" spans="1:21" x14ac:dyDescent="0.25">
      <c r="A861" t="s">
        <v>6397</v>
      </c>
      <c r="B861" t="s">
        <v>6344</v>
      </c>
      <c r="C861" t="s">
        <v>6408</v>
      </c>
      <c r="D861" s="82">
        <v>43048</v>
      </c>
      <c r="E861" t="s">
        <v>3399</v>
      </c>
      <c r="F861">
        <v>46</v>
      </c>
      <c r="G861" s="83">
        <v>46</v>
      </c>
      <c r="H861">
        <v>1</v>
      </c>
      <c r="I861" t="s">
        <v>6870</v>
      </c>
      <c r="K861" t="s">
        <v>6427</v>
      </c>
      <c r="L861" t="s">
        <v>5312</v>
      </c>
      <c r="M861" t="s">
        <v>5312</v>
      </c>
      <c r="N861" t="s">
        <v>6401</v>
      </c>
      <c r="O861" t="s">
        <v>6343</v>
      </c>
      <c r="P861" t="s">
        <v>6402</v>
      </c>
      <c r="Q861" t="s">
        <v>6427</v>
      </c>
      <c r="R861" t="s">
        <v>3399</v>
      </c>
      <c r="S861" t="s">
        <v>6403</v>
      </c>
      <c r="T861" t="s">
        <v>6407</v>
      </c>
      <c r="U861" s="83" t="str">
        <f t="shared" si="13"/>
        <v>USWND2_1_WIND3</v>
      </c>
    </row>
    <row r="862" spans="1:21" x14ac:dyDescent="0.25">
      <c r="A862" t="s">
        <v>6397</v>
      </c>
      <c r="B862" t="s">
        <v>3246</v>
      </c>
      <c r="C862" t="s">
        <v>6408</v>
      </c>
      <c r="D862" s="82">
        <v>42361</v>
      </c>
      <c r="E862" t="s">
        <v>3399</v>
      </c>
      <c r="F862">
        <v>43</v>
      </c>
      <c r="G862" s="83">
        <v>42.96</v>
      </c>
      <c r="H862">
        <v>1</v>
      </c>
      <c r="I862" t="s">
        <v>7078</v>
      </c>
      <c r="K862" t="s">
        <v>6427</v>
      </c>
      <c r="L862" t="s">
        <v>5312</v>
      </c>
      <c r="M862" t="s">
        <v>5312</v>
      </c>
      <c r="N862" t="s">
        <v>6401</v>
      </c>
      <c r="O862" t="s">
        <v>3247</v>
      </c>
      <c r="P862" t="s">
        <v>6402</v>
      </c>
      <c r="Q862" t="s">
        <v>6427</v>
      </c>
      <c r="R862" t="s">
        <v>3399</v>
      </c>
      <c r="S862" t="s">
        <v>6403</v>
      </c>
      <c r="T862" t="s">
        <v>6407</v>
      </c>
      <c r="U862" s="83" t="str">
        <f t="shared" si="13"/>
        <v>USWND2_1_WIND2</v>
      </c>
    </row>
    <row r="863" spans="1:21" x14ac:dyDescent="0.25">
      <c r="A863" t="s">
        <v>6397</v>
      </c>
      <c r="B863" t="s">
        <v>3279</v>
      </c>
      <c r="C863" t="s">
        <v>6408</v>
      </c>
      <c r="D863" s="82">
        <v>42356</v>
      </c>
      <c r="E863" t="s">
        <v>3399</v>
      </c>
      <c r="F863">
        <v>43</v>
      </c>
      <c r="G863" s="83">
        <v>42.96</v>
      </c>
      <c r="H863">
        <v>1</v>
      </c>
      <c r="I863" t="s">
        <v>7078</v>
      </c>
      <c r="K863" t="s">
        <v>6427</v>
      </c>
      <c r="L863" t="s">
        <v>5312</v>
      </c>
      <c r="M863" t="s">
        <v>5312</v>
      </c>
      <c r="N863" t="s">
        <v>6401</v>
      </c>
      <c r="O863" t="s">
        <v>3280</v>
      </c>
      <c r="P863" t="s">
        <v>6402</v>
      </c>
      <c r="Q863" t="s">
        <v>6427</v>
      </c>
      <c r="R863" t="s">
        <v>3399</v>
      </c>
      <c r="S863" t="s">
        <v>6403</v>
      </c>
      <c r="T863" t="s">
        <v>6407</v>
      </c>
      <c r="U863" s="83" t="str">
        <f t="shared" si="13"/>
        <v>USWND2_1_WIND1</v>
      </c>
    </row>
    <row r="864" spans="1:21" x14ac:dyDescent="0.25">
      <c r="A864" t="s">
        <v>6397</v>
      </c>
      <c r="B864" t="s">
        <v>3857</v>
      </c>
      <c r="C864" t="s">
        <v>6408</v>
      </c>
      <c r="D864" s="82">
        <v>34335</v>
      </c>
      <c r="E864" t="s">
        <v>6409</v>
      </c>
      <c r="F864">
        <v>49.9</v>
      </c>
      <c r="G864" s="83">
        <v>49.9</v>
      </c>
      <c r="H864">
        <v>1</v>
      </c>
      <c r="I864" t="s">
        <v>7527</v>
      </c>
      <c r="K864" t="s">
        <v>6456</v>
      </c>
      <c r="L864" t="s">
        <v>5319</v>
      </c>
      <c r="M864" t="s">
        <v>5312</v>
      </c>
      <c r="N864" t="s">
        <v>6401</v>
      </c>
      <c r="O864" t="s">
        <v>3856</v>
      </c>
      <c r="P864" t="s">
        <v>6402</v>
      </c>
      <c r="Q864" t="s">
        <v>6456</v>
      </c>
      <c r="R864" t="s">
        <v>6425</v>
      </c>
      <c r="S864" t="s">
        <v>6403</v>
      </c>
      <c r="T864" t="s">
        <v>6404</v>
      </c>
      <c r="U864" s="83" t="str">
        <f t="shared" si="13"/>
        <v>ESCO_6_GLMQF</v>
      </c>
    </row>
    <row r="865" spans="1:21" x14ac:dyDescent="0.25">
      <c r="A865" t="s">
        <v>6397</v>
      </c>
      <c r="B865" t="s">
        <v>5439</v>
      </c>
      <c r="C865" t="s">
        <v>6408</v>
      </c>
      <c r="D865" s="82">
        <v>42724</v>
      </c>
      <c r="E865" t="s">
        <v>6409</v>
      </c>
      <c r="F865">
        <v>71</v>
      </c>
      <c r="G865" s="83">
        <v>65.81</v>
      </c>
      <c r="H865">
        <v>1</v>
      </c>
      <c r="I865" t="s">
        <v>6758</v>
      </c>
      <c r="K865" t="s">
        <v>1127</v>
      </c>
      <c r="L865" t="s">
        <v>5312</v>
      </c>
      <c r="M865" t="s">
        <v>5312</v>
      </c>
      <c r="N865" t="s">
        <v>6401</v>
      </c>
      <c r="O865" t="s">
        <v>5438</v>
      </c>
      <c r="P865" t="s">
        <v>6402</v>
      </c>
      <c r="Q865" t="s">
        <v>6759</v>
      </c>
      <c r="R865" t="s">
        <v>6436</v>
      </c>
      <c r="S865" t="s">
        <v>6403</v>
      </c>
      <c r="T865" t="s">
        <v>6404</v>
      </c>
      <c r="U865" s="83" t="str">
        <f t="shared" si="13"/>
        <v>GLNARM_2_UNIT 5</v>
      </c>
    </row>
    <row r="866" spans="1:21" x14ac:dyDescent="0.25">
      <c r="A866" t="s">
        <v>6397</v>
      </c>
      <c r="B866" t="s">
        <v>4627</v>
      </c>
      <c r="C866" t="s">
        <v>6408</v>
      </c>
      <c r="D866" s="82">
        <v>37994</v>
      </c>
      <c r="E866" t="s">
        <v>6409</v>
      </c>
      <c r="F866">
        <v>47.3</v>
      </c>
      <c r="G866" s="83">
        <v>42.42</v>
      </c>
      <c r="H866">
        <v>1</v>
      </c>
      <c r="I866" t="s">
        <v>6758</v>
      </c>
      <c r="K866" t="s">
        <v>1127</v>
      </c>
      <c r="L866" t="s">
        <v>5312</v>
      </c>
      <c r="M866" t="s">
        <v>5312</v>
      </c>
      <c r="N866" t="s">
        <v>6401</v>
      </c>
      <c r="O866" t="s">
        <v>4626</v>
      </c>
      <c r="P866" t="s">
        <v>6402</v>
      </c>
      <c r="Q866" t="s">
        <v>6759</v>
      </c>
      <c r="R866" t="s">
        <v>6425</v>
      </c>
      <c r="S866" t="s">
        <v>6403</v>
      </c>
      <c r="T866" t="s">
        <v>6404</v>
      </c>
      <c r="U866" s="83" t="str">
        <f t="shared" si="13"/>
        <v>GLNARM_7_UNIT 4</v>
      </c>
    </row>
    <row r="867" spans="1:21" x14ac:dyDescent="0.25">
      <c r="A867" t="s">
        <v>6397</v>
      </c>
      <c r="B867" t="s">
        <v>4281</v>
      </c>
      <c r="C867" t="s">
        <v>6408</v>
      </c>
      <c r="D867" s="82">
        <v>37994</v>
      </c>
      <c r="E867" t="s">
        <v>6409</v>
      </c>
      <c r="F867">
        <v>47.3</v>
      </c>
      <c r="G867" s="83">
        <v>44.83</v>
      </c>
      <c r="H867">
        <v>1</v>
      </c>
      <c r="I867" t="s">
        <v>6758</v>
      </c>
      <c r="K867" t="s">
        <v>1127</v>
      </c>
      <c r="L867" t="s">
        <v>5312</v>
      </c>
      <c r="M867" t="s">
        <v>5312</v>
      </c>
      <c r="N867" t="s">
        <v>6401</v>
      </c>
      <c r="O867" t="s">
        <v>2969</v>
      </c>
      <c r="P867" t="s">
        <v>6402</v>
      </c>
      <c r="Q867" t="s">
        <v>6759</v>
      </c>
      <c r="R867" t="s">
        <v>6425</v>
      </c>
      <c r="S867" t="s">
        <v>6403</v>
      </c>
      <c r="T867" t="s">
        <v>6404</v>
      </c>
      <c r="U867" s="83" t="str">
        <f t="shared" si="13"/>
        <v>GLNARM_7_UNIT 3</v>
      </c>
    </row>
    <row r="868" spans="1:21" x14ac:dyDescent="0.25">
      <c r="A868" t="s">
        <v>6397</v>
      </c>
      <c r="B868" t="s">
        <v>3389</v>
      </c>
      <c r="C868" t="s">
        <v>6408</v>
      </c>
      <c r="D868" s="82">
        <v>27760</v>
      </c>
      <c r="E868" t="s">
        <v>6409</v>
      </c>
      <c r="F868">
        <v>30.6</v>
      </c>
      <c r="G868" s="83">
        <v>22.3</v>
      </c>
      <c r="H868">
        <v>1</v>
      </c>
      <c r="I868" t="s">
        <v>6758</v>
      </c>
      <c r="K868" t="s">
        <v>1127</v>
      </c>
      <c r="L868" t="s">
        <v>5312</v>
      </c>
      <c r="M868" t="s">
        <v>5312</v>
      </c>
      <c r="N868" t="s">
        <v>6401</v>
      </c>
      <c r="O868" t="s">
        <v>3388</v>
      </c>
      <c r="P868" t="s">
        <v>6402</v>
      </c>
      <c r="Q868" t="s">
        <v>6759</v>
      </c>
      <c r="R868" t="s">
        <v>6425</v>
      </c>
      <c r="S868" t="s">
        <v>6403</v>
      </c>
      <c r="T868" t="s">
        <v>6404</v>
      </c>
      <c r="U868" s="83" t="str">
        <f t="shared" si="13"/>
        <v>GLNARM_7_UNIT 2</v>
      </c>
    </row>
    <row r="869" spans="1:21" x14ac:dyDescent="0.25">
      <c r="A869" t="s">
        <v>6397</v>
      </c>
      <c r="B869" t="s">
        <v>3575</v>
      </c>
      <c r="C869" t="s">
        <v>6408</v>
      </c>
      <c r="D869" s="82">
        <v>37315</v>
      </c>
      <c r="E869" t="s">
        <v>6409</v>
      </c>
      <c r="F869">
        <v>49.9</v>
      </c>
      <c r="G869" s="83">
        <v>46.2</v>
      </c>
      <c r="H869">
        <v>1</v>
      </c>
      <c r="I869" t="s">
        <v>6714</v>
      </c>
      <c r="K869" t="s">
        <v>6427</v>
      </c>
      <c r="L869" t="s">
        <v>5312</v>
      </c>
      <c r="M869" t="s">
        <v>5312</v>
      </c>
      <c r="N869" t="s">
        <v>6401</v>
      </c>
      <c r="O869" t="s">
        <v>3574</v>
      </c>
      <c r="P869" t="s">
        <v>6402</v>
      </c>
      <c r="Q869" t="s">
        <v>6427</v>
      </c>
      <c r="R869" t="s">
        <v>6425</v>
      </c>
      <c r="S869" t="s">
        <v>6403</v>
      </c>
      <c r="T869" t="s">
        <v>6407</v>
      </c>
      <c r="U869" s="83" t="str">
        <f t="shared" si="13"/>
        <v>GILRPP_1_PL3X4</v>
      </c>
    </row>
    <row r="870" spans="1:21" x14ac:dyDescent="0.25">
      <c r="A870" t="s">
        <v>6397</v>
      </c>
      <c r="B870" t="s">
        <v>3571</v>
      </c>
      <c r="C870" t="s">
        <v>6408</v>
      </c>
      <c r="D870" s="82">
        <v>37285</v>
      </c>
      <c r="E870" t="s">
        <v>6409</v>
      </c>
      <c r="F870" t="s">
        <v>6432</v>
      </c>
      <c r="G870" s="83">
        <v>95.2</v>
      </c>
      <c r="H870">
        <v>1</v>
      </c>
      <c r="I870" t="s">
        <v>6714</v>
      </c>
      <c r="J870" t="s">
        <v>3569</v>
      </c>
      <c r="K870" t="s">
        <v>6427</v>
      </c>
      <c r="L870" t="s">
        <v>5312</v>
      </c>
      <c r="M870" t="s">
        <v>5319</v>
      </c>
      <c r="N870" t="s">
        <v>6401</v>
      </c>
      <c r="O870" t="s">
        <v>3569</v>
      </c>
      <c r="P870" t="s">
        <v>6402</v>
      </c>
      <c r="Q870" t="s">
        <v>6427</v>
      </c>
      <c r="R870" t="s">
        <v>6425</v>
      </c>
      <c r="S870" t="s">
        <v>6403</v>
      </c>
      <c r="T870" t="s">
        <v>6407</v>
      </c>
      <c r="U870" s="83" t="str">
        <f t="shared" si="13"/>
        <v>GILRPP_1_PL1X2</v>
      </c>
    </row>
    <row r="871" spans="1:21" x14ac:dyDescent="0.25">
      <c r="A871" t="s">
        <v>6397</v>
      </c>
      <c r="B871" t="s">
        <v>7532</v>
      </c>
      <c r="C871" t="s">
        <v>6399</v>
      </c>
      <c r="D871" t="s">
        <v>6400</v>
      </c>
      <c r="E871" t="s">
        <v>6409</v>
      </c>
      <c r="F871">
        <v>49.9</v>
      </c>
      <c r="G871" s="83">
        <v>49.9</v>
      </c>
      <c r="H871">
        <v>1</v>
      </c>
      <c r="I871" t="s">
        <v>6714</v>
      </c>
      <c r="J871" t="s">
        <v>3569</v>
      </c>
      <c r="L871" t="s">
        <v>5312</v>
      </c>
      <c r="M871" t="s">
        <v>5319</v>
      </c>
      <c r="N871" t="s">
        <v>6401</v>
      </c>
      <c r="O871" t="s">
        <v>7533</v>
      </c>
      <c r="P871" t="s">
        <v>6402</v>
      </c>
      <c r="R871" t="s">
        <v>6425</v>
      </c>
      <c r="S871" t="s">
        <v>6403</v>
      </c>
      <c r="T871" t="s">
        <v>6407</v>
      </c>
      <c r="U871" s="83" t="str">
        <f t="shared" si="13"/>
        <v>GILRPP_1_PL1X2</v>
      </c>
    </row>
    <row r="872" spans="1:21" x14ac:dyDescent="0.25">
      <c r="A872" t="s">
        <v>6397</v>
      </c>
      <c r="B872" t="s">
        <v>6713</v>
      </c>
      <c r="C872" t="s">
        <v>6399</v>
      </c>
      <c r="D872" t="s">
        <v>6400</v>
      </c>
      <c r="E872" t="s">
        <v>6409</v>
      </c>
      <c r="F872">
        <v>49.9</v>
      </c>
      <c r="G872" s="83">
        <v>49.9</v>
      </c>
      <c r="H872">
        <v>1</v>
      </c>
      <c r="I872" t="s">
        <v>6714</v>
      </c>
      <c r="J872" t="s">
        <v>3569</v>
      </c>
      <c r="L872" t="s">
        <v>5312</v>
      </c>
      <c r="M872" t="s">
        <v>5319</v>
      </c>
      <c r="N872" t="s">
        <v>6401</v>
      </c>
      <c r="O872" t="s">
        <v>6715</v>
      </c>
      <c r="P872" t="s">
        <v>6402</v>
      </c>
      <c r="R872" t="s">
        <v>6425</v>
      </c>
      <c r="S872" t="s">
        <v>6403</v>
      </c>
      <c r="T872" t="s">
        <v>6407</v>
      </c>
      <c r="U872" s="83" t="str">
        <f t="shared" si="13"/>
        <v>GILRPP_1_PL1X2</v>
      </c>
    </row>
    <row r="873" spans="1:21" x14ac:dyDescent="0.25">
      <c r="A873" t="s">
        <v>6397</v>
      </c>
      <c r="B873" t="s">
        <v>5048</v>
      </c>
      <c r="C873" t="s">
        <v>6408</v>
      </c>
      <c r="D873" s="82">
        <v>31778</v>
      </c>
      <c r="E873" t="s">
        <v>6409</v>
      </c>
      <c r="F873" t="s">
        <v>6432</v>
      </c>
      <c r="G873" s="83">
        <v>120</v>
      </c>
      <c r="H873">
        <v>1</v>
      </c>
      <c r="I873" t="s">
        <v>7079</v>
      </c>
      <c r="J873" t="s">
        <v>5047</v>
      </c>
      <c r="K873" t="s">
        <v>6427</v>
      </c>
      <c r="L873" t="s">
        <v>5312</v>
      </c>
      <c r="M873" t="s">
        <v>5319</v>
      </c>
      <c r="N873" t="s">
        <v>6401</v>
      </c>
      <c r="O873" t="s">
        <v>5047</v>
      </c>
      <c r="P873" t="s">
        <v>6402</v>
      </c>
      <c r="Q873" t="s">
        <v>6427</v>
      </c>
      <c r="R873" t="s">
        <v>6436</v>
      </c>
      <c r="S873" t="s">
        <v>6403</v>
      </c>
      <c r="T873" t="s">
        <v>6407</v>
      </c>
      <c r="U873" s="83" t="str">
        <f t="shared" si="13"/>
        <v>GILROY_1_UNIT</v>
      </c>
    </row>
    <row r="874" spans="1:21" x14ac:dyDescent="0.25">
      <c r="A874" t="s">
        <v>6397</v>
      </c>
      <c r="B874" t="s">
        <v>7517</v>
      </c>
      <c r="C874" t="s">
        <v>6399</v>
      </c>
      <c r="D874" t="s">
        <v>6400</v>
      </c>
      <c r="E874" t="s">
        <v>6475</v>
      </c>
      <c r="F874">
        <v>45</v>
      </c>
      <c r="G874" s="83">
        <v>45</v>
      </c>
      <c r="H874">
        <v>1</v>
      </c>
      <c r="I874" t="s">
        <v>7079</v>
      </c>
      <c r="J874" t="s">
        <v>5047</v>
      </c>
      <c r="L874" t="s">
        <v>5312</v>
      </c>
      <c r="M874" t="s">
        <v>5319</v>
      </c>
      <c r="N874" t="s">
        <v>6401</v>
      </c>
      <c r="O874" t="s">
        <v>7518</v>
      </c>
      <c r="P874" t="s">
        <v>6402</v>
      </c>
      <c r="R874" t="s">
        <v>6437</v>
      </c>
      <c r="S874" t="s">
        <v>6403</v>
      </c>
      <c r="T874" t="s">
        <v>6407</v>
      </c>
      <c r="U874" s="83" t="str">
        <f t="shared" si="13"/>
        <v>GILROY_1_UNIT</v>
      </c>
    </row>
    <row r="875" spans="1:21" x14ac:dyDescent="0.25">
      <c r="A875" t="s">
        <v>6397</v>
      </c>
      <c r="B875" t="s">
        <v>7082</v>
      </c>
      <c r="C875" t="s">
        <v>6399</v>
      </c>
      <c r="D875" t="s">
        <v>6400</v>
      </c>
      <c r="E875" t="s">
        <v>6409</v>
      </c>
      <c r="F875">
        <v>95</v>
      </c>
      <c r="G875" s="83">
        <v>95</v>
      </c>
      <c r="H875">
        <v>1</v>
      </c>
      <c r="I875" t="s">
        <v>7079</v>
      </c>
      <c r="J875" t="s">
        <v>5047</v>
      </c>
      <c r="L875" t="s">
        <v>5312</v>
      </c>
      <c r="M875" t="s">
        <v>5319</v>
      </c>
      <c r="N875" t="s">
        <v>6401</v>
      </c>
      <c r="O875" t="s">
        <v>7083</v>
      </c>
      <c r="P875" t="s">
        <v>6402</v>
      </c>
      <c r="R875" t="s">
        <v>6425</v>
      </c>
      <c r="S875" t="s">
        <v>6403</v>
      </c>
      <c r="T875" t="s">
        <v>6407</v>
      </c>
      <c r="U875" s="83" t="str">
        <f t="shared" si="13"/>
        <v>GILROY_1_UNIT</v>
      </c>
    </row>
    <row r="876" spans="1:21" x14ac:dyDescent="0.25">
      <c r="A876" t="s">
        <v>6397</v>
      </c>
      <c r="B876" t="s">
        <v>684</v>
      </c>
      <c r="C876" t="s">
        <v>6408</v>
      </c>
      <c r="D876" s="82">
        <v>41115</v>
      </c>
      <c r="E876" t="s">
        <v>6418</v>
      </c>
      <c r="F876">
        <v>20</v>
      </c>
      <c r="G876" s="83">
        <v>10</v>
      </c>
      <c r="H876">
        <v>1</v>
      </c>
      <c r="I876" t="s">
        <v>6414</v>
      </c>
      <c r="K876" t="s">
        <v>6427</v>
      </c>
      <c r="L876" t="s">
        <v>5312</v>
      </c>
      <c r="M876" t="s">
        <v>5312</v>
      </c>
      <c r="N876" t="s">
        <v>6401</v>
      </c>
      <c r="O876" t="s">
        <v>685</v>
      </c>
      <c r="P876" t="s">
        <v>6402</v>
      </c>
      <c r="Q876" t="s">
        <v>6427</v>
      </c>
      <c r="R876" t="s">
        <v>6420</v>
      </c>
      <c r="S876" t="s">
        <v>6403</v>
      </c>
      <c r="T876" t="s">
        <v>6407</v>
      </c>
      <c r="U876" s="83" t="str">
        <f t="shared" si="13"/>
        <v>GIFFEN_6_SOLAR</v>
      </c>
    </row>
    <row r="877" spans="1:21" x14ac:dyDescent="0.25">
      <c r="A877" t="s">
        <v>6397</v>
      </c>
      <c r="B877" t="s">
        <v>4036</v>
      </c>
      <c r="C877" t="s">
        <v>6408</v>
      </c>
      <c r="D877" s="82">
        <v>31413</v>
      </c>
      <c r="E877" t="s">
        <v>6409</v>
      </c>
      <c r="F877">
        <v>24.8</v>
      </c>
      <c r="G877" s="83">
        <v>24.75</v>
      </c>
      <c r="H877">
        <v>1</v>
      </c>
      <c r="I877" t="s">
        <v>6514</v>
      </c>
      <c r="K877" t="s">
        <v>6427</v>
      </c>
      <c r="L877" t="s">
        <v>5312</v>
      </c>
      <c r="M877" t="s">
        <v>5312</v>
      </c>
      <c r="N877" t="s">
        <v>6401</v>
      </c>
      <c r="O877" t="s">
        <v>4035</v>
      </c>
      <c r="P877" t="s">
        <v>6402</v>
      </c>
      <c r="Q877" t="s">
        <v>6512</v>
      </c>
      <c r="R877" t="s">
        <v>6425</v>
      </c>
      <c r="S877" t="s">
        <v>6403</v>
      </c>
      <c r="T877" t="s">
        <v>6407</v>
      </c>
      <c r="U877" s="83" t="str">
        <f t="shared" si="13"/>
        <v>CSCGNR_1_UNIT 2</v>
      </c>
    </row>
    <row r="878" spans="1:21" x14ac:dyDescent="0.25">
      <c r="A878" t="s">
        <v>6397</v>
      </c>
      <c r="B878" t="s">
        <v>4007</v>
      </c>
      <c r="C878" t="s">
        <v>6408</v>
      </c>
      <c r="D878" s="82">
        <v>31778</v>
      </c>
      <c r="E878" t="s">
        <v>6409</v>
      </c>
      <c r="F878">
        <v>24.8</v>
      </c>
      <c r="G878" s="83">
        <v>24.75</v>
      </c>
      <c r="H878">
        <v>1</v>
      </c>
      <c r="I878" t="s">
        <v>6514</v>
      </c>
      <c r="K878" t="s">
        <v>6427</v>
      </c>
      <c r="L878" t="s">
        <v>5312</v>
      </c>
      <c r="M878" t="s">
        <v>5312</v>
      </c>
      <c r="N878" t="s">
        <v>6401</v>
      </c>
      <c r="O878" t="s">
        <v>4006</v>
      </c>
      <c r="P878" t="s">
        <v>6402</v>
      </c>
      <c r="Q878" t="s">
        <v>6512</v>
      </c>
      <c r="R878" t="s">
        <v>6425</v>
      </c>
      <c r="S878" t="s">
        <v>6403</v>
      </c>
      <c r="T878" t="s">
        <v>6407</v>
      </c>
      <c r="U878" s="83" t="str">
        <f t="shared" si="13"/>
        <v>CSCGNR_1_UNIT 1</v>
      </c>
    </row>
    <row r="879" spans="1:21" x14ac:dyDescent="0.25">
      <c r="A879" t="s">
        <v>6397</v>
      </c>
      <c r="B879" t="s">
        <v>4043</v>
      </c>
      <c r="C879" t="s">
        <v>6408</v>
      </c>
      <c r="D879" s="82">
        <v>26299</v>
      </c>
      <c r="E879" t="s">
        <v>3340</v>
      </c>
      <c r="F879" t="s">
        <v>6432</v>
      </c>
      <c r="G879" s="83">
        <v>82</v>
      </c>
      <c r="H879">
        <v>1</v>
      </c>
      <c r="I879" t="s">
        <v>2417</v>
      </c>
      <c r="J879" t="s">
        <v>4042</v>
      </c>
      <c r="K879" t="s">
        <v>6427</v>
      </c>
      <c r="L879" t="s">
        <v>5312</v>
      </c>
      <c r="M879" t="s">
        <v>5319</v>
      </c>
      <c r="N879" t="s">
        <v>6401</v>
      </c>
      <c r="O879" t="s">
        <v>4042</v>
      </c>
      <c r="P879" t="s">
        <v>6402</v>
      </c>
      <c r="Q879" t="s">
        <v>6427</v>
      </c>
      <c r="R879" t="s">
        <v>6437</v>
      </c>
      <c r="S879" t="s">
        <v>6403</v>
      </c>
      <c r="T879" t="s">
        <v>6407</v>
      </c>
      <c r="U879" s="83" t="str">
        <f t="shared" si="13"/>
        <v>GYS7X8_7_UNITS</v>
      </c>
    </row>
    <row r="880" spans="1:21" x14ac:dyDescent="0.25">
      <c r="A880" t="s">
        <v>6397</v>
      </c>
      <c r="B880" t="s">
        <v>4041</v>
      </c>
      <c r="C880" t="s">
        <v>6408</v>
      </c>
      <c r="D880" s="82">
        <v>25934</v>
      </c>
      <c r="E880" t="s">
        <v>3340</v>
      </c>
      <c r="F880" t="s">
        <v>6432</v>
      </c>
      <c r="G880" s="83">
        <v>85</v>
      </c>
      <c r="H880">
        <v>1</v>
      </c>
      <c r="I880" t="s">
        <v>2417</v>
      </c>
      <c r="J880" t="s">
        <v>1211</v>
      </c>
      <c r="K880" t="s">
        <v>6427</v>
      </c>
      <c r="L880" t="s">
        <v>5312</v>
      </c>
      <c r="M880" t="s">
        <v>5319</v>
      </c>
      <c r="N880" t="s">
        <v>6401</v>
      </c>
      <c r="O880" t="s">
        <v>1211</v>
      </c>
      <c r="P880" t="s">
        <v>6402</v>
      </c>
      <c r="Q880" t="s">
        <v>6427</v>
      </c>
      <c r="R880" t="s">
        <v>6437</v>
      </c>
      <c r="S880" t="s">
        <v>6403</v>
      </c>
      <c r="T880" t="s">
        <v>6407</v>
      </c>
      <c r="U880" s="83" t="str">
        <f t="shared" si="13"/>
        <v>GYS5X6_7_UNITS</v>
      </c>
    </row>
    <row r="881" spans="1:21" x14ac:dyDescent="0.25">
      <c r="A881" t="s">
        <v>6397</v>
      </c>
      <c r="B881" t="s">
        <v>7542</v>
      </c>
      <c r="C881" t="s">
        <v>6399</v>
      </c>
      <c r="D881" t="s">
        <v>6400</v>
      </c>
      <c r="E881" t="s">
        <v>3340</v>
      </c>
      <c r="F881">
        <v>55</v>
      </c>
      <c r="G881" s="83">
        <v>55</v>
      </c>
      <c r="H881">
        <v>1</v>
      </c>
      <c r="I881" t="s">
        <v>2417</v>
      </c>
      <c r="J881" t="s">
        <v>4042</v>
      </c>
      <c r="L881" t="s">
        <v>5312</v>
      </c>
      <c r="M881" t="s">
        <v>5319</v>
      </c>
      <c r="N881" t="s">
        <v>6401</v>
      </c>
      <c r="O881" t="s">
        <v>7543</v>
      </c>
      <c r="P881" t="s">
        <v>6402</v>
      </c>
      <c r="R881" t="s">
        <v>6437</v>
      </c>
      <c r="S881" t="s">
        <v>6403</v>
      </c>
      <c r="T881" t="s">
        <v>6407</v>
      </c>
      <c r="U881" s="83" t="str">
        <f t="shared" si="13"/>
        <v>GYS7X8_7_UNITS</v>
      </c>
    </row>
    <row r="882" spans="1:21" x14ac:dyDescent="0.25">
      <c r="A882" t="s">
        <v>6397</v>
      </c>
      <c r="B882" t="s">
        <v>6620</v>
      </c>
      <c r="C882" t="s">
        <v>6399</v>
      </c>
      <c r="D882" t="s">
        <v>6400</v>
      </c>
      <c r="E882" t="s">
        <v>3340</v>
      </c>
      <c r="F882">
        <v>55</v>
      </c>
      <c r="G882" s="83">
        <v>55</v>
      </c>
      <c r="H882">
        <v>1</v>
      </c>
      <c r="I882" t="s">
        <v>2417</v>
      </c>
      <c r="J882" t="s">
        <v>4042</v>
      </c>
      <c r="L882" t="s">
        <v>5312</v>
      </c>
      <c r="M882" t="s">
        <v>5319</v>
      </c>
      <c r="N882" t="s">
        <v>6401</v>
      </c>
      <c r="O882" t="s">
        <v>6621</v>
      </c>
      <c r="P882" t="s">
        <v>6402</v>
      </c>
      <c r="R882" t="s">
        <v>6437</v>
      </c>
      <c r="S882" t="s">
        <v>6403</v>
      </c>
      <c r="T882" t="s">
        <v>6407</v>
      </c>
      <c r="U882" s="83" t="str">
        <f t="shared" si="13"/>
        <v>GYS7X8_7_UNITS</v>
      </c>
    </row>
    <row r="883" spans="1:21" x14ac:dyDescent="0.25">
      <c r="A883" t="s">
        <v>6397</v>
      </c>
      <c r="B883" t="s">
        <v>6990</v>
      </c>
      <c r="C883" t="s">
        <v>6399</v>
      </c>
      <c r="D883" t="s">
        <v>6400</v>
      </c>
      <c r="E883" t="s">
        <v>3340</v>
      </c>
      <c r="F883">
        <v>55</v>
      </c>
      <c r="G883" s="83">
        <v>55</v>
      </c>
      <c r="H883">
        <v>1</v>
      </c>
      <c r="I883" t="s">
        <v>2417</v>
      </c>
      <c r="J883" t="s">
        <v>1211</v>
      </c>
      <c r="L883" t="s">
        <v>5312</v>
      </c>
      <c r="M883" t="s">
        <v>5319</v>
      </c>
      <c r="N883" t="s">
        <v>6401</v>
      </c>
      <c r="O883" t="s">
        <v>6991</v>
      </c>
      <c r="P883" t="s">
        <v>6402</v>
      </c>
      <c r="R883" t="s">
        <v>6437</v>
      </c>
      <c r="S883" t="s">
        <v>6403</v>
      </c>
      <c r="T883" t="s">
        <v>6407</v>
      </c>
      <c r="U883" s="83" t="str">
        <f t="shared" si="13"/>
        <v>GYS5X6_7_UNITS</v>
      </c>
    </row>
    <row r="884" spans="1:21" x14ac:dyDescent="0.25">
      <c r="A884" t="s">
        <v>6397</v>
      </c>
      <c r="B884" t="s">
        <v>6980</v>
      </c>
      <c r="C884" t="s">
        <v>6399</v>
      </c>
      <c r="D884" t="s">
        <v>6400</v>
      </c>
      <c r="E884" t="s">
        <v>3340</v>
      </c>
      <c r="F884">
        <v>55</v>
      </c>
      <c r="G884" s="83">
        <v>55</v>
      </c>
      <c r="H884">
        <v>1</v>
      </c>
      <c r="I884" t="s">
        <v>2417</v>
      </c>
      <c r="J884" t="s">
        <v>1211</v>
      </c>
      <c r="L884" t="s">
        <v>5312</v>
      </c>
      <c r="M884" t="s">
        <v>5319</v>
      </c>
      <c r="N884" t="s">
        <v>6401</v>
      </c>
      <c r="O884" t="s">
        <v>6981</v>
      </c>
      <c r="P884" t="s">
        <v>6402</v>
      </c>
      <c r="R884" t="s">
        <v>6437</v>
      </c>
      <c r="S884" t="s">
        <v>6403</v>
      </c>
      <c r="T884" t="s">
        <v>6407</v>
      </c>
      <c r="U884" s="83" t="str">
        <f t="shared" si="13"/>
        <v>GYS5X6_7_UNITS</v>
      </c>
    </row>
    <row r="885" spans="1:21" x14ac:dyDescent="0.25">
      <c r="A885" t="s">
        <v>6397</v>
      </c>
      <c r="B885" t="s">
        <v>3974</v>
      </c>
      <c r="C885" t="s">
        <v>6408</v>
      </c>
      <c r="D885" s="82">
        <v>31048</v>
      </c>
      <c r="E885" t="s">
        <v>3340</v>
      </c>
      <c r="F885">
        <v>84</v>
      </c>
      <c r="G885" s="83">
        <v>62</v>
      </c>
      <c r="H885">
        <v>1</v>
      </c>
      <c r="I885" t="s">
        <v>2417</v>
      </c>
      <c r="K885" t="s">
        <v>6427</v>
      </c>
      <c r="L885" t="s">
        <v>5312</v>
      </c>
      <c r="M885" t="s">
        <v>5312</v>
      </c>
      <c r="N885" t="s">
        <v>6401</v>
      </c>
      <c r="O885" t="s">
        <v>3973</v>
      </c>
      <c r="P885" t="s">
        <v>6402</v>
      </c>
      <c r="Q885" t="s">
        <v>6427</v>
      </c>
      <c r="R885" t="s">
        <v>6437</v>
      </c>
      <c r="S885" t="s">
        <v>6403</v>
      </c>
      <c r="T885" t="s">
        <v>6407</v>
      </c>
      <c r="U885" s="83" t="str">
        <f t="shared" si="13"/>
        <v>GEYS20_7_UNIT20</v>
      </c>
    </row>
    <row r="886" spans="1:21" x14ac:dyDescent="0.25">
      <c r="A886" t="s">
        <v>6397</v>
      </c>
      <c r="B886" t="s">
        <v>3972</v>
      </c>
      <c r="C886" t="s">
        <v>6408</v>
      </c>
      <c r="D886" s="82">
        <v>30317</v>
      </c>
      <c r="E886" t="s">
        <v>3340</v>
      </c>
      <c r="F886">
        <v>119.9</v>
      </c>
      <c r="G886" s="83">
        <v>72</v>
      </c>
      <c r="H886">
        <v>1</v>
      </c>
      <c r="I886" t="s">
        <v>2417</v>
      </c>
      <c r="K886" t="s">
        <v>6427</v>
      </c>
      <c r="L886" t="s">
        <v>5312</v>
      </c>
      <c r="M886" t="s">
        <v>5312</v>
      </c>
      <c r="N886" t="s">
        <v>6401</v>
      </c>
      <c r="O886" t="s">
        <v>3971</v>
      </c>
      <c r="P886" t="s">
        <v>6402</v>
      </c>
      <c r="Q886" t="s">
        <v>6427</v>
      </c>
      <c r="R886" t="s">
        <v>6437</v>
      </c>
      <c r="S886" t="s">
        <v>6403</v>
      </c>
      <c r="T886" t="s">
        <v>6407</v>
      </c>
      <c r="U886" s="83" t="str">
        <f t="shared" si="13"/>
        <v>GEYS18_7_UNIT18</v>
      </c>
    </row>
    <row r="887" spans="1:21" x14ac:dyDescent="0.25">
      <c r="A887" t="s">
        <v>6397</v>
      </c>
      <c r="B887" t="s">
        <v>3970</v>
      </c>
      <c r="C887" t="s">
        <v>6408</v>
      </c>
      <c r="D887" s="82">
        <v>29952</v>
      </c>
      <c r="E887" t="s">
        <v>3340</v>
      </c>
      <c r="F887">
        <v>84</v>
      </c>
      <c r="G887" s="83">
        <v>60</v>
      </c>
      <c r="H887">
        <v>1</v>
      </c>
      <c r="I887" t="s">
        <v>2417</v>
      </c>
      <c r="K887" t="s">
        <v>6427</v>
      </c>
      <c r="L887" t="s">
        <v>5312</v>
      </c>
      <c r="M887" t="s">
        <v>5312</v>
      </c>
      <c r="N887" t="s">
        <v>6401</v>
      </c>
      <c r="O887" t="s">
        <v>3969</v>
      </c>
      <c r="P887" t="s">
        <v>6402</v>
      </c>
      <c r="Q887" t="s">
        <v>6427</v>
      </c>
      <c r="R887" t="s">
        <v>6437</v>
      </c>
      <c r="S887" t="s">
        <v>6403</v>
      </c>
      <c r="T887" t="s">
        <v>6407</v>
      </c>
      <c r="U887" s="83" t="str">
        <f t="shared" si="13"/>
        <v>GEYS17_7_UNIT17</v>
      </c>
    </row>
    <row r="888" spans="1:21" x14ac:dyDescent="0.25">
      <c r="A888" t="s">
        <v>6397</v>
      </c>
      <c r="B888" t="s">
        <v>3966</v>
      </c>
      <c r="C888" t="s">
        <v>6408</v>
      </c>
      <c r="D888" s="82">
        <v>31048</v>
      </c>
      <c r="E888" t="s">
        <v>3340</v>
      </c>
      <c r="F888">
        <v>119.9</v>
      </c>
      <c r="G888" s="83">
        <v>85</v>
      </c>
      <c r="H888">
        <v>1</v>
      </c>
      <c r="I888" t="s">
        <v>2417</v>
      </c>
      <c r="K888" t="s">
        <v>6427</v>
      </c>
      <c r="L888" t="s">
        <v>5312</v>
      </c>
      <c r="M888" t="s">
        <v>5312</v>
      </c>
      <c r="N888" t="s">
        <v>6401</v>
      </c>
      <c r="O888" t="s">
        <v>3965</v>
      </c>
      <c r="P888" t="s">
        <v>6402</v>
      </c>
      <c r="Q888" t="s">
        <v>6427</v>
      </c>
      <c r="R888" t="s">
        <v>6437</v>
      </c>
      <c r="S888" t="s">
        <v>6403</v>
      </c>
      <c r="T888" t="s">
        <v>6407</v>
      </c>
      <c r="U888" s="83" t="str">
        <f t="shared" si="13"/>
        <v>GEYS16_7_UNIT16</v>
      </c>
    </row>
    <row r="889" spans="1:21" x14ac:dyDescent="0.25">
      <c r="A889" t="s">
        <v>6397</v>
      </c>
      <c r="B889" t="s">
        <v>3964</v>
      </c>
      <c r="C889" t="s">
        <v>6408</v>
      </c>
      <c r="D889" s="82">
        <v>29221</v>
      </c>
      <c r="E889" t="s">
        <v>3340</v>
      </c>
      <c r="F889">
        <v>74.400000000000006</v>
      </c>
      <c r="G889" s="83">
        <v>70</v>
      </c>
      <c r="H889">
        <v>1</v>
      </c>
      <c r="I889" t="s">
        <v>2417</v>
      </c>
      <c r="K889" t="s">
        <v>6427</v>
      </c>
      <c r="L889" t="s">
        <v>5312</v>
      </c>
      <c r="M889" t="s">
        <v>5312</v>
      </c>
      <c r="N889" t="s">
        <v>6401</v>
      </c>
      <c r="O889" t="s">
        <v>3963</v>
      </c>
      <c r="P889" t="s">
        <v>6402</v>
      </c>
      <c r="Q889" t="s">
        <v>6427</v>
      </c>
      <c r="R889" t="s">
        <v>6437</v>
      </c>
      <c r="S889" t="s">
        <v>6403</v>
      </c>
      <c r="T889" t="s">
        <v>6407</v>
      </c>
      <c r="U889" s="83" t="str">
        <f t="shared" si="13"/>
        <v>GEYS14_7_UNIT14</v>
      </c>
    </row>
    <row r="890" spans="1:21" x14ac:dyDescent="0.25">
      <c r="A890" t="s">
        <v>6397</v>
      </c>
      <c r="B890" t="s">
        <v>3962</v>
      </c>
      <c r="C890" t="s">
        <v>6408</v>
      </c>
      <c r="D890" s="82">
        <v>29221</v>
      </c>
      <c r="E890" t="s">
        <v>3340</v>
      </c>
      <c r="F890">
        <v>102</v>
      </c>
      <c r="G890" s="83">
        <v>95</v>
      </c>
      <c r="H890">
        <v>1</v>
      </c>
      <c r="I890" t="s">
        <v>2417</v>
      </c>
      <c r="K890" t="s">
        <v>6427</v>
      </c>
      <c r="L890" t="s">
        <v>5312</v>
      </c>
      <c r="M890" t="s">
        <v>5312</v>
      </c>
      <c r="N890" t="s">
        <v>6401</v>
      </c>
      <c r="O890" t="s">
        <v>3960</v>
      </c>
      <c r="P890" t="s">
        <v>6402</v>
      </c>
      <c r="Q890" t="s">
        <v>6427</v>
      </c>
      <c r="R890" t="s">
        <v>6437</v>
      </c>
      <c r="S890" t="s">
        <v>6403</v>
      </c>
      <c r="T890" t="s">
        <v>6407</v>
      </c>
      <c r="U890" s="83" t="str">
        <f t="shared" si="13"/>
        <v>GEYS13_7_UNIT13</v>
      </c>
    </row>
    <row r="891" spans="1:21" x14ac:dyDescent="0.25">
      <c r="A891" t="s">
        <v>6397</v>
      </c>
      <c r="B891" t="s">
        <v>3959</v>
      </c>
      <c r="C891" t="s">
        <v>6408</v>
      </c>
      <c r="D891" s="82">
        <v>28856</v>
      </c>
      <c r="E891" t="s">
        <v>3340</v>
      </c>
      <c r="F891">
        <v>77</v>
      </c>
      <c r="G891" s="83">
        <v>57</v>
      </c>
      <c r="H891">
        <v>1</v>
      </c>
      <c r="I891" t="s">
        <v>2417</v>
      </c>
      <c r="K891" t="s">
        <v>6427</v>
      </c>
      <c r="L891" t="s">
        <v>5312</v>
      </c>
      <c r="M891" t="s">
        <v>5312</v>
      </c>
      <c r="N891" t="s">
        <v>6401</v>
      </c>
      <c r="O891" t="s">
        <v>3958</v>
      </c>
      <c r="P891" t="s">
        <v>6402</v>
      </c>
      <c r="Q891" t="s">
        <v>6427</v>
      </c>
      <c r="R891" t="s">
        <v>6437</v>
      </c>
      <c r="S891" t="s">
        <v>6403</v>
      </c>
      <c r="T891" t="s">
        <v>6407</v>
      </c>
      <c r="U891" s="83" t="str">
        <f t="shared" si="13"/>
        <v>GEYS12_7_UNIT12</v>
      </c>
    </row>
    <row r="892" spans="1:21" x14ac:dyDescent="0.25">
      <c r="A892" t="s">
        <v>6397</v>
      </c>
      <c r="B892" t="s">
        <v>3957</v>
      </c>
      <c r="C892" t="s">
        <v>6408</v>
      </c>
      <c r="D892" s="82">
        <v>27395</v>
      </c>
      <c r="E892" t="s">
        <v>3340</v>
      </c>
      <c r="F892">
        <v>85</v>
      </c>
      <c r="G892" s="83">
        <v>74.400000000000006</v>
      </c>
      <c r="H892">
        <v>1</v>
      </c>
      <c r="I892" t="s">
        <v>2417</v>
      </c>
      <c r="K892" t="s">
        <v>6427</v>
      </c>
      <c r="L892" t="s">
        <v>5312</v>
      </c>
      <c r="M892" t="s">
        <v>5312</v>
      </c>
      <c r="N892" t="s">
        <v>6401</v>
      </c>
      <c r="O892" t="s">
        <v>3956</v>
      </c>
      <c r="P892" t="s">
        <v>6402</v>
      </c>
      <c r="Q892" t="s">
        <v>6427</v>
      </c>
      <c r="R892" t="s">
        <v>6437</v>
      </c>
      <c r="S892" t="s">
        <v>6403</v>
      </c>
      <c r="T892" t="s">
        <v>6407</v>
      </c>
      <c r="U892" s="83" t="str">
        <f t="shared" si="13"/>
        <v>GEYS11_7_UNIT11</v>
      </c>
    </row>
    <row r="893" spans="1:21" x14ac:dyDescent="0.25">
      <c r="A893" t="s">
        <v>6397</v>
      </c>
      <c r="B893" t="s">
        <v>4758</v>
      </c>
      <c r="C893" t="s">
        <v>6408</v>
      </c>
      <c r="D893" s="82">
        <v>30755</v>
      </c>
      <c r="E893" t="s">
        <v>3340</v>
      </c>
      <c r="F893" t="s">
        <v>6432</v>
      </c>
      <c r="G893" s="83">
        <v>92.1</v>
      </c>
      <c r="H893">
        <v>1</v>
      </c>
      <c r="I893" t="s">
        <v>7549</v>
      </c>
      <c r="J893" t="s">
        <v>4757</v>
      </c>
      <c r="K893" t="s">
        <v>6427</v>
      </c>
      <c r="L893" t="s">
        <v>5312</v>
      </c>
      <c r="M893" t="s">
        <v>5319</v>
      </c>
      <c r="N893" t="s">
        <v>6401</v>
      </c>
      <c r="O893" t="s">
        <v>4757</v>
      </c>
      <c r="P893" t="s">
        <v>6402</v>
      </c>
      <c r="Q893" t="s">
        <v>6427</v>
      </c>
      <c r="R893" t="s">
        <v>6437</v>
      </c>
      <c r="S893" t="s">
        <v>6403</v>
      </c>
      <c r="T893" t="s">
        <v>6407</v>
      </c>
      <c r="U893" s="83" t="str">
        <f t="shared" si="13"/>
        <v>SANTFG_7_UNITS</v>
      </c>
    </row>
    <row r="894" spans="1:21" x14ac:dyDescent="0.25">
      <c r="A894" t="s">
        <v>6397</v>
      </c>
      <c r="B894" t="s">
        <v>3339</v>
      </c>
      <c r="C894" t="s">
        <v>6408</v>
      </c>
      <c r="D894" t="s">
        <v>6400</v>
      </c>
      <c r="E894" t="s">
        <v>3340</v>
      </c>
      <c r="F894">
        <v>23</v>
      </c>
      <c r="G894" s="83">
        <v>22</v>
      </c>
      <c r="H894">
        <v>1</v>
      </c>
      <c r="I894" t="s">
        <v>2417</v>
      </c>
      <c r="K894" t="s">
        <v>6427</v>
      </c>
      <c r="L894" t="s">
        <v>5312</v>
      </c>
      <c r="M894" t="s">
        <v>5312</v>
      </c>
      <c r="N894" t="s">
        <v>6401</v>
      </c>
      <c r="O894" t="s">
        <v>196</v>
      </c>
      <c r="P894" t="s">
        <v>6402</v>
      </c>
      <c r="Q894" t="s">
        <v>6427</v>
      </c>
      <c r="R894" t="s">
        <v>6437</v>
      </c>
      <c r="S894" t="s">
        <v>6403</v>
      </c>
      <c r="T894" t="s">
        <v>6407</v>
      </c>
      <c r="U894" s="83" t="str">
        <f t="shared" si="13"/>
        <v>ADLIN_1_UNITS</v>
      </c>
    </row>
    <row r="895" spans="1:21" x14ac:dyDescent="0.25">
      <c r="A895" t="s">
        <v>6397</v>
      </c>
      <c r="B895" t="s">
        <v>4267</v>
      </c>
      <c r="C895" t="s">
        <v>6408</v>
      </c>
      <c r="D895" s="82">
        <v>41037</v>
      </c>
      <c r="E895" t="s">
        <v>6418</v>
      </c>
      <c r="F895">
        <v>2</v>
      </c>
      <c r="G895" s="83">
        <v>2</v>
      </c>
      <c r="H895">
        <v>1</v>
      </c>
      <c r="I895" t="s">
        <v>1509</v>
      </c>
      <c r="K895" t="s">
        <v>1127</v>
      </c>
      <c r="L895" t="s">
        <v>5312</v>
      </c>
      <c r="M895" t="s">
        <v>5312</v>
      </c>
      <c r="N895" t="s">
        <v>6401</v>
      </c>
      <c r="O895" t="s">
        <v>1510</v>
      </c>
      <c r="P895" t="s">
        <v>6402</v>
      </c>
      <c r="Q895" t="s">
        <v>1127</v>
      </c>
      <c r="R895" t="s">
        <v>6420</v>
      </c>
      <c r="S895" t="s">
        <v>6403</v>
      </c>
      <c r="T895" t="s">
        <v>6404</v>
      </c>
      <c r="U895" s="83" t="str">
        <f t="shared" si="13"/>
        <v>LITLRK_6_SEPV01</v>
      </c>
    </row>
    <row r="896" spans="1:21" x14ac:dyDescent="0.25">
      <c r="A896" t="s">
        <v>6397</v>
      </c>
      <c r="B896" t="s">
        <v>3955</v>
      </c>
      <c r="C896" t="s">
        <v>6408</v>
      </c>
      <c r="D896" s="82">
        <v>41605</v>
      </c>
      <c r="E896" t="s">
        <v>6418</v>
      </c>
      <c r="F896" t="s">
        <v>6432</v>
      </c>
      <c r="G896" s="83">
        <v>250</v>
      </c>
      <c r="H896">
        <v>1</v>
      </c>
      <c r="I896" t="s">
        <v>7478</v>
      </c>
      <c r="J896" t="s">
        <v>975</v>
      </c>
      <c r="K896" t="s">
        <v>1127</v>
      </c>
      <c r="L896" t="s">
        <v>5312</v>
      </c>
      <c r="M896" t="s">
        <v>5319</v>
      </c>
      <c r="N896" t="s">
        <v>6401</v>
      </c>
      <c r="O896" t="s">
        <v>975</v>
      </c>
      <c r="P896" t="s">
        <v>6402</v>
      </c>
      <c r="Q896" t="s">
        <v>1127</v>
      </c>
      <c r="R896" t="s">
        <v>6437</v>
      </c>
      <c r="S896" t="s">
        <v>6403</v>
      </c>
      <c r="T896" t="s">
        <v>6404</v>
      </c>
      <c r="U896" s="83" t="str">
        <f t="shared" si="13"/>
        <v>GENESI_2_STG</v>
      </c>
    </row>
    <row r="897" spans="1:21" x14ac:dyDescent="0.25">
      <c r="A897" t="s">
        <v>6397</v>
      </c>
      <c r="B897" t="s">
        <v>6442</v>
      </c>
      <c r="C897" t="s">
        <v>6399</v>
      </c>
      <c r="D897" t="s">
        <v>6400</v>
      </c>
      <c r="E897" t="s">
        <v>6418</v>
      </c>
      <c r="F897">
        <v>140</v>
      </c>
      <c r="G897" s="83">
        <v>140</v>
      </c>
      <c r="H897">
        <v>1</v>
      </c>
      <c r="I897" t="s">
        <v>6443</v>
      </c>
      <c r="J897" t="s">
        <v>975</v>
      </c>
      <c r="L897" t="s">
        <v>5312</v>
      </c>
      <c r="M897" t="s">
        <v>5319</v>
      </c>
      <c r="N897" t="s">
        <v>6401</v>
      </c>
      <c r="O897" t="s">
        <v>6444</v>
      </c>
      <c r="P897" t="s">
        <v>6402</v>
      </c>
      <c r="R897" t="s">
        <v>6437</v>
      </c>
      <c r="S897" t="s">
        <v>6403</v>
      </c>
      <c r="T897" t="s">
        <v>6404</v>
      </c>
      <c r="U897" s="83" t="str">
        <f t="shared" si="13"/>
        <v>GENESI_2_STG</v>
      </c>
    </row>
    <row r="898" spans="1:21" x14ac:dyDescent="0.25">
      <c r="A898" t="s">
        <v>6397</v>
      </c>
      <c r="B898" t="s">
        <v>6442</v>
      </c>
      <c r="C898" t="s">
        <v>6399</v>
      </c>
      <c r="D898" t="s">
        <v>6400</v>
      </c>
      <c r="E898" t="s">
        <v>6418</v>
      </c>
      <c r="F898">
        <v>140</v>
      </c>
      <c r="G898" s="83">
        <v>140</v>
      </c>
      <c r="H898">
        <v>1</v>
      </c>
      <c r="I898" t="s">
        <v>6443</v>
      </c>
      <c r="J898" t="s">
        <v>975</v>
      </c>
      <c r="L898" t="s">
        <v>5312</v>
      </c>
      <c r="M898" t="s">
        <v>5319</v>
      </c>
      <c r="N898" t="s">
        <v>6401</v>
      </c>
      <c r="O898" t="s">
        <v>7389</v>
      </c>
      <c r="P898" t="s">
        <v>6402</v>
      </c>
      <c r="R898" t="s">
        <v>6437</v>
      </c>
      <c r="S898" t="s">
        <v>6403</v>
      </c>
      <c r="T898" t="s">
        <v>6404</v>
      </c>
      <c r="U898" s="83" t="str">
        <f t="shared" ref="U898:U961" si="14">IF(J898="",O898,J898)</f>
        <v>GENESI_2_STG</v>
      </c>
    </row>
    <row r="899" spans="1:21" x14ac:dyDescent="0.25">
      <c r="A899" t="s">
        <v>6397</v>
      </c>
      <c r="B899" t="s">
        <v>7360</v>
      </c>
      <c r="C899" t="s">
        <v>6399</v>
      </c>
      <c r="D899" t="s">
        <v>6400</v>
      </c>
      <c r="E899" t="s">
        <v>6409</v>
      </c>
      <c r="F899">
        <v>213.4</v>
      </c>
      <c r="G899" s="83">
        <v>213.4</v>
      </c>
      <c r="H899">
        <v>1</v>
      </c>
      <c r="I899" t="s">
        <v>6829</v>
      </c>
      <c r="J899" t="s">
        <v>4506</v>
      </c>
      <c r="L899" t="s">
        <v>5312</v>
      </c>
      <c r="M899" t="s">
        <v>5319</v>
      </c>
      <c r="N899" t="s">
        <v>6401</v>
      </c>
      <c r="O899" t="s">
        <v>7361</v>
      </c>
      <c r="P899" t="s">
        <v>6402</v>
      </c>
      <c r="R899" t="s">
        <v>6437</v>
      </c>
      <c r="S899" t="s">
        <v>6403</v>
      </c>
      <c r="T899" t="s">
        <v>6407</v>
      </c>
      <c r="U899" s="83" t="str">
        <f t="shared" si="14"/>
        <v>GATWAY_2_PL1X3</v>
      </c>
    </row>
    <row r="900" spans="1:21" x14ac:dyDescent="0.25">
      <c r="A900" t="s">
        <v>6397</v>
      </c>
      <c r="B900" t="s">
        <v>4507</v>
      </c>
      <c r="C900" t="s">
        <v>6408</v>
      </c>
      <c r="D900" s="82">
        <v>39819</v>
      </c>
      <c r="E900" t="s">
        <v>6409</v>
      </c>
      <c r="F900" t="s">
        <v>6432</v>
      </c>
      <c r="G900" s="83">
        <v>585</v>
      </c>
      <c r="H900">
        <v>1</v>
      </c>
      <c r="I900" t="s">
        <v>6414</v>
      </c>
      <c r="J900" t="s">
        <v>4506</v>
      </c>
      <c r="K900" t="s">
        <v>6427</v>
      </c>
      <c r="L900" t="s">
        <v>5312</v>
      </c>
      <c r="M900" t="s">
        <v>5319</v>
      </c>
      <c r="N900" t="s">
        <v>6401</v>
      </c>
      <c r="O900" t="s">
        <v>4506</v>
      </c>
      <c r="P900" t="s">
        <v>6402</v>
      </c>
      <c r="Q900" t="s">
        <v>6427</v>
      </c>
      <c r="R900" t="s">
        <v>6436</v>
      </c>
      <c r="S900" t="s">
        <v>6403</v>
      </c>
      <c r="T900" t="s">
        <v>6407</v>
      </c>
      <c r="U900" s="83" t="str">
        <f t="shared" si="14"/>
        <v>GATWAY_2_PL1X3</v>
      </c>
    </row>
    <row r="901" spans="1:21" x14ac:dyDescent="0.25">
      <c r="A901" t="s">
        <v>6397</v>
      </c>
      <c r="B901" t="s">
        <v>7595</v>
      </c>
      <c r="C901" t="s">
        <v>6399</v>
      </c>
      <c r="D901" t="s">
        <v>6400</v>
      </c>
      <c r="E901" t="s">
        <v>6409</v>
      </c>
      <c r="F901">
        <v>203.1</v>
      </c>
      <c r="G901" s="83">
        <v>203.1</v>
      </c>
      <c r="H901">
        <v>1</v>
      </c>
      <c r="I901" t="s">
        <v>6829</v>
      </c>
      <c r="J901" t="s">
        <v>4506</v>
      </c>
      <c r="L901" t="s">
        <v>5312</v>
      </c>
      <c r="M901" t="s">
        <v>5319</v>
      </c>
      <c r="N901" t="s">
        <v>6401</v>
      </c>
      <c r="O901" t="s">
        <v>7596</v>
      </c>
      <c r="P901" t="s">
        <v>6402</v>
      </c>
      <c r="R901" t="s">
        <v>6425</v>
      </c>
      <c r="S901" t="s">
        <v>6403</v>
      </c>
      <c r="T901" t="s">
        <v>6407</v>
      </c>
      <c r="U901" s="83" t="str">
        <f t="shared" si="14"/>
        <v>GATWAY_2_PL1X3</v>
      </c>
    </row>
    <row r="902" spans="1:21" x14ac:dyDescent="0.25">
      <c r="A902" t="s">
        <v>6397</v>
      </c>
      <c r="B902" t="s">
        <v>6828</v>
      </c>
      <c r="C902" t="s">
        <v>6399</v>
      </c>
      <c r="D902" t="s">
        <v>6400</v>
      </c>
      <c r="E902" t="s">
        <v>6409</v>
      </c>
      <c r="F902">
        <v>203.1</v>
      </c>
      <c r="G902" s="83">
        <v>203.1</v>
      </c>
      <c r="H902">
        <v>1</v>
      </c>
      <c r="I902" t="s">
        <v>6829</v>
      </c>
      <c r="J902" t="s">
        <v>4506</v>
      </c>
      <c r="L902" t="s">
        <v>5312</v>
      </c>
      <c r="M902" t="s">
        <v>5319</v>
      </c>
      <c r="N902" t="s">
        <v>6401</v>
      </c>
      <c r="O902" t="s">
        <v>6830</v>
      </c>
      <c r="P902" t="s">
        <v>6402</v>
      </c>
      <c r="R902" t="s">
        <v>6425</v>
      </c>
      <c r="S902" t="s">
        <v>6403</v>
      </c>
      <c r="T902" t="s">
        <v>6407</v>
      </c>
      <c r="U902" s="83" t="str">
        <f t="shared" si="14"/>
        <v>GATWAY_2_PL1X3</v>
      </c>
    </row>
    <row r="903" spans="1:21" x14ac:dyDescent="0.25">
      <c r="A903" t="s">
        <v>6397</v>
      </c>
      <c r="B903" t="s">
        <v>687</v>
      </c>
      <c r="C903" t="s">
        <v>6408</v>
      </c>
      <c r="D903" s="82">
        <v>41449</v>
      </c>
      <c r="E903" t="s">
        <v>6418</v>
      </c>
      <c r="F903">
        <v>20</v>
      </c>
      <c r="G903" s="83">
        <v>20</v>
      </c>
      <c r="H903">
        <v>1</v>
      </c>
      <c r="I903" t="s">
        <v>6414</v>
      </c>
      <c r="K903" t="s">
        <v>6427</v>
      </c>
      <c r="L903" t="s">
        <v>5312</v>
      </c>
      <c r="M903" t="s">
        <v>5312</v>
      </c>
      <c r="N903" t="s">
        <v>6401</v>
      </c>
      <c r="O903" t="s">
        <v>688</v>
      </c>
      <c r="P903" t="s">
        <v>6402</v>
      </c>
      <c r="Q903" t="s">
        <v>6427</v>
      </c>
      <c r="R903" t="s">
        <v>6420</v>
      </c>
      <c r="S903" t="s">
        <v>6403</v>
      </c>
      <c r="T903" t="s">
        <v>6451</v>
      </c>
      <c r="U903" s="83" t="str">
        <f t="shared" si="14"/>
        <v>GATES_2_SOLAR</v>
      </c>
    </row>
    <row r="904" spans="1:21" x14ac:dyDescent="0.25">
      <c r="A904" t="s">
        <v>6397</v>
      </c>
      <c r="B904" t="s">
        <v>5433</v>
      </c>
      <c r="C904" t="s">
        <v>6408</v>
      </c>
      <c r="D904" s="82">
        <v>43165</v>
      </c>
      <c r="E904" t="s">
        <v>6418</v>
      </c>
      <c r="F904">
        <v>20</v>
      </c>
      <c r="G904" s="83">
        <v>20</v>
      </c>
      <c r="H904">
        <v>1</v>
      </c>
      <c r="I904" t="s">
        <v>6939</v>
      </c>
      <c r="K904" t="s">
        <v>1127</v>
      </c>
      <c r="L904" t="s">
        <v>5312</v>
      </c>
      <c r="M904" t="s">
        <v>5312</v>
      </c>
      <c r="N904" t="s">
        <v>6401</v>
      </c>
      <c r="O904" t="s">
        <v>5432</v>
      </c>
      <c r="P904" t="s">
        <v>6402</v>
      </c>
      <c r="Q904" t="s">
        <v>1127</v>
      </c>
      <c r="R904" t="s">
        <v>6420</v>
      </c>
      <c r="S904" t="s">
        <v>6403</v>
      </c>
      <c r="T904" t="s">
        <v>6404</v>
      </c>
      <c r="U904" s="83" t="str">
        <f t="shared" si="14"/>
        <v>GASKW1_2_GW1SR1</v>
      </c>
    </row>
    <row r="905" spans="1:21" x14ac:dyDescent="0.25">
      <c r="A905" t="s">
        <v>6397</v>
      </c>
      <c r="B905" t="s">
        <v>6954</v>
      </c>
      <c r="C905" t="s">
        <v>6399</v>
      </c>
      <c r="D905" t="s">
        <v>6400</v>
      </c>
      <c r="F905">
        <v>66.7</v>
      </c>
      <c r="G905" s="83">
        <v>66.7</v>
      </c>
      <c r="H905">
        <v>1</v>
      </c>
      <c r="J905" t="s">
        <v>2001</v>
      </c>
      <c r="M905" t="s">
        <v>5319</v>
      </c>
      <c r="N905" t="s">
        <v>6401</v>
      </c>
      <c r="O905" t="s">
        <v>6954</v>
      </c>
      <c r="P905" t="s">
        <v>6402</v>
      </c>
      <c r="S905" t="s">
        <v>6403</v>
      </c>
      <c r="T905" t="s">
        <v>6404</v>
      </c>
      <c r="U905" s="83" t="str">
        <f t="shared" si="14"/>
        <v>DEVERS_1_QF</v>
      </c>
    </row>
    <row r="906" spans="1:21" x14ac:dyDescent="0.25">
      <c r="A906" t="s">
        <v>6397</v>
      </c>
      <c r="B906" t="s">
        <v>3943</v>
      </c>
      <c r="C906" t="s">
        <v>6408</v>
      </c>
      <c r="D906" s="82">
        <v>40595</v>
      </c>
      <c r="E906" t="s">
        <v>3399</v>
      </c>
      <c r="F906">
        <v>23.3</v>
      </c>
      <c r="G906" s="83">
        <v>22.5</v>
      </c>
      <c r="H906">
        <v>1</v>
      </c>
      <c r="I906" t="s">
        <v>6958</v>
      </c>
      <c r="K906" t="s">
        <v>1127</v>
      </c>
      <c r="L906" t="s">
        <v>5312</v>
      </c>
      <c r="M906" t="s">
        <v>5312</v>
      </c>
      <c r="N906" t="s">
        <v>6401</v>
      </c>
      <c r="O906" t="s">
        <v>3942</v>
      </c>
      <c r="P906" t="s">
        <v>6402</v>
      </c>
      <c r="Q906" t="s">
        <v>1127</v>
      </c>
      <c r="R906" t="s">
        <v>3399</v>
      </c>
      <c r="S906" t="s">
        <v>6403</v>
      </c>
      <c r="T906" t="s">
        <v>6404</v>
      </c>
      <c r="U906" s="83" t="str">
        <f t="shared" si="14"/>
        <v>GARNET_1_WINDS</v>
      </c>
    </row>
    <row r="907" spans="1:21" x14ac:dyDescent="0.25">
      <c r="A907" t="s">
        <v>6397</v>
      </c>
      <c r="B907" t="s">
        <v>3941</v>
      </c>
      <c r="C907" t="s">
        <v>6408</v>
      </c>
      <c r="D907" s="82">
        <v>39966</v>
      </c>
      <c r="E907" t="s">
        <v>3399</v>
      </c>
      <c r="F907">
        <v>6.5</v>
      </c>
      <c r="G907" s="83">
        <v>6.5</v>
      </c>
      <c r="H907">
        <v>1</v>
      </c>
      <c r="I907" t="s">
        <v>6411</v>
      </c>
      <c r="K907" t="s">
        <v>1127</v>
      </c>
      <c r="L907" t="s">
        <v>5312</v>
      </c>
      <c r="M907" t="s">
        <v>5312</v>
      </c>
      <c r="N907" t="s">
        <v>6401</v>
      </c>
      <c r="O907" t="s">
        <v>2569</v>
      </c>
      <c r="P907" t="s">
        <v>6402</v>
      </c>
      <c r="Q907" t="s">
        <v>1127</v>
      </c>
      <c r="R907" t="s">
        <v>3399</v>
      </c>
      <c r="S907" t="s">
        <v>6403</v>
      </c>
      <c r="T907" t="s">
        <v>6404</v>
      </c>
      <c r="U907" s="83" t="str">
        <f t="shared" si="14"/>
        <v>GARNET_1_WIND</v>
      </c>
    </row>
    <row r="908" spans="1:21" x14ac:dyDescent="0.25">
      <c r="A908" t="s">
        <v>6397</v>
      </c>
      <c r="B908" t="s">
        <v>3939</v>
      </c>
      <c r="C908" t="s">
        <v>6408</v>
      </c>
      <c r="D908" s="82">
        <v>41996</v>
      </c>
      <c r="E908" t="s">
        <v>6418</v>
      </c>
      <c r="F908">
        <v>4</v>
      </c>
      <c r="G908" s="83">
        <v>4</v>
      </c>
      <c r="H908">
        <v>1</v>
      </c>
      <c r="I908" t="s">
        <v>7418</v>
      </c>
      <c r="K908" t="s">
        <v>1127</v>
      </c>
      <c r="L908" t="s">
        <v>5312</v>
      </c>
      <c r="M908" t="s">
        <v>5312</v>
      </c>
      <c r="N908" t="s">
        <v>6401</v>
      </c>
      <c r="O908" t="s">
        <v>1569</v>
      </c>
      <c r="P908" t="s">
        <v>6402</v>
      </c>
      <c r="Q908" t="s">
        <v>1127</v>
      </c>
      <c r="R908" t="s">
        <v>6420</v>
      </c>
      <c r="S908" t="s">
        <v>6403</v>
      </c>
      <c r="T908" t="s">
        <v>6404</v>
      </c>
      <c r="U908" s="83" t="str">
        <f t="shared" si="14"/>
        <v>GARNET_1_SOLAR2</v>
      </c>
    </row>
    <row r="909" spans="1:21" x14ac:dyDescent="0.25">
      <c r="A909" t="s">
        <v>6397</v>
      </c>
      <c r="B909" t="s">
        <v>3940</v>
      </c>
      <c r="C909" t="s">
        <v>6408</v>
      </c>
      <c r="D909" s="82">
        <v>27576</v>
      </c>
      <c r="E909" t="s">
        <v>3399</v>
      </c>
      <c r="F909">
        <v>16.5</v>
      </c>
      <c r="G909" s="83">
        <v>16.5</v>
      </c>
      <c r="H909">
        <v>1</v>
      </c>
      <c r="I909" t="s">
        <v>6503</v>
      </c>
      <c r="K909" t="s">
        <v>1127</v>
      </c>
      <c r="L909" t="s">
        <v>5319</v>
      </c>
      <c r="M909" t="s">
        <v>5312</v>
      </c>
      <c r="N909" t="s">
        <v>6401</v>
      </c>
      <c r="O909" t="s">
        <v>2327</v>
      </c>
      <c r="P909" t="s">
        <v>6402</v>
      </c>
      <c r="Q909" t="s">
        <v>1127</v>
      </c>
      <c r="R909" t="s">
        <v>3399</v>
      </c>
      <c r="S909" t="s">
        <v>6403</v>
      </c>
      <c r="T909" t="s">
        <v>6404</v>
      </c>
      <c r="U909" s="83" t="str">
        <f t="shared" si="14"/>
        <v>GARNET_1_UNITS</v>
      </c>
    </row>
    <row r="910" spans="1:21" x14ac:dyDescent="0.25">
      <c r="A910" t="s">
        <v>6397</v>
      </c>
      <c r="B910" t="s">
        <v>3936</v>
      </c>
      <c r="C910" t="s">
        <v>6408</v>
      </c>
      <c r="D910" s="82">
        <v>42670</v>
      </c>
      <c r="E910" t="s">
        <v>6418</v>
      </c>
      <c r="F910">
        <v>180</v>
      </c>
      <c r="G910" s="83">
        <v>180</v>
      </c>
      <c r="H910">
        <v>1</v>
      </c>
      <c r="I910" t="s">
        <v>6780</v>
      </c>
      <c r="K910" t="s">
        <v>1127</v>
      </c>
      <c r="L910" t="s">
        <v>5312</v>
      </c>
      <c r="M910" t="s">
        <v>5312</v>
      </c>
      <c r="N910" t="s">
        <v>6401</v>
      </c>
      <c r="O910" t="s">
        <v>2408</v>
      </c>
      <c r="P910" t="s">
        <v>6402</v>
      </c>
      <c r="Q910" t="s">
        <v>1127</v>
      </c>
      <c r="R910" t="s">
        <v>6420</v>
      </c>
      <c r="S910" t="s">
        <v>6403</v>
      </c>
      <c r="T910" t="s">
        <v>6404</v>
      </c>
      <c r="U910" s="83" t="str">
        <f t="shared" si="14"/>
        <v>GARLND_2_GASLR</v>
      </c>
    </row>
    <row r="911" spans="1:21" x14ac:dyDescent="0.25">
      <c r="A911" t="s">
        <v>6397</v>
      </c>
      <c r="B911" t="s">
        <v>3937</v>
      </c>
      <c r="C911" t="s">
        <v>6408</v>
      </c>
      <c r="D911" s="82">
        <v>42636</v>
      </c>
      <c r="E911" t="s">
        <v>6418</v>
      </c>
      <c r="F911">
        <v>20</v>
      </c>
      <c r="G911" s="83">
        <v>20</v>
      </c>
      <c r="H911">
        <v>1</v>
      </c>
      <c r="I911" t="s">
        <v>7219</v>
      </c>
      <c r="K911" t="s">
        <v>1127</v>
      </c>
      <c r="L911" t="s">
        <v>5312</v>
      </c>
      <c r="M911" t="s">
        <v>5312</v>
      </c>
      <c r="N911" t="s">
        <v>6401</v>
      </c>
      <c r="O911" t="s">
        <v>1900</v>
      </c>
      <c r="P911" t="s">
        <v>6402</v>
      </c>
      <c r="Q911" t="s">
        <v>1127</v>
      </c>
      <c r="R911" t="s">
        <v>6420</v>
      </c>
      <c r="S911" t="s">
        <v>6403</v>
      </c>
      <c r="T911" t="s">
        <v>6404</v>
      </c>
      <c r="U911" s="83" t="str">
        <f t="shared" si="14"/>
        <v>GARLND_2_GASLRA</v>
      </c>
    </row>
    <row r="912" spans="1:21" x14ac:dyDescent="0.25">
      <c r="A912" t="s">
        <v>6397</v>
      </c>
      <c r="B912" t="s">
        <v>5106</v>
      </c>
      <c r="C912" t="s">
        <v>6408</v>
      </c>
      <c r="D912" s="82">
        <v>41518</v>
      </c>
      <c r="E912" t="s">
        <v>3785</v>
      </c>
      <c r="F912">
        <v>3.55</v>
      </c>
      <c r="G912" s="83">
        <v>3.55</v>
      </c>
      <c r="H912">
        <v>1</v>
      </c>
      <c r="I912" t="s">
        <v>6932</v>
      </c>
      <c r="K912" t="s">
        <v>6427</v>
      </c>
      <c r="L912" t="s">
        <v>5312</v>
      </c>
      <c r="M912" t="s">
        <v>5312</v>
      </c>
      <c r="N912" t="s">
        <v>6401</v>
      </c>
      <c r="O912" t="s">
        <v>3141</v>
      </c>
      <c r="P912" t="s">
        <v>6402</v>
      </c>
      <c r="Q912" t="s">
        <v>6427</v>
      </c>
      <c r="R912" t="s">
        <v>6410</v>
      </c>
      <c r="S912" t="s">
        <v>6403</v>
      </c>
      <c r="T912" t="s">
        <v>6407</v>
      </c>
      <c r="U912" s="83" t="str">
        <f t="shared" si="14"/>
        <v>WHEATL_6_LNDFIL</v>
      </c>
    </row>
    <row r="913" spans="1:21" x14ac:dyDescent="0.25">
      <c r="A913" t="s">
        <v>6397</v>
      </c>
      <c r="B913" t="s">
        <v>4530</v>
      </c>
      <c r="C913" t="s">
        <v>6408</v>
      </c>
      <c r="D913" s="82">
        <v>41464</v>
      </c>
      <c r="E913" t="s">
        <v>3785</v>
      </c>
      <c r="F913">
        <v>1.6</v>
      </c>
      <c r="G913" s="83">
        <v>1.6</v>
      </c>
      <c r="H913">
        <v>1</v>
      </c>
      <c r="I913" t="s">
        <v>7118</v>
      </c>
      <c r="K913" t="s">
        <v>6427</v>
      </c>
      <c r="L913" t="s">
        <v>5312</v>
      </c>
      <c r="M913" t="s">
        <v>5312</v>
      </c>
      <c r="N913" t="s">
        <v>6401</v>
      </c>
      <c r="O913" t="s">
        <v>2888</v>
      </c>
      <c r="P913" t="s">
        <v>6402</v>
      </c>
      <c r="Q913" t="s">
        <v>6427</v>
      </c>
      <c r="R913" t="s">
        <v>6410</v>
      </c>
      <c r="S913" t="s">
        <v>6403</v>
      </c>
      <c r="T913" t="s">
        <v>6407</v>
      </c>
      <c r="U913" s="83" t="str">
        <f t="shared" si="14"/>
        <v>PEABDY_2_LNDFIL</v>
      </c>
    </row>
    <row r="914" spans="1:21" x14ac:dyDescent="0.25">
      <c r="A914" t="s">
        <v>6397</v>
      </c>
      <c r="B914" t="s">
        <v>216</v>
      </c>
      <c r="C914" t="s">
        <v>6408</v>
      </c>
      <c r="D914" t="s">
        <v>6400</v>
      </c>
      <c r="E914" t="s">
        <v>6413</v>
      </c>
      <c r="F914">
        <v>1.3</v>
      </c>
      <c r="G914" s="83">
        <v>1.6</v>
      </c>
      <c r="H914">
        <v>1</v>
      </c>
      <c r="I914" t="s">
        <v>6414</v>
      </c>
      <c r="K914" t="s">
        <v>6427</v>
      </c>
      <c r="L914" t="s">
        <v>5319</v>
      </c>
      <c r="M914" t="s">
        <v>5312</v>
      </c>
      <c r="N914" t="s">
        <v>6401</v>
      </c>
      <c r="O914" t="s">
        <v>216</v>
      </c>
      <c r="P914" t="s">
        <v>6402</v>
      </c>
      <c r="Q914" t="s">
        <v>6427</v>
      </c>
      <c r="R914" t="s">
        <v>3385</v>
      </c>
      <c r="S914" t="s">
        <v>6403</v>
      </c>
      <c r="T914" t="s">
        <v>6407</v>
      </c>
      <c r="U914" s="83" t="str">
        <f t="shared" si="14"/>
        <v>FTSWRD_7_QFUNTS</v>
      </c>
    </row>
    <row r="915" spans="1:21" x14ac:dyDescent="0.25">
      <c r="A915" t="s">
        <v>6397</v>
      </c>
      <c r="B915" t="s">
        <v>5420</v>
      </c>
      <c r="C915" t="s">
        <v>6408</v>
      </c>
      <c r="D915" s="82">
        <v>43501</v>
      </c>
      <c r="E915" t="s">
        <v>6418</v>
      </c>
      <c r="F915">
        <v>20</v>
      </c>
      <c r="G915" s="83">
        <v>20</v>
      </c>
      <c r="H915">
        <v>1</v>
      </c>
      <c r="I915" t="s">
        <v>7186</v>
      </c>
      <c r="K915" t="s">
        <v>6427</v>
      </c>
      <c r="L915" t="s">
        <v>5312</v>
      </c>
      <c r="M915" t="s">
        <v>5312</v>
      </c>
      <c r="N915" t="s">
        <v>6401</v>
      </c>
      <c r="O915" t="s">
        <v>5419</v>
      </c>
      <c r="P915" t="s">
        <v>6402</v>
      </c>
      <c r="Q915" t="s">
        <v>6427</v>
      </c>
      <c r="R915" t="s">
        <v>6420</v>
      </c>
      <c r="S915" t="s">
        <v>6403</v>
      </c>
      <c r="T915" t="s">
        <v>6451</v>
      </c>
      <c r="U915" s="83" t="str">
        <f t="shared" si="14"/>
        <v>FRNTBW_6_SOLAR1</v>
      </c>
    </row>
    <row r="916" spans="1:21" x14ac:dyDescent="0.25">
      <c r="A916" t="s">
        <v>6397</v>
      </c>
      <c r="B916" t="s">
        <v>3932</v>
      </c>
      <c r="C916" t="s">
        <v>6408</v>
      </c>
      <c r="D916" s="82">
        <v>31413</v>
      </c>
      <c r="E916" t="s">
        <v>6409</v>
      </c>
      <c r="F916">
        <v>6.9</v>
      </c>
      <c r="G916" s="83">
        <v>6</v>
      </c>
      <c r="H916">
        <v>1</v>
      </c>
      <c r="I916" t="s">
        <v>7023</v>
      </c>
      <c r="K916" t="s">
        <v>6427</v>
      </c>
      <c r="L916" t="s">
        <v>5319</v>
      </c>
      <c r="M916" t="s">
        <v>5312</v>
      </c>
      <c r="N916" t="s">
        <v>6401</v>
      </c>
      <c r="O916" t="s">
        <v>3931</v>
      </c>
      <c r="P916" t="s">
        <v>6402</v>
      </c>
      <c r="Q916" t="s">
        <v>6427</v>
      </c>
      <c r="R916" t="s">
        <v>6425</v>
      </c>
      <c r="S916" t="s">
        <v>6403</v>
      </c>
      <c r="T916" t="s">
        <v>6451</v>
      </c>
      <c r="U916" s="83" t="str">
        <f t="shared" si="14"/>
        <v>FRITO_1_LAY</v>
      </c>
    </row>
    <row r="917" spans="1:21" x14ac:dyDescent="0.25">
      <c r="A917" t="s">
        <v>6397</v>
      </c>
      <c r="B917" t="s">
        <v>3930</v>
      </c>
      <c r="C917" t="s">
        <v>6408</v>
      </c>
      <c r="D917" s="82">
        <v>42430</v>
      </c>
      <c r="E917" t="s">
        <v>6413</v>
      </c>
      <c r="F917">
        <v>34.700000000000003</v>
      </c>
      <c r="G917" s="83">
        <v>25</v>
      </c>
      <c r="H917">
        <v>1</v>
      </c>
      <c r="I917" t="s">
        <v>482</v>
      </c>
      <c r="K917" t="s">
        <v>6427</v>
      </c>
      <c r="L917" t="s">
        <v>5312</v>
      </c>
      <c r="M917" t="s">
        <v>5312</v>
      </c>
      <c r="N917" t="s">
        <v>6401</v>
      </c>
      <c r="O917" t="s">
        <v>483</v>
      </c>
      <c r="P917" t="s">
        <v>6402</v>
      </c>
      <c r="Q917" t="s">
        <v>6427</v>
      </c>
      <c r="R917" t="s">
        <v>3385</v>
      </c>
      <c r="S917" t="s">
        <v>6403</v>
      </c>
      <c r="T917" t="s">
        <v>6407</v>
      </c>
      <c r="U917" s="83" t="str">
        <f t="shared" si="14"/>
        <v>FRIANT_6_UNITS</v>
      </c>
    </row>
    <row r="918" spans="1:21" x14ac:dyDescent="0.25">
      <c r="A918" t="s">
        <v>6397</v>
      </c>
      <c r="B918" t="s">
        <v>4183</v>
      </c>
      <c r="C918" t="s">
        <v>6408</v>
      </c>
      <c r="D918" s="82">
        <v>42297</v>
      </c>
      <c r="E918" t="s">
        <v>6418</v>
      </c>
      <c r="F918">
        <v>1.5</v>
      </c>
      <c r="G918" s="83">
        <v>1.5</v>
      </c>
      <c r="H918">
        <v>1</v>
      </c>
      <c r="I918" t="s">
        <v>6479</v>
      </c>
      <c r="K918" t="s">
        <v>6427</v>
      </c>
      <c r="L918" t="s">
        <v>5312</v>
      </c>
      <c r="M918" t="s">
        <v>5312</v>
      </c>
      <c r="N918" t="s">
        <v>6401</v>
      </c>
      <c r="O918" t="s">
        <v>967</v>
      </c>
      <c r="P918" t="s">
        <v>6402</v>
      </c>
      <c r="Q918" t="s">
        <v>6427</v>
      </c>
      <c r="R918" t="s">
        <v>6420</v>
      </c>
      <c r="S918" t="s">
        <v>6403</v>
      </c>
      <c r="T918" t="s">
        <v>6407</v>
      </c>
      <c r="U918" s="83" t="str">
        <f t="shared" si="14"/>
        <v>KERMAN_6_SOLAR2</v>
      </c>
    </row>
    <row r="919" spans="1:21" x14ac:dyDescent="0.25">
      <c r="A919" t="s">
        <v>6397</v>
      </c>
      <c r="B919" t="s">
        <v>4182</v>
      </c>
      <c r="C919" t="s">
        <v>6408</v>
      </c>
      <c r="D919" s="82">
        <v>42298</v>
      </c>
      <c r="E919" t="s">
        <v>6418</v>
      </c>
      <c r="F919">
        <v>1.5</v>
      </c>
      <c r="G919" s="83">
        <v>1.5</v>
      </c>
      <c r="H919">
        <v>1</v>
      </c>
      <c r="I919" t="s">
        <v>6479</v>
      </c>
      <c r="K919" t="s">
        <v>6427</v>
      </c>
      <c r="L919" t="s">
        <v>5312</v>
      </c>
      <c r="M919" t="s">
        <v>5312</v>
      </c>
      <c r="N919" t="s">
        <v>6401</v>
      </c>
      <c r="O919" t="s">
        <v>964</v>
      </c>
      <c r="P919" t="s">
        <v>6402</v>
      </c>
      <c r="Q919" t="s">
        <v>6427</v>
      </c>
      <c r="R919" t="s">
        <v>6420</v>
      </c>
      <c r="S919" t="s">
        <v>6403</v>
      </c>
      <c r="T919" t="s">
        <v>6407</v>
      </c>
      <c r="U919" s="83" t="str">
        <f t="shared" si="14"/>
        <v>KERMAN_6_SOLAR1</v>
      </c>
    </row>
    <row r="920" spans="1:21" x14ac:dyDescent="0.25">
      <c r="A920" t="s">
        <v>6397</v>
      </c>
      <c r="B920" t="s">
        <v>7343</v>
      </c>
      <c r="C920" t="s">
        <v>6399</v>
      </c>
      <c r="D920" t="s">
        <v>6400</v>
      </c>
      <c r="E920" t="s">
        <v>6409</v>
      </c>
      <c r="F920">
        <v>21</v>
      </c>
      <c r="G920" s="83">
        <v>21</v>
      </c>
      <c r="H920">
        <v>1</v>
      </c>
      <c r="I920" t="s">
        <v>6479</v>
      </c>
      <c r="J920" t="s">
        <v>3837</v>
      </c>
      <c r="L920" t="s">
        <v>5312</v>
      </c>
      <c r="M920" t="s">
        <v>5319</v>
      </c>
      <c r="N920" t="s">
        <v>6401</v>
      </c>
      <c r="O920" t="s">
        <v>7344</v>
      </c>
      <c r="P920" t="s">
        <v>6402</v>
      </c>
      <c r="R920" t="s">
        <v>6425</v>
      </c>
      <c r="S920" t="s">
        <v>6403</v>
      </c>
      <c r="T920" t="s">
        <v>6407</v>
      </c>
      <c r="U920" s="83" t="str">
        <f t="shared" si="14"/>
        <v>AGRICO_6_PL3N5</v>
      </c>
    </row>
    <row r="921" spans="1:21" x14ac:dyDescent="0.25">
      <c r="A921" t="s">
        <v>6397</v>
      </c>
      <c r="B921" t="s">
        <v>3838</v>
      </c>
      <c r="C921" t="s">
        <v>6408</v>
      </c>
      <c r="D921" s="82">
        <v>38959</v>
      </c>
      <c r="E921" t="s">
        <v>6409</v>
      </c>
      <c r="F921" t="s">
        <v>6432</v>
      </c>
      <c r="G921" s="83">
        <v>22.69</v>
      </c>
      <c r="H921">
        <v>1</v>
      </c>
      <c r="I921" t="s">
        <v>6479</v>
      </c>
      <c r="J921" t="s">
        <v>3837</v>
      </c>
      <c r="K921" t="s">
        <v>6427</v>
      </c>
      <c r="L921" t="s">
        <v>5312</v>
      </c>
      <c r="M921" t="s">
        <v>5319</v>
      </c>
      <c r="N921" t="s">
        <v>6401</v>
      </c>
      <c r="O921" t="s">
        <v>3837</v>
      </c>
      <c r="P921" t="s">
        <v>6402</v>
      </c>
      <c r="Q921" t="s">
        <v>6427</v>
      </c>
      <c r="R921" t="s">
        <v>6425</v>
      </c>
      <c r="S921" t="s">
        <v>6403</v>
      </c>
      <c r="T921" t="s">
        <v>6407</v>
      </c>
      <c r="U921" s="83" t="str">
        <f t="shared" si="14"/>
        <v>AGRICO_6_PL3N5</v>
      </c>
    </row>
    <row r="922" spans="1:21" x14ac:dyDescent="0.25">
      <c r="A922" t="s">
        <v>6397</v>
      </c>
      <c r="B922" t="s">
        <v>6478</v>
      </c>
      <c r="C922" t="s">
        <v>6399</v>
      </c>
      <c r="D922" t="s">
        <v>6400</v>
      </c>
      <c r="E922" t="s">
        <v>6475</v>
      </c>
      <c r="F922">
        <v>7.5</v>
      </c>
      <c r="G922" s="83">
        <v>7.5</v>
      </c>
      <c r="H922">
        <v>1</v>
      </c>
      <c r="I922" t="s">
        <v>6479</v>
      </c>
      <c r="J922" t="s">
        <v>3532</v>
      </c>
      <c r="L922" t="s">
        <v>5312</v>
      </c>
      <c r="M922" t="s">
        <v>5319</v>
      </c>
      <c r="N922" t="s">
        <v>6401</v>
      </c>
      <c r="O922" t="s">
        <v>6480</v>
      </c>
      <c r="P922" t="s">
        <v>6402</v>
      </c>
      <c r="R922" t="s">
        <v>6437</v>
      </c>
      <c r="S922" t="s">
        <v>6403</v>
      </c>
      <c r="T922" t="s">
        <v>6407</v>
      </c>
      <c r="U922" s="83" t="str">
        <f t="shared" si="14"/>
        <v>AGRICO_7_UNIT</v>
      </c>
    </row>
    <row r="923" spans="1:21" x14ac:dyDescent="0.25">
      <c r="A923" t="s">
        <v>6397</v>
      </c>
      <c r="B923" t="s">
        <v>7213</v>
      </c>
      <c r="C923" t="s">
        <v>6399</v>
      </c>
      <c r="D923" t="s">
        <v>6400</v>
      </c>
      <c r="E923" t="s">
        <v>6409</v>
      </c>
      <c r="F923">
        <v>46.5</v>
      </c>
      <c r="G923" s="83">
        <v>46.5</v>
      </c>
      <c r="H923">
        <v>1</v>
      </c>
      <c r="I923" t="s">
        <v>6479</v>
      </c>
      <c r="J923" t="s">
        <v>3532</v>
      </c>
      <c r="L923" t="s">
        <v>5312</v>
      </c>
      <c r="M923" t="s">
        <v>5319</v>
      </c>
      <c r="N923" t="s">
        <v>6401</v>
      </c>
      <c r="O923" t="s">
        <v>7214</v>
      </c>
      <c r="P923" t="s">
        <v>6402</v>
      </c>
      <c r="R923" t="s">
        <v>6425</v>
      </c>
      <c r="S923" t="s">
        <v>6403</v>
      </c>
      <c r="T923" t="s">
        <v>6407</v>
      </c>
      <c r="U923" s="83" t="str">
        <f t="shared" si="14"/>
        <v>AGRICO_7_UNIT</v>
      </c>
    </row>
    <row r="924" spans="1:21" x14ac:dyDescent="0.25">
      <c r="A924" t="s">
        <v>6397</v>
      </c>
      <c r="B924" t="s">
        <v>3533</v>
      </c>
      <c r="C924" t="s">
        <v>6408</v>
      </c>
      <c r="D924" s="82">
        <v>36892</v>
      </c>
      <c r="E924" t="s">
        <v>6409</v>
      </c>
      <c r="F924" t="s">
        <v>6432</v>
      </c>
      <c r="G924" s="83">
        <v>50.6</v>
      </c>
      <c r="H924">
        <v>1</v>
      </c>
      <c r="I924" t="s">
        <v>6479</v>
      </c>
      <c r="J924" t="s">
        <v>3532</v>
      </c>
      <c r="K924" t="s">
        <v>6427</v>
      </c>
      <c r="L924" t="s">
        <v>5312</v>
      </c>
      <c r="M924" t="s">
        <v>5319</v>
      </c>
      <c r="N924" t="s">
        <v>6401</v>
      </c>
      <c r="O924" t="s">
        <v>3532</v>
      </c>
      <c r="P924" t="s">
        <v>6402</v>
      </c>
      <c r="Q924" t="s">
        <v>6427</v>
      </c>
      <c r="R924" t="s">
        <v>6436</v>
      </c>
      <c r="S924" t="s">
        <v>6403</v>
      </c>
      <c r="T924" t="s">
        <v>6407</v>
      </c>
      <c r="U924" s="83" t="str">
        <f t="shared" si="14"/>
        <v>AGRICO_7_UNIT</v>
      </c>
    </row>
    <row r="925" spans="1:21" x14ac:dyDescent="0.25">
      <c r="A925" t="s">
        <v>6397</v>
      </c>
      <c r="B925" t="s">
        <v>1962</v>
      </c>
      <c r="C925" t="s">
        <v>6408</v>
      </c>
      <c r="D925" s="82">
        <v>42760</v>
      </c>
      <c r="E925" t="s">
        <v>6418</v>
      </c>
      <c r="F925">
        <v>2</v>
      </c>
      <c r="G925" s="83">
        <v>2</v>
      </c>
      <c r="H925">
        <v>1</v>
      </c>
      <c r="I925" t="s">
        <v>6612</v>
      </c>
      <c r="K925" t="s">
        <v>1127</v>
      </c>
      <c r="L925" t="s">
        <v>5312</v>
      </c>
      <c r="M925" t="s">
        <v>5312</v>
      </c>
      <c r="N925" t="s">
        <v>6401</v>
      </c>
      <c r="O925" t="s">
        <v>1963</v>
      </c>
      <c r="P925" t="s">
        <v>6402</v>
      </c>
      <c r="Q925" t="s">
        <v>1127</v>
      </c>
      <c r="R925" t="s">
        <v>6420</v>
      </c>
      <c r="S925" t="s">
        <v>6403</v>
      </c>
      <c r="T925" t="s">
        <v>6404</v>
      </c>
      <c r="U925" s="83" t="str">
        <f t="shared" si="14"/>
        <v>DELAMO_2_SOLAR6</v>
      </c>
    </row>
    <row r="926" spans="1:21" x14ac:dyDescent="0.25">
      <c r="A926" t="s">
        <v>6397</v>
      </c>
      <c r="B926" t="s">
        <v>3705</v>
      </c>
      <c r="C926" t="s">
        <v>6408</v>
      </c>
      <c r="D926" s="82">
        <v>41365</v>
      </c>
      <c r="E926" t="s">
        <v>6413</v>
      </c>
      <c r="F926">
        <v>5</v>
      </c>
      <c r="G926" s="83">
        <v>5.3</v>
      </c>
      <c r="H926">
        <v>1</v>
      </c>
      <c r="I926" t="s">
        <v>6863</v>
      </c>
      <c r="K926" t="s">
        <v>6427</v>
      </c>
      <c r="L926" t="s">
        <v>5319</v>
      </c>
      <c r="M926" t="s">
        <v>5312</v>
      </c>
      <c r="N926" t="s">
        <v>6401</v>
      </c>
      <c r="O926" t="s">
        <v>3200</v>
      </c>
      <c r="P926" t="s">
        <v>6402</v>
      </c>
      <c r="Q926" t="s">
        <v>6427</v>
      </c>
      <c r="R926" t="s">
        <v>3385</v>
      </c>
      <c r="S926" t="s">
        <v>6403</v>
      </c>
      <c r="T926" t="s">
        <v>6407</v>
      </c>
      <c r="U926" s="83" t="str">
        <f t="shared" si="14"/>
        <v>COTTLE_2_FRNKNH</v>
      </c>
    </row>
    <row r="927" spans="1:21" x14ac:dyDescent="0.25">
      <c r="A927" t="s">
        <v>6397</v>
      </c>
      <c r="B927" t="s">
        <v>3506</v>
      </c>
      <c r="C927" t="s">
        <v>6408</v>
      </c>
      <c r="D927" s="82">
        <v>40568</v>
      </c>
      <c r="E927" t="s">
        <v>3399</v>
      </c>
      <c r="F927">
        <v>38</v>
      </c>
      <c r="G927" s="83">
        <v>36.799999999999997</v>
      </c>
      <c r="H927">
        <v>1</v>
      </c>
      <c r="I927" t="s">
        <v>7368</v>
      </c>
      <c r="K927" t="s">
        <v>6427</v>
      </c>
      <c r="L927" t="s">
        <v>5312</v>
      </c>
      <c r="M927" t="s">
        <v>5312</v>
      </c>
      <c r="N927" t="s">
        <v>6401</v>
      </c>
      <c r="O927" t="s">
        <v>1072</v>
      </c>
      <c r="P927" t="s">
        <v>6402</v>
      </c>
      <c r="Q927" t="s">
        <v>6427</v>
      </c>
      <c r="R927" t="s">
        <v>3399</v>
      </c>
      <c r="S927" t="s">
        <v>6403</v>
      </c>
      <c r="T927" t="s">
        <v>6407</v>
      </c>
      <c r="U927" s="83" t="str">
        <f t="shared" si="14"/>
        <v>BRDSLD_2_MTZUMA</v>
      </c>
    </row>
    <row r="928" spans="1:21" x14ac:dyDescent="0.25">
      <c r="A928" t="s">
        <v>6397</v>
      </c>
      <c r="B928" t="s">
        <v>5103</v>
      </c>
      <c r="C928" t="s">
        <v>6408</v>
      </c>
      <c r="D928" s="82">
        <v>41675</v>
      </c>
      <c r="E928" t="s">
        <v>3785</v>
      </c>
      <c r="F928">
        <v>4.3</v>
      </c>
      <c r="G928" s="83">
        <v>4.2</v>
      </c>
      <c r="H928">
        <v>1</v>
      </c>
      <c r="I928" t="s">
        <v>3169</v>
      </c>
      <c r="K928" t="s">
        <v>6427</v>
      </c>
      <c r="L928" t="s">
        <v>5312</v>
      </c>
      <c r="M928" t="s">
        <v>5312</v>
      </c>
      <c r="N928" t="s">
        <v>6401</v>
      </c>
      <c r="O928" t="s">
        <v>3170</v>
      </c>
      <c r="P928" t="s">
        <v>6402</v>
      </c>
      <c r="Q928" t="s">
        <v>6427</v>
      </c>
      <c r="R928" t="s">
        <v>6410</v>
      </c>
      <c r="S928" t="s">
        <v>6403</v>
      </c>
      <c r="T928" t="s">
        <v>6407</v>
      </c>
      <c r="U928" s="83" t="str">
        <f t="shared" si="14"/>
        <v>WEBER_6_FORWRD</v>
      </c>
    </row>
    <row r="929" spans="1:21" x14ac:dyDescent="0.25">
      <c r="A929" t="s">
        <v>6397</v>
      </c>
      <c r="B929" t="s">
        <v>3927</v>
      </c>
      <c r="C929" t="s">
        <v>6408</v>
      </c>
      <c r="D929" s="82">
        <v>23012</v>
      </c>
      <c r="E929" t="s">
        <v>6413</v>
      </c>
      <c r="F929">
        <v>39</v>
      </c>
      <c r="G929" s="83">
        <v>37.5</v>
      </c>
      <c r="H929">
        <v>1</v>
      </c>
      <c r="I929" t="s">
        <v>6447</v>
      </c>
      <c r="K929" t="s">
        <v>6427</v>
      </c>
      <c r="L929" t="s">
        <v>5312</v>
      </c>
      <c r="M929" t="s">
        <v>5312</v>
      </c>
      <c r="N929" t="s">
        <v>6401</v>
      </c>
      <c r="O929" t="s">
        <v>3926</v>
      </c>
      <c r="P929" t="s">
        <v>6402</v>
      </c>
      <c r="Q929" t="s">
        <v>6427</v>
      </c>
      <c r="R929" t="s">
        <v>3385</v>
      </c>
      <c r="S929" t="s">
        <v>6403</v>
      </c>
      <c r="T929" t="s">
        <v>6407</v>
      </c>
      <c r="U929" s="83" t="str">
        <f t="shared" si="14"/>
        <v>FORBST_7_UNIT 1</v>
      </c>
    </row>
    <row r="930" spans="1:21" x14ac:dyDescent="0.25">
      <c r="A930" t="s">
        <v>6397</v>
      </c>
      <c r="B930" t="s">
        <v>4768</v>
      </c>
      <c r="C930" t="s">
        <v>6408</v>
      </c>
      <c r="D930" s="82">
        <v>29587</v>
      </c>
      <c r="E930" t="s">
        <v>6413</v>
      </c>
      <c r="F930">
        <v>9.1</v>
      </c>
      <c r="G930" s="83">
        <v>9.1</v>
      </c>
      <c r="H930">
        <v>1</v>
      </c>
      <c r="I930" t="s">
        <v>6496</v>
      </c>
      <c r="K930" t="s">
        <v>1127</v>
      </c>
      <c r="L930" t="s">
        <v>5312</v>
      </c>
      <c r="M930" t="s">
        <v>5312</v>
      </c>
      <c r="N930" t="s">
        <v>6401</v>
      </c>
      <c r="O930" t="s">
        <v>4767</v>
      </c>
      <c r="P930" t="s">
        <v>6402</v>
      </c>
      <c r="Q930" t="s">
        <v>1127</v>
      </c>
      <c r="R930" t="s">
        <v>3385</v>
      </c>
      <c r="S930" t="s">
        <v>6403</v>
      </c>
      <c r="T930" t="s">
        <v>6404</v>
      </c>
      <c r="U930" s="83" t="str">
        <f t="shared" si="14"/>
        <v>SAUGUS_6_MWDFTH</v>
      </c>
    </row>
    <row r="931" spans="1:21" x14ac:dyDescent="0.25">
      <c r="A931" t="s">
        <v>6397</v>
      </c>
      <c r="B931" t="s">
        <v>3892</v>
      </c>
      <c r="C931" t="s">
        <v>6408</v>
      </c>
      <c r="D931" s="82">
        <v>1462</v>
      </c>
      <c r="E931" t="s">
        <v>6413</v>
      </c>
      <c r="F931">
        <v>2.6</v>
      </c>
      <c r="G931" s="83">
        <v>2.56</v>
      </c>
      <c r="H931">
        <v>1</v>
      </c>
      <c r="I931" t="s">
        <v>6443</v>
      </c>
      <c r="K931" t="s">
        <v>1127</v>
      </c>
      <c r="L931" t="s">
        <v>5312</v>
      </c>
      <c r="M931" t="s">
        <v>5312</v>
      </c>
      <c r="N931" t="s">
        <v>6401</v>
      </c>
      <c r="O931" t="s">
        <v>1234</v>
      </c>
      <c r="P931" t="s">
        <v>6402</v>
      </c>
      <c r="Q931" t="s">
        <v>1127</v>
      </c>
      <c r="R931" t="s">
        <v>3385</v>
      </c>
      <c r="S931" t="s">
        <v>6403</v>
      </c>
      <c r="T931" t="s">
        <v>6404</v>
      </c>
      <c r="U931" s="83" t="str">
        <f t="shared" si="14"/>
        <v>ETIWND_2_FONTNA</v>
      </c>
    </row>
    <row r="932" spans="1:21" x14ac:dyDescent="0.25">
      <c r="A932" t="s">
        <v>6397</v>
      </c>
      <c r="B932" t="s">
        <v>3924</v>
      </c>
      <c r="C932" t="s">
        <v>6408</v>
      </c>
      <c r="D932" s="82">
        <v>30436</v>
      </c>
      <c r="E932" t="s">
        <v>6413</v>
      </c>
      <c r="F932">
        <v>0.5</v>
      </c>
      <c r="G932" s="83">
        <v>0.6</v>
      </c>
      <c r="H932">
        <v>1</v>
      </c>
      <c r="I932" t="s">
        <v>6824</v>
      </c>
      <c r="K932" t="s">
        <v>6427</v>
      </c>
      <c r="L932" t="s">
        <v>5319</v>
      </c>
      <c r="M932" t="s">
        <v>5312</v>
      </c>
      <c r="N932" t="s">
        <v>6401</v>
      </c>
      <c r="O932" t="s">
        <v>3924</v>
      </c>
      <c r="P932" t="s">
        <v>6402</v>
      </c>
      <c r="Q932" t="s">
        <v>6427</v>
      </c>
      <c r="R932" t="s">
        <v>3385</v>
      </c>
      <c r="S932" t="s">
        <v>6403</v>
      </c>
      <c r="T932" t="s">
        <v>6407</v>
      </c>
      <c r="U932" s="83" t="str">
        <f t="shared" si="14"/>
        <v>FMEADO_6_HELLHL</v>
      </c>
    </row>
    <row r="933" spans="1:21" x14ac:dyDescent="0.25">
      <c r="A933" t="s">
        <v>6397</v>
      </c>
      <c r="B933" t="s">
        <v>6645</v>
      </c>
      <c r="C933" t="s">
        <v>6399</v>
      </c>
      <c r="D933" t="s">
        <v>6400</v>
      </c>
      <c r="F933">
        <v>40.700000000000003</v>
      </c>
      <c r="G933" s="83">
        <v>40.700000000000003</v>
      </c>
      <c r="H933">
        <v>1</v>
      </c>
      <c r="J933" t="s">
        <v>1289</v>
      </c>
      <c r="M933" t="s">
        <v>5319</v>
      </c>
      <c r="N933" t="s">
        <v>6401</v>
      </c>
      <c r="O933" t="s">
        <v>6645</v>
      </c>
      <c r="P933" t="s">
        <v>6402</v>
      </c>
      <c r="S933" t="s">
        <v>6403</v>
      </c>
      <c r="T933" t="s">
        <v>6404</v>
      </c>
      <c r="U933" s="83" t="str">
        <f t="shared" si="14"/>
        <v>ANTLPE_2_QF</v>
      </c>
    </row>
    <row r="934" spans="1:21" x14ac:dyDescent="0.25">
      <c r="A934" t="s">
        <v>6397</v>
      </c>
      <c r="B934" t="s">
        <v>672</v>
      </c>
      <c r="C934" t="s">
        <v>6408</v>
      </c>
      <c r="D934" s="82">
        <v>40823</v>
      </c>
      <c r="E934" t="s">
        <v>6418</v>
      </c>
      <c r="F934">
        <v>15</v>
      </c>
      <c r="G934" s="83">
        <v>15</v>
      </c>
      <c r="H934">
        <v>1</v>
      </c>
      <c r="I934" t="s">
        <v>6414</v>
      </c>
      <c r="K934" t="s">
        <v>6427</v>
      </c>
      <c r="L934" t="s">
        <v>5312</v>
      </c>
      <c r="M934" t="s">
        <v>5312</v>
      </c>
      <c r="N934" t="s">
        <v>6401</v>
      </c>
      <c r="O934" t="s">
        <v>673</v>
      </c>
      <c r="P934" t="s">
        <v>6402</v>
      </c>
      <c r="Q934" t="s">
        <v>6427</v>
      </c>
      <c r="R934" t="s">
        <v>6420</v>
      </c>
      <c r="S934" t="s">
        <v>6403</v>
      </c>
      <c r="T934" t="s">
        <v>6407</v>
      </c>
      <c r="U934" s="83" t="str">
        <f t="shared" si="14"/>
        <v>SCHNDR_1_FIVPTS</v>
      </c>
    </row>
    <row r="935" spans="1:21" x14ac:dyDescent="0.25">
      <c r="A935" t="s">
        <v>6397</v>
      </c>
      <c r="B935" t="s">
        <v>3919</v>
      </c>
      <c r="C935" t="s">
        <v>6408</v>
      </c>
      <c r="D935" s="82">
        <v>38869</v>
      </c>
      <c r="E935" t="s">
        <v>6409</v>
      </c>
      <c r="F935">
        <v>17.5</v>
      </c>
      <c r="G935" s="83">
        <v>6.2</v>
      </c>
      <c r="H935">
        <v>1</v>
      </c>
      <c r="I935" t="s">
        <v>6414</v>
      </c>
      <c r="K935" t="s">
        <v>6427</v>
      </c>
      <c r="L935" t="s">
        <v>5319</v>
      </c>
      <c r="M935" t="s">
        <v>5312</v>
      </c>
      <c r="N935" t="s">
        <v>6401</v>
      </c>
      <c r="O935" t="s">
        <v>3918</v>
      </c>
      <c r="P935" t="s">
        <v>6402</v>
      </c>
      <c r="Q935" t="s">
        <v>6427</v>
      </c>
      <c r="R935" t="s">
        <v>6425</v>
      </c>
      <c r="S935" t="s">
        <v>6403</v>
      </c>
      <c r="T935" t="s">
        <v>6451</v>
      </c>
      <c r="U935" s="83" t="str">
        <f t="shared" si="14"/>
        <v>FELLOW_7_QFUNTS</v>
      </c>
    </row>
    <row r="936" spans="1:21" x14ac:dyDescent="0.25">
      <c r="A936" t="s">
        <v>6397</v>
      </c>
      <c r="B936" t="s">
        <v>4738</v>
      </c>
      <c r="C936" t="s">
        <v>6408</v>
      </c>
      <c r="D936" s="82">
        <v>37613</v>
      </c>
      <c r="E936" t="s">
        <v>6409</v>
      </c>
      <c r="F936">
        <v>49.9</v>
      </c>
      <c r="G936" s="83">
        <v>47.6</v>
      </c>
      <c r="H936">
        <v>1</v>
      </c>
      <c r="I936" t="s">
        <v>6714</v>
      </c>
      <c r="K936" t="s">
        <v>6427</v>
      </c>
      <c r="L936" t="s">
        <v>5312</v>
      </c>
      <c r="M936" t="s">
        <v>5312</v>
      </c>
      <c r="N936" t="s">
        <v>6401</v>
      </c>
      <c r="O936" t="s">
        <v>4737</v>
      </c>
      <c r="P936" t="s">
        <v>6402</v>
      </c>
      <c r="Q936" t="s">
        <v>6427</v>
      </c>
      <c r="R936" t="s">
        <v>6425</v>
      </c>
      <c r="S936" t="s">
        <v>6403</v>
      </c>
      <c r="T936" t="s">
        <v>6407</v>
      </c>
      <c r="U936" s="83" t="str">
        <f t="shared" si="14"/>
        <v>BOGUE_1_UNITA1</v>
      </c>
    </row>
    <row r="937" spans="1:21" x14ac:dyDescent="0.25">
      <c r="A937" t="s">
        <v>6397</v>
      </c>
      <c r="B937" t="s">
        <v>4308</v>
      </c>
      <c r="C937" t="s">
        <v>6408</v>
      </c>
      <c r="D937" s="82">
        <v>41703</v>
      </c>
      <c r="E937" t="s">
        <v>6418</v>
      </c>
      <c r="F937">
        <v>1.5</v>
      </c>
      <c r="G937" s="83">
        <v>1.5</v>
      </c>
      <c r="H937">
        <v>1</v>
      </c>
      <c r="I937" t="s">
        <v>7041</v>
      </c>
      <c r="K937" t="s">
        <v>6427</v>
      </c>
      <c r="L937" t="s">
        <v>5312</v>
      </c>
      <c r="M937" t="s">
        <v>5312</v>
      </c>
      <c r="N937" t="s">
        <v>6401</v>
      </c>
      <c r="O937" t="s">
        <v>4307</v>
      </c>
      <c r="P937" t="s">
        <v>6402</v>
      </c>
      <c r="Q937" t="s">
        <v>6427</v>
      </c>
      <c r="R937" t="s">
        <v>6420</v>
      </c>
      <c r="S937" t="s">
        <v>6403</v>
      </c>
      <c r="T937" t="s">
        <v>6407</v>
      </c>
      <c r="U937" s="83" t="str">
        <f t="shared" si="14"/>
        <v>MCARTH_6_FRIVRB</v>
      </c>
    </row>
    <row r="938" spans="1:21" x14ac:dyDescent="0.25">
      <c r="A938" t="s">
        <v>6397</v>
      </c>
      <c r="B938" t="s">
        <v>4584</v>
      </c>
      <c r="C938" t="s">
        <v>6408</v>
      </c>
      <c r="D938" s="82">
        <v>41703</v>
      </c>
      <c r="E938" t="s">
        <v>6418</v>
      </c>
      <c r="F938">
        <v>1.5</v>
      </c>
      <c r="G938" s="83">
        <v>1.5</v>
      </c>
      <c r="H938">
        <v>1</v>
      </c>
      <c r="I938" t="s">
        <v>7041</v>
      </c>
      <c r="K938" t="s">
        <v>6427</v>
      </c>
      <c r="L938" t="s">
        <v>5312</v>
      </c>
      <c r="M938" t="s">
        <v>5312</v>
      </c>
      <c r="N938" t="s">
        <v>6401</v>
      </c>
      <c r="O938" t="s">
        <v>4583</v>
      </c>
      <c r="P938" t="s">
        <v>6402</v>
      </c>
      <c r="Q938" t="s">
        <v>6427</v>
      </c>
      <c r="R938" t="s">
        <v>6420</v>
      </c>
      <c r="S938" t="s">
        <v>6403</v>
      </c>
      <c r="T938" t="s">
        <v>6407</v>
      </c>
      <c r="U938" s="83" t="str">
        <f t="shared" si="14"/>
        <v>PIT1_6_FRIVRA</v>
      </c>
    </row>
    <row r="939" spans="1:21" x14ac:dyDescent="0.25">
      <c r="A939" t="s">
        <v>6397</v>
      </c>
      <c r="B939" t="s">
        <v>3917</v>
      </c>
      <c r="C939" t="s">
        <v>6408</v>
      </c>
      <c r="D939" s="82">
        <v>31670</v>
      </c>
      <c r="E939" t="s">
        <v>3483</v>
      </c>
      <c r="F939">
        <v>19.899999999999999</v>
      </c>
      <c r="G939" s="83">
        <v>18.75</v>
      </c>
      <c r="H939">
        <v>1</v>
      </c>
      <c r="I939" t="s">
        <v>7407</v>
      </c>
      <c r="K939" t="s">
        <v>6427</v>
      </c>
      <c r="L939" t="s">
        <v>5319</v>
      </c>
      <c r="M939" t="s">
        <v>5312</v>
      </c>
      <c r="N939" t="s">
        <v>6401</v>
      </c>
      <c r="O939" t="s">
        <v>133</v>
      </c>
      <c r="P939" t="s">
        <v>6402</v>
      </c>
      <c r="Q939" t="s">
        <v>6427</v>
      </c>
      <c r="R939" t="s">
        <v>6437</v>
      </c>
      <c r="S939" t="s">
        <v>6403</v>
      </c>
      <c r="T939" t="s">
        <v>6407</v>
      </c>
      <c r="U939" s="83" t="str">
        <f t="shared" si="14"/>
        <v>FAIRHV_6_UNIT</v>
      </c>
    </row>
    <row r="940" spans="1:21" x14ac:dyDescent="0.25">
      <c r="A940" t="s">
        <v>6397</v>
      </c>
      <c r="B940" t="s">
        <v>5388</v>
      </c>
      <c r="C940" t="s">
        <v>6408</v>
      </c>
      <c r="D940" s="82">
        <v>30530</v>
      </c>
      <c r="E940" t="s">
        <v>6413</v>
      </c>
      <c r="F940">
        <v>0.9</v>
      </c>
      <c r="G940" s="83">
        <v>0.9</v>
      </c>
      <c r="H940">
        <v>1</v>
      </c>
      <c r="I940" t="s">
        <v>6569</v>
      </c>
      <c r="K940" t="s">
        <v>6427</v>
      </c>
      <c r="L940" t="s">
        <v>5312</v>
      </c>
      <c r="M940" t="s">
        <v>5312</v>
      </c>
      <c r="N940" t="s">
        <v>6401</v>
      </c>
      <c r="O940" t="s">
        <v>265</v>
      </c>
      <c r="P940" t="s">
        <v>6402</v>
      </c>
      <c r="Q940" t="s">
        <v>6427</v>
      </c>
      <c r="R940" t="s">
        <v>3385</v>
      </c>
      <c r="S940" t="s">
        <v>6403</v>
      </c>
      <c r="T940" t="s">
        <v>6407</v>
      </c>
      <c r="U940" s="83" t="str">
        <f t="shared" si="14"/>
        <v>CURTIS_1_FARFLD</v>
      </c>
    </row>
    <row r="941" spans="1:21" x14ac:dyDescent="0.25">
      <c r="A941" t="s">
        <v>6397</v>
      </c>
      <c r="B941" t="s">
        <v>4010</v>
      </c>
      <c r="C941" t="s">
        <v>6408</v>
      </c>
      <c r="D941" s="82">
        <v>34200</v>
      </c>
      <c r="E941" t="s">
        <v>6429</v>
      </c>
      <c r="F941">
        <v>48.2</v>
      </c>
      <c r="G941" s="83">
        <v>48.2</v>
      </c>
      <c r="H941">
        <v>1</v>
      </c>
      <c r="I941" t="s">
        <v>6654</v>
      </c>
      <c r="K941" t="s">
        <v>1127</v>
      </c>
      <c r="L941" t="s">
        <v>5319</v>
      </c>
      <c r="M941" t="s">
        <v>5312</v>
      </c>
      <c r="N941" t="s">
        <v>6401</v>
      </c>
      <c r="O941" t="s">
        <v>4009</v>
      </c>
      <c r="P941" t="s">
        <v>6402</v>
      </c>
      <c r="Q941" t="s">
        <v>1127</v>
      </c>
      <c r="S941" t="s">
        <v>6403</v>
      </c>
      <c r="T941" t="s">
        <v>6404</v>
      </c>
      <c r="U941" s="83" t="str">
        <f t="shared" si="14"/>
        <v>GOLETA_6_EXGEN</v>
      </c>
    </row>
    <row r="942" spans="1:21" x14ac:dyDescent="0.25">
      <c r="A942" t="s">
        <v>6397</v>
      </c>
      <c r="B942" t="s">
        <v>1562</v>
      </c>
      <c r="C942" t="s">
        <v>6408</v>
      </c>
      <c r="D942" s="82">
        <v>41766</v>
      </c>
      <c r="E942" t="s">
        <v>6418</v>
      </c>
      <c r="F942">
        <v>2</v>
      </c>
      <c r="G942" s="83">
        <v>2</v>
      </c>
      <c r="H942">
        <v>1</v>
      </c>
      <c r="I942" t="s">
        <v>6915</v>
      </c>
      <c r="K942" t="s">
        <v>1127</v>
      </c>
      <c r="L942" t="s">
        <v>5312</v>
      </c>
      <c r="M942" t="s">
        <v>5312</v>
      </c>
      <c r="N942" t="s">
        <v>6401</v>
      </c>
      <c r="O942" t="s">
        <v>1563</v>
      </c>
      <c r="P942" t="s">
        <v>6402</v>
      </c>
      <c r="Q942" t="s">
        <v>1127</v>
      </c>
      <c r="R942" t="s">
        <v>6420</v>
      </c>
      <c r="S942" t="s">
        <v>6403</v>
      </c>
      <c r="T942" t="s">
        <v>6404</v>
      </c>
      <c r="U942" s="83" t="str">
        <f t="shared" si="14"/>
        <v>VICTOR_1_EXSLRB</v>
      </c>
    </row>
    <row r="943" spans="1:21" x14ac:dyDescent="0.25">
      <c r="A943" t="s">
        <v>6397</v>
      </c>
      <c r="B943" t="s">
        <v>1559</v>
      </c>
      <c r="C943" t="s">
        <v>6408</v>
      </c>
      <c r="D943" s="82">
        <v>41766</v>
      </c>
      <c r="E943" t="s">
        <v>6418</v>
      </c>
      <c r="F943">
        <v>2</v>
      </c>
      <c r="G943" s="83">
        <v>2</v>
      </c>
      <c r="H943">
        <v>1</v>
      </c>
      <c r="I943" t="s">
        <v>6915</v>
      </c>
      <c r="K943" t="s">
        <v>1127</v>
      </c>
      <c r="L943" t="s">
        <v>5312</v>
      </c>
      <c r="M943" t="s">
        <v>5312</v>
      </c>
      <c r="N943" t="s">
        <v>6401</v>
      </c>
      <c r="O943" t="s">
        <v>1560</v>
      </c>
      <c r="P943" t="s">
        <v>6402</v>
      </c>
      <c r="Q943" t="s">
        <v>1127</v>
      </c>
      <c r="R943" t="s">
        <v>6420</v>
      </c>
      <c r="S943" t="s">
        <v>6403</v>
      </c>
      <c r="T943" t="s">
        <v>6404</v>
      </c>
      <c r="U943" s="83" t="str">
        <f t="shared" si="14"/>
        <v>VICTOR_1_EXSLRA</v>
      </c>
    </row>
    <row r="944" spans="1:21" x14ac:dyDescent="0.25">
      <c r="A944" t="s">
        <v>6397</v>
      </c>
      <c r="B944" t="s">
        <v>3916</v>
      </c>
      <c r="C944" t="s">
        <v>6408</v>
      </c>
      <c r="D944" s="82">
        <v>24473</v>
      </c>
      <c r="E944" t="s">
        <v>6413</v>
      </c>
      <c r="F944">
        <v>94.5</v>
      </c>
      <c r="G944" s="83">
        <v>94.5</v>
      </c>
      <c r="H944">
        <v>1</v>
      </c>
      <c r="I944" t="s">
        <v>6569</v>
      </c>
      <c r="K944" t="s">
        <v>6427</v>
      </c>
      <c r="L944" t="s">
        <v>5312</v>
      </c>
      <c r="M944" t="s">
        <v>5312</v>
      </c>
      <c r="N944" t="s">
        <v>6401</v>
      </c>
      <c r="O944" t="s">
        <v>3915</v>
      </c>
      <c r="P944" t="s">
        <v>6402</v>
      </c>
      <c r="Q944" t="s">
        <v>6427</v>
      </c>
      <c r="R944" t="s">
        <v>3385</v>
      </c>
      <c r="S944" t="s">
        <v>6403</v>
      </c>
      <c r="T944" t="s">
        <v>6407</v>
      </c>
      <c r="U944" s="83" t="str">
        <f t="shared" si="14"/>
        <v>EXCHEC_7_UNIT 1</v>
      </c>
    </row>
    <row r="945" spans="1:21" x14ac:dyDescent="0.25">
      <c r="A945" t="s">
        <v>6397</v>
      </c>
      <c r="B945" t="s">
        <v>3235</v>
      </c>
      <c r="C945" t="s">
        <v>6408</v>
      </c>
      <c r="D945" s="82">
        <v>42649</v>
      </c>
      <c r="E945" t="s">
        <v>6418</v>
      </c>
      <c r="F945">
        <v>60</v>
      </c>
      <c r="G945" s="83">
        <v>60</v>
      </c>
      <c r="H945">
        <v>1</v>
      </c>
      <c r="I945" t="s">
        <v>7432</v>
      </c>
      <c r="K945" t="s">
        <v>6427</v>
      </c>
      <c r="L945" t="s">
        <v>5312</v>
      </c>
      <c r="M945" t="s">
        <v>5312</v>
      </c>
      <c r="N945" t="s">
        <v>6401</v>
      </c>
      <c r="O945" t="s">
        <v>3236</v>
      </c>
      <c r="P945" t="s">
        <v>6402</v>
      </c>
      <c r="Q945" t="s">
        <v>6427</v>
      </c>
      <c r="R945" t="s">
        <v>6420</v>
      </c>
      <c r="S945" t="s">
        <v>6403</v>
      </c>
      <c r="T945" t="s">
        <v>6407</v>
      </c>
      <c r="U945" s="83" t="str">
        <f t="shared" si="14"/>
        <v>EXCLSG_1_SOLAR</v>
      </c>
    </row>
    <row r="946" spans="1:21" x14ac:dyDescent="0.25">
      <c r="A946" t="s">
        <v>6397</v>
      </c>
      <c r="B946" t="s">
        <v>3902</v>
      </c>
      <c r="C946" t="s">
        <v>6408</v>
      </c>
      <c r="D946" s="82">
        <v>42370</v>
      </c>
      <c r="E946" t="s">
        <v>6409</v>
      </c>
      <c r="F946">
        <v>33.6</v>
      </c>
      <c r="G946" s="83">
        <v>33.6</v>
      </c>
      <c r="H946">
        <v>1</v>
      </c>
      <c r="I946" t="s">
        <v>3903</v>
      </c>
      <c r="K946" t="s">
        <v>1127</v>
      </c>
      <c r="L946" t="s">
        <v>5312</v>
      </c>
      <c r="M946" t="s">
        <v>5312</v>
      </c>
      <c r="N946" t="s">
        <v>6401</v>
      </c>
      <c r="O946" t="s">
        <v>3902</v>
      </c>
      <c r="P946" t="s">
        <v>6402</v>
      </c>
      <c r="Q946" t="s">
        <v>1127</v>
      </c>
      <c r="R946" t="s">
        <v>6425</v>
      </c>
      <c r="S946" t="s">
        <v>6403</v>
      </c>
      <c r="T946" t="s">
        <v>6404</v>
      </c>
      <c r="U946" s="83" t="str">
        <f t="shared" si="14"/>
        <v>ETIWND_2_UNIT1</v>
      </c>
    </row>
    <row r="947" spans="1:21" x14ac:dyDescent="0.25">
      <c r="A947" t="s">
        <v>6397</v>
      </c>
      <c r="B947" t="s">
        <v>3907</v>
      </c>
      <c r="C947" t="s">
        <v>6408</v>
      </c>
      <c r="D947" s="82">
        <v>34335</v>
      </c>
      <c r="E947" t="s">
        <v>6413</v>
      </c>
      <c r="F947">
        <v>23.9</v>
      </c>
      <c r="G947" s="83">
        <v>24</v>
      </c>
      <c r="H947">
        <v>1</v>
      </c>
      <c r="I947" t="s">
        <v>6496</v>
      </c>
      <c r="K947" t="s">
        <v>1127</v>
      </c>
      <c r="L947" t="s">
        <v>5312</v>
      </c>
      <c r="M947" t="s">
        <v>5312</v>
      </c>
      <c r="N947" t="s">
        <v>6401</v>
      </c>
      <c r="O947" t="s">
        <v>284</v>
      </c>
      <c r="P947" t="s">
        <v>6402</v>
      </c>
      <c r="Q947" t="s">
        <v>1127</v>
      </c>
      <c r="R947" t="s">
        <v>3385</v>
      </c>
      <c r="S947" t="s">
        <v>6403</v>
      </c>
      <c r="T947" t="s">
        <v>6404</v>
      </c>
      <c r="U947" s="83" t="str">
        <f t="shared" si="14"/>
        <v>ETIWND_6_MWDETI</v>
      </c>
    </row>
    <row r="948" spans="1:21" x14ac:dyDescent="0.25">
      <c r="A948" t="s">
        <v>6397</v>
      </c>
      <c r="B948" t="s">
        <v>5414</v>
      </c>
      <c r="C948" t="s">
        <v>6408</v>
      </c>
      <c r="D948" s="82">
        <v>42800</v>
      </c>
      <c r="E948" t="s">
        <v>6510</v>
      </c>
      <c r="F948">
        <v>10</v>
      </c>
      <c r="G948" s="83">
        <v>10</v>
      </c>
      <c r="H948">
        <v>1</v>
      </c>
      <c r="I948" t="s">
        <v>6455</v>
      </c>
      <c r="K948" t="s">
        <v>6456</v>
      </c>
      <c r="L948" t="s">
        <v>5312</v>
      </c>
      <c r="M948" t="s">
        <v>5312</v>
      </c>
      <c r="N948" t="s">
        <v>6401</v>
      </c>
      <c r="O948" t="s">
        <v>5413</v>
      </c>
      <c r="P948" t="s">
        <v>6402</v>
      </c>
      <c r="Q948" t="s">
        <v>6456</v>
      </c>
      <c r="R948" t="s">
        <v>6429</v>
      </c>
      <c r="S948" t="s">
        <v>6403</v>
      </c>
      <c r="T948" t="s">
        <v>6404</v>
      </c>
      <c r="U948" s="83" t="str">
        <f t="shared" si="14"/>
        <v>ESCNDO_6_EB3BT3</v>
      </c>
    </row>
    <row r="949" spans="1:21" x14ac:dyDescent="0.25">
      <c r="A949" t="s">
        <v>6397</v>
      </c>
      <c r="B949" t="s">
        <v>5412</v>
      </c>
      <c r="C949" t="s">
        <v>6408</v>
      </c>
      <c r="D949" s="82">
        <v>42800</v>
      </c>
      <c r="E949" t="s">
        <v>6510</v>
      </c>
      <c r="F949">
        <v>10</v>
      </c>
      <c r="G949" s="83">
        <v>10</v>
      </c>
      <c r="H949">
        <v>1</v>
      </c>
      <c r="I949" t="s">
        <v>6455</v>
      </c>
      <c r="K949" t="s">
        <v>6456</v>
      </c>
      <c r="L949" t="s">
        <v>5312</v>
      </c>
      <c r="M949" t="s">
        <v>5312</v>
      </c>
      <c r="N949" t="s">
        <v>6401</v>
      </c>
      <c r="O949" t="s">
        <v>5411</v>
      </c>
      <c r="P949" t="s">
        <v>6402</v>
      </c>
      <c r="Q949" t="s">
        <v>6456</v>
      </c>
      <c r="R949" t="s">
        <v>6429</v>
      </c>
      <c r="S949" t="s">
        <v>6403</v>
      </c>
      <c r="T949" t="s">
        <v>6404</v>
      </c>
      <c r="U949" s="83" t="str">
        <f t="shared" si="14"/>
        <v>ESCNDO_6_EB2BT2</v>
      </c>
    </row>
    <row r="950" spans="1:21" x14ac:dyDescent="0.25">
      <c r="A950" t="s">
        <v>6397</v>
      </c>
      <c r="B950" t="s">
        <v>5410</v>
      </c>
      <c r="C950" t="s">
        <v>6408</v>
      </c>
      <c r="D950" s="82">
        <v>42800</v>
      </c>
      <c r="E950" t="s">
        <v>6510</v>
      </c>
      <c r="F950">
        <v>10</v>
      </c>
      <c r="G950" s="83">
        <v>10</v>
      </c>
      <c r="H950">
        <v>1</v>
      </c>
      <c r="I950" t="s">
        <v>6455</v>
      </c>
      <c r="K950" t="s">
        <v>6456</v>
      </c>
      <c r="L950" t="s">
        <v>5312</v>
      </c>
      <c r="M950" t="s">
        <v>5312</v>
      </c>
      <c r="N950" t="s">
        <v>6401</v>
      </c>
      <c r="O950" t="s">
        <v>5409</v>
      </c>
      <c r="P950" t="s">
        <v>6402</v>
      </c>
      <c r="Q950" t="s">
        <v>6456</v>
      </c>
      <c r="R950" t="s">
        <v>6429</v>
      </c>
      <c r="S950" t="s">
        <v>6403</v>
      </c>
      <c r="T950" t="s">
        <v>6404</v>
      </c>
      <c r="U950" s="83" t="str">
        <f t="shared" si="14"/>
        <v>ESCNDO_6_EB1BT1</v>
      </c>
    </row>
    <row r="951" spans="1:21" x14ac:dyDescent="0.25">
      <c r="A951" t="s">
        <v>6397</v>
      </c>
      <c r="B951" t="s">
        <v>7273</v>
      </c>
      <c r="C951" t="s">
        <v>6408</v>
      </c>
      <c r="D951" t="s">
        <v>6400</v>
      </c>
      <c r="E951" t="s">
        <v>6429</v>
      </c>
      <c r="F951" t="s">
        <v>6432</v>
      </c>
      <c r="G951" s="83">
        <v>0.8</v>
      </c>
      <c r="H951">
        <v>1</v>
      </c>
      <c r="I951" t="s">
        <v>7274</v>
      </c>
      <c r="J951" t="s">
        <v>7275</v>
      </c>
      <c r="K951" t="s">
        <v>1127</v>
      </c>
      <c r="L951" t="s">
        <v>5312</v>
      </c>
      <c r="M951" t="s">
        <v>5319</v>
      </c>
      <c r="N951" t="s">
        <v>6401</v>
      </c>
      <c r="O951" t="s">
        <v>7275</v>
      </c>
      <c r="P951" t="s">
        <v>6402</v>
      </c>
      <c r="Q951" t="s">
        <v>1127</v>
      </c>
      <c r="R951" t="s">
        <v>6429</v>
      </c>
      <c r="S951" t="s">
        <v>6403</v>
      </c>
      <c r="T951" t="s">
        <v>6404</v>
      </c>
      <c r="U951" s="83" t="str">
        <f t="shared" si="14"/>
        <v>SCEC_1_PDRP112</v>
      </c>
    </row>
    <row r="952" spans="1:21" x14ac:dyDescent="0.25">
      <c r="A952" t="s">
        <v>6397</v>
      </c>
      <c r="B952" t="s">
        <v>6964</v>
      </c>
      <c r="C952" t="s">
        <v>6399</v>
      </c>
      <c r="D952" t="s">
        <v>6400</v>
      </c>
      <c r="F952">
        <v>112.9</v>
      </c>
      <c r="G952" s="83">
        <v>112.9</v>
      </c>
      <c r="H952">
        <v>1</v>
      </c>
      <c r="J952" t="s">
        <v>1289</v>
      </c>
      <c r="M952" t="s">
        <v>5319</v>
      </c>
      <c r="N952" t="s">
        <v>6401</v>
      </c>
      <c r="O952" t="s">
        <v>6964</v>
      </c>
      <c r="P952" t="s">
        <v>6402</v>
      </c>
      <c r="S952" t="s">
        <v>6403</v>
      </c>
      <c r="T952" t="s">
        <v>6404</v>
      </c>
      <c r="U952" s="83" t="str">
        <f t="shared" si="14"/>
        <v>ANTLPE_2_QF</v>
      </c>
    </row>
    <row r="953" spans="1:21" x14ac:dyDescent="0.25">
      <c r="A953" t="s">
        <v>6397</v>
      </c>
      <c r="B953" t="s">
        <v>4482</v>
      </c>
      <c r="C953" t="s">
        <v>6408</v>
      </c>
      <c r="D953" s="82">
        <v>42452</v>
      </c>
      <c r="E953" t="s">
        <v>6418</v>
      </c>
      <c r="F953">
        <v>1.5</v>
      </c>
      <c r="G953" s="83">
        <v>1.5</v>
      </c>
      <c r="H953">
        <v>1</v>
      </c>
      <c r="I953" t="s">
        <v>7469</v>
      </c>
      <c r="K953" t="s">
        <v>6427</v>
      </c>
      <c r="L953" t="s">
        <v>5312</v>
      </c>
      <c r="M953" t="s">
        <v>5312</v>
      </c>
      <c r="N953" t="s">
        <v>6401</v>
      </c>
      <c r="O953" t="s">
        <v>4481</v>
      </c>
      <c r="P953" t="s">
        <v>6402</v>
      </c>
      <c r="Q953" t="s">
        <v>6427</v>
      </c>
      <c r="R953" t="s">
        <v>6420</v>
      </c>
      <c r="S953" t="s">
        <v>6403</v>
      </c>
      <c r="T953" t="s">
        <v>6407</v>
      </c>
      <c r="U953" s="83" t="str">
        <f t="shared" si="14"/>
        <v>ORLND_6_SOLAR1</v>
      </c>
    </row>
    <row r="954" spans="1:21" x14ac:dyDescent="0.25">
      <c r="A954" t="s">
        <v>6397</v>
      </c>
      <c r="B954" t="s">
        <v>3460</v>
      </c>
      <c r="C954" t="s">
        <v>6408</v>
      </c>
      <c r="D954" t="s">
        <v>6400</v>
      </c>
      <c r="E954" t="s">
        <v>6409</v>
      </c>
      <c r="F954">
        <v>56</v>
      </c>
      <c r="G954" s="83">
        <v>54</v>
      </c>
      <c r="H954">
        <v>1</v>
      </c>
      <c r="I954" t="s">
        <v>6839</v>
      </c>
      <c r="K954" t="s">
        <v>1127</v>
      </c>
      <c r="L954" t="s">
        <v>5312</v>
      </c>
      <c r="M954" t="s">
        <v>5312</v>
      </c>
      <c r="N954" t="s">
        <v>6401</v>
      </c>
      <c r="O954" t="s">
        <v>3459</v>
      </c>
      <c r="P954" t="s">
        <v>6402</v>
      </c>
      <c r="Q954" t="s">
        <v>1127</v>
      </c>
      <c r="R954" t="s">
        <v>6425</v>
      </c>
      <c r="S954" t="s">
        <v>6403</v>
      </c>
      <c r="T954" t="s">
        <v>6404</v>
      </c>
      <c r="U954" s="83" t="str">
        <f t="shared" si="14"/>
        <v>GOLETA_6_ELLWOD</v>
      </c>
    </row>
    <row r="955" spans="1:21" x14ac:dyDescent="0.25">
      <c r="A955" t="s">
        <v>6397</v>
      </c>
      <c r="B955" t="s">
        <v>3851</v>
      </c>
      <c r="C955" t="s">
        <v>6408</v>
      </c>
      <c r="D955" s="82">
        <v>33970</v>
      </c>
      <c r="E955" t="s">
        <v>6429</v>
      </c>
      <c r="F955">
        <v>28.2</v>
      </c>
      <c r="G955" s="83">
        <v>12</v>
      </c>
      <c r="H955">
        <v>1</v>
      </c>
      <c r="I955" t="s">
        <v>6443</v>
      </c>
      <c r="K955" t="s">
        <v>1127</v>
      </c>
      <c r="L955" t="s">
        <v>5319</v>
      </c>
      <c r="M955" t="s">
        <v>5312</v>
      </c>
      <c r="N955" t="s">
        <v>6401</v>
      </c>
      <c r="O955" t="s">
        <v>3850</v>
      </c>
      <c r="P955" t="s">
        <v>6402</v>
      </c>
      <c r="Q955" t="s">
        <v>1127</v>
      </c>
      <c r="R955" t="s">
        <v>6429</v>
      </c>
      <c r="S955" t="s">
        <v>6403</v>
      </c>
      <c r="T955" t="s">
        <v>6404</v>
      </c>
      <c r="U955" s="83" t="str">
        <f t="shared" si="14"/>
        <v>ELLIS_2_QF</v>
      </c>
    </row>
    <row r="956" spans="1:21" x14ac:dyDescent="0.25">
      <c r="A956" t="s">
        <v>6397</v>
      </c>
      <c r="B956" t="s">
        <v>6499</v>
      </c>
      <c r="C956" t="s">
        <v>6399</v>
      </c>
      <c r="D956" t="s">
        <v>6400</v>
      </c>
      <c r="E956" t="s">
        <v>6475</v>
      </c>
      <c r="F956">
        <v>223</v>
      </c>
      <c r="G956" s="83">
        <v>223</v>
      </c>
      <c r="H956">
        <v>1</v>
      </c>
      <c r="I956" t="s">
        <v>6500</v>
      </c>
      <c r="J956" t="s">
        <v>4381</v>
      </c>
      <c r="L956" t="s">
        <v>5312</v>
      </c>
      <c r="M956" t="s">
        <v>5319</v>
      </c>
      <c r="N956" t="s">
        <v>6401</v>
      </c>
      <c r="O956" t="s">
        <v>6501</v>
      </c>
      <c r="P956" t="s">
        <v>6402</v>
      </c>
      <c r="R956" t="s">
        <v>6437</v>
      </c>
      <c r="S956" t="s">
        <v>6403</v>
      </c>
      <c r="T956" t="s">
        <v>6451</v>
      </c>
      <c r="U956" s="83" t="str">
        <f t="shared" si="14"/>
        <v>ELKHIL_2_PL1X3</v>
      </c>
    </row>
    <row r="957" spans="1:21" x14ac:dyDescent="0.25">
      <c r="A957" t="s">
        <v>6397</v>
      </c>
      <c r="B957" t="s">
        <v>6940</v>
      </c>
      <c r="C957" t="s">
        <v>6399</v>
      </c>
      <c r="D957" t="s">
        <v>6400</v>
      </c>
      <c r="E957" t="s">
        <v>6409</v>
      </c>
      <c r="F957">
        <v>169</v>
      </c>
      <c r="G957" s="83">
        <v>169</v>
      </c>
      <c r="H957">
        <v>1</v>
      </c>
      <c r="I957" t="s">
        <v>6500</v>
      </c>
      <c r="J957" t="s">
        <v>4381</v>
      </c>
      <c r="L957" t="s">
        <v>5312</v>
      </c>
      <c r="M957" t="s">
        <v>5319</v>
      </c>
      <c r="N957" t="s">
        <v>6401</v>
      </c>
      <c r="O957" t="s">
        <v>6941</v>
      </c>
      <c r="P957" t="s">
        <v>6402</v>
      </c>
      <c r="R957" t="s">
        <v>6425</v>
      </c>
      <c r="S957" t="s">
        <v>6403</v>
      </c>
      <c r="T957" t="s">
        <v>6451</v>
      </c>
      <c r="U957" s="83" t="str">
        <f t="shared" si="14"/>
        <v>ELKHIL_2_PL1X3</v>
      </c>
    </row>
    <row r="958" spans="1:21" x14ac:dyDescent="0.25">
      <c r="A958" t="s">
        <v>6397</v>
      </c>
      <c r="B958" t="s">
        <v>6992</v>
      </c>
      <c r="C958" t="s">
        <v>6399</v>
      </c>
      <c r="D958" t="s">
        <v>6400</v>
      </c>
      <c r="E958" t="s">
        <v>6409</v>
      </c>
      <c r="F958">
        <v>169</v>
      </c>
      <c r="G958" s="83">
        <v>169</v>
      </c>
      <c r="H958">
        <v>1</v>
      </c>
      <c r="I958" t="s">
        <v>6500</v>
      </c>
      <c r="J958" t="s">
        <v>4381</v>
      </c>
      <c r="L958" t="s">
        <v>5312</v>
      </c>
      <c r="M958" t="s">
        <v>5319</v>
      </c>
      <c r="N958" t="s">
        <v>6401</v>
      </c>
      <c r="O958" t="s">
        <v>6993</v>
      </c>
      <c r="P958" t="s">
        <v>6402</v>
      </c>
      <c r="R958" t="s">
        <v>6425</v>
      </c>
      <c r="S958" t="s">
        <v>6403</v>
      </c>
      <c r="T958" t="s">
        <v>6451</v>
      </c>
      <c r="U958" s="83" t="str">
        <f t="shared" si="14"/>
        <v>ELKHIL_2_PL1X3</v>
      </c>
    </row>
    <row r="959" spans="1:21" x14ac:dyDescent="0.25">
      <c r="A959" t="s">
        <v>6397</v>
      </c>
      <c r="B959" t="s">
        <v>4382</v>
      </c>
      <c r="C959" t="s">
        <v>6408</v>
      </c>
      <c r="D959" s="82">
        <v>37826</v>
      </c>
      <c r="E959" t="s">
        <v>6409</v>
      </c>
      <c r="F959" t="s">
        <v>6432</v>
      </c>
      <c r="G959" s="83">
        <v>551.70000000000005</v>
      </c>
      <c r="H959">
        <v>1</v>
      </c>
      <c r="I959" t="s">
        <v>6500</v>
      </c>
      <c r="J959" t="s">
        <v>4381</v>
      </c>
      <c r="K959" t="s">
        <v>6427</v>
      </c>
      <c r="L959" t="s">
        <v>5312</v>
      </c>
      <c r="M959" t="s">
        <v>5319</v>
      </c>
      <c r="N959" t="s">
        <v>6401</v>
      </c>
      <c r="O959" t="s">
        <v>4381</v>
      </c>
      <c r="P959" t="s">
        <v>6402</v>
      </c>
      <c r="Q959" t="s">
        <v>6427</v>
      </c>
      <c r="R959" t="s">
        <v>6436</v>
      </c>
      <c r="S959" t="s">
        <v>6403</v>
      </c>
      <c r="T959" t="s">
        <v>6451</v>
      </c>
      <c r="U959" s="83" t="str">
        <f t="shared" si="14"/>
        <v>ELKHIL_2_PL1X3</v>
      </c>
    </row>
    <row r="960" spans="1:21" x14ac:dyDescent="0.25">
      <c r="A960" t="s">
        <v>6397</v>
      </c>
      <c r="B960" t="s">
        <v>6833</v>
      </c>
      <c r="C960" t="s">
        <v>6399</v>
      </c>
      <c r="D960" t="s">
        <v>6400</v>
      </c>
      <c r="E960" t="s">
        <v>6413</v>
      </c>
      <c r="F960">
        <v>38.1</v>
      </c>
      <c r="G960" s="83">
        <v>38.1</v>
      </c>
      <c r="H960">
        <v>1</v>
      </c>
      <c r="I960" t="s">
        <v>6414</v>
      </c>
      <c r="J960" t="s">
        <v>3844</v>
      </c>
      <c r="L960" t="s">
        <v>5312</v>
      </c>
      <c r="M960" t="s">
        <v>5319</v>
      </c>
      <c r="N960" t="s">
        <v>6401</v>
      </c>
      <c r="O960" t="s">
        <v>6834</v>
      </c>
      <c r="P960" t="s">
        <v>6402</v>
      </c>
      <c r="R960" t="s">
        <v>3385</v>
      </c>
      <c r="S960" t="s">
        <v>6403</v>
      </c>
      <c r="T960" t="s">
        <v>6407</v>
      </c>
      <c r="U960" s="83" t="str">
        <f t="shared" si="14"/>
        <v>ELECTR_7_PL1X3</v>
      </c>
    </row>
    <row r="961" spans="1:21" x14ac:dyDescent="0.25">
      <c r="A961" t="s">
        <v>6397</v>
      </c>
      <c r="B961" t="s">
        <v>7162</v>
      </c>
      <c r="C961" t="s">
        <v>6399</v>
      </c>
      <c r="D961" t="s">
        <v>6400</v>
      </c>
      <c r="E961" t="s">
        <v>6413</v>
      </c>
      <c r="F961">
        <v>31.7</v>
      </c>
      <c r="G961" s="83">
        <v>31.7</v>
      </c>
      <c r="H961">
        <v>1</v>
      </c>
      <c r="I961" t="s">
        <v>6414</v>
      </c>
      <c r="J961" t="s">
        <v>3844</v>
      </c>
      <c r="L961" t="s">
        <v>5312</v>
      </c>
      <c r="M961" t="s">
        <v>5319</v>
      </c>
      <c r="N961" t="s">
        <v>6401</v>
      </c>
      <c r="O961" t="s">
        <v>7163</v>
      </c>
      <c r="P961" t="s">
        <v>6402</v>
      </c>
      <c r="R961" t="s">
        <v>3385</v>
      </c>
      <c r="S961" t="s">
        <v>6403</v>
      </c>
      <c r="T961" t="s">
        <v>6407</v>
      </c>
      <c r="U961" s="83" t="str">
        <f t="shared" si="14"/>
        <v>ELECTR_7_PL1X3</v>
      </c>
    </row>
    <row r="962" spans="1:21" x14ac:dyDescent="0.25">
      <c r="A962" t="s">
        <v>6397</v>
      </c>
      <c r="B962" t="s">
        <v>6493</v>
      </c>
      <c r="C962" t="s">
        <v>6399</v>
      </c>
      <c r="D962" t="s">
        <v>6400</v>
      </c>
      <c r="E962" t="s">
        <v>6413</v>
      </c>
      <c r="F962">
        <v>31.7</v>
      </c>
      <c r="G962" s="83">
        <v>31.7</v>
      </c>
      <c r="H962">
        <v>1</v>
      </c>
      <c r="I962" t="s">
        <v>6414</v>
      </c>
      <c r="J962" t="s">
        <v>3844</v>
      </c>
      <c r="L962" t="s">
        <v>5312</v>
      </c>
      <c r="M962" t="s">
        <v>5319</v>
      </c>
      <c r="N962" t="s">
        <v>6401</v>
      </c>
      <c r="O962" t="s">
        <v>6494</v>
      </c>
      <c r="P962" t="s">
        <v>6402</v>
      </c>
      <c r="R962" t="s">
        <v>3385</v>
      </c>
      <c r="S962" t="s">
        <v>6403</v>
      </c>
      <c r="T962" t="s">
        <v>6407</v>
      </c>
      <c r="U962" s="83" t="str">
        <f t="shared" ref="U962:U1025" si="15">IF(J962="",O962,J962)</f>
        <v>ELECTR_7_PL1X3</v>
      </c>
    </row>
    <row r="963" spans="1:21" x14ac:dyDescent="0.25">
      <c r="A963" t="s">
        <v>6397</v>
      </c>
      <c r="B963" t="s">
        <v>3845</v>
      </c>
      <c r="C963" t="s">
        <v>6408</v>
      </c>
      <c r="D963" s="82">
        <v>17533</v>
      </c>
      <c r="E963" t="s">
        <v>6413</v>
      </c>
      <c r="F963" t="s">
        <v>6432</v>
      </c>
      <c r="G963" s="83">
        <v>93</v>
      </c>
      <c r="H963">
        <v>1</v>
      </c>
      <c r="I963" t="s">
        <v>6414</v>
      </c>
      <c r="J963" t="s">
        <v>3844</v>
      </c>
      <c r="K963" t="s">
        <v>6427</v>
      </c>
      <c r="L963" t="s">
        <v>5312</v>
      </c>
      <c r="M963" t="s">
        <v>5319</v>
      </c>
      <c r="N963" t="s">
        <v>6401</v>
      </c>
      <c r="O963" t="s">
        <v>3844</v>
      </c>
      <c r="P963" t="s">
        <v>6402</v>
      </c>
      <c r="Q963" t="s">
        <v>6427</v>
      </c>
      <c r="R963" t="s">
        <v>3385</v>
      </c>
      <c r="S963" t="s">
        <v>6403</v>
      </c>
      <c r="T963" t="s">
        <v>6407</v>
      </c>
      <c r="U963" s="83" t="str">
        <f t="shared" si="15"/>
        <v>ELECTR_7_PL1X3</v>
      </c>
    </row>
    <row r="964" spans="1:21" x14ac:dyDescent="0.25">
      <c r="A964" t="s">
        <v>6397</v>
      </c>
      <c r="B964" t="s">
        <v>7391</v>
      </c>
      <c r="C964" t="s">
        <v>6399</v>
      </c>
      <c r="D964" t="s">
        <v>6400</v>
      </c>
      <c r="E964" t="s">
        <v>6409</v>
      </c>
      <c r="F964">
        <v>90.5</v>
      </c>
      <c r="G964" s="83">
        <v>90.5</v>
      </c>
      <c r="H964">
        <v>1</v>
      </c>
      <c r="I964" t="s">
        <v>6739</v>
      </c>
      <c r="J964" t="s">
        <v>4197</v>
      </c>
      <c r="L964" t="s">
        <v>5312</v>
      </c>
      <c r="M964" t="s">
        <v>5319</v>
      </c>
      <c r="N964" t="s">
        <v>6401</v>
      </c>
      <c r="O964" t="s">
        <v>7392</v>
      </c>
      <c r="P964" t="s">
        <v>6402</v>
      </c>
      <c r="R964" t="s">
        <v>6436</v>
      </c>
      <c r="S964" t="s">
        <v>6403</v>
      </c>
      <c r="T964" t="s">
        <v>6404</v>
      </c>
      <c r="U964" s="83" t="str">
        <f t="shared" si="15"/>
        <v>ELSEGN_2_UN2021</v>
      </c>
    </row>
    <row r="965" spans="1:21" x14ac:dyDescent="0.25">
      <c r="A965" t="s">
        <v>6397</v>
      </c>
      <c r="B965" t="s">
        <v>6738</v>
      </c>
      <c r="C965" t="s">
        <v>6399</v>
      </c>
      <c r="D965" t="s">
        <v>6400</v>
      </c>
      <c r="E965" t="s">
        <v>6409</v>
      </c>
      <c r="F965">
        <v>228</v>
      </c>
      <c r="G965" s="83">
        <v>228</v>
      </c>
      <c r="H965">
        <v>1</v>
      </c>
      <c r="I965" t="s">
        <v>6739</v>
      </c>
      <c r="J965" t="s">
        <v>4197</v>
      </c>
      <c r="L965" t="s">
        <v>5312</v>
      </c>
      <c r="M965" t="s">
        <v>5319</v>
      </c>
      <c r="N965" t="s">
        <v>6401</v>
      </c>
      <c r="O965" t="s">
        <v>6740</v>
      </c>
      <c r="P965" t="s">
        <v>6402</v>
      </c>
      <c r="R965" t="s">
        <v>6436</v>
      </c>
      <c r="S965" t="s">
        <v>6403</v>
      </c>
      <c r="T965" t="s">
        <v>6404</v>
      </c>
      <c r="U965" s="83" t="str">
        <f t="shared" si="15"/>
        <v>ELSEGN_2_UN2021</v>
      </c>
    </row>
    <row r="966" spans="1:21" x14ac:dyDescent="0.25">
      <c r="A966" t="s">
        <v>6397</v>
      </c>
      <c r="B966" t="s">
        <v>7398</v>
      </c>
      <c r="C966" t="s">
        <v>6399</v>
      </c>
      <c r="D966" t="s">
        <v>6400</v>
      </c>
      <c r="E966" t="s">
        <v>6409</v>
      </c>
      <c r="F966">
        <v>90.5</v>
      </c>
      <c r="G966" s="83">
        <v>90.5</v>
      </c>
      <c r="H966">
        <v>1</v>
      </c>
      <c r="I966" t="s">
        <v>6739</v>
      </c>
      <c r="J966" t="s">
        <v>4146</v>
      </c>
      <c r="L966" t="s">
        <v>5312</v>
      </c>
      <c r="M966" t="s">
        <v>5319</v>
      </c>
      <c r="N966" t="s">
        <v>6401</v>
      </c>
      <c r="O966" t="s">
        <v>7399</v>
      </c>
      <c r="P966" t="s">
        <v>6402</v>
      </c>
      <c r="R966" t="s">
        <v>6436</v>
      </c>
      <c r="S966" t="s">
        <v>6403</v>
      </c>
      <c r="T966" t="s">
        <v>6404</v>
      </c>
      <c r="U966" s="83" t="str">
        <f t="shared" si="15"/>
        <v>ELSEGN_2_UN1011</v>
      </c>
    </row>
    <row r="967" spans="1:21" x14ac:dyDescent="0.25">
      <c r="A967" t="s">
        <v>6397</v>
      </c>
      <c r="B967" t="s">
        <v>6974</v>
      </c>
      <c r="C967" t="s">
        <v>6399</v>
      </c>
      <c r="D967" t="s">
        <v>6400</v>
      </c>
      <c r="E967" t="s">
        <v>6409</v>
      </c>
      <c r="F967">
        <v>228</v>
      </c>
      <c r="G967" s="83">
        <v>228</v>
      </c>
      <c r="H967">
        <v>1</v>
      </c>
      <c r="I967" t="s">
        <v>6739</v>
      </c>
      <c r="J967" t="s">
        <v>4146</v>
      </c>
      <c r="L967" t="s">
        <v>5312</v>
      </c>
      <c r="M967" t="s">
        <v>5319</v>
      </c>
      <c r="N967" t="s">
        <v>6401</v>
      </c>
      <c r="O967" t="s">
        <v>6975</v>
      </c>
      <c r="P967" t="s">
        <v>6402</v>
      </c>
      <c r="R967" t="s">
        <v>6436</v>
      </c>
      <c r="S967" t="s">
        <v>6403</v>
      </c>
      <c r="T967" t="s">
        <v>6404</v>
      </c>
      <c r="U967" s="83" t="str">
        <f t="shared" si="15"/>
        <v>ELSEGN_2_UN1011</v>
      </c>
    </row>
    <row r="968" spans="1:21" x14ac:dyDescent="0.25">
      <c r="A968" t="s">
        <v>6397</v>
      </c>
      <c r="B968" t="s">
        <v>4198</v>
      </c>
      <c r="C968" t="s">
        <v>6408</v>
      </c>
      <c r="D968" s="82">
        <v>41454</v>
      </c>
      <c r="E968" t="s">
        <v>6409</v>
      </c>
      <c r="F968" t="s">
        <v>6432</v>
      </c>
      <c r="G968" s="83">
        <v>263.68</v>
      </c>
      <c r="H968">
        <v>1</v>
      </c>
      <c r="I968" t="s">
        <v>6739</v>
      </c>
      <c r="J968" t="s">
        <v>4197</v>
      </c>
      <c r="K968" t="s">
        <v>1127</v>
      </c>
      <c r="L968" t="s">
        <v>5312</v>
      </c>
      <c r="M968" t="s">
        <v>5319</v>
      </c>
      <c r="N968" t="s">
        <v>6401</v>
      </c>
      <c r="O968" t="s">
        <v>4197</v>
      </c>
      <c r="P968" t="s">
        <v>6402</v>
      </c>
      <c r="Q968" t="s">
        <v>1127</v>
      </c>
      <c r="R968" t="s">
        <v>6436</v>
      </c>
      <c r="S968" t="s">
        <v>6403</v>
      </c>
      <c r="T968" t="s">
        <v>6404</v>
      </c>
      <c r="U968" s="83" t="str">
        <f t="shared" si="15"/>
        <v>ELSEGN_2_UN2021</v>
      </c>
    </row>
    <row r="969" spans="1:21" x14ac:dyDescent="0.25">
      <c r="A969" t="s">
        <v>6397</v>
      </c>
      <c r="B969" t="s">
        <v>4147</v>
      </c>
      <c r="C969" t="s">
        <v>6408</v>
      </c>
      <c r="D969" s="82">
        <v>41454</v>
      </c>
      <c r="E969" t="s">
        <v>6409</v>
      </c>
      <c r="F969" t="s">
        <v>6432</v>
      </c>
      <c r="G969" s="83">
        <v>263</v>
      </c>
      <c r="H969">
        <v>1</v>
      </c>
      <c r="I969" t="s">
        <v>6739</v>
      </c>
      <c r="J969" t="s">
        <v>4146</v>
      </c>
      <c r="K969" t="s">
        <v>1127</v>
      </c>
      <c r="L969" t="s">
        <v>5312</v>
      </c>
      <c r="M969" t="s">
        <v>5319</v>
      </c>
      <c r="N969" t="s">
        <v>6401</v>
      </c>
      <c r="O969" t="s">
        <v>4146</v>
      </c>
      <c r="P969" t="s">
        <v>6402</v>
      </c>
      <c r="Q969" t="s">
        <v>1127</v>
      </c>
      <c r="R969" t="s">
        <v>6436</v>
      </c>
      <c r="S969" t="s">
        <v>6403</v>
      </c>
      <c r="T969" t="s">
        <v>6404</v>
      </c>
      <c r="U969" s="83" t="str">
        <f t="shared" si="15"/>
        <v>ELSEGN_2_UN1011</v>
      </c>
    </row>
    <row r="970" spans="1:21" x14ac:dyDescent="0.25">
      <c r="A970" t="s">
        <v>6397</v>
      </c>
      <c r="B970" t="s">
        <v>3852</v>
      </c>
      <c r="C970" t="s">
        <v>6408</v>
      </c>
      <c r="D970" s="82">
        <v>39684</v>
      </c>
      <c r="E970" t="s">
        <v>3483</v>
      </c>
      <c r="F970">
        <v>12.5</v>
      </c>
      <c r="G970" s="83">
        <v>10.5</v>
      </c>
      <c r="H970">
        <v>1</v>
      </c>
      <c r="I970" t="s">
        <v>7099</v>
      </c>
      <c r="K970" t="s">
        <v>6427</v>
      </c>
      <c r="L970" t="s">
        <v>5312</v>
      </c>
      <c r="M970" t="s">
        <v>5312</v>
      </c>
      <c r="N970" t="s">
        <v>6401</v>
      </c>
      <c r="O970" t="s">
        <v>173</v>
      </c>
      <c r="P970" t="s">
        <v>6402</v>
      </c>
      <c r="Q970" t="s">
        <v>6427</v>
      </c>
      <c r="R970" t="s">
        <v>6437</v>
      </c>
      <c r="S970" t="s">
        <v>6403</v>
      </c>
      <c r="T970" t="s">
        <v>6407</v>
      </c>
      <c r="U970" s="83" t="str">
        <f t="shared" si="15"/>
        <v>ELNIDP_6_BIOMAS</v>
      </c>
    </row>
    <row r="971" spans="1:21" x14ac:dyDescent="0.25">
      <c r="A971" t="s">
        <v>6397</v>
      </c>
      <c r="B971" t="s">
        <v>3843</v>
      </c>
      <c r="C971" t="s">
        <v>6408</v>
      </c>
      <c r="D971" s="82">
        <v>38493</v>
      </c>
      <c r="E971" t="s">
        <v>6413</v>
      </c>
      <c r="F971">
        <v>10.5</v>
      </c>
      <c r="G971" s="83">
        <v>11</v>
      </c>
      <c r="H971">
        <v>1</v>
      </c>
      <c r="I971" t="s">
        <v>580</v>
      </c>
      <c r="K971" t="s">
        <v>6427</v>
      </c>
      <c r="L971" t="s">
        <v>5312</v>
      </c>
      <c r="M971" t="s">
        <v>5312</v>
      </c>
      <c r="N971" t="s">
        <v>6401</v>
      </c>
      <c r="O971" t="s">
        <v>3842</v>
      </c>
      <c r="P971" t="s">
        <v>6402</v>
      </c>
      <c r="Q971" t="s">
        <v>6427</v>
      </c>
      <c r="R971" t="s">
        <v>3385</v>
      </c>
      <c r="S971" t="s">
        <v>6403</v>
      </c>
      <c r="T971" t="s">
        <v>6407</v>
      </c>
      <c r="U971" s="83" t="str">
        <f t="shared" si="15"/>
        <v>ELDORO_7_UNIT 2</v>
      </c>
    </row>
    <row r="972" spans="1:21" x14ac:dyDescent="0.25">
      <c r="A972" t="s">
        <v>6397</v>
      </c>
      <c r="B972" t="s">
        <v>3841</v>
      </c>
      <c r="C972" t="s">
        <v>6408</v>
      </c>
      <c r="D972" s="82">
        <v>38493</v>
      </c>
      <c r="E972" t="s">
        <v>6413</v>
      </c>
      <c r="F972">
        <v>10.5</v>
      </c>
      <c r="G972" s="83">
        <v>11</v>
      </c>
      <c r="H972">
        <v>1</v>
      </c>
      <c r="I972" t="s">
        <v>580</v>
      </c>
      <c r="K972" t="s">
        <v>6427</v>
      </c>
      <c r="L972" t="s">
        <v>5312</v>
      </c>
      <c r="M972" t="s">
        <v>5312</v>
      </c>
      <c r="N972" t="s">
        <v>6401</v>
      </c>
      <c r="O972" t="s">
        <v>475</v>
      </c>
      <c r="P972" t="s">
        <v>6402</v>
      </c>
      <c r="Q972" t="s">
        <v>6427</v>
      </c>
      <c r="R972" t="s">
        <v>3385</v>
      </c>
      <c r="S972" t="s">
        <v>6403</v>
      </c>
      <c r="T972" t="s">
        <v>6407</v>
      </c>
      <c r="U972" s="83" t="str">
        <f t="shared" si="15"/>
        <v>ELDORO_7_UNIT 1</v>
      </c>
    </row>
    <row r="973" spans="1:21" x14ac:dyDescent="0.25">
      <c r="A973" t="s">
        <v>6397</v>
      </c>
      <c r="B973" t="s">
        <v>3875</v>
      </c>
      <c r="C973" t="s">
        <v>6408</v>
      </c>
      <c r="D973" s="82">
        <v>40345</v>
      </c>
      <c r="E973" t="s">
        <v>6409</v>
      </c>
      <c r="F973">
        <v>49.7</v>
      </c>
      <c r="G973" s="83">
        <v>48.1</v>
      </c>
      <c r="H973">
        <v>1</v>
      </c>
      <c r="I973" t="s">
        <v>7123</v>
      </c>
      <c r="K973" t="s">
        <v>6456</v>
      </c>
      <c r="L973" t="s">
        <v>5312</v>
      </c>
      <c r="M973" t="s">
        <v>5312</v>
      </c>
      <c r="N973" t="s">
        <v>6401</v>
      </c>
      <c r="O973" t="s">
        <v>3874</v>
      </c>
      <c r="P973" t="s">
        <v>6402</v>
      </c>
      <c r="Q973" t="s">
        <v>6456</v>
      </c>
      <c r="R973" t="s">
        <v>6425</v>
      </c>
      <c r="S973" t="s">
        <v>6403</v>
      </c>
      <c r="T973" t="s">
        <v>6404</v>
      </c>
      <c r="U973" s="83" t="str">
        <f t="shared" si="15"/>
        <v>ELCAJN_6_LM6K</v>
      </c>
    </row>
    <row r="974" spans="1:21" x14ac:dyDescent="0.25">
      <c r="A974" t="s">
        <v>6397</v>
      </c>
      <c r="B974" t="s">
        <v>5404</v>
      </c>
      <c r="C974" t="s">
        <v>6408</v>
      </c>
      <c r="D974" s="82">
        <v>42228</v>
      </c>
      <c r="E974" t="s">
        <v>6418</v>
      </c>
      <c r="F974">
        <v>20</v>
      </c>
      <c r="G974" s="83">
        <v>20</v>
      </c>
      <c r="H974">
        <v>1</v>
      </c>
      <c r="I974" t="s">
        <v>7190</v>
      </c>
      <c r="K974" t="s">
        <v>6427</v>
      </c>
      <c r="L974" t="s">
        <v>5312</v>
      </c>
      <c r="M974" t="s">
        <v>5312</v>
      </c>
      <c r="N974" t="s">
        <v>6401</v>
      </c>
      <c r="O974" t="s">
        <v>2706</v>
      </c>
      <c r="P974" t="s">
        <v>6402</v>
      </c>
      <c r="Q974" t="s">
        <v>6427</v>
      </c>
      <c r="R974" t="s">
        <v>6420</v>
      </c>
      <c r="S974" t="s">
        <v>6403</v>
      </c>
      <c r="T974" t="s">
        <v>6407</v>
      </c>
      <c r="U974" s="83" t="str">
        <f t="shared" si="15"/>
        <v>EEKTMN_6_SOLAR1</v>
      </c>
    </row>
    <row r="975" spans="1:21" x14ac:dyDescent="0.25">
      <c r="A975" t="s">
        <v>6397</v>
      </c>
      <c r="B975" t="s">
        <v>7522</v>
      </c>
      <c r="C975" t="s">
        <v>6399</v>
      </c>
      <c r="D975" t="s">
        <v>6400</v>
      </c>
      <c r="E975" t="s">
        <v>6413</v>
      </c>
      <c r="F975">
        <v>132.19999999999999</v>
      </c>
      <c r="G975" s="83">
        <v>132.19999999999999</v>
      </c>
      <c r="H975">
        <v>1</v>
      </c>
      <c r="I975" t="s">
        <v>6416</v>
      </c>
      <c r="J975" t="s">
        <v>4129</v>
      </c>
      <c r="L975" t="s">
        <v>5312</v>
      </c>
      <c r="M975" t="s">
        <v>5319</v>
      </c>
      <c r="N975" t="s">
        <v>6401</v>
      </c>
      <c r="O975" t="s">
        <v>7523</v>
      </c>
      <c r="P975" t="s">
        <v>6402</v>
      </c>
      <c r="R975" t="s">
        <v>3385</v>
      </c>
      <c r="S975" t="s">
        <v>6403</v>
      </c>
      <c r="T975" t="s">
        <v>6407</v>
      </c>
      <c r="U975" s="83" t="str">
        <f t="shared" si="15"/>
        <v>HYTTHM_2_UNITS</v>
      </c>
    </row>
    <row r="976" spans="1:21" x14ac:dyDescent="0.25">
      <c r="A976" t="s">
        <v>6397</v>
      </c>
      <c r="B976" t="s">
        <v>7068</v>
      </c>
      <c r="C976" t="s">
        <v>6399</v>
      </c>
      <c r="D976" t="s">
        <v>6400</v>
      </c>
      <c r="E976" t="s">
        <v>6413</v>
      </c>
      <c r="F976">
        <v>132.19999999999999</v>
      </c>
      <c r="G976" s="83">
        <v>132.19999999999999</v>
      </c>
      <c r="H976">
        <v>1</v>
      </c>
      <c r="I976" t="s">
        <v>6416</v>
      </c>
      <c r="J976" t="s">
        <v>4129</v>
      </c>
      <c r="L976" t="s">
        <v>5312</v>
      </c>
      <c r="M976" t="s">
        <v>5319</v>
      </c>
      <c r="N976" t="s">
        <v>6401</v>
      </c>
      <c r="O976" t="s">
        <v>7069</v>
      </c>
      <c r="P976" t="s">
        <v>6402</v>
      </c>
      <c r="R976" t="s">
        <v>3385</v>
      </c>
      <c r="S976" t="s">
        <v>6403</v>
      </c>
      <c r="T976" t="s">
        <v>6407</v>
      </c>
      <c r="U976" s="83" t="str">
        <f t="shared" si="15"/>
        <v>HYTTHM_2_UNITS</v>
      </c>
    </row>
    <row r="977" spans="1:21" x14ac:dyDescent="0.25">
      <c r="A977" t="s">
        <v>6397</v>
      </c>
      <c r="B977" t="s">
        <v>7524</v>
      </c>
      <c r="C977" t="s">
        <v>6399</v>
      </c>
      <c r="D977" t="s">
        <v>6400</v>
      </c>
      <c r="E977" t="s">
        <v>6413</v>
      </c>
      <c r="F977">
        <v>132.19999999999999</v>
      </c>
      <c r="G977" s="83">
        <v>132.19999999999999</v>
      </c>
      <c r="H977">
        <v>1</v>
      </c>
      <c r="I977" t="s">
        <v>6416</v>
      </c>
      <c r="J977" t="s">
        <v>4129</v>
      </c>
      <c r="L977" t="s">
        <v>5312</v>
      </c>
      <c r="M977" t="s">
        <v>5319</v>
      </c>
      <c r="N977" t="s">
        <v>6401</v>
      </c>
      <c r="O977" t="s">
        <v>7525</v>
      </c>
      <c r="P977" t="s">
        <v>6402</v>
      </c>
      <c r="R977" t="s">
        <v>3385</v>
      </c>
      <c r="S977" t="s">
        <v>6403</v>
      </c>
      <c r="T977" t="s">
        <v>6407</v>
      </c>
      <c r="U977" s="83" t="str">
        <f t="shared" si="15"/>
        <v>HYTTHM_2_UNITS</v>
      </c>
    </row>
    <row r="978" spans="1:21" x14ac:dyDescent="0.25">
      <c r="A978" t="s">
        <v>6397</v>
      </c>
      <c r="B978" t="s">
        <v>7043</v>
      </c>
      <c r="C978" t="s">
        <v>6399</v>
      </c>
      <c r="D978" t="s">
        <v>6400</v>
      </c>
      <c r="E978" t="s">
        <v>6413</v>
      </c>
      <c r="F978">
        <v>141.6</v>
      </c>
      <c r="G978" s="83">
        <v>141.6</v>
      </c>
      <c r="H978">
        <v>1</v>
      </c>
      <c r="I978" t="s">
        <v>6416</v>
      </c>
      <c r="J978" t="s">
        <v>4129</v>
      </c>
      <c r="L978" t="s">
        <v>5312</v>
      </c>
      <c r="M978" t="s">
        <v>5319</v>
      </c>
      <c r="N978" t="s">
        <v>6401</v>
      </c>
      <c r="O978" t="s">
        <v>7044</v>
      </c>
      <c r="P978" t="s">
        <v>6402</v>
      </c>
      <c r="R978" t="s">
        <v>3385</v>
      </c>
      <c r="S978" t="s">
        <v>6403</v>
      </c>
      <c r="T978" t="s">
        <v>6407</v>
      </c>
      <c r="U978" s="83" t="str">
        <f t="shared" si="15"/>
        <v>HYTTHM_2_UNITS</v>
      </c>
    </row>
    <row r="979" spans="1:21" x14ac:dyDescent="0.25">
      <c r="A979" t="s">
        <v>6397</v>
      </c>
      <c r="B979" t="s">
        <v>6415</v>
      </c>
      <c r="C979" t="s">
        <v>6399</v>
      </c>
      <c r="D979" t="s">
        <v>6400</v>
      </c>
      <c r="E979" t="s">
        <v>6413</v>
      </c>
      <c r="F979">
        <v>141.6</v>
      </c>
      <c r="G979" s="83">
        <v>141.6</v>
      </c>
      <c r="H979">
        <v>1</v>
      </c>
      <c r="I979" t="s">
        <v>6416</v>
      </c>
      <c r="J979" t="s">
        <v>4129</v>
      </c>
      <c r="L979" t="s">
        <v>5312</v>
      </c>
      <c r="M979" t="s">
        <v>5319</v>
      </c>
      <c r="N979" t="s">
        <v>6401</v>
      </c>
      <c r="O979" t="s">
        <v>6417</v>
      </c>
      <c r="P979" t="s">
        <v>6402</v>
      </c>
      <c r="R979" t="s">
        <v>3385</v>
      </c>
      <c r="S979" t="s">
        <v>6403</v>
      </c>
      <c r="T979" t="s">
        <v>6407</v>
      </c>
      <c r="U979" s="83" t="str">
        <f t="shared" si="15"/>
        <v>HYTTHM_2_UNITS</v>
      </c>
    </row>
    <row r="980" spans="1:21" x14ac:dyDescent="0.25">
      <c r="A980" t="s">
        <v>6397</v>
      </c>
      <c r="B980" t="s">
        <v>7188</v>
      </c>
      <c r="C980" t="s">
        <v>6399</v>
      </c>
      <c r="D980" t="s">
        <v>6400</v>
      </c>
      <c r="E980" t="s">
        <v>6413</v>
      </c>
      <c r="F980">
        <v>141.6</v>
      </c>
      <c r="G980" s="83">
        <v>141.6</v>
      </c>
      <c r="H980">
        <v>1</v>
      </c>
      <c r="I980" t="s">
        <v>6416</v>
      </c>
      <c r="J980" t="s">
        <v>4129</v>
      </c>
      <c r="L980" t="s">
        <v>5312</v>
      </c>
      <c r="M980" t="s">
        <v>5319</v>
      </c>
      <c r="N980" t="s">
        <v>6401</v>
      </c>
      <c r="O980" t="s">
        <v>7189</v>
      </c>
      <c r="P980" t="s">
        <v>6402</v>
      </c>
      <c r="R980" t="s">
        <v>3385</v>
      </c>
      <c r="S980" t="s">
        <v>6403</v>
      </c>
      <c r="T980" t="s">
        <v>6407</v>
      </c>
      <c r="U980" s="83" t="str">
        <f t="shared" si="15"/>
        <v>HYTTHM_2_UNITS</v>
      </c>
    </row>
    <row r="981" spans="1:21" x14ac:dyDescent="0.25">
      <c r="A981" t="s">
        <v>6397</v>
      </c>
      <c r="B981" t="s">
        <v>3829</v>
      </c>
      <c r="C981" t="s">
        <v>6408</v>
      </c>
      <c r="D981" t="s">
        <v>6400</v>
      </c>
      <c r="E981" t="s">
        <v>6413</v>
      </c>
      <c r="F981">
        <v>840</v>
      </c>
      <c r="G981" s="83">
        <v>840</v>
      </c>
      <c r="H981">
        <v>1</v>
      </c>
      <c r="K981" t="s">
        <v>1127</v>
      </c>
      <c r="L981" t="s">
        <v>5312</v>
      </c>
      <c r="M981" t="s">
        <v>5312</v>
      </c>
      <c r="N981" t="s">
        <v>6401</v>
      </c>
      <c r="O981" t="s">
        <v>3829</v>
      </c>
      <c r="P981" t="s">
        <v>6402</v>
      </c>
      <c r="Q981" t="s">
        <v>6689</v>
      </c>
      <c r="R981" t="s">
        <v>6552</v>
      </c>
      <c r="S981" t="s">
        <v>6403</v>
      </c>
      <c r="T981" t="s">
        <v>6404</v>
      </c>
      <c r="U981" s="83" t="str">
        <f t="shared" si="15"/>
        <v>EDMONS_2_NSPIN</v>
      </c>
    </row>
    <row r="982" spans="1:21" x14ac:dyDescent="0.25">
      <c r="A982" t="s">
        <v>6397</v>
      </c>
      <c r="B982" t="s">
        <v>3827</v>
      </c>
      <c r="C982" t="s">
        <v>6408</v>
      </c>
      <c r="D982" s="82">
        <v>31778</v>
      </c>
      <c r="E982" t="s">
        <v>6413</v>
      </c>
      <c r="F982">
        <v>207</v>
      </c>
      <c r="G982" s="83">
        <v>200</v>
      </c>
      <c r="H982">
        <v>1</v>
      </c>
      <c r="I982" t="s">
        <v>6443</v>
      </c>
      <c r="K982" t="s">
        <v>1127</v>
      </c>
      <c r="L982" t="s">
        <v>5312</v>
      </c>
      <c r="M982" t="s">
        <v>5312</v>
      </c>
      <c r="N982" t="s">
        <v>6401</v>
      </c>
      <c r="O982" t="s">
        <v>3826</v>
      </c>
      <c r="P982" t="s">
        <v>6402</v>
      </c>
      <c r="Q982" t="s">
        <v>1127</v>
      </c>
      <c r="R982" t="s">
        <v>6655</v>
      </c>
      <c r="S982" t="s">
        <v>6403</v>
      </c>
      <c r="T982" t="s">
        <v>6404</v>
      </c>
      <c r="U982" s="83" t="str">
        <f t="shared" si="15"/>
        <v>EASTWD_7_UNIT</v>
      </c>
    </row>
    <row r="983" spans="1:21" x14ac:dyDescent="0.25">
      <c r="A983" t="s">
        <v>6397</v>
      </c>
      <c r="B983" t="s">
        <v>3951</v>
      </c>
      <c r="C983" t="s">
        <v>6408</v>
      </c>
      <c r="D983" s="82">
        <v>42430</v>
      </c>
      <c r="E983" t="s">
        <v>3399</v>
      </c>
      <c r="F983">
        <v>3</v>
      </c>
      <c r="G983" s="83">
        <v>3</v>
      </c>
      <c r="H983">
        <v>1</v>
      </c>
      <c r="I983" t="s">
        <v>7402</v>
      </c>
      <c r="K983" t="s">
        <v>1127</v>
      </c>
      <c r="L983" t="s">
        <v>5312</v>
      </c>
      <c r="M983" t="s">
        <v>5312</v>
      </c>
      <c r="N983" t="s">
        <v>6401</v>
      </c>
      <c r="O983" t="s">
        <v>2022</v>
      </c>
      <c r="P983" t="s">
        <v>6402</v>
      </c>
      <c r="Q983" t="s">
        <v>1127</v>
      </c>
      <c r="R983" t="s">
        <v>3399</v>
      </c>
      <c r="S983" t="s">
        <v>6403</v>
      </c>
      <c r="T983" t="s">
        <v>6404</v>
      </c>
      <c r="U983" s="83" t="str">
        <f t="shared" si="15"/>
        <v>GARNET_2_WIND5</v>
      </c>
    </row>
    <row r="984" spans="1:21" x14ac:dyDescent="0.25">
      <c r="A984" t="s">
        <v>6397</v>
      </c>
      <c r="B984" t="s">
        <v>5406</v>
      </c>
      <c r="C984" t="s">
        <v>6408</v>
      </c>
      <c r="D984" s="82">
        <v>42784</v>
      </c>
      <c r="E984" t="s">
        <v>6510</v>
      </c>
      <c r="F984">
        <v>7.5</v>
      </c>
      <c r="G984" s="83">
        <v>7.5</v>
      </c>
      <c r="H984">
        <v>1</v>
      </c>
      <c r="I984" t="s">
        <v>6455</v>
      </c>
      <c r="K984" t="s">
        <v>6456</v>
      </c>
      <c r="L984" t="s">
        <v>5312</v>
      </c>
      <c r="M984" t="s">
        <v>5312</v>
      </c>
      <c r="N984" t="s">
        <v>6401</v>
      </c>
      <c r="O984" t="s">
        <v>5405</v>
      </c>
      <c r="P984" t="s">
        <v>6402</v>
      </c>
      <c r="Q984" t="s">
        <v>6456</v>
      </c>
      <c r="R984" t="s">
        <v>6429</v>
      </c>
      <c r="S984" t="s">
        <v>6403</v>
      </c>
      <c r="T984" t="s">
        <v>6404</v>
      </c>
      <c r="U984" s="83" t="str">
        <f t="shared" si="15"/>
        <v>ELCAJN_6_EB1BT1</v>
      </c>
    </row>
    <row r="985" spans="1:21" x14ac:dyDescent="0.25">
      <c r="A985" t="s">
        <v>6397</v>
      </c>
      <c r="B985" t="s">
        <v>4895</v>
      </c>
      <c r="C985" t="s">
        <v>6408</v>
      </c>
      <c r="D985" s="82">
        <v>32976</v>
      </c>
      <c r="E985" t="s">
        <v>6409</v>
      </c>
      <c r="F985">
        <v>49.3</v>
      </c>
      <c r="G985" s="83">
        <v>48.5</v>
      </c>
      <c r="H985">
        <v>1</v>
      </c>
      <c r="I985" t="s">
        <v>6654</v>
      </c>
      <c r="K985" t="s">
        <v>1127</v>
      </c>
      <c r="L985" t="s">
        <v>5319</v>
      </c>
      <c r="M985" t="s">
        <v>5312</v>
      </c>
      <c r="N985" t="s">
        <v>6401</v>
      </c>
      <c r="O985" t="s">
        <v>4894</v>
      </c>
      <c r="P985" t="s">
        <v>6402</v>
      </c>
      <c r="Q985" t="s">
        <v>1127</v>
      </c>
      <c r="S985" t="s">
        <v>6403</v>
      </c>
      <c r="T985" t="s">
        <v>6404</v>
      </c>
      <c r="U985" s="83" t="str">
        <f t="shared" si="15"/>
        <v>SNCLRA_6_OXGEN</v>
      </c>
    </row>
    <row r="986" spans="1:21" x14ac:dyDescent="0.25">
      <c r="A986" t="s">
        <v>6397</v>
      </c>
      <c r="B986" t="s">
        <v>3823</v>
      </c>
      <c r="C986" t="s">
        <v>6408</v>
      </c>
      <c r="D986" s="82">
        <v>23743</v>
      </c>
      <c r="E986" t="s">
        <v>6413</v>
      </c>
      <c r="F986">
        <v>26</v>
      </c>
      <c r="G986" s="83">
        <v>26</v>
      </c>
      <c r="H986">
        <v>1</v>
      </c>
      <c r="I986" t="s">
        <v>6674</v>
      </c>
      <c r="K986" t="s">
        <v>6427</v>
      </c>
      <c r="L986" t="s">
        <v>5312</v>
      </c>
      <c r="M986" t="s">
        <v>5312</v>
      </c>
      <c r="N986" t="s">
        <v>6401</v>
      </c>
      <c r="O986" t="s">
        <v>525</v>
      </c>
      <c r="P986" t="s">
        <v>6402</v>
      </c>
      <c r="Q986" t="s">
        <v>6427</v>
      </c>
      <c r="R986" t="s">
        <v>3385</v>
      </c>
      <c r="S986" t="s">
        <v>6403</v>
      </c>
      <c r="T986" t="s">
        <v>6407</v>
      </c>
      <c r="U986" s="83" t="str">
        <f t="shared" si="15"/>
        <v>DUTCH2_7_UNIT 1</v>
      </c>
    </row>
    <row r="987" spans="1:21" x14ac:dyDescent="0.25">
      <c r="A987" t="s">
        <v>6397</v>
      </c>
      <c r="B987" t="s">
        <v>3822</v>
      </c>
      <c r="C987" t="s">
        <v>6408</v>
      </c>
      <c r="D987" s="82">
        <v>15707</v>
      </c>
      <c r="E987" t="s">
        <v>6413</v>
      </c>
      <c r="F987">
        <v>22</v>
      </c>
      <c r="G987" s="83">
        <v>22</v>
      </c>
      <c r="H987">
        <v>1</v>
      </c>
      <c r="I987" t="s">
        <v>6414</v>
      </c>
      <c r="K987" t="s">
        <v>6427</v>
      </c>
      <c r="L987" t="s">
        <v>5312</v>
      </c>
      <c r="M987" t="s">
        <v>5312</v>
      </c>
      <c r="N987" t="s">
        <v>6401</v>
      </c>
      <c r="O987" t="s">
        <v>416</v>
      </c>
      <c r="P987" t="s">
        <v>6402</v>
      </c>
      <c r="Q987" t="s">
        <v>6427</v>
      </c>
      <c r="R987" t="s">
        <v>3385</v>
      </c>
      <c r="S987" t="s">
        <v>6403</v>
      </c>
      <c r="T987" t="s">
        <v>6407</v>
      </c>
      <c r="U987" s="83" t="str">
        <f t="shared" si="15"/>
        <v>DUTCH1_7_UNIT 1</v>
      </c>
    </row>
    <row r="988" spans="1:21" x14ac:dyDescent="0.25">
      <c r="A988" t="s">
        <v>6397</v>
      </c>
      <c r="B988" t="s">
        <v>1965</v>
      </c>
      <c r="C988" t="s">
        <v>6408</v>
      </c>
      <c r="D988" s="82">
        <v>42691</v>
      </c>
      <c r="E988" t="s">
        <v>6418</v>
      </c>
      <c r="F988">
        <v>2</v>
      </c>
      <c r="G988" s="83">
        <v>2</v>
      </c>
      <c r="H988">
        <v>1</v>
      </c>
      <c r="I988" t="s">
        <v>7334</v>
      </c>
      <c r="K988" t="s">
        <v>1127</v>
      </c>
      <c r="L988" t="s">
        <v>5312</v>
      </c>
      <c r="M988" t="s">
        <v>5312</v>
      </c>
      <c r="N988" t="s">
        <v>6401</v>
      </c>
      <c r="O988" t="s">
        <v>1966</v>
      </c>
      <c r="P988" t="s">
        <v>6402</v>
      </c>
      <c r="Q988" t="s">
        <v>1127</v>
      </c>
      <c r="R988" t="s">
        <v>6420</v>
      </c>
      <c r="S988" t="s">
        <v>6403</v>
      </c>
      <c r="T988" t="s">
        <v>6404</v>
      </c>
      <c r="U988" s="83" t="str">
        <f t="shared" si="15"/>
        <v>ETIWND_2_SOLAR5</v>
      </c>
    </row>
    <row r="989" spans="1:21" x14ac:dyDescent="0.25">
      <c r="A989" t="s">
        <v>6397</v>
      </c>
      <c r="B989" t="s">
        <v>5360</v>
      </c>
      <c r="C989" t="s">
        <v>6408</v>
      </c>
      <c r="D989" s="82">
        <v>42727</v>
      </c>
      <c r="E989" t="s">
        <v>6418</v>
      </c>
      <c r="F989">
        <v>20</v>
      </c>
      <c r="G989" s="83">
        <v>20</v>
      </c>
      <c r="H989">
        <v>1</v>
      </c>
      <c r="I989" t="s">
        <v>7207</v>
      </c>
      <c r="K989" t="s">
        <v>1127</v>
      </c>
      <c r="L989" t="s">
        <v>5312</v>
      </c>
      <c r="M989" t="s">
        <v>5312</v>
      </c>
      <c r="N989" t="s">
        <v>6401</v>
      </c>
      <c r="O989" t="s">
        <v>1909</v>
      </c>
      <c r="P989" t="s">
        <v>6402</v>
      </c>
      <c r="Q989" t="s">
        <v>1127</v>
      </c>
      <c r="R989" t="s">
        <v>6420</v>
      </c>
      <c r="S989" t="s">
        <v>6403</v>
      </c>
      <c r="T989" t="s">
        <v>6404</v>
      </c>
      <c r="U989" s="83" t="str">
        <f t="shared" si="15"/>
        <v>CEDUCR_2_SOLAR4</v>
      </c>
    </row>
    <row r="990" spans="1:21" x14ac:dyDescent="0.25">
      <c r="A990" t="s">
        <v>6397</v>
      </c>
      <c r="B990" t="s">
        <v>5359</v>
      </c>
      <c r="C990" t="s">
        <v>6408</v>
      </c>
      <c r="D990" s="82">
        <v>42727</v>
      </c>
      <c r="E990" t="s">
        <v>6418</v>
      </c>
      <c r="F990">
        <v>15</v>
      </c>
      <c r="G990" s="83">
        <v>15</v>
      </c>
      <c r="H990">
        <v>1</v>
      </c>
      <c r="I990" t="s">
        <v>7310</v>
      </c>
      <c r="K990" t="s">
        <v>1127</v>
      </c>
      <c r="L990" t="s">
        <v>5312</v>
      </c>
      <c r="M990" t="s">
        <v>5312</v>
      </c>
      <c r="N990" t="s">
        <v>6401</v>
      </c>
      <c r="O990" t="s">
        <v>1912</v>
      </c>
      <c r="P990" t="s">
        <v>6402</v>
      </c>
      <c r="Q990" t="s">
        <v>1127</v>
      </c>
      <c r="R990" t="s">
        <v>6420</v>
      </c>
      <c r="S990" t="s">
        <v>6403</v>
      </c>
      <c r="T990" t="s">
        <v>6404</v>
      </c>
      <c r="U990" s="83" t="str">
        <f t="shared" si="15"/>
        <v>CEDUCR_2_SOLAR3</v>
      </c>
    </row>
    <row r="991" spans="1:21" x14ac:dyDescent="0.25">
      <c r="A991" t="s">
        <v>6397</v>
      </c>
      <c r="B991" t="s">
        <v>5358</v>
      </c>
      <c r="C991" t="s">
        <v>6408</v>
      </c>
      <c r="D991" s="82">
        <v>42727</v>
      </c>
      <c r="E991" t="s">
        <v>6418</v>
      </c>
      <c r="F991">
        <v>20</v>
      </c>
      <c r="G991" s="83">
        <v>20</v>
      </c>
      <c r="H991">
        <v>1</v>
      </c>
      <c r="I991" t="s">
        <v>6781</v>
      </c>
      <c r="K991" t="s">
        <v>1127</v>
      </c>
      <c r="L991" t="s">
        <v>5312</v>
      </c>
      <c r="M991" t="s">
        <v>5312</v>
      </c>
      <c r="N991" t="s">
        <v>6401</v>
      </c>
      <c r="O991" t="s">
        <v>1906</v>
      </c>
      <c r="P991" t="s">
        <v>6402</v>
      </c>
      <c r="Q991" t="s">
        <v>1127</v>
      </c>
      <c r="R991" t="s">
        <v>6420</v>
      </c>
      <c r="S991" t="s">
        <v>6403</v>
      </c>
      <c r="T991" t="s">
        <v>6404</v>
      </c>
      <c r="U991" s="83" t="str">
        <f t="shared" si="15"/>
        <v>CEDUCR_2_SOLAR2</v>
      </c>
    </row>
    <row r="992" spans="1:21" x14ac:dyDescent="0.25">
      <c r="A992" t="s">
        <v>6397</v>
      </c>
      <c r="B992" t="s">
        <v>5357</v>
      </c>
      <c r="C992" t="s">
        <v>6408</v>
      </c>
      <c r="D992" s="82">
        <v>42727</v>
      </c>
      <c r="E992" t="s">
        <v>6418</v>
      </c>
      <c r="F992">
        <v>20</v>
      </c>
      <c r="G992" s="83">
        <v>20</v>
      </c>
      <c r="H992">
        <v>1</v>
      </c>
      <c r="I992" t="s">
        <v>6862</v>
      </c>
      <c r="K992" t="s">
        <v>1127</v>
      </c>
      <c r="L992" t="s">
        <v>5312</v>
      </c>
      <c r="M992" t="s">
        <v>5312</v>
      </c>
      <c r="N992" t="s">
        <v>6401</v>
      </c>
      <c r="O992" t="s">
        <v>1903</v>
      </c>
      <c r="P992" t="s">
        <v>6402</v>
      </c>
      <c r="Q992" t="s">
        <v>1127</v>
      </c>
      <c r="R992" t="s">
        <v>6420</v>
      </c>
      <c r="S992" t="s">
        <v>6403</v>
      </c>
      <c r="T992" t="s">
        <v>6404</v>
      </c>
      <c r="U992" s="83" t="str">
        <f t="shared" si="15"/>
        <v>CEDUCR_2_SOLAR1</v>
      </c>
    </row>
    <row r="993" spans="1:21" x14ac:dyDescent="0.25">
      <c r="A993" t="s">
        <v>6397</v>
      </c>
      <c r="B993" t="s">
        <v>6468</v>
      </c>
      <c r="C993" t="s">
        <v>6399</v>
      </c>
      <c r="D993" t="s">
        <v>6400</v>
      </c>
      <c r="F993">
        <v>14</v>
      </c>
      <c r="G993" s="83">
        <v>14</v>
      </c>
      <c r="H993">
        <v>1</v>
      </c>
      <c r="J993" t="s">
        <v>1289</v>
      </c>
      <c r="M993" t="s">
        <v>5319</v>
      </c>
      <c r="N993" t="s">
        <v>6401</v>
      </c>
      <c r="O993" t="s">
        <v>6468</v>
      </c>
      <c r="P993" t="s">
        <v>6402</v>
      </c>
      <c r="S993" t="s">
        <v>6403</v>
      </c>
      <c r="T993" t="s">
        <v>6404</v>
      </c>
      <c r="U993" s="83" t="str">
        <f t="shared" si="15"/>
        <v>ANTLPE_2_QF</v>
      </c>
    </row>
    <row r="994" spans="1:21" x14ac:dyDescent="0.25">
      <c r="A994" t="s">
        <v>6397</v>
      </c>
      <c r="B994" t="s">
        <v>7045</v>
      </c>
      <c r="C994" t="s">
        <v>6399</v>
      </c>
      <c r="D994" t="s">
        <v>6400</v>
      </c>
      <c r="E994" t="s">
        <v>6418</v>
      </c>
      <c r="F994">
        <v>148.1</v>
      </c>
      <c r="G994" s="83">
        <v>148.1</v>
      </c>
      <c r="H994">
        <v>1</v>
      </c>
      <c r="I994" t="s">
        <v>6471</v>
      </c>
      <c r="J994" t="s">
        <v>1466</v>
      </c>
      <c r="L994" t="s">
        <v>5312</v>
      </c>
      <c r="M994" t="s">
        <v>5319</v>
      </c>
      <c r="N994" t="s">
        <v>6401</v>
      </c>
      <c r="O994" t="s">
        <v>7045</v>
      </c>
      <c r="P994" t="s">
        <v>6402</v>
      </c>
      <c r="R994" t="s">
        <v>6420</v>
      </c>
      <c r="S994" t="s">
        <v>6403</v>
      </c>
      <c r="T994" t="s">
        <v>6404</v>
      </c>
      <c r="U994" s="83" t="str">
        <f t="shared" si="15"/>
        <v>DSRTSL_2_SOLAR1</v>
      </c>
    </row>
    <row r="995" spans="1:21" x14ac:dyDescent="0.25">
      <c r="A995" t="s">
        <v>6397</v>
      </c>
      <c r="B995" t="s">
        <v>6470</v>
      </c>
      <c r="C995" t="s">
        <v>6399</v>
      </c>
      <c r="D995" t="s">
        <v>6400</v>
      </c>
      <c r="E995" t="s">
        <v>6418</v>
      </c>
      <c r="F995">
        <v>148.1</v>
      </c>
      <c r="G995" s="83">
        <v>148.1</v>
      </c>
      <c r="H995">
        <v>1</v>
      </c>
      <c r="I995" t="s">
        <v>6471</v>
      </c>
      <c r="J995" t="s">
        <v>1466</v>
      </c>
      <c r="L995" t="s">
        <v>5312</v>
      </c>
      <c r="M995" t="s">
        <v>5319</v>
      </c>
      <c r="N995" t="s">
        <v>6401</v>
      </c>
      <c r="O995" t="s">
        <v>6470</v>
      </c>
      <c r="P995" t="s">
        <v>6402</v>
      </c>
      <c r="R995" t="s">
        <v>6420</v>
      </c>
      <c r="S995" t="s">
        <v>6403</v>
      </c>
      <c r="T995" t="s">
        <v>6404</v>
      </c>
      <c r="U995" s="83" t="str">
        <f t="shared" si="15"/>
        <v>DSRTSL_2_SOLAR1</v>
      </c>
    </row>
    <row r="996" spans="1:21" x14ac:dyDescent="0.25">
      <c r="A996" t="s">
        <v>6397</v>
      </c>
      <c r="B996" t="s">
        <v>3754</v>
      </c>
      <c r="C996" t="s">
        <v>6408</v>
      </c>
      <c r="D996" s="82">
        <v>41964</v>
      </c>
      <c r="E996" t="s">
        <v>6418</v>
      </c>
      <c r="F996">
        <v>5</v>
      </c>
      <c r="G996" s="83">
        <v>5</v>
      </c>
      <c r="H996">
        <v>1</v>
      </c>
      <c r="I996" t="s">
        <v>6915</v>
      </c>
      <c r="K996" t="s">
        <v>1127</v>
      </c>
      <c r="L996" t="s">
        <v>5312</v>
      </c>
      <c r="M996" t="s">
        <v>5312</v>
      </c>
      <c r="N996" t="s">
        <v>6401</v>
      </c>
      <c r="O996" t="s">
        <v>1540</v>
      </c>
      <c r="P996" t="s">
        <v>6402</v>
      </c>
      <c r="Q996" t="s">
        <v>1127</v>
      </c>
      <c r="R996" t="s">
        <v>6420</v>
      </c>
      <c r="S996" t="s">
        <v>6403</v>
      </c>
      <c r="T996" t="s">
        <v>6404</v>
      </c>
      <c r="U996" s="83" t="str">
        <f t="shared" si="15"/>
        <v>DELSUR_6_DRYFRB</v>
      </c>
    </row>
    <row r="997" spans="1:21" x14ac:dyDescent="0.25">
      <c r="A997" t="s">
        <v>6397</v>
      </c>
      <c r="B997" t="s">
        <v>3812</v>
      </c>
      <c r="C997" t="s">
        <v>6408</v>
      </c>
      <c r="D997" s="82">
        <v>23743</v>
      </c>
      <c r="E997" t="s">
        <v>6413</v>
      </c>
      <c r="F997">
        <v>50</v>
      </c>
      <c r="G997" s="83">
        <v>50</v>
      </c>
      <c r="H997">
        <v>1</v>
      </c>
      <c r="I997" t="s">
        <v>6414</v>
      </c>
      <c r="K997" t="s">
        <v>6427</v>
      </c>
      <c r="L997" t="s">
        <v>5312</v>
      </c>
      <c r="M997" t="s">
        <v>5312</v>
      </c>
      <c r="N997" t="s">
        <v>6401</v>
      </c>
      <c r="O997" t="s">
        <v>3811</v>
      </c>
      <c r="P997" t="s">
        <v>6402</v>
      </c>
      <c r="Q997" t="s">
        <v>6427</v>
      </c>
      <c r="R997" t="s">
        <v>3385</v>
      </c>
      <c r="S997" t="s">
        <v>6403</v>
      </c>
      <c r="T997" t="s">
        <v>6407</v>
      </c>
      <c r="U997" s="83" t="str">
        <f t="shared" si="15"/>
        <v>DRUM_7_UNIT 5</v>
      </c>
    </row>
    <row r="998" spans="1:21" x14ac:dyDescent="0.25">
      <c r="A998" t="s">
        <v>6397</v>
      </c>
      <c r="B998" t="s">
        <v>3810</v>
      </c>
      <c r="C998" t="s">
        <v>6408</v>
      </c>
      <c r="D998" s="82">
        <v>8037</v>
      </c>
      <c r="E998" t="s">
        <v>6413</v>
      </c>
      <c r="F998" t="s">
        <v>6432</v>
      </c>
      <c r="G998" s="83">
        <v>28.9</v>
      </c>
      <c r="H998">
        <v>1</v>
      </c>
      <c r="I998" t="s">
        <v>6414</v>
      </c>
      <c r="J998" t="s">
        <v>3809</v>
      </c>
      <c r="K998" t="s">
        <v>6427</v>
      </c>
      <c r="L998" t="s">
        <v>5312</v>
      </c>
      <c r="M998" t="s">
        <v>5319</v>
      </c>
      <c r="N998" t="s">
        <v>6401</v>
      </c>
      <c r="O998" t="s">
        <v>3809</v>
      </c>
      <c r="P998" t="s">
        <v>6402</v>
      </c>
      <c r="Q998" t="s">
        <v>6427</v>
      </c>
      <c r="R998" t="s">
        <v>3385</v>
      </c>
      <c r="S998" t="s">
        <v>6403</v>
      </c>
      <c r="T998" t="s">
        <v>6407</v>
      </c>
      <c r="U998" s="83" t="str">
        <f t="shared" si="15"/>
        <v>DRUM_7_PL3X4</v>
      </c>
    </row>
    <row r="999" spans="1:21" x14ac:dyDescent="0.25">
      <c r="A999" t="s">
        <v>6397</v>
      </c>
      <c r="B999" t="s">
        <v>3808</v>
      </c>
      <c r="C999" t="s">
        <v>6408</v>
      </c>
      <c r="D999" s="82">
        <v>4750</v>
      </c>
      <c r="E999" t="s">
        <v>6413</v>
      </c>
      <c r="F999" t="s">
        <v>6432</v>
      </c>
      <c r="G999" s="83">
        <v>26</v>
      </c>
      <c r="H999">
        <v>1</v>
      </c>
      <c r="I999" t="s">
        <v>6414</v>
      </c>
      <c r="J999" t="s">
        <v>3807</v>
      </c>
      <c r="K999" t="s">
        <v>6427</v>
      </c>
      <c r="L999" t="s">
        <v>5312</v>
      </c>
      <c r="M999" t="s">
        <v>5319</v>
      </c>
      <c r="N999" t="s">
        <v>6401</v>
      </c>
      <c r="O999" t="s">
        <v>3807</v>
      </c>
      <c r="P999" t="s">
        <v>6402</v>
      </c>
      <c r="Q999" t="s">
        <v>6427</v>
      </c>
      <c r="R999" t="s">
        <v>3385</v>
      </c>
      <c r="S999" t="s">
        <v>6403</v>
      </c>
      <c r="T999" t="s">
        <v>6407</v>
      </c>
      <c r="U999" s="83" t="str">
        <f t="shared" si="15"/>
        <v>DRUM_7_PL1X2</v>
      </c>
    </row>
    <row r="1000" spans="1:21" x14ac:dyDescent="0.25">
      <c r="A1000" t="s">
        <v>6397</v>
      </c>
      <c r="B1000" t="s">
        <v>6760</v>
      </c>
      <c r="C1000" t="s">
        <v>6399</v>
      </c>
      <c r="D1000" t="s">
        <v>6400</v>
      </c>
      <c r="E1000" t="s">
        <v>6413</v>
      </c>
      <c r="F1000">
        <v>16</v>
      </c>
      <c r="G1000" s="83">
        <v>16</v>
      </c>
      <c r="H1000">
        <v>1</v>
      </c>
      <c r="I1000" t="s">
        <v>6414</v>
      </c>
      <c r="J1000" t="s">
        <v>3809</v>
      </c>
      <c r="L1000" t="s">
        <v>5312</v>
      </c>
      <c r="M1000" t="s">
        <v>5319</v>
      </c>
      <c r="N1000" t="s">
        <v>6401</v>
      </c>
      <c r="O1000" t="s">
        <v>6761</v>
      </c>
      <c r="P1000" t="s">
        <v>6402</v>
      </c>
      <c r="R1000" t="s">
        <v>3385</v>
      </c>
      <c r="S1000" t="s">
        <v>6403</v>
      </c>
      <c r="T1000" t="s">
        <v>6407</v>
      </c>
      <c r="U1000" s="83" t="str">
        <f t="shared" si="15"/>
        <v>DRUM_7_PL3X4</v>
      </c>
    </row>
    <row r="1001" spans="1:21" x14ac:dyDescent="0.25">
      <c r="A1001" t="s">
        <v>6397</v>
      </c>
      <c r="B1001" t="s">
        <v>7037</v>
      </c>
      <c r="C1001" t="s">
        <v>6399</v>
      </c>
      <c r="D1001" t="s">
        <v>6400</v>
      </c>
      <c r="E1001" t="s">
        <v>6413</v>
      </c>
      <c r="F1001">
        <v>12.9</v>
      </c>
      <c r="G1001" s="83">
        <v>12.9</v>
      </c>
      <c r="H1001">
        <v>1</v>
      </c>
      <c r="I1001" t="s">
        <v>6414</v>
      </c>
      <c r="J1001" t="s">
        <v>3809</v>
      </c>
      <c r="L1001" t="s">
        <v>5312</v>
      </c>
      <c r="M1001" t="s">
        <v>5319</v>
      </c>
      <c r="N1001" t="s">
        <v>6401</v>
      </c>
      <c r="O1001" t="s">
        <v>7038</v>
      </c>
      <c r="P1001" t="s">
        <v>6402</v>
      </c>
      <c r="R1001" t="s">
        <v>3385</v>
      </c>
      <c r="S1001" t="s">
        <v>6403</v>
      </c>
      <c r="T1001" t="s">
        <v>6407</v>
      </c>
      <c r="U1001" s="83" t="str">
        <f t="shared" si="15"/>
        <v>DRUM_7_PL3X4</v>
      </c>
    </row>
    <row r="1002" spans="1:21" x14ac:dyDescent="0.25">
      <c r="A1002" t="s">
        <v>6397</v>
      </c>
      <c r="B1002" t="s">
        <v>6935</v>
      </c>
      <c r="C1002" t="s">
        <v>6399</v>
      </c>
      <c r="D1002" t="s">
        <v>6400</v>
      </c>
      <c r="E1002" t="s">
        <v>6413</v>
      </c>
      <c r="F1002">
        <v>13</v>
      </c>
      <c r="G1002" s="83">
        <v>13</v>
      </c>
      <c r="H1002">
        <v>1</v>
      </c>
      <c r="I1002" t="s">
        <v>6414</v>
      </c>
      <c r="J1002" t="s">
        <v>3807</v>
      </c>
      <c r="L1002" t="s">
        <v>5312</v>
      </c>
      <c r="M1002" t="s">
        <v>5319</v>
      </c>
      <c r="N1002" t="s">
        <v>6401</v>
      </c>
      <c r="O1002" t="s">
        <v>6936</v>
      </c>
      <c r="P1002" t="s">
        <v>6402</v>
      </c>
      <c r="R1002" t="s">
        <v>3385</v>
      </c>
      <c r="S1002" t="s">
        <v>6403</v>
      </c>
      <c r="T1002" t="s">
        <v>6407</v>
      </c>
      <c r="U1002" s="83" t="str">
        <f t="shared" si="15"/>
        <v>DRUM_7_PL1X2</v>
      </c>
    </row>
    <row r="1003" spans="1:21" x14ac:dyDescent="0.25">
      <c r="A1003" t="s">
        <v>6397</v>
      </c>
      <c r="B1003" t="s">
        <v>7215</v>
      </c>
      <c r="C1003" t="s">
        <v>6399</v>
      </c>
      <c r="D1003" t="s">
        <v>6400</v>
      </c>
      <c r="E1003" t="s">
        <v>6413</v>
      </c>
      <c r="F1003">
        <v>13</v>
      </c>
      <c r="G1003" s="83">
        <v>13</v>
      </c>
      <c r="H1003">
        <v>1</v>
      </c>
      <c r="I1003" t="s">
        <v>6414</v>
      </c>
      <c r="J1003" t="s">
        <v>3807</v>
      </c>
      <c r="L1003" t="s">
        <v>5312</v>
      </c>
      <c r="M1003" t="s">
        <v>5319</v>
      </c>
      <c r="N1003" t="s">
        <v>6401</v>
      </c>
      <c r="O1003" t="s">
        <v>7216</v>
      </c>
      <c r="P1003" t="s">
        <v>6402</v>
      </c>
      <c r="R1003" t="s">
        <v>3385</v>
      </c>
      <c r="S1003" t="s">
        <v>6403</v>
      </c>
      <c r="T1003" t="s">
        <v>6407</v>
      </c>
      <c r="U1003" s="83" t="str">
        <f t="shared" si="15"/>
        <v>DRUM_7_PL1X2</v>
      </c>
    </row>
    <row r="1004" spans="1:21" x14ac:dyDescent="0.25">
      <c r="A1004" t="s">
        <v>6397</v>
      </c>
      <c r="B1004" t="s">
        <v>6581</v>
      </c>
      <c r="C1004" t="s">
        <v>6399</v>
      </c>
      <c r="D1004" t="s">
        <v>6400</v>
      </c>
      <c r="E1004" t="s">
        <v>6409</v>
      </c>
      <c r="F1004">
        <v>10.8</v>
      </c>
      <c r="G1004" s="83">
        <v>10.8</v>
      </c>
      <c r="H1004">
        <v>1</v>
      </c>
      <c r="I1004" t="s">
        <v>6582</v>
      </c>
      <c r="J1004" t="s">
        <v>4868</v>
      </c>
      <c r="L1004" t="s">
        <v>5312</v>
      </c>
      <c r="M1004" t="s">
        <v>5319</v>
      </c>
      <c r="N1004" t="s">
        <v>6401</v>
      </c>
      <c r="O1004" t="s">
        <v>6583</v>
      </c>
      <c r="P1004" t="s">
        <v>6402</v>
      </c>
      <c r="R1004" t="s">
        <v>6425</v>
      </c>
      <c r="S1004" t="s">
        <v>6403</v>
      </c>
      <c r="T1004" t="s">
        <v>6404</v>
      </c>
      <c r="U1004" s="83" t="str">
        <f t="shared" si="15"/>
        <v>DREWS_6_PL1X4</v>
      </c>
    </row>
    <row r="1005" spans="1:21" x14ac:dyDescent="0.25">
      <c r="A1005" t="s">
        <v>6397</v>
      </c>
      <c r="B1005" t="s">
        <v>7138</v>
      </c>
      <c r="C1005" t="s">
        <v>6399</v>
      </c>
      <c r="D1005" t="s">
        <v>6400</v>
      </c>
      <c r="E1005" t="s">
        <v>6409</v>
      </c>
      <c r="F1005">
        <v>10.8</v>
      </c>
      <c r="G1005" s="83">
        <v>10.8</v>
      </c>
      <c r="H1005">
        <v>1</v>
      </c>
      <c r="I1005" t="s">
        <v>6582</v>
      </c>
      <c r="J1005" t="s">
        <v>4868</v>
      </c>
      <c r="L1005" t="s">
        <v>5312</v>
      </c>
      <c r="M1005" t="s">
        <v>5319</v>
      </c>
      <c r="N1005" t="s">
        <v>6401</v>
      </c>
      <c r="O1005" t="s">
        <v>7139</v>
      </c>
      <c r="P1005" t="s">
        <v>6402</v>
      </c>
      <c r="R1005" t="s">
        <v>6425</v>
      </c>
      <c r="S1005" t="s">
        <v>6403</v>
      </c>
      <c r="T1005" t="s">
        <v>6404</v>
      </c>
      <c r="U1005" s="83" t="str">
        <f t="shared" si="15"/>
        <v>DREWS_6_PL1X4</v>
      </c>
    </row>
    <row r="1006" spans="1:21" x14ac:dyDescent="0.25">
      <c r="A1006" t="s">
        <v>6397</v>
      </c>
      <c r="B1006" t="s">
        <v>6817</v>
      </c>
      <c r="C1006" t="s">
        <v>6399</v>
      </c>
      <c r="D1006" t="s">
        <v>6400</v>
      </c>
      <c r="E1006" t="s">
        <v>6409</v>
      </c>
      <c r="F1006">
        <v>10.8</v>
      </c>
      <c r="G1006" s="83">
        <v>10.8</v>
      </c>
      <c r="H1006">
        <v>1</v>
      </c>
      <c r="I1006" t="s">
        <v>6582</v>
      </c>
      <c r="J1006" t="s">
        <v>4868</v>
      </c>
      <c r="L1006" t="s">
        <v>5312</v>
      </c>
      <c r="M1006" t="s">
        <v>5319</v>
      </c>
      <c r="N1006" t="s">
        <v>6401</v>
      </c>
      <c r="O1006" t="s">
        <v>6818</v>
      </c>
      <c r="P1006" t="s">
        <v>6402</v>
      </c>
      <c r="R1006" t="s">
        <v>6425</v>
      </c>
      <c r="S1006" t="s">
        <v>6403</v>
      </c>
      <c r="T1006" t="s">
        <v>6404</v>
      </c>
      <c r="U1006" s="83" t="str">
        <f t="shared" si="15"/>
        <v>DREWS_6_PL1X4</v>
      </c>
    </row>
    <row r="1007" spans="1:21" x14ac:dyDescent="0.25">
      <c r="A1007" t="s">
        <v>6397</v>
      </c>
      <c r="B1007" t="s">
        <v>7059</v>
      </c>
      <c r="C1007" t="s">
        <v>6399</v>
      </c>
      <c r="D1007" t="s">
        <v>6400</v>
      </c>
      <c r="E1007" t="s">
        <v>6409</v>
      </c>
      <c r="F1007">
        <v>10.8</v>
      </c>
      <c r="G1007" s="83">
        <v>10.8</v>
      </c>
      <c r="H1007">
        <v>1</v>
      </c>
      <c r="I1007" t="s">
        <v>6582</v>
      </c>
      <c r="J1007" t="s">
        <v>4868</v>
      </c>
      <c r="L1007" t="s">
        <v>5312</v>
      </c>
      <c r="M1007" t="s">
        <v>5319</v>
      </c>
      <c r="N1007" t="s">
        <v>6401</v>
      </c>
      <c r="O1007" t="s">
        <v>7060</v>
      </c>
      <c r="P1007" t="s">
        <v>6402</v>
      </c>
      <c r="R1007" t="s">
        <v>6425</v>
      </c>
      <c r="S1007" t="s">
        <v>6403</v>
      </c>
      <c r="T1007" t="s">
        <v>6404</v>
      </c>
      <c r="U1007" s="83" t="str">
        <f t="shared" si="15"/>
        <v>DREWS_6_PL1X4</v>
      </c>
    </row>
    <row r="1008" spans="1:21" x14ac:dyDescent="0.25">
      <c r="A1008" t="s">
        <v>6397</v>
      </c>
      <c r="B1008" t="s">
        <v>5401</v>
      </c>
      <c r="C1008" t="s">
        <v>6408</v>
      </c>
      <c r="D1008" s="82">
        <v>37117</v>
      </c>
      <c r="E1008" t="s">
        <v>6409</v>
      </c>
      <c r="F1008" t="s">
        <v>6432</v>
      </c>
      <c r="G1008" s="83">
        <v>41.4</v>
      </c>
      <c r="H1008">
        <v>1</v>
      </c>
      <c r="I1008" t="s">
        <v>6988</v>
      </c>
      <c r="J1008" t="s">
        <v>4868</v>
      </c>
      <c r="K1008" t="s">
        <v>1127</v>
      </c>
      <c r="L1008" t="s">
        <v>5312</v>
      </c>
      <c r="M1008" t="s">
        <v>5319</v>
      </c>
      <c r="N1008" t="s">
        <v>6401</v>
      </c>
      <c r="O1008" t="s">
        <v>4868</v>
      </c>
      <c r="P1008" t="s">
        <v>6402</v>
      </c>
      <c r="Q1008" t="s">
        <v>1127</v>
      </c>
      <c r="R1008" t="s">
        <v>6425</v>
      </c>
      <c r="S1008" t="s">
        <v>6403</v>
      </c>
      <c r="T1008" t="s">
        <v>6404</v>
      </c>
      <c r="U1008" s="83" t="str">
        <f t="shared" si="15"/>
        <v>DREWS_6_PL1X4</v>
      </c>
    </row>
    <row r="1009" spans="1:21" x14ac:dyDescent="0.25">
      <c r="A1009" t="s">
        <v>6397</v>
      </c>
      <c r="B1009" t="s">
        <v>3798</v>
      </c>
      <c r="C1009" t="s">
        <v>6408</v>
      </c>
      <c r="D1009" s="82">
        <v>42643</v>
      </c>
      <c r="E1009" t="s">
        <v>6418</v>
      </c>
      <c r="F1009">
        <v>125</v>
      </c>
      <c r="G1009" s="83">
        <v>125</v>
      </c>
      <c r="H1009">
        <v>1</v>
      </c>
      <c r="I1009" t="s">
        <v>2395</v>
      </c>
      <c r="K1009" t="s">
        <v>1127</v>
      </c>
      <c r="L1009" t="s">
        <v>5312</v>
      </c>
      <c r="M1009" t="s">
        <v>5312</v>
      </c>
      <c r="N1009" t="s">
        <v>6401</v>
      </c>
      <c r="O1009" t="s">
        <v>2396</v>
      </c>
      <c r="P1009" t="s">
        <v>6402</v>
      </c>
      <c r="Q1009" t="s">
        <v>1127</v>
      </c>
      <c r="R1009" t="s">
        <v>6420</v>
      </c>
      <c r="S1009" t="s">
        <v>6403</v>
      </c>
      <c r="T1009" t="s">
        <v>6404</v>
      </c>
      <c r="U1009" s="83" t="str">
        <f t="shared" si="15"/>
        <v>DRACKR_2_SOLAR2</v>
      </c>
    </row>
    <row r="1010" spans="1:21" x14ac:dyDescent="0.25">
      <c r="A1010" t="s">
        <v>6397</v>
      </c>
      <c r="B1010" t="s">
        <v>3281</v>
      </c>
      <c r="C1010" t="s">
        <v>6408</v>
      </c>
      <c r="D1010" s="82">
        <v>42436</v>
      </c>
      <c r="E1010" t="s">
        <v>6418</v>
      </c>
      <c r="F1010">
        <v>110</v>
      </c>
      <c r="G1010" s="83">
        <v>110</v>
      </c>
      <c r="H1010">
        <v>1</v>
      </c>
      <c r="I1010" t="s">
        <v>7566</v>
      </c>
      <c r="K1010" t="s">
        <v>1127</v>
      </c>
      <c r="L1010" t="s">
        <v>5312</v>
      </c>
      <c r="M1010" t="s">
        <v>5312</v>
      </c>
      <c r="N1010" t="s">
        <v>6401</v>
      </c>
      <c r="O1010" t="s">
        <v>3282</v>
      </c>
      <c r="P1010" t="s">
        <v>6402</v>
      </c>
      <c r="Q1010" t="s">
        <v>1127</v>
      </c>
      <c r="R1010" t="s">
        <v>6420</v>
      </c>
      <c r="S1010" t="s">
        <v>6403</v>
      </c>
      <c r="T1010" t="s">
        <v>6404</v>
      </c>
      <c r="U1010" s="83" t="str">
        <f t="shared" si="15"/>
        <v>DRACKR_2_SOLAR1</v>
      </c>
    </row>
    <row r="1011" spans="1:21" x14ac:dyDescent="0.25">
      <c r="A1011" t="s">
        <v>6397</v>
      </c>
      <c r="B1011" t="s">
        <v>3804</v>
      </c>
      <c r="C1011" t="s">
        <v>6408</v>
      </c>
      <c r="D1011" s="82">
        <v>32581</v>
      </c>
      <c r="E1011" t="s">
        <v>6409</v>
      </c>
      <c r="F1011">
        <v>55.3</v>
      </c>
      <c r="G1011" s="83">
        <v>52.23</v>
      </c>
      <c r="H1011">
        <v>1</v>
      </c>
      <c r="I1011" t="s">
        <v>3804</v>
      </c>
      <c r="K1011" t="s">
        <v>6427</v>
      </c>
      <c r="L1011" t="s">
        <v>5312</v>
      </c>
      <c r="M1011" t="s">
        <v>5312</v>
      </c>
      <c r="N1011" t="s">
        <v>6401</v>
      </c>
      <c r="O1011" t="s">
        <v>3803</v>
      </c>
      <c r="P1011" t="s">
        <v>6402</v>
      </c>
      <c r="Q1011" t="s">
        <v>6427</v>
      </c>
      <c r="R1011" t="s">
        <v>6425</v>
      </c>
      <c r="S1011" t="s">
        <v>6403</v>
      </c>
      <c r="T1011" t="s">
        <v>6451</v>
      </c>
      <c r="U1011" s="83" t="str">
        <f t="shared" si="15"/>
        <v>DOUBLC_1_UNITS</v>
      </c>
    </row>
    <row r="1012" spans="1:21" x14ac:dyDescent="0.25">
      <c r="A1012" t="s">
        <v>6397</v>
      </c>
      <c r="B1012" t="s">
        <v>3790</v>
      </c>
      <c r="C1012" t="s">
        <v>6408</v>
      </c>
      <c r="D1012" t="s">
        <v>6400</v>
      </c>
      <c r="E1012" t="s">
        <v>6413</v>
      </c>
      <c r="F1012">
        <v>159</v>
      </c>
      <c r="G1012" s="83">
        <v>159</v>
      </c>
      <c r="H1012">
        <v>1</v>
      </c>
      <c r="K1012" t="s">
        <v>6427</v>
      </c>
      <c r="L1012" t="s">
        <v>5312</v>
      </c>
      <c r="M1012" t="s">
        <v>5312</v>
      </c>
      <c r="N1012" t="s">
        <v>6401</v>
      </c>
      <c r="O1012" t="s">
        <v>3790</v>
      </c>
      <c r="P1012" t="s">
        <v>6402</v>
      </c>
      <c r="Q1012" t="s">
        <v>7157</v>
      </c>
      <c r="R1012" t="s">
        <v>6552</v>
      </c>
      <c r="S1012" t="s">
        <v>6403</v>
      </c>
      <c r="T1012" t="s">
        <v>6407</v>
      </c>
      <c r="U1012" s="83" t="str">
        <f t="shared" si="15"/>
        <v>DOSMGO_2_NSPIN</v>
      </c>
    </row>
    <row r="1013" spans="1:21" x14ac:dyDescent="0.25">
      <c r="A1013" t="s">
        <v>6397</v>
      </c>
      <c r="B1013" t="s">
        <v>6474</v>
      </c>
      <c r="C1013" t="s">
        <v>6399</v>
      </c>
      <c r="D1013" t="s">
        <v>6400</v>
      </c>
      <c r="E1013" t="s">
        <v>6475</v>
      </c>
      <c r="F1013">
        <v>53.6</v>
      </c>
      <c r="G1013" s="83">
        <v>53.6</v>
      </c>
      <c r="H1013">
        <v>1</v>
      </c>
      <c r="I1013" t="s">
        <v>6476</v>
      </c>
      <c r="J1013" t="s">
        <v>3756</v>
      </c>
      <c r="L1013" t="s">
        <v>5312</v>
      </c>
      <c r="M1013" t="s">
        <v>5319</v>
      </c>
      <c r="N1013" t="s">
        <v>6401</v>
      </c>
      <c r="O1013" t="s">
        <v>6477</v>
      </c>
      <c r="P1013" t="s">
        <v>6402</v>
      </c>
      <c r="R1013" t="s">
        <v>6437</v>
      </c>
      <c r="S1013" t="s">
        <v>6403</v>
      </c>
      <c r="T1013" t="s">
        <v>6407</v>
      </c>
      <c r="U1013" s="83" t="str">
        <f t="shared" si="15"/>
        <v>DUANE_1_PL1X3</v>
      </c>
    </row>
    <row r="1014" spans="1:21" x14ac:dyDescent="0.25">
      <c r="A1014" t="s">
        <v>6397</v>
      </c>
      <c r="B1014" t="s">
        <v>6976</v>
      </c>
      <c r="C1014" t="s">
        <v>6399</v>
      </c>
      <c r="D1014" t="s">
        <v>6400</v>
      </c>
      <c r="E1014" t="s">
        <v>6409</v>
      </c>
      <c r="F1014">
        <v>50.4</v>
      </c>
      <c r="G1014" s="83">
        <v>50.4</v>
      </c>
      <c r="H1014">
        <v>1</v>
      </c>
      <c r="I1014" t="s">
        <v>6476</v>
      </c>
      <c r="J1014" t="s">
        <v>3756</v>
      </c>
      <c r="L1014" t="s">
        <v>5312</v>
      </c>
      <c r="M1014" t="s">
        <v>5319</v>
      </c>
      <c r="N1014" t="s">
        <v>6401</v>
      </c>
      <c r="O1014" t="s">
        <v>6977</v>
      </c>
      <c r="P1014" t="s">
        <v>6402</v>
      </c>
      <c r="R1014" t="s">
        <v>6425</v>
      </c>
      <c r="S1014" t="s">
        <v>6403</v>
      </c>
      <c r="T1014" t="s">
        <v>6407</v>
      </c>
      <c r="U1014" s="83" t="str">
        <f t="shared" si="15"/>
        <v>DUANE_1_PL1X3</v>
      </c>
    </row>
    <row r="1015" spans="1:21" x14ac:dyDescent="0.25">
      <c r="A1015" t="s">
        <v>6397</v>
      </c>
      <c r="B1015" t="s">
        <v>7396</v>
      </c>
      <c r="C1015" t="s">
        <v>6399</v>
      </c>
      <c r="D1015" t="s">
        <v>6400</v>
      </c>
      <c r="E1015" t="s">
        <v>6409</v>
      </c>
      <c r="F1015">
        <v>50.4</v>
      </c>
      <c r="G1015" s="83">
        <v>50.4</v>
      </c>
      <c r="H1015">
        <v>1</v>
      </c>
      <c r="I1015" t="s">
        <v>6476</v>
      </c>
      <c r="J1015" t="s">
        <v>3756</v>
      </c>
      <c r="L1015" t="s">
        <v>5312</v>
      </c>
      <c r="M1015" t="s">
        <v>5319</v>
      </c>
      <c r="N1015" t="s">
        <v>6401</v>
      </c>
      <c r="O1015" t="s">
        <v>7397</v>
      </c>
      <c r="P1015" t="s">
        <v>6402</v>
      </c>
      <c r="R1015" t="s">
        <v>6425</v>
      </c>
      <c r="S1015" t="s">
        <v>6403</v>
      </c>
      <c r="T1015" t="s">
        <v>6407</v>
      </c>
      <c r="U1015" s="83" t="str">
        <f t="shared" si="15"/>
        <v>DUANE_1_PL1X3</v>
      </c>
    </row>
    <row r="1016" spans="1:21" x14ac:dyDescent="0.25">
      <c r="A1016" t="s">
        <v>6397</v>
      </c>
      <c r="B1016" t="s">
        <v>5369</v>
      </c>
      <c r="C1016" t="s">
        <v>6408</v>
      </c>
      <c r="D1016" s="82">
        <v>43286</v>
      </c>
      <c r="E1016" t="s">
        <v>3340</v>
      </c>
      <c r="F1016">
        <v>64.7</v>
      </c>
      <c r="G1016" s="83">
        <v>60</v>
      </c>
      <c r="H1016">
        <v>1</v>
      </c>
      <c r="I1016" t="s">
        <v>1177</v>
      </c>
      <c r="K1016" t="s">
        <v>1127</v>
      </c>
      <c r="L1016" t="s">
        <v>5312</v>
      </c>
      <c r="M1016" t="s">
        <v>5312</v>
      </c>
      <c r="N1016" t="s">
        <v>6401</v>
      </c>
      <c r="O1016" t="s">
        <v>1178</v>
      </c>
      <c r="P1016" t="s">
        <v>6402</v>
      </c>
      <c r="Q1016" t="s">
        <v>1127</v>
      </c>
      <c r="R1016" t="s">
        <v>6437</v>
      </c>
      <c r="S1016" t="s">
        <v>6403</v>
      </c>
      <c r="T1016" t="s">
        <v>6404</v>
      </c>
      <c r="U1016" s="83" t="str">
        <f t="shared" si="15"/>
        <v>CONTRL_1_OXBOW</v>
      </c>
    </row>
    <row r="1017" spans="1:21" x14ac:dyDescent="0.25">
      <c r="A1017" t="s">
        <v>6397</v>
      </c>
      <c r="B1017" t="s">
        <v>5398</v>
      </c>
      <c r="C1017" t="s">
        <v>6408</v>
      </c>
      <c r="D1017" s="82">
        <v>37077</v>
      </c>
      <c r="E1017" t="s">
        <v>3483</v>
      </c>
      <c r="F1017">
        <v>11.5</v>
      </c>
      <c r="G1017" s="83">
        <v>12</v>
      </c>
      <c r="H1017">
        <v>1</v>
      </c>
      <c r="I1017" t="s">
        <v>6985</v>
      </c>
      <c r="K1017" t="s">
        <v>6427</v>
      </c>
      <c r="L1017" t="s">
        <v>5319</v>
      </c>
      <c r="M1017" t="s">
        <v>5312</v>
      </c>
      <c r="N1017" t="s">
        <v>6401</v>
      </c>
      <c r="O1017" t="s">
        <v>2980</v>
      </c>
      <c r="P1017" t="s">
        <v>6402</v>
      </c>
      <c r="Q1017" t="s">
        <v>6427</v>
      </c>
      <c r="R1017" t="s">
        <v>6437</v>
      </c>
      <c r="S1017" t="s">
        <v>6403</v>
      </c>
      <c r="T1017" t="s">
        <v>6407</v>
      </c>
      <c r="U1017" s="83" t="str">
        <f t="shared" si="15"/>
        <v>DINUBA_6_UNIT</v>
      </c>
    </row>
    <row r="1018" spans="1:21" x14ac:dyDescent="0.25">
      <c r="A1018" t="s">
        <v>6397</v>
      </c>
      <c r="B1018" t="s">
        <v>5084</v>
      </c>
      <c r="C1018" t="s">
        <v>6408</v>
      </c>
      <c r="D1018" s="82">
        <v>41822</v>
      </c>
      <c r="E1018" t="s">
        <v>6413</v>
      </c>
      <c r="F1018">
        <v>0.6</v>
      </c>
      <c r="G1018" s="83">
        <v>0.6</v>
      </c>
      <c r="H1018">
        <v>1</v>
      </c>
      <c r="I1018" t="s">
        <v>7108</v>
      </c>
      <c r="K1018" t="s">
        <v>6427</v>
      </c>
      <c r="L1018" t="s">
        <v>5312</v>
      </c>
      <c r="M1018" t="s">
        <v>5312</v>
      </c>
      <c r="N1018" t="s">
        <v>6401</v>
      </c>
      <c r="O1018" t="s">
        <v>299</v>
      </c>
      <c r="P1018" t="s">
        <v>6402</v>
      </c>
      <c r="Q1018" t="s">
        <v>6427</v>
      </c>
      <c r="R1018" t="s">
        <v>3385</v>
      </c>
      <c r="S1018" t="s">
        <v>6403</v>
      </c>
      <c r="T1018" t="s">
        <v>6407</v>
      </c>
      <c r="U1018" s="83" t="str">
        <f t="shared" si="15"/>
        <v>VOLTA_6_DIGHYD</v>
      </c>
    </row>
    <row r="1019" spans="1:21" x14ac:dyDescent="0.25">
      <c r="A1019" t="s">
        <v>6397</v>
      </c>
      <c r="B1019" t="s">
        <v>5429</v>
      </c>
      <c r="C1019" t="s">
        <v>6408</v>
      </c>
      <c r="D1019" s="82">
        <v>43119</v>
      </c>
      <c r="E1019" t="s">
        <v>3399</v>
      </c>
      <c r="F1019">
        <v>7.9</v>
      </c>
      <c r="G1019" s="83">
        <v>7.88</v>
      </c>
      <c r="H1019">
        <v>1</v>
      </c>
      <c r="I1019" t="s">
        <v>2024</v>
      </c>
      <c r="K1019" t="s">
        <v>1127</v>
      </c>
      <c r="L1019" t="s">
        <v>5319</v>
      </c>
      <c r="M1019" t="s">
        <v>5312</v>
      </c>
      <c r="N1019" t="s">
        <v>6401</v>
      </c>
      <c r="O1019" t="s">
        <v>5428</v>
      </c>
      <c r="P1019" t="s">
        <v>6402</v>
      </c>
      <c r="Q1019" t="s">
        <v>1127</v>
      </c>
      <c r="R1019" t="s">
        <v>3399</v>
      </c>
      <c r="S1019" t="s">
        <v>6403</v>
      </c>
      <c r="T1019" t="s">
        <v>6404</v>
      </c>
      <c r="U1019" s="83" t="str">
        <f t="shared" si="15"/>
        <v>GARNET_2_DIFWD1</v>
      </c>
    </row>
    <row r="1020" spans="1:21" x14ac:dyDescent="0.25">
      <c r="A1020" t="s">
        <v>6397</v>
      </c>
      <c r="B1020" t="s">
        <v>6495</v>
      </c>
      <c r="C1020" t="s">
        <v>6399</v>
      </c>
      <c r="D1020" t="s">
        <v>6400</v>
      </c>
      <c r="E1020" t="s">
        <v>6413</v>
      </c>
      <c r="F1020">
        <v>3.3</v>
      </c>
      <c r="G1020" s="83">
        <v>3.3</v>
      </c>
      <c r="H1020">
        <v>1</v>
      </c>
      <c r="I1020" t="s">
        <v>6496</v>
      </c>
      <c r="J1020" t="s">
        <v>3786</v>
      </c>
      <c r="L1020" t="s">
        <v>5312</v>
      </c>
      <c r="M1020" t="s">
        <v>5319</v>
      </c>
      <c r="N1020" t="s">
        <v>6401</v>
      </c>
      <c r="O1020" t="s">
        <v>6497</v>
      </c>
      <c r="P1020" t="s">
        <v>6402</v>
      </c>
      <c r="R1020" t="s">
        <v>3385</v>
      </c>
      <c r="S1020" t="s">
        <v>6403</v>
      </c>
      <c r="T1020" t="s">
        <v>6404</v>
      </c>
      <c r="U1020" s="83" t="str">
        <f t="shared" si="15"/>
        <v>DMDVLY_1_UNITS</v>
      </c>
    </row>
    <row r="1021" spans="1:21" x14ac:dyDescent="0.25">
      <c r="A1021" t="s">
        <v>6397</v>
      </c>
      <c r="B1021" t="s">
        <v>7020</v>
      </c>
      <c r="C1021" t="s">
        <v>6399</v>
      </c>
      <c r="D1021" t="s">
        <v>6400</v>
      </c>
      <c r="E1021" t="s">
        <v>6413</v>
      </c>
      <c r="F1021">
        <v>3.3</v>
      </c>
      <c r="G1021" s="83">
        <v>3.3</v>
      </c>
      <c r="H1021">
        <v>1</v>
      </c>
      <c r="I1021" t="s">
        <v>6496</v>
      </c>
      <c r="J1021" t="s">
        <v>3786</v>
      </c>
      <c r="L1021" t="s">
        <v>5312</v>
      </c>
      <c r="M1021" t="s">
        <v>5319</v>
      </c>
      <c r="N1021" t="s">
        <v>6401</v>
      </c>
      <c r="O1021" t="s">
        <v>7021</v>
      </c>
      <c r="P1021" t="s">
        <v>6402</v>
      </c>
      <c r="R1021" t="s">
        <v>3385</v>
      </c>
      <c r="S1021" t="s">
        <v>6403</v>
      </c>
      <c r="T1021" t="s">
        <v>6404</v>
      </c>
      <c r="U1021" s="83" t="str">
        <f t="shared" si="15"/>
        <v>DMDVLY_1_UNITS</v>
      </c>
    </row>
    <row r="1022" spans="1:21" x14ac:dyDescent="0.25">
      <c r="A1022" t="s">
        <v>6397</v>
      </c>
      <c r="B1022" t="s">
        <v>7039</v>
      </c>
      <c r="C1022" t="s">
        <v>6399</v>
      </c>
      <c r="D1022" t="s">
        <v>6400</v>
      </c>
      <c r="E1022" t="s">
        <v>6413</v>
      </c>
      <c r="F1022">
        <v>3.3</v>
      </c>
      <c r="G1022" s="83">
        <v>3.3</v>
      </c>
      <c r="H1022">
        <v>1</v>
      </c>
      <c r="I1022" t="s">
        <v>6496</v>
      </c>
      <c r="J1022" t="s">
        <v>3786</v>
      </c>
      <c r="L1022" t="s">
        <v>5312</v>
      </c>
      <c r="M1022" t="s">
        <v>5319</v>
      </c>
      <c r="N1022" t="s">
        <v>6401</v>
      </c>
      <c r="O1022" t="s">
        <v>7040</v>
      </c>
      <c r="P1022" t="s">
        <v>6402</v>
      </c>
      <c r="R1022" t="s">
        <v>3385</v>
      </c>
      <c r="S1022" t="s">
        <v>6403</v>
      </c>
      <c r="T1022" t="s">
        <v>6404</v>
      </c>
      <c r="U1022" s="83" t="str">
        <f t="shared" si="15"/>
        <v>DMDVLY_1_UNITS</v>
      </c>
    </row>
    <row r="1023" spans="1:21" x14ac:dyDescent="0.25">
      <c r="A1023" t="s">
        <v>6397</v>
      </c>
      <c r="B1023" t="s">
        <v>6562</v>
      </c>
      <c r="C1023" t="s">
        <v>6399</v>
      </c>
      <c r="D1023" t="s">
        <v>6400</v>
      </c>
      <c r="E1023" t="s">
        <v>6413</v>
      </c>
      <c r="F1023">
        <v>3.3</v>
      </c>
      <c r="G1023" s="83">
        <v>3.3</v>
      </c>
      <c r="H1023">
        <v>1</v>
      </c>
      <c r="I1023" t="s">
        <v>6496</v>
      </c>
      <c r="J1023" t="s">
        <v>3786</v>
      </c>
      <c r="L1023" t="s">
        <v>5312</v>
      </c>
      <c r="M1023" t="s">
        <v>5319</v>
      </c>
      <c r="N1023" t="s">
        <v>6401</v>
      </c>
      <c r="O1023" t="s">
        <v>6563</v>
      </c>
      <c r="P1023" t="s">
        <v>6402</v>
      </c>
      <c r="R1023" t="s">
        <v>3385</v>
      </c>
      <c r="S1023" t="s">
        <v>6403</v>
      </c>
      <c r="T1023" t="s">
        <v>6404</v>
      </c>
      <c r="U1023" s="83" t="str">
        <f t="shared" si="15"/>
        <v>DMDVLY_1_UNITS</v>
      </c>
    </row>
    <row r="1024" spans="1:21" x14ac:dyDescent="0.25">
      <c r="A1024" t="s">
        <v>6397</v>
      </c>
      <c r="B1024" t="s">
        <v>6970</v>
      </c>
      <c r="C1024" t="s">
        <v>6399</v>
      </c>
      <c r="D1024" t="s">
        <v>6400</v>
      </c>
      <c r="E1024" t="s">
        <v>6413</v>
      </c>
      <c r="F1024">
        <v>3.3</v>
      </c>
      <c r="G1024" s="83">
        <v>3.3</v>
      </c>
      <c r="H1024">
        <v>1</v>
      </c>
      <c r="I1024" t="s">
        <v>6496</v>
      </c>
      <c r="J1024" t="s">
        <v>3786</v>
      </c>
      <c r="L1024" t="s">
        <v>5312</v>
      </c>
      <c r="M1024" t="s">
        <v>5319</v>
      </c>
      <c r="N1024" t="s">
        <v>6401</v>
      </c>
      <c r="O1024" t="s">
        <v>6971</v>
      </c>
      <c r="P1024" t="s">
        <v>6402</v>
      </c>
      <c r="R1024" t="s">
        <v>3385</v>
      </c>
      <c r="S1024" t="s">
        <v>6403</v>
      </c>
      <c r="T1024" t="s">
        <v>6404</v>
      </c>
      <c r="U1024" s="83" t="str">
        <f t="shared" si="15"/>
        <v>DMDVLY_1_UNITS</v>
      </c>
    </row>
    <row r="1025" spans="1:21" x14ac:dyDescent="0.25">
      <c r="A1025" t="s">
        <v>6397</v>
      </c>
      <c r="B1025" t="s">
        <v>7007</v>
      </c>
      <c r="C1025" t="s">
        <v>6399</v>
      </c>
      <c r="D1025" t="s">
        <v>6400</v>
      </c>
      <c r="E1025" t="s">
        <v>6413</v>
      </c>
      <c r="F1025">
        <v>3.3</v>
      </c>
      <c r="G1025" s="83">
        <v>3.3</v>
      </c>
      <c r="H1025">
        <v>1</v>
      </c>
      <c r="I1025" t="s">
        <v>6496</v>
      </c>
      <c r="J1025" t="s">
        <v>3786</v>
      </c>
      <c r="L1025" t="s">
        <v>5312</v>
      </c>
      <c r="M1025" t="s">
        <v>5319</v>
      </c>
      <c r="N1025" t="s">
        <v>6401</v>
      </c>
      <c r="O1025" t="s">
        <v>7008</v>
      </c>
      <c r="P1025" t="s">
        <v>6402</v>
      </c>
      <c r="R1025" t="s">
        <v>3385</v>
      </c>
      <c r="S1025" t="s">
        <v>6403</v>
      </c>
      <c r="T1025" t="s">
        <v>6404</v>
      </c>
      <c r="U1025" s="83" t="str">
        <f t="shared" si="15"/>
        <v>DMDVLY_1_UNITS</v>
      </c>
    </row>
    <row r="1026" spans="1:21" x14ac:dyDescent="0.25">
      <c r="A1026" t="s">
        <v>6397</v>
      </c>
      <c r="B1026" t="s">
        <v>7179</v>
      </c>
      <c r="C1026" t="s">
        <v>6399</v>
      </c>
      <c r="D1026" t="s">
        <v>6400</v>
      </c>
      <c r="E1026" t="s">
        <v>6413</v>
      </c>
      <c r="F1026">
        <v>3.3</v>
      </c>
      <c r="G1026" s="83">
        <v>3.3</v>
      </c>
      <c r="H1026">
        <v>1</v>
      </c>
      <c r="I1026" t="s">
        <v>6496</v>
      </c>
      <c r="J1026" t="s">
        <v>3786</v>
      </c>
      <c r="L1026" t="s">
        <v>5312</v>
      </c>
      <c r="M1026" t="s">
        <v>5319</v>
      </c>
      <c r="N1026" t="s">
        <v>6401</v>
      </c>
      <c r="O1026" t="s">
        <v>7180</v>
      </c>
      <c r="P1026" t="s">
        <v>6402</v>
      </c>
      <c r="R1026" t="s">
        <v>3385</v>
      </c>
      <c r="S1026" t="s">
        <v>6403</v>
      </c>
      <c r="T1026" t="s">
        <v>6404</v>
      </c>
      <c r="U1026" s="83" t="str">
        <f t="shared" ref="U1026:U1089" si="16">IF(J1026="",O1026,J1026)</f>
        <v>DMDVLY_1_UNITS</v>
      </c>
    </row>
    <row r="1027" spans="1:21" x14ac:dyDescent="0.25">
      <c r="A1027" t="s">
        <v>6397</v>
      </c>
      <c r="B1027" t="s">
        <v>6903</v>
      </c>
      <c r="C1027" t="s">
        <v>6399</v>
      </c>
      <c r="D1027" t="s">
        <v>6400</v>
      </c>
      <c r="E1027" t="s">
        <v>6413</v>
      </c>
      <c r="F1027">
        <v>3.3</v>
      </c>
      <c r="G1027" s="83">
        <v>3.3</v>
      </c>
      <c r="H1027">
        <v>1</v>
      </c>
      <c r="I1027" t="s">
        <v>6496</v>
      </c>
      <c r="J1027" t="s">
        <v>3786</v>
      </c>
      <c r="L1027" t="s">
        <v>5312</v>
      </c>
      <c r="M1027" t="s">
        <v>5319</v>
      </c>
      <c r="N1027" t="s">
        <v>6401</v>
      </c>
      <c r="O1027" t="s">
        <v>6904</v>
      </c>
      <c r="P1027" t="s">
        <v>6402</v>
      </c>
      <c r="R1027" t="s">
        <v>3385</v>
      </c>
      <c r="S1027" t="s">
        <v>6403</v>
      </c>
      <c r="T1027" t="s">
        <v>6404</v>
      </c>
      <c r="U1027" s="83" t="str">
        <f t="shared" si="16"/>
        <v>DMDVLY_1_UNITS</v>
      </c>
    </row>
    <row r="1028" spans="1:21" x14ac:dyDescent="0.25">
      <c r="A1028" t="s">
        <v>6397</v>
      </c>
      <c r="B1028" t="s">
        <v>6679</v>
      </c>
      <c r="C1028" t="s">
        <v>6399</v>
      </c>
      <c r="D1028" t="s">
        <v>6400</v>
      </c>
      <c r="E1028" t="s">
        <v>6413</v>
      </c>
      <c r="F1028">
        <v>3.3</v>
      </c>
      <c r="G1028" s="83">
        <v>3.3</v>
      </c>
      <c r="H1028">
        <v>1</v>
      </c>
      <c r="I1028" t="s">
        <v>6496</v>
      </c>
      <c r="J1028" t="s">
        <v>3786</v>
      </c>
      <c r="L1028" t="s">
        <v>5312</v>
      </c>
      <c r="M1028" t="s">
        <v>5319</v>
      </c>
      <c r="N1028" t="s">
        <v>6401</v>
      </c>
      <c r="O1028" t="s">
        <v>6680</v>
      </c>
      <c r="P1028" t="s">
        <v>6402</v>
      </c>
      <c r="R1028" t="s">
        <v>3385</v>
      </c>
      <c r="S1028" t="s">
        <v>6403</v>
      </c>
      <c r="T1028" t="s">
        <v>6404</v>
      </c>
      <c r="U1028" s="83" t="str">
        <f t="shared" si="16"/>
        <v>DMDVLY_1_UNITS</v>
      </c>
    </row>
    <row r="1029" spans="1:21" x14ac:dyDescent="0.25">
      <c r="A1029" t="s">
        <v>6397</v>
      </c>
      <c r="B1029" t="s">
        <v>6572</v>
      </c>
      <c r="C1029" t="s">
        <v>6399</v>
      </c>
      <c r="D1029" t="s">
        <v>6400</v>
      </c>
      <c r="E1029" t="s">
        <v>6413</v>
      </c>
      <c r="F1029">
        <v>3.3</v>
      </c>
      <c r="G1029" s="83">
        <v>3.3</v>
      </c>
      <c r="H1029">
        <v>1</v>
      </c>
      <c r="I1029" t="s">
        <v>6496</v>
      </c>
      <c r="J1029" t="s">
        <v>3786</v>
      </c>
      <c r="L1029" t="s">
        <v>5312</v>
      </c>
      <c r="M1029" t="s">
        <v>5319</v>
      </c>
      <c r="N1029" t="s">
        <v>6401</v>
      </c>
      <c r="O1029" t="s">
        <v>6573</v>
      </c>
      <c r="P1029" t="s">
        <v>6402</v>
      </c>
      <c r="R1029" t="s">
        <v>3385</v>
      </c>
      <c r="S1029" t="s">
        <v>6403</v>
      </c>
      <c r="T1029" t="s">
        <v>6404</v>
      </c>
      <c r="U1029" s="83" t="str">
        <f t="shared" si="16"/>
        <v>DMDVLY_1_UNITS</v>
      </c>
    </row>
    <row r="1030" spans="1:21" x14ac:dyDescent="0.25">
      <c r="A1030" t="s">
        <v>6397</v>
      </c>
      <c r="B1030" t="s">
        <v>6665</v>
      </c>
      <c r="C1030" t="s">
        <v>6399</v>
      </c>
      <c r="D1030" t="s">
        <v>6400</v>
      </c>
      <c r="E1030" t="s">
        <v>6413</v>
      </c>
      <c r="F1030">
        <v>3.3</v>
      </c>
      <c r="G1030" s="83">
        <v>3.3</v>
      </c>
      <c r="H1030">
        <v>1</v>
      </c>
      <c r="I1030" t="s">
        <v>6496</v>
      </c>
      <c r="J1030" t="s">
        <v>3786</v>
      </c>
      <c r="L1030" t="s">
        <v>5312</v>
      </c>
      <c r="M1030" t="s">
        <v>5319</v>
      </c>
      <c r="N1030" t="s">
        <v>6401</v>
      </c>
      <c r="O1030" t="s">
        <v>6666</v>
      </c>
      <c r="P1030" t="s">
        <v>6402</v>
      </c>
      <c r="R1030" t="s">
        <v>3385</v>
      </c>
      <c r="S1030" t="s">
        <v>6403</v>
      </c>
      <c r="T1030" t="s">
        <v>6404</v>
      </c>
      <c r="U1030" s="83" t="str">
        <f t="shared" si="16"/>
        <v>DMDVLY_1_UNITS</v>
      </c>
    </row>
    <row r="1031" spans="1:21" x14ac:dyDescent="0.25">
      <c r="A1031" t="s">
        <v>6397</v>
      </c>
      <c r="B1031" t="s">
        <v>6963</v>
      </c>
      <c r="C1031" t="s">
        <v>6399</v>
      </c>
      <c r="D1031" t="s">
        <v>6400</v>
      </c>
      <c r="E1031" t="s">
        <v>6413</v>
      </c>
      <c r="F1031">
        <v>3.3</v>
      </c>
      <c r="G1031" s="83">
        <v>3.3</v>
      </c>
      <c r="H1031">
        <v>1</v>
      </c>
      <c r="I1031" t="s">
        <v>6496</v>
      </c>
      <c r="J1031" t="s">
        <v>3786</v>
      </c>
      <c r="L1031" t="s">
        <v>5312</v>
      </c>
      <c r="M1031" t="s">
        <v>5319</v>
      </c>
      <c r="N1031" t="s">
        <v>6401</v>
      </c>
      <c r="O1031" t="s">
        <v>2682</v>
      </c>
      <c r="P1031" t="s">
        <v>6402</v>
      </c>
      <c r="R1031" t="s">
        <v>3385</v>
      </c>
      <c r="S1031" t="s">
        <v>6403</v>
      </c>
      <c r="T1031" t="s">
        <v>6404</v>
      </c>
      <c r="U1031" s="83" t="str">
        <f t="shared" si="16"/>
        <v>DMDVLY_1_UNITS</v>
      </c>
    </row>
    <row r="1032" spans="1:21" x14ac:dyDescent="0.25">
      <c r="A1032" t="s">
        <v>6397</v>
      </c>
      <c r="B1032" t="s">
        <v>3787</v>
      </c>
      <c r="C1032" t="s">
        <v>6408</v>
      </c>
      <c r="D1032" s="82">
        <v>36892</v>
      </c>
      <c r="E1032" t="s">
        <v>6413</v>
      </c>
      <c r="F1032" t="s">
        <v>6432</v>
      </c>
      <c r="G1032" s="83">
        <v>21</v>
      </c>
      <c r="H1032">
        <v>1</v>
      </c>
      <c r="I1032" t="s">
        <v>6496</v>
      </c>
      <c r="J1032" t="s">
        <v>3786</v>
      </c>
      <c r="K1032" t="s">
        <v>1127</v>
      </c>
      <c r="L1032" t="s">
        <v>5312</v>
      </c>
      <c r="M1032" t="s">
        <v>5319</v>
      </c>
      <c r="N1032" t="s">
        <v>6401</v>
      </c>
      <c r="O1032" t="s">
        <v>3786</v>
      </c>
      <c r="P1032" t="s">
        <v>6402</v>
      </c>
      <c r="Q1032" t="s">
        <v>1127</v>
      </c>
      <c r="R1032" t="s">
        <v>3385</v>
      </c>
      <c r="S1032" t="s">
        <v>6403</v>
      </c>
      <c r="T1032" t="s">
        <v>6404</v>
      </c>
      <c r="U1032" s="83" t="str">
        <f t="shared" si="16"/>
        <v>DMDVLY_1_UNITS</v>
      </c>
    </row>
    <row r="1033" spans="1:21" x14ac:dyDescent="0.25">
      <c r="A1033" t="s">
        <v>6397</v>
      </c>
      <c r="B1033" t="s">
        <v>3921</v>
      </c>
      <c r="C1033" t="s">
        <v>6408</v>
      </c>
      <c r="D1033" s="82">
        <v>38473</v>
      </c>
      <c r="E1033" t="s">
        <v>3399</v>
      </c>
      <c r="F1033">
        <v>18</v>
      </c>
      <c r="G1033" s="83">
        <v>18</v>
      </c>
      <c r="H1033">
        <v>1</v>
      </c>
      <c r="I1033" t="s">
        <v>6737</v>
      </c>
      <c r="K1033" t="s">
        <v>6427</v>
      </c>
      <c r="L1033" t="s">
        <v>5312</v>
      </c>
      <c r="M1033" t="s">
        <v>5312</v>
      </c>
      <c r="N1033" t="s">
        <v>6401</v>
      </c>
      <c r="O1033" t="s">
        <v>1104</v>
      </c>
      <c r="P1033" t="s">
        <v>6402</v>
      </c>
      <c r="Q1033" t="s">
        <v>6427</v>
      </c>
      <c r="R1033" t="s">
        <v>3399</v>
      </c>
      <c r="S1033" t="s">
        <v>6403</v>
      </c>
      <c r="T1033" t="s">
        <v>6407</v>
      </c>
      <c r="U1033" s="83" t="str">
        <f t="shared" si="16"/>
        <v>FLOWD2_2_FPLWND</v>
      </c>
    </row>
    <row r="1034" spans="1:21" x14ac:dyDescent="0.25">
      <c r="A1034" t="s">
        <v>6397</v>
      </c>
      <c r="B1034" t="s">
        <v>3772</v>
      </c>
      <c r="C1034" t="s">
        <v>6408</v>
      </c>
      <c r="D1034" s="82">
        <v>31413</v>
      </c>
      <c r="E1034" t="s">
        <v>6669</v>
      </c>
      <c r="F1034">
        <v>1176</v>
      </c>
      <c r="G1034" s="83">
        <v>1150</v>
      </c>
      <c r="H1034">
        <v>1</v>
      </c>
      <c r="I1034" t="s">
        <v>6414</v>
      </c>
      <c r="K1034" t="s">
        <v>6427</v>
      </c>
      <c r="L1034" t="s">
        <v>5312</v>
      </c>
      <c r="M1034" t="s">
        <v>5312</v>
      </c>
      <c r="N1034" t="s">
        <v>6401</v>
      </c>
      <c r="O1034" t="s">
        <v>3771</v>
      </c>
      <c r="P1034" t="s">
        <v>6402</v>
      </c>
      <c r="Q1034" t="s">
        <v>6427</v>
      </c>
      <c r="R1034" t="s">
        <v>6437</v>
      </c>
      <c r="S1034" t="s">
        <v>6403</v>
      </c>
      <c r="T1034" t="s">
        <v>6451</v>
      </c>
      <c r="U1034" s="83" t="str">
        <f t="shared" si="16"/>
        <v>DIABLO_7_UNIT 2</v>
      </c>
    </row>
    <row r="1035" spans="1:21" x14ac:dyDescent="0.25">
      <c r="A1035" t="s">
        <v>6397</v>
      </c>
      <c r="B1035" t="s">
        <v>3766</v>
      </c>
      <c r="C1035" t="s">
        <v>6408</v>
      </c>
      <c r="D1035" s="82">
        <v>31048</v>
      </c>
      <c r="E1035" t="s">
        <v>6669</v>
      </c>
      <c r="F1035">
        <v>1176</v>
      </c>
      <c r="G1035" s="83">
        <v>1150</v>
      </c>
      <c r="H1035">
        <v>1</v>
      </c>
      <c r="I1035" t="s">
        <v>6414</v>
      </c>
      <c r="K1035" t="s">
        <v>6427</v>
      </c>
      <c r="L1035" t="s">
        <v>5312</v>
      </c>
      <c r="M1035" t="s">
        <v>5312</v>
      </c>
      <c r="N1035" t="s">
        <v>6401</v>
      </c>
      <c r="O1035" t="s">
        <v>3765</v>
      </c>
      <c r="P1035" t="s">
        <v>6402</v>
      </c>
      <c r="Q1035" t="s">
        <v>6427</v>
      </c>
      <c r="R1035" t="s">
        <v>6437</v>
      </c>
      <c r="S1035" t="s">
        <v>6403</v>
      </c>
      <c r="T1035" t="s">
        <v>6451</v>
      </c>
      <c r="U1035" s="83" t="str">
        <f t="shared" si="16"/>
        <v>DIABLO_7_UNIT 1</v>
      </c>
    </row>
    <row r="1036" spans="1:21" x14ac:dyDescent="0.25">
      <c r="A1036" t="s">
        <v>6397</v>
      </c>
      <c r="B1036" t="s">
        <v>3825</v>
      </c>
      <c r="C1036" t="s">
        <v>6408</v>
      </c>
      <c r="D1036" s="82">
        <v>26299</v>
      </c>
      <c r="E1036" t="s">
        <v>6413</v>
      </c>
      <c r="F1036" t="s">
        <v>6432</v>
      </c>
      <c r="G1036" s="83">
        <v>236.8</v>
      </c>
      <c r="H1036">
        <v>1</v>
      </c>
      <c r="I1036" t="s">
        <v>6416</v>
      </c>
      <c r="J1036" t="s">
        <v>3824</v>
      </c>
      <c r="K1036" t="s">
        <v>1127</v>
      </c>
      <c r="L1036" t="s">
        <v>5312</v>
      </c>
      <c r="M1036" t="s">
        <v>5319</v>
      </c>
      <c r="N1036" t="s">
        <v>6401</v>
      </c>
      <c r="O1036" t="s">
        <v>3824</v>
      </c>
      <c r="P1036" t="s">
        <v>6402</v>
      </c>
      <c r="Q1036" t="s">
        <v>6689</v>
      </c>
      <c r="R1036" t="s">
        <v>3385</v>
      </c>
      <c r="S1036" t="s">
        <v>6403</v>
      </c>
      <c r="T1036" t="s">
        <v>6404</v>
      </c>
      <c r="U1036" s="83" t="str">
        <f t="shared" si="16"/>
        <v>DVLCYN_1_UNITS</v>
      </c>
    </row>
    <row r="1037" spans="1:21" x14ac:dyDescent="0.25">
      <c r="A1037" t="s">
        <v>6397</v>
      </c>
      <c r="B1037" t="s">
        <v>7582</v>
      </c>
      <c r="C1037" t="s">
        <v>6399</v>
      </c>
      <c r="D1037" t="s">
        <v>6400</v>
      </c>
      <c r="E1037" t="s">
        <v>6413</v>
      </c>
      <c r="F1037">
        <v>80</v>
      </c>
      <c r="G1037" s="83">
        <v>80</v>
      </c>
      <c r="H1037">
        <v>1</v>
      </c>
      <c r="I1037" t="s">
        <v>6416</v>
      </c>
      <c r="J1037" t="s">
        <v>3824</v>
      </c>
      <c r="L1037" t="s">
        <v>5312</v>
      </c>
      <c r="M1037" t="s">
        <v>5319</v>
      </c>
      <c r="N1037" t="s">
        <v>6401</v>
      </c>
      <c r="O1037" t="s">
        <v>7583</v>
      </c>
      <c r="P1037" t="s">
        <v>6402</v>
      </c>
      <c r="R1037" t="s">
        <v>3385</v>
      </c>
      <c r="S1037" t="s">
        <v>6403</v>
      </c>
      <c r="T1037" t="s">
        <v>6404</v>
      </c>
      <c r="U1037" s="83" t="str">
        <f t="shared" si="16"/>
        <v>DVLCYN_1_UNITS</v>
      </c>
    </row>
    <row r="1038" spans="1:21" x14ac:dyDescent="0.25">
      <c r="A1038" t="s">
        <v>6397</v>
      </c>
      <c r="B1038" t="s">
        <v>6972</v>
      </c>
      <c r="C1038" t="s">
        <v>6399</v>
      </c>
      <c r="D1038" t="s">
        <v>6400</v>
      </c>
      <c r="E1038" t="s">
        <v>6413</v>
      </c>
      <c r="F1038">
        <v>80</v>
      </c>
      <c r="G1038" s="83">
        <v>80</v>
      </c>
      <c r="H1038">
        <v>1</v>
      </c>
      <c r="I1038" t="s">
        <v>6416</v>
      </c>
      <c r="J1038" t="s">
        <v>3824</v>
      </c>
      <c r="L1038" t="s">
        <v>5312</v>
      </c>
      <c r="M1038" t="s">
        <v>5319</v>
      </c>
      <c r="N1038" t="s">
        <v>6401</v>
      </c>
      <c r="O1038" t="s">
        <v>6973</v>
      </c>
      <c r="P1038" t="s">
        <v>6402</v>
      </c>
      <c r="R1038" t="s">
        <v>3385</v>
      </c>
      <c r="S1038" t="s">
        <v>6403</v>
      </c>
      <c r="T1038" t="s">
        <v>6404</v>
      </c>
      <c r="U1038" s="83" t="str">
        <f t="shared" si="16"/>
        <v>DVLCYN_1_UNITS</v>
      </c>
    </row>
    <row r="1039" spans="1:21" x14ac:dyDescent="0.25">
      <c r="A1039" t="s">
        <v>6397</v>
      </c>
      <c r="B1039" t="s">
        <v>7176</v>
      </c>
      <c r="C1039" t="s">
        <v>6399</v>
      </c>
      <c r="D1039" t="s">
        <v>6400</v>
      </c>
      <c r="E1039" t="s">
        <v>6413</v>
      </c>
      <c r="F1039">
        <v>60</v>
      </c>
      <c r="G1039" s="83">
        <v>60</v>
      </c>
      <c r="H1039">
        <v>1</v>
      </c>
      <c r="I1039" t="s">
        <v>6416</v>
      </c>
      <c r="J1039" t="s">
        <v>3824</v>
      </c>
      <c r="L1039" t="s">
        <v>5312</v>
      </c>
      <c r="M1039" t="s">
        <v>5319</v>
      </c>
      <c r="N1039" t="s">
        <v>6401</v>
      </c>
      <c r="O1039" t="s">
        <v>7177</v>
      </c>
      <c r="P1039" t="s">
        <v>6402</v>
      </c>
      <c r="R1039" t="s">
        <v>3385</v>
      </c>
      <c r="S1039" t="s">
        <v>6403</v>
      </c>
      <c r="T1039" t="s">
        <v>6404</v>
      </c>
      <c r="U1039" s="83" t="str">
        <f t="shared" si="16"/>
        <v>DVLCYN_1_UNITS</v>
      </c>
    </row>
    <row r="1040" spans="1:21" x14ac:dyDescent="0.25">
      <c r="A1040" t="s">
        <v>6397</v>
      </c>
      <c r="B1040" t="s">
        <v>7110</v>
      </c>
      <c r="C1040" t="s">
        <v>6399</v>
      </c>
      <c r="D1040" t="s">
        <v>6400</v>
      </c>
      <c r="E1040" t="s">
        <v>6413</v>
      </c>
      <c r="F1040">
        <v>60</v>
      </c>
      <c r="G1040" s="83">
        <v>60</v>
      </c>
      <c r="H1040">
        <v>1</v>
      </c>
      <c r="I1040" t="s">
        <v>6416</v>
      </c>
      <c r="J1040" t="s">
        <v>3824</v>
      </c>
      <c r="L1040" t="s">
        <v>5312</v>
      </c>
      <c r="M1040" t="s">
        <v>5319</v>
      </c>
      <c r="N1040" t="s">
        <v>6401</v>
      </c>
      <c r="O1040" t="s">
        <v>7111</v>
      </c>
      <c r="P1040" t="s">
        <v>6402</v>
      </c>
      <c r="R1040" t="s">
        <v>3385</v>
      </c>
      <c r="S1040" t="s">
        <v>6403</v>
      </c>
      <c r="T1040" t="s">
        <v>6404</v>
      </c>
      <c r="U1040" s="83" t="str">
        <f t="shared" si="16"/>
        <v>DVLCYN_1_UNITS</v>
      </c>
    </row>
    <row r="1041" spans="1:21" x14ac:dyDescent="0.25">
      <c r="A1041" t="s">
        <v>6397</v>
      </c>
      <c r="B1041" t="s">
        <v>3759</v>
      </c>
      <c r="C1041" t="s">
        <v>6408</v>
      </c>
      <c r="D1041" s="82">
        <v>30317</v>
      </c>
      <c r="E1041" t="s">
        <v>6429</v>
      </c>
      <c r="F1041" t="s">
        <v>6432</v>
      </c>
      <c r="G1041" s="83">
        <v>8</v>
      </c>
      <c r="H1041">
        <v>1</v>
      </c>
      <c r="I1041" t="s">
        <v>6443</v>
      </c>
      <c r="J1041" t="s">
        <v>2001</v>
      </c>
      <c r="K1041" t="s">
        <v>1127</v>
      </c>
      <c r="L1041" t="s">
        <v>5319</v>
      </c>
      <c r="M1041" t="s">
        <v>5319</v>
      </c>
      <c r="N1041" t="s">
        <v>6401</v>
      </c>
      <c r="O1041" t="s">
        <v>2001</v>
      </c>
      <c r="P1041" t="s">
        <v>6402</v>
      </c>
      <c r="Q1041" t="s">
        <v>1127</v>
      </c>
      <c r="R1041" t="s">
        <v>6429</v>
      </c>
      <c r="S1041" t="s">
        <v>6403</v>
      </c>
      <c r="T1041" t="s">
        <v>6404</v>
      </c>
      <c r="U1041" s="83" t="str">
        <f t="shared" si="16"/>
        <v>DEVERS_1_QF</v>
      </c>
    </row>
    <row r="1042" spans="1:21" x14ac:dyDescent="0.25">
      <c r="A1042" t="s">
        <v>6397</v>
      </c>
      <c r="B1042" t="s">
        <v>3814</v>
      </c>
      <c r="C1042" t="s">
        <v>6399</v>
      </c>
      <c r="D1042" t="s">
        <v>6400</v>
      </c>
      <c r="E1042" t="s">
        <v>6418</v>
      </c>
      <c r="F1042">
        <v>156.9</v>
      </c>
      <c r="G1042" s="83">
        <v>156.9</v>
      </c>
      <c r="H1042">
        <v>1</v>
      </c>
      <c r="I1042" t="s">
        <v>6546</v>
      </c>
      <c r="J1042" t="s">
        <v>1463</v>
      </c>
      <c r="M1042" t="s">
        <v>5319</v>
      </c>
      <c r="N1042" t="s">
        <v>6401</v>
      </c>
      <c r="O1042" t="s">
        <v>6547</v>
      </c>
      <c r="P1042" t="s">
        <v>6402</v>
      </c>
      <c r="R1042" t="s">
        <v>6420</v>
      </c>
      <c r="S1042" t="s">
        <v>6403</v>
      </c>
      <c r="T1042" t="s">
        <v>6404</v>
      </c>
      <c r="U1042" s="83" t="str">
        <f t="shared" si="16"/>
        <v>DSRTSN_2_SOLAR1</v>
      </c>
    </row>
    <row r="1043" spans="1:21" x14ac:dyDescent="0.25">
      <c r="A1043" t="s">
        <v>6397</v>
      </c>
      <c r="B1043" t="s">
        <v>3814</v>
      </c>
      <c r="C1043" t="s">
        <v>6408</v>
      </c>
      <c r="D1043" s="82">
        <v>41569</v>
      </c>
      <c r="E1043" t="s">
        <v>6418</v>
      </c>
      <c r="F1043" t="s">
        <v>6432</v>
      </c>
      <c r="G1043" s="83">
        <v>300</v>
      </c>
      <c r="H1043">
        <v>1</v>
      </c>
      <c r="I1043" t="s">
        <v>6546</v>
      </c>
      <c r="J1043" t="s">
        <v>1463</v>
      </c>
      <c r="K1043" t="s">
        <v>1127</v>
      </c>
      <c r="L1043" t="s">
        <v>5312</v>
      </c>
      <c r="M1043" t="s">
        <v>5319</v>
      </c>
      <c r="N1043" t="s">
        <v>6401</v>
      </c>
      <c r="O1043" t="s">
        <v>1463</v>
      </c>
      <c r="P1043" t="s">
        <v>6402</v>
      </c>
      <c r="Q1043" t="s">
        <v>1127</v>
      </c>
      <c r="R1043" t="s">
        <v>6420</v>
      </c>
      <c r="S1043" t="s">
        <v>6403</v>
      </c>
      <c r="T1043" t="s">
        <v>6404</v>
      </c>
      <c r="U1043" s="83" t="str">
        <f t="shared" si="16"/>
        <v>DSRTSN_2_SOLAR1</v>
      </c>
    </row>
    <row r="1044" spans="1:21" x14ac:dyDescent="0.25">
      <c r="A1044" t="s">
        <v>6397</v>
      </c>
      <c r="B1044" t="s">
        <v>3814</v>
      </c>
      <c r="C1044" t="s">
        <v>6399</v>
      </c>
      <c r="D1044" t="s">
        <v>6400</v>
      </c>
      <c r="E1044" t="s">
        <v>6418</v>
      </c>
      <c r="F1044">
        <v>156.9</v>
      </c>
      <c r="G1044" s="83">
        <v>156.9</v>
      </c>
      <c r="H1044">
        <v>1</v>
      </c>
      <c r="I1044" t="s">
        <v>6546</v>
      </c>
      <c r="J1044" t="s">
        <v>1463</v>
      </c>
      <c r="M1044" t="s">
        <v>5319</v>
      </c>
      <c r="N1044" t="s">
        <v>6401</v>
      </c>
      <c r="O1044" t="s">
        <v>6822</v>
      </c>
      <c r="P1044" t="s">
        <v>6402</v>
      </c>
      <c r="R1044" t="s">
        <v>6420</v>
      </c>
      <c r="S1044" t="s">
        <v>6403</v>
      </c>
      <c r="T1044" t="s">
        <v>6404</v>
      </c>
      <c r="U1044" s="83" t="str">
        <f t="shared" si="16"/>
        <v>DSRTSN_2_SOLAR1</v>
      </c>
    </row>
    <row r="1045" spans="1:21" x14ac:dyDescent="0.25">
      <c r="A1045" t="s">
        <v>6397</v>
      </c>
      <c r="B1045" t="s">
        <v>3815</v>
      </c>
      <c r="C1045" t="s">
        <v>6399</v>
      </c>
      <c r="D1045" t="s">
        <v>6400</v>
      </c>
      <c r="E1045" t="s">
        <v>6418</v>
      </c>
      <c r="F1045">
        <v>129.80000000000001</v>
      </c>
      <c r="G1045" s="83">
        <v>129.80000000000001</v>
      </c>
      <c r="H1045">
        <v>1</v>
      </c>
      <c r="I1045" t="s">
        <v>6546</v>
      </c>
      <c r="J1045" t="s">
        <v>843</v>
      </c>
      <c r="M1045" t="s">
        <v>5319</v>
      </c>
      <c r="N1045" t="s">
        <v>6401</v>
      </c>
      <c r="O1045" t="s">
        <v>6619</v>
      </c>
      <c r="P1045" t="s">
        <v>6402</v>
      </c>
      <c r="R1045" t="s">
        <v>6420</v>
      </c>
      <c r="S1045" t="s">
        <v>6403</v>
      </c>
      <c r="T1045" t="s">
        <v>6404</v>
      </c>
      <c r="U1045" s="83" t="str">
        <f t="shared" si="16"/>
        <v>DSRTSN_2_SOLAR2</v>
      </c>
    </row>
    <row r="1046" spans="1:21" x14ac:dyDescent="0.25">
      <c r="A1046" t="s">
        <v>6397</v>
      </c>
      <c r="B1046" t="s">
        <v>3815</v>
      </c>
      <c r="C1046" t="s">
        <v>6399</v>
      </c>
      <c r="D1046" t="s">
        <v>6400</v>
      </c>
      <c r="E1046" t="s">
        <v>6418</v>
      </c>
      <c r="F1046">
        <v>129.80000000000001</v>
      </c>
      <c r="G1046" s="83">
        <v>129.80000000000001</v>
      </c>
      <c r="H1046">
        <v>1</v>
      </c>
      <c r="I1046" t="s">
        <v>6546</v>
      </c>
      <c r="J1046" t="s">
        <v>843</v>
      </c>
      <c r="M1046" t="s">
        <v>5319</v>
      </c>
      <c r="N1046" t="s">
        <v>6401</v>
      </c>
      <c r="O1046" t="s">
        <v>6743</v>
      </c>
      <c r="P1046" t="s">
        <v>6402</v>
      </c>
      <c r="R1046" t="s">
        <v>6420</v>
      </c>
      <c r="S1046" t="s">
        <v>6403</v>
      </c>
      <c r="T1046" t="s">
        <v>6404</v>
      </c>
      <c r="U1046" s="83" t="str">
        <f t="shared" si="16"/>
        <v>DSRTSN_2_SOLAR2</v>
      </c>
    </row>
    <row r="1047" spans="1:21" x14ac:dyDescent="0.25">
      <c r="A1047" t="s">
        <v>6397</v>
      </c>
      <c r="B1047" t="s">
        <v>3815</v>
      </c>
      <c r="C1047" t="s">
        <v>6408</v>
      </c>
      <c r="D1047" s="82">
        <v>41559</v>
      </c>
      <c r="E1047" t="s">
        <v>6418</v>
      </c>
      <c r="F1047" t="s">
        <v>6432</v>
      </c>
      <c r="G1047" s="83">
        <v>250</v>
      </c>
      <c r="H1047">
        <v>1</v>
      </c>
      <c r="I1047" t="s">
        <v>6546</v>
      </c>
      <c r="J1047" t="s">
        <v>843</v>
      </c>
      <c r="K1047" t="s">
        <v>1127</v>
      </c>
      <c r="L1047" t="s">
        <v>5312</v>
      </c>
      <c r="M1047" t="s">
        <v>5319</v>
      </c>
      <c r="N1047" t="s">
        <v>6401</v>
      </c>
      <c r="O1047" t="s">
        <v>843</v>
      </c>
      <c r="P1047" t="s">
        <v>6402</v>
      </c>
      <c r="Q1047" t="s">
        <v>1127</v>
      </c>
      <c r="R1047" t="s">
        <v>6420</v>
      </c>
      <c r="S1047" t="s">
        <v>6403</v>
      </c>
      <c r="T1047" t="s">
        <v>6404</v>
      </c>
      <c r="U1047" s="83" t="str">
        <f t="shared" si="16"/>
        <v>DSRTSN_2_SOLAR2</v>
      </c>
    </row>
    <row r="1048" spans="1:21" x14ac:dyDescent="0.25">
      <c r="A1048" t="s">
        <v>6397</v>
      </c>
      <c r="B1048" t="s">
        <v>1465</v>
      </c>
      <c r="C1048" t="s">
        <v>6408</v>
      </c>
      <c r="D1048" s="82">
        <v>42612</v>
      </c>
      <c r="E1048" t="s">
        <v>6418</v>
      </c>
      <c r="F1048" t="s">
        <v>6432</v>
      </c>
      <c r="G1048" s="83">
        <v>296.19</v>
      </c>
      <c r="H1048">
        <v>1</v>
      </c>
      <c r="I1048" t="s">
        <v>6471</v>
      </c>
      <c r="J1048" t="s">
        <v>1466</v>
      </c>
      <c r="K1048" t="s">
        <v>1127</v>
      </c>
      <c r="L1048" t="s">
        <v>5312</v>
      </c>
      <c r="M1048" t="s">
        <v>5319</v>
      </c>
      <c r="N1048" t="s">
        <v>6401</v>
      </c>
      <c r="O1048" t="s">
        <v>1466</v>
      </c>
      <c r="P1048" t="s">
        <v>6402</v>
      </c>
      <c r="Q1048" t="s">
        <v>1127</v>
      </c>
      <c r="R1048" t="s">
        <v>6420</v>
      </c>
      <c r="S1048" t="s">
        <v>6403</v>
      </c>
      <c r="T1048" t="s">
        <v>6404</v>
      </c>
      <c r="U1048" s="83" t="str">
        <f t="shared" si="16"/>
        <v>DSRTSL_2_SOLAR1</v>
      </c>
    </row>
    <row r="1049" spans="1:21" x14ac:dyDescent="0.25">
      <c r="A1049" t="s">
        <v>6397</v>
      </c>
      <c r="B1049" t="s">
        <v>7302</v>
      </c>
      <c r="C1049" t="s">
        <v>6399</v>
      </c>
      <c r="D1049" t="s">
        <v>6400</v>
      </c>
      <c r="E1049" t="s">
        <v>6409</v>
      </c>
      <c r="F1049">
        <v>201</v>
      </c>
      <c r="G1049" s="83">
        <v>201</v>
      </c>
      <c r="H1049">
        <v>1</v>
      </c>
      <c r="I1049" t="s">
        <v>6699</v>
      </c>
      <c r="J1049" t="s">
        <v>4247</v>
      </c>
      <c r="L1049" t="s">
        <v>5312</v>
      </c>
      <c r="M1049" t="s">
        <v>5319</v>
      </c>
      <c r="N1049" t="s">
        <v>6401</v>
      </c>
      <c r="O1049" t="s">
        <v>7303</v>
      </c>
      <c r="P1049" t="s">
        <v>6402</v>
      </c>
      <c r="R1049" t="s">
        <v>6437</v>
      </c>
      <c r="S1049" t="s">
        <v>6403</v>
      </c>
      <c r="T1049" t="s">
        <v>6404</v>
      </c>
      <c r="U1049" s="83" t="str">
        <f t="shared" si="16"/>
        <v>MRCHNT_2_PL1X3</v>
      </c>
    </row>
    <row r="1050" spans="1:21" x14ac:dyDescent="0.25">
      <c r="A1050" t="s">
        <v>6397</v>
      </c>
      <c r="B1050" t="s">
        <v>6698</v>
      </c>
      <c r="C1050" t="s">
        <v>6399</v>
      </c>
      <c r="D1050" t="s">
        <v>6400</v>
      </c>
      <c r="E1050" t="s">
        <v>6409</v>
      </c>
      <c r="F1050">
        <v>201</v>
      </c>
      <c r="G1050" s="83">
        <v>201</v>
      </c>
      <c r="H1050">
        <v>1</v>
      </c>
      <c r="I1050" t="s">
        <v>6699</v>
      </c>
      <c r="J1050" t="s">
        <v>4247</v>
      </c>
      <c r="L1050" t="s">
        <v>5312</v>
      </c>
      <c r="M1050" t="s">
        <v>5319</v>
      </c>
      <c r="N1050" t="s">
        <v>6401</v>
      </c>
      <c r="O1050" t="s">
        <v>6700</v>
      </c>
      <c r="P1050" t="s">
        <v>6402</v>
      </c>
      <c r="R1050" t="s">
        <v>6425</v>
      </c>
      <c r="S1050" t="s">
        <v>6403</v>
      </c>
      <c r="T1050" t="s">
        <v>6404</v>
      </c>
      <c r="U1050" s="83" t="str">
        <f t="shared" si="16"/>
        <v>MRCHNT_2_PL1X3</v>
      </c>
    </row>
    <row r="1051" spans="1:21" x14ac:dyDescent="0.25">
      <c r="A1051" t="s">
        <v>6397</v>
      </c>
      <c r="B1051" t="s">
        <v>6703</v>
      </c>
      <c r="C1051" t="s">
        <v>6399</v>
      </c>
      <c r="D1051" t="s">
        <v>6400</v>
      </c>
      <c r="E1051" t="s">
        <v>6409</v>
      </c>
      <c r="F1051">
        <v>230</v>
      </c>
      <c r="G1051" s="83">
        <v>230</v>
      </c>
      <c r="H1051">
        <v>1</v>
      </c>
      <c r="I1051" t="s">
        <v>6699</v>
      </c>
      <c r="J1051" t="s">
        <v>4247</v>
      </c>
      <c r="L1051" t="s">
        <v>5312</v>
      </c>
      <c r="M1051" t="s">
        <v>5319</v>
      </c>
      <c r="N1051" t="s">
        <v>6401</v>
      </c>
      <c r="O1051" t="s">
        <v>6704</v>
      </c>
      <c r="P1051" t="s">
        <v>6402</v>
      </c>
      <c r="R1051" t="s">
        <v>6425</v>
      </c>
      <c r="S1051" t="s">
        <v>6403</v>
      </c>
      <c r="T1051" t="s">
        <v>6404</v>
      </c>
      <c r="U1051" s="83" t="str">
        <f t="shared" si="16"/>
        <v>MRCHNT_2_PL1X3</v>
      </c>
    </row>
    <row r="1052" spans="1:21" x14ac:dyDescent="0.25">
      <c r="A1052" t="s">
        <v>6397</v>
      </c>
      <c r="B1052" t="s">
        <v>1752</v>
      </c>
      <c r="C1052" t="s">
        <v>6408</v>
      </c>
      <c r="D1052" s="82">
        <v>41639</v>
      </c>
      <c r="E1052" t="s">
        <v>6418</v>
      </c>
      <c r="F1052">
        <v>1.5</v>
      </c>
      <c r="G1052" s="83">
        <v>1.4</v>
      </c>
      <c r="H1052">
        <v>1</v>
      </c>
      <c r="I1052" t="s">
        <v>7284</v>
      </c>
      <c r="K1052" t="s">
        <v>1127</v>
      </c>
      <c r="L1052" t="s">
        <v>5312</v>
      </c>
      <c r="M1052" t="s">
        <v>5312</v>
      </c>
      <c r="N1052" t="s">
        <v>6401</v>
      </c>
      <c r="O1052" t="s">
        <v>5397</v>
      </c>
      <c r="P1052" t="s">
        <v>6402</v>
      </c>
      <c r="Q1052" t="s">
        <v>1127</v>
      </c>
      <c r="R1052" t="s">
        <v>6420</v>
      </c>
      <c r="S1052" t="s">
        <v>6403</v>
      </c>
      <c r="T1052" t="s">
        <v>6404</v>
      </c>
      <c r="U1052" s="83" t="str">
        <f t="shared" si="16"/>
        <v>DEVERS_2_DHSPG2</v>
      </c>
    </row>
    <row r="1053" spans="1:21" x14ac:dyDescent="0.25">
      <c r="A1053" t="s">
        <v>6397</v>
      </c>
      <c r="B1053" t="s">
        <v>2251</v>
      </c>
      <c r="C1053" t="s">
        <v>6408</v>
      </c>
      <c r="D1053" s="82">
        <v>41318</v>
      </c>
      <c r="E1053" t="s">
        <v>6418</v>
      </c>
      <c r="F1053">
        <v>6.5</v>
      </c>
      <c r="G1053" s="83">
        <v>6.3</v>
      </c>
      <c r="H1053">
        <v>1</v>
      </c>
      <c r="I1053" t="s">
        <v>6736</v>
      </c>
      <c r="K1053" t="s">
        <v>6456</v>
      </c>
      <c r="L1053" t="s">
        <v>5312</v>
      </c>
      <c r="M1053" t="s">
        <v>5312</v>
      </c>
      <c r="N1053" t="s">
        <v>6401</v>
      </c>
      <c r="O1053" t="s">
        <v>2252</v>
      </c>
      <c r="P1053" t="s">
        <v>6402</v>
      </c>
      <c r="Q1053" t="s">
        <v>6456</v>
      </c>
      <c r="R1053" t="s">
        <v>6420</v>
      </c>
      <c r="S1053" t="s">
        <v>6403</v>
      </c>
      <c r="T1053" t="s">
        <v>6404</v>
      </c>
      <c r="U1053" s="83" t="str">
        <f t="shared" si="16"/>
        <v>BREGGO_6_DEGRSL</v>
      </c>
    </row>
    <row r="1054" spans="1:21" x14ac:dyDescent="0.25">
      <c r="A1054" t="s">
        <v>6397</v>
      </c>
      <c r="B1054" t="s">
        <v>7559</v>
      </c>
      <c r="C1054" t="s">
        <v>6399</v>
      </c>
      <c r="D1054" t="s">
        <v>6400</v>
      </c>
      <c r="E1054" t="s">
        <v>6475</v>
      </c>
      <c r="F1054">
        <v>306</v>
      </c>
      <c r="G1054" s="83">
        <v>306</v>
      </c>
      <c r="H1054">
        <v>1</v>
      </c>
      <c r="I1054" t="s">
        <v>6928</v>
      </c>
      <c r="J1054" t="s">
        <v>4522</v>
      </c>
      <c r="L1054" t="s">
        <v>5312</v>
      </c>
      <c r="M1054" t="s">
        <v>5319</v>
      </c>
      <c r="N1054" t="s">
        <v>6401</v>
      </c>
      <c r="O1054" t="s">
        <v>7560</v>
      </c>
      <c r="P1054" t="s">
        <v>6402</v>
      </c>
      <c r="R1054" t="s">
        <v>6437</v>
      </c>
      <c r="S1054" t="s">
        <v>6403</v>
      </c>
      <c r="T1054" t="s">
        <v>6407</v>
      </c>
      <c r="U1054" s="83" t="str">
        <f t="shared" si="16"/>
        <v>DELTA_2_PL1X4</v>
      </c>
    </row>
    <row r="1055" spans="1:21" x14ac:dyDescent="0.25">
      <c r="A1055" t="s">
        <v>6397</v>
      </c>
      <c r="B1055" t="s">
        <v>6927</v>
      </c>
      <c r="C1055" t="s">
        <v>6399</v>
      </c>
      <c r="D1055" t="s">
        <v>6400</v>
      </c>
      <c r="E1055" t="s">
        <v>6409</v>
      </c>
      <c r="F1055">
        <v>212.5</v>
      </c>
      <c r="G1055" s="83">
        <v>212.5</v>
      </c>
      <c r="H1055">
        <v>1</v>
      </c>
      <c r="I1055" t="s">
        <v>6928</v>
      </c>
      <c r="J1055" t="s">
        <v>4522</v>
      </c>
      <c r="L1055" t="s">
        <v>5312</v>
      </c>
      <c r="M1055" t="s">
        <v>5319</v>
      </c>
      <c r="N1055" t="s">
        <v>6401</v>
      </c>
      <c r="O1055" t="s">
        <v>6929</v>
      </c>
      <c r="P1055" t="s">
        <v>6402</v>
      </c>
      <c r="R1055" t="s">
        <v>6425</v>
      </c>
      <c r="S1055" t="s">
        <v>6403</v>
      </c>
      <c r="T1055" t="s">
        <v>6407</v>
      </c>
      <c r="U1055" s="83" t="str">
        <f t="shared" si="16"/>
        <v>DELTA_2_PL1X4</v>
      </c>
    </row>
    <row r="1056" spans="1:21" x14ac:dyDescent="0.25">
      <c r="A1056" t="s">
        <v>6397</v>
      </c>
      <c r="B1056" t="s">
        <v>7530</v>
      </c>
      <c r="C1056" t="s">
        <v>6399</v>
      </c>
      <c r="D1056" t="s">
        <v>6400</v>
      </c>
      <c r="E1056" t="s">
        <v>6409</v>
      </c>
      <c r="F1056">
        <v>212.5</v>
      </c>
      <c r="G1056" s="83">
        <v>212.5</v>
      </c>
      <c r="H1056">
        <v>1</v>
      </c>
      <c r="I1056" t="s">
        <v>6928</v>
      </c>
      <c r="J1056" t="s">
        <v>4522</v>
      </c>
      <c r="L1056" t="s">
        <v>5312</v>
      </c>
      <c r="M1056" t="s">
        <v>5319</v>
      </c>
      <c r="N1056" t="s">
        <v>6401</v>
      </c>
      <c r="O1056" t="s">
        <v>7531</v>
      </c>
      <c r="P1056" t="s">
        <v>6402</v>
      </c>
      <c r="R1056" t="s">
        <v>6425</v>
      </c>
      <c r="S1056" t="s">
        <v>6403</v>
      </c>
      <c r="T1056" t="s">
        <v>6407</v>
      </c>
      <c r="U1056" s="83" t="str">
        <f t="shared" si="16"/>
        <v>DELTA_2_PL1X4</v>
      </c>
    </row>
    <row r="1057" spans="1:21" x14ac:dyDescent="0.25">
      <c r="A1057" t="s">
        <v>6397</v>
      </c>
      <c r="B1057" t="s">
        <v>7267</v>
      </c>
      <c r="C1057" t="s">
        <v>6399</v>
      </c>
      <c r="D1057" t="s">
        <v>6400</v>
      </c>
      <c r="E1057" t="s">
        <v>6409</v>
      </c>
      <c r="F1057">
        <v>212.5</v>
      </c>
      <c r="G1057" s="83">
        <v>212.5</v>
      </c>
      <c r="H1057">
        <v>1</v>
      </c>
      <c r="I1057" t="s">
        <v>6928</v>
      </c>
      <c r="J1057" t="s">
        <v>4522</v>
      </c>
      <c r="L1057" t="s">
        <v>5312</v>
      </c>
      <c r="M1057" t="s">
        <v>5319</v>
      </c>
      <c r="N1057" t="s">
        <v>6401</v>
      </c>
      <c r="O1057" t="s">
        <v>7268</v>
      </c>
      <c r="P1057" t="s">
        <v>6402</v>
      </c>
      <c r="R1057" t="s">
        <v>6425</v>
      </c>
      <c r="S1057" t="s">
        <v>6403</v>
      </c>
      <c r="T1057" t="s">
        <v>6407</v>
      </c>
      <c r="U1057" s="83" t="str">
        <f t="shared" si="16"/>
        <v>DELTA_2_PL1X4</v>
      </c>
    </row>
    <row r="1058" spans="1:21" x14ac:dyDescent="0.25">
      <c r="A1058" t="s">
        <v>6397</v>
      </c>
      <c r="B1058" t="s">
        <v>6878</v>
      </c>
      <c r="C1058" t="s">
        <v>6399</v>
      </c>
      <c r="D1058" t="s">
        <v>6400</v>
      </c>
      <c r="E1058" t="s">
        <v>6418</v>
      </c>
      <c r="F1058">
        <v>3.5</v>
      </c>
      <c r="G1058" s="83">
        <v>3.5</v>
      </c>
      <c r="H1058">
        <v>1</v>
      </c>
      <c r="I1058" t="s">
        <v>6443</v>
      </c>
      <c r="J1058" t="s">
        <v>3753</v>
      </c>
      <c r="L1058" t="s">
        <v>5312</v>
      </c>
      <c r="M1058" t="s">
        <v>5319</v>
      </c>
      <c r="N1058" t="s">
        <v>6401</v>
      </c>
      <c r="O1058" t="s">
        <v>6878</v>
      </c>
      <c r="P1058" t="s">
        <v>6402</v>
      </c>
      <c r="R1058" t="s">
        <v>6420</v>
      </c>
      <c r="S1058" t="s">
        <v>6403</v>
      </c>
      <c r="T1058" t="s">
        <v>6404</v>
      </c>
      <c r="U1058" s="83" t="str">
        <f t="shared" si="16"/>
        <v>DELSUR_6_CREST</v>
      </c>
    </row>
    <row r="1059" spans="1:21" x14ac:dyDescent="0.25">
      <c r="A1059" t="s">
        <v>6397</v>
      </c>
      <c r="B1059" t="s">
        <v>6848</v>
      </c>
      <c r="C1059" t="s">
        <v>6399</v>
      </c>
      <c r="D1059" t="s">
        <v>6400</v>
      </c>
      <c r="E1059" t="s">
        <v>6418</v>
      </c>
      <c r="F1059">
        <v>8.5</v>
      </c>
      <c r="G1059" s="83">
        <v>8.5</v>
      </c>
      <c r="H1059">
        <v>1</v>
      </c>
      <c r="I1059" t="s">
        <v>6443</v>
      </c>
      <c r="J1059" t="s">
        <v>3753</v>
      </c>
      <c r="L1059" t="s">
        <v>5312</v>
      </c>
      <c r="M1059" t="s">
        <v>5319</v>
      </c>
      <c r="N1059" t="s">
        <v>6401</v>
      </c>
      <c r="O1059" t="s">
        <v>6848</v>
      </c>
      <c r="P1059" t="s">
        <v>6402</v>
      </c>
      <c r="R1059" t="s">
        <v>6420</v>
      </c>
      <c r="S1059" t="s">
        <v>6403</v>
      </c>
      <c r="T1059" t="s">
        <v>6404</v>
      </c>
      <c r="U1059" s="83" t="str">
        <f t="shared" si="16"/>
        <v>DELSUR_6_CREST</v>
      </c>
    </row>
    <row r="1060" spans="1:21" x14ac:dyDescent="0.25">
      <c r="A1060" t="s">
        <v>6397</v>
      </c>
      <c r="B1060" t="s">
        <v>6310</v>
      </c>
      <c r="C1060" t="s">
        <v>6408</v>
      </c>
      <c r="D1060" s="82">
        <v>43097</v>
      </c>
      <c r="E1060" t="s">
        <v>6418</v>
      </c>
      <c r="F1060">
        <v>1</v>
      </c>
      <c r="G1060" s="83">
        <v>1</v>
      </c>
      <c r="H1060">
        <v>1</v>
      </c>
      <c r="I1060" t="s">
        <v>7217</v>
      </c>
      <c r="K1060" t="s">
        <v>6427</v>
      </c>
      <c r="L1060" t="s">
        <v>5312</v>
      </c>
      <c r="M1060" t="s">
        <v>5312</v>
      </c>
      <c r="N1060" t="s">
        <v>6401</v>
      </c>
      <c r="O1060" t="s">
        <v>6309</v>
      </c>
      <c r="P1060" t="s">
        <v>6402</v>
      </c>
      <c r="Q1060" t="s">
        <v>6427</v>
      </c>
      <c r="R1060" t="s">
        <v>6420</v>
      </c>
      <c r="S1060" t="s">
        <v>6403</v>
      </c>
      <c r="T1060" t="s">
        <v>6451</v>
      </c>
      <c r="U1060" s="83" t="str">
        <f t="shared" si="16"/>
        <v>SMYRNA_1_DL1SR1</v>
      </c>
    </row>
    <row r="1061" spans="1:21" x14ac:dyDescent="0.25">
      <c r="A1061" t="s">
        <v>6397</v>
      </c>
      <c r="B1061" t="s">
        <v>3748</v>
      </c>
      <c r="C1061" t="s">
        <v>6408</v>
      </c>
      <c r="D1061" s="82">
        <v>2923</v>
      </c>
      <c r="E1061" t="s">
        <v>6413</v>
      </c>
      <c r="F1061">
        <v>7</v>
      </c>
      <c r="G1061" s="83">
        <v>7</v>
      </c>
      <c r="H1061">
        <v>1</v>
      </c>
      <c r="I1061" t="s">
        <v>6414</v>
      </c>
      <c r="K1061" t="s">
        <v>6427</v>
      </c>
      <c r="L1061" t="s">
        <v>5312</v>
      </c>
      <c r="M1061" t="s">
        <v>5312</v>
      </c>
      <c r="N1061" t="s">
        <v>6401</v>
      </c>
      <c r="O1061" t="s">
        <v>352</v>
      </c>
      <c r="P1061" t="s">
        <v>6402</v>
      </c>
      <c r="Q1061" t="s">
        <v>6427</v>
      </c>
      <c r="R1061" t="s">
        <v>3385</v>
      </c>
      <c r="S1061" t="s">
        <v>6403</v>
      </c>
      <c r="T1061" t="s">
        <v>6407</v>
      </c>
      <c r="U1061" s="83" t="str">
        <f t="shared" si="16"/>
        <v>DEERCR_6_UNIT 1</v>
      </c>
    </row>
    <row r="1062" spans="1:21" x14ac:dyDescent="0.25">
      <c r="A1062" t="s">
        <v>6397</v>
      </c>
      <c r="B1062" t="s">
        <v>3901</v>
      </c>
      <c r="C1062" t="s">
        <v>6408</v>
      </c>
      <c r="D1062" s="82">
        <v>42452</v>
      </c>
      <c r="E1062" t="s">
        <v>6418</v>
      </c>
      <c r="F1062">
        <v>1</v>
      </c>
      <c r="G1062" s="83">
        <v>1</v>
      </c>
      <c r="H1062">
        <v>1</v>
      </c>
      <c r="I1062" t="s">
        <v>7577</v>
      </c>
      <c r="K1062" t="s">
        <v>1127</v>
      </c>
      <c r="L1062" t="s">
        <v>5312</v>
      </c>
      <c r="M1062" t="s">
        <v>5312</v>
      </c>
      <c r="N1062" t="s">
        <v>6401</v>
      </c>
      <c r="O1062" t="s">
        <v>3900</v>
      </c>
      <c r="P1062" t="s">
        <v>6402</v>
      </c>
      <c r="Q1062" t="s">
        <v>1127</v>
      </c>
      <c r="R1062" t="s">
        <v>6420</v>
      </c>
      <c r="S1062" t="s">
        <v>6403</v>
      </c>
      <c r="T1062" t="s">
        <v>6404</v>
      </c>
      <c r="U1062" s="83" t="str">
        <f t="shared" si="16"/>
        <v>ETIWND_2_SOLAR1</v>
      </c>
    </row>
    <row r="1063" spans="1:21" x14ac:dyDescent="0.25">
      <c r="A1063" t="s">
        <v>6397</v>
      </c>
      <c r="B1063" t="s">
        <v>566</v>
      </c>
      <c r="C1063" t="s">
        <v>6408</v>
      </c>
      <c r="D1063" s="82">
        <v>32902</v>
      </c>
      <c r="E1063" t="s">
        <v>6413</v>
      </c>
      <c r="F1063">
        <v>2</v>
      </c>
      <c r="G1063" s="83">
        <v>2</v>
      </c>
      <c r="H1063">
        <v>1</v>
      </c>
      <c r="I1063" t="s">
        <v>6414</v>
      </c>
      <c r="K1063" t="s">
        <v>6427</v>
      </c>
      <c r="L1063" t="s">
        <v>5319</v>
      </c>
      <c r="M1063" t="s">
        <v>5312</v>
      </c>
      <c r="N1063" t="s">
        <v>6401</v>
      </c>
      <c r="O1063" t="s">
        <v>566</v>
      </c>
      <c r="P1063" t="s">
        <v>6402</v>
      </c>
      <c r="Q1063" t="s">
        <v>6427</v>
      </c>
      <c r="R1063" t="s">
        <v>3385</v>
      </c>
      <c r="S1063" t="s">
        <v>6403</v>
      </c>
      <c r="T1063" t="s">
        <v>6407</v>
      </c>
      <c r="U1063" s="83" t="str">
        <f t="shared" si="16"/>
        <v>DEADCK_1_UNIT</v>
      </c>
    </row>
    <row r="1064" spans="1:21" x14ac:dyDescent="0.25">
      <c r="A1064" t="s">
        <v>6397</v>
      </c>
      <c r="B1064" t="s">
        <v>3813</v>
      </c>
      <c r="C1064" t="s">
        <v>6408</v>
      </c>
      <c r="D1064" s="82">
        <v>23012</v>
      </c>
      <c r="E1064" t="s">
        <v>6413</v>
      </c>
      <c r="F1064">
        <v>18.5</v>
      </c>
      <c r="G1064" s="83">
        <v>18.5</v>
      </c>
      <c r="H1064">
        <v>1</v>
      </c>
      <c r="I1064" t="s">
        <v>6414</v>
      </c>
      <c r="K1064" t="s">
        <v>6427</v>
      </c>
      <c r="L1064" t="s">
        <v>5312</v>
      </c>
      <c r="M1064" t="s">
        <v>5312</v>
      </c>
      <c r="N1064" t="s">
        <v>6401</v>
      </c>
      <c r="O1064" t="s">
        <v>424</v>
      </c>
      <c r="P1064" t="s">
        <v>6402</v>
      </c>
      <c r="Q1064" t="s">
        <v>6427</v>
      </c>
      <c r="R1064" t="s">
        <v>3385</v>
      </c>
      <c r="S1064" t="s">
        <v>6403</v>
      </c>
      <c r="T1064" t="s">
        <v>6407</v>
      </c>
      <c r="U1064" s="83" t="str">
        <f t="shared" si="16"/>
        <v>DSABLA_7_UNIT</v>
      </c>
    </row>
    <row r="1065" spans="1:21" x14ac:dyDescent="0.25">
      <c r="A1065" t="s">
        <v>6397</v>
      </c>
      <c r="B1065" t="s">
        <v>5336</v>
      </c>
      <c r="C1065" t="s">
        <v>6408</v>
      </c>
      <c r="D1065" s="82">
        <v>31413</v>
      </c>
      <c r="E1065" t="s">
        <v>6413</v>
      </c>
      <c r="F1065">
        <v>0.3</v>
      </c>
      <c r="G1065" s="83">
        <v>0.3</v>
      </c>
      <c r="H1065">
        <v>1</v>
      </c>
      <c r="I1065" t="s">
        <v>6443</v>
      </c>
      <c r="K1065" t="s">
        <v>1127</v>
      </c>
      <c r="L1065" t="s">
        <v>5312</v>
      </c>
      <c r="M1065" t="s">
        <v>5312</v>
      </c>
      <c r="N1065" t="s">
        <v>6401</v>
      </c>
      <c r="O1065" t="s">
        <v>3477</v>
      </c>
      <c r="P1065" t="s">
        <v>6402</v>
      </c>
      <c r="Q1065" t="s">
        <v>1127</v>
      </c>
      <c r="R1065" t="s">
        <v>3385</v>
      </c>
      <c r="S1065" t="s">
        <v>6403</v>
      </c>
      <c r="T1065" t="s">
        <v>6404</v>
      </c>
      <c r="U1065" s="83" t="str">
        <f t="shared" si="16"/>
        <v>BIGCRK_7_DAM7</v>
      </c>
    </row>
    <row r="1066" spans="1:21" x14ac:dyDescent="0.25">
      <c r="A1066" t="s">
        <v>6397</v>
      </c>
      <c r="B1066" t="s">
        <v>3835</v>
      </c>
      <c r="C1066" t="s">
        <v>6408</v>
      </c>
      <c r="D1066" s="82">
        <v>37405</v>
      </c>
      <c r="E1066" t="s">
        <v>6409</v>
      </c>
      <c r="F1066">
        <v>48</v>
      </c>
      <c r="G1066" s="83">
        <v>45.42</v>
      </c>
      <c r="H1066">
        <v>1</v>
      </c>
      <c r="I1066" t="s">
        <v>6455</v>
      </c>
      <c r="K1066" t="s">
        <v>6456</v>
      </c>
      <c r="L1066" t="s">
        <v>5312</v>
      </c>
      <c r="M1066" t="s">
        <v>5312</v>
      </c>
      <c r="N1066" t="s">
        <v>6401</v>
      </c>
      <c r="O1066" t="s">
        <v>3834</v>
      </c>
      <c r="P1066" t="s">
        <v>6402</v>
      </c>
      <c r="Q1066" t="s">
        <v>6456</v>
      </c>
      <c r="R1066" t="s">
        <v>6425</v>
      </c>
      <c r="S1066" t="s">
        <v>6403</v>
      </c>
      <c r="T1066" t="s">
        <v>6404</v>
      </c>
      <c r="U1066" s="83" t="str">
        <f t="shared" si="16"/>
        <v>ELCAJN_6_UNITA1</v>
      </c>
    </row>
    <row r="1067" spans="1:21" x14ac:dyDescent="0.25">
      <c r="A1067" t="s">
        <v>6397</v>
      </c>
      <c r="B1067" t="s">
        <v>5390</v>
      </c>
      <c r="C1067" t="s">
        <v>6408</v>
      </c>
      <c r="D1067" s="82">
        <v>43069</v>
      </c>
      <c r="E1067" t="s">
        <v>6418</v>
      </c>
      <c r="F1067">
        <v>40</v>
      </c>
      <c r="G1067" s="83">
        <v>40</v>
      </c>
      <c r="H1067">
        <v>1</v>
      </c>
      <c r="I1067" t="s">
        <v>6502</v>
      </c>
      <c r="K1067" t="s">
        <v>6427</v>
      </c>
      <c r="L1067" t="s">
        <v>5312</v>
      </c>
      <c r="M1067" t="s">
        <v>5312</v>
      </c>
      <c r="N1067" t="s">
        <v>6401</v>
      </c>
      <c r="O1067" t="s">
        <v>5389</v>
      </c>
      <c r="P1067" t="s">
        <v>6402</v>
      </c>
      <c r="Q1067" t="s">
        <v>6427</v>
      </c>
      <c r="R1067" t="s">
        <v>6420</v>
      </c>
      <c r="S1067" t="s">
        <v>6403</v>
      </c>
      <c r="T1067" t="s">
        <v>6451</v>
      </c>
      <c r="U1067" s="83" t="str">
        <f t="shared" si="16"/>
        <v>CUYAMS_6_CUYSR1</v>
      </c>
    </row>
    <row r="1068" spans="1:21" x14ac:dyDescent="0.25">
      <c r="A1068" t="s">
        <v>6397</v>
      </c>
      <c r="B1068" t="s">
        <v>6900</v>
      </c>
      <c r="C1068" t="s">
        <v>6408</v>
      </c>
      <c r="D1068" s="82">
        <v>41530</v>
      </c>
      <c r="E1068" t="s">
        <v>6409</v>
      </c>
      <c r="F1068">
        <v>1.4</v>
      </c>
      <c r="G1068" s="83">
        <v>1.4</v>
      </c>
      <c r="H1068">
        <v>1</v>
      </c>
      <c r="I1068" t="s">
        <v>6554</v>
      </c>
      <c r="K1068" t="s">
        <v>1127</v>
      </c>
      <c r="L1068" t="s">
        <v>5312</v>
      </c>
      <c r="M1068" t="s">
        <v>5312</v>
      </c>
      <c r="N1068" t="s">
        <v>6401</v>
      </c>
      <c r="O1068" t="s">
        <v>6901</v>
      </c>
      <c r="P1068" t="s">
        <v>6402</v>
      </c>
      <c r="Q1068" t="s">
        <v>1127</v>
      </c>
      <c r="R1068" t="s">
        <v>6429</v>
      </c>
      <c r="S1068" t="s">
        <v>6403</v>
      </c>
      <c r="T1068" t="s">
        <v>6404</v>
      </c>
      <c r="U1068" s="83" t="str">
        <f t="shared" si="16"/>
        <v>VISTA_2_FCELL</v>
      </c>
    </row>
    <row r="1069" spans="1:21" x14ac:dyDescent="0.25">
      <c r="A1069" t="s">
        <v>6397</v>
      </c>
      <c r="B1069" t="s">
        <v>3737</v>
      </c>
      <c r="C1069" t="s">
        <v>6408</v>
      </c>
      <c r="D1069" s="82">
        <v>41558</v>
      </c>
      <c r="E1069" t="s">
        <v>6418</v>
      </c>
      <c r="F1069">
        <v>130</v>
      </c>
      <c r="G1069" s="83">
        <v>130</v>
      </c>
      <c r="H1069">
        <v>1</v>
      </c>
      <c r="I1069" t="s">
        <v>6505</v>
      </c>
      <c r="K1069" t="s">
        <v>6456</v>
      </c>
      <c r="L1069" t="s">
        <v>5312</v>
      </c>
      <c r="M1069" t="s">
        <v>5312</v>
      </c>
      <c r="N1069" t="s">
        <v>6401</v>
      </c>
      <c r="O1069" t="s">
        <v>2243</v>
      </c>
      <c r="P1069" t="s">
        <v>6402</v>
      </c>
      <c r="Q1069" t="s">
        <v>6456</v>
      </c>
      <c r="R1069" t="s">
        <v>6420</v>
      </c>
      <c r="S1069" t="s">
        <v>6403</v>
      </c>
      <c r="T1069" t="s">
        <v>6404</v>
      </c>
      <c r="U1069" s="83" t="str">
        <f t="shared" si="16"/>
        <v>CSLR4S_2_SOLAR</v>
      </c>
    </row>
    <row r="1070" spans="1:21" x14ac:dyDescent="0.25">
      <c r="A1070" t="s">
        <v>6438</v>
      </c>
      <c r="B1070" t="s">
        <v>6439</v>
      </c>
      <c r="C1070" t="s">
        <v>6408</v>
      </c>
      <c r="D1070" t="s">
        <v>6400</v>
      </c>
      <c r="E1070" t="s">
        <v>3399</v>
      </c>
      <c r="F1070" t="s">
        <v>6432</v>
      </c>
      <c r="G1070" s="83">
        <v>50</v>
      </c>
      <c r="H1070">
        <v>1</v>
      </c>
      <c r="I1070" t="s">
        <v>6440</v>
      </c>
      <c r="K1070" t="s">
        <v>6427</v>
      </c>
      <c r="L1070" t="s">
        <v>5312</v>
      </c>
      <c r="M1070" t="s">
        <v>5312</v>
      </c>
      <c r="N1070" t="s">
        <v>6434</v>
      </c>
      <c r="O1070" t="s">
        <v>6441</v>
      </c>
      <c r="P1070" t="s">
        <v>6402</v>
      </c>
      <c r="Q1070" t="s">
        <v>6427</v>
      </c>
      <c r="R1070" t="s">
        <v>3399</v>
      </c>
      <c r="S1070" t="s">
        <v>6403</v>
      </c>
      <c r="T1070" t="s">
        <v>6407</v>
      </c>
      <c r="U1070" s="83" t="str">
        <f t="shared" si="16"/>
        <v>MALIN_5_INHRED</v>
      </c>
    </row>
    <row r="1071" spans="1:21" x14ac:dyDescent="0.25">
      <c r="A1071" t="s">
        <v>6397</v>
      </c>
      <c r="B1071" t="s">
        <v>3266</v>
      </c>
      <c r="C1071" t="s">
        <v>6408</v>
      </c>
      <c r="D1071" s="82">
        <v>42551</v>
      </c>
      <c r="E1071" t="s">
        <v>6418</v>
      </c>
      <c r="F1071">
        <v>20</v>
      </c>
      <c r="G1071" s="83">
        <v>20</v>
      </c>
      <c r="H1071">
        <v>1</v>
      </c>
      <c r="I1071" t="s">
        <v>7405</v>
      </c>
      <c r="K1071" t="s">
        <v>6427</v>
      </c>
      <c r="L1071" t="s">
        <v>5312</v>
      </c>
      <c r="M1071" t="s">
        <v>5312</v>
      </c>
      <c r="N1071" t="s">
        <v>6401</v>
      </c>
      <c r="O1071" t="s">
        <v>3267</v>
      </c>
      <c r="P1071" t="s">
        <v>6402</v>
      </c>
      <c r="Q1071" t="s">
        <v>6427</v>
      </c>
      <c r="R1071" t="s">
        <v>6420</v>
      </c>
      <c r="S1071" t="s">
        <v>6403</v>
      </c>
      <c r="T1071" t="s">
        <v>6407</v>
      </c>
      <c r="U1071" s="83" t="str">
        <f t="shared" si="16"/>
        <v>CRWCKS_1_SOLAR1</v>
      </c>
    </row>
    <row r="1072" spans="1:21" x14ac:dyDescent="0.25">
      <c r="A1072" t="s">
        <v>6397</v>
      </c>
      <c r="B1072" t="s">
        <v>3720</v>
      </c>
      <c r="C1072" t="s">
        <v>6408</v>
      </c>
      <c r="D1072" s="82">
        <v>35053</v>
      </c>
      <c r="E1072" t="s">
        <v>6409</v>
      </c>
      <c r="F1072">
        <v>240</v>
      </c>
      <c r="G1072" s="83">
        <v>240</v>
      </c>
      <c r="H1072">
        <v>1</v>
      </c>
      <c r="I1072" t="s">
        <v>6414</v>
      </c>
      <c r="K1072" t="s">
        <v>6427</v>
      </c>
      <c r="L1072" t="s">
        <v>5319</v>
      </c>
      <c r="M1072" t="s">
        <v>5312</v>
      </c>
      <c r="N1072" t="s">
        <v>6401</v>
      </c>
      <c r="O1072" t="s">
        <v>3718</v>
      </c>
      <c r="P1072" t="s">
        <v>6402</v>
      </c>
      <c r="Q1072" t="s">
        <v>6427</v>
      </c>
      <c r="R1072" t="s">
        <v>6437</v>
      </c>
      <c r="S1072" t="s">
        <v>6403</v>
      </c>
      <c r="T1072" t="s">
        <v>6407</v>
      </c>
      <c r="U1072" s="83" t="str">
        <f t="shared" si="16"/>
        <v>CROKET_7_UNIT</v>
      </c>
    </row>
    <row r="1073" spans="1:21" x14ac:dyDescent="0.25">
      <c r="A1073" t="s">
        <v>6397</v>
      </c>
      <c r="B1073" t="s">
        <v>7561</v>
      </c>
      <c r="C1073" t="s">
        <v>6399</v>
      </c>
      <c r="D1073" t="s">
        <v>6400</v>
      </c>
      <c r="E1073" t="s">
        <v>6413</v>
      </c>
      <c r="F1073">
        <v>35.200000000000003</v>
      </c>
      <c r="G1073" s="83">
        <v>35.200000000000003</v>
      </c>
      <c r="H1073">
        <v>1</v>
      </c>
      <c r="I1073" t="s">
        <v>6414</v>
      </c>
      <c r="J1073" t="s">
        <v>3712</v>
      </c>
      <c r="L1073" t="s">
        <v>5312</v>
      </c>
      <c r="M1073" t="s">
        <v>5319</v>
      </c>
      <c r="N1073" t="s">
        <v>6401</v>
      </c>
      <c r="O1073" t="s">
        <v>7562</v>
      </c>
      <c r="P1073" t="s">
        <v>6402</v>
      </c>
      <c r="R1073" t="s">
        <v>3385</v>
      </c>
      <c r="S1073" t="s">
        <v>6403</v>
      </c>
      <c r="T1073" t="s">
        <v>6407</v>
      </c>
      <c r="U1073" s="83" t="str">
        <f t="shared" si="16"/>
        <v>CRESTA_7_PL1X2</v>
      </c>
    </row>
    <row r="1074" spans="1:21" x14ac:dyDescent="0.25">
      <c r="A1074" t="s">
        <v>6397</v>
      </c>
      <c r="B1074" t="s">
        <v>7455</v>
      </c>
      <c r="C1074" t="s">
        <v>6399</v>
      </c>
      <c r="D1074" t="s">
        <v>6400</v>
      </c>
      <c r="E1074" t="s">
        <v>6413</v>
      </c>
      <c r="F1074">
        <v>35.200000000000003</v>
      </c>
      <c r="G1074" s="83">
        <v>35.200000000000003</v>
      </c>
      <c r="H1074">
        <v>1</v>
      </c>
      <c r="I1074" t="s">
        <v>6414</v>
      </c>
      <c r="J1074" t="s">
        <v>3712</v>
      </c>
      <c r="L1074" t="s">
        <v>5312</v>
      </c>
      <c r="M1074" t="s">
        <v>5319</v>
      </c>
      <c r="N1074" t="s">
        <v>6401</v>
      </c>
      <c r="O1074" t="s">
        <v>7456</v>
      </c>
      <c r="P1074" t="s">
        <v>6402</v>
      </c>
      <c r="R1074" t="s">
        <v>3385</v>
      </c>
      <c r="S1074" t="s">
        <v>6403</v>
      </c>
      <c r="T1074" t="s">
        <v>6407</v>
      </c>
      <c r="U1074" s="83" t="str">
        <f t="shared" si="16"/>
        <v>CRESTA_7_PL1X2</v>
      </c>
    </row>
    <row r="1075" spans="1:21" x14ac:dyDescent="0.25">
      <c r="A1075" t="s">
        <v>6397</v>
      </c>
      <c r="B1075" t="s">
        <v>3713</v>
      </c>
      <c r="C1075" t="s">
        <v>6408</v>
      </c>
      <c r="D1075" s="82">
        <v>17899</v>
      </c>
      <c r="E1075" t="s">
        <v>6413</v>
      </c>
      <c r="F1075" t="s">
        <v>6432</v>
      </c>
      <c r="G1075" s="83">
        <v>70.400000000000006</v>
      </c>
      <c r="H1075">
        <v>1</v>
      </c>
      <c r="I1075" t="s">
        <v>6414</v>
      </c>
      <c r="J1075" t="s">
        <v>3712</v>
      </c>
      <c r="K1075" t="s">
        <v>6427</v>
      </c>
      <c r="L1075" t="s">
        <v>5312</v>
      </c>
      <c r="M1075" t="s">
        <v>5319</v>
      </c>
      <c r="N1075" t="s">
        <v>6401</v>
      </c>
      <c r="O1075" t="s">
        <v>3712</v>
      </c>
      <c r="P1075" t="s">
        <v>6402</v>
      </c>
      <c r="Q1075" t="s">
        <v>6427</v>
      </c>
      <c r="R1075" t="s">
        <v>3385</v>
      </c>
      <c r="S1075" t="s">
        <v>6403</v>
      </c>
      <c r="T1075" t="s">
        <v>6407</v>
      </c>
      <c r="U1075" s="83" t="str">
        <f t="shared" si="16"/>
        <v>CRESTA_7_PL1X2</v>
      </c>
    </row>
    <row r="1076" spans="1:21" x14ac:dyDescent="0.25">
      <c r="A1076" t="s">
        <v>6397</v>
      </c>
      <c r="B1076" t="s">
        <v>4069</v>
      </c>
      <c r="C1076" t="s">
        <v>6408</v>
      </c>
      <c r="D1076" s="82">
        <v>37627</v>
      </c>
      <c r="E1076" t="s">
        <v>6409</v>
      </c>
      <c r="F1076">
        <v>49.9</v>
      </c>
      <c r="G1076" s="83">
        <v>47.6</v>
      </c>
      <c r="H1076">
        <v>1</v>
      </c>
      <c r="I1076" t="s">
        <v>7338</v>
      </c>
      <c r="K1076" t="s">
        <v>6427</v>
      </c>
      <c r="L1076" t="s">
        <v>5312</v>
      </c>
      <c r="M1076" t="s">
        <v>5312</v>
      </c>
      <c r="N1076" t="s">
        <v>6401</v>
      </c>
      <c r="O1076" t="s">
        <v>4068</v>
      </c>
      <c r="P1076" t="s">
        <v>6402</v>
      </c>
      <c r="Q1076" t="s">
        <v>6427</v>
      </c>
      <c r="R1076" t="s">
        <v>6425</v>
      </c>
      <c r="S1076" t="s">
        <v>6403</v>
      </c>
      <c r="T1076" t="s">
        <v>6407</v>
      </c>
      <c r="U1076" s="83" t="str">
        <f t="shared" si="16"/>
        <v>LMBEPK_2_UNITA2</v>
      </c>
    </row>
    <row r="1077" spans="1:21" x14ac:dyDescent="0.25">
      <c r="A1077" t="s">
        <v>6397</v>
      </c>
      <c r="B1077" t="s">
        <v>3715</v>
      </c>
      <c r="C1077" t="s">
        <v>6408</v>
      </c>
      <c r="D1077" s="82">
        <v>6941</v>
      </c>
      <c r="E1077" t="s">
        <v>6413</v>
      </c>
      <c r="F1077">
        <v>0.9</v>
      </c>
      <c r="G1077" s="83">
        <v>0.9</v>
      </c>
      <c r="H1077">
        <v>1</v>
      </c>
      <c r="I1077" t="s">
        <v>6414</v>
      </c>
      <c r="K1077" t="s">
        <v>6427</v>
      </c>
      <c r="L1077" t="s">
        <v>5312</v>
      </c>
      <c r="M1077" t="s">
        <v>5312</v>
      </c>
      <c r="N1077" t="s">
        <v>6401</v>
      </c>
      <c r="O1077" t="s">
        <v>376</v>
      </c>
      <c r="P1077" t="s">
        <v>6402</v>
      </c>
      <c r="Q1077" t="s">
        <v>6427</v>
      </c>
      <c r="R1077" t="s">
        <v>3385</v>
      </c>
      <c r="S1077" t="s">
        <v>6403</v>
      </c>
      <c r="T1077" t="s">
        <v>6407</v>
      </c>
      <c r="U1077" s="83" t="str">
        <f t="shared" si="16"/>
        <v>CRNEVL_6_CRNVA</v>
      </c>
    </row>
    <row r="1078" spans="1:21" x14ac:dyDescent="0.25">
      <c r="A1078" t="s">
        <v>6397</v>
      </c>
      <c r="B1078" t="s">
        <v>3707</v>
      </c>
      <c r="C1078" t="s">
        <v>6408</v>
      </c>
      <c r="D1078" s="82">
        <v>2558</v>
      </c>
      <c r="E1078" t="s">
        <v>6413</v>
      </c>
      <c r="F1078">
        <v>2</v>
      </c>
      <c r="G1078" s="83">
        <v>2</v>
      </c>
      <c r="H1078">
        <v>1</v>
      </c>
      <c r="I1078" t="s">
        <v>6414</v>
      </c>
      <c r="K1078" t="s">
        <v>6427</v>
      </c>
      <c r="L1078" t="s">
        <v>5312</v>
      </c>
      <c r="M1078" t="s">
        <v>5312</v>
      </c>
      <c r="N1078" t="s">
        <v>6401</v>
      </c>
      <c r="O1078" t="s">
        <v>346</v>
      </c>
      <c r="P1078" t="s">
        <v>6402</v>
      </c>
      <c r="Q1078" t="s">
        <v>6427</v>
      </c>
      <c r="R1078" t="s">
        <v>3385</v>
      </c>
      <c r="S1078" t="s">
        <v>6403</v>
      </c>
      <c r="T1078" t="s">
        <v>6407</v>
      </c>
      <c r="U1078" s="83" t="str">
        <f t="shared" si="16"/>
        <v>COWCRK_2_UNIT</v>
      </c>
    </row>
    <row r="1079" spans="1:21" x14ac:dyDescent="0.25">
      <c r="A1079" t="s">
        <v>6397</v>
      </c>
      <c r="B1079" t="s">
        <v>3706</v>
      </c>
      <c r="C1079" t="s">
        <v>6408</v>
      </c>
      <c r="D1079" s="82">
        <v>31782</v>
      </c>
      <c r="E1079" t="s">
        <v>6413</v>
      </c>
      <c r="F1079">
        <v>20.3</v>
      </c>
      <c r="G1079" s="83">
        <v>5.75</v>
      </c>
      <c r="H1079">
        <v>1</v>
      </c>
      <c r="I1079" t="s">
        <v>6414</v>
      </c>
      <c r="K1079" t="s">
        <v>6427</v>
      </c>
      <c r="L1079" t="s">
        <v>5319</v>
      </c>
      <c r="M1079" t="s">
        <v>5312</v>
      </c>
      <c r="N1079" t="s">
        <v>6401</v>
      </c>
      <c r="O1079" t="s">
        <v>512</v>
      </c>
      <c r="P1079" t="s">
        <v>6402</v>
      </c>
      <c r="Q1079" t="s">
        <v>6427</v>
      </c>
      <c r="R1079" t="s">
        <v>3385</v>
      </c>
      <c r="S1079" t="s">
        <v>6403</v>
      </c>
      <c r="T1079" t="s">
        <v>6407</v>
      </c>
      <c r="U1079" s="83" t="str">
        <f t="shared" si="16"/>
        <v>COVERD_2_QFUNTS</v>
      </c>
    </row>
    <row r="1080" spans="1:21" x14ac:dyDescent="0.25">
      <c r="A1080" t="s">
        <v>6397</v>
      </c>
      <c r="B1080" t="s">
        <v>4932</v>
      </c>
      <c r="C1080" t="s">
        <v>6408</v>
      </c>
      <c r="D1080" s="82">
        <v>32392</v>
      </c>
      <c r="E1080" t="s">
        <v>6527</v>
      </c>
      <c r="F1080">
        <v>22.3</v>
      </c>
      <c r="G1080" s="83">
        <v>19.899999999999999</v>
      </c>
      <c r="H1080">
        <v>1</v>
      </c>
      <c r="I1080" t="s">
        <v>6528</v>
      </c>
      <c r="K1080" t="s">
        <v>6427</v>
      </c>
      <c r="L1080" t="s">
        <v>5312</v>
      </c>
      <c r="M1080" t="s">
        <v>5312</v>
      </c>
      <c r="N1080" t="s">
        <v>6401</v>
      </c>
      <c r="O1080" t="s">
        <v>3008</v>
      </c>
      <c r="P1080" t="s">
        <v>6402</v>
      </c>
      <c r="Q1080" t="s">
        <v>6427</v>
      </c>
      <c r="R1080" t="s">
        <v>6437</v>
      </c>
      <c r="S1080" t="s">
        <v>6403</v>
      </c>
      <c r="T1080" t="s">
        <v>6407</v>
      </c>
      <c r="U1080" s="83" t="str">
        <f t="shared" si="16"/>
        <v>STNRES_1_UNIT</v>
      </c>
    </row>
    <row r="1081" spans="1:21" x14ac:dyDescent="0.25">
      <c r="A1081" t="s">
        <v>6397</v>
      </c>
      <c r="B1081" t="s">
        <v>6741</v>
      </c>
      <c r="C1081" t="s">
        <v>6399</v>
      </c>
      <c r="D1081" t="s">
        <v>6400</v>
      </c>
      <c r="F1081">
        <v>33.299999999999997</v>
      </c>
      <c r="G1081" s="83">
        <v>33.299999999999997</v>
      </c>
      <c r="H1081">
        <v>1</v>
      </c>
      <c r="J1081" t="s">
        <v>4412</v>
      </c>
      <c r="L1081" t="s">
        <v>5312</v>
      </c>
      <c r="M1081" t="s">
        <v>5319</v>
      </c>
      <c r="N1081" t="s">
        <v>6401</v>
      </c>
      <c r="O1081" t="s">
        <v>6742</v>
      </c>
      <c r="P1081" t="s">
        <v>6402</v>
      </c>
      <c r="S1081" t="s">
        <v>6403</v>
      </c>
      <c r="T1081" t="s">
        <v>6404</v>
      </c>
      <c r="U1081" s="83" t="str">
        <f t="shared" si="16"/>
        <v>NAVYII_2_UNITS</v>
      </c>
    </row>
    <row r="1082" spans="1:21" x14ac:dyDescent="0.25">
      <c r="A1082" t="s">
        <v>6397</v>
      </c>
      <c r="B1082" t="s">
        <v>7304</v>
      </c>
      <c r="C1082" t="s">
        <v>6399</v>
      </c>
      <c r="D1082" t="s">
        <v>6400</v>
      </c>
      <c r="F1082">
        <v>33.299999999999997</v>
      </c>
      <c r="G1082" s="83">
        <v>33.299999999999997</v>
      </c>
      <c r="H1082">
        <v>1</v>
      </c>
      <c r="J1082" t="s">
        <v>4412</v>
      </c>
      <c r="L1082" t="s">
        <v>5312</v>
      </c>
      <c r="M1082" t="s">
        <v>5319</v>
      </c>
      <c r="N1082" t="s">
        <v>6401</v>
      </c>
      <c r="O1082" t="s">
        <v>7305</v>
      </c>
      <c r="P1082" t="s">
        <v>6402</v>
      </c>
      <c r="S1082" t="s">
        <v>6403</v>
      </c>
      <c r="T1082" t="s">
        <v>6404</v>
      </c>
      <c r="U1082" s="83" t="str">
        <f t="shared" si="16"/>
        <v>NAVYII_2_UNITS</v>
      </c>
    </row>
    <row r="1083" spans="1:21" x14ac:dyDescent="0.25">
      <c r="A1083" t="s">
        <v>6397</v>
      </c>
      <c r="B1083" t="s">
        <v>7247</v>
      </c>
      <c r="C1083" t="s">
        <v>6399</v>
      </c>
      <c r="D1083" t="s">
        <v>6400</v>
      </c>
      <c r="F1083">
        <v>33.299999999999997</v>
      </c>
      <c r="G1083" s="83">
        <v>33.299999999999997</v>
      </c>
      <c r="H1083">
        <v>1</v>
      </c>
      <c r="J1083" t="s">
        <v>4412</v>
      </c>
      <c r="L1083" t="s">
        <v>5312</v>
      </c>
      <c r="M1083" t="s">
        <v>5319</v>
      </c>
      <c r="N1083" t="s">
        <v>6401</v>
      </c>
      <c r="O1083" t="s">
        <v>7248</v>
      </c>
      <c r="P1083" t="s">
        <v>6402</v>
      </c>
      <c r="S1083" t="s">
        <v>6403</v>
      </c>
      <c r="T1083" t="s">
        <v>6404</v>
      </c>
      <c r="U1083" s="83" t="str">
        <f t="shared" si="16"/>
        <v>NAVYII_2_UNITS</v>
      </c>
    </row>
    <row r="1084" spans="1:21" x14ac:dyDescent="0.25">
      <c r="A1084" t="s">
        <v>6397</v>
      </c>
      <c r="B1084" t="s">
        <v>4413</v>
      </c>
      <c r="C1084" t="s">
        <v>6408</v>
      </c>
      <c r="D1084" s="82">
        <v>32865</v>
      </c>
      <c r="E1084" t="s">
        <v>3340</v>
      </c>
      <c r="F1084" t="s">
        <v>6432</v>
      </c>
      <c r="G1084" s="83">
        <v>90</v>
      </c>
      <c r="H1084">
        <v>1</v>
      </c>
      <c r="I1084" t="s">
        <v>6757</v>
      </c>
      <c r="J1084" t="s">
        <v>4412</v>
      </c>
      <c r="K1084" t="s">
        <v>1127</v>
      </c>
      <c r="L1084" t="s">
        <v>5319</v>
      </c>
      <c r="M1084" t="s">
        <v>5319</v>
      </c>
      <c r="N1084" t="s">
        <v>6401</v>
      </c>
      <c r="O1084" t="s">
        <v>4412</v>
      </c>
      <c r="P1084" t="s">
        <v>6402</v>
      </c>
      <c r="Q1084" t="s">
        <v>1127</v>
      </c>
      <c r="R1084" t="s">
        <v>6425</v>
      </c>
      <c r="S1084" t="s">
        <v>6403</v>
      </c>
      <c r="T1084" t="s">
        <v>6404</v>
      </c>
      <c r="U1084" s="83" t="str">
        <f t="shared" si="16"/>
        <v>NAVYII_2_UNITS</v>
      </c>
    </row>
    <row r="1085" spans="1:21" x14ac:dyDescent="0.25">
      <c r="A1085" t="s">
        <v>6397</v>
      </c>
      <c r="B1085" t="s">
        <v>5351</v>
      </c>
      <c r="C1085" t="s">
        <v>6408</v>
      </c>
      <c r="D1085" s="82">
        <v>31971</v>
      </c>
      <c r="E1085" t="s">
        <v>3340</v>
      </c>
      <c r="F1085" t="s">
        <v>6432</v>
      </c>
      <c r="G1085" s="83">
        <v>92.2</v>
      </c>
      <c r="H1085">
        <v>1</v>
      </c>
      <c r="I1085" t="s">
        <v>7313</v>
      </c>
      <c r="J1085" t="s">
        <v>1203</v>
      </c>
      <c r="K1085" t="s">
        <v>1127</v>
      </c>
      <c r="L1085" t="s">
        <v>5319</v>
      </c>
      <c r="M1085" t="s">
        <v>5319</v>
      </c>
      <c r="N1085" t="s">
        <v>6401</v>
      </c>
      <c r="O1085" t="s">
        <v>1203</v>
      </c>
      <c r="P1085" t="s">
        <v>6402</v>
      </c>
      <c r="Q1085" t="s">
        <v>1127</v>
      </c>
      <c r="R1085" t="s">
        <v>6425</v>
      </c>
      <c r="S1085" t="s">
        <v>6403</v>
      </c>
      <c r="T1085" t="s">
        <v>6404</v>
      </c>
      <c r="U1085" s="83" t="str">
        <f t="shared" si="16"/>
        <v>CALGEN_1_UNITS</v>
      </c>
    </row>
    <row r="1086" spans="1:21" x14ac:dyDescent="0.25">
      <c r="A1086" t="s">
        <v>6397</v>
      </c>
      <c r="B1086" t="s">
        <v>6730</v>
      </c>
      <c r="C1086" t="s">
        <v>6399</v>
      </c>
      <c r="D1086" t="s">
        <v>6400</v>
      </c>
      <c r="F1086">
        <v>24</v>
      </c>
      <c r="G1086" s="83">
        <v>24</v>
      </c>
      <c r="H1086">
        <v>1</v>
      </c>
      <c r="J1086" t="s">
        <v>1194</v>
      </c>
      <c r="L1086" t="s">
        <v>5312</v>
      </c>
      <c r="M1086" t="s">
        <v>5319</v>
      </c>
      <c r="N1086" t="s">
        <v>6401</v>
      </c>
      <c r="O1086" t="s">
        <v>6731</v>
      </c>
      <c r="P1086" t="s">
        <v>6402</v>
      </c>
      <c r="S1086" t="s">
        <v>6403</v>
      </c>
      <c r="T1086" t="s">
        <v>6404</v>
      </c>
      <c r="U1086" s="83" t="str">
        <f t="shared" si="16"/>
        <v>BLM_2_UNITS</v>
      </c>
    </row>
    <row r="1087" spans="1:21" x14ac:dyDescent="0.25">
      <c r="A1087" t="s">
        <v>6397</v>
      </c>
      <c r="B1087" t="s">
        <v>7510</v>
      </c>
      <c r="C1087" t="s">
        <v>6399</v>
      </c>
      <c r="D1087" t="s">
        <v>6400</v>
      </c>
      <c r="F1087">
        <v>24</v>
      </c>
      <c r="G1087" s="83">
        <v>24</v>
      </c>
      <c r="H1087">
        <v>1</v>
      </c>
      <c r="J1087" t="s">
        <v>1194</v>
      </c>
      <c r="L1087" t="s">
        <v>5312</v>
      </c>
      <c r="M1087" t="s">
        <v>5319</v>
      </c>
      <c r="N1087" t="s">
        <v>6401</v>
      </c>
      <c r="O1087" t="s">
        <v>7511</v>
      </c>
      <c r="P1087" t="s">
        <v>6402</v>
      </c>
      <c r="S1087" t="s">
        <v>6403</v>
      </c>
      <c r="T1087" t="s">
        <v>6404</v>
      </c>
      <c r="U1087" s="83" t="str">
        <f t="shared" si="16"/>
        <v>BLM_2_UNITS</v>
      </c>
    </row>
    <row r="1088" spans="1:21" x14ac:dyDescent="0.25">
      <c r="A1088" t="s">
        <v>6397</v>
      </c>
      <c r="B1088" t="s">
        <v>6701</v>
      </c>
      <c r="C1088" t="s">
        <v>6399</v>
      </c>
      <c r="D1088" t="s">
        <v>6400</v>
      </c>
      <c r="F1088">
        <v>24</v>
      </c>
      <c r="G1088" s="83">
        <v>24</v>
      </c>
      <c r="H1088">
        <v>1</v>
      </c>
      <c r="J1088" t="s">
        <v>1194</v>
      </c>
      <c r="L1088" t="s">
        <v>5312</v>
      </c>
      <c r="M1088" t="s">
        <v>5319</v>
      </c>
      <c r="N1088" t="s">
        <v>6401</v>
      </c>
      <c r="O1088" t="s">
        <v>6702</v>
      </c>
      <c r="P1088" t="s">
        <v>6402</v>
      </c>
      <c r="S1088" t="s">
        <v>6403</v>
      </c>
      <c r="T1088" t="s">
        <v>6404</v>
      </c>
      <c r="U1088" s="83" t="str">
        <f t="shared" si="16"/>
        <v>BLM_2_UNITS</v>
      </c>
    </row>
    <row r="1089" spans="1:21" x14ac:dyDescent="0.25">
      <c r="A1089" t="s">
        <v>6397</v>
      </c>
      <c r="B1089" t="s">
        <v>6625</v>
      </c>
      <c r="C1089" t="s">
        <v>6399</v>
      </c>
      <c r="D1089" t="s">
        <v>6400</v>
      </c>
      <c r="F1089">
        <v>8.5</v>
      </c>
      <c r="G1089" s="83">
        <v>8.5</v>
      </c>
      <c r="H1089">
        <v>1</v>
      </c>
      <c r="J1089" t="s">
        <v>3515</v>
      </c>
      <c r="M1089" t="s">
        <v>5319</v>
      </c>
      <c r="N1089" t="s">
        <v>6401</v>
      </c>
      <c r="O1089" t="s">
        <v>6625</v>
      </c>
      <c r="P1089" t="s">
        <v>6402</v>
      </c>
      <c r="S1089" t="s">
        <v>6403</v>
      </c>
      <c r="T1089" t="s">
        <v>6404</v>
      </c>
      <c r="U1089" s="83" t="str">
        <f t="shared" si="16"/>
        <v>CORONS_6_CLRWTR</v>
      </c>
    </row>
    <row r="1090" spans="1:21" x14ac:dyDescent="0.25">
      <c r="A1090" t="s">
        <v>6397</v>
      </c>
      <c r="B1090" t="s">
        <v>6593</v>
      </c>
      <c r="C1090" t="s">
        <v>6399</v>
      </c>
      <c r="D1090" t="s">
        <v>6400</v>
      </c>
      <c r="F1090">
        <v>23.8</v>
      </c>
      <c r="G1090" s="83">
        <v>23.8</v>
      </c>
      <c r="H1090">
        <v>1</v>
      </c>
      <c r="J1090" t="s">
        <v>3515</v>
      </c>
      <c r="M1090" t="s">
        <v>5319</v>
      </c>
      <c r="N1090" t="s">
        <v>6401</v>
      </c>
      <c r="O1090" t="s">
        <v>6593</v>
      </c>
      <c r="P1090" t="s">
        <v>6402</v>
      </c>
      <c r="S1090" t="s">
        <v>6403</v>
      </c>
      <c r="T1090" t="s">
        <v>6404</v>
      </c>
      <c r="U1090" s="83" t="str">
        <f t="shared" ref="U1090:U1153" si="17">IF(J1090="",O1090,J1090)</f>
        <v>CORONS_6_CLRWTR</v>
      </c>
    </row>
    <row r="1091" spans="1:21" x14ac:dyDescent="0.25">
      <c r="A1091" t="s">
        <v>6397</v>
      </c>
      <c r="B1091" t="s">
        <v>4993</v>
      </c>
      <c r="C1091" t="s">
        <v>6408</v>
      </c>
      <c r="D1091" s="82">
        <v>42139</v>
      </c>
      <c r="E1091" t="s">
        <v>6418</v>
      </c>
      <c r="F1091">
        <v>20</v>
      </c>
      <c r="G1091" s="83">
        <v>20</v>
      </c>
      <c r="H1091">
        <v>1</v>
      </c>
      <c r="I1091" t="s">
        <v>1705</v>
      </c>
      <c r="K1091" t="s">
        <v>6427</v>
      </c>
      <c r="L1091" t="s">
        <v>5312</v>
      </c>
      <c r="M1091" t="s">
        <v>5312</v>
      </c>
      <c r="N1091" t="s">
        <v>6401</v>
      </c>
      <c r="O1091" t="s">
        <v>1706</v>
      </c>
      <c r="P1091" t="s">
        <v>6402</v>
      </c>
      <c r="Q1091" t="s">
        <v>6427</v>
      </c>
      <c r="R1091" t="s">
        <v>6420</v>
      </c>
      <c r="S1091" t="s">
        <v>6403</v>
      </c>
      <c r="T1091" t="s">
        <v>6451</v>
      </c>
      <c r="U1091" s="83" t="str">
        <f t="shared" si="17"/>
        <v>TWISSL_6_SOLAR1</v>
      </c>
    </row>
    <row r="1092" spans="1:21" x14ac:dyDescent="0.25">
      <c r="A1092" t="s">
        <v>6397</v>
      </c>
      <c r="B1092" t="s">
        <v>5099</v>
      </c>
      <c r="C1092" t="s">
        <v>6408</v>
      </c>
      <c r="D1092" s="82">
        <v>41500</v>
      </c>
      <c r="E1092" t="s">
        <v>6418</v>
      </c>
      <c r="F1092">
        <v>20</v>
      </c>
      <c r="G1092" s="83">
        <v>20</v>
      </c>
      <c r="H1092">
        <v>1</v>
      </c>
      <c r="I1092" t="s">
        <v>6648</v>
      </c>
      <c r="K1092" t="s">
        <v>6427</v>
      </c>
      <c r="L1092" t="s">
        <v>5312</v>
      </c>
      <c r="M1092" t="s">
        <v>5312</v>
      </c>
      <c r="N1092" t="s">
        <v>6401</v>
      </c>
      <c r="O1092" t="s">
        <v>840</v>
      </c>
      <c r="P1092" t="s">
        <v>6402</v>
      </c>
      <c r="Q1092" t="s">
        <v>6427</v>
      </c>
      <c r="R1092" t="s">
        <v>6420</v>
      </c>
      <c r="S1092" t="s">
        <v>6403</v>
      </c>
      <c r="T1092" t="s">
        <v>6407</v>
      </c>
      <c r="U1092" s="83" t="str">
        <f t="shared" si="17"/>
        <v>WAUKNA_1_SOLAR</v>
      </c>
    </row>
    <row r="1093" spans="1:21" x14ac:dyDescent="0.25">
      <c r="A1093" t="s">
        <v>6397</v>
      </c>
      <c r="B1093" t="s">
        <v>2893</v>
      </c>
      <c r="C1093" t="s">
        <v>6408</v>
      </c>
      <c r="D1093" s="82">
        <v>42147</v>
      </c>
      <c r="E1093" t="s">
        <v>6418</v>
      </c>
      <c r="F1093">
        <v>12</v>
      </c>
      <c r="G1093" s="83">
        <v>11</v>
      </c>
      <c r="H1093">
        <v>1</v>
      </c>
      <c r="I1093" t="s">
        <v>6887</v>
      </c>
      <c r="K1093" t="s">
        <v>6427</v>
      </c>
      <c r="L1093" t="s">
        <v>5312</v>
      </c>
      <c r="M1093" t="s">
        <v>5312</v>
      </c>
      <c r="N1093" t="s">
        <v>6401</v>
      </c>
      <c r="O1093" t="s">
        <v>2894</v>
      </c>
      <c r="P1093" t="s">
        <v>6402</v>
      </c>
      <c r="Q1093" t="s">
        <v>6427</v>
      </c>
      <c r="R1093" t="s">
        <v>6420</v>
      </c>
      <c r="S1093" t="s">
        <v>6403</v>
      </c>
      <c r="T1093" t="s">
        <v>6407</v>
      </c>
      <c r="U1093" s="83" t="str">
        <f t="shared" si="17"/>
        <v>CORCAN_1_SOLAR2</v>
      </c>
    </row>
    <row r="1094" spans="1:21" x14ac:dyDescent="0.25">
      <c r="A1094" t="s">
        <v>6397</v>
      </c>
      <c r="B1094" t="s">
        <v>3929</v>
      </c>
      <c r="C1094" t="s">
        <v>6408</v>
      </c>
      <c r="D1094" s="82">
        <v>42433</v>
      </c>
      <c r="E1094" t="s">
        <v>6418</v>
      </c>
      <c r="F1094">
        <v>20</v>
      </c>
      <c r="G1094" s="83">
        <v>20</v>
      </c>
      <c r="H1094">
        <v>1</v>
      </c>
      <c r="I1094" t="s">
        <v>7226</v>
      </c>
      <c r="K1094" t="s">
        <v>6427</v>
      </c>
      <c r="L1094" t="s">
        <v>5312</v>
      </c>
      <c r="M1094" t="s">
        <v>5312</v>
      </c>
      <c r="N1094" t="s">
        <v>6401</v>
      </c>
      <c r="O1094" t="s">
        <v>2379</v>
      </c>
      <c r="P1094" t="s">
        <v>6402</v>
      </c>
      <c r="Q1094" t="s">
        <v>6427</v>
      </c>
      <c r="R1094" t="s">
        <v>6420</v>
      </c>
      <c r="S1094" t="s">
        <v>6403</v>
      </c>
      <c r="T1094" t="s">
        <v>6407</v>
      </c>
      <c r="U1094" s="83" t="str">
        <f t="shared" si="17"/>
        <v>FRESHW_1_SOLAR1</v>
      </c>
    </row>
    <row r="1095" spans="1:21" x14ac:dyDescent="0.25">
      <c r="A1095" t="s">
        <v>6397</v>
      </c>
      <c r="B1095" t="s">
        <v>5100</v>
      </c>
      <c r="C1095" t="s">
        <v>6408</v>
      </c>
      <c r="D1095" s="82">
        <v>42129</v>
      </c>
      <c r="E1095" t="s">
        <v>6418</v>
      </c>
      <c r="F1095">
        <v>19.8</v>
      </c>
      <c r="G1095" s="83">
        <v>19.75</v>
      </c>
      <c r="H1095">
        <v>1</v>
      </c>
      <c r="I1095" t="s">
        <v>1485</v>
      </c>
      <c r="K1095" t="s">
        <v>6427</v>
      </c>
      <c r="L1095" t="s">
        <v>5312</v>
      </c>
      <c r="M1095" t="s">
        <v>5312</v>
      </c>
      <c r="N1095" t="s">
        <v>6401</v>
      </c>
      <c r="O1095" t="s">
        <v>1486</v>
      </c>
      <c r="P1095" t="s">
        <v>6402</v>
      </c>
      <c r="Q1095" t="s">
        <v>6427</v>
      </c>
      <c r="R1095" t="s">
        <v>6420</v>
      </c>
      <c r="S1095" t="s">
        <v>6403</v>
      </c>
      <c r="T1095" t="s">
        <v>6407</v>
      </c>
      <c r="U1095" s="83" t="str">
        <f t="shared" si="17"/>
        <v>WAUKNA_1_SOLAR2</v>
      </c>
    </row>
    <row r="1096" spans="1:21" x14ac:dyDescent="0.25">
      <c r="A1096" t="s">
        <v>6397</v>
      </c>
      <c r="B1096" t="s">
        <v>2345</v>
      </c>
      <c r="C1096" t="s">
        <v>6408</v>
      </c>
      <c r="D1096" s="82">
        <v>42361</v>
      </c>
      <c r="E1096" t="s">
        <v>3399</v>
      </c>
      <c r="F1096">
        <v>3</v>
      </c>
      <c r="G1096" s="83">
        <v>3</v>
      </c>
      <c r="H1096">
        <v>1</v>
      </c>
      <c r="I1096" t="s">
        <v>2026</v>
      </c>
      <c r="K1096" t="s">
        <v>1127</v>
      </c>
      <c r="L1096" t="s">
        <v>5312</v>
      </c>
      <c r="M1096" t="s">
        <v>5312</v>
      </c>
      <c r="N1096" t="s">
        <v>6401</v>
      </c>
      <c r="O1096" t="s">
        <v>2027</v>
      </c>
      <c r="P1096" t="s">
        <v>6402</v>
      </c>
      <c r="Q1096" t="s">
        <v>1127</v>
      </c>
      <c r="R1096" t="s">
        <v>3399</v>
      </c>
      <c r="S1096" t="s">
        <v>6403</v>
      </c>
      <c r="T1096" t="s">
        <v>6404</v>
      </c>
      <c r="U1096" s="83" t="str">
        <f t="shared" si="17"/>
        <v>MIDWD_2_WIND2</v>
      </c>
    </row>
    <row r="1097" spans="1:21" x14ac:dyDescent="0.25">
      <c r="A1097" t="s">
        <v>6397</v>
      </c>
      <c r="B1097" t="s">
        <v>6570</v>
      </c>
      <c r="C1097" t="s">
        <v>6399</v>
      </c>
      <c r="D1097" t="s">
        <v>6400</v>
      </c>
      <c r="E1097" t="s">
        <v>3399</v>
      </c>
      <c r="F1097">
        <v>24</v>
      </c>
      <c r="G1097" s="83">
        <v>24</v>
      </c>
      <c r="H1097">
        <v>1</v>
      </c>
      <c r="I1097" t="s">
        <v>6443</v>
      </c>
      <c r="J1097" t="s">
        <v>1069</v>
      </c>
      <c r="L1097" t="s">
        <v>5312</v>
      </c>
      <c r="M1097" t="s">
        <v>5319</v>
      </c>
      <c r="N1097" t="s">
        <v>6401</v>
      </c>
      <c r="O1097" t="s">
        <v>6571</v>
      </c>
      <c r="P1097" t="s">
        <v>6402</v>
      </c>
      <c r="R1097" t="s">
        <v>3399</v>
      </c>
      <c r="S1097" t="s">
        <v>6403</v>
      </c>
      <c r="T1097" t="s">
        <v>6404</v>
      </c>
      <c r="U1097" s="83" t="str">
        <f t="shared" si="17"/>
        <v>BRODIE_2_WIND</v>
      </c>
    </row>
    <row r="1098" spans="1:21" x14ac:dyDescent="0.25">
      <c r="A1098" t="s">
        <v>6397</v>
      </c>
      <c r="B1098" t="s">
        <v>7383</v>
      </c>
      <c r="C1098" t="s">
        <v>6399</v>
      </c>
      <c r="D1098" t="s">
        <v>6400</v>
      </c>
      <c r="E1098" t="s">
        <v>3399</v>
      </c>
      <c r="F1098">
        <v>78</v>
      </c>
      <c r="G1098" s="83">
        <v>78</v>
      </c>
      <c r="H1098">
        <v>1</v>
      </c>
      <c r="I1098" t="s">
        <v>6443</v>
      </c>
      <c r="J1098" t="s">
        <v>1069</v>
      </c>
      <c r="L1098" t="s">
        <v>5312</v>
      </c>
      <c r="M1098" t="s">
        <v>5319</v>
      </c>
      <c r="N1098" t="s">
        <v>6401</v>
      </c>
      <c r="O1098" t="s">
        <v>7384</v>
      </c>
      <c r="P1098" t="s">
        <v>6402</v>
      </c>
      <c r="R1098" t="s">
        <v>3399</v>
      </c>
      <c r="S1098" t="s">
        <v>6403</v>
      </c>
      <c r="T1098" t="s">
        <v>6404</v>
      </c>
      <c r="U1098" s="83" t="str">
        <f t="shared" si="17"/>
        <v>BRODIE_2_WIND</v>
      </c>
    </row>
    <row r="1099" spans="1:21" x14ac:dyDescent="0.25">
      <c r="A1099" t="s">
        <v>6397</v>
      </c>
      <c r="B1099" t="s">
        <v>3514</v>
      </c>
      <c r="C1099" t="s">
        <v>6408</v>
      </c>
      <c r="D1099" s="82">
        <v>40997</v>
      </c>
      <c r="E1099" t="s">
        <v>3399</v>
      </c>
      <c r="F1099" t="s">
        <v>6432</v>
      </c>
      <c r="G1099" s="83">
        <v>102</v>
      </c>
      <c r="H1099">
        <v>1</v>
      </c>
      <c r="I1099" t="s">
        <v>7374</v>
      </c>
      <c r="J1099" t="s">
        <v>1069</v>
      </c>
      <c r="K1099" t="s">
        <v>1127</v>
      </c>
      <c r="L1099" t="s">
        <v>5312</v>
      </c>
      <c r="M1099" t="s">
        <v>5319</v>
      </c>
      <c r="N1099" t="s">
        <v>6401</v>
      </c>
      <c r="O1099" t="s">
        <v>1069</v>
      </c>
      <c r="P1099" t="s">
        <v>6402</v>
      </c>
      <c r="Q1099" t="s">
        <v>1127</v>
      </c>
      <c r="R1099" t="s">
        <v>3399</v>
      </c>
      <c r="S1099" t="s">
        <v>6403</v>
      </c>
      <c r="T1099" t="s">
        <v>6404</v>
      </c>
      <c r="U1099" s="83" t="str">
        <f t="shared" si="17"/>
        <v>BRODIE_2_WIND</v>
      </c>
    </row>
    <row r="1100" spans="1:21" x14ac:dyDescent="0.25">
      <c r="A1100" t="s">
        <v>6397</v>
      </c>
      <c r="B1100" t="s">
        <v>5370</v>
      </c>
      <c r="C1100" t="s">
        <v>6408</v>
      </c>
      <c r="D1100" s="82">
        <v>42706</v>
      </c>
      <c r="E1100" t="s">
        <v>6418</v>
      </c>
      <c r="F1100">
        <v>92</v>
      </c>
      <c r="G1100" s="83">
        <v>92</v>
      </c>
      <c r="H1100">
        <v>1</v>
      </c>
      <c r="I1100" t="s">
        <v>1859</v>
      </c>
      <c r="K1100" t="s">
        <v>1127</v>
      </c>
      <c r="L1100" t="s">
        <v>5312</v>
      </c>
      <c r="M1100" t="s">
        <v>5312</v>
      </c>
      <c r="N1100" t="s">
        <v>6401</v>
      </c>
      <c r="O1100" t="s">
        <v>1860</v>
      </c>
      <c r="P1100" t="s">
        <v>6402</v>
      </c>
      <c r="Q1100" t="s">
        <v>1127</v>
      </c>
      <c r="R1100" t="s">
        <v>6420</v>
      </c>
      <c r="S1100" t="s">
        <v>6403</v>
      </c>
      <c r="T1100" t="s">
        <v>6404</v>
      </c>
      <c r="U1100" s="83" t="str">
        <f t="shared" si="17"/>
        <v>COPMT4_2_SOLAR4</v>
      </c>
    </row>
    <row r="1101" spans="1:21" x14ac:dyDescent="0.25">
      <c r="A1101" t="s">
        <v>6397</v>
      </c>
      <c r="B1101" t="s">
        <v>3697</v>
      </c>
      <c r="C1101" t="s">
        <v>6408</v>
      </c>
      <c r="D1101" s="82">
        <v>40344</v>
      </c>
      <c r="E1101" t="s">
        <v>6418</v>
      </c>
      <c r="F1101">
        <v>48</v>
      </c>
      <c r="G1101" s="83">
        <v>48</v>
      </c>
      <c r="H1101">
        <v>1</v>
      </c>
      <c r="I1101" t="s">
        <v>7150</v>
      </c>
      <c r="K1101" t="s">
        <v>1127</v>
      </c>
      <c r="L1101" t="s">
        <v>5312</v>
      </c>
      <c r="M1101" t="s">
        <v>5312</v>
      </c>
      <c r="N1101" t="s">
        <v>6401</v>
      </c>
      <c r="O1101" t="s">
        <v>833</v>
      </c>
      <c r="P1101" t="s">
        <v>6402</v>
      </c>
      <c r="Q1101" t="s">
        <v>1127</v>
      </c>
      <c r="R1101" t="s">
        <v>6420</v>
      </c>
      <c r="S1101" t="s">
        <v>6403</v>
      </c>
      <c r="T1101" t="s">
        <v>6404</v>
      </c>
      <c r="U1101" s="83" t="str">
        <f t="shared" si="17"/>
        <v>COPMTN_2_SOLAR1</v>
      </c>
    </row>
    <row r="1102" spans="1:21" x14ac:dyDescent="0.25">
      <c r="A1102" t="s">
        <v>6397</v>
      </c>
      <c r="B1102" t="s">
        <v>3696</v>
      </c>
      <c r="C1102" t="s">
        <v>6408</v>
      </c>
      <c r="D1102" s="82">
        <v>40819</v>
      </c>
      <c r="E1102" t="s">
        <v>6418</v>
      </c>
      <c r="F1102">
        <v>10</v>
      </c>
      <c r="G1102" s="83">
        <v>10</v>
      </c>
      <c r="H1102">
        <v>1</v>
      </c>
      <c r="I1102" t="s">
        <v>7150</v>
      </c>
      <c r="K1102" t="s">
        <v>1127</v>
      </c>
      <c r="L1102" t="s">
        <v>5312</v>
      </c>
      <c r="M1102" t="s">
        <v>5312</v>
      </c>
      <c r="N1102" t="s">
        <v>6401</v>
      </c>
      <c r="O1102" t="s">
        <v>867</v>
      </c>
      <c r="P1102" t="s">
        <v>6402</v>
      </c>
      <c r="Q1102" t="s">
        <v>1127</v>
      </c>
      <c r="R1102" t="s">
        <v>6420</v>
      </c>
      <c r="S1102" t="s">
        <v>6403</v>
      </c>
      <c r="T1102" t="s">
        <v>6404</v>
      </c>
      <c r="U1102" s="83" t="str">
        <f t="shared" si="17"/>
        <v>COPMTN_2_CM10</v>
      </c>
    </row>
    <row r="1103" spans="1:21" x14ac:dyDescent="0.25">
      <c r="A1103" t="s">
        <v>6397</v>
      </c>
      <c r="B1103" t="s">
        <v>4521</v>
      </c>
      <c r="C1103" t="s">
        <v>6408</v>
      </c>
      <c r="D1103" s="82">
        <v>39370</v>
      </c>
      <c r="E1103" t="s">
        <v>6409</v>
      </c>
      <c r="F1103">
        <v>5.2</v>
      </c>
      <c r="G1103" s="83">
        <v>4.5</v>
      </c>
      <c r="H1103">
        <v>1</v>
      </c>
      <c r="I1103" t="s">
        <v>6511</v>
      </c>
      <c r="K1103" t="s">
        <v>6427</v>
      </c>
      <c r="L1103" t="s">
        <v>5312</v>
      </c>
      <c r="M1103" t="s">
        <v>5312</v>
      </c>
      <c r="N1103" t="s">
        <v>6401</v>
      </c>
      <c r="O1103" t="s">
        <v>4520</v>
      </c>
      <c r="P1103" t="s">
        <v>6402</v>
      </c>
      <c r="Q1103" t="s">
        <v>6512</v>
      </c>
      <c r="R1103" t="s">
        <v>6425</v>
      </c>
      <c r="S1103" t="s">
        <v>6403</v>
      </c>
      <c r="T1103" t="s">
        <v>6407</v>
      </c>
      <c r="U1103" s="83" t="str">
        <f t="shared" si="17"/>
        <v>PALALT_7_COBUG</v>
      </c>
    </row>
    <row r="1104" spans="1:21" x14ac:dyDescent="0.25">
      <c r="A1104" t="s">
        <v>6397</v>
      </c>
      <c r="B1104" t="s">
        <v>3693</v>
      </c>
      <c r="C1104" t="s">
        <v>6408</v>
      </c>
      <c r="D1104" s="82">
        <v>29952</v>
      </c>
      <c r="E1104" t="s">
        <v>6429</v>
      </c>
      <c r="F1104">
        <v>41.9</v>
      </c>
      <c r="G1104" s="83">
        <v>13.4</v>
      </c>
      <c r="H1104">
        <v>1</v>
      </c>
      <c r="I1104" t="s">
        <v>6443</v>
      </c>
      <c r="K1104" t="s">
        <v>1127</v>
      </c>
      <c r="L1104" t="s">
        <v>5319</v>
      </c>
      <c r="M1104" t="s">
        <v>5312</v>
      </c>
      <c r="N1104" t="s">
        <v>6401</v>
      </c>
      <c r="O1104" t="s">
        <v>1189</v>
      </c>
      <c r="P1104" t="s">
        <v>6402</v>
      </c>
      <c r="Q1104" t="s">
        <v>1127</v>
      </c>
      <c r="R1104" t="s">
        <v>6429</v>
      </c>
      <c r="S1104" t="s">
        <v>6403</v>
      </c>
      <c r="T1104" t="s">
        <v>6404</v>
      </c>
      <c r="U1104" s="83" t="str">
        <f t="shared" si="17"/>
        <v>CONTRL_1_QF</v>
      </c>
    </row>
    <row r="1105" spans="1:21" x14ac:dyDescent="0.25">
      <c r="A1105" t="s">
        <v>6397</v>
      </c>
      <c r="B1105" t="s">
        <v>5003</v>
      </c>
      <c r="C1105" t="s">
        <v>6408</v>
      </c>
      <c r="D1105" s="82">
        <v>30317</v>
      </c>
      <c r="E1105" t="s">
        <v>6448</v>
      </c>
      <c r="F1105">
        <v>20</v>
      </c>
      <c r="G1105" s="83">
        <v>19</v>
      </c>
      <c r="H1105">
        <v>1</v>
      </c>
      <c r="I1105" t="s">
        <v>6449</v>
      </c>
      <c r="K1105" t="s">
        <v>6427</v>
      </c>
      <c r="L1105" t="s">
        <v>5319</v>
      </c>
      <c r="M1105" t="s">
        <v>5312</v>
      </c>
      <c r="N1105" t="s">
        <v>6401</v>
      </c>
      <c r="O1105" t="s">
        <v>5002</v>
      </c>
      <c r="P1105" t="s">
        <v>6402</v>
      </c>
      <c r="Q1105" t="s">
        <v>6427</v>
      </c>
      <c r="R1105" t="s">
        <v>6437</v>
      </c>
      <c r="S1105" t="s">
        <v>6403</v>
      </c>
      <c r="T1105" t="s">
        <v>6407</v>
      </c>
      <c r="U1105" s="83" t="str">
        <f t="shared" si="17"/>
        <v>UNCHEM_1_UNIT</v>
      </c>
    </row>
    <row r="1106" spans="1:21" x14ac:dyDescent="0.25">
      <c r="A1106" t="s">
        <v>6397</v>
      </c>
      <c r="B1106" t="s">
        <v>6349</v>
      </c>
      <c r="C1106" t="s">
        <v>6408</v>
      </c>
      <c r="D1106" s="82">
        <v>42776</v>
      </c>
      <c r="E1106" t="s">
        <v>6418</v>
      </c>
      <c r="F1106">
        <v>15</v>
      </c>
      <c r="G1106" s="83">
        <v>14.4</v>
      </c>
      <c r="H1106">
        <v>1</v>
      </c>
      <c r="I1106" t="s">
        <v>7249</v>
      </c>
      <c r="K1106" t="s">
        <v>1127</v>
      </c>
      <c r="L1106" t="s">
        <v>5312</v>
      </c>
      <c r="M1106" t="s">
        <v>5312</v>
      </c>
      <c r="N1106" t="s">
        <v>6401</v>
      </c>
      <c r="O1106" t="s">
        <v>6348</v>
      </c>
      <c r="P1106" t="s">
        <v>6402</v>
      </c>
      <c r="Q1106" t="s">
        <v>7250</v>
      </c>
      <c r="R1106" t="s">
        <v>6420</v>
      </c>
      <c r="S1106" t="s">
        <v>6403</v>
      </c>
      <c r="T1106" t="s">
        <v>6404</v>
      </c>
      <c r="U1106" s="83" t="str">
        <f t="shared" si="17"/>
        <v>VEAVST_1_SOLAR</v>
      </c>
    </row>
    <row r="1107" spans="1:21" x14ac:dyDescent="0.25">
      <c r="A1107" t="s">
        <v>6397</v>
      </c>
      <c r="B1107" t="s">
        <v>4079</v>
      </c>
      <c r="C1107" t="s">
        <v>6408</v>
      </c>
      <c r="D1107" t="s">
        <v>6400</v>
      </c>
      <c r="E1107" t="s">
        <v>6413</v>
      </c>
      <c r="F1107">
        <v>1.5</v>
      </c>
      <c r="G1107" s="83">
        <v>1.5</v>
      </c>
      <c r="H1107">
        <v>1</v>
      </c>
      <c r="I1107" t="s">
        <v>6674</v>
      </c>
      <c r="K1107" t="s">
        <v>6427</v>
      </c>
      <c r="L1107" t="s">
        <v>5319</v>
      </c>
      <c r="M1107" t="s">
        <v>5312</v>
      </c>
      <c r="N1107" t="s">
        <v>6401</v>
      </c>
      <c r="O1107" t="s">
        <v>591</v>
      </c>
      <c r="P1107" t="s">
        <v>6402</v>
      </c>
      <c r="Q1107" t="s">
        <v>6427</v>
      </c>
      <c r="R1107" t="s">
        <v>3385</v>
      </c>
      <c r="S1107" t="s">
        <v>6403</v>
      </c>
      <c r="T1107" t="s">
        <v>6407</v>
      </c>
      <c r="U1107" s="83" t="str">
        <f t="shared" si="17"/>
        <v>HIGGNS_1_COMBIE</v>
      </c>
    </row>
    <row r="1108" spans="1:21" x14ac:dyDescent="0.25">
      <c r="A1108" t="s">
        <v>6397</v>
      </c>
      <c r="B1108" t="s">
        <v>4236</v>
      </c>
      <c r="C1108" t="s">
        <v>6408</v>
      </c>
      <c r="D1108" s="82">
        <v>40534</v>
      </c>
      <c r="E1108" t="s">
        <v>6409</v>
      </c>
      <c r="F1108" t="s">
        <v>6432</v>
      </c>
      <c r="G1108" s="83">
        <v>641</v>
      </c>
      <c r="H1108">
        <v>1</v>
      </c>
      <c r="I1108" t="s">
        <v>6414</v>
      </c>
      <c r="J1108" t="s">
        <v>4235</v>
      </c>
      <c r="K1108" t="s">
        <v>6427</v>
      </c>
      <c r="L1108" t="s">
        <v>5312</v>
      </c>
      <c r="M1108" t="s">
        <v>5319</v>
      </c>
      <c r="N1108" t="s">
        <v>6401</v>
      </c>
      <c r="O1108" t="s">
        <v>4235</v>
      </c>
      <c r="P1108" t="s">
        <v>6402</v>
      </c>
      <c r="Q1108" t="s">
        <v>6427</v>
      </c>
      <c r="R1108" t="s">
        <v>6436</v>
      </c>
      <c r="S1108" t="s">
        <v>6403</v>
      </c>
      <c r="T1108" t="s">
        <v>6407</v>
      </c>
      <c r="U1108" s="83" t="str">
        <f t="shared" si="17"/>
        <v>COLUSA_2_PL1X3</v>
      </c>
    </row>
    <row r="1109" spans="1:21" x14ac:dyDescent="0.25">
      <c r="A1109" t="s">
        <v>6397</v>
      </c>
      <c r="B1109" t="s">
        <v>4236</v>
      </c>
      <c r="C1109" t="s">
        <v>6399</v>
      </c>
      <c r="D1109" t="s">
        <v>6400</v>
      </c>
      <c r="E1109" t="s">
        <v>6409</v>
      </c>
      <c r="F1109">
        <v>213.5</v>
      </c>
      <c r="G1109" s="83">
        <v>213.5</v>
      </c>
      <c r="H1109">
        <v>1</v>
      </c>
      <c r="I1109" t="s">
        <v>6414</v>
      </c>
      <c r="J1109" t="s">
        <v>4235</v>
      </c>
      <c r="L1109" t="s">
        <v>5312</v>
      </c>
      <c r="M1109" t="s">
        <v>5319</v>
      </c>
      <c r="N1109" t="s">
        <v>6401</v>
      </c>
      <c r="O1109" t="s">
        <v>6580</v>
      </c>
      <c r="P1109" t="s">
        <v>6402</v>
      </c>
      <c r="R1109" t="s">
        <v>6425</v>
      </c>
      <c r="S1109" t="s">
        <v>6403</v>
      </c>
      <c r="T1109" t="s">
        <v>6407</v>
      </c>
      <c r="U1109" s="83" t="str">
        <f t="shared" si="17"/>
        <v>COLUSA_2_PL1X3</v>
      </c>
    </row>
    <row r="1110" spans="1:21" x14ac:dyDescent="0.25">
      <c r="A1110" t="s">
        <v>6397</v>
      </c>
      <c r="B1110" t="s">
        <v>4236</v>
      </c>
      <c r="C1110" t="s">
        <v>6399</v>
      </c>
      <c r="D1110" t="s">
        <v>6400</v>
      </c>
      <c r="E1110" t="s">
        <v>6409</v>
      </c>
      <c r="F1110">
        <v>411</v>
      </c>
      <c r="G1110" s="83">
        <v>411</v>
      </c>
      <c r="H1110">
        <v>1</v>
      </c>
      <c r="I1110" t="s">
        <v>6414</v>
      </c>
      <c r="J1110" t="s">
        <v>4235</v>
      </c>
      <c r="L1110" t="s">
        <v>5312</v>
      </c>
      <c r="M1110" t="s">
        <v>5319</v>
      </c>
      <c r="N1110" t="s">
        <v>6401</v>
      </c>
      <c r="O1110" t="s">
        <v>6671</v>
      </c>
      <c r="P1110" t="s">
        <v>6402</v>
      </c>
      <c r="R1110" t="s">
        <v>6425</v>
      </c>
      <c r="S1110" t="s">
        <v>6403</v>
      </c>
      <c r="T1110" t="s">
        <v>6407</v>
      </c>
      <c r="U1110" s="83" t="str">
        <f t="shared" si="17"/>
        <v>COLUSA_2_PL1X3</v>
      </c>
    </row>
    <row r="1111" spans="1:21" x14ac:dyDescent="0.25">
      <c r="A1111" t="s">
        <v>6397</v>
      </c>
      <c r="B1111" t="s">
        <v>4236</v>
      </c>
      <c r="C1111" t="s">
        <v>6399</v>
      </c>
      <c r="D1111" t="s">
        <v>6400</v>
      </c>
      <c r="E1111" t="s">
        <v>6409</v>
      </c>
      <c r="F1111">
        <v>213.5</v>
      </c>
      <c r="G1111" s="83">
        <v>213.5</v>
      </c>
      <c r="H1111">
        <v>1</v>
      </c>
      <c r="I1111" t="s">
        <v>6414</v>
      </c>
      <c r="J1111" t="s">
        <v>4235</v>
      </c>
      <c r="L1111" t="s">
        <v>5312</v>
      </c>
      <c r="M1111" t="s">
        <v>5319</v>
      </c>
      <c r="N1111" t="s">
        <v>6401</v>
      </c>
      <c r="O1111" t="s">
        <v>7296</v>
      </c>
      <c r="P1111" t="s">
        <v>6402</v>
      </c>
      <c r="R1111" t="s">
        <v>6425</v>
      </c>
      <c r="S1111" t="s">
        <v>6403</v>
      </c>
      <c r="T1111" t="s">
        <v>6407</v>
      </c>
      <c r="U1111" s="83" t="str">
        <f t="shared" si="17"/>
        <v>COLUSA_2_PL1X3</v>
      </c>
    </row>
    <row r="1112" spans="1:21" x14ac:dyDescent="0.25">
      <c r="A1112" t="s">
        <v>6397</v>
      </c>
      <c r="B1112" t="s">
        <v>3540</v>
      </c>
      <c r="C1112" t="s">
        <v>6408</v>
      </c>
      <c r="D1112" s="82">
        <v>41983</v>
      </c>
      <c r="E1112" t="s">
        <v>6418</v>
      </c>
      <c r="F1112">
        <v>15</v>
      </c>
      <c r="G1112" s="83">
        <v>15</v>
      </c>
      <c r="H1112">
        <v>1</v>
      </c>
      <c r="I1112" t="s">
        <v>6517</v>
      </c>
      <c r="K1112" t="s">
        <v>1127</v>
      </c>
      <c r="L1112" t="s">
        <v>5312</v>
      </c>
      <c r="M1112" t="s">
        <v>5312</v>
      </c>
      <c r="N1112" t="s">
        <v>6401</v>
      </c>
      <c r="O1112" t="s">
        <v>2581</v>
      </c>
      <c r="P1112" t="s">
        <v>6402</v>
      </c>
      <c r="Q1112" t="s">
        <v>1127</v>
      </c>
      <c r="R1112" t="s">
        <v>6420</v>
      </c>
      <c r="S1112" t="s">
        <v>6403</v>
      </c>
      <c r="T1112" t="s">
        <v>6404</v>
      </c>
      <c r="U1112" s="83" t="str">
        <f t="shared" si="17"/>
        <v>CAMLOT_2_SOLAR2</v>
      </c>
    </row>
    <row r="1113" spans="1:21" x14ac:dyDescent="0.25">
      <c r="A1113" t="s">
        <v>6397</v>
      </c>
      <c r="B1113" t="s">
        <v>5384</v>
      </c>
      <c r="C1113" t="s">
        <v>6408</v>
      </c>
      <c r="D1113" s="82">
        <v>42298</v>
      </c>
      <c r="E1113" t="s">
        <v>6418</v>
      </c>
      <c r="F1113">
        <v>19</v>
      </c>
      <c r="G1113" s="83">
        <v>19</v>
      </c>
      <c r="H1113">
        <v>1</v>
      </c>
      <c r="I1113" t="s">
        <v>7377</v>
      </c>
      <c r="K1113" t="s">
        <v>6427</v>
      </c>
      <c r="L1113" t="s">
        <v>5312</v>
      </c>
      <c r="M1113" t="s">
        <v>5312</v>
      </c>
      <c r="N1113" t="s">
        <v>6401</v>
      </c>
      <c r="O1113" t="s">
        <v>935</v>
      </c>
      <c r="P1113" t="s">
        <v>6402</v>
      </c>
      <c r="Q1113" t="s">
        <v>6427</v>
      </c>
      <c r="R1113" t="s">
        <v>6420</v>
      </c>
      <c r="S1113" t="s">
        <v>6403</v>
      </c>
      <c r="T1113" t="s">
        <v>6407</v>
      </c>
      <c r="U1113" s="83" t="str">
        <f t="shared" si="17"/>
        <v>CUMBIA_1_SOLAR</v>
      </c>
    </row>
    <row r="1114" spans="1:21" x14ac:dyDescent="0.25">
      <c r="A1114" t="s">
        <v>6397</v>
      </c>
      <c r="B1114" t="s">
        <v>3988</v>
      </c>
      <c r="C1114" t="s">
        <v>6408</v>
      </c>
      <c r="D1114" s="82">
        <v>41618</v>
      </c>
      <c r="E1114" t="s">
        <v>6418</v>
      </c>
      <c r="F1114">
        <v>10</v>
      </c>
      <c r="G1114" s="83">
        <v>10</v>
      </c>
      <c r="H1114">
        <v>1</v>
      </c>
      <c r="I1114" t="s">
        <v>7255</v>
      </c>
      <c r="K1114" t="s">
        <v>1127</v>
      </c>
      <c r="L1114" t="s">
        <v>5312</v>
      </c>
      <c r="M1114" t="s">
        <v>5312</v>
      </c>
      <c r="N1114" t="s">
        <v>6401</v>
      </c>
      <c r="O1114" t="s">
        <v>1575</v>
      </c>
      <c r="P1114" t="s">
        <v>6402</v>
      </c>
      <c r="Q1114" t="s">
        <v>1127</v>
      </c>
      <c r="R1114" t="s">
        <v>6420</v>
      </c>
      <c r="S1114" t="s">
        <v>6403</v>
      </c>
      <c r="T1114" t="s">
        <v>6404</v>
      </c>
      <c r="U1114" s="83" t="str">
        <f t="shared" si="17"/>
        <v>GLDTWN_6_COLUM3</v>
      </c>
    </row>
    <row r="1115" spans="1:21" x14ac:dyDescent="0.25">
      <c r="A1115" t="s">
        <v>6397</v>
      </c>
      <c r="B1115" t="s">
        <v>6696</v>
      </c>
      <c r="C1115" t="s">
        <v>6399</v>
      </c>
      <c r="D1115" t="s">
        <v>6400</v>
      </c>
      <c r="E1115" t="s">
        <v>6413</v>
      </c>
      <c r="F1115">
        <v>126</v>
      </c>
      <c r="G1115" s="83">
        <v>126</v>
      </c>
      <c r="H1115">
        <v>1</v>
      </c>
      <c r="I1115" t="s">
        <v>6511</v>
      </c>
      <c r="J1115" t="s">
        <v>3683</v>
      </c>
      <c r="L1115" t="s">
        <v>5312</v>
      </c>
      <c r="M1115" t="s">
        <v>5319</v>
      </c>
      <c r="N1115" t="s">
        <v>6401</v>
      </c>
      <c r="O1115" t="s">
        <v>6697</v>
      </c>
      <c r="P1115" t="s">
        <v>6402</v>
      </c>
      <c r="R1115" t="s">
        <v>3385</v>
      </c>
      <c r="S1115" t="s">
        <v>6403</v>
      </c>
      <c r="T1115" t="s">
        <v>6407</v>
      </c>
      <c r="U1115" s="83" t="str">
        <f t="shared" si="17"/>
        <v>COLVIL_7_PL1X2</v>
      </c>
    </row>
    <row r="1116" spans="1:21" x14ac:dyDescent="0.25">
      <c r="A1116" t="s">
        <v>6397</v>
      </c>
      <c r="B1116" t="s">
        <v>3684</v>
      </c>
      <c r="C1116" t="s">
        <v>6408</v>
      </c>
      <c r="D1116" t="s">
        <v>6400</v>
      </c>
      <c r="E1116" t="s">
        <v>6413</v>
      </c>
      <c r="F1116" t="s">
        <v>6432</v>
      </c>
      <c r="G1116" s="83">
        <v>246.86</v>
      </c>
      <c r="H1116">
        <v>1</v>
      </c>
      <c r="I1116" t="s">
        <v>6511</v>
      </c>
      <c r="J1116" t="s">
        <v>3683</v>
      </c>
      <c r="K1116" t="s">
        <v>6427</v>
      </c>
      <c r="L1116" t="s">
        <v>5312</v>
      </c>
      <c r="M1116" t="s">
        <v>5319</v>
      </c>
      <c r="N1116" t="s">
        <v>6401</v>
      </c>
      <c r="O1116" t="s">
        <v>3683</v>
      </c>
      <c r="P1116" t="s">
        <v>6402</v>
      </c>
      <c r="Q1116" t="s">
        <v>6512</v>
      </c>
      <c r="R1116" t="s">
        <v>3385</v>
      </c>
      <c r="S1116" t="s">
        <v>6403</v>
      </c>
      <c r="T1116" t="s">
        <v>6407</v>
      </c>
      <c r="U1116" s="83" t="str">
        <f t="shared" si="17"/>
        <v>COLVIL_7_PL1X2</v>
      </c>
    </row>
    <row r="1117" spans="1:21" x14ac:dyDescent="0.25">
      <c r="A1117" t="s">
        <v>6397</v>
      </c>
      <c r="B1117" t="s">
        <v>7245</v>
      </c>
      <c r="C1117" t="s">
        <v>6399</v>
      </c>
      <c r="D1117" t="s">
        <v>6400</v>
      </c>
      <c r="E1117" t="s">
        <v>6413</v>
      </c>
      <c r="F1117">
        <v>126.5</v>
      </c>
      <c r="G1117" s="83">
        <v>126.5</v>
      </c>
      <c r="H1117">
        <v>1</v>
      </c>
      <c r="I1117" t="s">
        <v>6511</v>
      </c>
      <c r="J1117" t="s">
        <v>3683</v>
      </c>
      <c r="L1117" t="s">
        <v>5312</v>
      </c>
      <c r="M1117" t="s">
        <v>5319</v>
      </c>
      <c r="N1117" t="s">
        <v>6401</v>
      </c>
      <c r="O1117" t="s">
        <v>7246</v>
      </c>
      <c r="P1117" t="s">
        <v>6402</v>
      </c>
      <c r="R1117" t="s">
        <v>3385</v>
      </c>
      <c r="S1117" t="s">
        <v>6403</v>
      </c>
      <c r="T1117" t="s">
        <v>6407</v>
      </c>
      <c r="U1117" s="83" t="str">
        <f t="shared" si="17"/>
        <v>COLVIL_7_PL1X2</v>
      </c>
    </row>
    <row r="1118" spans="1:21" x14ac:dyDescent="0.25">
      <c r="A1118" t="s">
        <v>905</v>
      </c>
      <c r="B1118" t="s">
        <v>6452</v>
      </c>
      <c r="C1118" t="s">
        <v>6408</v>
      </c>
      <c r="D1118" s="82">
        <v>43465</v>
      </c>
      <c r="E1118" t="s">
        <v>6418</v>
      </c>
      <c r="F1118">
        <v>74.8</v>
      </c>
      <c r="G1118" s="83">
        <v>74.8</v>
      </c>
      <c r="H1118">
        <v>1</v>
      </c>
      <c r="I1118" t="s">
        <v>6453</v>
      </c>
      <c r="K1118" t="s">
        <v>1127</v>
      </c>
      <c r="L1118" t="s">
        <v>5312</v>
      </c>
      <c r="M1118" t="s">
        <v>5312</v>
      </c>
      <c r="N1118" t="s">
        <v>6434</v>
      </c>
      <c r="O1118" t="s">
        <v>6454</v>
      </c>
      <c r="P1118" t="s">
        <v>6402</v>
      </c>
      <c r="Q1118" t="s">
        <v>1127</v>
      </c>
      <c r="R1118" t="s">
        <v>6420</v>
      </c>
      <c r="S1118" t="s">
        <v>6403</v>
      </c>
      <c r="T1118" t="s">
        <v>6404</v>
      </c>
      <c r="U1118" s="83" t="str">
        <f t="shared" si="17"/>
        <v>COLGNS_2_CNSSR1</v>
      </c>
    </row>
    <row r="1119" spans="1:21" x14ac:dyDescent="0.25">
      <c r="A1119" t="s">
        <v>6397</v>
      </c>
      <c r="B1119" t="s">
        <v>3676</v>
      </c>
      <c r="C1119" t="s">
        <v>6408</v>
      </c>
      <c r="D1119" s="82">
        <v>25204</v>
      </c>
      <c r="E1119" t="s">
        <v>6413</v>
      </c>
      <c r="F1119">
        <v>175.7</v>
      </c>
      <c r="G1119" s="83">
        <v>175.67</v>
      </c>
      <c r="H1119">
        <v>1</v>
      </c>
      <c r="I1119" t="s">
        <v>6629</v>
      </c>
      <c r="K1119" t="s">
        <v>6427</v>
      </c>
      <c r="L1119" t="s">
        <v>5312</v>
      </c>
      <c r="M1119" t="s">
        <v>5312</v>
      </c>
      <c r="N1119" t="s">
        <v>6401</v>
      </c>
      <c r="O1119" t="s">
        <v>3675</v>
      </c>
      <c r="P1119" t="s">
        <v>6402</v>
      </c>
      <c r="Q1119" t="s">
        <v>6427</v>
      </c>
      <c r="R1119" t="s">
        <v>3385</v>
      </c>
      <c r="S1119" t="s">
        <v>6403</v>
      </c>
      <c r="T1119" t="s">
        <v>6407</v>
      </c>
      <c r="U1119" s="83" t="str">
        <f t="shared" si="17"/>
        <v>COLGAT_7_UNIT 2</v>
      </c>
    </row>
    <row r="1120" spans="1:21" x14ac:dyDescent="0.25">
      <c r="A1120" t="s">
        <v>6397</v>
      </c>
      <c r="B1120" t="s">
        <v>3674</v>
      </c>
      <c r="C1120" t="s">
        <v>6408</v>
      </c>
      <c r="D1120" s="82">
        <v>25204</v>
      </c>
      <c r="E1120" t="s">
        <v>6413</v>
      </c>
      <c r="F1120">
        <v>176.7</v>
      </c>
      <c r="G1120" s="83">
        <v>176.72</v>
      </c>
      <c r="H1120">
        <v>1</v>
      </c>
      <c r="I1120" t="s">
        <v>6629</v>
      </c>
      <c r="K1120" t="s">
        <v>6427</v>
      </c>
      <c r="L1120" t="s">
        <v>5312</v>
      </c>
      <c r="M1120" t="s">
        <v>5312</v>
      </c>
      <c r="N1120" t="s">
        <v>6401</v>
      </c>
      <c r="O1120" t="s">
        <v>3673</v>
      </c>
      <c r="P1120" t="s">
        <v>6402</v>
      </c>
      <c r="Q1120" t="s">
        <v>6427</v>
      </c>
      <c r="R1120" t="s">
        <v>3385</v>
      </c>
      <c r="S1120" t="s">
        <v>6403</v>
      </c>
      <c r="T1120" t="s">
        <v>6407</v>
      </c>
      <c r="U1120" s="83" t="str">
        <f t="shared" si="17"/>
        <v>COLGAT_7_UNIT 1</v>
      </c>
    </row>
    <row r="1121" spans="1:21" x14ac:dyDescent="0.25">
      <c r="A1121" t="s">
        <v>6397</v>
      </c>
      <c r="B1121" t="s">
        <v>3669</v>
      </c>
      <c r="C1121" t="s">
        <v>6408</v>
      </c>
      <c r="D1121" s="82">
        <v>28856</v>
      </c>
      <c r="E1121" t="s">
        <v>6413</v>
      </c>
      <c r="F1121">
        <v>13</v>
      </c>
      <c r="G1121" s="83">
        <v>13</v>
      </c>
      <c r="H1121">
        <v>1</v>
      </c>
      <c r="I1121" t="s">
        <v>6414</v>
      </c>
      <c r="K1121" t="s">
        <v>6427</v>
      </c>
      <c r="L1121" t="s">
        <v>5312</v>
      </c>
      <c r="M1121" t="s">
        <v>5312</v>
      </c>
      <c r="N1121" t="s">
        <v>6401</v>
      </c>
      <c r="O1121" t="s">
        <v>430</v>
      </c>
      <c r="P1121" t="s">
        <v>6402</v>
      </c>
      <c r="Q1121" t="s">
        <v>6427</v>
      </c>
      <c r="R1121" t="s">
        <v>3385</v>
      </c>
      <c r="S1121" t="s">
        <v>6403</v>
      </c>
      <c r="T1121" t="s">
        <v>6407</v>
      </c>
      <c r="U1121" s="83" t="str">
        <f t="shared" si="17"/>
        <v>COLEMN_2_UNIT</v>
      </c>
    </row>
    <row r="1122" spans="1:21" x14ac:dyDescent="0.25">
      <c r="A1122" t="s">
        <v>6397</v>
      </c>
      <c r="B1122" t="s">
        <v>6357</v>
      </c>
      <c r="C1122" t="s">
        <v>6408</v>
      </c>
      <c r="D1122" s="82">
        <v>42711</v>
      </c>
      <c r="E1122" t="s">
        <v>6418</v>
      </c>
      <c r="F1122">
        <v>2.4</v>
      </c>
      <c r="G1122" s="83">
        <v>2.33</v>
      </c>
      <c r="H1122">
        <v>1</v>
      </c>
      <c r="I1122" t="s">
        <v>2384</v>
      </c>
      <c r="K1122" t="s">
        <v>6456</v>
      </c>
      <c r="L1122" t="s">
        <v>5312</v>
      </c>
      <c r="M1122" t="s">
        <v>5312</v>
      </c>
      <c r="N1122" t="s">
        <v>6401</v>
      </c>
      <c r="O1122" t="s">
        <v>2385</v>
      </c>
      <c r="P1122" t="s">
        <v>6402</v>
      </c>
      <c r="Q1122" t="s">
        <v>6456</v>
      </c>
      <c r="R1122" t="s">
        <v>6420</v>
      </c>
      <c r="S1122" t="s">
        <v>6403</v>
      </c>
      <c r="T1122" t="s">
        <v>6404</v>
      </c>
      <c r="U1122" s="83" t="str">
        <f t="shared" si="17"/>
        <v>VLCNTR_6_VCSLR</v>
      </c>
    </row>
    <row r="1123" spans="1:21" x14ac:dyDescent="0.25">
      <c r="A1123" t="s">
        <v>6397</v>
      </c>
      <c r="B1123" t="s">
        <v>4756</v>
      </c>
      <c r="C1123" t="s">
        <v>6408</v>
      </c>
      <c r="D1123" s="82">
        <v>41473</v>
      </c>
      <c r="E1123" t="s">
        <v>3785</v>
      </c>
      <c r="F1123">
        <v>5</v>
      </c>
      <c r="G1123" s="83">
        <v>1.5</v>
      </c>
      <c r="H1123">
        <v>1</v>
      </c>
      <c r="I1123" t="s">
        <v>7241</v>
      </c>
      <c r="K1123" t="s">
        <v>6427</v>
      </c>
      <c r="L1123" t="s">
        <v>5312</v>
      </c>
      <c r="M1123" t="s">
        <v>5312</v>
      </c>
      <c r="N1123" t="s">
        <v>6401</v>
      </c>
      <c r="O1123" t="s">
        <v>61</v>
      </c>
      <c r="P1123" t="s">
        <v>6402</v>
      </c>
      <c r="Q1123" t="s">
        <v>6427</v>
      </c>
      <c r="R1123" t="s">
        <v>6410</v>
      </c>
      <c r="S1123" t="s">
        <v>6403</v>
      </c>
      <c r="T1123" t="s">
        <v>6451</v>
      </c>
      <c r="U1123" s="83" t="str">
        <f t="shared" si="17"/>
        <v>SANLOB_1_LNDFIL</v>
      </c>
    </row>
    <row r="1124" spans="1:21" x14ac:dyDescent="0.25">
      <c r="A1124" t="s">
        <v>6397</v>
      </c>
      <c r="B1124" t="s">
        <v>3695</v>
      </c>
      <c r="C1124" t="s">
        <v>6408</v>
      </c>
      <c r="D1124" s="82">
        <v>41087</v>
      </c>
      <c r="E1124" t="s">
        <v>6418</v>
      </c>
      <c r="F1124">
        <v>155</v>
      </c>
      <c r="G1124" s="83">
        <v>155</v>
      </c>
      <c r="H1124">
        <v>1</v>
      </c>
      <c r="I1124" t="s">
        <v>7365</v>
      </c>
      <c r="K1124" t="s">
        <v>1127</v>
      </c>
      <c r="L1124" t="s">
        <v>5312</v>
      </c>
      <c r="M1124" t="s">
        <v>5312</v>
      </c>
      <c r="N1124" t="s">
        <v>6401</v>
      </c>
      <c r="O1124" t="s">
        <v>884</v>
      </c>
      <c r="P1124" t="s">
        <v>6402</v>
      </c>
      <c r="Q1124" t="s">
        <v>1127</v>
      </c>
      <c r="R1124" t="s">
        <v>6420</v>
      </c>
      <c r="S1124" t="s">
        <v>6403</v>
      </c>
      <c r="T1124" t="s">
        <v>6404</v>
      </c>
      <c r="U1124" s="83" t="str">
        <f t="shared" si="17"/>
        <v>COPMT2_2_SOLAR2</v>
      </c>
    </row>
    <row r="1125" spans="1:21" x14ac:dyDescent="0.25">
      <c r="A1125" t="s">
        <v>6397</v>
      </c>
      <c r="B1125" t="s">
        <v>3644</v>
      </c>
      <c r="C1125" t="s">
        <v>6408</v>
      </c>
      <c r="D1125" s="82">
        <v>41816</v>
      </c>
      <c r="E1125" t="s">
        <v>6418</v>
      </c>
      <c r="F1125">
        <v>1.5</v>
      </c>
      <c r="G1125" s="83">
        <v>1.5</v>
      </c>
      <c r="H1125">
        <v>1</v>
      </c>
      <c r="I1125" t="s">
        <v>7168</v>
      </c>
      <c r="K1125" t="s">
        <v>6427</v>
      </c>
      <c r="L1125" t="s">
        <v>5312</v>
      </c>
      <c r="M1125" t="s">
        <v>5312</v>
      </c>
      <c r="N1125" t="s">
        <v>6401</v>
      </c>
      <c r="O1125" t="s">
        <v>880</v>
      </c>
      <c r="P1125" t="s">
        <v>6402</v>
      </c>
      <c r="Q1125" t="s">
        <v>6427</v>
      </c>
      <c r="R1125" t="s">
        <v>6420</v>
      </c>
      <c r="S1125" t="s">
        <v>6403</v>
      </c>
      <c r="T1125" t="s">
        <v>6407</v>
      </c>
      <c r="U1125" s="83" t="str">
        <f t="shared" si="17"/>
        <v>CLOVDL_1_SOLAR</v>
      </c>
    </row>
    <row r="1126" spans="1:21" x14ac:dyDescent="0.25">
      <c r="A1126" t="s">
        <v>6397</v>
      </c>
      <c r="B1126" t="s">
        <v>3739</v>
      </c>
      <c r="C1126" t="s">
        <v>6408</v>
      </c>
      <c r="D1126" s="82">
        <v>41815</v>
      </c>
      <c r="E1126" t="s">
        <v>3785</v>
      </c>
      <c r="F1126">
        <v>0.9</v>
      </c>
      <c r="G1126" s="83">
        <v>0.85</v>
      </c>
      <c r="H1126">
        <v>1</v>
      </c>
      <c r="I1126" t="s">
        <v>7493</v>
      </c>
      <c r="K1126" t="s">
        <v>6427</v>
      </c>
      <c r="L1126" t="s">
        <v>5312</v>
      </c>
      <c r="M1126" t="s">
        <v>5312</v>
      </c>
      <c r="N1126" t="s">
        <v>6401</v>
      </c>
      <c r="O1126" t="s">
        <v>44</v>
      </c>
      <c r="P1126" t="s">
        <v>6402</v>
      </c>
      <c r="Q1126" t="s">
        <v>6427</v>
      </c>
      <c r="R1126" t="s">
        <v>6410</v>
      </c>
      <c r="S1126" t="s">
        <v>6403</v>
      </c>
      <c r="T1126" t="s">
        <v>6407</v>
      </c>
      <c r="U1126" s="83" t="str">
        <f t="shared" si="17"/>
        <v>CSTOGA_6_LNDFIL</v>
      </c>
    </row>
    <row r="1127" spans="1:21" x14ac:dyDescent="0.25">
      <c r="A1127" t="s">
        <v>6397</v>
      </c>
      <c r="B1127" t="s">
        <v>3645</v>
      </c>
      <c r="C1127" t="s">
        <v>6408</v>
      </c>
      <c r="D1127" s="82">
        <v>42496</v>
      </c>
      <c r="E1127" t="s">
        <v>6413</v>
      </c>
      <c r="F1127">
        <v>1</v>
      </c>
      <c r="G1127" s="83">
        <v>0.99</v>
      </c>
      <c r="H1127">
        <v>1</v>
      </c>
      <c r="I1127" t="s">
        <v>7450</v>
      </c>
      <c r="K1127" t="s">
        <v>6427</v>
      </c>
      <c r="L1127" t="s">
        <v>5319</v>
      </c>
      <c r="M1127" t="s">
        <v>5312</v>
      </c>
      <c r="N1127" t="s">
        <v>6401</v>
      </c>
      <c r="O1127" t="s">
        <v>506</v>
      </c>
      <c r="P1127" t="s">
        <v>6402</v>
      </c>
      <c r="Q1127" t="s">
        <v>6427</v>
      </c>
      <c r="R1127" t="s">
        <v>3385</v>
      </c>
      <c r="S1127" t="s">
        <v>6403</v>
      </c>
      <c r="T1127" t="s">
        <v>6407</v>
      </c>
      <c r="U1127" s="83" t="str">
        <f t="shared" si="17"/>
        <v>CLOVER_2_UNIT</v>
      </c>
    </row>
    <row r="1128" spans="1:21" x14ac:dyDescent="0.25">
      <c r="A1128" t="s">
        <v>6397</v>
      </c>
      <c r="B1128" t="s">
        <v>3516</v>
      </c>
      <c r="C1128" t="s">
        <v>6408</v>
      </c>
      <c r="D1128" s="82">
        <v>38411</v>
      </c>
      <c r="E1128" t="s">
        <v>6409</v>
      </c>
      <c r="F1128" t="s">
        <v>6432</v>
      </c>
      <c r="G1128" s="83">
        <v>28</v>
      </c>
      <c r="H1128">
        <v>1</v>
      </c>
      <c r="I1128" t="s">
        <v>6646</v>
      </c>
      <c r="J1128" t="s">
        <v>3515</v>
      </c>
      <c r="K1128" t="s">
        <v>1127</v>
      </c>
      <c r="L1128" t="s">
        <v>5312</v>
      </c>
      <c r="M1128" t="s">
        <v>5319</v>
      </c>
      <c r="N1128" t="s">
        <v>6401</v>
      </c>
      <c r="O1128" t="s">
        <v>3515</v>
      </c>
      <c r="P1128" t="s">
        <v>6402</v>
      </c>
      <c r="Q1128" t="s">
        <v>6641</v>
      </c>
      <c r="R1128" t="s">
        <v>6436</v>
      </c>
      <c r="S1128" t="s">
        <v>6403</v>
      </c>
      <c r="T1128" t="s">
        <v>6404</v>
      </c>
      <c r="U1128" s="83" t="str">
        <f t="shared" si="17"/>
        <v>CORONS_6_CLRWTR</v>
      </c>
    </row>
    <row r="1129" spans="1:21" x14ac:dyDescent="0.25">
      <c r="A1129" t="s">
        <v>6397</v>
      </c>
      <c r="B1129" t="s">
        <v>4082</v>
      </c>
      <c r="C1129" t="s">
        <v>6408</v>
      </c>
      <c r="D1129" s="82">
        <v>31297</v>
      </c>
      <c r="E1129" t="s">
        <v>6413</v>
      </c>
      <c r="F1129">
        <v>3.8</v>
      </c>
      <c r="G1129" s="83">
        <v>3.75</v>
      </c>
      <c r="H1129">
        <v>1</v>
      </c>
      <c r="I1129" t="s">
        <v>6414</v>
      </c>
      <c r="K1129" t="s">
        <v>6427</v>
      </c>
      <c r="L1129" t="s">
        <v>5319</v>
      </c>
      <c r="M1129" t="s">
        <v>5312</v>
      </c>
      <c r="N1129" t="s">
        <v>6401</v>
      </c>
      <c r="O1129" t="s">
        <v>4081</v>
      </c>
      <c r="P1129" t="s">
        <v>6402</v>
      </c>
      <c r="Q1129" t="s">
        <v>6427</v>
      </c>
      <c r="R1129" t="s">
        <v>3385</v>
      </c>
      <c r="S1129" t="s">
        <v>6403</v>
      </c>
      <c r="T1129" t="s">
        <v>6407</v>
      </c>
      <c r="U1129" s="83" t="str">
        <f t="shared" si="17"/>
        <v>HILAND_7_YOLOWD</v>
      </c>
    </row>
    <row r="1130" spans="1:21" x14ac:dyDescent="0.25">
      <c r="A1130" t="s">
        <v>6397</v>
      </c>
      <c r="B1130" t="s">
        <v>4253</v>
      </c>
      <c r="C1130" t="s">
        <v>6408</v>
      </c>
      <c r="D1130" s="82">
        <v>36161</v>
      </c>
      <c r="E1130" t="s">
        <v>6409</v>
      </c>
      <c r="F1130">
        <v>1.6</v>
      </c>
      <c r="G1130" s="83">
        <v>0.3</v>
      </c>
      <c r="H1130">
        <v>1</v>
      </c>
      <c r="I1130" t="s">
        <v>7589</v>
      </c>
      <c r="K1130" t="s">
        <v>6427</v>
      </c>
      <c r="L1130" t="s">
        <v>5312</v>
      </c>
      <c r="M1130" t="s">
        <v>5312</v>
      </c>
      <c r="N1130" t="s">
        <v>6401</v>
      </c>
      <c r="O1130" t="s">
        <v>4252</v>
      </c>
      <c r="P1130" t="s">
        <v>6402</v>
      </c>
      <c r="Q1130" t="s">
        <v>6427</v>
      </c>
      <c r="R1130" t="s">
        <v>6410</v>
      </c>
      <c r="S1130" t="s">
        <v>6403</v>
      </c>
      <c r="T1130" t="s">
        <v>6407</v>
      </c>
      <c r="U1130" s="83" t="str">
        <f t="shared" si="17"/>
        <v>LAWRNC_7_SUNYVL</v>
      </c>
    </row>
    <row r="1131" spans="1:21" x14ac:dyDescent="0.25">
      <c r="A1131" t="s">
        <v>6397</v>
      </c>
      <c r="B1131" t="s">
        <v>4366</v>
      </c>
      <c r="C1131" t="s">
        <v>6408</v>
      </c>
      <c r="D1131" s="82">
        <v>42349</v>
      </c>
      <c r="E1131" t="s">
        <v>6418</v>
      </c>
      <c r="F1131">
        <v>5</v>
      </c>
      <c r="G1131" s="83">
        <v>5</v>
      </c>
      <c r="H1131">
        <v>1</v>
      </c>
      <c r="I1131" t="s">
        <v>7116</v>
      </c>
      <c r="K1131" t="s">
        <v>6427</v>
      </c>
      <c r="L1131" t="s">
        <v>5312</v>
      </c>
      <c r="M1131" t="s">
        <v>5312</v>
      </c>
      <c r="N1131" t="s">
        <v>6401</v>
      </c>
      <c r="O1131" t="s">
        <v>1800</v>
      </c>
      <c r="P1131" t="s">
        <v>6402</v>
      </c>
      <c r="Q1131" t="s">
        <v>6427</v>
      </c>
      <c r="R1131" t="s">
        <v>6420</v>
      </c>
      <c r="S1131" t="s">
        <v>6403</v>
      </c>
      <c r="T1131" t="s">
        <v>6407</v>
      </c>
      <c r="U1131" s="83" t="str">
        <f t="shared" si="17"/>
        <v>MNDOTA_1_SOLAR2</v>
      </c>
    </row>
    <row r="1132" spans="1:21" x14ac:dyDescent="0.25">
      <c r="A1132" t="s">
        <v>6397</v>
      </c>
      <c r="B1132" t="s">
        <v>3699</v>
      </c>
      <c r="C1132" t="s">
        <v>6408</v>
      </c>
      <c r="D1132" s="82">
        <v>42013</v>
      </c>
      <c r="E1132" t="s">
        <v>6418</v>
      </c>
      <c r="F1132">
        <v>20</v>
      </c>
      <c r="G1132" s="83">
        <v>20</v>
      </c>
      <c r="H1132">
        <v>1</v>
      </c>
      <c r="I1132" t="s">
        <v>6871</v>
      </c>
      <c r="K1132" t="s">
        <v>6427</v>
      </c>
      <c r="L1132" t="s">
        <v>5312</v>
      </c>
      <c r="M1132" t="s">
        <v>5312</v>
      </c>
      <c r="N1132" t="s">
        <v>6401</v>
      </c>
      <c r="O1132" t="s">
        <v>932</v>
      </c>
      <c r="P1132" t="s">
        <v>6402</v>
      </c>
      <c r="Q1132" t="s">
        <v>6427</v>
      </c>
      <c r="R1132" t="s">
        <v>6420</v>
      </c>
      <c r="S1132" t="s">
        <v>6403</v>
      </c>
      <c r="T1132" t="s">
        <v>6407</v>
      </c>
      <c r="U1132" s="83" t="str">
        <f t="shared" si="17"/>
        <v>CORCAN_1_SOLAR1</v>
      </c>
    </row>
    <row r="1133" spans="1:21" x14ac:dyDescent="0.25">
      <c r="A1133" t="s">
        <v>6397</v>
      </c>
      <c r="B1133" t="s">
        <v>3567</v>
      </c>
      <c r="C1133" t="s">
        <v>6408</v>
      </c>
      <c r="D1133" s="82">
        <v>38876</v>
      </c>
      <c r="E1133" t="s">
        <v>6409</v>
      </c>
      <c r="F1133">
        <v>40</v>
      </c>
      <c r="G1133" s="83">
        <v>35.5</v>
      </c>
      <c r="H1133">
        <v>1</v>
      </c>
      <c r="I1133" t="s">
        <v>3567</v>
      </c>
      <c r="K1133" t="s">
        <v>6456</v>
      </c>
      <c r="L1133" t="s">
        <v>5312</v>
      </c>
      <c r="M1133" t="s">
        <v>5312</v>
      </c>
      <c r="N1133" t="s">
        <v>6401</v>
      </c>
      <c r="O1133" t="s">
        <v>3566</v>
      </c>
      <c r="P1133" t="s">
        <v>6402</v>
      </c>
      <c r="Q1133" t="s">
        <v>6456</v>
      </c>
      <c r="R1133" t="s">
        <v>6425</v>
      </c>
      <c r="S1133" t="s">
        <v>6403</v>
      </c>
      <c r="T1133" t="s">
        <v>6404</v>
      </c>
      <c r="U1133" s="83" t="str">
        <f t="shared" si="17"/>
        <v>OTAY_6_PL1X2</v>
      </c>
    </row>
    <row r="1134" spans="1:21" x14ac:dyDescent="0.25">
      <c r="A1134" t="s">
        <v>6397</v>
      </c>
      <c r="B1134" t="s">
        <v>3623</v>
      </c>
      <c r="C1134" t="s">
        <v>6408</v>
      </c>
      <c r="D1134" s="82">
        <v>39576</v>
      </c>
      <c r="E1134" t="s">
        <v>3483</v>
      </c>
      <c r="F1134">
        <v>12.5</v>
      </c>
      <c r="G1134" s="83">
        <v>10.8</v>
      </c>
      <c r="H1134">
        <v>1</v>
      </c>
      <c r="I1134" t="s">
        <v>7099</v>
      </c>
      <c r="K1134" t="s">
        <v>6427</v>
      </c>
      <c r="L1134" t="s">
        <v>5312</v>
      </c>
      <c r="M1134" t="s">
        <v>5312</v>
      </c>
      <c r="N1134" t="s">
        <v>6401</v>
      </c>
      <c r="O1134" t="s">
        <v>179</v>
      </c>
      <c r="P1134" t="s">
        <v>6402</v>
      </c>
      <c r="Q1134" t="s">
        <v>6427</v>
      </c>
      <c r="R1134" t="s">
        <v>6437</v>
      </c>
      <c r="S1134" t="s">
        <v>6403</v>
      </c>
      <c r="T1134" t="s">
        <v>6407</v>
      </c>
      <c r="U1134" s="83" t="str">
        <f t="shared" si="17"/>
        <v>CHWCHL_1_BIOMAS</v>
      </c>
    </row>
    <row r="1135" spans="1:21" x14ac:dyDescent="0.25">
      <c r="A1135" t="s">
        <v>6397</v>
      </c>
      <c r="B1135" t="s">
        <v>3625</v>
      </c>
      <c r="C1135" t="s">
        <v>6408</v>
      </c>
      <c r="D1135" s="82">
        <v>37055</v>
      </c>
      <c r="E1135" t="s">
        <v>6409</v>
      </c>
      <c r="F1135">
        <v>48.6</v>
      </c>
      <c r="G1135" s="83">
        <v>48.6</v>
      </c>
      <c r="H1135">
        <v>1</v>
      </c>
      <c r="I1135" t="s">
        <v>7136</v>
      </c>
      <c r="K1135" t="s">
        <v>6427</v>
      </c>
      <c r="L1135" t="s">
        <v>5312</v>
      </c>
      <c r="M1135" t="s">
        <v>5312</v>
      </c>
      <c r="N1135" t="s">
        <v>6401</v>
      </c>
      <c r="O1135" t="s">
        <v>3624</v>
      </c>
      <c r="P1135" t="s">
        <v>6402</v>
      </c>
      <c r="Q1135" t="s">
        <v>6427</v>
      </c>
      <c r="R1135" t="s">
        <v>6410</v>
      </c>
      <c r="S1135" t="s">
        <v>6403</v>
      </c>
      <c r="T1135" t="s">
        <v>6407</v>
      </c>
      <c r="U1135" s="83" t="str">
        <f t="shared" si="17"/>
        <v>CHWCHL_1_UNIT</v>
      </c>
    </row>
    <row r="1136" spans="1:21" x14ac:dyDescent="0.25">
      <c r="A1136" t="s">
        <v>6397</v>
      </c>
      <c r="B1136" t="s">
        <v>4773</v>
      </c>
      <c r="C1136" t="s">
        <v>6408</v>
      </c>
      <c r="D1136" s="82">
        <v>40505</v>
      </c>
      <c r="E1136" t="s">
        <v>3785</v>
      </c>
      <c r="F1136">
        <v>9.1999999999999993</v>
      </c>
      <c r="G1136" s="83">
        <v>8</v>
      </c>
      <c r="H1136">
        <v>1</v>
      </c>
      <c r="I1136" t="s">
        <v>7206</v>
      </c>
      <c r="K1136" t="s">
        <v>1127</v>
      </c>
      <c r="L1136" t="s">
        <v>5319</v>
      </c>
      <c r="M1136" t="s">
        <v>5312</v>
      </c>
      <c r="N1136" t="s">
        <v>6401</v>
      </c>
      <c r="O1136" t="s">
        <v>2649</v>
      </c>
      <c r="P1136" t="s">
        <v>6402</v>
      </c>
      <c r="Q1136" t="s">
        <v>1127</v>
      </c>
      <c r="R1136" t="s">
        <v>6425</v>
      </c>
      <c r="S1136" t="s">
        <v>6403</v>
      </c>
      <c r="T1136" t="s">
        <v>6404</v>
      </c>
      <c r="U1136" s="83" t="str">
        <f t="shared" si="17"/>
        <v>SAUGUS_7_CHIQCN</v>
      </c>
    </row>
    <row r="1137" spans="1:21" x14ac:dyDescent="0.25">
      <c r="A1137" t="s">
        <v>6397</v>
      </c>
      <c r="B1137" t="s">
        <v>3614</v>
      </c>
      <c r="C1137" t="s">
        <v>6408</v>
      </c>
      <c r="D1137" s="82">
        <v>40148</v>
      </c>
      <c r="E1137" t="s">
        <v>6418</v>
      </c>
      <c r="F1137">
        <v>2</v>
      </c>
      <c r="G1137" s="83">
        <v>1</v>
      </c>
      <c r="H1137">
        <v>1</v>
      </c>
      <c r="I1137" t="s">
        <v>6554</v>
      </c>
      <c r="K1137" t="s">
        <v>1127</v>
      </c>
      <c r="L1137" t="s">
        <v>5312</v>
      </c>
      <c r="M1137" t="s">
        <v>5312</v>
      </c>
      <c r="N1137" t="s">
        <v>6401</v>
      </c>
      <c r="O1137" t="s">
        <v>1381</v>
      </c>
      <c r="P1137" t="s">
        <v>6402</v>
      </c>
      <c r="Q1137" t="s">
        <v>1127</v>
      </c>
      <c r="R1137" t="s">
        <v>6420</v>
      </c>
      <c r="S1137" t="s">
        <v>6403</v>
      </c>
      <c r="T1137" t="s">
        <v>6404</v>
      </c>
      <c r="U1137" s="83" t="str">
        <f t="shared" si="17"/>
        <v>CHINO_2_SOLAR</v>
      </c>
    </row>
    <row r="1138" spans="1:21" x14ac:dyDescent="0.25">
      <c r="A1138" t="s">
        <v>6397</v>
      </c>
      <c r="B1138" t="s">
        <v>3612</v>
      </c>
      <c r="C1138" t="s">
        <v>6408</v>
      </c>
      <c r="D1138" s="82">
        <v>31778</v>
      </c>
      <c r="E1138" t="s">
        <v>6429</v>
      </c>
      <c r="F1138">
        <v>21.8</v>
      </c>
      <c r="G1138" s="83">
        <v>0.57999999999999996</v>
      </c>
      <c r="H1138">
        <v>1</v>
      </c>
      <c r="I1138" t="s">
        <v>6443</v>
      </c>
      <c r="K1138" t="s">
        <v>1127</v>
      </c>
      <c r="L1138" t="s">
        <v>5319</v>
      </c>
      <c r="M1138" t="s">
        <v>5312</v>
      </c>
      <c r="N1138" t="s">
        <v>6401</v>
      </c>
      <c r="O1138" t="s">
        <v>1134</v>
      </c>
      <c r="P1138" t="s">
        <v>6402</v>
      </c>
      <c r="Q1138" t="s">
        <v>1127</v>
      </c>
      <c r="R1138" t="s">
        <v>6429</v>
      </c>
      <c r="S1138" t="s">
        <v>6403</v>
      </c>
      <c r="T1138" t="s">
        <v>6404</v>
      </c>
      <c r="U1138" s="83" t="str">
        <f t="shared" si="17"/>
        <v>CHINO_2_QF</v>
      </c>
    </row>
    <row r="1139" spans="1:21" x14ac:dyDescent="0.25">
      <c r="A1139" t="s">
        <v>6397</v>
      </c>
      <c r="B1139" t="s">
        <v>5367</v>
      </c>
      <c r="C1139" t="s">
        <v>6408</v>
      </c>
      <c r="D1139" s="82">
        <v>43278</v>
      </c>
      <c r="E1139" t="s">
        <v>6409</v>
      </c>
      <c r="F1139">
        <v>31.6</v>
      </c>
      <c r="G1139" s="83">
        <v>26</v>
      </c>
      <c r="H1139">
        <v>1</v>
      </c>
      <c r="I1139" t="s">
        <v>7507</v>
      </c>
      <c r="K1139" t="s">
        <v>1127</v>
      </c>
      <c r="L1139" t="s">
        <v>5319</v>
      </c>
      <c r="M1139" t="s">
        <v>5312</v>
      </c>
      <c r="N1139" t="s">
        <v>6401</v>
      </c>
      <c r="O1139" t="s">
        <v>3617</v>
      </c>
      <c r="P1139" t="s">
        <v>6402</v>
      </c>
      <c r="Q1139" t="s">
        <v>1127</v>
      </c>
      <c r="R1139" t="s">
        <v>6436</v>
      </c>
      <c r="S1139" t="s">
        <v>6403</v>
      </c>
      <c r="T1139" t="s">
        <v>6404</v>
      </c>
      <c r="U1139" s="83" t="str">
        <f t="shared" si="17"/>
        <v>CHINO_6_CIMGEN</v>
      </c>
    </row>
    <row r="1140" spans="1:21" x14ac:dyDescent="0.25">
      <c r="A1140" t="s">
        <v>6397</v>
      </c>
      <c r="B1140" t="s">
        <v>4615</v>
      </c>
      <c r="C1140" t="s">
        <v>6408</v>
      </c>
      <c r="D1140" s="82">
        <v>23743</v>
      </c>
      <c r="E1140" t="s">
        <v>6413</v>
      </c>
      <c r="F1140">
        <v>8.4</v>
      </c>
      <c r="G1140" s="83">
        <v>8.4</v>
      </c>
      <c r="H1140">
        <v>1</v>
      </c>
      <c r="I1140" t="s">
        <v>6414</v>
      </c>
      <c r="K1140" t="s">
        <v>6427</v>
      </c>
      <c r="L1140" t="s">
        <v>5312</v>
      </c>
      <c r="M1140" t="s">
        <v>5312</v>
      </c>
      <c r="N1140" t="s">
        <v>6401</v>
      </c>
      <c r="O1140" t="s">
        <v>427</v>
      </c>
      <c r="P1140" t="s">
        <v>6402</v>
      </c>
      <c r="Q1140" t="s">
        <v>6427</v>
      </c>
      <c r="R1140" t="s">
        <v>3385</v>
      </c>
      <c r="S1140" t="s">
        <v>6403</v>
      </c>
      <c r="T1140" t="s">
        <v>6407</v>
      </c>
      <c r="U1140" s="83" t="str">
        <f t="shared" si="17"/>
        <v>PLACVL_1_CHILIB</v>
      </c>
    </row>
    <row r="1141" spans="1:21" x14ac:dyDescent="0.25">
      <c r="A1141" t="s">
        <v>6397</v>
      </c>
      <c r="B1141" t="s">
        <v>5363</v>
      </c>
      <c r="C1141" t="s">
        <v>6408</v>
      </c>
      <c r="D1141" s="82">
        <v>23743</v>
      </c>
      <c r="E1141" t="s">
        <v>6413</v>
      </c>
      <c r="F1141">
        <v>42</v>
      </c>
      <c r="G1141" s="83">
        <v>42</v>
      </c>
      <c r="H1141">
        <v>1</v>
      </c>
      <c r="I1141" t="s">
        <v>6674</v>
      </c>
      <c r="K1141" t="s">
        <v>6427</v>
      </c>
      <c r="L1141" t="s">
        <v>5312</v>
      </c>
      <c r="M1141" t="s">
        <v>5312</v>
      </c>
      <c r="N1141" t="s">
        <v>6401</v>
      </c>
      <c r="O1141" t="s">
        <v>3606</v>
      </c>
      <c r="P1141" t="s">
        <v>6402</v>
      </c>
      <c r="Q1141" t="s">
        <v>6427</v>
      </c>
      <c r="R1141" t="s">
        <v>3385</v>
      </c>
      <c r="S1141" t="s">
        <v>6403</v>
      </c>
      <c r="T1141" t="s">
        <v>6407</v>
      </c>
      <c r="U1141" s="83" t="str">
        <f t="shared" si="17"/>
        <v>CHICPK_7_UNIT 1</v>
      </c>
    </row>
    <row r="1142" spans="1:21" x14ac:dyDescent="0.25">
      <c r="A1142" t="s">
        <v>6397</v>
      </c>
      <c r="B1142" t="s">
        <v>3584</v>
      </c>
      <c r="C1142" t="s">
        <v>6408</v>
      </c>
      <c r="D1142" s="82">
        <v>30158</v>
      </c>
      <c r="E1142" t="s">
        <v>6409</v>
      </c>
      <c r="F1142">
        <v>11.5</v>
      </c>
      <c r="G1142" s="83">
        <v>11.5</v>
      </c>
      <c r="H1142">
        <v>1</v>
      </c>
      <c r="I1142" t="s">
        <v>6414</v>
      </c>
      <c r="K1142" t="s">
        <v>6427</v>
      </c>
      <c r="L1142" t="s">
        <v>5319</v>
      </c>
      <c r="M1142" t="s">
        <v>5312</v>
      </c>
      <c r="N1142" t="s">
        <v>6401</v>
      </c>
      <c r="O1142" t="s">
        <v>3583</v>
      </c>
      <c r="P1142" t="s">
        <v>6402</v>
      </c>
      <c r="Q1142" t="s">
        <v>6427</v>
      </c>
      <c r="R1142" t="s">
        <v>6425</v>
      </c>
      <c r="S1142" t="s">
        <v>6403</v>
      </c>
      <c r="T1142" t="s">
        <v>6451</v>
      </c>
      <c r="U1142" s="83" t="str">
        <f t="shared" si="17"/>
        <v>CHEVCD_6_UNIT</v>
      </c>
    </row>
    <row r="1143" spans="1:21" x14ac:dyDescent="0.25">
      <c r="A1143" t="s">
        <v>6397</v>
      </c>
      <c r="B1143" t="s">
        <v>3778</v>
      </c>
      <c r="C1143" t="s">
        <v>6408</v>
      </c>
      <c r="D1143" s="82">
        <v>32307</v>
      </c>
      <c r="E1143" t="s">
        <v>6409</v>
      </c>
      <c r="F1143">
        <v>56.2</v>
      </c>
      <c r="G1143" s="83">
        <v>48.8</v>
      </c>
      <c r="H1143">
        <v>1</v>
      </c>
      <c r="I1143" t="s">
        <v>6414</v>
      </c>
      <c r="K1143" t="s">
        <v>6427</v>
      </c>
      <c r="L1143" t="s">
        <v>5319</v>
      </c>
      <c r="M1143" t="s">
        <v>5312</v>
      </c>
      <c r="N1143" t="s">
        <v>6401</v>
      </c>
      <c r="O1143" t="s">
        <v>3777</v>
      </c>
      <c r="P1143" t="s">
        <v>6402</v>
      </c>
      <c r="Q1143" t="s">
        <v>6427</v>
      </c>
      <c r="R1143" t="s">
        <v>6425</v>
      </c>
      <c r="S1143" t="s">
        <v>6403</v>
      </c>
      <c r="T1143" t="s">
        <v>6451</v>
      </c>
      <c r="U1143" s="83" t="str">
        <f t="shared" si="17"/>
        <v>DISCOV_1_CHEVRN</v>
      </c>
    </row>
    <row r="1144" spans="1:21" x14ac:dyDescent="0.25">
      <c r="A1144" t="s">
        <v>6397</v>
      </c>
      <c r="B1144" t="s">
        <v>3592</v>
      </c>
      <c r="C1144" t="s">
        <v>6408</v>
      </c>
      <c r="D1144" s="82">
        <v>30239</v>
      </c>
      <c r="E1144" t="s">
        <v>6409</v>
      </c>
      <c r="F1144">
        <v>24.3</v>
      </c>
      <c r="G1144" s="83">
        <v>24.3</v>
      </c>
      <c r="H1144">
        <v>1</v>
      </c>
      <c r="I1144" t="s">
        <v>6414</v>
      </c>
      <c r="K1144" t="s">
        <v>6427</v>
      </c>
      <c r="L1144" t="s">
        <v>5319</v>
      </c>
      <c r="M1144" t="s">
        <v>5312</v>
      </c>
      <c r="N1144" t="s">
        <v>6401</v>
      </c>
      <c r="O1144" t="s">
        <v>3591</v>
      </c>
      <c r="P1144" t="s">
        <v>6402</v>
      </c>
      <c r="Q1144" t="s">
        <v>6427</v>
      </c>
      <c r="R1144" t="s">
        <v>6425</v>
      </c>
      <c r="S1144" t="s">
        <v>6403</v>
      </c>
      <c r="T1144" t="s">
        <v>6451</v>
      </c>
      <c r="U1144" s="83" t="str">
        <f t="shared" si="17"/>
        <v>CHEVCY_1_UNIT</v>
      </c>
    </row>
    <row r="1145" spans="1:21" x14ac:dyDescent="0.25">
      <c r="A1145" t="s">
        <v>6397</v>
      </c>
      <c r="B1145" t="s">
        <v>3586</v>
      </c>
      <c r="C1145" t="s">
        <v>6408</v>
      </c>
      <c r="D1145" s="82">
        <v>31429</v>
      </c>
      <c r="E1145" t="s">
        <v>6409</v>
      </c>
      <c r="F1145">
        <v>19</v>
      </c>
      <c r="G1145" s="83">
        <v>16.5</v>
      </c>
      <c r="H1145">
        <v>1</v>
      </c>
      <c r="I1145" t="s">
        <v>6414</v>
      </c>
      <c r="K1145" t="s">
        <v>6427</v>
      </c>
      <c r="L1145" t="s">
        <v>5319</v>
      </c>
      <c r="M1145" t="s">
        <v>5312</v>
      </c>
      <c r="N1145" t="s">
        <v>6401</v>
      </c>
      <c r="O1145" t="s">
        <v>3585</v>
      </c>
      <c r="P1145" t="s">
        <v>6402</v>
      </c>
      <c r="Q1145" t="s">
        <v>6427</v>
      </c>
      <c r="R1145" t="s">
        <v>6425</v>
      </c>
      <c r="S1145" t="s">
        <v>6403</v>
      </c>
      <c r="T1145" t="s">
        <v>6451</v>
      </c>
      <c r="U1145" s="83" t="str">
        <f t="shared" si="17"/>
        <v>CHEVCO_6_UNIT 1</v>
      </c>
    </row>
    <row r="1146" spans="1:21" x14ac:dyDescent="0.25">
      <c r="A1146" t="s">
        <v>6397</v>
      </c>
      <c r="B1146" t="s">
        <v>3602</v>
      </c>
      <c r="C1146" t="s">
        <v>6408</v>
      </c>
      <c r="D1146" s="82">
        <v>32140</v>
      </c>
      <c r="E1146" t="s">
        <v>6429</v>
      </c>
      <c r="F1146">
        <v>170.7</v>
      </c>
      <c r="G1146" s="83">
        <v>124.87</v>
      </c>
      <c r="H1146">
        <v>1</v>
      </c>
      <c r="I1146" t="s">
        <v>7090</v>
      </c>
      <c r="K1146" t="s">
        <v>1127</v>
      </c>
      <c r="L1146" t="s">
        <v>5319</v>
      </c>
      <c r="M1146" t="s">
        <v>5312</v>
      </c>
      <c r="N1146" t="s">
        <v>6401</v>
      </c>
      <c r="O1146" t="s">
        <v>3601</v>
      </c>
      <c r="P1146" t="s">
        <v>6402</v>
      </c>
      <c r="Q1146" t="s">
        <v>1127</v>
      </c>
      <c r="S1146" t="s">
        <v>6403</v>
      </c>
      <c r="T1146" t="s">
        <v>6404</v>
      </c>
      <c r="U1146" s="83" t="str">
        <f t="shared" si="17"/>
        <v>CHEVMN_2_UNITS</v>
      </c>
    </row>
    <row r="1147" spans="1:21" x14ac:dyDescent="0.25">
      <c r="A1147" t="s">
        <v>6397</v>
      </c>
      <c r="B1147" t="s">
        <v>4934</v>
      </c>
      <c r="C1147" t="s">
        <v>6408</v>
      </c>
      <c r="D1147" s="82">
        <v>33847</v>
      </c>
      <c r="E1147" t="s">
        <v>6409</v>
      </c>
      <c r="F1147" t="s">
        <v>6432</v>
      </c>
      <c r="G1147" s="83">
        <v>56.2</v>
      </c>
      <c r="H1147">
        <v>1</v>
      </c>
      <c r="I1147" t="s">
        <v>7528</v>
      </c>
      <c r="J1147" t="s">
        <v>4933</v>
      </c>
      <c r="K1147" t="s">
        <v>6427</v>
      </c>
      <c r="L1147" t="s">
        <v>5319</v>
      </c>
      <c r="M1147" t="s">
        <v>5319</v>
      </c>
      <c r="N1147" t="s">
        <v>6401</v>
      </c>
      <c r="O1147" t="s">
        <v>4933</v>
      </c>
      <c r="P1147" t="s">
        <v>6402</v>
      </c>
      <c r="Q1147" t="s">
        <v>6427</v>
      </c>
      <c r="R1147" t="s">
        <v>6425</v>
      </c>
      <c r="S1147" t="s">
        <v>6403</v>
      </c>
      <c r="T1147" t="s">
        <v>6407</v>
      </c>
      <c r="U1147" s="83" t="str">
        <f t="shared" si="17"/>
        <v>STOILS_1_UNITS</v>
      </c>
    </row>
    <row r="1148" spans="1:21" x14ac:dyDescent="0.25">
      <c r="A1148" t="s">
        <v>6397</v>
      </c>
      <c r="B1148" t="s">
        <v>5910</v>
      </c>
      <c r="C1148" t="s">
        <v>6408</v>
      </c>
      <c r="D1148" s="82">
        <v>43090</v>
      </c>
      <c r="E1148" t="s">
        <v>6418</v>
      </c>
      <c r="F1148">
        <v>8.5</v>
      </c>
      <c r="G1148" s="83">
        <v>8.5</v>
      </c>
      <c r="H1148">
        <v>1</v>
      </c>
      <c r="I1148" t="s">
        <v>7237</v>
      </c>
      <c r="K1148" t="s">
        <v>6427</v>
      </c>
      <c r="L1148" t="s">
        <v>5312</v>
      </c>
      <c r="M1148" t="s">
        <v>5312</v>
      </c>
      <c r="N1148" t="s">
        <v>6401</v>
      </c>
      <c r="O1148" t="s">
        <v>5909</v>
      </c>
      <c r="P1148" t="s">
        <v>6402</v>
      </c>
      <c r="Q1148" t="s">
        <v>6427</v>
      </c>
      <c r="R1148" t="s">
        <v>6420</v>
      </c>
      <c r="S1148" t="s">
        <v>6403</v>
      </c>
      <c r="T1148" t="s">
        <v>6407</v>
      </c>
      <c r="U1148" s="83" t="str">
        <f t="shared" si="17"/>
        <v>RICHMN_1_CHVSR2</v>
      </c>
    </row>
    <row r="1149" spans="1:21" x14ac:dyDescent="0.25">
      <c r="A1149" t="s">
        <v>6397</v>
      </c>
      <c r="B1149" t="s">
        <v>5912</v>
      </c>
      <c r="C1149" t="s">
        <v>6408</v>
      </c>
      <c r="D1149" s="82">
        <v>43090</v>
      </c>
      <c r="E1149" t="s">
        <v>6418</v>
      </c>
      <c r="F1149">
        <v>2</v>
      </c>
      <c r="G1149" s="83">
        <v>2</v>
      </c>
      <c r="H1149">
        <v>1</v>
      </c>
      <c r="I1149" t="s">
        <v>7237</v>
      </c>
      <c r="K1149" t="s">
        <v>6427</v>
      </c>
      <c r="L1149" t="s">
        <v>5312</v>
      </c>
      <c r="M1149" t="s">
        <v>5312</v>
      </c>
      <c r="N1149" t="s">
        <v>6401</v>
      </c>
      <c r="O1149" t="s">
        <v>5911</v>
      </c>
      <c r="P1149" t="s">
        <v>6402</v>
      </c>
      <c r="Q1149" t="s">
        <v>6427</v>
      </c>
      <c r="R1149" t="s">
        <v>6420</v>
      </c>
      <c r="S1149" t="s">
        <v>6403</v>
      </c>
      <c r="T1149" t="s">
        <v>6407</v>
      </c>
      <c r="U1149" s="83" t="str">
        <f t="shared" si="17"/>
        <v>RICHMN_1_SOLAR</v>
      </c>
    </row>
    <row r="1150" spans="1:21" x14ac:dyDescent="0.25">
      <c r="A1150" t="s">
        <v>6397</v>
      </c>
      <c r="B1150" t="s">
        <v>6314</v>
      </c>
      <c r="C1150" t="s">
        <v>6408</v>
      </c>
      <c r="D1150" s="82">
        <v>43216</v>
      </c>
      <c r="E1150" t="s">
        <v>6409</v>
      </c>
      <c r="F1150">
        <v>28</v>
      </c>
      <c r="G1150" s="83">
        <v>27.5</v>
      </c>
      <c r="H1150">
        <v>1</v>
      </c>
      <c r="I1150" t="s">
        <v>7502</v>
      </c>
      <c r="K1150" t="s">
        <v>1127</v>
      </c>
      <c r="L1150" t="s">
        <v>5312</v>
      </c>
      <c r="M1150" t="s">
        <v>5312</v>
      </c>
      <c r="N1150" t="s">
        <v>6401</v>
      </c>
      <c r="O1150" t="s">
        <v>6313</v>
      </c>
      <c r="P1150" t="s">
        <v>6402</v>
      </c>
      <c r="Q1150" t="s">
        <v>1127</v>
      </c>
      <c r="R1150" t="s">
        <v>6436</v>
      </c>
      <c r="S1150" t="s">
        <v>6403</v>
      </c>
      <c r="T1150" t="s">
        <v>6404</v>
      </c>
      <c r="U1150" s="83" t="str">
        <f t="shared" si="17"/>
        <v>SNCLRA_2_UNIT</v>
      </c>
    </row>
    <row r="1151" spans="1:21" x14ac:dyDescent="0.25">
      <c r="A1151" t="s">
        <v>6397</v>
      </c>
      <c r="B1151" t="s">
        <v>3891</v>
      </c>
      <c r="C1151" t="s">
        <v>6408</v>
      </c>
      <c r="D1151" s="82">
        <v>41628</v>
      </c>
      <c r="E1151" t="s">
        <v>6418</v>
      </c>
      <c r="F1151">
        <v>1.5</v>
      </c>
      <c r="G1151" s="83">
        <v>1</v>
      </c>
      <c r="H1151">
        <v>1</v>
      </c>
      <c r="I1151" t="s">
        <v>6481</v>
      </c>
      <c r="K1151" t="s">
        <v>1127</v>
      </c>
      <c r="L1151" t="s">
        <v>5312</v>
      </c>
      <c r="M1151" t="s">
        <v>5312</v>
      </c>
      <c r="N1151" t="s">
        <v>6401</v>
      </c>
      <c r="O1151" t="s">
        <v>1729</v>
      </c>
      <c r="P1151" t="s">
        <v>6402</v>
      </c>
      <c r="Q1151" t="s">
        <v>1127</v>
      </c>
      <c r="R1151" t="s">
        <v>6420</v>
      </c>
      <c r="S1151" t="s">
        <v>6403</v>
      </c>
      <c r="T1151" t="s">
        <v>6404</v>
      </c>
      <c r="U1151" s="83" t="str">
        <f t="shared" si="17"/>
        <v>ETIWND_2_CHMPNE</v>
      </c>
    </row>
    <row r="1152" spans="1:21" x14ac:dyDescent="0.25">
      <c r="A1152" t="s">
        <v>6397</v>
      </c>
      <c r="B1152" t="s">
        <v>3731</v>
      </c>
      <c r="C1152" t="s">
        <v>6408</v>
      </c>
      <c r="D1152" s="82">
        <v>32952</v>
      </c>
      <c r="E1152" t="s">
        <v>6409</v>
      </c>
      <c r="F1152">
        <v>55.1</v>
      </c>
      <c r="G1152" s="83">
        <v>48.67</v>
      </c>
      <c r="H1152">
        <v>1</v>
      </c>
      <c r="I1152" t="s">
        <v>7381</v>
      </c>
      <c r="K1152" t="s">
        <v>6427</v>
      </c>
      <c r="L1152" t="s">
        <v>5312</v>
      </c>
      <c r="M1152" t="s">
        <v>5312</v>
      </c>
      <c r="N1152" t="s">
        <v>6401</v>
      </c>
      <c r="O1152" t="s">
        <v>3730</v>
      </c>
      <c r="P1152" t="s">
        <v>6402</v>
      </c>
      <c r="Q1152" t="s">
        <v>6427</v>
      </c>
      <c r="R1152" t="s">
        <v>6425</v>
      </c>
      <c r="S1152" t="s">
        <v>6403</v>
      </c>
      <c r="T1152" t="s">
        <v>6451</v>
      </c>
      <c r="U1152" s="83" t="str">
        <f t="shared" si="17"/>
        <v>CHALK_1_UNIT</v>
      </c>
    </row>
    <row r="1153" spans="1:21" x14ac:dyDescent="0.25">
      <c r="A1153" t="s">
        <v>6397</v>
      </c>
      <c r="B1153" t="s">
        <v>5515</v>
      </c>
      <c r="C1153" t="s">
        <v>6408</v>
      </c>
      <c r="D1153" s="82">
        <v>43133</v>
      </c>
      <c r="E1153" t="s">
        <v>3785</v>
      </c>
      <c r="F1153">
        <v>1</v>
      </c>
      <c r="G1153" s="83">
        <v>1</v>
      </c>
      <c r="H1153">
        <v>1</v>
      </c>
      <c r="I1153" t="s">
        <v>6535</v>
      </c>
      <c r="K1153" t="s">
        <v>6427</v>
      </c>
      <c r="L1153" t="s">
        <v>5312</v>
      </c>
      <c r="M1153" t="s">
        <v>5312</v>
      </c>
      <c r="N1153" t="s">
        <v>6401</v>
      </c>
      <c r="O1153" t="s">
        <v>5514</v>
      </c>
      <c r="P1153" t="s">
        <v>6402</v>
      </c>
      <c r="Q1153" t="s">
        <v>6427</v>
      </c>
      <c r="R1153" t="s">
        <v>6410</v>
      </c>
      <c r="S1153" t="s">
        <v>6403</v>
      </c>
      <c r="T1153" t="s">
        <v>6451</v>
      </c>
      <c r="U1153" s="83" t="str">
        <f t="shared" si="17"/>
        <v>OLDRIV_6_CESDBM</v>
      </c>
    </row>
    <row r="1154" spans="1:21" x14ac:dyDescent="0.25">
      <c r="A1154" t="s">
        <v>6397</v>
      </c>
      <c r="B1154" t="s">
        <v>4930</v>
      </c>
      <c r="C1154" t="s">
        <v>6408</v>
      </c>
      <c r="D1154" s="82">
        <v>37151</v>
      </c>
      <c r="E1154" t="s">
        <v>6409</v>
      </c>
      <c r="F1154" t="s">
        <v>6432</v>
      </c>
      <c r="G1154" s="83">
        <v>41.4</v>
      </c>
      <c r="H1154">
        <v>1</v>
      </c>
      <c r="I1154" t="s">
        <v>6582</v>
      </c>
      <c r="J1154" t="s">
        <v>4929</v>
      </c>
      <c r="K1154" t="s">
        <v>1127</v>
      </c>
      <c r="L1154" t="s">
        <v>5312</v>
      </c>
      <c r="M1154" t="s">
        <v>5319</v>
      </c>
      <c r="N1154" t="s">
        <v>6401</v>
      </c>
      <c r="O1154" t="s">
        <v>4929</v>
      </c>
      <c r="P1154" t="s">
        <v>6402</v>
      </c>
      <c r="Q1154" t="s">
        <v>1127</v>
      </c>
      <c r="R1154" t="s">
        <v>6425</v>
      </c>
      <c r="S1154" t="s">
        <v>6403</v>
      </c>
      <c r="T1154" t="s">
        <v>6404</v>
      </c>
      <c r="U1154" s="83" t="str">
        <f t="shared" ref="U1154:U1217" si="18">IF(J1154="",O1154,J1154)</f>
        <v>CENTRY_6_PL1X4</v>
      </c>
    </row>
    <row r="1155" spans="1:21" x14ac:dyDescent="0.25">
      <c r="A1155" t="s">
        <v>6397</v>
      </c>
      <c r="B1155" t="s">
        <v>7306</v>
      </c>
      <c r="C1155" t="s">
        <v>6399</v>
      </c>
      <c r="D1155" t="s">
        <v>6400</v>
      </c>
      <c r="E1155" t="s">
        <v>6409</v>
      </c>
      <c r="F1155">
        <v>10.8</v>
      </c>
      <c r="G1155" s="83">
        <v>10.8</v>
      </c>
      <c r="H1155">
        <v>1</v>
      </c>
      <c r="I1155" t="s">
        <v>6582</v>
      </c>
      <c r="J1155" t="s">
        <v>4929</v>
      </c>
      <c r="L1155" t="s">
        <v>5312</v>
      </c>
      <c r="M1155" t="s">
        <v>5319</v>
      </c>
      <c r="N1155" t="s">
        <v>6401</v>
      </c>
      <c r="O1155" t="s">
        <v>7307</v>
      </c>
      <c r="P1155" t="s">
        <v>6402</v>
      </c>
      <c r="R1155" t="s">
        <v>6425</v>
      </c>
      <c r="S1155" t="s">
        <v>6403</v>
      </c>
      <c r="T1155" t="s">
        <v>6404</v>
      </c>
      <c r="U1155" s="83" t="str">
        <f t="shared" si="18"/>
        <v>CENTRY_6_PL1X4</v>
      </c>
    </row>
    <row r="1156" spans="1:21" x14ac:dyDescent="0.25">
      <c r="A1156" t="s">
        <v>6397</v>
      </c>
      <c r="B1156" t="s">
        <v>6898</v>
      </c>
      <c r="C1156" t="s">
        <v>6399</v>
      </c>
      <c r="D1156" t="s">
        <v>6400</v>
      </c>
      <c r="E1156" t="s">
        <v>6409</v>
      </c>
      <c r="F1156">
        <v>10.8</v>
      </c>
      <c r="G1156" s="83">
        <v>10.8</v>
      </c>
      <c r="H1156">
        <v>1</v>
      </c>
      <c r="I1156" t="s">
        <v>6582</v>
      </c>
      <c r="J1156" t="s">
        <v>4929</v>
      </c>
      <c r="L1156" t="s">
        <v>5312</v>
      </c>
      <c r="M1156" t="s">
        <v>5319</v>
      </c>
      <c r="N1156" t="s">
        <v>6401</v>
      </c>
      <c r="O1156" t="s">
        <v>6899</v>
      </c>
      <c r="P1156" t="s">
        <v>6402</v>
      </c>
      <c r="R1156" t="s">
        <v>6425</v>
      </c>
      <c r="S1156" t="s">
        <v>6403</v>
      </c>
      <c r="T1156" t="s">
        <v>6404</v>
      </c>
      <c r="U1156" s="83" t="str">
        <f t="shared" si="18"/>
        <v>CENTRY_6_PL1X4</v>
      </c>
    </row>
    <row r="1157" spans="1:21" x14ac:dyDescent="0.25">
      <c r="A1157" t="s">
        <v>6397</v>
      </c>
      <c r="B1157" t="s">
        <v>6896</v>
      </c>
      <c r="C1157" t="s">
        <v>6399</v>
      </c>
      <c r="D1157" t="s">
        <v>6400</v>
      </c>
      <c r="E1157" t="s">
        <v>6409</v>
      </c>
      <c r="F1157">
        <v>10.8</v>
      </c>
      <c r="G1157" s="83">
        <v>10.8</v>
      </c>
      <c r="H1157">
        <v>1</v>
      </c>
      <c r="I1157" t="s">
        <v>6582</v>
      </c>
      <c r="J1157" t="s">
        <v>4929</v>
      </c>
      <c r="L1157" t="s">
        <v>5312</v>
      </c>
      <c r="M1157" t="s">
        <v>5319</v>
      </c>
      <c r="N1157" t="s">
        <v>6401</v>
      </c>
      <c r="O1157" t="s">
        <v>6897</v>
      </c>
      <c r="P1157" t="s">
        <v>6402</v>
      </c>
      <c r="R1157" t="s">
        <v>6425</v>
      </c>
      <c r="S1157" t="s">
        <v>6403</v>
      </c>
      <c r="T1157" t="s">
        <v>6404</v>
      </c>
      <c r="U1157" s="83" t="str">
        <f t="shared" si="18"/>
        <v>CENTRY_6_PL1X4</v>
      </c>
    </row>
    <row r="1158" spans="1:21" x14ac:dyDescent="0.25">
      <c r="A1158" t="s">
        <v>6397</v>
      </c>
      <c r="B1158" t="s">
        <v>7570</v>
      </c>
      <c r="C1158" t="s">
        <v>6399</v>
      </c>
      <c r="D1158" t="s">
        <v>6400</v>
      </c>
      <c r="E1158" t="s">
        <v>6409</v>
      </c>
      <c r="F1158">
        <v>10.8</v>
      </c>
      <c r="G1158" s="83">
        <v>10.8</v>
      </c>
      <c r="H1158">
        <v>1</v>
      </c>
      <c r="I1158" t="s">
        <v>6582</v>
      </c>
      <c r="J1158" t="s">
        <v>4929</v>
      </c>
      <c r="L1158" t="s">
        <v>5312</v>
      </c>
      <c r="M1158" t="s">
        <v>5319</v>
      </c>
      <c r="N1158" t="s">
        <v>6401</v>
      </c>
      <c r="O1158" t="s">
        <v>7571</v>
      </c>
      <c r="P1158" t="s">
        <v>6402</v>
      </c>
      <c r="R1158" t="s">
        <v>6425</v>
      </c>
      <c r="S1158" t="s">
        <v>6403</v>
      </c>
      <c r="T1158" t="s">
        <v>6404</v>
      </c>
      <c r="U1158" s="83" t="str">
        <f t="shared" si="18"/>
        <v>CENTRY_6_PL1X4</v>
      </c>
    </row>
    <row r="1159" spans="1:21" x14ac:dyDescent="0.25">
      <c r="A1159" t="s">
        <v>6397</v>
      </c>
      <c r="B1159" t="s">
        <v>6747</v>
      </c>
      <c r="C1159" t="s">
        <v>6399</v>
      </c>
      <c r="D1159" t="s">
        <v>6400</v>
      </c>
      <c r="E1159" t="s">
        <v>6475</v>
      </c>
      <c r="F1159">
        <v>155</v>
      </c>
      <c r="G1159" s="83">
        <v>155</v>
      </c>
      <c r="H1159">
        <v>1</v>
      </c>
      <c r="I1159" t="s">
        <v>6748</v>
      </c>
      <c r="J1159" t="s">
        <v>4024</v>
      </c>
      <c r="L1159" t="s">
        <v>5312</v>
      </c>
      <c r="M1159" t="s">
        <v>5319</v>
      </c>
      <c r="N1159" t="s">
        <v>6401</v>
      </c>
      <c r="O1159" t="s">
        <v>6749</v>
      </c>
      <c r="P1159" t="s">
        <v>6402</v>
      </c>
      <c r="R1159" t="s">
        <v>6437</v>
      </c>
      <c r="S1159" t="s">
        <v>6403</v>
      </c>
      <c r="T1159" t="s">
        <v>6404</v>
      </c>
      <c r="U1159" s="83" t="str">
        <f t="shared" si="18"/>
        <v>LAROA2_2_UNITA1</v>
      </c>
    </row>
    <row r="1160" spans="1:21" x14ac:dyDescent="0.25">
      <c r="A1160" t="s">
        <v>6397</v>
      </c>
      <c r="B1160" t="s">
        <v>6882</v>
      </c>
      <c r="C1160" t="s">
        <v>6399</v>
      </c>
      <c r="D1160" t="s">
        <v>6400</v>
      </c>
      <c r="E1160" t="s">
        <v>6409</v>
      </c>
      <c r="F1160">
        <v>181.5</v>
      </c>
      <c r="G1160" s="83">
        <v>181.5</v>
      </c>
      <c r="H1160">
        <v>1</v>
      </c>
      <c r="I1160" t="s">
        <v>6748</v>
      </c>
      <c r="J1160" t="s">
        <v>4024</v>
      </c>
      <c r="L1160" t="s">
        <v>5312</v>
      </c>
      <c r="M1160" t="s">
        <v>5319</v>
      </c>
      <c r="N1160" t="s">
        <v>6401</v>
      </c>
      <c r="O1160" t="s">
        <v>6883</v>
      </c>
      <c r="P1160" t="s">
        <v>6402</v>
      </c>
      <c r="R1160" t="s">
        <v>6425</v>
      </c>
      <c r="S1160" t="s">
        <v>6403</v>
      </c>
      <c r="T1160" t="s">
        <v>6404</v>
      </c>
      <c r="U1160" s="83" t="str">
        <f t="shared" si="18"/>
        <v>LAROA2_2_UNITA1</v>
      </c>
    </row>
    <row r="1161" spans="1:21" x14ac:dyDescent="0.25">
      <c r="A1161" t="s">
        <v>6397</v>
      </c>
      <c r="B1161" t="s">
        <v>4619</v>
      </c>
      <c r="C1161" t="s">
        <v>6408</v>
      </c>
      <c r="D1161" s="82">
        <v>42496</v>
      </c>
      <c r="E1161" t="s">
        <v>6418</v>
      </c>
      <c r="F1161">
        <v>20</v>
      </c>
      <c r="G1161" s="83">
        <v>20</v>
      </c>
      <c r="H1161">
        <v>1</v>
      </c>
      <c r="I1161" t="s">
        <v>6492</v>
      </c>
      <c r="K1161" t="s">
        <v>1127</v>
      </c>
      <c r="L1161" t="s">
        <v>5312</v>
      </c>
      <c r="M1161" t="s">
        <v>5312</v>
      </c>
      <c r="N1161" t="s">
        <v>6401</v>
      </c>
      <c r="O1161" t="s">
        <v>1549</v>
      </c>
      <c r="P1161" t="s">
        <v>6402</v>
      </c>
      <c r="Q1161" t="s">
        <v>1127</v>
      </c>
      <c r="R1161" t="s">
        <v>6420</v>
      </c>
      <c r="S1161" t="s">
        <v>6403</v>
      </c>
      <c r="T1161" t="s">
        <v>6404</v>
      </c>
      <c r="U1161" s="83" t="str">
        <f t="shared" si="18"/>
        <v>PLAINV_6_SOLARC</v>
      </c>
    </row>
    <row r="1162" spans="1:21" x14ac:dyDescent="0.25">
      <c r="A1162" t="s">
        <v>6397</v>
      </c>
      <c r="B1162" t="s">
        <v>5393</v>
      </c>
      <c r="C1162" t="s">
        <v>6408</v>
      </c>
      <c r="D1162" s="82">
        <v>43007</v>
      </c>
      <c r="E1162" t="s">
        <v>6418</v>
      </c>
      <c r="F1162">
        <v>3</v>
      </c>
      <c r="G1162" s="83">
        <v>3</v>
      </c>
      <c r="H1162">
        <v>1</v>
      </c>
      <c r="I1162" t="s">
        <v>6987</v>
      </c>
      <c r="K1162" t="s">
        <v>1127</v>
      </c>
      <c r="L1162" t="s">
        <v>5312</v>
      </c>
      <c r="M1162" t="s">
        <v>5312</v>
      </c>
      <c r="N1162" t="s">
        <v>6401</v>
      </c>
      <c r="O1162" t="s">
        <v>5392</v>
      </c>
      <c r="P1162" t="s">
        <v>6402</v>
      </c>
      <c r="Q1162" t="s">
        <v>1127</v>
      </c>
      <c r="R1162" t="s">
        <v>6420</v>
      </c>
      <c r="S1162" t="s">
        <v>6403</v>
      </c>
      <c r="T1162" t="s">
        <v>6404</v>
      </c>
      <c r="U1162" s="83" t="str">
        <f t="shared" si="18"/>
        <v>DELSUR_6_BSOLAR</v>
      </c>
    </row>
    <row r="1163" spans="1:21" x14ac:dyDescent="0.25">
      <c r="A1163" t="s">
        <v>6397</v>
      </c>
      <c r="B1163" t="s">
        <v>3651</v>
      </c>
      <c r="C1163" t="s">
        <v>6408</v>
      </c>
      <c r="D1163" s="82">
        <v>41866</v>
      </c>
      <c r="E1163" t="s">
        <v>6418</v>
      </c>
      <c r="F1163">
        <v>47</v>
      </c>
      <c r="G1163" s="83">
        <v>45.6</v>
      </c>
      <c r="H1163">
        <v>1</v>
      </c>
      <c r="I1163" t="s">
        <v>6962</v>
      </c>
      <c r="K1163" t="s">
        <v>6456</v>
      </c>
      <c r="L1163" t="s">
        <v>5312</v>
      </c>
      <c r="M1163" t="s">
        <v>5312</v>
      </c>
      <c r="N1163" t="s">
        <v>6401</v>
      </c>
      <c r="O1163" t="s">
        <v>2240</v>
      </c>
      <c r="P1163" t="s">
        <v>6402</v>
      </c>
      <c r="Q1163" t="s">
        <v>6456</v>
      </c>
      <c r="R1163" t="s">
        <v>6420</v>
      </c>
      <c r="S1163" t="s">
        <v>6403</v>
      </c>
      <c r="T1163" t="s">
        <v>6404</v>
      </c>
      <c r="U1163" s="83" t="str">
        <f t="shared" si="18"/>
        <v>CNTNLA_2_SOLAR2</v>
      </c>
    </row>
    <row r="1164" spans="1:21" x14ac:dyDescent="0.25">
      <c r="A1164" t="s">
        <v>6397</v>
      </c>
      <c r="B1164" t="s">
        <v>3650</v>
      </c>
      <c r="C1164" t="s">
        <v>6408</v>
      </c>
      <c r="D1164" s="82">
        <v>41563</v>
      </c>
      <c r="E1164" t="s">
        <v>6418</v>
      </c>
      <c r="F1164">
        <v>127</v>
      </c>
      <c r="G1164" s="83">
        <v>125</v>
      </c>
      <c r="H1164">
        <v>1</v>
      </c>
      <c r="I1164" t="s">
        <v>6962</v>
      </c>
      <c r="K1164" t="s">
        <v>6456</v>
      </c>
      <c r="L1164" t="s">
        <v>5312</v>
      </c>
      <c r="M1164" t="s">
        <v>5312</v>
      </c>
      <c r="N1164" t="s">
        <v>6401</v>
      </c>
      <c r="O1164" t="s">
        <v>2237</v>
      </c>
      <c r="P1164" t="s">
        <v>6402</v>
      </c>
      <c r="Q1164" t="s">
        <v>6456</v>
      </c>
      <c r="R1164" t="s">
        <v>6420</v>
      </c>
      <c r="S1164" t="s">
        <v>6403</v>
      </c>
      <c r="T1164" t="s">
        <v>6404</v>
      </c>
      <c r="U1164" s="83" t="str">
        <f t="shared" si="18"/>
        <v>CNTNLA_2_SOLAR1</v>
      </c>
    </row>
    <row r="1165" spans="1:21" x14ac:dyDescent="0.25">
      <c r="A1165" t="s">
        <v>6397</v>
      </c>
      <c r="B1165" t="s">
        <v>3652</v>
      </c>
      <c r="C1165" t="s">
        <v>6408</v>
      </c>
      <c r="D1165" t="s">
        <v>6400</v>
      </c>
      <c r="E1165" t="s">
        <v>6413</v>
      </c>
      <c r="F1165">
        <v>6.4</v>
      </c>
      <c r="G1165" s="83">
        <v>6.4</v>
      </c>
      <c r="H1165">
        <v>1</v>
      </c>
      <c r="I1165" t="s">
        <v>6414</v>
      </c>
      <c r="K1165" t="s">
        <v>6427</v>
      </c>
      <c r="L1165" t="s">
        <v>5312</v>
      </c>
      <c r="M1165" t="s">
        <v>5312</v>
      </c>
      <c r="N1165" t="s">
        <v>6401</v>
      </c>
      <c r="O1165" t="s">
        <v>334</v>
      </c>
      <c r="P1165" t="s">
        <v>6402</v>
      </c>
      <c r="Q1165" t="s">
        <v>6427</v>
      </c>
      <c r="R1165" t="s">
        <v>3385</v>
      </c>
      <c r="S1165" t="s">
        <v>6403</v>
      </c>
      <c r="T1165" t="s">
        <v>6407</v>
      </c>
      <c r="U1165" s="83" t="str">
        <f t="shared" si="18"/>
        <v>CNTRVL_6_UNIT</v>
      </c>
    </row>
    <row r="1166" spans="1:21" x14ac:dyDescent="0.25">
      <c r="A1166" t="s">
        <v>6397</v>
      </c>
      <c r="B1166" t="s">
        <v>4185</v>
      </c>
      <c r="C1166" t="s">
        <v>6408</v>
      </c>
      <c r="D1166" s="82">
        <v>39345</v>
      </c>
      <c r="E1166" t="s">
        <v>6409</v>
      </c>
      <c r="F1166">
        <v>59</v>
      </c>
      <c r="G1166" s="83">
        <v>47.11</v>
      </c>
      <c r="H1166">
        <v>1</v>
      </c>
      <c r="I1166" t="s">
        <v>6443</v>
      </c>
      <c r="K1166" t="s">
        <v>1127</v>
      </c>
      <c r="L1166" t="s">
        <v>5312</v>
      </c>
      <c r="M1166" t="s">
        <v>5312</v>
      </c>
      <c r="N1166" t="s">
        <v>6401</v>
      </c>
      <c r="O1166" t="s">
        <v>4184</v>
      </c>
      <c r="P1166" t="s">
        <v>6402</v>
      </c>
      <c r="Q1166" t="s">
        <v>1127</v>
      </c>
      <c r="R1166" t="s">
        <v>6425</v>
      </c>
      <c r="S1166" t="s">
        <v>6403</v>
      </c>
      <c r="T1166" t="s">
        <v>6404</v>
      </c>
      <c r="U1166" s="83" t="str">
        <f t="shared" si="18"/>
        <v>CENTER_6_PEAKER</v>
      </c>
    </row>
    <row r="1167" spans="1:21" x14ac:dyDescent="0.25">
      <c r="A1167" t="s">
        <v>6397</v>
      </c>
      <c r="B1167" t="s">
        <v>4331</v>
      </c>
      <c r="C1167" t="s">
        <v>6408</v>
      </c>
      <c r="D1167" s="82">
        <v>30651</v>
      </c>
      <c r="E1167" t="s">
        <v>3399</v>
      </c>
      <c r="F1167">
        <v>7.5</v>
      </c>
      <c r="G1167" s="83">
        <v>7.5</v>
      </c>
      <c r="H1167">
        <v>1</v>
      </c>
      <c r="I1167" t="s">
        <v>2026</v>
      </c>
      <c r="K1167" t="s">
        <v>1127</v>
      </c>
      <c r="L1167" t="s">
        <v>5312</v>
      </c>
      <c r="M1167" t="s">
        <v>5312</v>
      </c>
      <c r="N1167" t="s">
        <v>6401</v>
      </c>
      <c r="O1167" t="s">
        <v>2346</v>
      </c>
      <c r="P1167" t="s">
        <v>6402</v>
      </c>
      <c r="Q1167" t="s">
        <v>1127</v>
      </c>
      <c r="R1167" t="s">
        <v>3399</v>
      </c>
      <c r="S1167" t="s">
        <v>6403</v>
      </c>
      <c r="T1167" t="s">
        <v>6404</v>
      </c>
      <c r="U1167" s="83" t="str">
        <f t="shared" si="18"/>
        <v>MIDWD_7_CORAMB</v>
      </c>
    </row>
    <row r="1168" spans="1:21" x14ac:dyDescent="0.25">
      <c r="A1168" t="s">
        <v>6397</v>
      </c>
      <c r="B1168" t="s">
        <v>3559</v>
      </c>
      <c r="C1168" t="s">
        <v>6408</v>
      </c>
      <c r="D1168" t="s">
        <v>6400</v>
      </c>
      <c r="E1168" t="s">
        <v>6413</v>
      </c>
      <c r="F1168" t="s">
        <v>6432</v>
      </c>
      <c r="G1168" s="83">
        <v>456</v>
      </c>
      <c r="H1168">
        <v>1</v>
      </c>
      <c r="I1168" t="s">
        <v>3226</v>
      </c>
      <c r="J1168" t="s">
        <v>3559</v>
      </c>
      <c r="K1168" t="s">
        <v>6427</v>
      </c>
      <c r="L1168" t="s">
        <v>5312</v>
      </c>
      <c r="M1168" t="s">
        <v>5319</v>
      </c>
      <c r="N1168" t="s">
        <v>6401</v>
      </c>
      <c r="O1168" t="s">
        <v>3559</v>
      </c>
      <c r="P1168" t="s">
        <v>6402</v>
      </c>
      <c r="Q1168" t="s">
        <v>7157</v>
      </c>
      <c r="R1168" t="s">
        <v>6552</v>
      </c>
      <c r="S1168" t="s">
        <v>6403</v>
      </c>
      <c r="T1168" t="s">
        <v>6407</v>
      </c>
      <c r="U1168" s="83" t="str">
        <f t="shared" si="18"/>
        <v>CDWR07_2_GEN</v>
      </c>
    </row>
    <row r="1169" spans="1:21" x14ac:dyDescent="0.25">
      <c r="A1169" t="s">
        <v>6397</v>
      </c>
      <c r="B1169" t="s">
        <v>4150</v>
      </c>
      <c r="C1169" t="s">
        <v>6408</v>
      </c>
      <c r="D1169" s="82">
        <v>38899</v>
      </c>
      <c r="E1169" t="s">
        <v>6413</v>
      </c>
      <c r="F1169" t="s">
        <v>6432</v>
      </c>
      <c r="G1169" s="83">
        <v>405</v>
      </c>
      <c r="H1169">
        <v>1</v>
      </c>
      <c r="I1169" t="s">
        <v>6626</v>
      </c>
      <c r="J1169" t="s">
        <v>2674</v>
      </c>
      <c r="K1169" t="s">
        <v>6427</v>
      </c>
      <c r="L1169" t="s">
        <v>5312</v>
      </c>
      <c r="M1169" t="s">
        <v>5319</v>
      </c>
      <c r="N1169" t="s">
        <v>6401</v>
      </c>
      <c r="O1169" t="s">
        <v>2674</v>
      </c>
      <c r="P1169" t="s">
        <v>6402</v>
      </c>
      <c r="Q1169" t="s">
        <v>6427</v>
      </c>
      <c r="R1169" t="s">
        <v>3385</v>
      </c>
      <c r="S1169" t="s">
        <v>6403</v>
      </c>
      <c r="T1169" t="s">
        <v>6407</v>
      </c>
      <c r="U1169" s="83" t="str">
        <f t="shared" si="18"/>
        <v>INTKEP_2_UNITS</v>
      </c>
    </row>
    <row r="1170" spans="1:21" x14ac:dyDescent="0.25">
      <c r="A1170" t="s">
        <v>6397</v>
      </c>
      <c r="B1170" t="s">
        <v>7544</v>
      </c>
      <c r="C1170" t="s">
        <v>6399</v>
      </c>
      <c r="D1170" t="s">
        <v>6400</v>
      </c>
      <c r="E1170" t="s">
        <v>6409</v>
      </c>
      <c r="F1170">
        <v>92</v>
      </c>
      <c r="G1170" s="83">
        <v>92</v>
      </c>
      <c r="H1170">
        <v>1</v>
      </c>
      <c r="I1170" t="s">
        <v>4324</v>
      </c>
      <c r="J1170" t="s">
        <v>4323</v>
      </c>
      <c r="L1170" t="s">
        <v>5312</v>
      </c>
      <c r="M1170" t="s">
        <v>5319</v>
      </c>
      <c r="N1170" t="s">
        <v>6401</v>
      </c>
      <c r="O1170" t="s">
        <v>7545</v>
      </c>
      <c r="P1170" t="s">
        <v>6402</v>
      </c>
      <c r="R1170" t="s">
        <v>6437</v>
      </c>
      <c r="S1170" t="s">
        <v>6403</v>
      </c>
      <c r="T1170" t="s">
        <v>6404</v>
      </c>
      <c r="U1170" s="83" t="str">
        <f t="shared" si="18"/>
        <v>LEBECS_2_UNITS</v>
      </c>
    </row>
    <row r="1171" spans="1:21" x14ac:dyDescent="0.25">
      <c r="A1171" t="s">
        <v>6397</v>
      </c>
      <c r="B1171" t="s">
        <v>7009</v>
      </c>
      <c r="C1171" t="s">
        <v>6399</v>
      </c>
      <c r="D1171" t="s">
        <v>6400</v>
      </c>
      <c r="E1171" t="s">
        <v>6409</v>
      </c>
      <c r="F1171">
        <v>198.9</v>
      </c>
      <c r="G1171" s="83">
        <v>198.9</v>
      </c>
      <c r="H1171">
        <v>1</v>
      </c>
      <c r="I1171" t="s">
        <v>4324</v>
      </c>
      <c r="J1171" t="s">
        <v>4323</v>
      </c>
      <c r="L1171" t="s">
        <v>5312</v>
      </c>
      <c r="M1171" t="s">
        <v>5319</v>
      </c>
      <c r="N1171" t="s">
        <v>6401</v>
      </c>
      <c r="O1171" t="s">
        <v>7010</v>
      </c>
      <c r="P1171" t="s">
        <v>6402</v>
      </c>
      <c r="R1171" t="s">
        <v>6425</v>
      </c>
      <c r="S1171" t="s">
        <v>6403</v>
      </c>
      <c r="T1171" t="s">
        <v>6404</v>
      </c>
      <c r="U1171" s="83" t="str">
        <f t="shared" si="18"/>
        <v>LEBECS_2_UNITS</v>
      </c>
    </row>
    <row r="1172" spans="1:21" x14ac:dyDescent="0.25">
      <c r="A1172" t="s">
        <v>6397</v>
      </c>
      <c r="B1172" t="s">
        <v>6946</v>
      </c>
      <c r="C1172" t="s">
        <v>6399</v>
      </c>
      <c r="D1172" t="s">
        <v>6400</v>
      </c>
      <c r="E1172" t="s">
        <v>6409</v>
      </c>
      <c r="F1172">
        <v>184</v>
      </c>
      <c r="G1172" s="83">
        <v>184</v>
      </c>
      <c r="H1172">
        <v>1</v>
      </c>
      <c r="I1172" t="s">
        <v>4324</v>
      </c>
      <c r="J1172" t="s">
        <v>4323</v>
      </c>
      <c r="L1172" t="s">
        <v>5312</v>
      </c>
      <c r="M1172" t="s">
        <v>5319</v>
      </c>
      <c r="N1172" t="s">
        <v>6401</v>
      </c>
      <c r="O1172" t="s">
        <v>6947</v>
      </c>
      <c r="P1172" t="s">
        <v>6402</v>
      </c>
      <c r="R1172" t="s">
        <v>6437</v>
      </c>
      <c r="S1172" t="s">
        <v>6403</v>
      </c>
      <c r="T1172" t="s">
        <v>6404</v>
      </c>
      <c r="U1172" s="83" t="str">
        <f t="shared" si="18"/>
        <v>LEBECS_2_UNITS</v>
      </c>
    </row>
    <row r="1173" spans="1:21" x14ac:dyDescent="0.25">
      <c r="A1173" t="s">
        <v>6397</v>
      </c>
      <c r="B1173" t="s">
        <v>7464</v>
      </c>
      <c r="C1173" t="s">
        <v>6399</v>
      </c>
      <c r="D1173" t="s">
        <v>6400</v>
      </c>
      <c r="E1173" t="s">
        <v>6409</v>
      </c>
      <c r="F1173">
        <v>198.9</v>
      </c>
      <c r="G1173" s="83">
        <v>198.9</v>
      </c>
      <c r="H1173">
        <v>1</v>
      </c>
      <c r="I1173" t="s">
        <v>4324</v>
      </c>
      <c r="J1173" t="s">
        <v>4323</v>
      </c>
      <c r="L1173" t="s">
        <v>5312</v>
      </c>
      <c r="M1173" t="s">
        <v>5319</v>
      </c>
      <c r="N1173" t="s">
        <v>6401</v>
      </c>
      <c r="O1173" t="s">
        <v>7465</v>
      </c>
      <c r="P1173" t="s">
        <v>6402</v>
      </c>
      <c r="R1173" t="s">
        <v>6425</v>
      </c>
      <c r="S1173" t="s">
        <v>6403</v>
      </c>
      <c r="T1173" t="s">
        <v>6404</v>
      </c>
      <c r="U1173" s="83" t="str">
        <f t="shared" si="18"/>
        <v>LEBECS_2_UNITS</v>
      </c>
    </row>
    <row r="1174" spans="1:21" x14ac:dyDescent="0.25">
      <c r="A1174" t="s">
        <v>6397</v>
      </c>
      <c r="B1174" t="s">
        <v>7597</v>
      </c>
      <c r="C1174" t="s">
        <v>6399</v>
      </c>
      <c r="D1174" t="s">
        <v>6400</v>
      </c>
      <c r="E1174" t="s">
        <v>6409</v>
      </c>
      <c r="F1174">
        <v>198.9</v>
      </c>
      <c r="G1174" s="83">
        <v>198.9</v>
      </c>
      <c r="H1174">
        <v>1</v>
      </c>
      <c r="I1174" t="s">
        <v>4324</v>
      </c>
      <c r="J1174" t="s">
        <v>4323</v>
      </c>
      <c r="L1174" t="s">
        <v>5312</v>
      </c>
      <c r="M1174" t="s">
        <v>5319</v>
      </c>
      <c r="N1174" t="s">
        <v>6401</v>
      </c>
      <c r="O1174" t="s">
        <v>7598</v>
      </c>
      <c r="P1174" t="s">
        <v>6402</v>
      </c>
      <c r="R1174" t="s">
        <v>6425</v>
      </c>
      <c r="S1174" t="s">
        <v>6403</v>
      </c>
      <c r="T1174" t="s">
        <v>6404</v>
      </c>
      <c r="U1174" s="83" t="str">
        <f t="shared" si="18"/>
        <v>LEBECS_2_UNITS</v>
      </c>
    </row>
    <row r="1175" spans="1:21" x14ac:dyDescent="0.25">
      <c r="A1175" t="s">
        <v>6397</v>
      </c>
      <c r="B1175" t="s">
        <v>3553</v>
      </c>
      <c r="C1175" t="s">
        <v>6408</v>
      </c>
      <c r="D1175" s="82">
        <v>42207</v>
      </c>
      <c r="E1175" t="s">
        <v>6418</v>
      </c>
      <c r="F1175">
        <v>18</v>
      </c>
      <c r="G1175" s="83">
        <v>18</v>
      </c>
      <c r="H1175">
        <v>1</v>
      </c>
      <c r="I1175" t="s">
        <v>1796</v>
      </c>
      <c r="K1175" t="s">
        <v>1127</v>
      </c>
      <c r="L1175" t="s">
        <v>5319</v>
      </c>
      <c r="M1175" t="s">
        <v>5312</v>
      </c>
      <c r="N1175" t="s">
        <v>6401</v>
      </c>
      <c r="O1175" t="s">
        <v>1797</v>
      </c>
      <c r="P1175" t="s">
        <v>6402</v>
      </c>
      <c r="Q1175" t="s">
        <v>1127</v>
      </c>
      <c r="R1175" t="s">
        <v>6420</v>
      </c>
      <c r="S1175" t="s">
        <v>6403</v>
      </c>
      <c r="T1175" t="s">
        <v>6404</v>
      </c>
      <c r="U1175" s="83" t="str">
        <f t="shared" si="18"/>
        <v>CATLNA_2_SOLAR2</v>
      </c>
    </row>
    <row r="1176" spans="1:21" x14ac:dyDescent="0.25">
      <c r="A1176" t="s">
        <v>6397</v>
      </c>
      <c r="B1176" t="s">
        <v>3552</v>
      </c>
      <c r="C1176" t="s">
        <v>6408</v>
      </c>
      <c r="D1176" s="82">
        <v>41320</v>
      </c>
      <c r="E1176" t="s">
        <v>6418</v>
      </c>
      <c r="F1176">
        <v>110</v>
      </c>
      <c r="G1176" s="83">
        <v>110</v>
      </c>
      <c r="H1176">
        <v>1</v>
      </c>
      <c r="I1176" t="s">
        <v>6957</v>
      </c>
      <c r="K1176" t="s">
        <v>1127</v>
      </c>
      <c r="L1176" t="s">
        <v>5312</v>
      </c>
      <c r="M1176" t="s">
        <v>5312</v>
      </c>
      <c r="N1176" t="s">
        <v>6401</v>
      </c>
      <c r="O1176" t="s">
        <v>2276</v>
      </c>
      <c r="P1176" t="s">
        <v>6402</v>
      </c>
      <c r="Q1176" t="s">
        <v>1127</v>
      </c>
      <c r="R1176" t="s">
        <v>6420</v>
      </c>
      <c r="S1176" t="s">
        <v>6403</v>
      </c>
      <c r="T1176" t="s">
        <v>6404</v>
      </c>
      <c r="U1176" s="83" t="str">
        <f t="shared" si="18"/>
        <v>CATLNA_2_SOLAR</v>
      </c>
    </row>
    <row r="1177" spans="1:21" x14ac:dyDescent="0.25">
      <c r="A1177" t="s">
        <v>6397</v>
      </c>
      <c r="B1177" t="s">
        <v>3741</v>
      </c>
      <c r="C1177" t="s">
        <v>6408</v>
      </c>
      <c r="D1177" s="82">
        <v>38869</v>
      </c>
      <c r="E1177" t="s">
        <v>6429</v>
      </c>
      <c r="F1177">
        <v>11</v>
      </c>
      <c r="G1177" s="83">
        <v>2</v>
      </c>
      <c r="H1177">
        <v>1</v>
      </c>
      <c r="I1177" t="s">
        <v>6414</v>
      </c>
      <c r="K1177" t="s">
        <v>6427</v>
      </c>
      <c r="L1177" t="s">
        <v>5319</v>
      </c>
      <c r="M1177" t="s">
        <v>5312</v>
      </c>
      <c r="N1177" t="s">
        <v>6401</v>
      </c>
      <c r="O1177" t="s">
        <v>28</v>
      </c>
      <c r="P1177" t="s">
        <v>6402</v>
      </c>
      <c r="Q1177" t="s">
        <v>6427</v>
      </c>
      <c r="R1177" t="s">
        <v>6429</v>
      </c>
      <c r="S1177" t="s">
        <v>6403</v>
      </c>
      <c r="T1177" t="s">
        <v>6407</v>
      </c>
      <c r="U1177" s="83" t="str">
        <f t="shared" si="18"/>
        <v>CSTRVL_7_QFUNTS</v>
      </c>
    </row>
    <row r="1178" spans="1:21" x14ac:dyDescent="0.25">
      <c r="A1178" t="s">
        <v>6397</v>
      </c>
      <c r="B1178" t="s">
        <v>6341</v>
      </c>
      <c r="C1178" t="s">
        <v>6408</v>
      </c>
      <c r="D1178" s="82">
        <v>42462</v>
      </c>
      <c r="E1178" t="s">
        <v>6418</v>
      </c>
      <c r="F1178">
        <v>1.5</v>
      </c>
      <c r="G1178" s="83">
        <v>1.5</v>
      </c>
      <c r="H1178">
        <v>1</v>
      </c>
      <c r="I1178" t="s">
        <v>6627</v>
      </c>
      <c r="K1178" t="s">
        <v>6427</v>
      </c>
      <c r="L1178" t="s">
        <v>5312</v>
      </c>
      <c r="M1178" t="s">
        <v>5312</v>
      </c>
      <c r="N1178" t="s">
        <v>6401</v>
      </c>
      <c r="O1178" t="s">
        <v>972</v>
      </c>
      <c r="P1178" t="s">
        <v>6402</v>
      </c>
      <c r="Q1178" t="s">
        <v>6427</v>
      </c>
      <c r="R1178" t="s">
        <v>6420</v>
      </c>
      <c r="S1178" t="s">
        <v>6403</v>
      </c>
      <c r="T1178" t="s">
        <v>6451</v>
      </c>
      <c r="U1178" s="83" t="str">
        <f t="shared" si="18"/>
        <v>TX-ELK_6_SOLAR1</v>
      </c>
    </row>
    <row r="1179" spans="1:21" x14ac:dyDescent="0.25">
      <c r="A1179" t="s">
        <v>6397</v>
      </c>
      <c r="B1179" t="s">
        <v>2289</v>
      </c>
      <c r="C1179" t="s">
        <v>6408</v>
      </c>
      <c r="D1179" s="82">
        <v>41608</v>
      </c>
      <c r="E1179" t="s">
        <v>6418</v>
      </c>
      <c r="F1179">
        <v>18.5</v>
      </c>
      <c r="G1179" s="83">
        <v>18.5</v>
      </c>
      <c r="H1179">
        <v>1</v>
      </c>
      <c r="I1179" t="s">
        <v>6880</v>
      </c>
      <c r="K1179" t="s">
        <v>1127</v>
      </c>
      <c r="L1179" t="s">
        <v>5312</v>
      </c>
      <c r="M1179" t="s">
        <v>5312</v>
      </c>
      <c r="N1179" t="s">
        <v>6401</v>
      </c>
      <c r="O1179" t="s">
        <v>2290</v>
      </c>
      <c r="P1179" t="s">
        <v>6402</v>
      </c>
      <c r="Q1179" t="s">
        <v>1127</v>
      </c>
      <c r="R1179" t="s">
        <v>6420</v>
      </c>
      <c r="S1179" t="s">
        <v>6403</v>
      </c>
      <c r="T1179" t="s">
        <v>6404</v>
      </c>
      <c r="U1179" s="83" t="str">
        <f t="shared" si="18"/>
        <v>DEVERS_1_SOLAR</v>
      </c>
    </row>
    <row r="1180" spans="1:21" x14ac:dyDescent="0.25">
      <c r="A1180" t="s">
        <v>6397</v>
      </c>
      <c r="B1180" t="s">
        <v>5356</v>
      </c>
      <c r="C1180" t="s">
        <v>6408</v>
      </c>
      <c r="D1180" s="82">
        <v>43424</v>
      </c>
      <c r="E1180" t="s">
        <v>6409</v>
      </c>
      <c r="F1180">
        <v>105.5</v>
      </c>
      <c r="G1180" s="83">
        <v>105.5</v>
      </c>
      <c r="H1180">
        <v>1</v>
      </c>
      <c r="I1180" t="s">
        <v>6599</v>
      </c>
      <c r="K1180" t="s">
        <v>6456</v>
      </c>
      <c r="L1180" t="s">
        <v>5312</v>
      </c>
      <c r="M1180" t="s">
        <v>5312</v>
      </c>
      <c r="N1180" t="s">
        <v>6401</v>
      </c>
      <c r="O1180" t="s">
        <v>5355</v>
      </c>
      <c r="P1180" t="s">
        <v>6402</v>
      </c>
      <c r="Q1180" t="s">
        <v>6456</v>
      </c>
      <c r="R1180" t="s">
        <v>6425</v>
      </c>
      <c r="S1180" t="s">
        <v>6403</v>
      </c>
      <c r="T1180" t="s">
        <v>6404</v>
      </c>
      <c r="U1180" s="83" t="str">
        <f t="shared" si="18"/>
        <v>CARLS2_1_CARCT1</v>
      </c>
    </row>
    <row r="1181" spans="1:21" x14ac:dyDescent="0.25">
      <c r="A1181" t="s">
        <v>6397</v>
      </c>
      <c r="B1181" t="s">
        <v>5354</v>
      </c>
      <c r="C1181" t="s">
        <v>6408</v>
      </c>
      <c r="D1181" s="82">
        <v>43423</v>
      </c>
      <c r="E1181" t="s">
        <v>6409</v>
      </c>
      <c r="F1181" t="s">
        <v>6432</v>
      </c>
      <c r="G1181" s="83">
        <v>422</v>
      </c>
      <c r="H1181">
        <v>1</v>
      </c>
      <c r="I1181" t="s">
        <v>6599</v>
      </c>
      <c r="J1181" t="s">
        <v>5353</v>
      </c>
      <c r="K1181" t="s">
        <v>6456</v>
      </c>
      <c r="L1181" t="s">
        <v>5312</v>
      </c>
      <c r="M1181" t="s">
        <v>5319</v>
      </c>
      <c r="N1181" t="s">
        <v>6401</v>
      </c>
      <c r="O1181" t="s">
        <v>5353</v>
      </c>
      <c r="P1181" t="s">
        <v>6402</v>
      </c>
      <c r="Q1181" t="s">
        <v>6456</v>
      </c>
      <c r="R1181" t="s">
        <v>6425</v>
      </c>
      <c r="S1181" t="s">
        <v>6403</v>
      </c>
      <c r="T1181" t="s">
        <v>6404</v>
      </c>
      <c r="U1181" s="83" t="str">
        <f t="shared" si="18"/>
        <v>CARLS1_2_CARCT1</v>
      </c>
    </row>
    <row r="1182" spans="1:21" x14ac:dyDescent="0.25">
      <c r="A1182" t="s">
        <v>6397</v>
      </c>
      <c r="B1182" t="s">
        <v>6794</v>
      </c>
      <c r="C1182" t="s">
        <v>6399</v>
      </c>
      <c r="D1182" t="s">
        <v>6400</v>
      </c>
      <c r="E1182" t="s">
        <v>6409</v>
      </c>
      <c r="F1182">
        <v>105.5</v>
      </c>
      <c r="G1182" s="83">
        <v>105.5</v>
      </c>
      <c r="H1182">
        <v>1</v>
      </c>
      <c r="I1182" t="s">
        <v>6455</v>
      </c>
      <c r="J1182" t="s">
        <v>5353</v>
      </c>
      <c r="L1182" t="s">
        <v>5312</v>
      </c>
      <c r="M1182" t="s">
        <v>5319</v>
      </c>
      <c r="N1182" t="s">
        <v>6401</v>
      </c>
      <c r="O1182" t="s">
        <v>6794</v>
      </c>
      <c r="P1182" t="s">
        <v>6402</v>
      </c>
      <c r="R1182" t="s">
        <v>6425</v>
      </c>
      <c r="S1182" t="s">
        <v>6403</v>
      </c>
      <c r="T1182" t="s">
        <v>6404</v>
      </c>
      <c r="U1182" s="83" t="str">
        <f t="shared" si="18"/>
        <v>CARLS1_2_CARCT1</v>
      </c>
    </row>
    <row r="1183" spans="1:21" x14ac:dyDescent="0.25">
      <c r="A1183" t="s">
        <v>6397</v>
      </c>
      <c r="B1183" t="s">
        <v>6875</v>
      </c>
      <c r="C1183" t="s">
        <v>6399</v>
      </c>
      <c r="D1183" t="s">
        <v>6400</v>
      </c>
      <c r="E1183" t="s">
        <v>6409</v>
      </c>
      <c r="F1183">
        <v>105.5</v>
      </c>
      <c r="G1183" s="83">
        <v>105.5</v>
      </c>
      <c r="H1183">
        <v>1</v>
      </c>
      <c r="I1183" t="s">
        <v>6455</v>
      </c>
      <c r="J1183" t="s">
        <v>5353</v>
      </c>
      <c r="L1183" t="s">
        <v>5312</v>
      </c>
      <c r="M1183" t="s">
        <v>5319</v>
      </c>
      <c r="N1183" t="s">
        <v>6401</v>
      </c>
      <c r="O1183" t="s">
        <v>6875</v>
      </c>
      <c r="P1183" t="s">
        <v>6402</v>
      </c>
      <c r="R1183" t="s">
        <v>6425</v>
      </c>
      <c r="S1183" t="s">
        <v>6403</v>
      </c>
      <c r="T1183" t="s">
        <v>6404</v>
      </c>
      <c r="U1183" s="83" t="str">
        <f t="shared" si="18"/>
        <v>CARLS1_2_CARCT1</v>
      </c>
    </row>
    <row r="1184" spans="1:21" x14ac:dyDescent="0.25">
      <c r="A1184" t="s">
        <v>6397</v>
      </c>
      <c r="B1184" t="s">
        <v>6690</v>
      </c>
      <c r="C1184" t="s">
        <v>6399</v>
      </c>
      <c r="D1184" t="s">
        <v>6400</v>
      </c>
      <c r="E1184" t="s">
        <v>6409</v>
      </c>
      <c r="F1184">
        <v>105.5</v>
      </c>
      <c r="G1184" s="83">
        <v>105.5</v>
      </c>
      <c r="H1184">
        <v>1</v>
      </c>
      <c r="I1184" t="s">
        <v>6455</v>
      </c>
      <c r="J1184" t="s">
        <v>5353</v>
      </c>
      <c r="L1184" t="s">
        <v>5312</v>
      </c>
      <c r="M1184" t="s">
        <v>5319</v>
      </c>
      <c r="N1184" t="s">
        <v>6401</v>
      </c>
      <c r="O1184" t="s">
        <v>6690</v>
      </c>
      <c r="P1184" t="s">
        <v>6402</v>
      </c>
      <c r="R1184" t="s">
        <v>6425</v>
      </c>
      <c r="S1184" t="s">
        <v>6403</v>
      </c>
      <c r="T1184" t="s">
        <v>6404</v>
      </c>
      <c r="U1184" s="83" t="str">
        <f t="shared" si="18"/>
        <v>CARLS1_2_CARCT1</v>
      </c>
    </row>
    <row r="1185" spans="1:21" x14ac:dyDescent="0.25">
      <c r="A1185" t="s">
        <v>6397</v>
      </c>
      <c r="B1185" t="s">
        <v>7413</v>
      </c>
      <c r="C1185" t="s">
        <v>6399</v>
      </c>
      <c r="D1185" t="s">
        <v>6400</v>
      </c>
      <c r="E1185" t="s">
        <v>6409</v>
      </c>
      <c r="F1185">
        <v>105.5</v>
      </c>
      <c r="G1185" s="83">
        <v>105.5</v>
      </c>
      <c r="H1185">
        <v>1</v>
      </c>
      <c r="I1185" t="s">
        <v>6455</v>
      </c>
      <c r="J1185" t="s">
        <v>5353</v>
      </c>
      <c r="L1185" t="s">
        <v>5312</v>
      </c>
      <c r="M1185" t="s">
        <v>5319</v>
      </c>
      <c r="N1185" t="s">
        <v>6401</v>
      </c>
      <c r="O1185" t="s">
        <v>7413</v>
      </c>
      <c r="P1185" t="s">
        <v>6402</v>
      </c>
      <c r="R1185" t="s">
        <v>6425</v>
      </c>
      <c r="S1185" t="s">
        <v>6403</v>
      </c>
      <c r="T1185" t="s">
        <v>6404</v>
      </c>
      <c r="U1185" s="83" t="str">
        <f t="shared" si="18"/>
        <v>CARLS1_2_CARCT1</v>
      </c>
    </row>
    <row r="1186" spans="1:21" x14ac:dyDescent="0.25">
      <c r="A1186" t="s">
        <v>6397</v>
      </c>
      <c r="B1186" t="s">
        <v>6523</v>
      </c>
      <c r="C1186" t="s">
        <v>6399</v>
      </c>
      <c r="D1186" t="s">
        <v>6400</v>
      </c>
      <c r="E1186" t="s">
        <v>6413</v>
      </c>
      <c r="F1186">
        <v>61</v>
      </c>
      <c r="G1186" s="83">
        <v>61</v>
      </c>
      <c r="H1186">
        <v>1</v>
      </c>
      <c r="I1186" t="s">
        <v>6414</v>
      </c>
      <c r="J1186" t="s">
        <v>3548</v>
      </c>
      <c r="L1186" t="s">
        <v>5312</v>
      </c>
      <c r="M1186" t="s">
        <v>5319</v>
      </c>
      <c r="N1186" t="s">
        <v>6401</v>
      </c>
      <c r="O1186" t="s">
        <v>6524</v>
      </c>
      <c r="P1186" t="s">
        <v>6402</v>
      </c>
      <c r="R1186" t="s">
        <v>3385</v>
      </c>
      <c r="S1186" t="s">
        <v>6403</v>
      </c>
      <c r="T1186" t="s">
        <v>6407</v>
      </c>
      <c r="U1186" s="83" t="str">
        <f t="shared" si="18"/>
        <v>CARBOU_7_PL4X5</v>
      </c>
    </row>
    <row r="1187" spans="1:21" x14ac:dyDescent="0.25">
      <c r="A1187" t="s">
        <v>6397</v>
      </c>
      <c r="B1187" t="s">
        <v>3549</v>
      </c>
      <c r="C1187" t="s">
        <v>6408</v>
      </c>
      <c r="D1187" s="82">
        <v>21186</v>
      </c>
      <c r="E1187" t="s">
        <v>6413</v>
      </c>
      <c r="F1187" t="s">
        <v>6432</v>
      </c>
      <c r="G1187" s="83">
        <v>120</v>
      </c>
      <c r="H1187">
        <v>1</v>
      </c>
      <c r="I1187" t="s">
        <v>6414</v>
      </c>
      <c r="J1187" t="s">
        <v>3548</v>
      </c>
      <c r="K1187" t="s">
        <v>6427</v>
      </c>
      <c r="L1187" t="s">
        <v>5312</v>
      </c>
      <c r="M1187" t="s">
        <v>5319</v>
      </c>
      <c r="N1187" t="s">
        <v>6401</v>
      </c>
      <c r="O1187" t="s">
        <v>3548</v>
      </c>
      <c r="P1187" t="s">
        <v>6402</v>
      </c>
      <c r="Q1187" t="s">
        <v>6427</v>
      </c>
      <c r="R1187" t="s">
        <v>3385</v>
      </c>
      <c r="S1187" t="s">
        <v>6403</v>
      </c>
      <c r="T1187" t="s">
        <v>6407</v>
      </c>
      <c r="U1187" s="83" t="str">
        <f t="shared" si="18"/>
        <v>CARBOU_7_PL4X5</v>
      </c>
    </row>
    <row r="1188" spans="1:21" x14ac:dyDescent="0.25">
      <c r="A1188" t="s">
        <v>6397</v>
      </c>
      <c r="B1188" t="s">
        <v>7534</v>
      </c>
      <c r="C1188" t="s">
        <v>6399</v>
      </c>
      <c r="D1188" t="s">
        <v>6400</v>
      </c>
      <c r="E1188" t="s">
        <v>6413</v>
      </c>
      <c r="F1188">
        <v>61</v>
      </c>
      <c r="G1188" s="83">
        <v>61</v>
      </c>
      <c r="H1188">
        <v>1</v>
      </c>
      <c r="I1188" t="s">
        <v>6414</v>
      </c>
      <c r="J1188" t="s">
        <v>3548</v>
      </c>
      <c r="L1188" t="s">
        <v>5312</v>
      </c>
      <c r="M1188" t="s">
        <v>5319</v>
      </c>
      <c r="N1188" t="s">
        <v>6401</v>
      </c>
      <c r="O1188" t="s">
        <v>7535</v>
      </c>
      <c r="P1188" t="s">
        <v>6402</v>
      </c>
      <c r="R1188" t="s">
        <v>3385</v>
      </c>
      <c r="S1188" t="s">
        <v>6403</v>
      </c>
      <c r="T1188" t="s">
        <v>6407</v>
      </c>
      <c r="U1188" s="83" t="str">
        <f t="shared" si="18"/>
        <v>CARBOU_7_PL4X5</v>
      </c>
    </row>
    <row r="1189" spans="1:21" x14ac:dyDescent="0.25">
      <c r="A1189" t="s">
        <v>6397</v>
      </c>
      <c r="B1189" t="s">
        <v>7462</v>
      </c>
      <c r="C1189" t="s">
        <v>6399</v>
      </c>
      <c r="D1189" t="s">
        <v>6400</v>
      </c>
      <c r="E1189" t="s">
        <v>6413</v>
      </c>
      <c r="F1189">
        <v>25</v>
      </c>
      <c r="G1189" s="83">
        <v>25</v>
      </c>
      <c r="H1189">
        <v>1</v>
      </c>
      <c r="I1189" t="s">
        <v>6414</v>
      </c>
      <c r="J1189" t="s">
        <v>3546</v>
      </c>
      <c r="L1189" t="s">
        <v>5312</v>
      </c>
      <c r="M1189" t="s">
        <v>5319</v>
      </c>
      <c r="N1189" t="s">
        <v>6401</v>
      </c>
      <c r="O1189" t="s">
        <v>7463</v>
      </c>
      <c r="P1189" t="s">
        <v>6402</v>
      </c>
      <c r="R1189" t="s">
        <v>3385</v>
      </c>
      <c r="S1189" t="s">
        <v>6403</v>
      </c>
      <c r="T1189" t="s">
        <v>6407</v>
      </c>
      <c r="U1189" s="83" t="str">
        <f t="shared" si="18"/>
        <v>CARBOU_7_PL2X3</v>
      </c>
    </row>
    <row r="1190" spans="1:21" x14ac:dyDescent="0.25">
      <c r="A1190" t="s">
        <v>6397</v>
      </c>
      <c r="B1190" t="s">
        <v>3547</v>
      </c>
      <c r="C1190" t="s">
        <v>6408</v>
      </c>
      <c r="D1190" s="82">
        <v>7672</v>
      </c>
      <c r="E1190" t="s">
        <v>6413</v>
      </c>
      <c r="F1190" t="s">
        <v>6432</v>
      </c>
      <c r="G1190" s="83">
        <v>49</v>
      </c>
      <c r="H1190">
        <v>1</v>
      </c>
      <c r="I1190" t="s">
        <v>6414</v>
      </c>
      <c r="J1190" t="s">
        <v>3546</v>
      </c>
      <c r="K1190" t="s">
        <v>6427</v>
      </c>
      <c r="L1190" t="s">
        <v>5312</v>
      </c>
      <c r="M1190" t="s">
        <v>5319</v>
      </c>
      <c r="N1190" t="s">
        <v>6401</v>
      </c>
      <c r="O1190" t="s">
        <v>3546</v>
      </c>
      <c r="P1190" t="s">
        <v>6402</v>
      </c>
      <c r="Q1190" t="s">
        <v>6427</v>
      </c>
      <c r="R1190" t="s">
        <v>3385</v>
      </c>
      <c r="S1190" t="s">
        <v>6403</v>
      </c>
      <c r="T1190" t="s">
        <v>6407</v>
      </c>
      <c r="U1190" s="83" t="str">
        <f t="shared" si="18"/>
        <v>CARBOU_7_PL2X3</v>
      </c>
    </row>
    <row r="1191" spans="1:21" x14ac:dyDescent="0.25">
      <c r="A1191" t="s">
        <v>6397</v>
      </c>
      <c r="B1191" t="s">
        <v>7061</v>
      </c>
      <c r="C1191" t="s">
        <v>6399</v>
      </c>
      <c r="D1191" t="s">
        <v>6400</v>
      </c>
      <c r="E1191" t="s">
        <v>6413</v>
      </c>
      <c r="F1191">
        <v>25</v>
      </c>
      <c r="G1191" s="83">
        <v>25</v>
      </c>
      <c r="H1191">
        <v>1</v>
      </c>
      <c r="I1191" t="s">
        <v>6414</v>
      </c>
      <c r="J1191" t="s">
        <v>3546</v>
      </c>
      <c r="L1191" t="s">
        <v>5312</v>
      </c>
      <c r="M1191" t="s">
        <v>5319</v>
      </c>
      <c r="N1191" t="s">
        <v>6401</v>
      </c>
      <c r="O1191" t="s">
        <v>7062</v>
      </c>
      <c r="P1191" t="s">
        <v>6402</v>
      </c>
      <c r="R1191" t="s">
        <v>3385</v>
      </c>
      <c r="S1191" t="s">
        <v>6403</v>
      </c>
      <c r="T1191" t="s">
        <v>6407</v>
      </c>
      <c r="U1191" s="83" t="str">
        <f t="shared" si="18"/>
        <v>CARBOU_7_PL2X3</v>
      </c>
    </row>
    <row r="1192" spans="1:21" x14ac:dyDescent="0.25">
      <c r="A1192" t="s">
        <v>6397</v>
      </c>
      <c r="B1192" t="s">
        <v>3551</v>
      </c>
      <c r="C1192" t="s">
        <v>6408</v>
      </c>
      <c r="D1192" s="82">
        <v>7672</v>
      </c>
      <c r="E1192" t="s">
        <v>6413</v>
      </c>
      <c r="F1192">
        <v>24</v>
      </c>
      <c r="G1192" s="83">
        <v>24</v>
      </c>
      <c r="H1192">
        <v>1</v>
      </c>
      <c r="I1192" t="s">
        <v>6414</v>
      </c>
      <c r="K1192" t="s">
        <v>6427</v>
      </c>
      <c r="L1192" t="s">
        <v>5312</v>
      </c>
      <c r="M1192" t="s">
        <v>5312</v>
      </c>
      <c r="N1192" t="s">
        <v>6401</v>
      </c>
      <c r="O1192" t="s">
        <v>3550</v>
      </c>
      <c r="P1192" t="s">
        <v>6402</v>
      </c>
      <c r="Q1192" t="s">
        <v>6427</v>
      </c>
      <c r="R1192" t="s">
        <v>3385</v>
      </c>
      <c r="S1192" t="s">
        <v>6403</v>
      </c>
      <c r="T1192" t="s">
        <v>6407</v>
      </c>
      <c r="U1192" s="83" t="str">
        <f t="shared" si="18"/>
        <v>CARBOU_7_UNIT 1</v>
      </c>
    </row>
    <row r="1193" spans="1:21" x14ac:dyDescent="0.25">
      <c r="A1193" t="s">
        <v>6397</v>
      </c>
      <c r="B1193" t="s">
        <v>4732</v>
      </c>
      <c r="C1193" t="s">
        <v>6408</v>
      </c>
      <c r="D1193" s="82">
        <v>40754</v>
      </c>
      <c r="E1193" t="s">
        <v>6409</v>
      </c>
      <c r="F1193">
        <v>71.2</v>
      </c>
      <c r="G1193" s="83">
        <v>49.4</v>
      </c>
      <c r="H1193">
        <v>1</v>
      </c>
      <c r="I1193" t="s">
        <v>6792</v>
      </c>
      <c r="K1193" t="s">
        <v>1127</v>
      </c>
      <c r="L1193" t="s">
        <v>5312</v>
      </c>
      <c r="M1193" t="s">
        <v>5312</v>
      </c>
      <c r="N1193" t="s">
        <v>6401</v>
      </c>
      <c r="O1193" t="s">
        <v>4731</v>
      </c>
      <c r="P1193" t="s">
        <v>6402</v>
      </c>
      <c r="Q1193" t="s">
        <v>6793</v>
      </c>
      <c r="R1193" t="s">
        <v>6425</v>
      </c>
      <c r="S1193" t="s">
        <v>6403</v>
      </c>
      <c r="T1193" t="s">
        <v>6404</v>
      </c>
      <c r="U1193" s="83" t="str">
        <f t="shared" si="18"/>
        <v>ANAHM_2_CANYN4</v>
      </c>
    </row>
    <row r="1194" spans="1:21" x14ac:dyDescent="0.25">
      <c r="A1194" t="s">
        <v>6397</v>
      </c>
      <c r="B1194" t="s">
        <v>4729</v>
      </c>
      <c r="C1194" t="s">
        <v>6408</v>
      </c>
      <c r="D1194" s="82">
        <v>40754</v>
      </c>
      <c r="E1194" t="s">
        <v>6409</v>
      </c>
      <c r="F1194">
        <v>71.2</v>
      </c>
      <c r="G1194" s="83">
        <v>49.4</v>
      </c>
      <c r="H1194">
        <v>1</v>
      </c>
      <c r="I1194" t="s">
        <v>6792</v>
      </c>
      <c r="K1194" t="s">
        <v>1127</v>
      </c>
      <c r="L1194" t="s">
        <v>5312</v>
      </c>
      <c r="M1194" t="s">
        <v>5312</v>
      </c>
      <c r="N1194" t="s">
        <v>6401</v>
      </c>
      <c r="O1194" t="s">
        <v>4728</v>
      </c>
      <c r="P1194" t="s">
        <v>6402</v>
      </c>
      <c r="Q1194" t="s">
        <v>6793</v>
      </c>
      <c r="R1194" t="s">
        <v>6425</v>
      </c>
      <c r="S1194" t="s">
        <v>6403</v>
      </c>
      <c r="T1194" t="s">
        <v>6404</v>
      </c>
      <c r="U1194" s="83" t="str">
        <f t="shared" si="18"/>
        <v>ANAHM_2_CANYN3</v>
      </c>
    </row>
    <row r="1195" spans="1:21" x14ac:dyDescent="0.25">
      <c r="A1195" t="s">
        <v>6397</v>
      </c>
      <c r="B1195" t="s">
        <v>4726</v>
      </c>
      <c r="C1195" t="s">
        <v>6408</v>
      </c>
      <c r="D1195" s="82">
        <v>40802</v>
      </c>
      <c r="E1195" t="s">
        <v>6409</v>
      </c>
      <c r="F1195">
        <v>71.2</v>
      </c>
      <c r="G1195" s="83">
        <v>49.4</v>
      </c>
      <c r="H1195">
        <v>1</v>
      </c>
      <c r="I1195" t="s">
        <v>6792</v>
      </c>
      <c r="K1195" t="s">
        <v>1127</v>
      </c>
      <c r="L1195" t="s">
        <v>5312</v>
      </c>
      <c r="M1195" t="s">
        <v>5312</v>
      </c>
      <c r="N1195" t="s">
        <v>6401</v>
      </c>
      <c r="O1195" t="s">
        <v>4725</v>
      </c>
      <c r="P1195" t="s">
        <v>6402</v>
      </c>
      <c r="Q1195" t="s">
        <v>6793</v>
      </c>
      <c r="R1195" t="s">
        <v>6425</v>
      </c>
      <c r="S1195" t="s">
        <v>6403</v>
      </c>
      <c r="T1195" t="s">
        <v>6404</v>
      </c>
      <c r="U1195" s="83" t="str">
        <f t="shared" si="18"/>
        <v>ANAHM_2_CANYN2</v>
      </c>
    </row>
    <row r="1196" spans="1:21" x14ac:dyDescent="0.25">
      <c r="A1196" t="s">
        <v>6397</v>
      </c>
      <c r="B1196" t="s">
        <v>4723</v>
      </c>
      <c r="C1196" t="s">
        <v>6408</v>
      </c>
      <c r="D1196" s="82">
        <v>40802</v>
      </c>
      <c r="E1196" t="s">
        <v>6409</v>
      </c>
      <c r="F1196">
        <v>71.2</v>
      </c>
      <c r="G1196" s="83">
        <v>49.4</v>
      </c>
      <c r="H1196">
        <v>1</v>
      </c>
      <c r="I1196" t="s">
        <v>6792</v>
      </c>
      <c r="K1196" t="s">
        <v>1127</v>
      </c>
      <c r="L1196" t="s">
        <v>5312</v>
      </c>
      <c r="M1196" t="s">
        <v>5312</v>
      </c>
      <c r="N1196" t="s">
        <v>6401</v>
      </c>
      <c r="O1196" t="s">
        <v>4722</v>
      </c>
      <c r="P1196" t="s">
        <v>6402</v>
      </c>
      <c r="Q1196" t="s">
        <v>6793</v>
      </c>
      <c r="R1196" t="s">
        <v>6425</v>
      </c>
      <c r="S1196" t="s">
        <v>6403</v>
      </c>
      <c r="T1196" t="s">
        <v>6404</v>
      </c>
      <c r="U1196" s="83" t="str">
        <f t="shared" si="18"/>
        <v>ANAHM_2_CANYN1</v>
      </c>
    </row>
    <row r="1197" spans="1:21" x14ac:dyDescent="0.25">
      <c r="A1197" t="s">
        <v>6397</v>
      </c>
      <c r="B1197" t="s">
        <v>678</v>
      </c>
      <c r="C1197" t="s">
        <v>6408</v>
      </c>
      <c r="D1197" s="82">
        <v>41115</v>
      </c>
      <c r="E1197" t="s">
        <v>6418</v>
      </c>
      <c r="F1197">
        <v>20</v>
      </c>
      <c r="G1197" s="83">
        <v>20</v>
      </c>
      <c r="H1197">
        <v>1</v>
      </c>
      <c r="I1197" t="s">
        <v>6414</v>
      </c>
      <c r="K1197" t="s">
        <v>6427</v>
      </c>
      <c r="L1197" t="s">
        <v>5312</v>
      </c>
      <c r="M1197" t="s">
        <v>5312</v>
      </c>
      <c r="N1197" t="s">
        <v>6401</v>
      </c>
      <c r="O1197" t="s">
        <v>679</v>
      </c>
      <c r="P1197" t="s">
        <v>6402</v>
      </c>
      <c r="Q1197" t="s">
        <v>6427</v>
      </c>
      <c r="R1197" t="s">
        <v>6420</v>
      </c>
      <c r="S1197" t="s">
        <v>6403</v>
      </c>
      <c r="T1197" t="s">
        <v>6407</v>
      </c>
      <c r="U1197" s="83" t="str">
        <f t="shared" si="18"/>
        <v>CANTUA_1_SOLAR</v>
      </c>
    </row>
    <row r="1198" spans="1:21" x14ac:dyDescent="0.25">
      <c r="A1198" t="s">
        <v>6397</v>
      </c>
      <c r="B1198" t="s">
        <v>5387</v>
      </c>
      <c r="C1198" t="s">
        <v>6408</v>
      </c>
      <c r="D1198" s="82">
        <v>30317</v>
      </c>
      <c r="E1198" t="s">
        <v>6413</v>
      </c>
      <c r="F1198">
        <v>0.9</v>
      </c>
      <c r="G1198" s="83">
        <v>0.9</v>
      </c>
      <c r="H1198">
        <v>1</v>
      </c>
      <c r="I1198" t="s">
        <v>6569</v>
      </c>
      <c r="K1198" t="s">
        <v>6427</v>
      </c>
      <c r="L1198" t="s">
        <v>5312</v>
      </c>
      <c r="M1198" t="s">
        <v>5312</v>
      </c>
      <c r="N1198" t="s">
        <v>6401</v>
      </c>
      <c r="O1198" t="s">
        <v>262</v>
      </c>
      <c r="P1198" t="s">
        <v>6402</v>
      </c>
      <c r="Q1198" t="s">
        <v>6427</v>
      </c>
      <c r="R1198" t="s">
        <v>3385</v>
      </c>
      <c r="S1198" t="s">
        <v>6403</v>
      </c>
      <c r="T1198" t="s">
        <v>6407</v>
      </c>
      <c r="U1198" s="83" t="str">
        <f t="shared" si="18"/>
        <v>CURTIS_1_CANLCK</v>
      </c>
    </row>
    <row r="1199" spans="1:21" x14ac:dyDescent="0.25">
      <c r="A1199" t="s">
        <v>6397</v>
      </c>
      <c r="B1199" t="s">
        <v>2254</v>
      </c>
      <c r="C1199" t="s">
        <v>6408</v>
      </c>
      <c r="D1199" s="82">
        <v>41569</v>
      </c>
      <c r="E1199" t="s">
        <v>6418</v>
      </c>
      <c r="F1199">
        <v>147</v>
      </c>
      <c r="G1199" s="83">
        <v>139</v>
      </c>
      <c r="H1199">
        <v>1</v>
      </c>
      <c r="I1199" t="s">
        <v>7046</v>
      </c>
      <c r="K1199" t="s">
        <v>6456</v>
      </c>
      <c r="L1199" t="s">
        <v>5312</v>
      </c>
      <c r="M1199" t="s">
        <v>5312</v>
      </c>
      <c r="N1199" t="s">
        <v>6401</v>
      </c>
      <c r="O1199" t="s">
        <v>2255</v>
      </c>
      <c r="P1199" t="s">
        <v>6402</v>
      </c>
      <c r="Q1199" t="s">
        <v>6456</v>
      </c>
      <c r="R1199" t="s">
        <v>6420</v>
      </c>
      <c r="S1199" t="s">
        <v>6403</v>
      </c>
      <c r="T1199" t="s">
        <v>6404</v>
      </c>
      <c r="U1199" s="83" t="str">
        <f t="shared" si="18"/>
        <v>CPVERD_2_SOLAR</v>
      </c>
    </row>
    <row r="1200" spans="1:21" x14ac:dyDescent="0.25">
      <c r="A1200" t="s">
        <v>6397</v>
      </c>
      <c r="B1200" t="s">
        <v>3541</v>
      </c>
      <c r="C1200" t="s">
        <v>6408</v>
      </c>
      <c r="D1200" s="82">
        <v>31048</v>
      </c>
      <c r="E1200" t="s">
        <v>6413</v>
      </c>
      <c r="F1200">
        <v>7.9</v>
      </c>
      <c r="G1200" s="83">
        <v>8</v>
      </c>
      <c r="H1200">
        <v>1</v>
      </c>
      <c r="I1200" t="s">
        <v>3027</v>
      </c>
      <c r="K1200" t="s">
        <v>6427</v>
      </c>
      <c r="L1200" t="s">
        <v>5312</v>
      </c>
      <c r="M1200" t="s">
        <v>5312</v>
      </c>
      <c r="N1200" t="s">
        <v>6401</v>
      </c>
      <c r="O1200" t="s">
        <v>3052</v>
      </c>
      <c r="P1200" t="s">
        <v>6402</v>
      </c>
      <c r="Q1200" t="s">
        <v>6427</v>
      </c>
      <c r="R1200" t="s">
        <v>3385</v>
      </c>
      <c r="S1200" t="s">
        <v>6403</v>
      </c>
      <c r="T1200" t="s">
        <v>6407</v>
      </c>
      <c r="U1200" s="83" t="str">
        <f t="shared" si="18"/>
        <v>CAMPFW_7_FARWST</v>
      </c>
    </row>
    <row r="1201" spans="1:21" x14ac:dyDescent="0.25">
      <c r="A1201" t="s">
        <v>6397</v>
      </c>
      <c r="B1201" t="s">
        <v>3920</v>
      </c>
      <c r="C1201" t="s">
        <v>6408</v>
      </c>
      <c r="D1201" s="82">
        <v>42384</v>
      </c>
      <c r="E1201" t="s">
        <v>3399</v>
      </c>
      <c r="F1201">
        <v>11.9</v>
      </c>
      <c r="G1201" s="83">
        <v>11.9</v>
      </c>
      <c r="H1201">
        <v>1</v>
      </c>
      <c r="I1201" t="s">
        <v>7224</v>
      </c>
      <c r="K1201" t="s">
        <v>1127</v>
      </c>
      <c r="L1201" t="s">
        <v>5312</v>
      </c>
      <c r="M1201" t="s">
        <v>5312</v>
      </c>
      <c r="N1201" t="s">
        <v>6401</v>
      </c>
      <c r="O1201" t="s">
        <v>2174</v>
      </c>
      <c r="P1201" t="s">
        <v>6402</v>
      </c>
      <c r="Q1201" t="s">
        <v>1127</v>
      </c>
      <c r="R1201" t="s">
        <v>3399</v>
      </c>
      <c r="S1201" t="s">
        <v>6403</v>
      </c>
      <c r="T1201" t="s">
        <v>6404</v>
      </c>
      <c r="U1201" s="83" t="str">
        <f t="shared" si="18"/>
        <v>FLOWD_2_WIND1</v>
      </c>
    </row>
    <row r="1202" spans="1:21" x14ac:dyDescent="0.25">
      <c r="A1202" t="s">
        <v>6397</v>
      </c>
      <c r="B1202" t="s">
        <v>3878</v>
      </c>
      <c r="C1202" t="s">
        <v>6408</v>
      </c>
      <c r="D1202" s="82">
        <v>41983</v>
      </c>
      <c r="E1202" t="s">
        <v>3399</v>
      </c>
      <c r="F1202">
        <v>47.1</v>
      </c>
      <c r="G1202" s="83">
        <v>47.1</v>
      </c>
      <c r="H1202">
        <v>1</v>
      </c>
      <c r="I1202" t="s">
        <v>7165</v>
      </c>
      <c r="K1202" t="s">
        <v>1127</v>
      </c>
      <c r="L1202" t="s">
        <v>5312</v>
      </c>
      <c r="M1202" t="s">
        <v>5312</v>
      </c>
      <c r="N1202" t="s">
        <v>6401</v>
      </c>
      <c r="O1202" t="s">
        <v>2033</v>
      </c>
      <c r="P1202" t="s">
        <v>6402</v>
      </c>
      <c r="Q1202" t="s">
        <v>1127</v>
      </c>
      <c r="R1202" t="s">
        <v>3399</v>
      </c>
      <c r="S1202" t="s">
        <v>6403</v>
      </c>
      <c r="T1202" t="s">
        <v>6404</v>
      </c>
      <c r="U1202" s="83" t="str">
        <f t="shared" si="18"/>
        <v>ENWIND_2_WIND1</v>
      </c>
    </row>
    <row r="1203" spans="1:21" x14ac:dyDescent="0.25">
      <c r="A1203" t="s">
        <v>6397</v>
      </c>
      <c r="B1203" t="s">
        <v>3539</v>
      </c>
      <c r="C1203" t="s">
        <v>6408</v>
      </c>
      <c r="D1203" s="82">
        <v>41984</v>
      </c>
      <c r="E1203" t="s">
        <v>6418</v>
      </c>
      <c r="F1203">
        <v>45</v>
      </c>
      <c r="G1203" s="83">
        <v>45</v>
      </c>
      <c r="H1203">
        <v>1</v>
      </c>
      <c r="I1203" t="s">
        <v>6852</v>
      </c>
      <c r="K1203" t="s">
        <v>1127</v>
      </c>
      <c r="L1203" t="s">
        <v>5312</v>
      </c>
      <c r="M1203" t="s">
        <v>5312</v>
      </c>
      <c r="N1203" t="s">
        <v>6401</v>
      </c>
      <c r="O1203" t="s">
        <v>3538</v>
      </c>
      <c r="P1203" t="s">
        <v>6402</v>
      </c>
      <c r="Q1203" t="s">
        <v>1127</v>
      </c>
      <c r="R1203" t="s">
        <v>6420</v>
      </c>
      <c r="S1203" t="s">
        <v>6403</v>
      </c>
      <c r="T1203" t="s">
        <v>6404</v>
      </c>
      <c r="U1203" s="83" t="str">
        <f t="shared" si="18"/>
        <v>CAMLOT_2_SOLAR1</v>
      </c>
    </row>
    <row r="1204" spans="1:21" x14ac:dyDescent="0.25">
      <c r="A1204" t="s">
        <v>6397</v>
      </c>
      <c r="B1204" t="s">
        <v>3537</v>
      </c>
      <c r="C1204" t="s">
        <v>6408</v>
      </c>
      <c r="D1204" s="82">
        <v>30317</v>
      </c>
      <c r="E1204" t="s">
        <v>6413</v>
      </c>
      <c r="F1204" t="s">
        <v>6432</v>
      </c>
      <c r="G1204" s="83">
        <v>9.99</v>
      </c>
      <c r="H1204">
        <v>1</v>
      </c>
      <c r="I1204" t="s">
        <v>6623</v>
      </c>
      <c r="J1204" t="s">
        <v>3535</v>
      </c>
      <c r="K1204" t="s">
        <v>6427</v>
      </c>
      <c r="L1204" t="s">
        <v>5319</v>
      </c>
      <c r="M1204" t="s">
        <v>5319</v>
      </c>
      <c r="N1204" t="s">
        <v>6401</v>
      </c>
      <c r="O1204" t="s">
        <v>3535</v>
      </c>
      <c r="P1204" t="s">
        <v>6402</v>
      </c>
      <c r="Q1204" t="s">
        <v>6427</v>
      </c>
      <c r="R1204" t="s">
        <v>3385</v>
      </c>
      <c r="S1204" t="s">
        <v>6403</v>
      </c>
      <c r="T1204" t="s">
        <v>6407</v>
      </c>
      <c r="U1204" s="83" t="str">
        <f t="shared" si="18"/>
        <v>CAMCHE_1_PL1X3</v>
      </c>
    </row>
    <row r="1205" spans="1:21" x14ac:dyDescent="0.25">
      <c r="A1205" t="s">
        <v>6397</v>
      </c>
      <c r="B1205" t="s">
        <v>7476</v>
      </c>
      <c r="C1205" t="s">
        <v>6399</v>
      </c>
      <c r="D1205" t="s">
        <v>6400</v>
      </c>
      <c r="E1205" t="s">
        <v>6413</v>
      </c>
      <c r="F1205">
        <v>3.7</v>
      </c>
      <c r="G1205" s="83">
        <v>3.7</v>
      </c>
      <c r="H1205">
        <v>1</v>
      </c>
      <c r="I1205" t="s">
        <v>6623</v>
      </c>
      <c r="J1205" t="s">
        <v>3535</v>
      </c>
      <c r="L1205" t="s">
        <v>5312</v>
      </c>
      <c r="M1205" t="s">
        <v>5319</v>
      </c>
      <c r="N1205" t="s">
        <v>6401</v>
      </c>
      <c r="O1205" t="s">
        <v>7477</v>
      </c>
      <c r="P1205" t="s">
        <v>6402</v>
      </c>
      <c r="R1205" t="s">
        <v>3385</v>
      </c>
      <c r="S1205" t="s">
        <v>6403</v>
      </c>
      <c r="T1205" t="s">
        <v>6407</v>
      </c>
      <c r="U1205" s="83" t="str">
        <f t="shared" si="18"/>
        <v>CAMCHE_1_PL1X3</v>
      </c>
    </row>
    <row r="1206" spans="1:21" x14ac:dyDescent="0.25">
      <c r="A1206" t="s">
        <v>6397</v>
      </c>
      <c r="B1206" t="s">
        <v>7134</v>
      </c>
      <c r="C1206" t="s">
        <v>6399</v>
      </c>
      <c r="D1206" t="s">
        <v>6400</v>
      </c>
      <c r="E1206" t="s">
        <v>6413</v>
      </c>
      <c r="F1206">
        <v>3.3</v>
      </c>
      <c r="G1206" s="83">
        <v>3.3</v>
      </c>
      <c r="H1206">
        <v>1</v>
      </c>
      <c r="I1206" t="s">
        <v>6623</v>
      </c>
      <c r="J1206" t="s">
        <v>3535</v>
      </c>
      <c r="L1206" t="s">
        <v>5312</v>
      </c>
      <c r="M1206" t="s">
        <v>5319</v>
      </c>
      <c r="N1206" t="s">
        <v>6401</v>
      </c>
      <c r="O1206" t="s">
        <v>7135</v>
      </c>
      <c r="P1206" t="s">
        <v>6402</v>
      </c>
      <c r="R1206" t="s">
        <v>3385</v>
      </c>
      <c r="S1206" t="s">
        <v>6403</v>
      </c>
      <c r="T1206" t="s">
        <v>6407</v>
      </c>
      <c r="U1206" s="83" t="str">
        <f t="shared" si="18"/>
        <v>CAMCHE_1_PL1X3</v>
      </c>
    </row>
    <row r="1207" spans="1:21" x14ac:dyDescent="0.25">
      <c r="A1207" t="s">
        <v>6397</v>
      </c>
      <c r="B1207" t="s">
        <v>6707</v>
      </c>
      <c r="C1207" t="s">
        <v>6399</v>
      </c>
      <c r="D1207" t="s">
        <v>6400</v>
      </c>
      <c r="E1207" t="s">
        <v>6413</v>
      </c>
      <c r="F1207">
        <v>3.3</v>
      </c>
      <c r="G1207" s="83">
        <v>3.3</v>
      </c>
      <c r="H1207">
        <v>1</v>
      </c>
      <c r="I1207" t="s">
        <v>6623</v>
      </c>
      <c r="J1207" t="s">
        <v>3535</v>
      </c>
      <c r="L1207" t="s">
        <v>5312</v>
      </c>
      <c r="M1207" t="s">
        <v>5319</v>
      </c>
      <c r="N1207" t="s">
        <v>6401</v>
      </c>
      <c r="O1207" t="s">
        <v>6708</v>
      </c>
      <c r="P1207" t="s">
        <v>6402</v>
      </c>
      <c r="R1207" t="s">
        <v>3385</v>
      </c>
      <c r="S1207" t="s">
        <v>6403</v>
      </c>
      <c r="T1207" t="s">
        <v>6407</v>
      </c>
      <c r="U1207" s="83" t="str">
        <f t="shared" si="18"/>
        <v>CAMCHE_1_PL1X3</v>
      </c>
    </row>
    <row r="1208" spans="1:21" x14ac:dyDescent="0.25">
      <c r="A1208" t="s">
        <v>6397</v>
      </c>
      <c r="B1208" t="s">
        <v>4314</v>
      </c>
      <c r="C1208" t="s">
        <v>6408</v>
      </c>
      <c r="D1208" s="82">
        <v>40298</v>
      </c>
      <c r="E1208" t="s">
        <v>6418</v>
      </c>
      <c r="F1208">
        <v>5</v>
      </c>
      <c r="G1208" s="83">
        <v>5</v>
      </c>
      <c r="H1208">
        <v>1</v>
      </c>
      <c r="I1208" t="s">
        <v>7421</v>
      </c>
      <c r="K1208" t="s">
        <v>6427</v>
      </c>
      <c r="L1208" t="s">
        <v>5312</v>
      </c>
      <c r="M1208" t="s">
        <v>5312</v>
      </c>
      <c r="N1208" t="s">
        <v>6401</v>
      </c>
      <c r="O1208" t="s">
        <v>653</v>
      </c>
      <c r="P1208" t="s">
        <v>6402</v>
      </c>
      <c r="Q1208" t="s">
        <v>6427</v>
      </c>
      <c r="R1208" t="s">
        <v>6420</v>
      </c>
      <c r="S1208" t="s">
        <v>6403</v>
      </c>
      <c r="T1208" t="s">
        <v>6407</v>
      </c>
      <c r="U1208" s="83" t="str">
        <f t="shared" si="18"/>
        <v>MENBIO_6_RENEW1</v>
      </c>
    </row>
    <row r="1209" spans="1:21" x14ac:dyDescent="0.25">
      <c r="A1209" t="s">
        <v>6397</v>
      </c>
      <c r="B1209" t="s">
        <v>4134</v>
      </c>
      <c r="C1209" t="s">
        <v>6408</v>
      </c>
      <c r="D1209" s="82">
        <v>37428</v>
      </c>
      <c r="E1209" t="s">
        <v>6409</v>
      </c>
      <c r="F1209">
        <v>57</v>
      </c>
      <c r="G1209" s="83">
        <v>50.61</v>
      </c>
      <c r="H1209">
        <v>1</v>
      </c>
      <c r="I1209" t="s">
        <v>7340</v>
      </c>
      <c r="K1209" t="s">
        <v>6427</v>
      </c>
      <c r="L1209" t="s">
        <v>5312</v>
      </c>
      <c r="M1209" t="s">
        <v>5312</v>
      </c>
      <c r="N1209" t="s">
        <v>6401</v>
      </c>
      <c r="O1209" t="s">
        <v>4133</v>
      </c>
      <c r="P1209" t="s">
        <v>6402</v>
      </c>
      <c r="Q1209" t="s">
        <v>6427</v>
      </c>
      <c r="R1209" t="s">
        <v>6425</v>
      </c>
      <c r="S1209" t="s">
        <v>6403</v>
      </c>
      <c r="T1209" t="s">
        <v>6407</v>
      </c>
      <c r="U1209" s="83" t="str">
        <f t="shared" si="18"/>
        <v>VACADX_1_UNITA1</v>
      </c>
    </row>
    <row r="1210" spans="1:21" x14ac:dyDescent="0.25">
      <c r="A1210" t="s">
        <v>6397</v>
      </c>
      <c r="B1210" t="s">
        <v>4097</v>
      </c>
      <c r="C1210" t="s">
        <v>6408</v>
      </c>
      <c r="D1210" s="82">
        <v>37252</v>
      </c>
      <c r="E1210" t="s">
        <v>6409</v>
      </c>
      <c r="F1210">
        <v>57</v>
      </c>
      <c r="G1210" s="83">
        <v>52.01</v>
      </c>
      <c r="H1210">
        <v>1</v>
      </c>
      <c r="I1210" t="s">
        <v>7056</v>
      </c>
      <c r="K1210" t="s">
        <v>6427</v>
      </c>
      <c r="L1210" t="s">
        <v>5312</v>
      </c>
      <c r="M1210" t="s">
        <v>5312</v>
      </c>
      <c r="N1210" t="s">
        <v>6401</v>
      </c>
      <c r="O1210" t="s">
        <v>4096</v>
      </c>
      <c r="P1210" t="s">
        <v>6402</v>
      </c>
      <c r="Q1210" t="s">
        <v>6427</v>
      </c>
      <c r="R1210" t="s">
        <v>6425</v>
      </c>
      <c r="S1210" t="s">
        <v>6403</v>
      </c>
      <c r="T1210" t="s">
        <v>6407</v>
      </c>
      <c r="U1210" s="83" t="str">
        <f t="shared" si="18"/>
        <v>PNOCHE_1_UNITA1</v>
      </c>
    </row>
    <row r="1211" spans="1:21" x14ac:dyDescent="0.25">
      <c r="A1211" t="s">
        <v>6397</v>
      </c>
      <c r="B1211" t="s">
        <v>4088</v>
      </c>
      <c r="C1211" t="s">
        <v>6408</v>
      </c>
      <c r="D1211" s="82">
        <v>37187</v>
      </c>
      <c r="E1211" t="s">
        <v>6409</v>
      </c>
      <c r="F1211">
        <v>52</v>
      </c>
      <c r="G1211" s="83">
        <v>48.04</v>
      </c>
      <c r="H1211">
        <v>1</v>
      </c>
      <c r="I1211" t="s">
        <v>7017</v>
      </c>
      <c r="K1211" t="s">
        <v>6456</v>
      </c>
      <c r="L1211" t="s">
        <v>5312</v>
      </c>
      <c r="M1211" t="s">
        <v>5312</v>
      </c>
      <c r="N1211" t="s">
        <v>6401</v>
      </c>
      <c r="O1211" t="s">
        <v>4087</v>
      </c>
      <c r="P1211" t="s">
        <v>6402</v>
      </c>
      <c r="Q1211" t="s">
        <v>6456</v>
      </c>
      <c r="R1211" t="s">
        <v>6425</v>
      </c>
      <c r="S1211" t="s">
        <v>6403</v>
      </c>
      <c r="T1211" t="s">
        <v>6404</v>
      </c>
      <c r="U1211" s="83" t="str">
        <f t="shared" si="18"/>
        <v>ESCNDO_6_UNITB1</v>
      </c>
    </row>
    <row r="1212" spans="1:21" x14ac:dyDescent="0.25">
      <c r="A1212" t="s">
        <v>6397</v>
      </c>
      <c r="B1212" t="s">
        <v>4137</v>
      </c>
      <c r="C1212" t="s">
        <v>6408</v>
      </c>
      <c r="D1212" s="82">
        <v>37190</v>
      </c>
      <c r="E1212" t="s">
        <v>6409</v>
      </c>
      <c r="F1212">
        <v>52</v>
      </c>
      <c r="G1212" s="83">
        <v>51.25</v>
      </c>
      <c r="H1212">
        <v>1</v>
      </c>
      <c r="I1212" t="s">
        <v>6600</v>
      </c>
      <c r="K1212" t="s">
        <v>6456</v>
      </c>
      <c r="L1212" t="s">
        <v>5312</v>
      </c>
      <c r="M1212" t="s">
        <v>5312</v>
      </c>
      <c r="N1212" t="s">
        <v>6401</v>
      </c>
      <c r="O1212" t="s">
        <v>4136</v>
      </c>
      <c r="P1212" t="s">
        <v>6402</v>
      </c>
      <c r="Q1212" t="s">
        <v>6456</v>
      </c>
      <c r="R1212" t="s">
        <v>6425</v>
      </c>
      <c r="S1212" t="s">
        <v>6403</v>
      </c>
      <c r="T1212" t="s">
        <v>6404</v>
      </c>
      <c r="U1212" s="83" t="str">
        <f t="shared" si="18"/>
        <v>BORDER_6_UNITA1</v>
      </c>
    </row>
    <row r="1213" spans="1:21" x14ac:dyDescent="0.25">
      <c r="A1213" t="s">
        <v>905</v>
      </c>
      <c r="B1213" t="s">
        <v>7322</v>
      </c>
      <c r="C1213" t="s">
        <v>6408</v>
      </c>
      <c r="D1213" s="82">
        <v>42412</v>
      </c>
      <c r="E1213" t="s">
        <v>6418</v>
      </c>
      <c r="F1213">
        <v>20</v>
      </c>
      <c r="G1213" s="83">
        <v>19.899999999999999</v>
      </c>
      <c r="H1213">
        <v>1</v>
      </c>
      <c r="I1213" t="s">
        <v>7228</v>
      </c>
      <c r="K1213" t="s">
        <v>6456</v>
      </c>
      <c r="L1213" t="s">
        <v>5312</v>
      </c>
      <c r="M1213" t="s">
        <v>5312</v>
      </c>
      <c r="N1213" t="s">
        <v>6434</v>
      </c>
      <c r="O1213" t="s">
        <v>2294</v>
      </c>
      <c r="P1213" t="s">
        <v>6402</v>
      </c>
      <c r="Q1213" t="s">
        <v>6456</v>
      </c>
      <c r="R1213" t="s">
        <v>6420</v>
      </c>
      <c r="S1213" t="s">
        <v>6403</v>
      </c>
      <c r="T1213" t="s">
        <v>6404</v>
      </c>
      <c r="U1213" s="83" t="str">
        <f t="shared" si="18"/>
        <v>CALPSS_6_SOLAR1</v>
      </c>
    </row>
    <row r="1214" spans="1:21" x14ac:dyDescent="0.25">
      <c r="A1214" t="s">
        <v>6397</v>
      </c>
      <c r="B1214" t="s">
        <v>3554</v>
      </c>
      <c r="C1214" t="s">
        <v>6408</v>
      </c>
      <c r="D1214" s="82">
        <v>41275</v>
      </c>
      <c r="E1214" t="s">
        <v>6418</v>
      </c>
      <c r="F1214">
        <v>40</v>
      </c>
      <c r="G1214" s="83">
        <v>40</v>
      </c>
      <c r="H1214">
        <v>1</v>
      </c>
      <c r="I1214" t="s">
        <v>6808</v>
      </c>
      <c r="K1214" t="s">
        <v>6427</v>
      </c>
      <c r="L1214" t="s">
        <v>5312</v>
      </c>
      <c r="M1214" t="s">
        <v>5312</v>
      </c>
      <c r="N1214" t="s">
        <v>6401</v>
      </c>
      <c r="O1214" t="s">
        <v>849</v>
      </c>
      <c r="P1214" t="s">
        <v>6402</v>
      </c>
      <c r="Q1214" t="s">
        <v>6427</v>
      </c>
      <c r="R1214" t="s">
        <v>6420</v>
      </c>
      <c r="S1214" t="s">
        <v>6403</v>
      </c>
      <c r="T1214" t="s">
        <v>6451</v>
      </c>
      <c r="U1214" s="83" t="str">
        <f t="shared" si="18"/>
        <v>CAVLSR_2_BSOLAR</v>
      </c>
    </row>
    <row r="1215" spans="1:21" x14ac:dyDescent="0.25">
      <c r="A1215" t="s">
        <v>6397</v>
      </c>
      <c r="B1215" t="s">
        <v>3555</v>
      </c>
      <c r="C1215" t="s">
        <v>6408</v>
      </c>
      <c r="D1215" s="82">
        <v>41579</v>
      </c>
      <c r="E1215" t="s">
        <v>6418</v>
      </c>
      <c r="F1215">
        <v>210</v>
      </c>
      <c r="G1215" s="83">
        <v>210</v>
      </c>
      <c r="H1215">
        <v>1</v>
      </c>
      <c r="I1215" t="s">
        <v>6808</v>
      </c>
      <c r="K1215" t="s">
        <v>6427</v>
      </c>
      <c r="L1215" t="s">
        <v>5312</v>
      </c>
      <c r="M1215" t="s">
        <v>5312</v>
      </c>
      <c r="N1215" t="s">
        <v>6401</v>
      </c>
      <c r="O1215" t="s">
        <v>870</v>
      </c>
      <c r="P1215" t="s">
        <v>6402</v>
      </c>
      <c r="Q1215" t="s">
        <v>6427</v>
      </c>
      <c r="R1215" t="s">
        <v>6420</v>
      </c>
      <c r="S1215" t="s">
        <v>6403</v>
      </c>
      <c r="T1215" t="s">
        <v>6451</v>
      </c>
      <c r="U1215" s="83" t="str">
        <f t="shared" si="18"/>
        <v>CAVLSR_2_RSOLAR</v>
      </c>
    </row>
    <row r="1216" spans="1:21" x14ac:dyDescent="0.25">
      <c r="A1216" t="s">
        <v>6397</v>
      </c>
      <c r="B1216" t="s">
        <v>5350</v>
      </c>
      <c r="C1216" t="s">
        <v>6408</v>
      </c>
      <c r="D1216" s="82">
        <v>43529</v>
      </c>
      <c r="E1216" t="s">
        <v>6418</v>
      </c>
      <c r="F1216">
        <v>150</v>
      </c>
      <c r="G1216" s="83">
        <v>150</v>
      </c>
      <c r="H1216">
        <v>1</v>
      </c>
      <c r="I1216" t="s">
        <v>7481</v>
      </c>
      <c r="K1216" t="s">
        <v>6427</v>
      </c>
      <c r="L1216" t="s">
        <v>5312</v>
      </c>
      <c r="M1216" t="s">
        <v>5312</v>
      </c>
      <c r="N1216" t="s">
        <v>6401</v>
      </c>
      <c r="O1216" t="s">
        <v>5349</v>
      </c>
      <c r="P1216" t="s">
        <v>6402</v>
      </c>
      <c r="Q1216" t="s">
        <v>6427</v>
      </c>
      <c r="R1216" t="s">
        <v>6420</v>
      </c>
      <c r="S1216" t="s">
        <v>6403</v>
      </c>
      <c r="T1216" t="s">
        <v>6407</v>
      </c>
      <c r="U1216" s="83" t="str">
        <f t="shared" si="18"/>
        <v>CALFTS_2_CFSSR1</v>
      </c>
    </row>
    <row r="1217" spans="1:21" x14ac:dyDescent="0.25">
      <c r="A1217" t="s">
        <v>6397</v>
      </c>
      <c r="B1217" t="s">
        <v>5348</v>
      </c>
      <c r="C1217" t="s">
        <v>6408</v>
      </c>
      <c r="D1217" s="82">
        <v>43068</v>
      </c>
      <c r="E1217" t="s">
        <v>6418</v>
      </c>
      <c r="F1217">
        <v>130</v>
      </c>
      <c r="G1217" s="83">
        <v>130</v>
      </c>
      <c r="H1217">
        <v>1</v>
      </c>
      <c r="I1217" t="s">
        <v>6586</v>
      </c>
      <c r="K1217" t="s">
        <v>6427</v>
      </c>
      <c r="L1217" t="s">
        <v>5312</v>
      </c>
      <c r="M1217" t="s">
        <v>5312</v>
      </c>
      <c r="N1217" t="s">
        <v>6401</v>
      </c>
      <c r="O1217" t="s">
        <v>5347</v>
      </c>
      <c r="P1217" t="s">
        <v>6402</v>
      </c>
      <c r="Q1217" t="s">
        <v>6427</v>
      </c>
      <c r="R1217" t="s">
        <v>6420</v>
      </c>
      <c r="S1217" t="s">
        <v>6403</v>
      </c>
      <c r="T1217" t="s">
        <v>6451</v>
      </c>
      <c r="U1217" s="83" t="str">
        <f t="shared" si="18"/>
        <v>CALFTN_2_SOLAR</v>
      </c>
    </row>
    <row r="1218" spans="1:21" x14ac:dyDescent="0.25">
      <c r="A1218" t="s">
        <v>6397</v>
      </c>
      <c r="B1218" t="s">
        <v>5396</v>
      </c>
      <c r="C1218" t="s">
        <v>6408</v>
      </c>
      <c r="D1218" s="82">
        <v>43238</v>
      </c>
      <c r="E1218" t="s">
        <v>6418</v>
      </c>
      <c r="F1218">
        <v>1</v>
      </c>
      <c r="G1218" s="83">
        <v>0.91</v>
      </c>
      <c r="H1218">
        <v>1</v>
      </c>
      <c r="I1218" t="s">
        <v>7355</v>
      </c>
      <c r="K1218" t="s">
        <v>1127</v>
      </c>
      <c r="L1218" t="s">
        <v>5312</v>
      </c>
      <c r="M1218" t="s">
        <v>5312</v>
      </c>
      <c r="N1218" t="s">
        <v>6401</v>
      </c>
      <c r="O1218" t="s">
        <v>5395</v>
      </c>
      <c r="P1218" t="s">
        <v>6402</v>
      </c>
      <c r="Q1218" t="s">
        <v>1127</v>
      </c>
      <c r="R1218" t="s">
        <v>6420</v>
      </c>
      <c r="S1218" t="s">
        <v>6403</v>
      </c>
      <c r="T1218" t="s">
        <v>6404</v>
      </c>
      <c r="U1218" s="83" t="str">
        <f t="shared" ref="U1218:U1281" si="19">IF(J1218="",O1218,J1218)</f>
        <v>DEVERS_2_CS2SR4</v>
      </c>
    </row>
    <row r="1219" spans="1:21" x14ac:dyDescent="0.25">
      <c r="A1219" t="s">
        <v>6397</v>
      </c>
      <c r="B1219" t="s">
        <v>6354</v>
      </c>
      <c r="C1219" t="s">
        <v>6408</v>
      </c>
      <c r="D1219" s="82">
        <v>42551</v>
      </c>
      <c r="E1219" t="s">
        <v>6409</v>
      </c>
      <c r="F1219">
        <v>11.2</v>
      </c>
      <c r="G1219" s="83">
        <v>5</v>
      </c>
      <c r="H1219">
        <v>1</v>
      </c>
      <c r="I1219" t="s">
        <v>6923</v>
      </c>
      <c r="K1219" t="s">
        <v>1127</v>
      </c>
      <c r="L1219" t="s">
        <v>5312</v>
      </c>
      <c r="M1219" t="s">
        <v>5312</v>
      </c>
      <c r="N1219" t="s">
        <v>6401</v>
      </c>
      <c r="O1219" t="s">
        <v>5053</v>
      </c>
      <c r="P1219" t="s">
        <v>6402</v>
      </c>
      <c r="Q1219" t="s">
        <v>1127</v>
      </c>
      <c r="R1219" t="s">
        <v>6425</v>
      </c>
      <c r="S1219" t="s">
        <v>6403</v>
      </c>
      <c r="T1219" t="s">
        <v>6404</v>
      </c>
      <c r="U1219" s="83" t="str">
        <f t="shared" si="19"/>
        <v>VESTAL_2_UNIT1</v>
      </c>
    </row>
    <row r="1220" spans="1:21" x14ac:dyDescent="0.25">
      <c r="A1220" t="s">
        <v>6397</v>
      </c>
      <c r="B1220" t="s">
        <v>7431</v>
      </c>
      <c r="C1220" t="s">
        <v>6399</v>
      </c>
      <c r="D1220" t="s">
        <v>6400</v>
      </c>
      <c r="F1220">
        <v>32.200000000000003</v>
      </c>
      <c r="G1220" s="83">
        <v>32.200000000000003</v>
      </c>
      <c r="H1220">
        <v>1</v>
      </c>
      <c r="J1220" t="s">
        <v>1203</v>
      </c>
      <c r="M1220" t="s">
        <v>5319</v>
      </c>
      <c r="N1220" t="s">
        <v>6401</v>
      </c>
      <c r="O1220" t="s">
        <v>7431</v>
      </c>
      <c r="P1220" t="s">
        <v>6402</v>
      </c>
      <c r="S1220" t="s">
        <v>6403</v>
      </c>
      <c r="T1220" t="s">
        <v>6404</v>
      </c>
      <c r="U1220" s="83" t="str">
        <f t="shared" si="19"/>
        <v>CALGEN_1_UNITS</v>
      </c>
    </row>
    <row r="1221" spans="1:21" x14ac:dyDescent="0.25">
      <c r="A1221" t="s">
        <v>6397</v>
      </c>
      <c r="B1221" t="s">
        <v>7095</v>
      </c>
      <c r="C1221" t="s">
        <v>6399</v>
      </c>
      <c r="D1221" t="s">
        <v>6400</v>
      </c>
      <c r="F1221">
        <v>32.200000000000003</v>
      </c>
      <c r="G1221" s="83">
        <v>32.200000000000003</v>
      </c>
      <c r="H1221">
        <v>1</v>
      </c>
      <c r="J1221" t="s">
        <v>1203</v>
      </c>
      <c r="M1221" t="s">
        <v>5319</v>
      </c>
      <c r="N1221" t="s">
        <v>6401</v>
      </c>
      <c r="O1221" t="s">
        <v>7095</v>
      </c>
      <c r="P1221" t="s">
        <v>6402</v>
      </c>
      <c r="S1221" t="s">
        <v>6403</v>
      </c>
      <c r="T1221" t="s">
        <v>6404</v>
      </c>
      <c r="U1221" s="83" t="str">
        <f t="shared" si="19"/>
        <v>CALGEN_1_UNITS</v>
      </c>
    </row>
    <row r="1222" spans="1:21" x14ac:dyDescent="0.25">
      <c r="A1222" t="s">
        <v>6397</v>
      </c>
      <c r="B1222" t="s">
        <v>7097</v>
      </c>
      <c r="C1222" t="s">
        <v>6399</v>
      </c>
      <c r="D1222" t="s">
        <v>6400</v>
      </c>
      <c r="F1222">
        <v>32.200000000000003</v>
      </c>
      <c r="G1222" s="83">
        <v>32.200000000000003</v>
      </c>
      <c r="H1222">
        <v>1</v>
      </c>
      <c r="J1222" t="s">
        <v>1203</v>
      </c>
      <c r="M1222" t="s">
        <v>5319</v>
      </c>
      <c r="N1222" t="s">
        <v>6401</v>
      </c>
      <c r="O1222" t="s">
        <v>7097</v>
      </c>
      <c r="P1222" t="s">
        <v>6402</v>
      </c>
      <c r="S1222" t="s">
        <v>6403</v>
      </c>
      <c r="T1222" t="s">
        <v>6404</v>
      </c>
      <c r="U1222" s="83" t="str">
        <f t="shared" si="19"/>
        <v>CALGEN_1_UNITS</v>
      </c>
    </row>
    <row r="1223" spans="1:21" x14ac:dyDescent="0.25">
      <c r="A1223" t="s">
        <v>6397</v>
      </c>
      <c r="B1223" t="s">
        <v>4373</v>
      </c>
      <c r="C1223" t="s">
        <v>6408</v>
      </c>
      <c r="D1223" s="82">
        <v>40441</v>
      </c>
      <c r="E1223" t="s">
        <v>3785</v>
      </c>
      <c r="F1223">
        <v>13.8</v>
      </c>
      <c r="G1223" s="83">
        <v>6.96</v>
      </c>
      <c r="H1223">
        <v>1</v>
      </c>
      <c r="I1223" t="s">
        <v>7032</v>
      </c>
      <c r="K1223" t="s">
        <v>1127</v>
      </c>
      <c r="L1223" t="s">
        <v>5319</v>
      </c>
      <c r="M1223" t="s">
        <v>5312</v>
      </c>
      <c r="N1223" t="s">
        <v>6401</v>
      </c>
      <c r="O1223" t="s">
        <v>2938</v>
      </c>
      <c r="P1223" t="s">
        <v>6402</v>
      </c>
      <c r="Q1223" t="s">
        <v>1127</v>
      </c>
      <c r="R1223" t="s">
        <v>6425</v>
      </c>
      <c r="S1223" t="s">
        <v>6403</v>
      </c>
      <c r="T1223" t="s">
        <v>6404</v>
      </c>
      <c r="U1223" s="83" t="str">
        <f t="shared" si="19"/>
        <v>MOORPK_2_CALABS</v>
      </c>
    </row>
    <row r="1224" spans="1:21" x14ac:dyDescent="0.25">
      <c r="A1224" t="s">
        <v>6397</v>
      </c>
      <c r="B1224" t="s">
        <v>3530</v>
      </c>
      <c r="C1224" t="s">
        <v>6408</v>
      </c>
      <c r="D1224" s="82">
        <v>37499</v>
      </c>
      <c r="E1224" t="s">
        <v>3399</v>
      </c>
      <c r="F1224">
        <v>41</v>
      </c>
      <c r="G1224" s="83">
        <v>41</v>
      </c>
      <c r="H1224">
        <v>1</v>
      </c>
      <c r="I1224" t="s">
        <v>7295</v>
      </c>
      <c r="K1224" t="s">
        <v>1127</v>
      </c>
      <c r="L1224" t="s">
        <v>5312</v>
      </c>
      <c r="M1224" t="s">
        <v>5312</v>
      </c>
      <c r="N1224" t="s">
        <v>6401</v>
      </c>
      <c r="O1224" t="s">
        <v>3529</v>
      </c>
      <c r="P1224" t="s">
        <v>6402</v>
      </c>
      <c r="Q1224" t="s">
        <v>1127</v>
      </c>
      <c r="R1224" t="s">
        <v>3399</v>
      </c>
      <c r="S1224" t="s">
        <v>6403</v>
      </c>
      <c r="T1224" t="s">
        <v>6404</v>
      </c>
      <c r="U1224" s="83" t="str">
        <f t="shared" si="19"/>
        <v>CABZON_1_WINDA1</v>
      </c>
    </row>
    <row r="1225" spans="1:21" x14ac:dyDescent="0.25">
      <c r="A1225" t="s">
        <v>6397</v>
      </c>
      <c r="B1225" t="s">
        <v>3528</v>
      </c>
      <c r="C1225" t="s">
        <v>6408</v>
      </c>
      <c r="D1225" s="82">
        <v>21186</v>
      </c>
      <c r="E1225" t="s">
        <v>6413</v>
      </c>
      <c r="F1225">
        <v>41</v>
      </c>
      <c r="G1225" s="83">
        <v>39.5</v>
      </c>
      <c r="H1225">
        <v>1</v>
      </c>
      <c r="I1225" t="s">
        <v>6414</v>
      </c>
      <c r="K1225" t="s">
        <v>6427</v>
      </c>
      <c r="L1225" t="s">
        <v>5312</v>
      </c>
      <c r="M1225" t="s">
        <v>5312</v>
      </c>
      <c r="N1225" t="s">
        <v>6401</v>
      </c>
      <c r="O1225" t="s">
        <v>3527</v>
      </c>
      <c r="P1225" t="s">
        <v>6402</v>
      </c>
      <c r="Q1225" t="s">
        <v>6427</v>
      </c>
      <c r="R1225" t="s">
        <v>3385</v>
      </c>
      <c r="S1225" t="s">
        <v>6403</v>
      </c>
      <c r="T1225" t="s">
        <v>6407</v>
      </c>
      <c r="U1225" s="83" t="str">
        <f t="shared" si="19"/>
        <v>BUTTVL_7_UNIT 1</v>
      </c>
    </row>
    <row r="1226" spans="1:21" x14ac:dyDescent="0.25">
      <c r="A1226" t="s">
        <v>6397</v>
      </c>
      <c r="B1226" t="s">
        <v>3526</v>
      </c>
      <c r="C1226" t="s">
        <v>6408</v>
      </c>
      <c r="D1226" s="82">
        <v>43329</v>
      </c>
      <c r="E1226" t="s">
        <v>3483</v>
      </c>
      <c r="F1226">
        <v>35.700000000000003</v>
      </c>
      <c r="G1226" s="83">
        <v>31</v>
      </c>
      <c r="H1226">
        <v>1</v>
      </c>
      <c r="I1226" t="s">
        <v>109</v>
      </c>
      <c r="K1226" t="s">
        <v>6427</v>
      </c>
      <c r="L1226" t="s">
        <v>5319</v>
      </c>
      <c r="M1226" t="s">
        <v>5312</v>
      </c>
      <c r="N1226" t="s">
        <v>6401</v>
      </c>
      <c r="O1226" t="s">
        <v>110</v>
      </c>
      <c r="P1226" t="s">
        <v>6402</v>
      </c>
      <c r="Q1226" t="s">
        <v>6427</v>
      </c>
      <c r="R1226" t="s">
        <v>6437</v>
      </c>
      <c r="S1226" t="s">
        <v>6403</v>
      </c>
      <c r="T1226" t="s">
        <v>6407</v>
      </c>
      <c r="U1226" s="83" t="str">
        <f t="shared" si="19"/>
        <v>BURNYF_2_UNIT 1</v>
      </c>
    </row>
    <row r="1227" spans="1:21" x14ac:dyDescent="0.25">
      <c r="A1227" t="s">
        <v>6397</v>
      </c>
      <c r="B1227" t="s">
        <v>4909</v>
      </c>
      <c r="C1227" t="s">
        <v>6408</v>
      </c>
      <c r="D1227" s="82">
        <v>31413</v>
      </c>
      <c r="E1227" t="s">
        <v>3483</v>
      </c>
      <c r="F1227">
        <v>22</v>
      </c>
      <c r="G1227" s="83">
        <v>22</v>
      </c>
      <c r="H1227">
        <v>1</v>
      </c>
      <c r="I1227" t="s">
        <v>6723</v>
      </c>
      <c r="K1227" t="s">
        <v>6427</v>
      </c>
      <c r="L1227" t="s">
        <v>5319</v>
      </c>
      <c r="M1227" t="s">
        <v>5312</v>
      </c>
      <c r="N1227" t="s">
        <v>6401</v>
      </c>
      <c r="O1227" t="s">
        <v>100</v>
      </c>
      <c r="P1227" t="s">
        <v>6402</v>
      </c>
      <c r="Q1227" t="s">
        <v>6427</v>
      </c>
      <c r="R1227" t="s">
        <v>6437</v>
      </c>
      <c r="S1227" t="s">
        <v>6403</v>
      </c>
      <c r="T1227" t="s">
        <v>6407</v>
      </c>
      <c r="U1227" s="83" t="str">
        <f t="shared" si="19"/>
        <v>SPBURN_2_UNIT 1</v>
      </c>
    </row>
    <row r="1228" spans="1:21" x14ac:dyDescent="0.25">
      <c r="A1228" t="s">
        <v>6397</v>
      </c>
      <c r="B1228" t="s">
        <v>5435</v>
      </c>
      <c r="C1228" t="s">
        <v>6408</v>
      </c>
      <c r="D1228" s="82">
        <v>42902</v>
      </c>
      <c r="E1228" t="s">
        <v>6418</v>
      </c>
      <c r="F1228">
        <v>20</v>
      </c>
      <c r="G1228" s="83">
        <v>20</v>
      </c>
      <c r="H1228">
        <v>1</v>
      </c>
      <c r="I1228" t="s">
        <v>7424</v>
      </c>
      <c r="K1228" t="s">
        <v>6427</v>
      </c>
      <c r="L1228" t="s">
        <v>5312</v>
      </c>
      <c r="M1228" t="s">
        <v>5312</v>
      </c>
      <c r="N1228" t="s">
        <v>6401</v>
      </c>
      <c r="O1228" t="s">
        <v>5434</v>
      </c>
      <c r="P1228" t="s">
        <v>6402</v>
      </c>
      <c r="Q1228" t="s">
        <v>6427</v>
      </c>
      <c r="R1228" t="s">
        <v>6420</v>
      </c>
      <c r="S1228" t="s">
        <v>6403</v>
      </c>
      <c r="T1228" t="s">
        <v>6407</v>
      </c>
      <c r="U1228" s="83" t="str">
        <f t="shared" si="19"/>
        <v>GIFENS_6_BUGSL1</v>
      </c>
    </row>
    <row r="1229" spans="1:21" x14ac:dyDescent="0.25">
      <c r="A1229" t="s">
        <v>6397</v>
      </c>
      <c r="B1229" t="s">
        <v>7088</v>
      </c>
      <c r="C1229" t="s">
        <v>6399</v>
      </c>
      <c r="D1229" t="s">
        <v>6400</v>
      </c>
      <c r="E1229" t="s">
        <v>6413</v>
      </c>
      <c r="F1229">
        <v>104.4</v>
      </c>
      <c r="G1229" s="83">
        <v>104.4</v>
      </c>
      <c r="H1229">
        <v>1</v>
      </c>
      <c r="I1229" t="s">
        <v>7088</v>
      </c>
      <c r="J1229" t="s">
        <v>3559</v>
      </c>
      <c r="L1229" t="s">
        <v>5312</v>
      </c>
      <c r="M1229" t="s">
        <v>5319</v>
      </c>
      <c r="N1229" t="s">
        <v>6401</v>
      </c>
      <c r="O1229" t="s">
        <v>7088</v>
      </c>
      <c r="P1229" t="s">
        <v>6402</v>
      </c>
      <c r="R1229" t="s">
        <v>6552</v>
      </c>
      <c r="S1229" t="s">
        <v>6403</v>
      </c>
      <c r="T1229" t="s">
        <v>6451</v>
      </c>
      <c r="U1229" s="83" t="str">
        <f t="shared" si="19"/>
        <v>CDWR07_2_GEN</v>
      </c>
    </row>
    <row r="1230" spans="1:21" x14ac:dyDescent="0.25">
      <c r="A1230" t="s">
        <v>6397</v>
      </c>
      <c r="B1230" t="s">
        <v>5114</v>
      </c>
      <c r="C1230" t="s">
        <v>6408</v>
      </c>
      <c r="D1230" s="82">
        <v>30674</v>
      </c>
      <c r="E1230" t="s">
        <v>3399</v>
      </c>
      <c r="F1230">
        <v>36</v>
      </c>
      <c r="G1230" s="83">
        <v>38</v>
      </c>
      <c r="H1230">
        <v>1</v>
      </c>
      <c r="I1230" t="s">
        <v>7356</v>
      </c>
      <c r="K1230" t="s">
        <v>6427</v>
      </c>
      <c r="L1230" t="s">
        <v>5312</v>
      </c>
      <c r="M1230" t="s">
        <v>5312</v>
      </c>
      <c r="N1230" t="s">
        <v>6401</v>
      </c>
      <c r="O1230" t="s">
        <v>1098</v>
      </c>
      <c r="P1230" t="s">
        <v>6402</v>
      </c>
      <c r="Q1230" t="s">
        <v>6427</v>
      </c>
      <c r="R1230" t="s">
        <v>3399</v>
      </c>
      <c r="S1230" t="s">
        <v>6403</v>
      </c>
      <c r="T1230" t="s">
        <v>6407</v>
      </c>
      <c r="U1230" s="83" t="str">
        <f t="shared" si="19"/>
        <v>WNDMAS_2_UNIT 1</v>
      </c>
    </row>
    <row r="1231" spans="1:21" x14ac:dyDescent="0.25">
      <c r="A1231" t="s">
        <v>6397</v>
      </c>
      <c r="B1231" t="s">
        <v>7143</v>
      </c>
      <c r="C1231" t="s">
        <v>6399</v>
      </c>
      <c r="D1231" t="s">
        <v>6400</v>
      </c>
      <c r="E1231" t="s">
        <v>6413</v>
      </c>
      <c r="F1231">
        <v>32.5</v>
      </c>
      <c r="G1231" s="83">
        <v>32.5</v>
      </c>
      <c r="H1231">
        <v>1</v>
      </c>
      <c r="I1231" t="s">
        <v>6414</v>
      </c>
      <c r="J1231" t="s">
        <v>3520</v>
      </c>
      <c r="L1231" t="s">
        <v>5312</v>
      </c>
      <c r="M1231" t="s">
        <v>5319</v>
      </c>
      <c r="N1231" t="s">
        <v>6401</v>
      </c>
      <c r="O1231" t="s">
        <v>7144</v>
      </c>
      <c r="P1231" t="s">
        <v>6402</v>
      </c>
      <c r="R1231" t="s">
        <v>3385</v>
      </c>
      <c r="S1231" t="s">
        <v>6403</v>
      </c>
      <c r="T1231" t="s">
        <v>6407</v>
      </c>
      <c r="U1231" s="83" t="str">
        <f t="shared" si="19"/>
        <v>BUCKCK_7_PL1X2</v>
      </c>
    </row>
    <row r="1232" spans="1:21" x14ac:dyDescent="0.25">
      <c r="A1232" t="s">
        <v>6397</v>
      </c>
      <c r="B1232" t="s">
        <v>7458</v>
      </c>
      <c r="C1232" t="s">
        <v>6399</v>
      </c>
      <c r="D1232" t="s">
        <v>6400</v>
      </c>
      <c r="E1232" t="s">
        <v>6413</v>
      </c>
      <c r="F1232">
        <v>33</v>
      </c>
      <c r="G1232" s="83">
        <v>33</v>
      </c>
      <c r="H1232">
        <v>1</v>
      </c>
      <c r="I1232" t="s">
        <v>6414</v>
      </c>
      <c r="J1232" t="s">
        <v>3520</v>
      </c>
      <c r="L1232" t="s">
        <v>5312</v>
      </c>
      <c r="M1232" t="s">
        <v>5319</v>
      </c>
      <c r="N1232" t="s">
        <v>6401</v>
      </c>
      <c r="O1232" t="s">
        <v>7459</v>
      </c>
      <c r="P1232" t="s">
        <v>6402</v>
      </c>
      <c r="R1232" t="s">
        <v>3385</v>
      </c>
      <c r="S1232" t="s">
        <v>6403</v>
      </c>
      <c r="T1232" t="s">
        <v>6407</v>
      </c>
      <c r="U1232" s="83" t="str">
        <f t="shared" si="19"/>
        <v>BUCKCK_7_PL1X2</v>
      </c>
    </row>
    <row r="1233" spans="1:21" x14ac:dyDescent="0.25">
      <c r="A1233" t="s">
        <v>6397</v>
      </c>
      <c r="B1233" t="s">
        <v>3819</v>
      </c>
      <c r="C1233" t="s">
        <v>6408</v>
      </c>
      <c r="D1233" s="82">
        <v>42482</v>
      </c>
      <c r="E1233" t="s">
        <v>3399</v>
      </c>
      <c r="F1233">
        <v>7.1</v>
      </c>
      <c r="G1233" s="83">
        <v>6.52</v>
      </c>
      <c r="H1233">
        <v>1</v>
      </c>
      <c r="I1233" t="s">
        <v>7011</v>
      </c>
      <c r="K1233" t="s">
        <v>1127</v>
      </c>
      <c r="L1233" t="s">
        <v>5312</v>
      </c>
      <c r="M1233" t="s">
        <v>5312</v>
      </c>
      <c r="N1233" t="s">
        <v>6401</v>
      </c>
      <c r="O1233" t="s">
        <v>3818</v>
      </c>
      <c r="P1233" t="s">
        <v>6402</v>
      </c>
      <c r="Q1233" t="s">
        <v>1127</v>
      </c>
      <c r="R1233" t="s">
        <v>3399</v>
      </c>
      <c r="S1233" t="s">
        <v>6403</v>
      </c>
      <c r="T1233" t="s">
        <v>6404</v>
      </c>
      <c r="U1233" s="83" t="str">
        <f t="shared" si="19"/>
        <v>DTCHWD_2_BT4WND</v>
      </c>
    </row>
    <row r="1234" spans="1:21" x14ac:dyDescent="0.25">
      <c r="A1234" t="s">
        <v>6397</v>
      </c>
      <c r="B1234" t="s">
        <v>3817</v>
      </c>
      <c r="C1234" t="s">
        <v>6408</v>
      </c>
      <c r="D1234" s="82">
        <v>42482</v>
      </c>
      <c r="E1234" t="s">
        <v>3399</v>
      </c>
      <c r="F1234">
        <v>4.5</v>
      </c>
      <c r="G1234" s="83">
        <v>4.5</v>
      </c>
      <c r="H1234">
        <v>1</v>
      </c>
      <c r="I1234" t="s">
        <v>2158</v>
      </c>
      <c r="K1234" t="s">
        <v>1127</v>
      </c>
      <c r="L1234" t="s">
        <v>5312</v>
      </c>
      <c r="M1234" t="s">
        <v>5312</v>
      </c>
      <c r="N1234" t="s">
        <v>6401</v>
      </c>
      <c r="O1234" t="s">
        <v>3816</v>
      </c>
      <c r="P1234" t="s">
        <v>6402</v>
      </c>
      <c r="Q1234" t="s">
        <v>1127</v>
      </c>
      <c r="R1234" t="s">
        <v>3399</v>
      </c>
      <c r="S1234" t="s">
        <v>6403</v>
      </c>
      <c r="T1234" t="s">
        <v>6404</v>
      </c>
      <c r="U1234" s="83" t="str">
        <f t="shared" si="19"/>
        <v>DTCHWD_2_BT3WND</v>
      </c>
    </row>
    <row r="1235" spans="1:21" x14ac:dyDescent="0.25">
      <c r="A1235" t="s">
        <v>6565</v>
      </c>
      <c r="B1235" t="s">
        <v>6566</v>
      </c>
      <c r="C1235" t="s">
        <v>6408</v>
      </c>
      <c r="D1235" s="82">
        <v>42762</v>
      </c>
      <c r="E1235" t="s">
        <v>3399</v>
      </c>
      <c r="F1235" t="s">
        <v>6432</v>
      </c>
      <c r="G1235" s="83">
        <v>167</v>
      </c>
      <c r="H1235">
        <v>1</v>
      </c>
      <c r="I1235" t="s">
        <v>6567</v>
      </c>
      <c r="K1235" t="s">
        <v>1127</v>
      </c>
      <c r="L1235" t="s">
        <v>5312</v>
      </c>
      <c r="M1235" t="s">
        <v>5312</v>
      </c>
      <c r="N1235" t="s">
        <v>6434</v>
      </c>
      <c r="O1235" t="s">
        <v>6568</v>
      </c>
      <c r="P1235" t="s">
        <v>6402</v>
      </c>
      <c r="Q1235" t="s">
        <v>1127</v>
      </c>
      <c r="R1235" t="s">
        <v>3399</v>
      </c>
      <c r="S1235" t="s">
        <v>6403</v>
      </c>
      <c r="T1235" t="s">
        <v>6404</v>
      </c>
      <c r="U1235" s="83" t="str">
        <f t="shared" si="19"/>
        <v>BEJNLS_5_BV2SCEDYN</v>
      </c>
    </row>
    <row r="1236" spans="1:21" x14ac:dyDescent="0.25">
      <c r="A1236" t="s">
        <v>6565</v>
      </c>
      <c r="B1236" t="s">
        <v>6815</v>
      </c>
      <c r="C1236" t="s">
        <v>6408</v>
      </c>
      <c r="D1236" s="82">
        <v>42762</v>
      </c>
      <c r="E1236" t="s">
        <v>3399</v>
      </c>
      <c r="F1236" t="s">
        <v>6432</v>
      </c>
      <c r="G1236" s="83">
        <v>130</v>
      </c>
      <c r="H1236">
        <v>1</v>
      </c>
      <c r="I1236" t="s">
        <v>6567</v>
      </c>
      <c r="K1236" t="s">
        <v>1127</v>
      </c>
      <c r="L1236" t="s">
        <v>5312</v>
      </c>
      <c r="M1236" t="s">
        <v>5312</v>
      </c>
      <c r="N1236" t="s">
        <v>6434</v>
      </c>
      <c r="O1236" t="s">
        <v>6816</v>
      </c>
      <c r="P1236" t="s">
        <v>6402</v>
      </c>
      <c r="Q1236" t="s">
        <v>1127</v>
      </c>
      <c r="R1236" t="s">
        <v>3399</v>
      </c>
      <c r="S1236" t="s">
        <v>6403</v>
      </c>
      <c r="T1236" t="s">
        <v>6404</v>
      </c>
      <c r="U1236" s="83" t="str">
        <f t="shared" si="19"/>
        <v>BEKWJS_5_BV1SCEDYN</v>
      </c>
    </row>
    <row r="1237" spans="1:21" x14ac:dyDescent="0.25">
      <c r="A1237" t="s">
        <v>6397</v>
      </c>
      <c r="B1237" t="s">
        <v>7234</v>
      </c>
      <c r="C1237" t="s">
        <v>6399</v>
      </c>
      <c r="D1237" t="s">
        <v>6400</v>
      </c>
      <c r="F1237">
        <v>8</v>
      </c>
      <c r="G1237" s="83">
        <v>8</v>
      </c>
      <c r="H1237">
        <v>1</v>
      </c>
      <c r="J1237" t="s">
        <v>1289</v>
      </c>
      <c r="M1237" t="s">
        <v>5319</v>
      </c>
      <c r="N1237" t="s">
        <v>6401</v>
      </c>
      <c r="O1237" t="s">
        <v>7234</v>
      </c>
      <c r="P1237" t="s">
        <v>6402</v>
      </c>
      <c r="S1237" t="s">
        <v>6403</v>
      </c>
      <c r="T1237" t="s">
        <v>6404</v>
      </c>
      <c r="U1237" s="83" t="str">
        <f t="shared" si="19"/>
        <v>ANTLPE_2_QF</v>
      </c>
    </row>
    <row r="1238" spans="1:21" x14ac:dyDescent="0.25">
      <c r="A1238" t="s">
        <v>6397</v>
      </c>
      <c r="B1238" t="s">
        <v>4460</v>
      </c>
      <c r="C1238" t="s">
        <v>6408</v>
      </c>
      <c r="D1238" s="82">
        <v>41214</v>
      </c>
      <c r="E1238" t="s">
        <v>3785</v>
      </c>
      <c r="F1238">
        <v>35.700000000000003</v>
      </c>
      <c r="G1238" s="83">
        <v>28.1</v>
      </c>
      <c r="H1238">
        <v>1</v>
      </c>
      <c r="I1238" t="s">
        <v>7363</v>
      </c>
      <c r="K1238" t="s">
        <v>1127</v>
      </c>
      <c r="L1238" t="s">
        <v>5312</v>
      </c>
      <c r="M1238" t="s">
        <v>5312</v>
      </c>
      <c r="N1238" t="s">
        <v>6401</v>
      </c>
      <c r="O1238" t="s">
        <v>2625</v>
      </c>
      <c r="P1238" t="s">
        <v>6402</v>
      </c>
      <c r="Q1238" t="s">
        <v>1127</v>
      </c>
      <c r="R1238" t="s">
        <v>6436</v>
      </c>
      <c r="S1238" t="s">
        <v>6403</v>
      </c>
      <c r="T1238" t="s">
        <v>6404</v>
      </c>
      <c r="U1238" s="83" t="str">
        <f t="shared" si="19"/>
        <v>OLINDA_2_LNDFL2</v>
      </c>
    </row>
    <row r="1239" spans="1:21" x14ac:dyDescent="0.25">
      <c r="A1239" t="s">
        <v>6397</v>
      </c>
      <c r="B1239" t="s">
        <v>4084</v>
      </c>
      <c r="C1239" t="s">
        <v>6408</v>
      </c>
      <c r="D1239" s="82">
        <v>29952</v>
      </c>
      <c r="E1239" t="s">
        <v>6475</v>
      </c>
      <c r="F1239">
        <v>35.799999999999997</v>
      </c>
      <c r="G1239" s="83">
        <v>30</v>
      </c>
      <c r="H1239">
        <v>1</v>
      </c>
      <c r="I1239" t="s">
        <v>6986</v>
      </c>
      <c r="K1239" t="s">
        <v>1127</v>
      </c>
      <c r="L1239" t="s">
        <v>5319</v>
      </c>
      <c r="M1239" t="s">
        <v>5312</v>
      </c>
      <c r="N1239" t="s">
        <v>6401</v>
      </c>
      <c r="O1239" t="s">
        <v>4083</v>
      </c>
      <c r="P1239" t="s">
        <v>6402</v>
      </c>
      <c r="Q1239" t="s">
        <v>1127</v>
      </c>
      <c r="R1239" t="s">
        <v>6437</v>
      </c>
      <c r="S1239" t="s">
        <v>6403</v>
      </c>
      <c r="T1239" t="s">
        <v>6404</v>
      </c>
      <c r="U1239" s="83" t="str">
        <f t="shared" si="19"/>
        <v>HINSON_6_CARBGN</v>
      </c>
    </row>
    <row r="1240" spans="1:21" x14ac:dyDescent="0.25">
      <c r="A1240" t="s">
        <v>6397</v>
      </c>
      <c r="B1240" t="s">
        <v>4760</v>
      </c>
      <c r="C1240" t="s">
        <v>6408</v>
      </c>
      <c r="D1240" s="82">
        <v>42472</v>
      </c>
      <c r="E1240" t="s">
        <v>3785</v>
      </c>
      <c r="F1240">
        <v>20</v>
      </c>
      <c r="G1240" s="83">
        <v>19.600000000000001</v>
      </c>
      <c r="H1240">
        <v>1</v>
      </c>
      <c r="I1240" t="s">
        <v>4760</v>
      </c>
      <c r="K1240" t="s">
        <v>1127</v>
      </c>
      <c r="L1240" t="s">
        <v>5312</v>
      </c>
      <c r="M1240" t="s">
        <v>5312</v>
      </c>
      <c r="N1240" t="s">
        <v>6401</v>
      </c>
      <c r="O1240" t="s">
        <v>4759</v>
      </c>
      <c r="P1240" t="s">
        <v>6402</v>
      </c>
      <c r="Q1240" t="s">
        <v>1127</v>
      </c>
      <c r="R1240" t="s">
        <v>6410</v>
      </c>
      <c r="S1240" t="s">
        <v>6403</v>
      </c>
      <c r="T1240" t="s">
        <v>6404</v>
      </c>
      <c r="U1240" s="83" t="str">
        <f t="shared" si="19"/>
        <v>SANTGO_2_LNDFL1</v>
      </c>
    </row>
    <row r="1241" spans="1:21" x14ac:dyDescent="0.25">
      <c r="A1241" t="s">
        <v>6397</v>
      </c>
      <c r="B1241" t="s">
        <v>3968</v>
      </c>
      <c r="C1241" t="s">
        <v>6408</v>
      </c>
      <c r="D1241" t="s">
        <v>6400</v>
      </c>
      <c r="E1241" t="s">
        <v>3340</v>
      </c>
      <c r="F1241">
        <v>55</v>
      </c>
      <c r="G1241" s="83">
        <v>10.01</v>
      </c>
      <c r="H1241">
        <v>1</v>
      </c>
      <c r="I1241" t="s">
        <v>6574</v>
      </c>
      <c r="K1241" t="s">
        <v>6427</v>
      </c>
      <c r="L1241" t="s">
        <v>5312</v>
      </c>
      <c r="M1241" t="s">
        <v>5312</v>
      </c>
      <c r="N1241" t="s">
        <v>6401</v>
      </c>
      <c r="O1241" t="s">
        <v>3967</v>
      </c>
      <c r="P1241" t="s">
        <v>6402</v>
      </c>
      <c r="Q1241" t="s">
        <v>6427</v>
      </c>
      <c r="R1241" t="s">
        <v>6437</v>
      </c>
      <c r="S1241" t="s">
        <v>6403</v>
      </c>
      <c r="T1241" t="s">
        <v>6407</v>
      </c>
      <c r="U1241" s="83" t="str">
        <f t="shared" si="19"/>
        <v>GEYS17_2_BOTRCK</v>
      </c>
    </row>
    <row r="1242" spans="1:21" x14ac:dyDescent="0.25">
      <c r="A1242" t="s">
        <v>6397</v>
      </c>
      <c r="B1242" t="s">
        <v>4370</v>
      </c>
      <c r="C1242" t="s">
        <v>6408</v>
      </c>
      <c r="D1242" s="82">
        <v>1462</v>
      </c>
      <c r="E1242" t="s">
        <v>6413</v>
      </c>
      <c r="F1242">
        <v>12</v>
      </c>
      <c r="G1242" s="83">
        <v>11</v>
      </c>
      <c r="H1242">
        <v>1</v>
      </c>
      <c r="I1242" t="s">
        <v>6443</v>
      </c>
      <c r="K1242" t="s">
        <v>1127</v>
      </c>
      <c r="L1242" t="s">
        <v>5312</v>
      </c>
      <c r="M1242" t="s">
        <v>5312</v>
      </c>
      <c r="N1242" t="s">
        <v>6401</v>
      </c>
      <c r="O1242" t="s">
        <v>1231</v>
      </c>
      <c r="P1242" t="s">
        <v>6402</v>
      </c>
      <c r="Q1242" t="s">
        <v>1127</v>
      </c>
      <c r="R1242" t="s">
        <v>3385</v>
      </c>
      <c r="S1242" t="s">
        <v>6403</v>
      </c>
      <c r="T1242" t="s">
        <v>6404</v>
      </c>
      <c r="U1242" s="83" t="str">
        <f t="shared" si="19"/>
        <v>MONLTH_6_BOREL</v>
      </c>
    </row>
    <row r="1243" spans="1:21" x14ac:dyDescent="0.25">
      <c r="A1243" t="s">
        <v>6397</v>
      </c>
      <c r="B1243" t="s">
        <v>7102</v>
      </c>
      <c r="C1243" t="s">
        <v>6399</v>
      </c>
      <c r="D1243" t="s">
        <v>6400</v>
      </c>
      <c r="E1243" t="s">
        <v>6409</v>
      </c>
      <c r="F1243">
        <v>227</v>
      </c>
      <c r="G1243" s="83">
        <v>227</v>
      </c>
      <c r="H1243">
        <v>1</v>
      </c>
      <c r="I1243" t="s">
        <v>6812</v>
      </c>
      <c r="J1243" t="s">
        <v>4143</v>
      </c>
      <c r="L1243" t="s">
        <v>5312</v>
      </c>
      <c r="M1243" t="s">
        <v>5319</v>
      </c>
      <c r="N1243" t="s">
        <v>6401</v>
      </c>
      <c r="O1243" t="s">
        <v>7103</v>
      </c>
      <c r="P1243" t="s">
        <v>6402</v>
      </c>
      <c r="R1243" t="s">
        <v>6437</v>
      </c>
      <c r="S1243" t="s">
        <v>6403</v>
      </c>
      <c r="T1243" t="s">
        <v>6404</v>
      </c>
      <c r="U1243" s="83" t="str">
        <f t="shared" si="19"/>
        <v>BUCKBL_2_PL1X3</v>
      </c>
    </row>
    <row r="1244" spans="1:21" x14ac:dyDescent="0.25">
      <c r="A1244" t="s">
        <v>6397</v>
      </c>
      <c r="B1244" t="s">
        <v>4144</v>
      </c>
      <c r="C1244" t="s">
        <v>6408</v>
      </c>
      <c r="D1244" s="82">
        <v>40390</v>
      </c>
      <c r="E1244" t="s">
        <v>6409</v>
      </c>
      <c r="F1244" t="s">
        <v>6432</v>
      </c>
      <c r="G1244" s="83">
        <v>493.63</v>
      </c>
      <c r="H1244">
        <v>1</v>
      </c>
      <c r="I1244" t="s">
        <v>6498</v>
      </c>
      <c r="J1244" t="s">
        <v>4143</v>
      </c>
      <c r="K1244" t="s">
        <v>1127</v>
      </c>
      <c r="L1244" t="s">
        <v>5312</v>
      </c>
      <c r="M1244" t="s">
        <v>5319</v>
      </c>
      <c r="N1244" t="s">
        <v>6401</v>
      </c>
      <c r="O1244" t="s">
        <v>4143</v>
      </c>
      <c r="P1244" t="s">
        <v>6402</v>
      </c>
      <c r="Q1244" t="s">
        <v>1127</v>
      </c>
      <c r="R1244" t="s">
        <v>6436</v>
      </c>
      <c r="S1244" t="s">
        <v>6403</v>
      </c>
      <c r="T1244" t="s">
        <v>6404</v>
      </c>
      <c r="U1244" s="83" t="str">
        <f t="shared" si="19"/>
        <v>BUCKBL_2_PL1X3</v>
      </c>
    </row>
    <row r="1245" spans="1:21" x14ac:dyDescent="0.25">
      <c r="A1245" t="s">
        <v>6397</v>
      </c>
      <c r="B1245" t="s">
        <v>6811</v>
      </c>
      <c r="C1245" t="s">
        <v>6399</v>
      </c>
      <c r="D1245" t="s">
        <v>6400</v>
      </c>
      <c r="E1245" t="s">
        <v>6409</v>
      </c>
      <c r="F1245">
        <v>182</v>
      </c>
      <c r="G1245" s="83">
        <v>182</v>
      </c>
      <c r="H1245">
        <v>1</v>
      </c>
      <c r="I1245" t="s">
        <v>6812</v>
      </c>
      <c r="J1245" t="s">
        <v>4143</v>
      </c>
      <c r="L1245" t="s">
        <v>5312</v>
      </c>
      <c r="M1245" t="s">
        <v>5319</v>
      </c>
      <c r="N1245" t="s">
        <v>6401</v>
      </c>
      <c r="O1245" t="s">
        <v>6813</v>
      </c>
      <c r="P1245" t="s">
        <v>6402</v>
      </c>
      <c r="R1245" t="s">
        <v>6425</v>
      </c>
      <c r="S1245" t="s">
        <v>6403</v>
      </c>
      <c r="T1245" t="s">
        <v>6404</v>
      </c>
      <c r="U1245" s="83" t="str">
        <f t="shared" si="19"/>
        <v>BUCKBL_2_PL1X3</v>
      </c>
    </row>
    <row r="1246" spans="1:21" x14ac:dyDescent="0.25">
      <c r="A1246" t="s">
        <v>6397</v>
      </c>
      <c r="B1246" t="s">
        <v>7515</v>
      </c>
      <c r="C1246" t="s">
        <v>6399</v>
      </c>
      <c r="D1246" t="s">
        <v>6400</v>
      </c>
      <c r="E1246" t="s">
        <v>6409</v>
      </c>
      <c r="F1246">
        <v>182</v>
      </c>
      <c r="G1246" s="83">
        <v>182</v>
      </c>
      <c r="H1246">
        <v>1</v>
      </c>
      <c r="I1246" t="s">
        <v>6812</v>
      </c>
      <c r="J1246" t="s">
        <v>4143</v>
      </c>
      <c r="L1246" t="s">
        <v>5312</v>
      </c>
      <c r="M1246" t="s">
        <v>5319</v>
      </c>
      <c r="N1246" t="s">
        <v>6401</v>
      </c>
      <c r="O1246" t="s">
        <v>7516</v>
      </c>
      <c r="P1246" t="s">
        <v>6402</v>
      </c>
      <c r="R1246" t="s">
        <v>6425</v>
      </c>
      <c r="S1246" t="s">
        <v>6403</v>
      </c>
      <c r="T1246" t="s">
        <v>6404</v>
      </c>
      <c r="U1246" s="83" t="str">
        <f t="shared" si="19"/>
        <v>BUCKBL_2_PL1X3</v>
      </c>
    </row>
    <row r="1247" spans="1:21" x14ac:dyDescent="0.25">
      <c r="A1247" t="s">
        <v>6397</v>
      </c>
      <c r="B1247" t="s">
        <v>2214</v>
      </c>
      <c r="C1247" t="s">
        <v>6408</v>
      </c>
      <c r="D1247" t="s">
        <v>6400</v>
      </c>
      <c r="E1247" t="s">
        <v>3483</v>
      </c>
      <c r="F1247">
        <v>13.8</v>
      </c>
      <c r="G1247" s="83">
        <v>12</v>
      </c>
      <c r="H1247">
        <v>1</v>
      </c>
      <c r="I1247" t="s">
        <v>7312</v>
      </c>
      <c r="K1247" t="s">
        <v>6427</v>
      </c>
      <c r="L1247" t="s">
        <v>5319</v>
      </c>
      <c r="M1247" t="s">
        <v>5312</v>
      </c>
      <c r="N1247" t="s">
        <v>6401</v>
      </c>
      <c r="O1247" t="s">
        <v>2215</v>
      </c>
      <c r="P1247" t="s">
        <v>6402</v>
      </c>
      <c r="Q1247" t="s">
        <v>6427</v>
      </c>
      <c r="R1247" t="s">
        <v>6437</v>
      </c>
      <c r="S1247" t="s">
        <v>6403</v>
      </c>
      <c r="T1247" t="s">
        <v>6407</v>
      </c>
      <c r="U1247" s="83" t="str">
        <f t="shared" si="19"/>
        <v>BLULKE_6_BLUELK</v>
      </c>
    </row>
    <row r="1248" spans="1:21" x14ac:dyDescent="0.25">
      <c r="A1248" t="s">
        <v>6397</v>
      </c>
      <c r="B1248" t="s">
        <v>3493</v>
      </c>
      <c r="C1248" t="s">
        <v>6408</v>
      </c>
      <c r="D1248" s="82">
        <v>32482</v>
      </c>
      <c r="E1248" t="s">
        <v>3340</v>
      </c>
      <c r="F1248" t="s">
        <v>6432</v>
      </c>
      <c r="G1248" s="83">
        <v>72</v>
      </c>
      <c r="H1248">
        <v>1</v>
      </c>
      <c r="I1248" t="s">
        <v>6706</v>
      </c>
      <c r="J1248" t="s">
        <v>1194</v>
      </c>
      <c r="K1248" t="s">
        <v>1127</v>
      </c>
      <c r="L1248" t="s">
        <v>5312</v>
      </c>
      <c r="M1248" t="s">
        <v>5319</v>
      </c>
      <c r="N1248" t="s">
        <v>6401</v>
      </c>
      <c r="O1248" t="s">
        <v>1194</v>
      </c>
      <c r="P1248" t="s">
        <v>6402</v>
      </c>
      <c r="Q1248" t="s">
        <v>1127</v>
      </c>
      <c r="R1248" t="s">
        <v>6425</v>
      </c>
      <c r="S1248" t="s">
        <v>6403</v>
      </c>
      <c r="T1248" t="s">
        <v>6404</v>
      </c>
      <c r="U1248" s="83" t="str">
        <f t="shared" si="19"/>
        <v>BLM_2_UNITS</v>
      </c>
    </row>
    <row r="1249" spans="1:21" x14ac:dyDescent="0.25">
      <c r="A1249" t="s">
        <v>6397</v>
      </c>
      <c r="B1249" t="s">
        <v>6615</v>
      </c>
      <c r="C1249" t="s">
        <v>6399</v>
      </c>
      <c r="D1249" t="s">
        <v>6400</v>
      </c>
      <c r="E1249" t="s">
        <v>6418</v>
      </c>
      <c r="F1249">
        <v>125</v>
      </c>
      <c r="G1249" s="83">
        <v>125</v>
      </c>
      <c r="H1249">
        <v>1</v>
      </c>
      <c r="I1249" t="s">
        <v>1577</v>
      </c>
      <c r="J1249" t="s">
        <v>1578</v>
      </c>
      <c r="L1249" t="s">
        <v>5312</v>
      </c>
      <c r="M1249" t="s">
        <v>5319</v>
      </c>
      <c r="N1249" t="s">
        <v>6401</v>
      </c>
      <c r="O1249" t="s">
        <v>6615</v>
      </c>
      <c r="P1249" t="s">
        <v>6402</v>
      </c>
      <c r="R1249" t="s">
        <v>6420</v>
      </c>
      <c r="S1249" t="s">
        <v>6403</v>
      </c>
      <c r="T1249" t="s">
        <v>6404</v>
      </c>
      <c r="U1249" s="83" t="str">
        <f t="shared" si="19"/>
        <v>BLKCRK_2_SOLAR1</v>
      </c>
    </row>
    <row r="1250" spans="1:21" x14ac:dyDescent="0.25">
      <c r="A1250" t="s">
        <v>6397</v>
      </c>
      <c r="B1250" t="s">
        <v>6421</v>
      </c>
      <c r="C1250" t="s">
        <v>6399</v>
      </c>
      <c r="D1250" t="s">
        <v>6400</v>
      </c>
      <c r="E1250" t="s">
        <v>6418</v>
      </c>
      <c r="F1250">
        <v>125</v>
      </c>
      <c r="G1250" s="83">
        <v>125</v>
      </c>
      <c r="H1250">
        <v>1</v>
      </c>
      <c r="I1250" t="s">
        <v>1577</v>
      </c>
      <c r="J1250" t="s">
        <v>1578</v>
      </c>
      <c r="L1250" t="s">
        <v>5312</v>
      </c>
      <c r="M1250" t="s">
        <v>5319</v>
      </c>
      <c r="N1250" t="s">
        <v>6401</v>
      </c>
      <c r="O1250" t="s">
        <v>6421</v>
      </c>
      <c r="P1250" t="s">
        <v>6402</v>
      </c>
      <c r="R1250" t="s">
        <v>6420</v>
      </c>
      <c r="S1250" t="s">
        <v>6403</v>
      </c>
      <c r="T1250" t="s">
        <v>6404</v>
      </c>
      <c r="U1250" s="83" t="str">
        <f t="shared" si="19"/>
        <v>BLKCRK_2_SOLAR1</v>
      </c>
    </row>
    <row r="1251" spans="1:21" x14ac:dyDescent="0.25">
      <c r="A1251" t="s">
        <v>6397</v>
      </c>
      <c r="B1251" t="s">
        <v>913</v>
      </c>
      <c r="C1251" t="s">
        <v>6408</v>
      </c>
      <c r="D1251" s="82">
        <v>42110</v>
      </c>
      <c r="E1251" t="s">
        <v>6418</v>
      </c>
      <c r="F1251">
        <v>12</v>
      </c>
      <c r="G1251" s="83">
        <v>12</v>
      </c>
      <c r="H1251">
        <v>1</v>
      </c>
      <c r="I1251" t="s">
        <v>7071</v>
      </c>
      <c r="K1251" t="s">
        <v>6427</v>
      </c>
      <c r="L1251" t="s">
        <v>5312</v>
      </c>
      <c r="M1251" t="s">
        <v>5312</v>
      </c>
      <c r="N1251" t="s">
        <v>6401</v>
      </c>
      <c r="O1251" t="s">
        <v>2722</v>
      </c>
      <c r="P1251" t="s">
        <v>6402</v>
      </c>
      <c r="Q1251" t="s">
        <v>6427</v>
      </c>
      <c r="R1251" t="s">
        <v>6420</v>
      </c>
      <c r="S1251" t="s">
        <v>6403</v>
      </c>
      <c r="T1251" t="s">
        <v>6451</v>
      </c>
      <c r="U1251" s="83" t="str">
        <f t="shared" si="19"/>
        <v>BLCKWL_6_SOLAR1</v>
      </c>
    </row>
    <row r="1252" spans="1:21" x14ac:dyDescent="0.25">
      <c r="A1252" t="s">
        <v>6397</v>
      </c>
      <c r="B1252" t="s">
        <v>5519</v>
      </c>
      <c r="C1252" t="s">
        <v>6408</v>
      </c>
      <c r="D1252" s="82">
        <v>36678</v>
      </c>
      <c r="E1252" t="s">
        <v>6527</v>
      </c>
      <c r="F1252">
        <v>8</v>
      </c>
      <c r="G1252" s="83">
        <v>8</v>
      </c>
      <c r="H1252">
        <v>1</v>
      </c>
      <c r="I1252" t="s">
        <v>6724</v>
      </c>
      <c r="K1252" t="s">
        <v>1127</v>
      </c>
      <c r="L1252" t="s">
        <v>5319</v>
      </c>
      <c r="M1252" t="s">
        <v>5312</v>
      </c>
      <c r="N1252" t="s">
        <v>6401</v>
      </c>
      <c r="O1252" t="s">
        <v>5518</v>
      </c>
      <c r="P1252" t="s">
        <v>6402</v>
      </c>
      <c r="Q1252" t="s">
        <v>1127</v>
      </c>
      <c r="R1252" t="s">
        <v>6425</v>
      </c>
      <c r="S1252" t="s">
        <v>6403</v>
      </c>
      <c r="T1252" t="s">
        <v>6404</v>
      </c>
      <c r="U1252" s="83" t="str">
        <f t="shared" si="19"/>
        <v>OLINDA_7_BLKSND</v>
      </c>
    </row>
    <row r="1253" spans="1:21" x14ac:dyDescent="0.25">
      <c r="A1253" t="s">
        <v>6397</v>
      </c>
      <c r="B1253" t="s">
        <v>3491</v>
      </c>
      <c r="C1253" t="s">
        <v>6408</v>
      </c>
      <c r="D1253" s="82">
        <v>32143</v>
      </c>
      <c r="E1253" t="s">
        <v>6413</v>
      </c>
      <c r="F1253">
        <v>6.2</v>
      </c>
      <c r="G1253" s="83">
        <v>6.2</v>
      </c>
      <c r="H1253">
        <v>1</v>
      </c>
      <c r="I1253" t="s">
        <v>6514</v>
      </c>
      <c r="K1253" t="s">
        <v>6427</v>
      </c>
      <c r="L1253" t="s">
        <v>5312</v>
      </c>
      <c r="M1253" t="s">
        <v>5312</v>
      </c>
      <c r="N1253" t="s">
        <v>6401</v>
      </c>
      <c r="O1253" t="s">
        <v>3153</v>
      </c>
      <c r="P1253" t="s">
        <v>6402</v>
      </c>
      <c r="Q1253" t="s">
        <v>6512</v>
      </c>
      <c r="R1253" t="s">
        <v>3385</v>
      </c>
      <c r="S1253" t="s">
        <v>6403</v>
      </c>
      <c r="T1253" t="s">
        <v>6407</v>
      </c>
      <c r="U1253" s="83" t="str">
        <f t="shared" si="19"/>
        <v>BLCKBT_2_STONEY</v>
      </c>
    </row>
    <row r="1254" spans="1:21" x14ac:dyDescent="0.25">
      <c r="A1254" t="s">
        <v>6397</v>
      </c>
      <c r="B1254" t="s">
        <v>3485</v>
      </c>
      <c r="C1254" t="s">
        <v>6408</v>
      </c>
      <c r="D1254" s="82">
        <v>1828</v>
      </c>
      <c r="E1254" t="s">
        <v>6413</v>
      </c>
      <c r="F1254">
        <v>15.8</v>
      </c>
      <c r="G1254" s="83">
        <v>15.8</v>
      </c>
      <c r="H1254">
        <v>1</v>
      </c>
      <c r="I1254" t="s">
        <v>6443</v>
      </c>
      <c r="K1254" t="s">
        <v>1127</v>
      </c>
      <c r="L1254" t="s">
        <v>5312</v>
      </c>
      <c r="M1254" t="s">
        <v>5312</v>
      </c>
      <c r="N1254" t="s">
        <v>6401</v>
      </c>
      <c r="O1254" t="s">
        <v>1222</v>
      </c>
      <c r="P1254" t="s">
        <v>6402</v>
      </c>
      <c r="Q1254" t="s">
        <v>1127</v>
      </c>
      <c r="R1254" t="s">
        <v>3385</v>
      </c>
      <c r="S1254" t="s">
        <v>6403</v>
      </c>
      <c r="T1254" t="s">
        <v>6404</v>
      </c>
      <c r="U1254" s="83" t="str">
        <f t="shared" si="19"/>
        <v>BISHOP_1_UNITS</v>
      </c>
    </row>
    <row r="1255" spans="1:21" x14ac:dyDescent="0.25">
      <c r="A1255" t="s">
        <v>6397</v>
      </c>
      <c r="B1255" t="s">
        <v>3484</v>
      </c>
      <c r="C1255" t="s">
        <v>6408</v>
      </c>
      <c r="D1255" s="82">
        <v>2923</v>
      </c>
      <c r="E1255" t="s">
        <v>6413</v>
      </c>
      <c r="F1255">
        <v>13.4</v>
      </c>
      <c r="G1255" s="83">
        <v>13.4</v>
      </c>
      <c r="H1255">
        <v>1</v>
      </c>
      <c r="I1255" t="s">
        <v>6443</v>
      </c>
      <c r="K1255" t="s">
        <v>1127</v>
      </c>
      <c r="L1255" t="s">
        <v>5312</v>
      </c>
      <c r="M1255" t="s">
        <v>5312</v>
      </c>
      <c r="N1255" t="s">
        <v>6401</v>
      </c>
      <c r="O1255" t="s">
        <v>1219</v>
      </c>
      <c r="P1255" t="s">
        <v>6402</v>
      </c>
      <c r="Q1255" t="s">
        <v>1127</v>
      </c>
      <c r="R1255" t="s">
        <v>3385</v>
      </c>
      <c r="S1255" t="s">
        <v>6403</v>
      </c>
      <c r="T1255" t="s">
        <v>6404</v>
      </c>
      <c r="U1255" s="83" t="str">
        <f t="shared" si="19"/>
        <v>BISHOP_1_ALAMO</v>
      </c>
    </row>
    <row r="1256" spans="1:21" x14ac:dyDescent="0.25">
      <c r="A1256" t="s">
        <v>6438</v>
      </c>
      <c r="B1256" t="s">
        <v>6805</v>
      </c>
      <c r="C1256" t="s">
        <v>6408</v>
      </c>
      <c r="D1256" t="s">
        <v>6400</v>
      </c>
      <c r="E1256" t="s">
        <v>3399</v>
      </c>
      <c r="F1256" t="s">
        <v>6432</v>
      </c>
      <c r="G1256" s="83">
        <v>50</v>
      </c>
      <c r="H1256">
        <v>1</v>
      </c>
      <c r="I1256" t="s">
        <v>6440</v>
      </c>
      <c r="K1256" t="s">
        <v>6427</v>
      </c>
      <c r="L1256" t="s">
        <v>5312</v>
      </c>
      <c r="M1256" t="s">
        <v>5312</v>
      </c>
      <c r="N1256" t="s">
        <v>6434</v>
      </c>
      <c r="O1256" t="s">
        <v>6806</v>
      </c>
      <c r="P1256" t="s">
        <v>6402</v>
      </c>
      <c r="Q1256" t="s">
        <v>6427</v>
      </c>
      <c r="R1256" t="s">
        <v>3399</v>
      </c>
      <c r="S1256" t="s">
        <v>6403</v>
      </c>
      <c r="T1256" t="s">
        <v>6407</v>
      </c>
      <c r="U1256" s="83" t="str">
        <f t="shared" si="19"/>
        <v>MALIN_5_INHRPG</v>
      </c>
    </row>
    <row r="1257" spans="1:21" x14ac:dyDescent="0.25">
      <c r="A1257" t="s">
        <v>6397</v>
      </c>
      <c r="B1257" t="s">
        <v>5344</v>
      </c>
      <c r="C1257" t="s">
        <v>6408</v>
      </c>
      <c r="D1257" s="82">
        <v>42576</v>
      </c>
      <c r="E1257" t="s">
        <v>6418</v>
      </c>
      <c r="F1257">
        <v>20</v>
      </c>
      <c r="G1257" s="83">
        <v>20</v>
      </c>
      <c r="H1257">
        <v>1</v>
      </c>
      <c r="I1257" t="s">
        <v>6913</v>
      </c>
      <c r="K1257" t="s">
        <v>1127</v>
      </c>
      <c r="L1257" t="s">
        <v>5312</v>
      </c>
      <c r="M1257" t="s">
        <v>5312</v>
      </c>
      <c r="N1257" t="s">
        <v>6401</v>
      </c>
      <c r="O1257" t="s">
        <v>3479</v>
      </c>
      <c r="P1257" t="s">
        <v>6402</v>
      </c>
      <c r="Q1257" t="s">
        <v>1127</v>
      </c>
      <c r="R1257" t="s">
        <v>6420</v>
      </c>
      <c r="S1257" t="s">
        <v>6403</v>
      </c>
      <c r="T1257" t="s">
        <v>6404</v>
      </c>
      <c r="U1257" s="83" t="str">
        <f t="shared" si="19"/>
        <v>BIGSKY_2_SOLAR3</v>
      </c>
    </row>
    <row r="1258" spans="1:21" x14ac:dyDescent="0.25">
      <c r="A1258" t="s">
        <v>6397</v>
      </c>
      <c r="B1258" t="s">
        <v>5343</v>
      </c>
      <c r="C1258" t="s">
        <v>6408</v>
      </c>
      <c r="D1258" s="82">
        <v>43077</v>
      </c>
      <c r="E1258" t="s">
        <v>6418</v>
      </c>
      <c r="F1258">
        <v>20</v>
      </c>
      <c r="G1258" s="83">
        <v>20</v>
      </c>
      <c r="H1258">
        <v>1</v>
      </c>
      <c r="I1258" t="s">
        <v>7154</v>
      </c>
      <c r="K1258" t="s">
        <v>1127</v>
      </c>
      <c r="L1258" t="s">
        <v>5312</v>
      </c>
      <c r="M1258" t="s">
        <v>5312</v>
      </c>
      <c r="N1258" t="s">
        <v>6401</v>
      </c>
      <c r="O1258" t="s">
        <v>5342</v>
      </c>
      <c r="P1258" t="s">
        <v>6402</v>
      </c>
      <c r="Q1258" t="s">
        <v>1127</v>
      </c>
      <c r="R1258" t="s">
        <v>6420</v>
      </c>
      <c r="S1258" t="s">
        <v>6403</v>
      </c>
      <c r="T1258" t="s">
        <v>6404</v>
      </c>
      <c r="U1258" s="83" t="str">
        <f t="shared" si="19"/>
        <v>BIGSKY_2_BSKSR8</v>
      </c>
    </row>
    <row r="1259" spans="1:21" x14ac:dyDescent="0.25">
      <c r="A1259" t="s">
        <v>6397</v>
      </c>
      <c r="B1259" t="s">
        <v>5341</v>
      </c>
      <c r="C1259" t="s">
        <v>6408</v>
      </c>
      <c r="D1259" s="82">
        <v>43077</v>
      </c>
      <c r="E1259" t="s">
        <v>6418</v>
      </c>
      <c r="F1259">
        <v>20</v>
      </c>
      <c r="G1259" s="83">
        <v>20</v>
      </c>
      <c r="H1259">
        <v>1</v>
      </c>
      <c r="I1259" t="s">
        <v>7146</v>
      </c>
      <c r="K1259" t="s">
        <v>1127</v>
      </c>
      <c r="L1259" t="s">
        <v>5312</v>
      </c>
      <c r="M1259" t="s">
        <v>5312</v>
      </c>
      <c r="N1259" t="s">
        <v>6401</v>
      </c>
      <c r="O1259" t="s">
        <v>5340</v>
      </c>
      <c r="P1259" t="s">
        <v>6402</v>
      </c>
      <c r="Q1259" t="s">
        <v>1127</v>
      </c>
      <c r="R1259" t="s">
        <v>6420</v>
      </c>
      <c r="S1259" t="s">
        <v>6403</v>
      </c>
      <c r="T1259" t="s">
        <v>6404</v>
      </c>
      <c r="U1259" s="83" t="str">
        <f t="shared" si="19"/>
        <v>BIGSKY_2_BSKSR7</v>
      </c>
    </row>
    <row r="1260" spans="1:21" x14ac:dyDescent="0.25">
      <c r="A1260" t="s">
        <v>6397</v>
      </c>
      <c r="B1260" t="s">
        <v>5339</v>
      </c>
      <c r="C1260" t="s">
        <v>6408</v>
      </c>
      <c r="D1260" s="82">
        <v>43077</v>
      </c>
      <c r="E1260" t="s">
        <v>6418</v>
      </c>
      <c r="F1260">
        <v>20</v>
      </c>
      <c r="G1260" s="83">
        <v>20</v>
      </c>
      <c r="H1260">
        <v>1</v>
      </c>
      <c r="I1260" t="s">
        <v>7512</v>
      </c>
      <c r="K1260" t="s">
        <v>1127</v>
      </c>
      <c r="M1260" t="s">
        <v>5312</v>
      </c>
      <c r="N1260" t="s">
        <v>6401</v>
      </c>
      <c r="O1260" t="s">
        <v>5338</v>
      </c>
      <c r="P1260" t="s">
        <v>6402</v>
      </c>
      <c r="Q1260" t="s">
        <v>1127</v>
      </c>
      <c r="R1260" t="s">
        <v>6420</v>
      </c>
      <c r="S1260" t="s">
        <v>6403</v>
      </c>
      <c r="T1260" t="s">
        <v>6404</v>
      </c>
      <c r="U1260" s="83" t="str">
        <f t="shared" si="19"/>
        <v>BIGSKY_2_BSKSR6</v>
      </c>
    </row>
    <row r="1261" spans="1:21" x14ac:dyDescent="0.25">
      <c r="A1261" t="s">
        <v>6397</v>
      </c>
      <c r="B1261" t="s">
        <v>3249</v>
      </c>
      <c r="C1261" t="s">
        <v>6408</v>
      </c>
      <c r="D1261" s="82">
        <v>42707</v>
      </c>
      <c r="E1261" t="s">
        <v>6418</v>
      </c>
      <c r="F1261">
        <v>40</v>
      </c>
      <c r="G1261" s="83">
        <v>40</v>
      </c>
      <c r="H1261">
        <v>1</v>
      </c>
      <c r="I1261" t="s">
        <v>7354</v>
      </c>
      <c r="K1261" t="s">
        <v>1127</v>
      </c>
      <c r="L1261" t="s">
        <v>5312</v>
      </c>
      <c r="M1261" t="s">
        <v>5312</v>
      </c>
      <c r="N1261" t="s">
        <v>6401</v>
      </c>
      <c r="O1261" t="s">
        <v>3250</v>
      </c>
      <c r="P1261" t="s">
        <v>6402</v>
      </c>
      <c r="Q1261" t="s">
        <v>1127</v>
      </c>
      <c r="R1261" t="s">
        <v>6420</v>
      </c>
      <c r="S1261" t="s">
        <v>6403</v>
      </c>
      <c r="T1261" t="s">
        <v>6404</v>
      </c>
      <c r="U1261" s="83" t="str">
        <f t="shared" si="19"/>
        <v>BIGSKY_2_SOLAR2</v>
      </c>
    </row>
    <row r="1262" spans="1:21" x14ac:dyDescent="0.25">
      <c r="A1262" t="s">
        <v>6397</v>
      </c>
      <c r="B1262" t="s">
        <v>3277</v>
      </c>
      <c r="C1262" t="s">
        <v>6408</v>
      </c>
      <c r="D1262" s="82">
        <v>42704</v>
      </c>
      <c r="E1262" t="s">
        <v>6418</v>
      </c>
      <c r="F1262">
        <v>5</v>
      </c>
      <c r="G1262" s="83">
        <v>5</v>
      </c>
      <c r="H1262">
        <v>1</v>
      </c>
      <c r="I1262" t="s">
        <v>6926</v>
      </c>
      <c r="K1262" t="s">
        <v>1127</v>
      </c>
      <c r="L1262" t="s">
        <v>5312</v>
      </c>
      <c r="M1262" t="s">
        <v>5312</v>
      </c>
      <c r="N1262" t="s">
        <v>6401</v>
      </c>
      <c r="O1262" t="s">
        <v>3278</v>
      </c>
      <c r="P1262" t="s">
        <v>6402</v>
      </c>
      <c r="Q1262" t="s">
        <v>1127</v>
      </c>
      <c r="R1262" t="s">
        <v>6420</v>
      </c>
      <c r="S1262" t="s">
        <v>6403</v>
      </c>
      <c r="T1262" t="s">
        <v>6404</v>
      </c>
      <c r="U1262" s="83" t="str">
        <f t="shared" si="19"/>
        <v>BIGSKY_2_SOLAR5</v>
      </c>
    </row>
    <row r="1263" spans="1:21" x14ac:dyDescent="0.25">
      <c r="A1263" t="s">
        <v>6397</v>
      </c>
      <c r="B1263" t="s">
        <v>3243</v>
      </c>
      <c r="C1263" t="s">
        <v>6408</v>
      </c>
      <c r="D1263" s="82">
        <v>42719</v>
      </c>
      <c r="E1263" t="s">
        <v>6418</v>
      </c>
      <c r="F1263">
        <v>50</v>
      </c>
      <c r="G1263" s="83">
        <v>50</v>
      </c>
      <c r="H1263">
        <v>1</v>
      </c>
      <c r="I1263" t="s">
        <v>6836</v>
      </c>
      <c r="K1263" t="s">
        <v>1127</v>
      </c>
      <c r="L1263" t="s">
        <v>5312</v>
      </c>
      <c r="M1263" t="s">
        <v>5312</v>
      </c>
      <c r="N1263" t="s">
        <v>6401</v>
      </c>
      <c r="O1263" t="s">
        <v>3244</v>
      </c>
      <c r="P1263" t="s">
        <v>6402</v>
      </c>
      <c r="Q1263" t="s">
        <v>1127</v>
      </c>
      <c r="R1263" t="s">
        <v>6420</v>
      </c>
      <c r="S1263" t="s">
        <v>6403</v>
      </c>
      <c r="T1263" t="s">
        <v>6404</v>
      </c>
      <c r="U1263" s="83" t="str">
        <f t="shared" si="19"/>
        <v>BIGSKY_2_SOLAR7</v>
      </c>
    </row>
    <row r="1264" spans="1:21" x14ac:dyDescent="0.25">
      <c r="A1264" t="s">
        <v>6397</v>
      </c>
      <c r="B1264" t="s">
        <v>4031</v>
      </c>
      <c r="C1264" t="s">
        <v>6408</v>
      </c>
      <c r="D1264" s="82">
        <v>31778</v>
      </c>
      <c r="E1264" t="s">
        <v>6413</v>
      </c>
      <c r="F1264">
        <v>5</v>
      </c>
      <c r="G1264" s="83">
        <v>5</v>
      </c>
      <c r="H1264">
        <v>1</v>
      </c>
      <c r="I1264" t="s">
        <v>6755</v>
      </c>
      <c r="K1264" t="s">
        <v>6427</v>
      </c>
      <c r="L1264" t="s">
        <v>5319</v>
      </c>
      <c r="M1264" t="s">
        <v>5312</v>
      </c>
      <c r="N1264" t="s">
        <v>6401</v>
      </c>
      <c r="O1264" t="s">
        <v>578</v>
      </c>
      <c r="P1264" t="s">
        <v>6402</v>
      </c>
      <c r="Q1264" t="s">
        <v>6427</v>
      </c>
      <c r="R1264" t="s">
        <v>3385</v>
      </c>
      <c r="S1264" t="s">
        <v>6403</v>
      </c>
      <c r="T1264" t="s">
        <v>6407</v>
      </c>
      <c r="U1264" s="83" t="str">
        <f t="shared" si="19"/>
        <v>GRSCRK_6_BGCKWW</v>
      </c>
    </row>
    <row r="1265" spans="1:21" x14ac:dyDescent="0.25">
      <c r="A1265" t="s">
        <v>6397</v>
      </c>
      <c r="B1265" t="s">
        <v>7221</v>
      </c>
      <c r="C1265" t="s">
        <v>6399</v>
      </c>
      <c r="D1265" t="s">
        <v>6400</v>
      </c>
      <c r="E1265" t="s">
        <v>6413</v>
      </c>
      <c r="F1265">
        <v>45</v>
      </c>
      <c r="G1265" s="83">
        <v>45</v>
      </c>
      <c r="H1265">
        <v>1</v>
      </c>
      <c r="I1265" t="s">
        <v>6443</v>
      </c>
      <c r="J1265" t="s">
        <v>3474</v>
      </c>
      <c r="L1265" t="s">
        <v>5312</v>
      </c>
      <c r="M1265" t="s">
        <v>5319</v>
      </c>
      <c r="N1265" t="s">
        <v>6401</v>
      </c>
      <c r="O1265" t="s">
        <v>7222</v>
      </c>
      <c r="P1265" t="s">
        <v>6402</v>
      </c>
      <c r="R1265" t="s">
        <v>3385</v>
      </c>
      <c r="S1265" t="s">
        <v>6403</v>
      </c>
      <c r="T1265" t="s">
        <v>6404</v>
      </c>
      <c r="U1265" s="83" t="str">
        <f t="shared" si="19"/>
        <v>BIGCRK_2_EXESWD</v>
      </c>
    </row>
    <row r="1266" spans="1:21" x14ac:dyDescent="0.25">
      <c r="A1266" t="s">
        <v>6397</v>
      </c>
      <c r="B1266" t="s">
        <v>6609</v>
      </c>
      <c r="C1266" t="s">
        <v>6399</v>
      </c>
      <c r="D1266" t="s">
        <v>6400</v>
      </c>
      <c r="E1266" t="s">
        <v>6413</v>
      </c>
      <c r="F1266">
        <v>30</v>
      </c>
      <c r="G1266" s="83">
        <v>30</v>
      </c>
      <c r="H1266">
        <v>1</v>
      </c>
      <c r="I1266" t="s">
        <v>6443</v>
      </c>
      <c r="J1266" t="s">
        <v>3474</v>
      </c>
      <c r="L1266" t="s">
        <v>5312</v>
      </c>
      <c r="M1266" t="s">
        <v>5319</v>
      </c>
      <c r="N1266" t="s">
        <v>6401</v>
      </c>
      <c r="O1266" t="s">
        <v>6610</v>
      </c>
      <c r="P1266" t="s">
        <v>6402</v>
      </c>
      <c r="R1266" t="s">
        <v>3385</v>
      </c>
      <c r="S1266" t="s">
        <v>6403</v>
      </c>
      <c r="T1266" t="s">
        <v>6404</v>
      </c>
      <c r="U1266" s="83" t="str">
        <f t="shared" si="19"/>
        <v>BIGCRK_2_EXESWD</v>
      </c>
    </row>
    <row r="1267" spans="1:21" x14ac:dyDescent="0.25">
      <c r="A1267" t="s">
        <v>6397</v>
      </c>
      <c r="B1267" t="s">
        <v>6809</v>
      </c>
      <c r="C1267" t="s">
        <v>6399</v>
      </c>
      <c r="D1267" t="s">
        <v>6400</v>
      </c>
      <c r="E1267" t="s">
        <v>6413</v>
      </c>
      <c r="F1267">
        <v>50</v>
      </c>
      <c r="G1267" s="83">
        <v>50</v>
      </c>
      <c r="H1267">
        <v>1</v>
      </c>
      <c r="I1267" t="s">
        <v>6443</v>
      </c>
      <c r="J1267" t="s">
        <v>3474</v>
      </c>
      <c r="L1267" t="s">
        <v>5312</v>
      </c>
      <c r="M1267" t="s">
        <v>5319</v>
      </c>
      <c r="N1267" t="s">
        <v>6401</v>
      </c>
      <c r="O1267" t="s">
        <v>6810</v>
      </c>
      <c r="P1267" t="s">
        <v>6402</v>
      </c>
      <c r="R1267" t="s">
        <v>3385</v>
      </c>
      <c r="S1267" t="s">
        <v>6403</v>
      </c>
      <c r="T1267" t="s">
        <v>6404</v>
      </c>
      <c r="U1267" s="83" t="str">
        <f t="shared" si="19"/>
        <v>BIGCRK_2_EXESWD</v>
      </c>
    </row>
    <row r="1268" spans="1:21" x14ac:dyDescent="0.25">
      <c r="A1268" t="s">
        <v>6397</v>
      </c>
      <c r="B1268" t="s">
        <v>6521</v>
      </c>
      <c r="C1268" t="s">
        <v>6399</v>
      </c>
      <c r="D1268" t="s">
        <v>6400</v>
      </c>
      <c r="E1268" t="s">
        <v>6413</v>
      </c>
      <c r="F1268">
        <v>50</v>
      </c>
      <c r="G1268" s="83">
        <v>50</v>
      </c>
      <c r="H1268">
        <v>1</v>
      </c>
      <c r="I1268" t="s">
        <v>6443</v>
      </c>
      <c r="J1268" t="s">
        <v>3474</v>
      </c>
      <c r="L1268" t="s">
        <v>5312</v>
      </c>
      <c r="M1268" t="s">
        <v>5319</v>
      </c>
      <c r="N1268" t="s">
        <v>6401</v>
      </c>
      <c r="O1268" t="s">
        <v>6522</v>
      </c>
      <c r="P1268" t="s">
        <v>6402</v>
      </c>
      <c r="R1268" t="s">
        <v>3385</v>
      </c>
      <c r="S1268" t="s">
        <v>6403</v>
      </c>
      <c r="T1268" t="s">
        <v>6404</v>
      </c>
      <c r="U1268" s="83" t="str">
        <f t="shared" si="19"/>
        <v>BIGCRK_2_EXESWD</v>
      </c>
    </row>
    <row r="1269" spans="1:21" x14ac:dyDescent="0.25">
      <c r="A1269" t="s">
        <v>6397</v>
      </c>
      <c r="B1269" t="s">
        <v>7552</v>
      </c>
      <c r="C1269" t="s">
        <v>6399</v>
      </c>
      <c r="D1269" t="s">
        <v>6400</v>
      </c>
      <c r="E1269" t="s">
        <v>6413</v>
      </c>
      <c r="F1269">
        <v>36.5</v>
      </c>
      <c r="G1269" s="83">
        <v>36.5</v>
      </c>
      <c r="H1269">
        <v>1</v>
      </c>
      <c r="I1269" t="s">
        <v>6443</v>
      </c>
      <c r="J1269" t="s">
        <v>3474</v>
      </c>
      <c r="L1269" t="s">
        <v>5312</v>
      </c>
      <c r="M1269" t="s">
        <v>5319</v>
      </c>
      <c r="N1269" t="s">
        <v>6401</v>
      </c>
      <c r="O1269" t="s">
        <v>7553</v>
      </c>
      <c r="P1269" t="s">
        <v>6402</v>
      </c>
      <c r="R1269" t="s">
        <v>3385</v>
      </c>
      <c r="S1269" t="s">
        <v>6403</v>
      </c>
      <c r="T1269" t="s">
        <v>6404</v>
      </c>
      <c r="U1269" s="83" t="str">
        <f t="shared" si="19"/>
        <v>BIGCRK_2_EXESWD</v>
      </c>
    </row>
    <row r="1270" spans="1:21" x14ac:dyDescent="0.25">
      <c r="A1270" t="s">
        <v>6397</v>
      </c>
      <c r="B1270" t="s">
        <v>6515</v>
      </c>
      <c r="C1270" t="s">
        <v>6399</v>
      </c>
      <c r="D1270" t="s">
        <v>6400</v>
      </c>
      <c r="E1270" t="s">
        <v>6413</v>
      </c>
      <c r="F1270">
        <v>36</v>
      </c>
      <c r="G1270" s="83">
        <v>36</v>
      </c>
      <c r="H1270">
        <v>1</v>
      </c>
      <c r="I1270" t="s">
        <v>6443</v>
      </c>
      <c r="J1270" t="s">
        <v>3474</v>
      </c>
      <c r="L1270" t="s">
        <v>5312</v>
      </c>
      <c r="M1270" t="s">
        <v>5319</v>
      </c>
      <c r="N1270" t="s">
        <v>6401</v>
      </c>
      <c r="O1270" t="s">
        <v>6516</v>
      </c>
      <c r="P1270" t="s">
        <v>6402</v>
      </c>
      <c r="R1270" t="s">
        <v>3385</v>
      </c>
      <c r="S1270" t="s">
        <v>6403</v>
      </c>
      <c r="T1270" t="s">
        <v>6404</v>
      </c>
      <c r="U1270" s="83" t="str">
        <f t="shared" si="19"/>
        <v>BIGCRK_2_EXESWD</v>
      </c>
    </row>
    <row r="1271" spans="1:21" x14ac:dyDescent="0.25">
      <c r="A1271" t="s">
        <v>6397</v>
      </c>
      <c r="B1271" t="s">
        <v>6910</v>
      </c>
      <c r="C1271" t="s">
        <v>6399</v>
      </c>
      <c r="D1271" t="s">
        <v>6400</v>
      </c>
      <c r="E1271" t="s">
        <v>6413</v>
      </c>
      <c r="F1271">
        <v>34</v>
      </c>
      <c r="G1271" s="83">
        <v>34</v>
      </c>
      <c r="H1271">
        <v>1</v>
      </c>
      <c r="I1271" t="s">
        <v>6443</v>
      </c>
      <c r="J1271" t="s">
        <v>3474</v>
      </c>
      <c r="L1271" t="s">
        <v>5312</v>
      </c>
      <c r="M1271" t="s">
        <v>5319</v>
      </c>
      <c r="N1271" t="s">
        <v>6401</v>
      </c>
      <c r="O1271" t="s">
        <v>6911</v>
      </c>
      <c r="P1271" t="s">
        <v>6402</v>
      </c>
      <c r="R1271" t="s">
        <v>3385</v>
      </c>
      <c r="S1271" t="s">
        <v>6403</v>
      </c>
      <c r="T1271" t="s">
        <v>6404</v>
      </c>
      <c r="U1271" s="83" t="str">
        <f t="shared" si="19"/>
        <v>BIGCRK_2_EXESWD</v>
      </c>
    </row>
    <row r="1272" spans="1:21" x14ac:dyDescent="0.25">
      <c r="A1272" t="s">
        <v>6397</v>
      </c>
      <c r="B1272" t="s">
        <v>7347</v>
      </c>
      <c r="C1272" t="s">
        <v>6399</v>
      </c>
      <c r="D1272" t="s">
        <v>6400</v>
      </c>
      <c r="E1272" t="s">
        <v>6413</v>
      </c>
      <c r="F1272">
        <v>34</v>
      </c>
      <c r="G1272" s="83">
        <v>34</v>
      </c>
      <c r="H1272">
        <v>1</v>
      </c>
      <c r="I1272" t="s">
        <v>6443</v>
      </c>
      <c r="J1272" t="s">
        <v>3474</v>
      </c>
      <c r="L1272" t="s">
        <v>5312</v>
      </c>
      <c r="M1272" t="s">
        <v>5319</v>
      </c>
      <c r="N1272" t="s">
        <v>6401</v>
      </c>
      <c r="O1272" t="s">
        <v>7348</v>
      </c>
      <c r="P1272" t="s">
        <v>6402</v>
      </c>
      <c r="R1272" t="s">
        <v>3385</v>
      </c>
      <c r="S1272" t="s">
        <v>6403</v>
      </c>
      <c r="T1272" t="s">
        <v>6404</v>
      </c>
      <c r="U1272" s="83" t="str">
        <f t="shared" si="19"/>
        <v>BIGCRK_2_EXESWD</v>
      </c>
    </row>
    <row r="1273" spans="1:21" x14ac:dyDescent="0.25">
      <c r="A1273" t="s">
        <v>6397</v>
      </c>
      <c r="B1273" t="s">
        <v>6466</v>
      </c>
      <c r="C1273" t="s">
        <v>6399</v>
      </c>
      <c r="D1273" t="s">
        <v>6400</v>
      </c>
      <c r="E1273" t="s">
        <v>6413</v>
      </c>
      <c r="F1273">
        <v>34</v>
      </c>
      <c r="G1273" s="83">
        <v>34</v>
      </c>
      <c r="H1273">
        <v>1</v>
      </c>
      <c r="I1273" t="s">
        <v>6443</v>
      </c>
      <c r="J1273" t="s">
        <v>3474</v>
      </c>
      <c r="L1273" t="s">
        <v>5312</v>
      </c>
      <c r="M1273" t="s">
        <v>5319</v>
      </c>
      <c r="N1273" t="s">
        <v>6401</v>
      </c>
      <c r="O1273" t="s">
        <v>6467</v>
      </c>
      <c r="P1273" t="s">
        <v>6402</v>
      </c>
      <c r="R1273" t="s">
        <v>3385</v>
      </c>
      <c r="S1273" t="s">
        <v>6403</v>
      </c>
      <c r="T1273" t="s">
        <v>6404</v>
      </c>
      <c r="U1273" s="83" t="str">
        <f t="shared" si="19"/>
        <v>BIGCRK_2_EXESWD</v>
      </c>
    </row>
    <row r="1274" spans="1:21" x14ac:dyDescent="0.25">
      <c r="A1274" t="s">
        <v>6397</v>
      </c>
      <c r="B1274" t="s">
        <v>6933</v>
      </c>
      <c r="C1274" t="s">
        <v>6399</v>
      </c>
      <c r="D1274" t="s">
        <v>6400</v>
      </c>
      <c r="E1274" t="s">
        <v>6413</v>
      </c>
      <c r="F1274">
        <v>17.5</v>
      </c>
      <c r="G1274" s="83">
        <v>17.5</v>
      </c>
      <c r="H1274">
        <v>1</v>
      </c>
      <c r="I1274" t="s">
        <v>6443</v>
      </c>
      <c r="J1274" t="s">
        <v>3474</v>
      </c>
      <c r="L1274" t="s">
        <v>5312</v>
      </c>
      <c r="M1274" t="s">
        <v>5319</v>
      </c>
      <c r="N1274" t="s">
        <v>6401</v>
      </c>
      <c r="O1274" t="s">
        <v>6934</v>
      </c>
      <c r="P1274" t="s">
        <v>6402</v>
      </c>
      <c r="R1274" t="s">
        <v>3385</v>
      </c>
      <c r="S1274" t="s">
        <v>6403</v>
      </c>
      <c r="T1274" t="s">
        <v>6404</v>
      </c>
      <c r="U1274" s="83" t="str">
        <f t="shared" si="19"/>
        <v>BIGCRK_2_EXESWD</v>
      </c>
    </row>
    <row r="1275" spans="1:21" x14ac:dyDescent="0.25">
      <c r="A1275" t="s">
        <v>6397</v>
      </c>
      <c r="B1275" t="s">
        <v>7199</v>
      </c>
      <c r="C1275" t="s">
        <v>6399</v>
      </c>
      <c r="D1275" t="s">
        <v>6400</v>
      </c>
      <c r="E1275" t="s">
        <v>6413</v>
      </c>
      <c r="F1275">
        <v>17.5</v>
      </c>
      <c r="G1275" s="83">
        <v>17.5</v>
      </c>
      <c r="H1275">
        <v>1</v>
      </c>
      <c r="I1275" t="s">
        <v>6443</v>
      </c>
      <c r="J1275" t="s">
        <v>3474</v>
      </c>
      <c r="L1275" t="s">
        <v>5312</v>
      </c>
      <c r="M1275" t="s">
        <v>5319</v>
      </c>
      <c r="N1275" t="s">
        <v>6401</v>
      </c>
      <c r="O1275" t="s">
        <v>7200</v>
      </c>
      <c r="P1275" t="s">
        <v>6402</v>
      </c>
      <c r="R1275" t="s">
        <v>3385</v>
      </c>
      <c r="S1275" t="s">
        <v>6403</v>
      </c>
      <c r="T1275" t="s">
        <v>6404</v>
      </c>
      <c r="U1275" s="83" t="str">
        <f t="shared" si="19"/>
        <v>BIGCRK_2_EXESWD</v>
      </c>
    </row>
    <row r="1276" spans="1:21" x14ac:dyDescent="0.25">
      <c r="A1276" t="s">
        <v>6397</v>
      </c>
      <c r="B1276" t="s">
        <v>7411</v>
      </c>
      <c r="C1276" t="s">
        <v>6399</v>
      </c>
      <c r="D1276" t="s">
        <v>6400</v>
      </c>
      <c r="E1276" t="s">
        <v>6413</v>
      </c>
      <c r="F1276">
        <v>15.8</v>
      </c>
      <c r="G1276" s="83">
        <v>15.8</v>
      </c>
      <c r="H1276">
        <v>1</v>
      </c>
      <c r="I1276" t="s">
        <v>6443</v>
      </c>
      <c r="J1276" t="s">
        <v>3474</v>
      </c>
      <c r="L1276" t="s">
        <v>5312</v>
      </c>
      <c r="M1276" t="s">
        <v>5319</v>
      </c>
      <c r="N1276" t="s">
        <v>6401</v>
      </c>
      <c r="O1276" t="s">
        <v>7412</v>
      </c>
      <c r="P1276" t="s">
        <v>6402</v>
      </c>
      <c r="R1276" t="s">
        <v>3385</v>
      </c>
      <c r="S1276" t="s">
        <v>6403</v>
      </c>
      <c r="T1276" t="s">
        <v>6404</v>
      </c>
      <c r="U1276" s="83" t="str">
        <f t="shared" si="19"/>
        <v>BIGCRK_2_EXESWD</v>
      </c>
    </row>
    <row r="1277" spans="1:21" x14ac:dyDescent="0.25">
      <c r="A1277" t="s">
        <v>6397</v>
      </c>
      <c r="B1277" t="s">
        <v>7197</v>
      </c>
      <c r="C1277" t="s">
        <v>6399</v>
      </c>
      <c r="D1277" t="s">
        <v>6400</v>
      </c>
      <c r="E1277" t="s">
        <v>6413</v>
      </c>
      <c r="F1277">
        <v>15.8</v>
      </c>
      <c r="G1277" s="83">
        <v>15.8</v>
      </c>
      <c r="H1277">
        <v>1</v>
      </c>
      <c r="I1277" t="s">
        <v>6443</v>
      </c>
      <c r="J1277" t="s">
        <v>3474</v>
      </c>
      <c r="L1277" t="s">
        <v>5312</v>
      </c>
      <c r="M1277" t="s">
        <v>5319</v>
      </c>
      <c r="N1277" t="s">
        <v>6401</v>
      </c>
      <c r="O1277" t="s">
        <v>7198</v>
      </c>
      <c r="P1277" t="s">
        <v>6402</v>
      </c>
      <c r="R1277" t="s">
        <v>3385</v>
      </c>
      <c r="S1277" t="s">
        <v>6403</v>
      </c>
      <c r="T1277" t="s">
        <v>6404</v>
      </c>
      <c r="U1277" s="83" t="str">
        <f t="shared" si="19"/>
        <v>BIGCRK_2_EXESWD</v>
      </c>
    </row>
    <row r="1278" spans="1:21" x14ac:dyDescent="0.25">
      <c r="A1278" t="s">
        <v>6397</v>
      </c>
      <c r="B1278" t="s">
        <v>6783</v>
      </c>
      <c r="C1278" t="s">
        <v>6399</v>
      </c>
      <c r="D1278" t="s">
        <v>6400</v>
      </c>
      <c r="E1278" t="s">
        <v>6413</v>
      </c>
      <c r="F1278">
        <v>55</v>
      </c>
      <c r="G1278" s="83">
        <v>55</v>
      </c>
      <c r="H1278">
        <v>1</v>
      </c>
      <c r="I1278" t="s">
        <v>6443</v>
      </c>
      <c r="J1278" t="s">
        <v>3474</v>
      </c>
      <c r="L1278" t="s">
        <v>5312</v>
      </c>
      <c r="M1278" t="s">
        <v>5319</v>
      </c>
      <c r="N1278" t="s">
        <v>6401</v>
      </c>
      <c r="O1278" t="s">
        <v>6784</v>
      </c>
      <c r="P1278" t="s">
        <v>6402</v>
      </c>
      <c r="R1278" t="s">
        <v>3385</v>
      </c>
      <c r="S1278" t="s">
        <v>6403</v>
      </c>
      <c r="T1278" t="s">
        <v>6404</v>
      </c>
      <c r="U1278" s="83" t="str">
        <f t="shared" si="19"/>
        <v>BIGCRK_2_EXESWD</v>
      </c>
    </row>
    <row r="1279" spans="1:21" x14ac:dyDescent="0.25">
      <c r="A1279" t="s">
        <v>6397</v>
      </c>
      <c r="B1279" t="s">
        <v>7091</v>
      </c>
      <c r="C1279" t="s">
        <v>6399</v>
      </c>
      <c r="D1279" t="s">
        <v>6400</v>
      </c>
      <c r="E1279" t="s">
        <v>6413</v>
      </c>
      <c r="F1279">
        <v>55</v>
      </c>
      <c r="G1279" s="83">
        <v>55</v>
      </c>
      <c r="H1279">
        <v>1</v>
      </c>
      <c r="I1279" t="s">
        <v>6443</v>
      </c>
      <c r="J1279" t="s">
        <v>3474</v>
      </c>
      <c r="L1279" t="s">
        <v>5312</v>
      </c>
      <c r="M1279" t="s">
        <v>5319</v>
      </c>
      <c r="N1279" t="s">
        <v>6401</v>
      </c>
      <c r="O1279" t="s">
        <v>7092</v>
      </c>
      <c r="P1279" t="s">
        <v>6402</v>
      </c>
      <c r="R1279" t="s">
        <v>3385</v>
      </c>
      <c r="S1279" t="s">
        <v>6403</v>
      </c>
      <c r="T1279" t="s">
        <v>6404</v>
      </c>
      <c r="U1279" s="83" t="str">
        <f t="shared" si="19"/>
        <v>BIGCRK_2_EXESWD</v>
      </c>
    </row>
    <row r="1280" spans="1:21" x14ac:dyDescent="0.25">
      <c r="A1280" t="s">
        <v>6397</v>
      </c>
      <c r="B1280" t="s">
        <v>6884</v>
      </c>
      <c r="C1280" t="s">
        <v>6399</v>
      </c>
      <c r="D1280" t="s">
        <v>6400</v>
      </c>
      <c r="E1280" t="s">
        <v>6413</v>
      </c>
      <c r="F1280">
        <v>31.2</v>
      </c>
      <c r="G1280" s="83">
        <v>31.2</v>
      </c>
      <c r="H1280">
        <v>1</v>
      </c>
      <c r="I1280" t="s">
        <v>6443</v>
      </c>
      <c r="J1280" t="s">
        <v>3474</v>
      </c>
      <c r="L1280" t="s">
        <v>5312</v>
      </c>
      <c r="M1280" t="s">
        <v>5319</v>
      </c>
      <c r="N1280" t="s">
        <v>6401</v>
      </c>
      <c r="O1280" t="s">
        <v>6885</v>
      </c>
      <c r="P1280" t="s">
        <v>6402</v>
      </c>
      <c r="R1280" t="s">
        <v>3385</v>
      </c>
      <c r="S1280" t="s">
        <v>6403</v>
      </c>
      <c r="T1280" t="s">
        <v>6404</v>
      </c>
      <c r="U1280" s="83" t="str">
        <f t="shared" si="19"/>
        <v>BIGCRK_2_EXESWD</v>
      </c>
    </row>
    <row r="1281" spans="1:21" x14ac:dyDescent="0.25">
      <c r="A1281" t="s">
        <v>6397</v>
      </c>
      <c r="B1281" t="s">
        <v>6908</v>
      </c>
      <c r="C1281" t="s">
        <v>6399</v>
      </c>
      <c r="D1281" t="s">
        <v>6400</v>
      </c>
      <c r="E1281" t="s">
        <v>6413</v>
      </c>
      <c r="F1281">
        <v>21.6</v>
      </c>
      <c r="G1281" s="83">
        <v>21.6</v>
      </c>
      <c r="H1281">
        <v>1</v>
      </c>
      <c r="I1281" t="s">
        <v>6443</v>
      </c>
      <c r="J1281" t="s">
        <v>3474</v>
      </c>
      <c r="L1281" t="s">
        <v>5312</v>
      </c>
      <c r="M1281" t="s">
        <v>5319</v>
      </c>
      <c r="N1281" t="s">
        <v>6401</v>
      </c>
      <c r="O1281" t="s">
        <v>6909</v>
      </c>
      <c r="P1281" t="s">
        <v>6402</v>
      </c>
      <c r="R1281" t="s">
        <v>3385</v>
      </c>
      <c r="S1281" t="s">
        <v>6403</v>
      </c>
      <c r="T1281" t="s">
        <v>6404</v>
      </c>
      <c r="U1281" s="83" t="str">
        <f t="shared" si="19"/>
        <v>BIGCRK_2_EXESWD</v>
      </c>
    </row>
    <row r="1282" spans="1:21" x14ac:dyDescent="0.25">
      <c r="A1282" t="s">
        <v>6397</v>
      </c>
      <c r="B1282" t="s">
        <v>7328</v>
      </c>
      <c r="C1282" t="s">
        <v>6399</v>
      </c>
      <c r="D1282" t="s">
        <v>6400</v>
      </c>
      <c r="E1282" t="s">
        <v>6413</v>
      </c>
      <c r="F1282">
        <v>15.8</v>
      </c>
      <c r="G1282" s="83">
        <v>15.8</v>
      </c>
      <c r="H1282">
        <v>1</v>
      </c>
      <c r="I1282" t="s">
        <v>6443</v>
      </c>
      <c r="J1282" t="s">
        <v>3474</v>
      </c>
      <c r="L1282" t="s">
        <v>5312</v>
      </c>
      <c r="M1282" t="s">
        <v>5319</v>
      </c>
      <c r="N1282" t="s">
        <v>6401</v>
      </c>
      <c r="O1282" t="s">
        <v>7329</v>
      </c>
      <c r="P1282" t="s">
        <v>6402</v>
      </c>
      <c r="R1282" t="s">
        <v>3385</v>
      </c>
      <c r="S1282" t="s">
        <v>6403</v>
      </c>
      <c r="T1282" t="s">
        <v>6404</v>
      </c>
      <c r="U1282" s="83" t="str">
        <f t="shared" ref="U1282:U1345" si="20">IF(J1282="",O1282,J1282)</f>
        <v>BIGCRK_2_EXESWD</v>
      </c>
    </row>
    <row r="1283" spans="1:21" x14ac:dyDescent="0.25">
      <c r="A1283" t="s">
        <v>6397</v>
      </c>
      <c r="B1283" t="s">
        <v>7330</v>
      </c>
      <c r="C1283" t="s">
        <v>6399</v>
      </c>
      <c r="D1283" t="s">
        <v>6400</v>
      </c>
      <c r="E1283" t="s">
        <v>6413</v>
      </c>
      <c r="F1283">
        <v>19.8</v>
      </c>
      <c r="G1283" s="83">
        <v>19.8</v>
      </c>
      <c r="H1283">
        <v>1</v>
      </c>
      <c r="I1283" t="s">
        <v>6443</v>
      </c>
      <c r="J1283" t="s">
        <v>3474</v>
      </c>
      <c r="L1283" t="s">
        <v>5312</v>
      </c>
      <c r="M1283" t="s">
        <v>5319</v>
      </c>
      <c r="N1283" t="s">
        <v>6401</v>
      </c>
      <c r="O1283" t="s">
        <v>7331</v>
      </c>
      <c r="P1283" t="s">
        <v>6402</v>
      </c>
      <c r="R1283" t="s">
        <v>3385</v>
      </c>
      <c r="S1283" t="s">
        <v>6403</v>
      </c>
      <c r="T1283" t="s">
        <v>6404</v>
      </c>
      <c r="U1283" s="83" t="str">
        <f t="shared" si="20"/>
        <v>BIGCRK_2_EXESWD</v>
      </c>
    </row>
    <row r="1284" spans="1:21" x14ac:dyDescent="0.25">
      <c r="A1284" t="s">
        <v>6397</v>
      </c>
      <c r="B1284" t="s">
        <v>5445</v>
      </c>
      <c r="C1284" t="s">
        <v>6408</v>
      </c>
      <c r="D1284" s="82">
        <v>42915</v>
      </c>
      <c r="E1284" t="s">
        <v>6413</v>
      </c>
      <c r="F1284">
        <v>2</v>
      </c>
      <c r="G1284" s="83">
        <v>2</v>
      </c>
      <c r="H1284">
        <v>1</v>
      </c>
      <c r="I1284" t="s">
        <v>6482</v>
      </c>
      <c r="K1284" t="s">
        <v>6427</v>
      </c>
      <c r="L1284" t="s">
        <v>5319</v>
      </c>
      <c r="M1284" t="s">
        <v>5312</v>
      </c>
      <c r="N1284" t="s">
        <v>6401</v>
      </c>
      <c r="O1284" t="s">
        <v>5444</v>
      </c>
      <c r="P1284" t="s">
        <v>6402</v>
      </c>
      <c r="Q1284" t="s">
        <v>6427</v>
      </c>
      <c r="R1284" t="s">
        <v>3385</v>
      </c>
      <c r="S1284" t="s">
        <v>6403</v>
      </c>
      <c r="T1284" t="s">
        <v>6407</v>
      </c>
      <c r="U1284" s="83" t="str">
        <f t="shared" si="20"/>
        <v>HATLOS_6_BWDHY1</v>
      </c>
    </row>
    <row r="1285" spans="1:21" x14ac:dyDescent="0.25">
      <c r="A1285" t="s">
        <v>6397</v>
      </c>
      <c r="B1285" t="s">
        <v>4456</v>
      </c>
      <c r="C1285" t="s">
        <v>6408</v>
      </c>
      <c r="D1285" s="82">
        <v>41708</v>
      </c>
      <c r="E1285" t="s">
        <v>3785</v>
      </c>
      <c r="F1285">
        <v>2</v>
      </c>
      <c r="G1285" s="83">
        <v>2</v>
      </c>
      <c r="H1285">
        <v>1</v>
      </c>
      <c r="I1285" t="s">
        <v>77</v>
      </c>
      <c r="K1285" t="s">
        <v>6427</v>
      </c>
      <c r="L1285" t="s">
        <v>5312</v>
      </c>
      <c r="M1285" t="s">
        <v>5312</v>
      </c>
      <c r="N1285" t="s">
        <v>6401</v>
      </c>
      <c r="O1285" t="s">
        <v>78</v>
      </c>
      <c r="P1285" t="s">
        <v>6402</v>
      </c>
      <c r="Q1285" t="s">
        <v>6427</v>
      </c>
      <c r="R1285" t="s">
        <v>6410</v>
      </c>
      <c r="S1285" t="s">
        <v>6403</v>
      </c>
      <c r="T1285" t="s">
        <v>6451</v>
      </c>
      <c r="U1285" s="83" t="str">
        <f t="shared" si="20"/>
        <v>OLDRIV_6_BIOGAS</v>
      </c>
    </row>
    <row r="1286" spans="1:21" x14ac:dyDescent="0.25">
      <c r="A1286" t="s">
        <v>6397</v>
      </c>
      <c r="B1286" t="s">
        <v>6864</v>
      </c>
      <c r="C1286" t="s">
        <v>6399</v>
      </c>
      <c r="D1286" t="s">
        <v>6400</v>
      </c>
      <c r="E1286" t="s">
        <v>6409</v>
      </c>
      <c r="F1286">
        <v>22.7</v>
      </c>
      <c r="G1286" s="83">
        <v>22.7</v>
      </c>
      <c r="H1286">
        <v>1</v>
      </c>
      <c r="I1286" t="s">
        <v>6443</v>
      </c>
      <c r="J1286" t="s">
        <v>4968</v>
      </c>
      <c r="L1286" t="s">
        <v>5312</v>
      </c>
      <c r="M1286" t="s">
        <v>5319</v>
      </c>
      <c r="N1286" t="s">
        <v>6401</v>
      </c>
      <c r="O1286" t="s">
        <v>6865</v>
      </c>
      <c r="P1286" t="s">
        <v>6402</v>
      </c>
      <c r="R1286" t="s">
        <v>6425</v>
      </c>
      <c r="S1286" t="s">
        <v>6403</v>
      </c>
      <c r="T1286" t="s">
        <v>6404</v>
      </c>
      <c r="U1286" s="83" t="str">
        <f t="shared" si="20"/>
        <v>TENGEN_2_PL1X2</v>
      </c>
    </row>
    <row r="1287" spans="1:21" x14ac:dyDescent="0.25">
      <c r="A1287" t="s">
        <v>6397</v>
      </c>
      <c r="B1287" t="s">
        <v>6519</v>
      </c>
      <c r="C1287" t="s">
        <v>6399</v>
      </c>
      <c r="D1287" t="s">
        <v>6400</v>
      </c>
      <c r="E1287" t="s">
        <v>6429</v>
      </c>
      <c r="F1287">
        <v>22.7</v>
      </c>
      <c r="G1287" s="83">
        <v>22.7</v>
      </c>
      <c r="H1287">
        <v>1</v>
      </c>
      <c r="J1287" t="s">
        <v>4968</v>
      </c>
      <c r="L1287" t="s">
        <v>5312</v>
      </c>
      <c r="M1287" t="s">
        <v>5319</v>
      </c>
      <c r="N1287" t="s">
        <v>6401</v>
      </c>
      <c r="O1287" t="s">
        <v>6520</v>
      </c>
      <c r="P1287" t="s">
        <v>6402</v>
      </c>
      <c r="R1287" t="s">
        <v>6425</v>
      </c>
      <c r="S1287" t="s">
        <v>6403</v>
      </c>
      <c r="T1287" t="s">
        <v>6404</v>
      </c>
      <c r="U1287" s="83" t="str">
        <f t="shared" si="20"/>
        <v>TENGEN_2_PL1X2</v>
      </c>
    </row>
    <row r="1288" spans="1:21" x14ac:dyDescent="0.25">
      <c r="A1288" t="s">
        <v>6397</v>
      </c>
      <c r="B1288" t="s">
        <v>4969</v>
      </c>
      <c r="C1288" t="s">
        <v>6408</v>
      </c>
      <c r="D1288" s="82">
        <v>32938</v>
      </c>
      <c r="E1288" t="s">
        <v>6409</v>
      </c>
      <c r="F1288" t="s">
        <v>6432</v>
      </c>
      <c r="G1288" s="83">
        <v>40.200000000000003</v>
      </c>
      <c r="H1288">
        <v>1</v>
      </c>
      <c r="I1288" t="s">
        <v>7012</v>
      </c>
      <c r="J1288" t="s">
        <v>4968</v>
      </c>
      <c r="K1288" t="s">
        <v>1127</v>
      </c>
      <c r="L1288" t="s">
        <v>5319</v>
      </c>
      <c r="M1288" t="s">
        <v>5319</v>
      </c>
      <c r="N1288" t="s">
        <v>6401</v>
      </c>
      <c r="O1288" t="s">
        <v>4968</v>
      </c>
      <c r="P1288" t="s">
        <v>6402</v>
      </c>
      <c r="Q1288" t="s">
        <v>1127</v>
      </c>
      <c r="R1288" t="s">
        <v>6425</v>
      </c>
      <c r="S1288" t="s">
        <v>6403</v>
      </c>
      <c r="T1288" t="s">
        <v>6404</v>
      </c>
      <c r="U1288" s="83" t="str">
        <f t="shared" si="20"/>
        <v>TENGEN_2_PL1X2</v>
      </c>
    </row>
    <row r="1289" spans="1:21" x14ac:dyDescent="0.25">
      <c r="A1289" t="s">
        <v>6397</v>
      </c>
      <c r="B1289" t="s">
        <v>5011</v>
      </c>
      <c r="C1289" t="s">
        <v>6408</v>
      </c>
      <c r="D1289" s="82">
        <v>31413</v>
      </c>
      <c r="E1289" t="s">
        <v>6409</v>
      </c>
      <c r="F1289">
        <v>38</v>
      </c>
      <c r="G1289" s="83">
        <v>38</v>
      </c>
      <c r="H1289">
        <v>1</v>
      </c>
      <c r="I1289" t="s">
        <v>7012</v>
      </c>
      <c r="K1289" t="s">
        <v>6427</v>
      </c>
      <c r="L1289" t="s">
        <v>5312</v>
      </c>
      <c r="M1289" t="s">
        <v>5312</v>
      </c>
      <c r="N1289" t="s">
        <v>6401</v>
      </c>
      <c r="O1289" t="s">
        <v>5010</v>
      </c>
      <c r="P1289" t="s">
        <v>6402</v>
      </c>
      <c r="Q1289" t="s">
        <v>6427</v>
      </c>
      <c r="R1289" t="s">
        <v>6425</v>
      </c>
      <c r="S1289" t="s">
        <v>6403</v>
      </c>
      <c r="T1289" t="s">
        <v>6451</v>
      </c>
      <c r="U1289" s="83" t="str">
        <f t="shared" si="20"/>
        <v>UNVRSY_1_UNIT 1</v>
      </c>
    </row>
    <row r="1290" spans="1:21" x14ac:dyDescent="0.25">
      <c r="A1290" t="s">
        <v>6397</v>
      </c>
      <c r="B1290" t="s">
        <v>6326</v>
      </c>
      <c r="C1290" t="s">
        <v>6408</v>
      </c>
      <c r="D1290" s="82">
        <v>31413</v>
      </c>
      <c r="E1290" t="s">
        <v>6409</v>
      </c>
      <c r="F1290">
        <v>17</v>
      </c>
      <c r="G1290" s="83">
        <v>17</v>
      </c>
      <c r="H1290">
        <v>1</v>
      </c>
      <c r="I1290" t="s">
        <v>7012</v>
      </c>
      <c r="K1290" t="s">
        <v>6427</v>
      </c>
      <c r="L1290" t="s">
        <v>5319</v>
      </c>
      <c r="M1290" t="s">
        <v>5312</v>
      </c>
      <c r="N1290" t="s">
        <v>6401</v>
      </c>
      <c r="O1290" t="s">
        <v>4961</v>
      </c>
      <c r="P1290" t="s">
        <v>6402</v>
      </c>
      <c r="Q1290" t="s">
        <v>6427</v>
      </c>
      <c r="R1290" t="s">
        <v>6425</v>
      </c>
      <c r="S1290" t="s">
        <v>6403</v>
      </c>
      <c r="T1290" t="s">
        <v>6451</v>
      </c>
      <c r="U1290" s="83" t="str">
        <f t="shared" si="20"/>
        <v>TANHIL_6_SOLART</v>
      </c>
    </row>
    <row r="1291" spans="1:21" x14ac:dyDescent="0.25">
      <c r="A1291" t="s">
        <v>6397</v>
      </c>
      <c r="B1291" t="s">
        <v>5441</v>
      </c>
      <c r="C1291" t="s">
        <v>6408</v>
      </c>
      <c r="D1291" s="82">
        <v>43151</v>
      </c>
      <c r="E1291" t="s">
        <v>6409</v>
      </c>
      <c r="F1291">
        <v>32.5</v>
      </c>
      <c r="G1291" s="83">
        <v>26.35</v>
      </c>
      <c r="H1291">
        <v>1</v>
      </c>
      <c r="I1291" t="s">
        <v>7380</v>
      </c>
      <c r="K1291" t="s">
        <v>6427</v>
      </c>
      <c r="L1291" t="s">
        <v>5319</v>
      </c>
      <c r="M1291" t="s">
        <v>5312</v>
      </c>
      <c r="N1291" t="s">
        <v>6401</v>
      </c>
      <c r="O1291" t="s">
        <v>4032</v>
      </c>
      <c r="P1291" t="s">
        <v>6402</v>
      </c>
      <c r="Q1291" t="s">
        <v>6427</v>
      </c>
      <c r="R1291" t="s">
        <v>6436</v>
      </c>
      <c r="S1291" t="s">
        <v>6403</v>
      </c>
      <c r="T1291" t="s">
        <v>6407</v>
      </c>
      <c r="U1291" s="83" t="str">
        <f t="shared" si="20"/>
        <v>GRZZLY_1_BERKLY</v>
      </c>
    </row>
    <row r="1292" spans="1:21" x14ac:dyDescent="0.25">
      <c r="A1292" t="s">
        <v>6397</v>
      </c>
      <c r="B1292" t="s">
        <v>3473</v>
      </c>
      <c r="C1292" t="s">
        <v>6408</v>
      </c>
      <c r="D1292" s="82">
        <v>25204</v>
      </c>
      <c r="E1292" t="s">
        <v>6413</v>
      </c>
      <c r="F1292">
        <v>119</v>
      </c>
      <c r="G1292" s="83">
        <v>119</v>
      </c>
      <c r="H1292">
        <v>1</v>
      </c>
      <c r="I1292" t="s">
        <v>6414</v>
      </c>
      <c r="K1292" t="s">
        <v>6427</v>
      </c>
      <c r="L1292" t="s">
        <v>5312</v>
      </c>
      <c r="M1292" t="s">
        <v>5312</v>
      </c>
      <c r="N1292" t="s">
        <v>6401</v>
      </c>
      <c r="O1292" t="s">
        <v>3471</v>
      </c>
      <c r="P1292" t="s">
        <v>6402</v>
      </c>
      <c r="Q1292" t="s">
        <v>6427</v>
      </c>
      <c r="R1292" t="s">
        <v>3385</v>
      </c>
      <c r="S1292" t="s">
        <v>6403</v>
      </c>
      <c r="T1292" t="s">
        <v>6407</v>
      </c>
      <c r="U1292" s="83" t="str">
        <f t="shared" si="20"/>
        <v>BELDEN_7_UNIT 1</v>
      </c>
    </row>
    <row r="1293" spans="1:21" x14ac:dyDescent="0.25">
      <c r="A1293" t="s">
        <v>6397</v>
      </c>
      <c r="B1293" t="s">
        <v>3468</v>
      </c>
      <c r="C1293" t="s">
        <v>6408</v>
      </c>
      <c r="D1293" s="82">
        <v>20821</v>
      </c>
      <c r="E1293" t="s">
        <v>6413</v>
      </c>
      <c r="F1293">
        <v>11.5</v>
      </c>
      <c r="G1293" s="83">
        <v>11.5</v>
      </c>
      <c r="H1293">
        <v>1</v>
      </c>
      <c r="I1293" t="s">
        <v>6526</v>
      </c>
      <c r="K1293" t="s">
        <v>6427</v>
      </c>
      <c r="L1293" t="s">
        <v>5312</v>
      </c>
      <c r="M1293" t="s">
        <v>5312</v>
      </c>
      <c r="N1293" t="s">
        <v>6401</v>
      </c>
      <c r="O1293" t="s">
        <v>3162</v>
      </c>
      <c r="P1293" t="s">
        <v>6402</v>
      </c>
      <c r="Q1293" t="s">
        <v>6512</v>
      </c>
      <c r="R1293" t="s">
        <v>3385</v>
      </c>
      <c r="S1293" t="s">
        <v>6403</v>
      </c>
      <c r="T1293" t="s">
        <v>6407</v>
      </c>
      <c r="U1293" s="83" t="str">
        <f t="shared" si="20"/>
        <v>BEARDS_7_UNIT 1</v>
      </c>
    </row>
    <row r="1294" spans="1:21" x14ac:dyDescent="0.25">
      <c r="A1294" t="s">
        <v>6397</v>
      </c>
      <c r="B1294" t="s">
        <v>3735</v>
      </c>
      <c r="C1294" t="s">
        <v>6408</v>
      </c>
      <c r="D1294" s="82">
        <v>34792</v>
      </c>
      <c r="E1294" t="s">
        <v>6409</v>
      </c>
      <c r="F1294">
        <v>48.1</v>
      </c>
      <c r="G1294" s="83">
        <v>49.21</v>
      </c>
      <c r="H1294">
        <v>1</v>
      </c>
      <c r="I1294" t="s">
        <v>3735</v>
      </c>
      <c r="K1294" t="s">
        <v>6427</v>
      </c>
      <c r="L1294" t="s">
        <v>5312</v>
      </c>
      <c r="M1294" t="s">
        <v>5312</v>
      </c>
      <c r="N1294" t="s">
        <v>6401</v>
      </c>
      <c r="O1294" t="s">
        <v>3733</v>
      </c>
      <c r="P1294" t="s">
        <v>6402</v>
      </c>
      <c r="Q1294" t="s">
        <v>6427</v>
      </c>
      <c r="R1294" t="s">
        <v>6425</v>
      </c>
      <c r="S1294" t="s">
        <v>6403</v>
      </c>
      <c r="T1294" t="s">
        <v>6451</v>
      </c>
      <c r="U1294" s="83" t="str">
        <f t="shared" si="20"/>
        <v>BEARMT_1_UNIT</v>
      </c>
    </row>
    <row r="1295" spans="1:21" x14ac:dyDescent="0.25">
      <c r="A1295" t="s">
        <v>6397</v>
      </c>
      <c r="B1295" t="s">
        <v>4287</v>
      </c>
      <c r="C1295" t="s">
        <v>6408</v>
      </c>
      <c r="D1295" s="82">
        <v>41675</v>
      </c>
      <c r="E1295" t="s">
        <v>6418</v>
      </c>
      <c r="F1295">
        <v>2.5</v>
      </c>
      <c r="G1295" s="83">
        <v>1.5</v>
      </c>
      <c r="H1295">
        <v>1</v>
      </c>
      <c r="I1295" t="s">
        <v>7470</v>
      </c>
      <c r="K1295" t="s">
        <v>6427</v>
      </c>
      <c r="L1295" t="s">
        <v>5312</v>
      </c>
      <c r="M1295" t="s">
        <v>5312</v>
      </c>
      <c r="N1295" t="s">
        <v>6401</v>
      </c>
      <c r="O1295" t="s">
        <v>734</v>
      </c>
      <c r="P1295" t="s">
        <v>6402</v>
      </c>
      <c r="Q1295" t="s">
        <v>6427</v>
      </c>
      <c r="R1295" t="s">
        <v>6420</v>
      </c>
      <c r="S1295" t="s">
        <v>6403</v>
      </c>
      <c r="T1295" t="s">
        <v>6407</v>
      </c>
      <c r="U1295" s="83" t="str">
        <f t="shared" si="20"/>
        <v>LOCKFD_1_BEARCK</v>
      </c>
    </row>
    <row r="1296" spans="1:21" x14ac:dyDescent="0.25">
      <c r="A1296" t="s">
        <v>6397</v>
      </c>
      <c r="B1296" t="s">
        <v>4982</v>
      </c>
      <c r="C1296" t="s">
        <v>6408</v>
      </c>
      <c r="D1296" s="82">
        <v>42487</v>
      </c>
      <c r="E1296" t="s">
        <v>6413</v>
      </c>
      <c r="F1296">
        <v>3.2</v>
      </c>
      <c r="G1296" s="83">
        <v>2.83</v>
      </c>
      <c r="H1296">
        <v>1</v>
      </c>
      <c r="I1296" t="s">
        <v>6719</v>
      </c>
      <c r="K1296" t="s">
        <v>6427</v>
      </c>
      <c r="L1296" t="s">
        <v>5312</v>
      </c>
      <c r="M1296" t="s">
        <v>5312</v>
      </c>
      <c r="N1296" t="s">
        <v>6401</v>
      </c>
      <c r="O1296" t="s">
        <v>2415</v>
      </c>
      <c r="P1296" t="s">
        <v>6402</v>
      </c>
      <c r="Q1296" t="s">
        <v>6427</v>
      </c>
      <c r="R1296" t="s">
        <v>3385</v>
      </c>
      <c r="S1296" t="s">
        <v>6403</v>
      </c>
      <c r="T1296" t="s">
        <v>6407</v>
      </c>
      <c r="U1296" s="83" t="str">
        <f t="shared" si="20"/>
        <v>TKOPWR_6_HYDRO</v>
      </c>
    </row>
    <row r="1297" spans="1:21" x14ac:dyDescent="0.25">
      <c r="A1297" t="s">
        <v>6438</v>
      </c>
      <c r="B1297" t="s">
        <v>7379</v>
      </c>
      <c r="C1297" t="s">
        <v>6408</v>
      </c>
      <c r="D1297" t="s">
        <v>6400</v>
      </c>
      <c r="E1297" t="s">
        <v>6413</v>
      </c>
      <c r="F1297" t="s">
        <v>6432</v>
      </c>
      <c r="G1297" s="83">
        <v>428</v>
      </c>
      <c r="H1297">
        <v>1</v>
      </c>
      <c r="I1297" t="s">
        <v>6440</v>
      </c>
      <c r="K1297" t="s">
        <v>6427</v>
      </c>
      <c r="L1297" t="s">
        <v>5312</v>
      </c>
      <c r="M1297" t="s">
        <v>5312</v>
      </c>
      <c r="N1297" t="s">
        <v>6434</v>
      </c>
      <c r="O1297" t="s">
        <v>7379</v>
      </c>
      <c r="P1297" t="s">
        <v>6402</v>
      </c>
      <c r="Q1297" t="s">
        <v>6427</v>
      </c>
      <c r="S1297" t="s">
        <v>6403</v>
      </c>
      <c r="T1297" t="s">
        <v>6407</v>
      </c>
      <c r="U1297" s="83" t="str">
        <f t="shared" si="20"/>
        <v>BCTSYS_5_PWXDYN</v>
      </c>
    </row>
    <row r="1298" spans="1:21" x14ac:dyDescent="0.25">
      <c r="A1298" t="s">
        <v>6397</v>
      </c>
      <c r="B1298" t="s">
        <v>4706</v>
      </c>
      <c r="C1298" t="s">
        <v>6408</v>
      </c>
      <c r="D1298" s="82">
        <v>31048</v>
      </c>
      <c r="E1298" t="s">
        <v>3785</v>
      </c>
      <c r="F1298">
        <v>2.5</v>
      </c>
      <c r="G1298" s="83">
        <v>2.5</v>
      </c>
      <c r="H1298">
        <v>1</v>
      </c>
      <c r="I1298" t="s">
        <v>6518</v>
      </c>
      <c r="K1298" t="s">
        <v>6427</v>
      </c>
      <c r="L1298" t="s">
        <v>5319</v>
      </c>
      <c r="M1298" t="s">
        <v>5312</v>
      </c>
      <c r="N1298" t="s">
        <v>6401</v>
      </c>
      <c r="O1298" t="s">
        <v>2588</v>
      </c>
      <c r="P1298" t="s">
        <v>6402</v>
      </c>
      <c r="Q1298" t="s">
        <v>6427</v>
      </c>
      <c r="R1298" t="s">
        <v>6410</v>
      </c>
      <c r="S1298" t="s">
        <v>6403</v>
      </c>
      <c r="T1298" t="s">
        <v>6407</v>
      </c>
      <c r="U1298" s="83" t="str">
        <f t="shared" si="20"/>
        <v>RICHMN_7_BAYENV</v>
      </c>
    </row>
    <row r="1299" spans="1:21" x14ac:dyDescent="0.25">
      <c r="A1299" t="s">
        <v>6397</v>
      </c>
      <c r="B1299" t="s">
        <v>3457</v>
      </c>
      <c r="C1299" t="s">
        <v>6408</v>
      </c>
      <c r="D1299" s="82">
        <v>34335</v>
      </c>
      <c r="E1299" t="s">
        <v>6429</v>
      </c>
      <c r="F1299">
        <v>0.2</v>
      </c>
      <c r="G1299" s="83">
        <v>0.2</v>
      </c>
      <c r="H1299">
        <v>1</v>
      </c>
      <c r="I1299" t="s">
        <v>6443</v>
      </c>
      <c r="K1299" t="s">
        <v>1127</v>
      </c>
      <c r="L1299" t="s">
        <v>5319</v>
      </c>
      <c r="M1299" t="s">
        <v>5312</v>
      </c>
      <c r="N1299" t="s">
        <v>6401</v>
      </c>
      <c r="O1299" t="s">
        <v>1332</v>
      </c>
      <c r="P1299" t="s">
        <v>6402</v>
      </c>
      <c r="Q1299" t="s">
        <v>1127</v>
      </c>
      <c r="R1299" t="s">
        <v>6429</v>
      </c>
      <c r="S1299" t="s">
        <v>6403</v>
      </c>
      <c r="T1299" t="s">
        <v>6404</v>
      </c>
      <c r="U1299" s="83" t="str">
        <f t="shared" si="20"/>
        <v>BARRE_2_QF</v>
      </c>
    </row>
    <row r="1300" spans="1:21" x14ac:dyDescent="0.25">
      <c r="A1300" t="s">
        <v>6397</v>
      </c>
      <c r="B1300" t="s">
        <v>4174</v>
      </c>
      <c r="C1300" t="s">
        <v>6408</v>
      </c>
      <c r="D1300" s="82">
        <v>39345</v>
      </c>
      <c r="E1300" t="s">
        <v>6409</v>
      </c>
      <c r="F1300">
        <v>59</v>
      </c>
      <c r="G1300" s="83">
        <v>47</v>
      </c>
      <c r="H1300">
        <v>1</v>
      </c>
      <c r="I1300" t="s">
        <v>6443</v>
      </c>
      <c r="K1300" t="s">
        <v>1127</v>
      </c>
      <c r="L1300" t="s">
        <v>5312</v>
      </c>
      <c r="M1300" t="s">
        <v>5312</v>
      </c>
      <c r="N1300" t="s">
        <v>6401</v>
      </c>
      <c r="O1300" t="s">
        <v>4173</v>
      </c>
      <c r="P1300" t="s">
        <v>6402</v>
      </c>
      <c r="Q1300" t="s">
        <v>1127</v>
      </c>
      <c r="R1300" t="s">
        <v>6425</v>
      </c>
      <c r="S1300" t="s">
        <v>6403</v>
      </c>
      <c r="T1300" t="s">
        <v>6404</v>
      </c>
      <c r="U1300" s="83" t="str">
        <f t="shared" si="20"/>
        <v>BARRE_6_PEAKER</v>
      </c>
    </row>
    <row r="1301" spans="1:21" x14ac:dyDescent="0.25">
      <c r="A1301" t="s">
        <v>6397</v>
      </c>
      <c r="B1301" t="s">
        <v>3454</v>
      </c>
      <c r="C1301" t="s">
        <v>6408</v>
      </c>
      <c r="D1301" t="s">
        <v>6400</v>
      </c>
      <c r="E1301" t="s">
        <v>6413</v>
      </c>
      <c r="F1301">
        <v>270</v>
      </c>
      <c r="G1301" s="83">
        <v>270</v>
      </c>
      <c r="H1301">
        <v>1</v>
      </c>
      <c r="K1301" t="s">
        <v>6427</v>
      </c>
      <c r="L1301" t="s">
        <v>5312</v>
      </c>
      <c r="M1301" t="s">
        <v>5312</v>
      </c>
      <c r="N1301" t="s">
        <v>6401</v>
      </c>
      <c r="O1301" t="s">
        <v>3454</v>
      </c>
      <c r="P1301" t="s">
        <v>6402</v>
      </c>
      <c r="Q1301" t="s">
        <v>7157</v>
      </c>
      <c r="R1301" t="s">
        <v>6552</v>
      </c>
      <c r="S1301" t="s">
        <v>6403</v>
      </c>
      <c r="T1301" t="s">
        <v>6407</v>
      </c>
      <c r="U1301" s="83" t="str">
        <f t="shared" si="20"/>
        <v>BANKPP_2_NSPIN</v>
      </c>
    </row>
    <row r="1302" spans="1:21" x14ac:dyDescent="0.25">
      <c r="A1302" t="s">
        <v>6397</v>
      </c>
      <c r="B1302" t="s">
        <v>3451</v>
      </c>
      <c r="C1302" t="s">
        <v>6408</v>
      </c>
      <c r="D1302" s="82">
        <v>21186</v>
      </c>
      <c r="E1302" t="s">
        <v>6413</v>
      </c>
      <c r="F1302">
        <v>54.6</v>
      </c>
      <c r="G1302" s="83">
        <v>54.6</v>
      </c>
      <c r="H1302">
        <v>1</v>
      </c>
      <c r="I1302" t="s">
        <v>6414</v>
      </c>
      <c r="K1302" t="s">
        <v>6427</v>
      </c>
      <c r="L1302" t="s">
        <v>5312</v>
      </c>
      <c r="M1302" t="s">
        <v>5312</v>
      </c>
      <c r="N1302" t="s">
        <v>6401</v>
      </c>
      <c r="O1302" t="s">
        <v>3450</v>
      </c>
      <c r="P1302" t="s">
        <v>6402</v>
      </c>
      <c r="Q1302" t="s">
        <v>6427</v>
      </c>
      <c r="R1302" t="s">
        <v>3385</v>
      </c>
      <c r="S1302" t="s">
        <v>6403</v>
      </c>
      <c r="T1302" t="s">
        <v>6407</v>
      </c>
      <c r="U1302" s="83" t="str">
        <f t="shared" si="20"/>
        <v>BALCHS_7_UNIT 3</v>
      </c>
    </row>
    <row r="1303" spans="1:21" x14ac:dyDescent="0.25">
      <c r="A1303" t="s">
        <v>6397</v>
      </c>
      <c r="B1303" t="s">
        <v>3449</v>
      </c>
      <c r="C1303" t="s">
        <v>6408</v>
      </c>
      <c r="D1303" s="82">
        <v>21186</v>
      </c>
      <c r="E1303" t="s">
        <v>6413</v>
      </c>
      <c r="F1303">
        <v>52.5</v>
      </c>
      <c r="G1303" s="83">
        <v>52.5</v>
      </c>
      <c r="H1303">
        <v>1</v>
      </c>
      <c r="I1303" t="s">
        <v>6414</v>
      </c>
      <c r="K1303" t="s">
        <v>6427</v>
      </c>
      <c r="L1303" t="s">
        <v>5312</v>
      </c>
      <c r="M1303" t="s">
        <v>5312</v>
      </c>
      <c r="N1303" t="s">
        <v>6401</v>
      </c>
      <c r="O1303" t="s">
        <v>3448</v>
      </c>
      <c r="P1303" t="s">
        <v>6402</v>
      </c>
      <c r="Q1303" t="s">
        <v>6427</v>
      </c>
      <c r="R1303" t="s">
        <v>3385</v>
      </c>
      <c r="S1303" t="s">
        <v>6403</v>
      </c>
      <c r="T1303" t="s">
        <v>6407</v>
      </c>
      <c r="U1303" s="83" t="str">
        <f t="shared" si="20"/>
        <v>BALCHS_7_UNIT 2</v>
      </c>
    </row>
    <row r="1304" spans="1:21" x14ac:dyDescent="0.25">
      <c r="A1304" t="s">
        <v>6397</v>
      </c>
      <c r="B1304" t="s">
        <v>3447</v>
      </c>
      <c r="C1304" t="s">
        <v>6408</v>
      </c>
      <c r="D1304" s="82">
        <v>9863</v>
      </c>
      <c r="E1304" t="s">
        <v>6413</v>
      </c>
      <c r="F1304">
        <v>34</v>
      </c>
      <c r="G1304" s="83">
        <v>33</v>
      </c>
      <c r="H1304">
        <v>1</v>
      </c>
      <c r="I1304" t="s">
        <v>6414</v>
      </c>
      <c r="K1304" t="s">
        <v>6427</v>
      </c>
      <c r="L1304" t="s">
        <v>5312</v>
      </c>
      <c r="M1304" t="s">
        <v>5312</v>
      </c>
      <c r="N1304" t="s">
        <v>6401</v>
      </c>
      <c r="O1304" t="s">
        <v>3446</v>
      </c>
      <c r="P1304" t="s">
        <v>6402</v>
      </c>
      <c r="Q1304" t="s">
        <v>6427</v>
      </c>
      <c r="R1304" t="s">
        <v>3385</v>
      </c>
      <c r="S1304" t="s">
        <v>6403</v>
      </c>
      <c r="T1304" t="s">
        <v>6407</v>
      </c>
      <c r="U1304" s="83" t="str">
        <f t="shared" si="20"/>
        <v>BALCHS_7_UNIT 1</v>
      </c>
    </row>
    <row r="1305" spans="1:21" x14ac:dyDescent="0.25">
      <c r="A1305" t="s">
        <v>6397</v>
      </c>
      <c r="B1305" t="s">
        <v>5476</v>
      </c>
      <c r="C1305" t="s">
        <v>6408</v>
      </c>
      <c r="D1305" s="82">
        <v>43095</v>
      </c>
      <c r="E1305" t="s">
        <v>6418</v>
      </c>
      <c r="F1305">
        <v>5.3</v>
      </c>
      <c r="G1305" s="83">
        <v>5.25</v>
      </c>
      <c r="H1305">
        <v>1</v>
      </c>
      <c r="I1305" t="s">
        <v>7563</v>
      </c>
      <c r="K1305" t="s">
        <v>6427</v>
      </c>
      <c r="L1305" t="s">
        <v>5312</v>
      </c>
      <c r="M1305" t="s">
        <v>5312</v>
      </c>
      <c r="N1305" t="s">
        <v>6401</v>
      </c>
      <c r="O1305" t="s">
        <v>5475</v>
      </c>
      <c r="P1305" t="s">
        <v>6402</v>
      </c>
      <c r="Q1305" t="s">
        <v>6427</v>
      </c>
      <c r="R1305" t="s">
        <v>6420</v>
      </c>
      <c r="S1305" t="s">
        <v>6403</v>
      </c>
      <c r="T1305" t="s">
        <v>6451</v>
      </c>
      <c r="U1305" s="83" t="str">
        <f t="shared" si="20"/>
        <v>MAGUND_1_BKSSR2</v>
      </c>
    </row>
    <row r="1306" spans="1:21" x14ac:dyDescent="0.25">
      <c r="A1306" t="s">
        <v>6397</v>
      </c>
      <c r="B1306" t="s">
        <v>5474</v>
      </c>
      <c r="C1306" t="s">
        <v>6408</v>
      </c>
      <c r="D1306" s="82">
        <v>43096</v>
      </c>
      <c r="E1306" t="s">
        <v>6418</v>
      </c>
      <c r="F1306">
        <v>1</v>
      </c>
      <c r="G1306" s="83">
        <v>1</v>
      </c>
      <c r="H1306">
        <v>1</v>
      </c>
      <c r="I1306" t="s">
        <v>7366</v>
      </c>
      <c r="K1306" t="s">
        <v>6427</v>
      </c>
      <c r="L1306" t="s">
        <v>5312</v>
      </c>
      <c r="M1306" t="s">
        <v>5312</v>
      </c>
      <c r="N1306" t="s">
        <v>6401</v>
      </c>
      <c r="O1306" t="s">
        <v>5473</v>
      </c>
      <c r="P1306" t="s">
        <v>6402</v>
      </c>
      <c r="Q1306" t="s">
        <v>6427</v>
      </c>
      <c r="R1306" t="s">
        <v>6420</v>
      </c>
      <c r="S1306" t="s">
        <v>6403</v>
      </c>
      <c r="T1306" t="s">
        <v>6451</v>
      </c>
      <c r="U1306" s="83" t="str">
        <f t="shared" si="20"/>
        <v>MAGUND_1_BKISR1</v>
      </c>
    </row>
    <row r="1307" spans="1:21" x14ac:dyDescent="0.25">
      <c r="A1307" t="s">
        <v>6397</v>
      </c>
      <c r="B1307" t="s">
        <v>629</v>
      </c>
      <c r="C1307" t="s">
        <v>6408</v>
      </c>
      <c r="D1307" s="82">
        <v>42213</v>
      </c>
      <c r="E1307" t="s">
        <v>6418</v>
      </c>
      <c r="F1307">
        <v>1.4</v>
      </c>
      <c r="G1307" s="83">
        <v>1.38</v>
      </c>
      <c r="H1307">
        <v>1</v>
      </c>
      <c r="I1307" t="s">
        <v>7376</v>
      </c>
      <c r="K1307" t="s">
        <v>6427</v>
      </c>
      <c r="L1307" t="s">
        <v>5312</v>
      </c>
      <c r="M1307" t="s">
        <v>5312</v>
      </c>
      <c r="N1307" t="s">
        <v>6401</v>
      </c>
      <c r="O1307" t="s">
        <v>630</v>
      </c>
      <c r="P1307" t="s">
        <v>6402</v>
      </c>
      <c r="Q1307" t="s">
        <v>6427</v>
      </c>
      <c r="R1307" t="s">
        <v>6420</v>
      </c>
      <c r="S1307" t="s">
        <v>6403</v>
      </c>
      <c r="T1307" t="s">
        <v>6451</v>
      </c>
      <c r="U1307" s="83" t="str">
        <f t="shared" si="20"/>
        <v>BKRFLD_2_SOLAR1</v>
      </c>
    </row>
    <row r="1308" spans="1:21" x14ac:dyDescent="0.25">
      <c r="A1308" t="s">
        <v>6397</v>
      </c>
      <c r="B1308" t="s">
        <v>3503</v>
      </c>
      <c r="C1308" t="s">
        <v>6408</v>
      </c>
      <c r="D1308" s="82">
        <v>32121</v>
      </c>
      <c r="E1308" t="s">
        <v>6413</v>
      </c>
      <c r="F1308">
        <v>2.5</v>
      </c>
      <c r="G1308" s="83">
        <v>1.49</v>
      </c>
      <c r="H1308">
        <v>1</v>
      </c>
      <c r="I1308" t="s">
        <v>6800</v>
      </c>
      <c r="K1308" t="s">
        <v>6427</v>
      </c>
      <c r="L1308" t="s">
        <v>5319</v>
      </c>
      <c r="M1308" t="s">
        <v>5312</v>
      </c>
      <c r="N1308" t="s">
        <v>6401</v>
      </c>
      <c r="O1308" t="s">
        <v>311</v>
      </c>
      <c r="P1308" t="s">
        <v>6402</v>
      </c>
      <c r="Q1308" t="s">
        <v>6427</v>
      </c>
      <c r="R1308" t="s">
        <v>3385</v>
      </c>
      <c r="S1308" t="s">
        <v>6403</v>
      </c>
      <c r="T1308" t="s">
        <v>6407</v>
      </c>
      <c r="U1308" s="83" t="str">
        <f t="shared" si="20"/>
        <v>BRDGVL_7_BAKER</v>
      </c>
    </row>
    <row r="1309" spans="1:21" x14ac:dyDescent="0.25">
      <c r="A1309" t="s">
        <v>6397</v>
      </c>
      <c r="B1309" t="s">
        <v>6358</v>
      </c>
      <c r="C1309" t="s">
        <v>6408</v>
      </c>
      <c r="D1309" s="82">
        <v>30097</v>
      </c>
      <c r="E1309" t="s">
        <v>6413</v>
      </c>
      <c r="F1309">
        <v>0.6</v>
      </c>
      <c r="G1309" s="83">
        <v>0.63</v>
      </c>
      <c r="H1309">
        <v>1</v>
      </c>
      <c r="I1309" t="s">
        <v>6727</v>
      </c>
      <c r="K1309" t="s">
        <v>6427</v>
      </c>
      <c r="L1309" t="s">
        <v>5312</v>
      </c>
      <c r="M1309" t="s">
        <v>5312</v>
      </c>
      <c r="N1309" t="s">
        <v>6401</v>
      </c>
      <c r="O1309" t="s">
        <v>5083</v>
      </c>
      <c r="P1309" t="s">
        <v>6402</v>
      </c>
      <c r="Q1309" t="s">
        <v>6427</v>
      </c>
      <c r="R1309" t="s">
        <v>3385</v>
      </c>
      <c r="S1309" t="s">
        <v>6403</v>
      </c>
      <c r="T1309" t="s">
        <v>6407</v>
      </c>
      <c r="U1309" s="83" t="str">
        <f t="shared" si="20"/>
        <v>VOLTA_6_BAILCK</v>
      </c>
    </row>
    <row r="1310" spans="1:21" x14ac:dyDescent="0.25">
      <c r="A1310" t="s">
        <v>6397</v>
      </c>
      <c r="B1310" t="s">
        <v>4741</v>
      </c>
      <c r="C1310" t="s">
        <v>6408</v>
      </c>
      <c r="D1310" s="82">
        <v>33329</v>
      </c>
      <c r="E1310" t="s">
        <v>6409</v>
      </c>
      <c r="F1310">
        <v>55.3</v>
      </c>
      <c r="G1310" s="83">
        <v>48.08</v>
      </c>
      <c r="H1310">
        <v>1</v>
      </c>
      <c r="I1310" t="s">
        <v>7319</v>
      </c>
      <c r="K1310" t="s">
        <v>6427</v>
      </c>
      <c r="L1310" t="s">
        <v>5312</v>
      </c>
      <c r="M1310" t="s">
        <v>5312</v>
      </c>
      <c r="N1310" t="s">
        <v>6401</v>
      </c>
      <c r="O1310" t="s">
        <v>4740</v>
      </c>
      <c r="P1310" t="s">
        <v>6402</v>
      </c>
      <c r="Q1310" t="s">
        <v>6427</v>
      </c>
      <c r="R1310" t="s">
        <v>6425</v>
      </c>
      <c r="S1310" t="s">
        <v>6403</v>
      </c>
      <c r="T1310" t="s">
        <v>6451</v>
      </c>
      <c r="U1310" s="83" t="str">
        <f t="shared" si="20"/>
        <v>BDGRCK_1_UNITS</v>
      </c>
    </row>
    <row r="1311" spans="1:21" x14ac:dyDescent="0.25">
      <c r="A1311" t="s">
        <v>6397</v>
      </c>
      <c r="B1311" t="s">
        <v>5331</v>
      </c>
      <c r="C1311" t="s">
        <v>6408</v>
      </c>
      <c r="D1311" s="82">
        <v>42763</v>
      </c>
      <c r="E1311" t="s">
        <v>6418</v>
      </c>
      <c r="F1311">
        <v>7.9</v>
      </c>
      <c r="G1311" s="83">
        <v>7.9</v>
      </c>
      <c r="H1311">
        <v>1</v>
      </c>
      <c r="I1311" t="s">
        <v>6969</v>
      </c>
      <c r="K1311" t="s">
        <v>6427</v>
      </c>
      <c r="L1311" t="s">
        <v>5312</v>
      </c>
      <c r="M1311" t="s">
        <v>5312</v>
      </c>
      <c r="N1311" t="s">
        <v>6401</v>
      </c>
      <c r="O1311" t="s">
        <v>719</v>
      </c>
      <c r="P1311" t="s">
        <v>6402</v>
      </c>
      <c r="Q1311" t="s">
        <v>6427</v>
      </c>
      <c r="R1311" t="s">
        <v>6420</v>
      </c>
      <c r="S1311" t="s">
        <v>6403</v>
      </c>
      <c r="T1311" t="s">
        <v>6451</v>
      </c>
      <c r="U1311" s="83" t="str">
        <f t="shared" si="20"/>
        <v>AVENAL_6_AVSLR2</v>
      </c>
    </row>
    <row r="1312" spans="1:21" x14ac:dyDescent="0.25">
      <c r="A1312" t="s">
        <v>6397</v>
      </c>
      <c r="B1312" t="s">
        <v>5330</v>
      </c>
      <c r="C1312" t="s">
        <v>6408</v>
      </c>
      <c r="D1312" s="82">
        <v>42763</v>
      </c>
      <c r="E1312" t="s">
        <v>6418</v>
      </c>
      <c r="F1312">
        <v>7.9</v>
      </c>
      <c r="G1312" s="83">
        <v>7.9</v>
      </c>
      <c r="H1312">
        <v>1</v>
      </c>
      <c r="I1312" t="s">
        <v>6969</v>
      </c>
      <c r="K1312" t="s">
        <v>6427</v>
      </c>
      <c r="L1312" t="s">
        <v>5312</v>
      </c>
      <c r="M1312" t="s">
        <v>5312</v>
      </c>
      <c r="N1312" t="s">
        <v>6401</v>
      </c>
      <c r="O1312" t="s">
        <v>713</v>
      </c>
      <c r="P1312" t="s">
        <v>6402</v>
      </c>
      <c r="Q1312" t="s">
        <v>6427</v>
      </c>
      <c r="R1312" t="s">
        <v>6420</v>
      </c>
      <c r="S1312" t="s">
        <v>6403</v>
      </c>
      <c r="T1312" t="s">
        <v>6451</v>
      </c>
      <c r="U1312" s="83" t="str">
        <f t="shared" si="20"/>
        <v>AVENAL_6_AVSLR1</v>
      </c>
    </row>
    <row r="1313" spans="1:21" x14ac:dyDescent="0.25">
      <c r="A1313" t="s">
        <v>6397</v>
      </c>
      <c r="B1313" t="s">
        <v>3442</v>
      </c>
      <c r="C1313" t="s">
        <v>6408</v>
      </c>
      <c r="D1313" s="82">
        <v>40760</v>
      </c>
      <c r="E1313" t="s">
        <v>6418</v>
      </c>
      <c r="F1313">
        <v>6</v>
      </c>
      <c r="G1313" s="83">
        <v>6</v>
      </c>
      <c r="H1313">
        <v>1</v>
      </c>
      <c r="I1313" t="s">
        <v>7137</v>
      </c>
      <c r="K1313" t="s">
        <v>6427</v>
      </c>
      <c r="L1313" t="s">
        <v>5312</v>
      </c>
      <c r="M1313" t="s">
        <v>5312</v>
      </c>
      <c r="N1313" t="s">
        <v>6401</v>
      </c>
      <c r="O1313" t="s">
        <v>830</v>
      </c>
      <c r="P1313" t="s">
        <v>6402</v>
      </c>
      <c r="Q1313" t="s">
        <v>6427</v>
      </c>
      <c r="R1313" t="s">
        <v>6420</v>
      </c>
      <c r="S1313" t="s">
        <v>6403</v>
      </c>
      <c r="T1313" t="s">
        <v>6451</v>
      </c>
      <c r="U1313" s="83" t="str">
        <f t="shared" si="20"/>
        <v>AVENAL_6_AVPARK</v>
      </c>
    </row>
    <row r="1314" spans="1:21" x14ac:dyDescent="0.25">
      <c r="A1314" t="s">
        <v>6397</v>
      </c>
      <c r="B1314" t="s">
        <v>3445</v>
      </c>
      <c r="C1314" t="s">
        <v>6408</v>
      </c>
      <c r="D1314" s="82">
        <v>41809</v>
      </c>
      <c r="E1314" t="s">
        <v>6418</v>
      </c>
      <c r="F1314">
        <v>250</v>
      </c>
      <c r="G1314" s="83">
        <v>241.5</v>
      </c>
      <c r="H1314">
        <v>1</v>
      </c>
      <c r="I1314" t="s">
        <v>7173</v>
      </c>
      <c r="K1314" t="s">
        <v>1127</v>
      </c>
      <c r="L1314" t="s">
        <v>5312</v>
      </c>
      <c r="M1314" t="s">
        <v>5312</v>
      </c>
      <c r="N1314" t="s">
        <v>6401</v>
      </c>
      <c r="O1314" t="s">
        <v>824</v>
      </c>
      <c r="P1314" t="s">
        <v>6402</v>
      </c>
      <c r="Q1314" t="s">
        <v>1127</v>
      </c>
      <c r="R1314" t="s">
        <v>6420</v>
      </c>
      <c r="S1314" t="s">
        <v>6403</v>
      </c>
      <c r="T1314" t="s">
        <v>6404</v>
      </c>
      <c r="U1314" s="83" t="str">
        <f t="shared" si="20"/>
        <v>AVSOLR_2_SOLAR</v>
      </c>
    </row>
    <row r="1315" spans="1:21" x14ac:dyDescent="0.25">
      <c r="A1315" t="s">
        <v>6397</v>
      </c>
      <c r="B1315" t="s">
        <v>3439</v>
      </c>
      <c r="C1315" t="s">
        <v>6408</v>
      </c>
      <c r="D1315" s="82">
        <v>42166</v>
      </c>
      <c r="E1315" t="s">
        <v>6418</v>
      </c>
      <c r="F1315">
        <v>20</v>
      </c>
      <c r="G1315" s="83">
        <v>20</v>
      </c>
      <c r="H1315">
        <v>1</v>
      </c>
      <c r="I1315" t="s">
        <v>1819</v>
      </c>
      <c r="K1315" t="s">
        <v>6427</v>
      </c>
      <c r="L1315" t="s">
        <v>5312</v>
      </c>
      <c r="M1315" t="s">
        <v>5312</v>
      </c>
      <c r="N1315" t="s">
        <v>6401</v>
      </c>
      <c r="O1315" t="s">
        <v>1820</v>
      </c>
      <c r="P1315" t="s">
        <v>6402</v>
      </c>
      <c r="Q1315" t="s">
        <v>6427</v>
      </c>
      <c r="R1315" t="s">
        <v>6420</v>
      </c>
      <c r="S1315" t="s">
        <v>6403</v>
      </c>
      <c r="T1315" t="s">
        <v>6451</v>
      </c>
      <c r="U1315" s="83" t="str">
        <f t="shared" si="20"/>
        <v>ATWEL2_1_SOLAR1</v>
      </c>
    </row>
    <row r="1316" spans="1:21" x14ac:dyDescent="0.25">
      <c r="A1316" t="s">
        <v>6397</v>
      </c>
      <c r="B1316" t="s">
        <v>3440</v>
      </c>
      <c r="C1316" t="s">
        <v>6408</v>
      </c>
      <c r="D1316" s="82">
        <v>41341</v>
      </c>
      <c r="E1316" t="s">
        <v>6418</v>
      </c>
      <c r="F1316">
        <v>20</v>
      </c>
      <c r="G1316" s="83">
        <v>20</v>
      </c>
      <c r="H1316">
        <v>1</v>
      </c>
      <c r="I1316" t="s">
        <v>7169</v>
      </c>
      <c r="K1316" t="s">
        <v>6427</v>
      </c>
      <c r="L1316" t="s">
        <v>5312</v>
      </c>
      <c r="M1316" t="s">
        <v>5312</v>
      </c>
      <c r="N1316" t="s">
        <v>6401</v>
      </c>
      <c r="O1316" t="s">
        <v>827</v>
      </c>
      <c r="P1316" t="s">
        <v>6402</v>
      </c>
      <c r="Q1316" t="s">
        <v>6427</v>
      </c>
      <c r="R1316" t="s">
        <v>6420</v>
      </c>
      <c r="S1316" t="s">
        <v>6403</v>
      </c>
      <c r="T1316" t="s">
        <v>6451</v>
      </c>
      <c r="U1316" s="83" t="str">
        <f t="shared" si="20"/>
        <v>ATWELL_1_SOLAR</v>
      </c>
    </row>
    <row r="1317" spans="1:21" x14ac:dyDescent="0.25">
      <c r="A1317" t="s">
        <v>6397</v>
      </c>
      <c r="B1317" t="s">
        <v>3227</v>
      </c>
      <c r="C1317" t="s">
        <v>6408</v>
      </c>
      <c r="D1317" s="82">
        <v>42674</v>
      </c>
      <c r="E1317" t="s">
        <v>6418</v>
      </c>
      <c r="F1317">
        <v>75</v>
      </c>
      <c r="G1317" s="83">
        <v>75</v>
      </c>
      <c r="H1317">
        <v>1</v>
      </c>
      <c r="I1317" t="s">
        <v>7184</v>
      </c>
      <c r="K1317" t="s">
        <v>1127</v>
      </c>
      <c r="L1317" t="s">
        <v>5312</v>
      </c>
      <c r="M1317" t="s">
        <v>5312</v>
      </c>
      <c r="N1317" t="s">
        <v>6401</v>
      </c>
      <c r="O1317" t="s">
        <v>3228</v>
      </c>
      <c r="P1317" t="s">
        <v>6402</v>
      </c>
      <c r="Q1317" t="s">
        <v>1127</v>
      </c>
      <c r="R1317" t="s">
        <v>6420</v>
      </c>
      <c r="S1317" t="s">
        <v>6403</v>
      </c>
      <c r="T1317" t="s">
        <v>6404</v>
      </c>
      <c r="U1317" s="83" t="str">
        <f t="shared" si="20"/>
        <v>ASTORA_2_SOLAR2</v>
      </c>
    </row>
    <row r="1318" spans="1:21" x14ac:dyDescent="0.25">
      <c r="A1318" t="s">
        <v>6397</v>
      </c>
      <c r="B1318" t="s">
        <v>3437</v>
      </c>
      <c r="C1318" t="s">
        <v>6408</v>
      </c>
      <c r="D1318" s="82">
        <v>42661</v>
      </c>
      <c r="E1318" t="s">
        <v>6418</v>
      </c>
      <c r="F1318">
        <v>100</v>
      </c>
      <c r="G1318" s="83">
        <v>100</v>
      </c>
      <c r="H1318">
        <v>1</v>
      </c>
      <c r="I1318" t="s">
        <v>908</v>
      </c>
      <c r="K1318" t="s">
        <v>1127</v>
      </c>
      <c r="L1318" t="s">
        <v>5312</v>
      </c>
      <c r="M1318" t="s">
        <v>5312</v>
      </c>
      <c r="N1318" t="s">
        <v>6401</v>
      </c>
      <c r="O1318" t="s">
        <v>909</v>
      </c>
      <c r="P1318" t="s">
        <v>6402</v>
      </c>
      <c r="Q1318" t="s">
        <v>1127</v>
      </c>
      <c r="R1318" t="s">
        <v>6420</v>
      </c>
      <c r="S1318" t="s">
        <v>6403</v>
      </c>
      <c r="T1318" t="s">
        <v>6404</v>
      </c>
      <c r="U1318" s="83" t="str">
        <f t="shared" si="20"/>
        <v>ASTORA_2_SOLAR1</v>
      </c>
    </row>
    <row r="1319" spans="1:21" x14ac:dyDescent="0.25">
      <c r="A1319" t="s">
        <v>6397</v>
      </c>
      <c r="B1319" t="s">
        <v>6636</v>
      </c>
      <c r="C1319" t="s">
        <v>6408</v>
      </c>
      <c r="D1319" s="82">
        <v>42993</v>
      </c>
      <c r="E1319" t="s">
        <v>6418</v>
      </c>
      <c r="F1319">
        <v>9</v>
      </c>
      <c r="G1319" s="83">
        <v>9</v>
      </c>
      <c r="H1319">
        <v>1</v>
      </c>
      <c r="I1319" t="s">
        <v>6637</v>
      </c>
      <c r="K1319" t="s">
        <v>6427</v>
      </c>
      <c r="L1319" t="s">
        <v>5312</v>
      </c>
      <c r="M1319" t="s">
        <v>5312</v>
      </c>
      <c r="N1319" t="s">
        <v>6401</v>
      </c>
      <c r="O1319" t="s">
        <v>6638</v>
      </c>
      <c r="P1319" t="s">
        <v>6402</v>
      </c>
      <c r="Q1319" t="s">
        <v>6427</v>
      </c>
      <c r="R1319" t="s">
        <v>6420</v>
      </c>
      <c r="S1319" t="s">
        <v>6403</v>
      </c>
      <c r="T1319" t="s">
        <v>6407</v>
      </c>
      <c r="U1319" s="83" t="str">
        <f t="shared" si="20"/>
        <v>GIFFEN_6_SOLAR1</v>
      </c>
    </row>
    <row r="1320" spans="1:21" x14ac:dyDescent="0.25">
      <c r="A1320" t="s">
        <v>6577</v>
      </c>
      <c r="B1320" t="s">
        <v>7529</v>
      </c>
      <c r="C1320" t="s">
        <v>6408</v>
      </c>
      <c r="D1320" s="82">
        <v>41575</v>
      </c>
      <c r="E1320" t="s">
        <v>6418</v>
      </c>
      <c r="F1320">
        <v>127</v>
      </c>
      <c r="G1320" s="83">
        <v>127</v>
      </c>
      <c r="H1320">
        <v>1</v>
      </c>
      <c r="I1320" t="s">
        <v>6579</v>
      </c>
      <c r="K1320" t="s">
        <v>6456</v>
      </c>
      <c r="L1320" t="s">
        <v>5312</v>
      </c>
      <c r="M1320" t="s">
        <v>5312</v>
      </c>
      <c r="N1320" t="s">
        <v>6434</v>
      </c>
      <c r="O1320" t="s">
        <v>2271</v>
      </c>
      <c r="P1320" t="s">
        <v>6402</v>
      </c>
      <c r="Q1320" t="s">
        <v>6456</v>
      </c>
      <c r="R1320" t="s">
        <v>6420</v>
      </c>
      <c r="S1320" t="s">
        <v>6403</v>
      </c>
      <c r="T1320" t="s">
        <v>6404</v>
      </c>
      <c r="U1320" s="83" t="str">
        <f t="shared" si="20"/>
        <v>ARLVAL_5_SOLAR</v>
      </c>
    </row>
    <row r="1321" spans="1:21" x14ac:dyDescent="0.25">
      <c r="A1321" t="s">
        <v>6565</v>
      </c>
      <c r="B1321" t="s">
        <v>6728</v>
      </c>
      <c r="C1321" t="s">
        <v>6408</v>
      </c>
      <c r="D1321" t="s">
        <v>6400</v>
      </c>
      <c r="E1321" t="s">
        <v>6409</v>
      </c>
      <c r="F1321" t="s">
        <v>6432</v>
      </c>
      <c r="G1321" s="83">
        <v>565</v>
      </c>
      <c r="H1321">
        <v>1</v>
      </c>
      <c r="I1321" t="s">
        <v>6579</v>
      </c>
      <c r="K1321" t="s">
        <v>1127</v>
      </c>
      <c r="L1321" t="s">
        <v>5312</v>
      </c>
      <c r="M1321" t="s">
        <v>5312</v>
      </c>
      <c r="N1321" t="s">
        <v>6434</v>
      </c>
      <c r="O1321" t="s">
        <v>6729</v>
      </c>
      <c r="P1321" t="s">
        <v>6402</v>
      </c>
      <c r="Q1321" t="s">
        <v>1127</v>
      </c>
      <c r="R1321" t="s">
        <v>6436</v>
      </c>
      <c r="S1321" t="s">
        <v>6403</v>
      </c>
      <c r="T1321" t="s">
        <v>6404</v>
      </c>
      <c r="U1321" s="83" t="str">
        <f t="shared" si="20"/>
        <v>ARLINT_5_SCEDYN</v>
      </c>
    </row>
    <row r="1322" spans="1:21" x14ac:dyDescent="0.25">
      <c r="A1322" t="s">
        <v>6397</v>
      </c>
      <c r="B1322" t="s">
        <v>6302</v>
      </c>
      <c r="C1322" t="s">
        <v>6408</v>
      </c>
      <c r="D1322" s="82">
        <v>41593</v>
      </c>
      <c r="E1322" t="s">
        <v>6429</v>
      </c>
      <c r="F1322">
        <v>62.5</v>
      </c>
      <c r="G1322" s="83">
        <v>19</v>
      </c>
      <c r="H1322">
        <v>1</v>
      </c>
      <c r="I1322" t="s">
        <v>6718</v>
      </c>
      <c r="K1322" t="s">
        <v>1127</v>
      </c>
      <c r="L1322" t="s">
        <v>5319</v>
      </c>
      <c r="M1322" t="s">
        <v>5312</v>
      </c>
      <c r="N1322" t="s">
        <v>6401</v>
      </c>
      <c r="O1322" t="s">
        <v>4847</v>
      </c>
      <c r="P1322" t="s">
        <v>6402</v>
      </c>
      <c r="Q1322" t="s">
        <v>1127</v>
      </c>
      <c r="S1322" t="s">
        <v>6403</v>
      </c>
      <c r="T1322" t="s">
        <v>6404</v>
      </c>
      <c r="U1322" s="83" t="str">
        <f t="shared" si="20"/>
        <v>SEARLS_7_ARGUS</v>
      </c>
    </row>
    <row r="1323" spans="1:21" x14ac:dyDescent="0.25">
      <c r="A1323" t="s">
        <v>6397</v>
      </c>
      <c r="B1323" t="s">
        <v>5031</v>
      </c>
      <c r="C1323" t="s">
        <v>6408</v>
      </c>
      <c r="D1323" s="82">
        <v>42227</v>
      </c>
      <c r="E1323" t="s">
        <v>6418</v>
      </c>
      <c r="F1323">
        <v>20</v>
      </c>
      <c r="G1323" s="83">
        <v>20</v>
      </c>
      <c r="H1323">
        <v>1</v>
      </c>
      <c r="I1323" t="s">
        <v>7433</v>
      </c>
      <c r="K1323" t="s">
        <v>1127</v>
      </c>
      <c r="L1323" t="s">
        <v>5312</v>
      </c>
      <c r="M1323" t="s">
        <v>5312</v>
      </c>
      <c r="N1323" t="s">
        <v>6401</v>
      </c>
      <c r="O1323" t="s">
        <v>3015</v>
      </c>
      <c r="P1323" t="s">
        <v>6402</v>
      </c>
      <c r="Q1323" t="s">
        <v>1127</v>
      </c>
      <c r="R1323" t="s">
        <v>6420</v>
      </c>
      <c r="S1323" t="s">
        <v>6403</v>
      </c>
      <c r="T1323" t="s">
        <v>6404</v>
      </c>
      <c r="U1323" s="83" t="str">
        <f t="shared" si="20"/>
        <v>VALLEY_5_SOLAR2</v>
      </c>
    </row>
    <row r="1324" spans="1:21" x14ac:dyDescent="0.25">
      <c r="A1324" t="s">
        <v>6397</v>
      </c>
      <c r="B1324" t="s">
        <v>5908</v>
      </c>
      <c r="C1324" t="s">
        <v>6408</v>
      </c>
      <c r="D1324" s="82">
        <v>43500</v>
      </c>
      <c r="E1324" t="s">
        <v>6418</v>
      </c>
      <c r="F1324">
        <v>3</v>
      </c>
      <c r="G1324" s="83">
        <v>3</v>
      </c>
      <c r="H1324">
        <v>1</v>
      </c>
      <c r="I1324" t="s">
        <v>7151</v>
      </c>
      <c r="K1324" t="s">
        <v>1127</v>
      </c>
      <c r="L1324" t="s">
        <v>5312</v>
      </c>
      <c r="M1324" t="s">
        <v>5312</v>
      </c>
      <c r="N1324" t="s">
        <v>6401</v>
      </c>
      <c r="O1324" t="s">
        <v>5907</v>
      </c>
      <c r="P1324" t="s">
        <v>6402</v>
      </c>
      <c r="Q1324" t="s">
        <v>1127</v>
      </c>
      <c r="R1324" t="s">
        <v>6420</v>
      </c>
      <c r="S1324" t="s">
        <v>6403</v>
      </c>
      <c r="T1324" t="s">
        <v>6404</v>
      </c>
      <c r="U1324" s="83" t="str">
        <f t="shared" si="20"/>
        <v>REDMAN_6_AVSSR1</v>
      </c>
    </row>
    <row r="1325" spans="1:21" x14ac:dyDescent="0.25">
      <c r="A1325" t="s">
        <v>6397</v>
      </c>
      <c r="B1325" t="s">
        <v>5333</v>
      </c>
      <c r="C1325" t="s">
        <v>6408</v>
      </c>
      <c r="D1325" s="82">
        <v>43452</v>
      </c>
      <c r="E1325" t="s">
        <v>6418</v>
      </c>
      <c r="F1325">
        <v>105</v>
      </c>
      <c r="G1325" s="83">
        <v>105</v>
      </c>
      <c r="H1325">
        <v>1</v>
      </c>
      <c r="I1325" t="s">
        <v>7005</v>
      </c>
      <c r="K1325" t="s">
        <v>1127</v>
      </c>
      <c r="L1325" t="s">
        <v>5312</v>
      </c>
      <c r="M1325" t="s">
        <v>5312</v>
      </c>
      <c r="N1325" t="s">
        <v>6401</v>
      </c>
      <c r="O1325" t="s">
        <v>5332</v>
      </c>
      <c r="P1325" t="s">
        <v>6402</v>
      </c>
      <c r="Q1325" t="s">
        <v>1127</v>
      </c>
      <c r="R1325" t="s">
        <v>6420</v>
      </c>
      <c r="S1325" t="s">
        <v>6403</v>
      </c>
      <c r="T1325" t="s">
        <v>6404</v>
      </c>
      <c r="U1325" s="83" t="str">
        <f t="shared" si="20"/>
        <v>BGSKYN_2_AS2SR1</v>
      </c>
    </row>
    <row r="1326" spans="1:21" x14ac:dyDescent="0.25">
      <c r="A1326" t="s">
        <v>6397</v>
      </c>
      <c r="B1326" t="s">
        <v>3426</v>
      </c>
      <c r="C1326" t="s">
        <v>6408</v>
      </c>
      <c r="D1326" s="82">
        <v>29952</v>
      </c>
      <c r="E1326" t="s">
        <v>6429</v>
      </c>
      <c r="F1326" t="s">
        <v>6432</v>
      </c>
      <c r="G1326" s="83">
        <v>4</v>
      </c>
      <c r="H1326">
        <v>1</v>
      </c>
      <c r="I1326" t="s">
        <v>6443</v>
      </c>
      <c r="J1326" t="s">
        <v>1289</v>
      </c>
      <c r="K1326" t="s">
        <v>1127</v>
      </c>
      <c r="L1326" t="s">
        <v>5319</v>
      </c>
      <c r="M1326" t="s">
        <v>5319</v>
      </c>
      <c r="N1326" t="s">
        <v>6401</v>
      </c>
      <c r="O1326" t="s">
        <v>1289</v>
      </c>
      <c r="P1326" t="s">
        <v>6402</v>
      </c>
      <c r="Q1326" t="s">
        <v>1127</v>
      </c>
      <c r="R1326" t="s">
        <v>6429</v>
      </c>
      <c r="S1326" t="s">
        <v>6403</v>
      </c>
      <c r="T1326" t="s">
        <v>6404</v>
      </c>
      <c r="U1326" s="83" t="str">
        <f t="shared" si="20"/>
        <v>ANTLPE_2_QF</v>
      </c>
    </row>
    <row r="1327" spans="1:21" x14ac:dyDescent="0.25">
      <c r="A1327" t="s">
        <v>6397</v>
      </c>
      <c r="B1327" t="s">
        <v>4001</v>
      </c>
      <c r="C1327" t="s">
        <v>6408</v>
      </c>
      <c r="D1327" s="82">
        <v>41358</v>
      </c>
      <c r="E1327" t="s">
        <v>6418</v>
      </c>
      <c r="F1327">
        <v>20</v>
      </c>
      <c r="G1327" s="83">
        <v>20</v>
      </c>
      <c r="H1327">
        <v>1</v>
      </c>
      <c r="I1327" t="s">
        <v>7555</v>
      </c>
      <c r="K1327" t="s">
        <v>1127</v>
      </c>
      <c r="L1327" t="s">
        <v>5312</v>
      </c>
      <c r="M1327" t="s">
        <v>5312</v>
      </c>
      <c r="N1327" t="s">
        <v>6401</v>
      </c>
      <c r="O1327" t="s">
        <v>1478</v>
      </c>
      <c r="P1327" t="s">
        <v>6402</v>
      </c>
      <c r="Q1327" t="s">
        <v>1127</v>
      </c>
      <c r="R1327" t="s">
        <v>6420</v>
      </c>
      <c r="S1327" t="s">
        <v>6403</v>
      </c>
      <c r="T1327" t="s">
        <v>6404</v>
      </c>
      <c r="U1327" s="83" t="str">
        <f t="shared" si="20"/>
        <v>GLOW_6_SOLAR</v>
      </c>
    </row>
    <row r="1328" spans="1:21" x14ac:dyDescent="0.25">
      <c r="A1328" t="s">
        <v>6397</v>
      </c>
      <c r="B1328" t="s">
        <v>3259</v>
      </c>
      <c r="C1328" t="s">
        <v>6408</v>
      </c>
      <c r="D1328" s="82">
        <v>42601</v>
      </c>
      <c r="E1328" t="s">
        <v>6418</v>
      </c>
      <c r="F1328">
        <v>20</v>
      </c>
      <c r="G1328" s="83">
        <v>20</v>
      </c>
      <c r="H1328">
        <v>1</v>
      </c>
      <c r="I1328" t="s">
        <v>7278</v>
      </c>
      <c r="K1328" t="s">
        <v>1127</v>
      </c>
      <c r="L1328" t="s">
        <v>5312</v>
      </c>
      <c r="M1328" t="s">
        <v>5312</v>
      </c>
      <c r="N1328" t="s">
        <v>6401</v>
      </c>
      <c r="O1328" t="s">
        <v>3260</v>
      </c>
      <c r="P1328" t="s">
        <v>6402</v>
      </c>
      <c r="Q1328" t="s">
        <v>1127</v>
      </c>
      <c r="R1328" t="s">
        <v>6420</v>
      </c>
      <c r="S1328" t="s">
        <v>6403</v>
      </c>
      <c r="T1328" t="s">
        <v>6404</v>
      </c>
      <c r="U1328" s="83" t="str">
        <f t="shared" si="20"/>
        <v>BIGSKY_2_SOLAR1</v>
      </c>
    </row>
    <row r="1329" spans="1:21" x14ac:dyDescent="0.25">
      <c r="A1329" t="s">
        <v>6397</v>
      </c>
      <c r="B1329" t="s">
        <v>5422</v>
      </c>
      <c r="C1329" t="s">
        <v>6408</v>
      </c>
      <c r="D1329" s="82">
        <v>42969</v>
      </c>
      <c r="E1329" t="s">
        <v>6413</v>
      </c>
      <c r="F1329">
        <v>1.4</v>
      </c>
      <c r="G1329" s="83">
        <v>1.4</v>
      </c>
      <c r="H1329">
        <v>1</v>
      </c>
      <c r="I1329" t="s">
        <v>6873</v>
      </c>
      <c r="K1329" t="s">
        <v>6427</v>
      </c>
      <c r="L1329" t="s">
        <v>5312</v>
      </c>
      <c r="M1329" t="s">
        <v>5312</v>
      </c>
      <c r="N1329" t="s">
        <v>6401</v>
      </c>
      <c r="O1329" t="s">
        <v>5421</v>
      </c>
      <c r="P1329" t="s">
        <v>6402</v>
      </c>
      <c r="Q1329" t="s">
        <v>6427</v>
      </c>
      <c r="R1329" t="s">
        <v>3385</v>
      </c>
      <c r="S1329" t="s">
        <v>6403</v>
      </c>
      <c r="T1329" t="s">
        <v>6407</v>
      </c>
      <c r="U1329" s="83" t="str">
        <f t="shared" si="20"/>
        <v>FROGTN_1_UTICAA</v>
      </c>
    </row>
    <row r="1330" spans="1:21" x14ac:dyDescent="0.25">
      <c r="A1330" t="s">
        <v>6397</v>
      </c>
      <c r="B1330" t="s">
        <v>3725</v>
      </c>
      <c r="C1330" t="s">
        <v>6408</v>
      </c>
      <c r="D1330" s="82">
        <v>32874</v>
      </c>
      <c r="E1330" t="s">
        <v>6409</v>
      </c>
      <c r="F1330">
        <v>49.2</v>
      </c>
      <c r="G1330" s="83">
        <v>42.81</v>
      </c>
      <c r="H1330">
        <v>1</v>
      </c>
      <c r="I1330" t="s">
        <v>6792</v>
      </c>
      <c r="K1330" t="s">
        <v>1127</v>
      </c>
      <c r="L1330" t="s">
        <v>5312</v>
      </c>
      <c r="M1330" t="s">
        <v>5312</v>
      </c>
      <c r="N1330" t="s">
        <v>6401</v>
      </c>
      <c r="O1330" t="s">
        <v>3724</v>
      </c>
      <c r="P1330" t="s">
        <v>6402</v>
      </c>
      <c r="Q1330" t="s">
        <v>6793</v>
      </c>
      <c r="R1330" t="s">
        <v>6425</v>
      </c>
      <c r="S1330" t="s">
        <v>6403</v>
      </c>
      <c r="T1330" t="s">
        <v>6404</v>
      </c>
      <c r="U1330" s="83" t="str">
        <f t="shared" si="20"/>
        <v>ANAHM_7_CT</v>
      </c>
    </row>
    <row r="1331" spans="1:21" x14ac:dyDescent="0.25">
      <c r="A1331" t="s">
        <v>6397</v>
      </c>
      <c r="B1331" t="s">
        <v>3704</v>
      </c>
      <c r="C1331" t="s">
        <v>6408</v>
      </c>
      <c r="D1331" s="82">
        <v>41753</v>
      </c>
      <c r="E1331" t="s">
        <v>3785</v>
      </c>
      <c r="F1331">
        <v>4.3</v>
      </c>
      <c r="G1331" s="83">
        <v>4.3</v>
      </c>
      <c r="H1331">
        <v>1</v>
      </c>
      <c r="I1331" t="s">
        <v>7112</v>
      </c>
      <c r="K1331" t="s">
        <v>6427</v>
      </c>
      <c r="L1331" t="s">
        <v>5312</v>
      </c>
      <c r="M1331" t="s">
        <v>5312</v>
      </c>
      <c r="N1331" t="s">
        <v>6401</v>
      </c>
      <c r="O1331" t="s">
        <v>2712</v>
      </c>
      <c r="P1331" t="s">
        <v>6402</v>
      </c>
      <c r="Q1331" t="s">
        <v>6427</v>
      </c>
      <c r="R1331" t="s">
        <v>6410</v>
      </c>
      <c r="S1331" t="s">
        <v>6403</v>
      </c>
      <c r="T1331" t="s">
        <v>6407</v>
      </c>
      <c r="U1331" s="83" t="str">
        <f t="shared" si="20"/>
        <v>CORRAL_6_SJOAQN</v>
      </c>
    </row>
    <row r="1332" spans="1:21" x14ac:dyDescent="0.25">
      <c r="A1332" t="s">
        <v>6397</v>
      </c>
      <c r="B1332" t="s">
        <v>6346</v>
      </c>
      <c r="C1332" t="s">
        <v>6408</v>
      </c>
      <c r="D1332" s="82">
        <v>43132</v>
      </c>
      <c r="E1332" t="s">
        <v>3785</v>
      </c>
      <c r="F1332">
        <v>7.4</v>
      </c>
      <c r="G1332" s="83">
        <v>7.4</v>
      </c>
      <c r="H1332">
        <v>1</v>
      </c>
      <c r="I1332" t="s">
        <v>7089</v>
      </c>
      <c r="K1332" t="s">
        <v>6427</v>
      </c>
      <c r="L1332" t="s">
        <v>5312</v>
      </c>
      <c r="M1332" t="s">
        <v>5312</v>
      </c>
      <c r="N1332" t="s">
        <v>6401</v>
      </c>
      <c r="O1332" t="s">
        <v>6345</v>
      </c>
      <c r="P1332" t="s">
        <v>6402</v>
      </c>
      <c r="Q1332" t="s">
        <v>6427</v>
      </c>
      <c r="R1332" t="s">
        <v>6425</v>
      </c>
      <c r="S1332" t="s">
        <v>6403</v>
      </c>
      <c r="T1332" t="s">
        <v>6407</v>
      </c>
      <c r="U1332" s="83" t="str">
        <f t="shared" si="20"/>
        <v>USWND4_2_UNIT2</v>
      </c>
    </row>
    <row r="1333" spans="1:21" x14ac:dyDescent="0.25">
      <c r="A1333" t="s">
        <v>6397</v>
      </c>
      <c r="B1333" t="s">
        <v>5324</v>
      </c>
      <c r="C1333" t="s">
        <v>6408</v>
      </c>
      <c r="D1333" s="82">
        <v>40940</v>
      </c>
      <c r="E1333" t="s">
        <v>3399</v>
      </c>
      <c r="F1333">
        <v>150</v>
      </c>
      <c r="G1333" s="83">
        <v>150</v>
      </c>
      <c r="H1333">
        <v>1</v>
      </c>
      <c r="I1333" t="s">
        <v>6486</v>
      </c>
      <c r="K1333" t="s">
        <v>1127</v>
      </c>
      <c r="L1333" t="s">
        <v>5312</v>
      </c>
      <c r="M1333" t="s">
        <v>5312</v>
      </c>
      <c r="N1333" t="s">
        <v>6401</v>
      </c>
      <c r="O1333" t="s">
        <v>2131</v>
      </c>
      <c r="P1333" t="s">
        <v>6402</v>
      </c>
      <c r="Q1333" t="s">
        <v>1127</v>
      </c>
      <c r="R1333" t="s">
        <v>3399</v>
      </c>
      <c r="S1333" t="s">
        <v>6403</v>
      </c>
      <c r="T1333" t="s">
        <v>6404</v>
      </c>
      <c r="U1333" s="83" t="str">
        <f t="shared" si="20"/>
        <v>ALTA3A_2_CPCE8</v>
      </c>
    </row>
    <row r="1334" spans="1:21" x14ac:dyDescent="0.25">
      <c r="A1334" t="s">
        <v>6397</v>
      </c>
      <c r="B1334" t="s">
        <v>5323</v>
      </c>
      <c r="C1334" t="s">
        <v>6408</v>
      </c>
      <c r="D1334" s="82">
        <v>40654</v>
      </c>
      <c r="E1334" t="s">
        <v>3399</v>
      </c>
      <c r="F1334">
        <v>168</v>
      </c>
      <c r="G1334" s="83">
        <v>168</v>
      </c>
      <c r="H1334">
        <v>1</v>
      </c>
      <c r="I1334" t="s">
        <v>6486</v>
      </c>
      <c r="K1334" t="s">
        <v>1127</v>
      </c>
      <c r="L1334" t="s">
        <v>5312</v>
      </c>
      <c r="M1334" t="s">
        <v>5312</v>
      </c>
      <c r="N1334" t="s">
        <v>6401</v>
      </c>
      <c r="O1334" t="s">
        <v>2122</v>
      </c>
      <c r="P1334" t="s">
        <v>6402</v>
      </c>
      <c r="Q1334" t="s">
        <v>1127</v>
      </c>
      <c r="R1334" t="s">
        <v>3399</v>
      </c>
      <c r="S1334" t="s">
        <v>6403</v>
      </c>
      <c r="T1334" t="s">
        <v>6404</v>
      </c>
      <c r="U1334" s="83" t="str">
        <f t="shared" si="20"/>
        <v>ALTA3A_2_CPCE5</v>
      </c>
    </row>
    <row r="1335" spans="1:21" x14ac:dyDescent="0.25">
      <c r="A1335" t="s">
        <v>6397</v>
      </c>
      <c r="B1335" t="s">
        <v>5322</v>
      </c>
      <c r="C1335" t="s">
        <v>6408</v>
      </c>
      <c r="D1335" s="82">
        <v>40614</v>
      </c>
      <c r="E1335" t="s">
        <v>3399</v>
      </c>
      <c r="F1335">
        <v>102</v>
      </c>
      <c r="G1335" s="83">
        <v>102</v>
      </c>
      <c r="H1335">
        <v>1</v>
      </c>
      <c r="I1335" t="s">
        <v>6486</v>
      </c>
      <c r="K1335" t="s">
        <v>1127</v>
      </c>
      <c r="L1335" t="s">
        <v>5312</v>
      </c>
      <c r="M1335" t="s">
        <v>5312</v>
      </c>
      <c r="N1335" t="s">
        <v>6401</v>
      </c>
      <c r="O1335" t="s">
        <v>2119</v>
      </c>
      <c r="P1335" t="s">
        <v>6402</v>
      </c>
      <c r="Q1335" t="s">
        <v>1127</v>
      </c>
      <c r="R1335" t="s">
        <v>3399</v>
      </c>
      <c r="S1335" t="s">
        <v>6403</v>
      </c>
      <c r="T1335" t="s">
        <v>6404</v>
      </c>
      <c r="U1335" s="83" t="str">
        <f t="shared" si="20"/>
        <v>ALTA3A_2_CPCE4</v>
      </c>
    </row>
    <row r="1336" spans="1:21" x14ac:dyDescent="0.25">
      <c r="A1336" t="s">
        <v>6397</v>
      </c>
      <c r="B1336" t="s">
        <v>5327</v>
      </c>
      <c r="C1336" t="s">
        <v>6408</v>
      </c>
      <c r="D1336" s="82">
        <v>40586</v>
      </c>
      <c r="E1336" t="s">
        <v>3399</v>
      </c>
      <c r="F1336">
        <v>150</v>
      </c>
      <c r="G1336" s="83">
        <v>150</v>
      </c>
      <c r="H1336">
        <v>1</v>
      </c>
      <c r="I1336" t="s">
        <v>6791</v>
      </c>
      <c r="K1336" t="s">
        <v>1127</v>
      </c>
      <c r="L1336" t="s">
        <v>5312</v>
      </c>
      <c r="M1336" t="s">
        <v>5312</v>
      </c>
      <c r="N1336" t="s">
        <v>6401</v>
      </c>
      <c r="O1336" t="s">
        <v>2116</v>
      </c>
      <c r="P1336" t="s">
        <v>6402</v>
      </c>
      <c r="Q1336" t="s">
        <v>1127</v>
      </c>
      <c r="R1336" t="s">
        <v>3399</v>
      </c>
      <c r="S1336" t="s">
        <v>6403</v>
      </c>
      <c r="T1336" t="s">
        <v>6404</v>
      </c>
      <c r="U1336" s="83" t="str">
        <f t="shared" si="20"/>
        <v>ALTA4B_2_CPCW3</v>
      </c>
    </row>
    <row r="1337" spans="1:21" x14ac:dyDescent="0.25">
      <c r="A1337" t="s">
        <v>6397</v>
      </c>
      <c r="B1337" t="s">
        <v>5326</v>
      </c>
      <c r="C1337" t="s">
        <v>6408</v>
      </c>
      <c r="D1337" s="82">
        <v>40541</v>
      </c>
      <c r="E1337" t="s">
        <v>3399</v>
      </c>
      <c r="F1337">
        <v>150</v>
      </c>
      <c r="G1337" s="83">
        <v>150</v>
      </c>
      <c r="H1337">
        <v>1</v>
      </c>
      <c r="I1337" t="s">
        <v>6791</v>
      </c>
      <c r="K1337" t="s">
        <v>1127</v>
      </c>
      <c r="L1337" t="s">
        <v>5312</v>
      </c>
      <c r="M1337" t="s">
        <v>5312</v>
      </c>
      <c r="N1337" t="s">
        <v>6401</v>
      </c>
      <c r="O1337" t="s">
        <v>2113</v>
      </c>
      <c r="P1337" t="s">
        <v>6402</v>
      </c>
      <c r="Q1337" t="s">
        <v>1127</v>
      </c>
      <c r="R1337" t="s">
        <v>3399</v>
      </c>
      <c r="S1337" t="s">
        <v>6403</v>
      </c>
      <c r="T1337" t="s">
        <v>6404</v>
      </c>
      <c r="U1337" s="83" t="str">
        <f t="shared" si="20"/>
        <v>ALTA4B_2_CPCW2</v>
      </c>
    </row>
    <row r="1338" spans="1:21" x14ac:dyDescent="0.25">
      <c r="A1338" t="s">
        <v>6397</v>
      </c>
      <c r="B1338" t="s">
        <v>3408</v>
      </c>
      <c r="C1338" t="s">
        <v>6408</v>
      </c>
      <c r="D1338" s="82">
        <v>41711</v>
      </c>
      <c r="E1338" t="s">
        <v>3399</v>
      </c>
      <c r="F1338">
        <v>90</v>
      </c>
      <c r="G1338" s="83">
        <v>90</v>
      </c>
      <c r="H1338">
        <v>1</v>
      </c>
      <c r="I1338" t="s">
        <v>6555</v>
      </c>
      <c r="K1338" t="s">
        <v>1127</v>
      </c>
      <c r="L1338" t="s">
        <v>5312</v>
      </c>
      <c r="M1338" t="s">
        <v>5312</v>
      </c>
      <c r="N1338" t="s">
        <v>6401</v>
      </c>
      <c r="O1338" t="s">
        <v>2140</v>
      </c>
      <c r="P1338" t="s">
        <v>6402</v>
      </c>
      <c r="Q1338" t="s">
        <v>1127</v>
      </c>
      <c r="R1338" t="s">
        <v>3399</v>
      </c>
      <c r="S1338" t="s">
        <v>6403</v>
      </c>
      <c r="T1338" t="s">
        <v>6404</v>
      </c>
      <c r="U1338" s="83" t="str">
        <f t="shared" si="20"/>
        <v>ALTA6B_2_WIND11</v>
      </c>
    </row>
    <row r="1339" spans="1:21" x14ac:dyDescent="0.25">
      <c r="A1339" t="s">
        <v>6397</v>
      </c>
      <c r="B1339" t="s">
        <v>3409</v>
      </c>
      <c r="C1339" t="s">
        <v>6408</v>
      </c>
      <c r="D1339" s="82">
        <v>41711</v>
      </c>
      <c r="E1339" t="s">
        <v>3399</v>
      </c>
      <c r="F1339">
        <v>138</v>
      </c>
      <c r="G1339" s="83">
        <v>138</v>
      </c>
      <c r="H1339">
        <v>1</v>
      </c>
      <c r="I1339" t="s">
        <v>6555</v>
      </c>
      <c r="K1339" t="s">
        <v>1127</v>
      </c>
      <c r="L1339" t="s">
        <v>5312</v>
      </c>
      <c r="M1339" t="s">
        <v>5312</v>
      </c>
      <c r="N1339" t="s">
        <v>6401</v>
      </c>
      <c r="O1339" t="s">
        <v>2137</v>
      </c>
      <c r="P1339" t="s">
        <v>6402</v>
      </c>
      <c r="Q1339" t="s">
        <v>1127</v>
      </c>
      <c r="R1339" t="s">
        <v>3399</v>
      </c>
      <c r="S1339" t="s">
        <v>6403</v>
      </c>
      <c r="T1339" t="s">
        <v>6404</v>
      </c>
      <c r="U1339" s="83" t="str">
        <f t="shared" si="20"/>
        <v>ALTA6E_2_WIND10</v>
      </c>
    </row>
    <row r="1340" spans="1:21" x14ac:dyDescent="0.25">
      <c r="A1340" t="s">
        <v>6397</v>
      </c>
      <c r="B1340" t="s">
        <v>5325</v>
      </c>
      <c r="C1340" t="s">
        <v>6408</v>
      </c>
      <c r="D1340" s="82">
        <v>40541</v>
      </c>
      <c r="E1340" t="s">
        <v>3399</v>
      </c>
      <c r="F1340">
        <v>150</v>
      </c>
      <c r="G1340" s="83">
        <v>150</v>
      </c>
      <c r="H1340">
        <v>1</v>
      </c>
      <c r="I1340" t="s">
        <v>6791</v>
      </c>
      <c r="K1340" t="s">
        <v>1127</v>
      </c>
      <c r="L1340" t="s">
        <v>5312</v>
      </c>
      <c r="M1340" t="s">
        <v>5312</v>
      </c>
      <c r="N1340" t="s">
        <v>6401</v>
      </c>
      <c r="O1340" t="s">
        <v>2110</v>
      </c>
      <c r="P1340" t="s">
        <v>6402</v>
      </c>
      <c r="Q1340" t="s">
        <v>1127</v>
      </c>
      <c r="R1340" t="s">
        <v>3399</v>
      </c>
      <c r="S1340" t="s">
        <v>6403</v>
      </c>
      <c r="T1340" t="s">
        <v>6404</v>
      </c>
      <c r="U1340" s="83" t="str">
        <f t="shared" si="20"/>
        <v>ALTA4A_2_CPCW1</v>
      </c>
    </row>
    <row r="1341" spans="1:21" x14ac:dyDescent="0.25">
      <c r="A1341" t="s">
        <v>6397</v>
      </c>
      <c r="B1341" t="s">
        <v>3496</v>
      </c>
      <c r="C1341" t="s">
        <v>6408</v>
      </c>
      <c r="D1341" s="82">
        <v>732</v>
      </c>
      <c r="E1341" t="s">
        <v>6413</v>
      </c>
      <c r="F1341">
        <v>2</v>
      </c>
      <c r="G1341" s="83">
        <v>1</v>
      </c>
      <c r="H1341">
        <v>1</v>
      </c>
      <c r="I1341" t="s">
        <v>6414</v>
      </c>
      <c r="K1341" t="s">
        <v>6427</v>
      </c>
      <c r="L1341" t="s">
        <v>5312</v>
      </c>
      <c r="M1341" t="s">
        <v>5312</v>
      </c>
      <c r="N1341" t="s">
        <v>6401</v>
      </c>
      <c r="O1341" t="s">
        <v>340</v>
      </c>
      <c r="P1341" t="s">
        <v>6402</v>
      </c>
      <c r="Q1341" t="s">
        <v>6427</v>
      </c>
      <c r="R1341" t="s">
        <v>3385</v>
      </c>
      <c r="S1341" t="s">
        <v>6403</v>
      </c>
      <c r="T1341" t="s">
        <v>6407</v>
      </c>
      <c r="U1341" s="83" t="str">
        <f t="shared" si="20"/>
        <v>BNNIEN_7_ALTAPH</v>
      </c>
    </row>
    <row r="1342" spans="1:21" x14ac:dyDescent="0.25">
      <c r="A1342" t="s">
        <v>6397</v>
      </c>
      <c r="B1342" t="s">
        <v>3396</v>
      </c>
      <c r="C1342" t="s">
        <v>6408</v>
      </c>
      <c r="D1342" s="82">
        <v>41341</v>
      </c>
      <c r="E1342" t="s">
        <v>6418</v>
      </c>
      <c r="F1342">
        <v>20</v>
      </c>
      <c r="G1342" s="83">
        <v>20</v>
      </c>
      <c r="H1342">
        <v>1</v>
      </c>
      <c r="I1342" t="s">
        <v>3396</v>
      </c>
      <c r="K1342" t="s">
        <v>6427</v>
      </c>
      <c r="L1342" t="s">
        <v>5312</v>
      </c>
      <c r="M1342" t="s">
        <v>5312</v>
      </c>
      <c r="N1342" t="s">
        <v>6401</v>
      </c>
      <c r="O1342" t="s">
        <v>815</v>
      </c>
      <c r="P1342" t="s">
        <v>6402</v>
      </c>
      <c r="Q1342" t="s">
        <v>6427</v>
      </c>
      <c r="R1342" t="s">
        <v>6420</v>
      </c>
      <c r="S1342" t="s">
        <v>6403</v>
      </c>
      <c r="T1342" t="s">
        <v>6451</v>
      </c>
      <c r="U1342" s="83" t="str">
        <f t="shared" si="20"/>
        <v>ALPSLR_1_NTHSLR</v>
      </c>
    </row>
    <row r="1343" spans="1:21" x14ac:dyDescent="0.25">
      <c r="A1343" t="s">
        <v>6397</v>
      </c>
      <c r="B1343" t="s">
        <v>3397</v>
      </c>
      <c r="C1343" t="s">
        <v>6408</v>
      </c>
      <c r="D1343" s="82">
        <v>41341</v>
      </c>
      <c r="E1343" t="s">
        <v>6418</v>
      </c>
      <c r="F1343">
        <v>50</v>
      </c>
      <c r="G1343" s="83">
        <v>50</v>
      </c>
      <c r="H1343">
        <v>1</v>
      </c>
      <c r="I1343" t="s">
        <v>7279</v>
      </c>
      <c r="K1343" t="s">
        <v>6427</v>
      </c>
      <c r="L1343" t="s">
        <v>5312</v>
      </c>
      <c r="M1343" t="s">
        <v>5312</v>
      </c>
      <c r="N1343" t="s">
        <v>6401</v>
      </c>
      <c r="O1343" t="s">
        <v>818</v>
      </c>
      <c r="P1343" t="s">
        <v>6402</v>
      </c>
      <c r="Q1343" t="s">
        <v>6427</v>
      </c>
      <c r="R1343" t="s">
        <v>6420</v>
      </c>
      <c r="S1343" t="s">
        <v>6403</v>
      </c>
      <c r="T1343" t="s">
        <v>6451</v>
      </c>
      <c r="U1343" s="83" t="str">
        <f t="shared" si="20"/>
        <v>ALPSLR_1_SPSSLR</v>
      </c>
    </row>
    <row r="1344" spans="1:21" x14ac:dyDescent="0.25">
      <c r="A1344" t="s">
        <v>6397</v>
      </c>
      <c r="B1344" t="s">
        <v>6305</v>
      </c>
      <c r="C1344" t="s">
        <v>6408</v>
      </c>
      <c r="D1344" s="82">
        <v>42887</v>
      </c>
      <c r="E1344" t="s">
        <v>6409</v>
      </c>
      <c r="F1344">
        <v>48.3</v>
      </c>
      <c r="G1344" s="83">
        <v>48.3</v>
      </c>
      <c r="H1344">
        <v>1</v>
      </c>
      <c r="I1344" t="s">
        <v>7289</v>
      </c>
      <c r="K1344" t="s">
        <v>6427</v>
      </c>
      <c r="L1344" t="s">
        <v>5312</v>
      </c>
      <c r="M1344" t="s">
        <v>5312</v>
      </c>
      <c r="N1344" t="s">
        <v>6401</v>
      </c>
      <c r="O1344" t="s">
        <v>4871</v>
      </c>
      <c r="P1344" t="s">
        <v>6402</v>
      </c>
      <c r="Q1344" t="s">
        <v>6427</v>
      </c>
      <c r="R1344" t="s">
        <v>6436</v>
      </c>
      <c r="S1344" t="s">
        <v>6403</v>
      </c>
      <c r="T1344" t="s">
        <v>6407</v>
      </c>
      <c r="U1344" s="83" t="str">
        <f t="shared" si="20"/>
        <v>SGREGY_6_SANGER</v>
      </c>
    </row>
    <row r="1345" spans="1:21" x14ac:dyDescent="0.25">
      <c r="A1345" t="s">
        <v>6397</v>
      </c>
      <c r="B1345" t="s">
        <v>5064</v>
      </c>
      <c r="C1345" t="s">
        <v>6408</v>
      </c>
      <c r="D1345" s="82">
        <v>42139</v>
      </c>
      <c r="E1345" t="s">
        <v>6418</v>
      </c>
      <c r="F1345">
        <v>20</v>
      </c>
      <c r="G1345" s="83">
        <v>20</v>
      </c>
      <c r="H1345">
        <v>1</v>
      </c>
      <c r="I1345" t="s">
        <v>7351</v>
      </c>
      <c r="K1345" t="s">
        <v>1127</v>
      </c>
      <c r="L1345" t="s">
        <v>5312</v>
      </c>
      <c r="M1345" t="s">
        <v>5312</v>
      </c>
      <c r="N1345" t="s">
        <v>6401</v>
      </c>
      <c r="O1345" t="s">
        <v>928</v>
      </c>
      <c r="P1345" t="s">
        <v>6402</v>
      </c>
      <c r="Q1345" t="s">
        <v>1127</v>
      </c>
      <c r="R1345" t="s">
        <v>6420</v>
      </c>
      <c r="S1345" t="s">
        <v>6403</v>
      </c>
      <c r="T1345" t="s">
        <v>6404</v>
      </c>
      <c r="U1345" s="83" t="str">
        <f t="shared" si="20"/>
        <v>VICTOR_1_SOLAR2</v>
      </c>
    </row>
    <row r="1346" spans="1:21" x14ac:dyDescent="0.25">
      <c r="A1346" t="s">
        <v>6397</v>
      </c>
      <c r="B1346" t="s">
        <v>3384</v>
      </c>
      <c r="C1346" t="s">
        <v>6408</v>
      </c>
      <c r="D1346" s="82">
        <v>31413</v>
      </c>
      <c r="E1346" t="s">
        <v>6413</v>
      </c>
      <c r="F1346">
        <v>18</v>
      </c>
      <c r="G1346" s="83">
        <v>17</v>
      </c>
      <c r="H1346">
        <v>1</v>
      </c>
      <c r="I1346" t="s">
        <v>6416</v>
      </c>
      <c r="K1346" t="s">
        <v>1127</v>
      </c>
      <c r="L1346" t="s">
        <v>5312</v>
      </c>
      <c r="M1346" t="s">
        <v>5312</v>
      </c>
      <c r="N1346" t="s">
        <v>6401</v>
      </c>
      <c r="O1346" t="s">
        <v>3383</v>
      </c>
      <c r="P1346" t="s">
        <v>6402</v>
      </c>
      <c r="Q1346" t="s">
        <v>6689</v>
      </c>
      <c r="R1346" t="s">
        <v>3385</v>
      </c>
      <c r="S1346" t="s">
        <v>6403</v>
      </c>
      <c r="T1346" t="s">
        <v>6404</v>
      </c>
      <c r="U1346" s="83" t="str">
        <f t="shared" ref="U1346:U1365" si="21">IF(J1346="",O1346,J1346)</f>
        <v>ALAMO_6_UNIT</v>
      </c>
    </row>
    <row r="1347" spans="1:21" x14ac:dyDescent="0.25">
      <c r="A1347" t="s">
        <v>6397</v>
      </c>
      <c r="B1347" t="s">
        <v>3381</v>
      </c>
      <c r="C1347" t="s">
        <v>6408</v>
      </c>
      <c r="D1347" s="82">
        <v>24108</v>
      </c>
      <c r="E1347" t="s">
        <v>6409</v>
      </c>
      <c r="F1347">
        <v>481</v>
      </c>
      <c r="G1347" s="83">
        <v>495</v>
      </c>
      <c r="H1347">
        <v>1</v>
      </c>
      <c r="I1347" t="s">
        <v>6597</v>
      </c>
      <c r="K1347" t="s">
        <v>1127</v>
      </c>
      <c r="L1347" t="s">
        <v>5312</v>
      </c>
      <c r="M1347" t="s">
        <v>5312</v>
      </c>
      <c r="N1347" t="s">
        <v>6401</v>
      </c>
      <c r="O1347" t="s">
        <v>3380</v>
      </c>
      <c r="P1347" t="s">
        <v>6402</v>
      </c>
      <c r="Q1347" t="s">
        <v>1127</v>
      </c>
      <c r="R1347" t="s">
        <v>6437</v>
      </c>
      <c r="S1347" t="s">
        <v>6403</v>
      </c>
      <c r="T1347" t="s">
        <v>6404</v>
      </c>
      <c r="U1347" s="83" t="str">
        <f t="shared" si="21"/>
        <v>ALAMIT_7_UNIT 6</v>
      </c>
    </row>
    <row r="1348" spans="1:21" x14ac:dyDescent="0.25">
      <c r="A1348" t="s">
        <v>6397</v>
      </c>
      <c r="B1348" t="s">
        <v>3378</v>
      </c>
      <c r="C1348" t="s">
        <v>6408</v>
      </c>
      <c r="D1348" s="82">
        <v>36161</v>
      </c>
      <c r="E1348" t="s">
        <v>6409</v>
      </c>
      <c r="F1348">
        <v>482</v>
      </c>
      <c r="G1348" s="83">
        <v>497.97</v>
      </c>
      <c r="H1348">
        <v>1</v>
      </c>
      <c r="I1348" t="s">
        <v>6597</v>
      </c>
      <c r="K1348" t="s">
        <v>1127</v>
      </c>
      <c r="L1348" t="s">
        <v>5312</v>
      </c>
      <c r="M1348" t="s">
        <v>5312</v>
      </c>
      <c r="N1348" t="s">
        <v>6401</v>
      </c>
      <c r="O1348" t="s">
        <v>3377</v>
      </c>
      <c r="P1348" t="s">
        <v>6402</v>
      </c>
      <c r="Q1348" t="s">
        <v>1127</v>
      </c>
      <c r="R1348" t="s">
        <v>6437</v>
      </c>
      <c r="S1348" t="s">
        <v>6403</v>
      </c>
      <c r="T1348" t="s">
        <v>6404</v>
      </c>
      <c r="U1348" s="83" t="str">
        <f t="shared" si="21"/>
        <v>ALAMIT_7_UNIT 5</v>
      </c>
    </row>
    <row r="1349" spans="1:21" x14ac:dyDescent="0.25">
      <c r="A1349" t="s">
        <v>6397</v>
      </c>
      <c r="B1349" t="s">
        <v>3375</v>
      </c>
      <c r="C1349" t="s">
        <v>6408</v>
      </c>
      <c r="D1349" s="82">
        <v>22647</v>
      </c>
      <c r="E1349" t="s">
        <v>6409</v>
      </c>
      <c r="F1349">
        <v>320</v>
      </c>
      <c r="G1349" s="83">
        <v>335.67</v>
      </c>
      <c r="H1349">
        <v>1</v>
      </c>
      <c r="I1349" t="s">
        <v>6597</v>
      </c>
      <c r="K1349" t="s">
        <v>1127</v>
      </c>
      <c r="L1349" t="s">
        <v>5312</v>
      </c>
      <c r="M1349" t="s">
        <v>5312</v>
      </c>
      <c r="N1349" t="s">
        <v>6401</v>
      </c>
      <c r="O1349" t="s">
        <v>3374</v>
      </c>
      <c r="P1349" t="s">
        <v>6402</v>
      </c>
      <c r="Q1349" t="s">
        <v>1127</v>
      </c>
      <c r="R1349" t="s">
        <v>6437</v>
      </c>
      <c r="S1349" t="s">
        <v>6403</v>
      </c>
      <c r="T1349" t="s">
        <v>6404</v>
      </c>
      <c r="U1349" s="83" t="str">
        <f t="shared" si="21"/>
        <v>ALAMIT_7_UNIT 4</v>
      </c>
    </row>
    <row r="1350" spans="1:21" x14ac:dyDescent="0.25">
      <c r="A1350" t="s">
        <v>6397</v>
      </c>
      <c r="B1350" t="s">
        <v>3372</v>
      </c>
      <c r="C1350" t="s">
        <v>6408</v>
      </c>
      <c r="D1350" s="82">
        <v>22282</v>
      </c>
      <c r="E1350" t="s">
        <v>6409</v>
      </c>
      <c r="F1350">
        <v>322</v>
      </c>
      <c r="G1350" s="83">
        <v>332.18</v>
      </c>
      <c r="H1350">
        <v>1</v>
      </c>
      <c r="I1350" t="s">
        <v>6597</v>
      </c>
      <c r="K1350" t="s">
        <v>1127</v>
      </c>
      <c r="L1350" t="s">
        <v>5312</v>
      </c>
      <c r="M1350" t="s">
        <v>5312</v>
      </c>
      <c r="N1350" t="s">
        <v>6401</v>
      </c>
      <c r="O1350" t="s">
        <v>3371</v>
      </c>
      <c r="P1350" t="s">
        <v>6402</v>
      </c>
      <c r="Q1350" t="s">
        <v>1127</v>
      </c>
      <c r="R1350" t="s">
        <v>6437</v>
      </c>
      <c r="S1350" t="s">
        <v>6403</v>
      </c>
      <c r="T1350" t="s">
        <v>6404</v>
      </c>
      <c r="U1350" s="83" t="str">
        <f t="shared" si="21"/>
        <v>ALAMIT_7_UNIT 3</v>
      </c>
    </row>
    <row r="1351" spans="1:21" x14ac:dyDescent="0.25">
      <c r="A1351" t="s">
        <v>6397</v>
      </c>
      <c r="B1351" t="s">
        <v>3369</v>
      </c>
      <c r="C1351" t="s">
        <v>6408</v>
      </c>
      <c r="D1351" s="82">
        <v>20821</v>
      </c>
      <c r="E1351" t="s">
        <v>6409</v>
      </c>
      <c r="F1351">
        <v>176</v>
      </c>
      <c r="G1351" s="83">
        <v>175</v>
      </c>
      <c r="H1351">
        <v>1</v>
      </c>
      <c r="I1351" t="s">
        <v>6597</v>
      </c>
      <c r="K1351" t="s">
        <v>1127</v>
      </c>
      <c r="L1351" t="s">
        <v>5312</v>
      </c>
      <c r="M1351" t="s">
        <v>5312</v>
      </c>
      <c r="N1351" t="s">
        <v>6401</v>
      </c>
      <c r="O1351" t="s">
        <v>3368</v>
      </c>
      <c r="P1351" t="s">
        <v>6402</v>
      </c>
      <c r="Q1351" t="s">
        <v>1127</v>
      </c>
      <c r="R1351" t="s">
        <v>6437</v>
      </c>
      <c r="S1351" t="s">
        <v>6403</v>
      </c>
      <c r="T1351" t="s">
        <v>6404</v>
      </c>
      <c r="U1351" s="83" t="str">
        <f t="shared" si="21"/>
        <v>ALAMIT_7_UNIT 2</v>
      </c>
    </row>
    <row r="1352" spans="1:21" x14ac:dyDescent="0.25">
      <c r="A1352" t="s">
        <v>6397</v>
      </c>
      <c r="B1352" t="s">
        <v>3363</v>
      </c>
      <c r="C1352" t="s">
        <v>6408</v>
      </c>
      <c r="D1352" s="82">
        <v>20455</v>
      </c>
      <c r="E1352" t="s">
        <v>6409</v>
      </c>
      <c r="F1352">
        <v>175</v>
      </c>
      <c r="G1352" s="83">
        <v>174.56</v>
      </c>
      <c r="H1352">
        <v>1</v>
      </c>
      <c r="I1352" t="s">
        <v>6597</v>
      </c>
      <c r="K1352" t="s">
        <v>1127</v>
      </c>
      <c r="L1352" t="s">
        <v>5312</v>
      </c>
      <c r="M1352" t="s">
        <v>5312</v>
      </c>
      <c r="N1352" t="s">
        <v>6401</v>
      </c>
      <c r="O1352" t="s">
        <v>3362</v>
      </c>
      <c r="P1352" t="s">
        <v>6402</v>
      </c>
      <c r="Q1352" t="s">
        <v>1127</v>
      </c>
      <c r="R1352" t="s">
        <v>6437</v>
      </c>
      <c r="S1352" t="s">
        <v>6403</v>
      </c>
      <c r="T1352" t="s">
        <v>6404</v>
      </c>
      <c r="U1352" s="83" t="str">
        <f t="shared" si="21"/>
        <v>ALAMIT_7_UNIT 1</v>
      </c>
    </row>
    <row r="1353" spans="1:21" x14ac:dyDescent="0.25">
      <c r="A1353" t="s">
        <v>6397</v>
      </c>
      <c r="B1353" t="s">
        <v>4039</v>
      </c>
      <c r="C1353" t="s">
        <v>6408</v>
      </c>
      <c r="D1353" s="82">
        <v>31413</v>
      </c>
      <c r="E1353" t="s">
        <v>6409</v>
      </c>
      <c r="F1353">
        <v>25.4</v>
      </c>
      <c r="G1353" s="83">
        <v>25</v>
      </c>
      <c r="H1353">
        <v>1</v>
      </c>
      <c r="I1353" t="s">
        <v>6511</v>
      </c>
      <c r="K1353" t="s">
        <v>6427</v>
      </c>
      <c r="L1353" t="s">
        <v>5312</v>
      </c>
      <c r="M1353" t="s">
        <v>5312</v>
      </c>
      <c r="N1353" t="s">
        <v>6401</v>
      </c>
      <c r="O1353" t="s">
        <v>4038</v>
      </c>
      <c r="P1353" t="s">
        <v>6402</v>
      </c>
      <c r="Q1353" t="s">
        <v>6512</v>
      </c>
      <c r="R1353" t="s">
        <v>6425</v>
      </c>
      <c r="S1353" t="s">
        <v>6403</v>
      </c>
      <c r="T1353" t="s">
        <v>6407</v>
      </c>
      <c r="U1353" s="83" t="str">
        <f t="shared" si="21"/>
        <v>ALMEGT_1_UNIT 2</v>
      </c>
    </row>
    <row r="1354" spans="1:21" x14ac:dyDescent="0.25">
      <c r="A1354" t="s">
        <v>6397</v>
      </c>
      <c r="B1354" t="s">
        <v>3986</v>
      </c>
      <c r="C1354" t="s">
        <v>6408</v>
      </c>
      <c r="D1354" s="82">
        <v>31413</v>
      </c>
      <c r="E1354" t="s">
        <v>6409</v>
      </c>
      <c r="F1354">
        <v>25.4</v>
      </c>
      <c r="G1354" s="83">
        <v>25</v>
      </c>
      <c r="H1354">
        <v>1</v>
      </c>
      <c r="I1354" t="s">
        <v>6511</v>
      </c>
      <c r="K1354" t="s">
        <v>6427</v>
      </c>
      <c r="L1354" t="s">
        <v>5312</v>
      </c>
      <c r="M1354" t="s">
        <v>5312</v>
      </c>
      <c r="N1354" t="s">
        <v>6401</v>
      </c>
      <c r="O1354" t="s">
        <v>3985</v>
      </c>
      <c r="P1354" t="s">
        <v>6402</v>
      </c>
      <c r="Q1354" t="s">
        <v>6512</v>
      </c>
      <c r="R1354" t="s">
        <v>6425</v>
      </c>
      <c r="S1354" t="s">
        <v>6403</v>
      </c>
      <c r="T1354" t="s">
        <v>6407</v>
      </c>
      <c r="U1354" s="83" t="str">
        <f t="shared" si="21"/>
        <v>ALMEGT_1_UNIT 1</v>
      </c>
    </row>
    <row r="1355" spans="1:21" x14ac:dyDescent="0.25">
      <c r="A1355" t="s">
        <v>6397</v>
      </c>
      <c r="B1355" t="s">
        <v>3832</v>
      </c>
      <c r="C1355" t="s">
        <v>6408</v>
      </c>
      <c r="D1355" s="82">
        <v>37799</v>
      </c>
      <c r="E1355" t="s">
        <v>6409</v>
      </c>
      <c r="F1355">
        <v>45.5</v>
      </c>
      <c r="G1355" s="83">
        <v>43</v>
      </c>
      <c r="H1355">
        <v>1</v>
      </c>
      <c r="I1355" t="s">
        <v>3231</v>
      </c>
      <c r="K1355" t="s">
        <v>1127</v>
      </c>
      <c r="L1355" t="s">
        <v>5312</v>
      </c>
      <c r="M1355" t="s">
        <v>5312</v>
      </c>
      <c r="N1355" t="s">
        <v>6401</v>
      </c>
      <c r="O1355" t="s">
        <v>3831</v>
      </c>
      <c r="P1355" t="s">
        <v>6402</v>
      </c>
      <c r="Q1355" t="s">
        <v>7415</v>
      </c>
      <c r="R1355" t="s">
        <v>6425</v>
      </c>
      <c r="S1355" t="s">
        <v>6403</v>
      </c>
      <c r="T1355" t="s">
        <v>6404</v>
      </c>
      <c r="U1355" s="83" t="str">
        <f t="shared" si="21"/>
        <v>COLTON_6_AGUAM1</v>
      </c>
    </row>
    <row r="1356" spans="1:21" x14ac:dyDescent="0.25">
      <c r="A1356" t="s">
        <v>6397</v>
      </c>
      <c r="B1356" t="s">
        <v>3361</v>
      </c>
      <c r="C1356" t="s">
        <v>6408</v>
      </c>
      <c r="D1356" s="82">
        <v>41800</v>
      </c>
      <c r="E1356" t="s">
        <v>6418</v>
      </c>
      <c r="F1356">
        <v>290</v>
      </c>
      <c r="G1356" s="83">
        <v>290</v>
      </c>
      <c r="H1356">
        <v>1</v>
      </c>
      <c r="I1356" t="s">
        <v>6675</v>
      </c>
      <c r="K1356" t="s">
        <v>6456</v>
      </c>
      <c r="L1356" t="s">
        <v>5312</v>
      </c>
      <c r="M1356" t="s">
        <v>5312</v>
      </c>
      <c r="N1356" t="s">
        <v>6401</v>
      </c>
      <c r="O1356" t="s">
        <v>876</v>
      </c>
      <c r="P1356" t="s">
        <v>6402</v>
      </c>
      <c r="Q1356" t="s">
        <v>6456</v>
      </c>
      <c r="R1356" t="s">
        <v>6420</v>
      </c>
      <c r="S1356" t="s">
        <v>6403</v>
      </c>
      <c r="T1356" t="s">
        <v>6404</v>
      </c>
      <c r="U1356" s="83" t="str">
        <f t="shared" si="21"/>
        <v>AGUCAL_5_SOLAR1</v>
      </c>
    </row>
    <row r="1357" spans="1:21" x14ac:dyDescent="0.25">
      <c r="A1357" t="s">
        <v>6397</v>
      </c>
      <c r="B1357" t="s">
        <v>3888</v>
      </c>
      <c r="C1357" t="s">
        <v>6408</v>
      </c>
      <c r="D1357" s="82">
        <v>33165</v>
      </c>
      <c r="E1357" t="s">
        <v>6409</v>
      </c>
      <c r="F1357">
        <v>41.5</v>
      </c>
      <c r="G1357" s="83">
        <v>28.56</v>
      </c>
      <c r="H1357">
        <v>1</v>
      </c>
      <c r="I1357" t="s">
        <v>6639</v>
      </c>
      <c r="K1357" t="s">
        <v>6427</v>
      </c>
      <c r="L1357" t="s">
        <v>5312</v>
      </c>
      <c r="M1357" t="s">
        <v>5312</v>
      </c>
      <c r="N1357" t="s">
        <v>6401</v>
      </c>
      <c r="O1357" t="s">
        <v>3887</v>
      </c>
      <c r="P1357" t="s">
        <v>6402</v>
      </c>
      <c r="Q1357" t="s">
        <v>6427</v>
      </c>
      <c r="R1357" t="s">
        <v>6425</v>
      </c>
      <c r="S1357" t="s">
        <v>6403</v>
      </c>
      <c r="T1357" t="s">
        <v>6407</v>
      </c>
      <c r="U1357" s="83" t="str">
        <f t="shared" si="21"/>
        <v>CALPIN_1_AGNEW</v>
      </c>
    </row>
    <row r="1358" spans="1:21" x14ac:dyDescent="0.25">
      <c r="A1358" t="s">
        <v>6397</v>
      </c>
      <c r="B1358" t="s">
        <v>3590</v>
      </c>
      <c r="C1358" t="s">
        <v>6408</v>
      </c>
      <c r="D1358" s="82">
        <v>32297</v>
      </c>
      <c r="E1358" t="s">
        <v>6409</v>
      </c>
      <c r="F1358">
        <v>12.5</v>
      </c>
      <c r="G1358" s="83">
        <v>8.5</v>
      </c>
      <c r="H1358">
        <v>1</v>
      </c>
      <c r="I1358" t="s">
        <v>6414</v>
      </c>
      <c r="K1358" t="s">
        <v>6427</v>
      </c>
      <c r="L1358" t="s">
        <v>5319</v>
      </c>
      <c r="M1358" t="s">
        <v>5312</v>
      </c>
      <c r="N1358" t="s">
        <v>6401</v>
      </c>
      <c r="O1358" t="s">
        <v>3589</v>
      </c>
      <c r="P1358" t="s">
        <v>6402</v>
      </c>
      <c r="Q1358" t="s">
        <v>6427</v>
      </c>
      <c r="R1358" t="s">
        <v>6425</v>
      </c>
      <c r="S1358" t="s">
        <v>6403</v>
      </c>
      <c r="T1358" t="s">
        <v>6451</v>
      </c>
      <c r="U1358" s="83" t="str">
        <f t="shared" si="21"/>
        <v>CHEVCO_6_UNIT 2</v>
      </c>
    </row>
    <row r="1359" spans="1:21" x14ac:dyDescent="0.25">
      <c r="A1359" t="s">
        <v>6397</v>
      </c>
      <c r="B1359" t="s">
        <v>3344</v>
      </c>
      <c r="C1359" t="s">
        <v>6408</v>
      </c>
      <c r="D1359" s="82">
        <v>41780</v>
      </c>
      <c r="E1359" t="s">
        <v>6418</v>
      </c>
      <c r="F1359">
        <v>20</v>
      </c>
      <c r="G1359" s="83">
        <v>20</v>
      </c>
      <c r="H1359">
        <v>1</v>
      </c>
      <c r="I1359" t="s">
        <v>1494</v>
      </c>
      <c r="K1359" t="s">
        <v>6427</v>
      </c>
      <c r="L1359" t="s">
        <v>5312</v>
      </c>
      <c r="M1359" t="s">
        <v>5312</v>
      </c>
      <c r="N1359" t="s">
        <v>6401</v>
      </c>
      <c r="O1359" t="s">
        <v>1495</v>
      </c>
      <c r="P1359" t="s">
        <v>6402</v>
      </c>
      <c r="Q1359" t="s">
        <v>6427</v>
      </c>
      <c r="R1359" t="s">
        <v>6420</v>
      </c>
      <c r="S1359" t="s">
        <v>6403</v>
      </c>
      <c r="T1359" t="s">
        <v>6451</v>
      </c>
      <c r="U1359" s="83" t="str">
        <f t="shared" si="21"/>
        <v>ADOBEE_1_SOLAR</v>
      </c>
    </row>
    <row r="1360" spans="1:21" x14ac:dyDescent="0.25">
      <c r="A1360" t="s">
        <v>6397</v>
      </c>
      <c r="B1360" t="s">
        <v>1825</v>
      </c>
      <c r="C1360" t="s">
        <v>6408</v>
      </c>
      <c r="D1360" s="82">
        <v>42361</v>
      </c>
      <c r="E1360" t="s">
        <v>6418</v>
      </c>
      <c r="F1360">
        <v>20</v>
      </c>
      <c r="G1360" s="83">
        <v>20</v>
      </c>
      <c r="H1360">
        <v>1</v>
      </c>
      <c r="I1360" t="s">
        <v>6545</v>
      </c>
      <c r="K1360" t="s">
        <v>6427</v>
      </c>
      <c r="L1360" t="s">
        <v>5312</v>
      </c>
      <c r="M1360" t="s">
        <v>5312</v>
      </c>
      <c r="N1360" t="s">
        <v>6401</v>
      </c>
      <c r="O1360" t="s">
        <v>1826</v>
      </c>
      <c r="P1360" t="s">
        <v>6402</v>
      </c>
      <c r="Q1360" t="s">
        <v>6427</v>
      </c>
      <c r="R1360" t="s">
        <v>6420</v>
      </c>
      <c r="S1360" t="s">
        <v>6403</v>
      </c>
      <c r="T1360" t="s">
        <v>6407</v>
      </c>
      <c r="U1360" s="83" t="str">
        <f t="shared" si="21"/>
        <v>ADERA_1_SOLAR1</v>
      </c>
    </row>
    <row r="1361" spans="1:21" x14ac:dyDescent="0.25">
      <c r="A1361" t="s">
        <v>6397</v>
      </c>
      <c r="B1361" t="s">
        <v>1856</v>
      </c>
      <c r="C1361" t="s">
        <v>6408</v>
      </c>
      <c r="D1361" s="82">
        <v>42186</v>
      </c>
      <c r="E1361" t="s">
        <v>6418</v>
      </c>
      <c r="F1361">
        <v>7</v>
      </c>
      <c r="G1361" s="83">
        <v>7</v>
      </c>
      <c r="H1361">
        <v>1</v>
      </c>
      <c r="I1361" t="s">
        <v>6763</v>
      </c>
      <c r="K1361" t="s">
        <v>1127</v>
      </c>
      <c r="L1361" t="s">
        <v>5312</v>
      </c>
      <c r="M1361" t="s">
        <v>5312</v>
      </c>
      <c r="N1361" t="s">
        <v>6401</v>
      </c>
      <c r="O1361" t="s">
        <v>1857</v>
      </c>
      <c r="P1361" t="s">
        <v>6402</v>
      </c>
      <c r="Q1361" t="s">
        <v>1127</v>
      </c>
      <c r="R1361" t="s">
        <v>6420</v>
      </c>
      <c r="S1361" t="s">
        <v>6403</v>
      </c>
      <c r="T1361" t="s">
        <v>6404</v>
      </c>
      <c r="U1361" s="83" t="str">
        <f t="shared" si="21"/>
        <v>VICTOR_1_SOLAR3</v>
      </c>
    </row>
    <row r="1362" spans="1:21" x14ac:dyDescent="0.25">
      <c r="A1362" t="s">
        <v>6397</v>
      </c>
      <c r="B1362" t="s">
        <v>2850</v>
      </c>
      <c r="C1362" t="s">
        <v>6408</v>
      </c>
      <c r="D1362" s="82">
        <v>42250</v>
      </c>
      <c r="E1362" t="s">
        <v>6418</v>
      </c>
      <c r="F1362">
        <v>20</v>
      </c>
      <c r="G1362" s="83">
        <v>20</v>
      </c>
      <c r="H1362">
        <v>1</v>
      </c>
      <c r="I1362" t="s">
        <v>1805</v>
      </c>
      <c r="K1362" t="s">
        <v>1127</v>
      </c>
      <c r="L1362" t="s">
        <v>5312</v>
      </c>
      <c r="M1362" t="s">
        <v>5312</v>
      </c>
      <c r="N1362" t="s">
        <v>6401</v>
      </c>
      <c r="O1362" t="s">
        <v>1806</v>
      </c>
      <c r="P1362" t="s">
        <v>6402</v>
      </c>
      <c r="Q1362" t="s">
        <v>1127</v>
      </c>
      <c r="R1362" t="s">
        <v>6420</v>
      </c>
      <c r="S1362" t="s">
        <v>6403</v>
      </c>
      <c r="T1362" t="s">
        <v>6404</v>
      </c>
      <c r="U1362" s="83" t="str">
        <f t="shared" si="21"/>
        <v>VICTOR_1_SOLAR4</v>
      </c>
    </row>
    <row r="1363" spans="1:21" x14ac:dyDescent="0.25">
      <c r="A1363" t="s">
        <v>6397</v>
      </c>
      <c r="B1363" t="s">
        <v>3342</v>
      </c>
      <c r="C1363" t="s">
        <v>6408</v>
      </c>
      <c r="D1363" s="82">
        <v>41986</v>
      </c>
      <c r="E1363" t="s">
        <v>6418</v>
      </c>
      <c r="F1363">
        <v>19</v>
      </c>
      <c r="G1363" s="83">
        <v>19</v>
      </c>
      <c r="H1363">
        <v>1</v>
      </c>
      <c r="I1363" t="s">
        <v>6590</v>
      </c>
      <c r="K1363" t="s">
        <v>6427</v>
      </c>
      <c r="L1363" t="s">
        <v>5312</v>
      </c>
      <c r="M1363" t="s">
        <v>5312</v>
      </c>
      <c r="N1363" t="s">
        <v>6401</v>
      </c>
      <c r="O1363" t="s">
        <v>1715</v>
      </c>
      <c r="P1363" t="s">
        <v>6402</v>
      </c>
      <c r="Q1363" t="s">
        <v>6427</v>
      </c>
      <c r="R1363" t="s">
        <v>6420</v>
      </c>
      <c r="S1363" t="s">
        <v>6403</v>
      </c>
      <c r="T1363" t="s">
        <v>6407</v>
      </c>
      <c r="U1363" s="83" t="str">
        <f t="shared" si="21"/>
        <v>ADMEST_6_SOLAR</v>
      </c>
    </row>
    <row r="1364" spans="1:21" x14ac:dyDescent="0.25">
      <c r="A1364" t="s">
        <v>6397</v>
      </c>
      <c r="B1364" t="s">
        <v>6340</v>
      </c>
      <c r="C1364" t="s">
        <v>6408</v>
      </c>
      <c r="D1364" s="82">
        <v>41353</v>
      </c>
      <c r="E1364" t="s">
        <v>3785</v>
      </c>
      <c r="F1364">
        <v>0.6</v>
      </c>
      <c r="G1364" s="83">
        <v>0.6</v>
      </c>
      <c r="H1364">
        <v>1</v>
      </c>
      <c r="I1364" t="s">
        <v>82</v>
      </c>
      <c r="K1364" t="s">
        <v>6427</v>
      </c>
      <c r="L1364" t="s">
        <v>5312</v>
      </c>
      <c r="M1364" t="s">
        <v>5312</v>
      </c>
      <c r="N1364" t="s">
        <v>6401</v>
      </c>
      <c r="O1364" t="s">
        <v>83</v>
      </c>
      <c r="P1364" t="s">
        <v>6402</v>
      </c>
      <c r="Q1364" t="s">
        <v>6427</v>
      </c>
      <c r="R1364" t="s">
        <v>6410</v>
      </c>
      <c r="S1364" t="s">
        <v>6403</v>
      </c>
      <c r="T1364" t="s">
        <v>6451</v>
      </c>
      <c r="U1364" s="83" t="str">
        <f t="shared" si="21"/>
        <v>TUPMAN_1_BIOGAS</v>
      </c>
    </row>
    <row r="1365" spans="1:21" x14ac:dyDescent="0.25">
      <c r="A1365" t="s">
        <v>6397</v>
      </c>
      <c r="B1365" t="s">
        <v>3840</v>
      </c>
      <c r="C1365" t="s">
        <v>6408</v>
      </c>
      <c r="D1365" s="82">
        <v>42125</v>
      </c>
      <c r="E1365" t="s">
        <v>6418</v>
      </c>
      <c r="F1365">
        <v>1.5</v>
      </c>
      <c r="G1365" s="83">
        <v>1.5</v>
      </c>
      <c r="H1365">
        <v>1</v>
      </c>
      <c r="I1365" t="s">
        <v>6825</v>
      </c>
      <c r="K1365" t="s">
        <v>6427</v>
      </c>
      <c r="L1365" t="s">
        <v>5312</v>
      </c>
      <c r="M1365" t="s">
        <v>5312</v>
      </c>
      <c r="N1365" t="s">
        <v>6401</v>
      </c>
      <c r="O1365" t="s">
        <v>783</v>
      </c>
      <c r="P1365" t="s">
        <v>6402</v>
      </c>
      <c r="Q1365" t="s">
        <v>6427</v>
      </c>
      <c r="R1365" t="s">
        <v>6420</v>
      </c>
      <c r="S1365" t="s">
        <v>6403</v>
      </c>
      <c r="T1365" t="s">
        <v>6407</v>
      </c>
      <c r="U1365" s="83" t="str">
        <f t="shared" si="21"/>
        <v>ELCAP_1_SOLAR</v>
      </c>
    </row>
  </sheetData>
  <autoFilter ref="A1:U1365" xr:uid="{DD8E0059-A913-42A8-813E-B0666D7EC236}"/>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5C4F4-99CC-41DB-B0D7-A04424B56805}">
  <dimension ref="A1:T1768"/>
  <sheetViews>
    <sheetView topLeftCell="A364" zoomScale="80" zoomScaleNormal="80" workbookViewId="0">
      <selection activeCell="A399" sqref="A399"/>
    </sheetView>
  </sheetViews>
  <sheetFormatPr defaultRowHeight="15" x14ac:dyDescent="0.25"/>
  <cols>
    <col min="1" max="1" width="25.7109375" style="83" bestFit="1" customWidth="1"/>
    <col min="2" max="2" width="47" bestFit="1" customWidth="1"/>
    <col min="3" max="3" width="44.140625" bestFit="1" customWidth="1"/>
    <col min="4" max="11" width="8.28515625" bestFit="1" customWidth="1"/>
    <col min="12" max="12" width="8.28515625" style="83" bestFit="1" customWidth="1"/>
    <col min="13" max="15" width="8.28515625" bestFit="1" customWidth="1"/>
    <col min="16" max="16" width="13.5703125" bestFit="1" customWidth="1"/>
    <col min="17" max="17" width="12.85546875" bestFit="1" customWidth="1"/>
    <col min="18" max="18" width="10" bestFit="1" customWidth="1"/>
    <col min="19" max="19" width="8" bestFit="1" customWidth="1"/>
    <col min="20" max="20" width="183.28515625" bestFit="1" customWidth="1"/>
    <col min="257" max="257" width="21.140625" bestFit="1" customWidth="1"/>
    <col min="258" max="258" width="16.140625" customWidth="1"/>
    <col min="259" max="259" width="48" customWidth="1"/>
    <col min="260" max="271" width="7" bestFit="1" customWidth="1"/>
    <col min="272" max="272" width="4.5703125" customWidth="1"/>
    <col min="273" max="273" width="9" customWidth="1"/>
    <col min="274" max="274" width="9.5703125" customWidth="1"/>
    <col min="275" max="275" width="10" bestFit="1" customWidth="1"/>
    <col min="276" max="276" width="12.85546875" bestFit="1" customWidth="1"/>
    <col min="513" max="513" width="21.140625" bestFit="1" customWidth="1"/>
    <col min="514" max="514" width="16.140625" customWidth="1"/>
    <col min="515" max="515" width="48" customWidth="1"/>
    <col min="516" max="527" width="7" bestFit="1" customWidth="1"/>
    <col min="528" max="528" width="4.5703125" customWidth="1"/>
    <col min="529" max="529" width="9" customWidth="1"/>
    <col min="530" max="530" width="9.5703125" customWidth="1"/>
    <col min="531" max="531" width="10" bestFit="1" customWidth="1"/>
    <col min="532" max="532" width="12.85546875" bestFit="1" customWidth="1"/>
    <col min="769" max="769" width="21.140625" bestFit="1" customWidth="1"/>
    <col min="770" max="770" width="16.140625" customWidth="1"/>
    <col min="771" max="771" width="48" customWidth="1"/>
    <col min="772" max="783" width="7" bestFit="1" customWidth="1"/>
    <col min="784" max="784" width="4.5703125" customWidth="1"/>
    <col min="785" max="785" width="9" customWidth="1"/>
    <col min="786" max="786" width="9.5703125" customWidth="1"/>
    <col min="787" max="787" width="10" bestFit="1" customWidth="1"/>
    <col min="788" max="788" width="12.85546875" bestFit="1" customWidth="1"/>
    <col min="1025" max="1025" width="21.140625" bestFit="1" customWidth="1"/>
    <col min="1026" max="1026" width="16.140625" customWidth="1"/>
    <col min="1027" max="1027" width="48" customWidth="1"/>
    <col min="1028" max="1039" width="7" bestFit="1" customWidth="1"/>
    <col min="1040" max="1040" width="4.5703125" customWidth="1"/>
    <col min="1041" max="1041" width="9" customWidth="1"/>
    <col min="1042" max="1042" width="9.5703125" customWidth="1"/>
    <col min="1043" max="1043" width="10" bestFit="1" customWidth="1"/>
    <col min="1044" max="1044" width="12.85546875" bestFit="1" customWidth="1"/>
    <col min="1281" max="1281" width="21.140625" bestFit="1" customWidth="1"/>
    <col min="1282" max="1282" width="16.140625" customWidth="1"/>
    <col min="1283" max="1283" width="48" customWidth="1"/>
    <col min="1284" max="1295" width="7" bestFit="1" customWidth="1"/>
    <col min="1296" max="1296" width="4.5703125" customWidth="1"/>
    <col min="1297" max="1297" width="9" customWidth="1"/>
    <col min="1298" max="1298" width="9.5703125" customWidth="1"/>
    <col min="1299" max="1299" width="10" bestFit="1" customWidth="1"/>
    <col min="1300" max="1300" width="12.85546875" bestFit="1" customWidth="1"/>
    <col min="1537" max="1537" width="21.140625" bestFit="1" customWidth="1"/>
    <col min="1538" max="1538" width="16.140625" customWidth="1"/>
    <col min="1539" max="1539" width="48" customWidth="1"/>
    <col min="1540" max="1551" width="7" bestFit="1" customWidth="1"/>
    <col min="1552" max="1552" width="4.5703125" customWidth="1"/>
    <col min="1553" max="1553" width="9" customWidth="1"/>
    <col min="1554" max="1554" width="9.5703125" customWidth="1"/>
    <col min="1555" max="1555" width="10" bestFit="1" customWidth="1"/>
    <col min="1556" max="1556" width="12.85546875" bestFit="1" customWidth="1"/>
    <col min="1793" max="1793" width="21.140625" bestFit="1" customWidth="1"/>
    <col min="1794" max="1794" width="16.140625" customWidth="1"/>
    <col min="1795" max="1795" width="48" customWidth="1"/>
    <col min="1796" max="1807" width="7" bestFit="1" customWidth="1"/>
    <col min="1808" max="1808" width="4.5703125" customWidth="1"/>
    <col min="1809" max="1809" width="9" customWidth="1"/>
    <col min="1810" max="1810" width="9.5703125" customWidth="1"/>
    <col min="1811" max="1811" width="10" bestFit="1" customWidth="1"/>
    <col min="1812" max="1812" width="12.85546875" bestFit="1" customWidth="1"/>
    <col min="2049" max="2049" width="21.140625" bestFit="1" customWidth="1"/>
    <col min="2050" max="2050" width="16.140625" customWidth="1"/>
    <col min="2051" max="2051" width="48" customWidth="1"/>
    <col min="2052" max="2063" width="7" bestFit="1" customWidth="1"/>
    <col min="2064" max="2064" width="4.5703125" customWidth="1"/>
    <col min="2065" max="2065" width="9" customWidth="1"/>
    <col min="2066" max="2066" width="9.5703125" customWidth="1"/>
    <col min="2067" max="2067" width="10" bestFit="1" customWidth="1"/>
    <col min="2068" max="2068" width="12.85546875" bestFit="1" customWidth="1"/>
    <col min="2305" max="2305" width="21.140625" bestFit="1" customWidth="1"/>
    <col min="2306" max="2306" width="16.140625" customWidth="1"/>
    <col min="2307" max="2307" width="48" customWidth="1"/>
    <col min="2308" max="2319" width="7" bestFit="1" customWidth="1"/>
    <col min="2320" max="2320" width="4.5703125" customWidth="1"/>
    <col min="2321" max="2321" width="9" customWidth="1"/>
    <col min="2322" max="2322" width="9.5703125" customWidth="1"/>
    <col min="2323" max="2323" width="10" bestFit="1" customWidth="1"/>
    <col min="2324" max="2324" width="12.85546875" bestFit="1" customWidth="1"/>
    <col min="2561" max="2561" width="21.140625" bestFit="1" customWidth="1"/>
    <col min="2562" max="2562" width="16.140625" customWidth="1"/>
    <col min="2563" max="2563" width="48" customWidth="1"/>
    <col min="2564" max="2575" width="7" bestFit="1" customWidth="1"/>
    <col min="2576" max="2576" width="4.5703125" customWidth="1"/>
    <col min="2577" max="2577" width="9" customWidth="1"/>
    <col min="2578" max="2578" width="9.5703125" customWidth="1"/>
    <col min="2579" max="2579" width="10" bestFit="1" customWidth="1"/>
    <col min="2580" max="2580" width="12.85546875" bestFit="1" customWidth="1"/>
    <col min="2817" max="2817" width="21.140625" bestFit="1" customWidth="1"/>
    <col min="2818" max="2818" width="16.140625" customWidth="1"/>
    <col min="2819" max="2819" width="48" customWidth="1"/>
    <col min="2820" max="2831" width="7" bestFit="1" customWidth="1"/>
    <col min="2832" max="2832" width="4.5703125" customWidth="1"/>
    <col min="2833" max="2833" width="9" customWidth="1"/>
    <col min="2834" max="2834" width="9.5703125" customWidth="1"/>
    <col min="2835" max="2835" width="10" bestFit="1" customWidth="1"/>
    <col min="2836" max="2836" width="12.85546875" bestFit="1" customWidth="1"/>
    <col min="3073" max="3073" width="21.140625" bestFit="1" customWidth="1"/>
    <col min="3074" max="3074" width="16.140625" customWidth="1"/>
    <col min="3075" max="3075" width="48" customWidth="1"/>
    <col min="3076" max="3087" width="7" bestFit="1" customWidth="1"/>
    <col min="3088" max="3088" width="4.5703125" customWidth="1"/>
    <col min="3089" max="3089" width="9" customWidth="1"/>
    <col min="3090" max="3090" width="9.5703125" customWidth="1"/>
    <col min="3091" max="3091" width="10" bestFit="1" customWidth="1"/>
    <col min="3092" max="3092" width="12.85546875" bestFit="1" customWidth="1"/>
    <col min="3329" max="3329" width="21.140625" bestFit="1" customWidth="1"/>
    <col min="3330" max="3330" width="16.140625" customWidth="1"/>
    <col min="3331" max="3331" width="48" customWidth="1"/>
    <col min="3332" max="3343" width="7" bestFit="1" customWidth="1"/>
    <col min="3344" max="3344" width="4.5703125" customWidth="1"/>
    <col min="3345" max="3345" width="9" customWidth="1"/>
    <col min="3346" max="3346" width="9.5703125" customWidth="1"/>
    <col min="3347" max="3347" width="10" bestFit="1" customWidth="1"/>
    <col min="3348" max="3348" width="12.85546875" bestFit="1" customWidth="1"/>
    <col min="3585" max="3585" width="21.140625" bestFit="1" customWidth="1"/>
    <col min="3586" max="3586" width="16.140625" customWidth="1"/>
    <col min="3587" max="3587" width="48" customWidth="1"/>
    <col min="3588" max="3599" width="7" bestFit="1" customWidth="1"/>
    <col min="3600" max="3600" width="4.5703125" customWidth="1"/>
    <col min="3601" max="3601" width="9" customWidth="1"/>
    <col min="3602" max="3602" width="9.5703125" customWidth="1"/>
    <col min="3603" max="3603" width="10" bestFit="1" customWidth="1"/>
    <col min="3604" max="3604" width="12.85546875" bestFit="1" customWidth="1"/>
    <col min="3841" max="3841" width="21.140625" bestFit="1" customWidth="1"/>
    <col min="3842" max="3842" width="16.140625" customWidth="1"/>
    <col min="3843" max="3843" width="48" customWidth="1"/>
    <col min="3844" max="3855" width="7" bestFit="1" customWidth="1"/>
    <col min="3856" max="3856" width="4.5703125" customWidth="1"/>
    <col min="3857" max="3857" width="9" customWidth="1"/>
    <col min="3858" max="3858" width="9.5703125" customWidth="1"/>
    <col min="3859" max="3859" width="10" bestFit="1" customWidth="1"/>
    <col min="3860" max="3860" width="12.85546875" bestFit="1" customWidth="1"/>
    <col min="4097" max="4097" width="21.140625" bestFit="1" customWidth="1"/>
    <col min="4098" max="4098" width="16.140625" customWidth="1"/>
    <col min="4099" max="4099" width="48" customWidth="1"/>
    <col min="4100" max="4111" width="7" bestFit="1" customWidth="1"/>
    <col min="4112" max="4112" width="4.5703125" customWidth="1"/>
    <col min="4113" max="4113" width="9" customWidth="1"/>
    <col min="4114" max="4114" width="9.5703125" customWidth="1"/>
    <col min="4115" max="4115" width="10" bestFit="1" customWidth="1"/>
    <col min="4116" max="4116" width="12.85546875" bestFit="1" customWidth="1"/>
    <col min="4353" max="4353" width="21.140625" bestFit="1" customWidth="1"/>
    <col min="4354" max="4354" width="16.140625" customWidth="1"/>
    <col min="4355" max="4355" width="48" customWidth="1"/>
    <col min="4356" max="4367" width="7" bestFit="1" customWidth="1"/>
    <col min="4368" max="4368" width="4.5703125" customWidth="1"/>
    <col min="4369" max="4369" width="9" customWidth="1"/>
    <col min="4370" max="4370" width="9.5703125" customWidth="1"/>
    <col min="4371" max="4371" width="10" bestFit="1" customWidth="1"/>
    <col min="4372" max="4372" width="12.85546875" bestFit="1" customWidth="1"/>
    <col min="4609" max="4609" width="21.140625" bestFit="1" customWidth="1"/>
    <col min="4610" max="4610" width="16.140625" customWidth="1"/>
    <col min="4611" max="4611" width="48" customWidth="1"/>
    <col min="4612" max="4623" width="7" bestFit="1" customWidth="1"/>
    <col min="4624" max="4624" width="4.5703125" customWidth="1"/>
    <col min="4625" max="4625" width="9" customWidth="1"/>
    <col min="4626" max="4626" width="9.5703125" customWidth="1"/>
    <col min="4627" max="4627" width="10" bestFit="1" customWidth="1"/>
    <col min="4628" max="4628" width="12.85546875" bestFit="1" customWidth="1"/>
    <col min="4865" max="4865" width="21.140625" bestFit="1" customWidth="1"/>
    <col min="4866" max="4866" width="16.140625" customWidth="1"/>
    <col min="4867" max="4867" width="48" customWidth="1"/>
    <col min="4868" max="4879" width="7" bestFit="1" customWidth="1"/>
    <col min="4880" max="4880" width="4.5703125" customWidth="1"/>
    <col min="4881" max="4881" width="9" customWidth="1"/>
    <col min="4882" max="4882" width="9.5703125" customWidth="1"/>
    <col min="4883" max="4883" width="10" bestFit="1" customWidth="1"/>
    <col min="4884" max="4884" width="12.85546875" bestFit="1" customWidth="1"/>
    <col min="5121" max="5121" width="21.140625" bestFit="1" customWidth="1"/>
    <col min="5122" max="5122" width="16.140625" customWidth="1"/>
    <col min="5123" max="5123" width="48" customWidth="1"/>
    <col min="5124" max="5135" width="7" bestFit="1" customWidth="1"/>
    <col min="5136" max="5136" width="4.5703125" customWidth="1"/>
    <col min="5137" max="5137" width="9" customWidth="1"/>
    <col min="5138" max="5138" width="9.5703125" customWidth="1"/>
    <col min="5139" max="5139" width="10" bestFit="1" customWidth="1"/>
    <col min="5140" max="5140" width="12.85546875" bestFit="1" customWidth="1"/>
    <col min="5377" max="5377" width="21.140625" bestFit="1" customWidth="1"/>
    <col min="5378" max="5378" width="16.140625" customWidth="1"/>
    <col min="5379" max="5379" width="48" customWidth="1"/>
    <col min="5380" max="5391" width="7" bestFit="1" customWidth="1"/>
    <col min="5392" max="5392" width="4.5703125" customWidth="1"/>
    <col min="5393" max="5393" width="9" customWidth="1"/>
    <col min="5394" max="5394" width="9.5703125" customWidth="1"/>
    <col min="5395" max="5395" width="10" bestFit="1" customWidth="1"/>
    <col min="5396" max="5396" width="12.85546875" bestFit="1" customWidth="1"/>
    <col min="5633" max="5633" width="21.140625" bestFit="1" customWidth="1"/>
    <col min="5634" max="5634" width="16.140625" customWidth="1"/>
    <col min="5635" max="5635" width="48" customWidth="1"/>
    <col min="5636" max="5647" width="7" bestFit="1" customWidth="1"/>
    <col min="5648" max="5648" width="4.5703125" customWidth="1"/>
    <col min="5649" max="5649" width="9" customWidth="1"/>
    <col min="5650" max="5650" width="9.5703125" customWidth="1"/>
    <col min="5651" max="5651" width="10" bestFit="1" customWidth="1"/>
    <col min="5652" max="5652" width="12.85546875" bestFit="1" customWidth="1"/>
    <col min="5889" max="5889" width="21.140625" bestFit="1" customWidth="1"/>
    <col min="5890" max="5890" width="16.140625" customWidth="1"/>
    <col min="5891" max="5891" width="48" customWidth="1"/>
    <col min="5892" max="5903" width="7" bestFit="1" customWidth="1"/>
    <col min="5904" max="5904" width="4.5703125" customWidth="1"/>
    <col min="5905" max="5905" width="9" customWidth="1"/>
    <col min="5906" max="5906" width="9.5703125" customWidth="1"/>
    <col min="5907" max="5907" width="10" bestFit="1" customWidth="1"/>
    <col min="5908" max="5908" width="12.85546875" bestFit="1" customWidth="1"/>
    <col min="6145" max="6145" width="21.140625" bestFit="1" customWidth="1"/>
    <col min="6146" max="6146" width="16.140625" customWidth="1"/>
    <col min="6147" max="6147" width="48" customWidth="1"/>
    <col min="6148" max="6159" width="7" bestFit="1" customWidth="1"/>
    <col min="6160" max="6160" width="4.5703125" customWidth="1"/>
    <col min="6161" max="6161" width="9" customWidth="1"/>
    <col min="6162" max="6162" width="9.5703125" customWidth="1"/>
    <col min="6163" max="6163" width="10" bestFit="1" customWidth="1"/>
    <col min="6164" max="6164" width="12.85546875" bestFit="1" customWidth="1"/>
    <col min="6401" max="6401" width="21.140625" bestFit="1" customWidth="1"/>
    <col min="6402" max="6402" width="16.140625" customWidth="1"/>
    <col min="6403" max="6403" width="48" customWidth="1"/>
    <col min="6404" max="6415" width="7" bestFit="1" customWidth="1"/>
    <col min="6416" max="6416" width="4.5703125" customWidth="1"/>
    <col min="6417" max="6417" width="9" customWidth="1"/>
    <col min="6418" max="6418" width="9.5703125" customWidth="1"/>
    <col min="6419" max="6419" width="10" bestFit="1" customWidth="1"/>
    <col min="6420" max="6420" width="12.85546875" bestFit="1" customWidth="1"/>
    <col min="6657" max="6657" width="21.140625" bestFit="1" customWidth="1"/>
    <col min="6658" max="6658" width="16.140625" customWidth="1"/>
    <col min="6659" max="6659" width="48" customWidth="1"/>
    <col min="6660" max="6671" width="7" bestFit="1" customWidth="1"/>
    <col min="6672" max="6672" width="4.5703125" customWidth="1"/>
    <col min="6673" max="6673" width="9" customWidth="1"/>
    <col min="6674" max="6674" width="9.5703125" customWidth="1"/>
    <col min="6675" max="6675" width="10" bestFit="1" customWidth="1"/>
    <col min="6676" max="6676" width="12.85546875" bestFit="1" customWidth="1"/>
    <col min="6913" max="6913" width="21.140625" bestFit="1" customWidth="1"/>
    <col min="6914" max="6914" width="16.140625" customWidth="1"/>
    <col min="6915" max="6915" width="48" customWidth="1"/>
    <col min="6916" max="6927" width="7" bestFit="1" customWidth="1"/>
    <col min="6928" max="6928" width="4.5703125" customWidth="1"/>
    <col min="6929" max="6929" width="9" customWidth="1"/>
    <col min="6930" max="6930" width="9.5703125" customWidth="1"/>
    <col min="6931" max="6931" width="10" bestFit="1" customWidth="1"/>
    <col min="6932" max="6932" width="12.85546875" bestFit="1" customWidth="1"/>
    <col min="7169" max="7169" width="21.140625" bestFit="1" customWidth="1"/>
    <col min="7170" max="7170" width="16.140625" customWidth="1"/>
    <col min="7171" max="7171" width="48" customWidth="1"/>
    <col min="7172" max="7183" width="7" bestFit="1" customWidth="1"/>
    <col min="7184" max="7184" width="4.5703125" customWidth="1"/>
    <col min="7185" max="7185" width="9" customWidth="1"/>
    <col min="7186" max="7186" width="9.5703125" customWidth="1"/>
    <col min="7187" max="7187" width="10" bestFit="1" customWidth="1"/>
    <col min="7188" max="7188" width="12.85546875" bestFit="1" customWidth="1"/>
    <col min="7425" max="7425" width="21.140625" bestFit="1" customWidth="1"/>
    <col min="7426" max="7426" width="16.140625" customWidth="1"/>
    <col min="7427" max="7427" width="48" customWidth="1"/>
    <col min="7428" max="7439" width="7" bestFit="1" customWidth="1"/>
    <col min="7440" max="7440" width="4.5703125" customWidth="1"/>
    <col min="7441" max="7441" width="9" customWidth="1"/>
    <col min="7442" max="7442" width="9.5703125" customWidth="1"/>
    <col min="7443" max="7443" width="10" bestFit="1" customWidth="1"/>
    <col min="7444" max="7444" width="12.85546875" bestFit="1" customWidth="1"/>
    <col min="7681" max="7681" width="21.140625" bestFit="1" customWidth="1"/>
    <col min="7682" max="7682" width="16.140625" customWidth="1"/>
    <col min="7683" max="7683" width="48" customWidth="1"/>
    <col min="7684" max="7695" width="7" bestFit="1" customWidth="1"/>
    <col min="7696" max="7696" width="4.5703125" customWidth="1"/>
    <col min="7697" max="7697" width="9" customWidth="1"/>
    <col min="7698" max="7698" width="9.5703125" customWidth="1"/>
    <col min="7699" max="7699" width="10" bestFit="1" customWidth="1"/>
    <col min="7700" max="7700" width="12.85546875" bestFit="1" customWidth="1"/>
    <col min="7937" max="7937" width="21.140625" bestFit="1" customWidth="1"/>
    <col min="7938" max="7938" width="16.140625" customWidth="1"/>
    <col min="7939" max="7939" width="48" customWidth="1"/>
    <col min="7940" max="7951" width="7" bestFit="1" customWidth="1"/>
    <col min="7952" max="7952" width="4.5703125" customWidth="1"/>
    <col min="7953" max="7953" width="9" customWidth="1"/>
    <col min="7954" max="7954" width="9.5703125" customWidth="1"/>
    <col min="7955" max="7955" width="10" bestFit="1" customWidth="1"/>
    <col min="7956" max="7956" width="12.85546875" bestFit="1" customWidth="1"/>
    <col min="8193" max="8193" width="21.140625" bestFit="1" customWidth="1"/>
    <col min="8194" max="8194" width="16.140625" customWidth="1"/>
    <col min="8195" max="8195" width="48" customWidth="1"/>
    <col min="8196" max="8207" width="7" bestFit="1" customWidth="1"/>
    <col min="8208" max="8208" width="4.5703125" customWidth="1"/>
    <col min="8209" max="8209" width="9" customWidth="1"/>
    <col min="8210" max="8210" width="9.5703125" customWidth="1"/>
    <col min="8211" max="8211" width="10" bestFit="1" customWidth="1"/>
    <col min="8212" max="8212" width="12.85546875" bestFit="1" customWidth="1"/>
    <col min="8449" max="8449" width="21.140625" bestFit="1" customWidth="1"/>
    <col min="8450" max="8450" width="16.140625" customWidth="1"/>
    <col min="8451" max="8451" width="48" customWidth="1"/>
    <col min="8452" max="8463" width="7" bestFit="1" customWidth="1"/>
    <col min="8464" max="8464" width="4.5703125" customWidth="1"/>
    <col min="8465" max="8465" width="9" customWidth="1"/>
    <col min="8466" max="8466" width="9.5703125" customWidth="1"/>
    <col min="8467" max="8467" width="10" bestFit="1" customWidth="1"/>
    <col min="8468" max="8468" width="12.85546875" bestFit="1" customWidth="1"/>
    <col min="8705" max="8705" width="21.140625" bestFit="1" customWidth="1"/>
    <col min="8706" max="8706" width="16.140625" customWidth="1"/>
    <col min="8707" max="8707" width="48" customWidth="1"/>
    <col min="8708" max="8719" width="7" bestFit="1" customWidth="1"/>
    <col min="8720" max="8720" width="4.5703125" customWidth="1"/>
    <col min="8721" max="8721" width="9" customWidth="1"/>
    <col min="8722" max="8722" width="9.5703125" customWidth="1"/>
    <col min="8723" max="8723" width="10" bestFit="1" customWidth="1"/>
    <col min="8724" max="8724" width="12.85546875" bestFit="1" customWidth="1"/>
    <col min="8961" max="8961" width="21.140625" bestFit="1" customWidth="1"/>
    <col min="8962" max="8962" width="16.140625" customWidth="1"/>
    <col min="8963" max="8963" width="48" customWidth="1"/>
    <col min="8964" max="8975" width="7" bestFit="1" customWidth="1"/>
    <col min="8976" max="8976" width="4.5703125" customWidth="1"/>
    <col min="8977" max="8977" width="9" customWidth="1"/>
    <col min="8978" max="8978" width="9.5703125" customWidth="1"/>
    <col min="8979" max="8979" width="10" bestFit="1" customWidth="1"/>
    <col min="8980" max="8980" width="12.85546875" bestFit="1" customWidth="1"/>
    <col min="9217" max="9217" width="21.140625" bestFit="1" customWidth="1"/>
    <col min="9218" max="9218" width="16.140625" customWidth="1"/>
    <col min="9219" max="9219" width="48" customWidth="1"/>
    <col min="9220" max="9231" width="7" bestFit="1" customWidth="1"/>
    <col min="9232" max="9232" width="4.5703125" customWidth="1"/>
    <col min="9233" max="9233" width="9" customWidth="1"/>
    <col min="9234" max="9234" width="9.5703125" customWidth="1"/>
    <col min="9235" max="9235" width="10" bestFit="1" customWidth="1"/>
    <col min="9236" max="9236" width="12.85546875" bestFit="1" customWidth="1"/>
    <col min="9473" max="9473" width="21.140625" bestFit="1" customWidth="1"/>
    <col min="9474" max="9474" width="16.140625" customWidth="1"/>
    <col min="9475" max="9475" width="48" customWidth="1"/>
    <col min="9476" max="9487" width="7" bestFit="1" customWidth="1"/>
    <col min="9488" max="9488" width="4.5703125" customWidth="1"/>
    <col min="9489" max="9489" width="9" customWidth="1"/>
    <col min="9490" max="9490" width="9.5703125" customWidth="1"/>
    <col min="9491" max="9491" width="10" bestFit="1" customWidth="1"/>
    <col min="9492" max="9492" width="12.85546875" bestFit="1" customWidth="1"/>
    <col min="9729" max="9729" width="21.140625" bestFit="1" customWidth="1"/>
    <col min="9730" max="9730" width="16.140625" customWidth="1"/>
    <col min="9731" max="9731" width="48" customWidth="1"/>
    <col min="9732" max="9743" width="7" bestFit="1" customWidth="1"/>
    <col min="9744" max="9744" width="4.5703125" customWidth="1"/>
    <col min="9745" max="9745" width="9" customWidth="1"/>
    <col min="9746" max="9746" width="9.5703125" customWidth="1"/>
    <col min="9747" max="9747" width="10" bestFit="1" customWidth="1"/>
    <col min="9748" max="9748" width="12.85546875" bestFit="1" customWidth="1"/>
    <col min="9985" max="9985" width="21.140625" bestFit="1" customWidth="1"/>
    <col min="9986" max="9986" width="16.140625" customWidth="1"/>
    <col min="9987" max="9987" width="48" customWidth="1"/>
    <col min="9988" max="9999" width="7" bestFit="1" customWidth="1"/>
    <col min="10000" max="10000" width="4.5703125" customWidth="1"/>
    <col min="10001" max="10001" width="9" customWidth="1"/>
    <col min="10002" max="10002" width="9.5703125" customWidth="1"/>
    <col min="10003" max="10003" width="10" bestFit="1" customWidth="1"/>
    <col min="10004" max="10004" width="12.85546875" bestFit="1" customWidth="1"/>
    <col min="10241" max="10241" width="21.140625" bestFit="1" customWidth="1"/>
    <col min="10242" max="10242" width="16.140625" customWidth="1"/>
    <col min="10243" max="10243" width="48" customWidth="1"/>
    <col min="10244" max="10255" width="7" bestFit="1" customWidth="1"/>
    <col min="10256" max="10256" width="4.5703125" customWidth="1"/>
    <col min="10257" max="10257" width="9" customWidth="1"/>
    <col min="10258" max="10258" width="9.5703125" customWidth="1"/>
    <col min="10259" max="10259" width="10" bestFit="1" customWidth="1"/>
    <col min="10260" max="10260" width="12.85546875" bestFit="1" customWidth="1"/>
    <col min="10497" max="10497" width="21.140625" bestFit="1" customWidth="1"/>
    <col min="10498" max="10498" width="16.140625" customWidth="1"/>
    <col min="10499" max="10499" width="48" customWidth="1"/>
    <col min="10500" max="10511" width="7" bestFit="1" customWidth="1"/>
    <col min="10512" max="10512" width="4.5703125" customWidth="1"/>
    <col min="10513" max="10513" width="9" customWidth="1"/>
    <col min="10514" max="10514" width="9.5703125" customWidth="1"/>
    <col min="10515" max="10515" width="10" bestFit="1" customWidth="1"/>
    <col min="10516" max="10516" width="12.85546875" bestFit="1" customWidth="1"/>
    <col min="10753" max="10753" width="21.140625" bestFit="1" customWidth="1"/>
    <col min="10754" max="10754" width="16.140625" customWidth="1"/>
    <col min="10755" max="10755" width="48" customWidth="1"/>
    <col min="10756" max="10767" width="7" bestFit="1" customWidth="1"/>
    <col min="10768" max="10768" width="4.5703125" customWidth="1"/>
    <col min="10769" max="10769" width="9" customWidth="1"/>
    <col min="10770" max="10770" width="9.5703125" customWidth="1"/>
    <col min="10771" max="10771" width="10" bestFit="1" customWidth="1"/>
    <col min="10772" max="10772" width="12.85546875" bestFit="1" customWidth="1"/>
    <col min="11009" max="11009" width="21.140625" bestFit="1" customWidth="1"/>
    <col min="11010" max="11010" width="16.140625" customWidth="1"/>
    <col min="11011" max="11011" width="48" customWidth="1"/>
    <col min="11012" max="11023" width="7" bestFit="1" customWidth="1"/>
    <col min="11024" max="11024" width="4.5703125" customWidth="1"/>
    <col min="11025" max="11025" width="9" customWidth="1"/>
    <col min="11026" max="11026" width="9.5703125" customWidth="1"/>
    <col min="11027" max="11027" width="10" bestFit="1" customWidth="1"/>
    <col min="11028" max="11028" width="12.85546875" bestFit="1" customWidth="1"/>
    <col min="11265" max="11265" width="21.140625" bestFit="1" customWidth="1"/>
    <col min="11266" max="11266" width="16.140625" customWidth="1"/>
    <col min="11267" max="11267" width="48" customWidth="1"/>
    <col min="11268" max="11279" width="7" bestFit="1" customWidth="1"/>
    <col min="11280" max="11280" width="4.5703125" customWidth="1"/>
    <col min="11281" max="11281" width="9" customWidth="1"/>
    <col min="11282" max="11282" width="9.5703125" customWidth="1"/>
    <col min="11283" max="11283" width="10" bestFit="1" customWidth="1"/>
    <col min="11284" max="11284" width="12.85546875" bestFit="1" customWidth="1"/>
    <col min="11521" max="11521" width="21.140625" bestFit="1" customWidth="1"/>
    <col min="11522" max="11522" width="16.140625" customWidth="1"/>
    <col min="11523" max="11523" width="48" customWidth="1"/>
    <col min="11524" max="11535" width="7" bestFit="1" customWidth="1"/>
    <col min="11536" max="11536" width="4.5703125" customWidth="1"/>
    <col min="11537" max="11537" width="9" customWidth="1"/>
    <col min="11538" max="11538" width="9.5703125" customWidth="1"/>
    <col min="11539" max="11539" width="10" bestFit="1" customWidth="1"/>
    <col min="11540" max="11540" width="12.85546875" bestFit="1" customWidth="1"/>
    <col min="11777" max="11777" width="21.140625" bestFit="1" customWidth="1"/>
    <col min="11778" max="11778" width="16.140625" customWidth="1"/>
    <col min="11779" max="11779" width="48" customWidth="1"/>
    <col min="11780" max="11791" width="7" bestFit="1" customWidth="1"/>
    <col min="11792" max="11792" width="4.5703125" customWidth="1"/>
    <col min="11793" max="11793" width="9" customWidth="1"/>
    <col min="11794" max="11794" width="9.5703125" customWidth="1"/>
    <col min="11795" max="11795" width="10" bestFit="1" customWidth="1"/>
    <col min="11796" max="11796" width="12.85546875" bestFit="1" customWidth="1"/>
    <col min="12033" max="12033" width="21.140625" bestFit="1" customWidth="1"/>
    <col min="12034" max="12034" width="16.140625" customWidth="1"/>
    <col min="12035" max="12035" width="48" customWidth="1"/>
    <col min="12036" max="12047" width="7" bestFit="1" customWidth="1"/>
    <col min="12048" max="12048" width="4.5703125" customWidth="1"/>
    <col min="12049" max="12049" width="9" customWidth="1"/>
    <col min="12050" max="12050" width="9.5703125" customWidth="1"/>
    <col min="12051" max="12051" width="10" bestFit="1" customWidth="1"/>
    <col min="12052" max="12052" width="12.85546875" bestFit="1" customWidth="1"/>
    <col min="12289" max="12289" width="21.140625" bestFit="1" customWidth="1"/>
    <col min="12290" max="12290" width="16.140625" customWidth="1"/>
    <col min="12291" max="12291" width="48" customWidth="1"/>
    <col min="12292" max="12303" width="7" bestFit="1" customWidth="1"/>
    <col min="12304" max="12304" width="4.5703125" customWidth="1"/>
    <col min="12305" max="12305" width="9" customWidth="1"/>
    <col min="12306" max="12306" width="9.5703125" customWidth="1"/>
    <col min="12307" max="12307" width="10" bestFit="1" customWidth="1"/>
    <col min="12308" max="12308" width="12.85546875" bestFit="1" customWidth="1"/>
    <col min="12545" max="12545" width="21.140625" bestFit="1" customWidth="1"/>
    <col min="12546" max="12546" width="16.140625" customWidth="1"/>
    <col min="12547" max="12547" width="48" customWidth="1"/>
    <col min="12548" max="12559" width="7" bestFit="1" customWidth="1"/>
    <col min="12560" max="12560" width="4.5703125" customWidth="1"/>
    <col min="12561" max="12561" width="9" customWidth="1"/>
    <col min="12562" max="12562" width="9.5703125" customWidth="1"/>
    <col min="12563" max="12563" width="10" bestFit="1" customWidth="1"/>
    <col min="12564" max="12564" width="12.85546875" bestFit="1" customWidth="1"/>
    <col min="12801" max="12801" width="21.140625" bestFit="1" customWidth="1"/>
    <col min="12802" max="12802" width="16.140625" customWidth="1"/>
    <col min="12803" max="12803" width="48" customWidth="1"/>
    <col min="12804" max="12815" width="7" bestFit="1" customWidth="1"/>
    <col min="12816" max="12816" width="4.5703125" customWidth="1"/>
    <col min="12817" max="12817" width="9" customWidth="1"/>
    <col min="12818" max="12818" width="9.5703125" customWidth="1"/>
    <col min="12819" max="12819" width="10" bestFit="1" customWidth="1"/>
    <col min="12820" max="12820" width="12.85546875" bestFit="1" customWidth="1"/>
    <col min="13057" max="13057" width="21.140625" bestFit="1" customWidth="1"/>
    <col min="13058" max="13058" width="16.140625" customWidth="1"/>
    <col min="13059" max="13059" width="48" customWidth="1"/>
    <col min="13060" max="13071" width="7" bestFit="1" customWidth="1"/>
    <col min="13072" max="13072" width="4.5703125" customWidth="1"/>
    <col min="13073" max="13073" width="9" customWidth="1"/>
    <col min="13074" max="13074" width="9.5703125" customWidth="1"/>
    <col min="13075" max="13075" width="10" bestFit="1" customWidth="1"/>
    <col min="13076" max="13076" width="12.85546875" bestFit="1" customWidth="1"/>
    <col min="13313" max="13313" width="21.140625" bestFit="1" customWidth="1"/>
    <col min="13314" max="13314" width="16.140625" customWidth="1"/>
    <col min="13315" max="13315" width="48" customWidth="1"/>
    <col min="13316" max="13327" width="7" bestFit="1" customWidth="1"/>
    <col min="13328" max="13328" width="4.5703125" customWidth="1"/>
    <col min="13329" max="13329" width="9" customWidth="1"/>
    <col min="13330" max="13330" width="9.5703125" customWidth="1"/>
    <col min="13331" max="13331" width="10" bestFit="1" customWidth="1"/>
    <col min="13332" max="13332" width="12.85546875" bestFit="1" customWidth="1"/>
    <col min="13569" max="13569" width="21.140625" bestFit="1" customWidth="1"/>
    <col min="13570" max="13570" width="16.140625" customWidth="1"/>
    <col min="13571" max="13571" width="48" customWidth="1"/>
    <col min="13572" max="13583" width="7" bestFit="1" customWidth="1"/>
    <col min="13584" max="13584" width="4.5703125" customWidth="1"/>
    <col min="13585" max="13585" width="9" customWidth="1"/>
    <col min="13586" max="13586" width="9.5703125" customWidth="1"/>
    <col min="13587" max="13587" width="10" bestFit="1" customWidth="1"/>
    <col min="13588" max="13588" width="12.85546875" bestFit="1" customWidth="1"/>
    <col min="13825" max="13825" width="21.140625" bestFit="1" customWidth="1"/>
    <col min="13826" max="13826" width="16.140625" customWidth="1"/>
    <col min="13827" max="13827" width="48" customWidth="1"/>
    <col min="13828" max="13839" width="7" bestFit="1" customWidth="1"/>
    <col min="13840" max="13840" width="4.5703125" customWidth="1"/>
    <col min="13841" max="13841" width="9" customWidth="1"/>
    <col min="13842" max="13842" width="9.5703125" customWidth="1"/>
    <col min="13843" max="13843" width="10" bestFit="1" customWidth="1"/>
    <col min="13844" max="13844" width="12.85546875" bestFit="1" customWidth="1"/>
    <col min="14081" max="14081" width="21.140625" bestFit="1" customWidth="1"/>
    <col min="14082" max="14082" width="16.140625" customWidth="1"/>
    <col min="14083" max="14083" width="48" customWidth="1"/>
    <col min="14084" max="14095" width="7" bestFit="1" customWidth="1"/>
    <col min="14096" max="14096" width="4.5703125" customWidth="1"/>
    <col min="14097" max="14097" width="9" customWidth="1"/>
    <col min="14098" max="14098" width="9.5703125" customWidth="1"/>
    <col min="14099" max="14099" width="10" bestFit="1" customWidth="1"/>
    <col min="14100" max="14100" width="12.85546875" bestFit="1" customWidth="1"/>
    <col min="14337" max="14337" width="21.140625" bestFit="1" customWidth="1"/>
    <col min="14338" max="14338" width="16.140625" customWidth="1"/>
    <col min="14339" max="14339" width="48" customWidth="1"/>
    <col min="14340" max="14351" width="7" bestFit="1" customWidth="1"/>
    <col min="14352" max="14352" width="4.5703125" customWidth="1"/>
    <col min="14353" max="14353" width="9" customWidth="1"/>
    <col min="14354" max="14354" width="9.5703125" customWidth="1"/>
    <col min="14355" max="14355" width="10" bestFit="1" customWidth="1"/>
    <col min="14356" max="14356" width="12.85546875" bestFit="1" customWidth="1"/>
    <col min="14593" max="14593" width="21.140625" bestFit="1" customWidth="1"/>
    <col min="14594" max="14594" width="16.140625" customWidth="1"/>
    <col min="14595" max="14595" width="48" customWidth="1"/>
    <col min="14596" max="14607" width="7" bestFit="1" customWidth="1"/>
    <col min="14608" max="14608" width="4.5703125" customWidth="1"/>
    <col min="14609" max="14609" width="9" customWidth="1"/>
    <col min="14610" max="14610" width="9.5703125" customWidth="1"/>
    <col min="14611" max="14611" width="10" bestFit="1" customWidth="1"/>
    <col min="14612" max="14612" width="12.85546875" bestFit="1" customWidth="1"/>
    <col min="14849" max="14849" width="21.140625" bestFit="1" customWidth="1"/>
    <col min="14850" max="14850" width="16.140625" customWidth="1"/>
    <col min="14851" max="14851" width="48" customWidth="1"/>
    <col min="14852" max="14863" width="7" bestFit="1" customWidth="1"/>
    <col min="14864" max="14864" width="4.5703125" customWidth="1"/>
    <col min="14865" max="14865" width="9" customWidth="1"/>
    <col min="14866" max="14866" width="9.5703125" customWidth="1"/>
    <col min="14867" max="14867" width="10" bestFit="1" customWidth="1"/>
    <col min="14868" max="14868" width="12.85546875" bestFit="1" customWidth="1"/>
    <col min="15105" max="15105" width="21.140625" bestFit="1" customWidth="1"/>
    <col min="15106" max="15106" width="16.140625" customWidth="1"/>
    <col min="15107" max="15107" width="48" customWidth="1"/>
    <col min="15108" max="15119" width="7" bestFit="1" customWidth="1"/>
    <col min="15120" max="15120" width="4.5703125" customWidth="1"/>
    <col min="15121" max="15121" width="9" customWidth="1"/>
    <col min="15122" max="15122" width="9.5703125" customWidth="1"/>
    <col min="15123" max="15123" width="10" bestFit="1" customWidth="1"/>
    <col min="15124" max="15124" width="12.85546875" bestFit="1" customWidth="1"/>
    <col min="15361" max="15361" width="21.140625" bestFit="1" customWidth="1"/>
    <col min="15362" max="15362" width="16.140625" customWidth="1"/>
    <col min="15363" max="15363" width="48" customWidth="1"/>
    <col min="15364" max="15375" width="7" bestFit="1" customWidth="1"/>
    <col min="15376" max="15376" width="4.5703125" customWidth="1"/>
    <col min="15377" max="15377" width="9" customWidth="1"/>
    <col min="15378" max="15378" width="9.5703125" customWidth="1"/>
    <col min="15379" max="15379" width="10" bestFit="1" customWidth="1"/>
    <col min="15380" max="15380" width="12.85546875" bestFit="1" customWidth="1"/>
    <col min="15617" max="15617" width="21.140625" bestFit="1" customWidth="1"/>
    <col min="15618" max="15618" width="16.140625" customWidth="1"/>
    <col min="15619" max="15619" width="48" customWidth="1"/>
    <col min="15620" max="15631" width="7" bestFit="1" customWidth="1"/>
    <col min="15632" max="15632" width="4.5703125" customWidth="1"/>
    <col min="15633" max="15633" width="9" customWidth="1"/>
    <col min="15634" max="15634" width="9.5703125" customWidth="1"/>
    <col min="15635" max="15635" width="10" bestFit="1" customWidth="1"/>
    <col min="15636" max="15636" width="12.85546875" bestFit="1" customWidth="1"/>
    <col min="15873" max="15873" width="21.140625" bestFit="1" customWidth="1"/>
    <col min="15874" max="15874" width="16.140625" customWidth="1"/>
    <col min="15875" max="15875" width="48" customWidth="1"/>
    <col min="15876" max="15887" width="7" bestFit="1" customWidth="1"/>
    <col min="15888" max="15888" width="4.5703125" customWidth="1"/>
    <col min="15889" max="15889" width="9" customWidth="1"/>
    <col min="15890" max="15890" width="9.5703125" customWidth="1"/>
    <col min="15891" max="15891" width="10" bestFit="1" customWidth="1"/>
    <col min="15892" max="15892" width="12.85546875" bestFit="1" customWidth="1"/>
    <col min="16129" max="16129" width="21.140625" bestFit="1" customWidth="1"/>
    <col min="16130" max="16130" width="16.140625" customWidth="1"/>
    <col min="16131" max="16131" width="48" customWidth="1"/>
    <col min="16132" max="16143" width="7" bestFit="1" customWidth="1"/>
    <col min="16144" max="16144" width="4.5703125" customWidth="1"/>
    <col min="16145" max="16145" width="9" customWidth="1"/>
    <col min="16146" max="16146" width="9.5703125" customWidth="1"/>
    <col min="16147" max="16147" width="10" bestFit="1" customWidth="1"/>
    <col min="16148" max="16148" width="12.85546875" bestFit="1" customWidth="1"/>
  </cols>
  <sheetData>
    <row r="1" spans="1:20" x14ac:dyDescent="0.25">
      <c r="A1" s="93" t="s">
        <v>5204</v>
      </c>
      <c r="B1" s="87" t="s">
        <v>5310</v>
      </c>
      <c r="C1" s="87" t="s">
        <v>7618</v>
      </c>
      <c r="D1" s="87" t="s">
        <v>7619</v>
      </c>
      <c r="E1" s="87" t="s">
        <v>7620</v>
      </c>
      <c r="F1" s="87" t="s">
        <v>7621</v>
      </c>
      <c r="G1" s="87" t="s">
        <v>7622</v>
      </c>
      <c r="H1" s="87" t="s">
        <v>7623</v>
      </c>
      <c r="I1" s="87" t="s">
        <v>7624</v>
      </c>
      <c r="J1" s="87" t="s">
        <v>7625</v>
      </c>
      <c r="K1" s="87" t="s">
        <v>7626</v>
      </c>
      <c r="L1" s="93" t="s">
        <v>7627</v>
      </c>
      <c r="M1" s="87" t="s">
        <v>7628</v>
      </c>
      <c r="N1" s="87" t="s">
        <v>7629</v>
      </c>
      <c r="O1" s="87" t="s">
        <v>7630</v>
      </c>
      <c r="P1" s="87" t="s">
        <v>7631</v>
      </c>
      <c r="Q1" s="87" t="s">
        <v>7632</v>
      </c>
      <c r="R1" s="87" t="s">
        <v>7633</v>
      </c>
      <c r="S1" s="88" t="s">
        <v>7634</v>
      </c>
      <c r="T1" s="87" t="s">
        <v>5311</v>
      </c>
    </row>
    <row r="2" spans="1:20" x14ac:dyDescent="0.25">
      <c r="A2" s="83" t="s">
        <v>938</v>
      </c>
      <c r="B2" t="s">
        <v>3331</v>
      </c>
      <c r="C2" t="s">
        <v>79</v>
      </c>
      <c r="D2">
        <v>0.8</v>
      </c>
      <c r="E2">
        <v>0.6</v>
      </c>
      <c r="F2">
        <v>3.6</v>
      </c>
      <c r="G2">
        <v>3</v>
      </c>
      <c r="H2">
        <v>3.2</v>
      </c>
      <c r="I2">
        <v>6.2</v>
      </c>
      <c r="J2">
        <v>7.8</v>
      </c>
      <c r="K2">
        <v>5.4</v>
      </c>
      <c r="L2" s="83">
        <v>2.8</v>
      </c>
      <c r="M2">
        <v>0.4</v>
      </c>
      <c r="N2">
        <v>0.4</v>
      </c>
      <c r="O2">
        <v>0</v>
      </c>
      <c r="P2" t="s">
        <v>5312</v>
      </c>
      <c r="Q2" t="s">
        <v>5313</v>
      </c>
      <c r="R2" t="s">
        <v>5314</v>
      </c>
      <c r="S2" t="s">
        <v>5315</v>
      </c>
      <c r="T2" t="s">
        <v>5315</v>
      </c>
    </row>
    <row r="3" spans="1:20" x14ac:dyDescent="0.25">
      <c r="A3" s="83" t="s">
        <v>916</v>
      </c>
      <c r="B3" t="s">
        <v>5316</v>
      </c>
      <c r="C3" t="s">
        <v>3334</v>
      </c>
      <c r="D3">
        <v>0.8</v>
      </c>
      <c r="E3">
        <v>0.6</v>
      </c>
      <c r="F3">
        <v>3.6</v>
      </c>
      <c r="G3">
        <v>3</v>
      </c>
      <c r="H3">
        <v>3.2</v>
      </c>
      <c r="I3">
        <v>6.2</v>
      </c>
      <c r="J3">
        <v>7.8</v>
      </c>
      <c r="K3">
        <v>5.4</v>
      </c>
      <c r="L3" s="83">
        <v>2.8</v>
      </c>
      <c r="M3">
        <v>0.4</v>
      </c>
      <c r="N3">
        <v>0.4</v>
      </c>
      <c r="O3">
        <v>0</v>
      </c>
      <c r="P3" t="s">
        <v>5312</v>
      </c>
      <c r="Q3" t="s">
        <v>5317</v>
      </c>
      <c r="R3" t="s">
        <v>5314</v>
      </c>
      <c r="S3" t="s">
        <v>5315</v>
      </c>
      <c r="T3" t="s">
        <v>5315</v>
      </c>
    </row>
    <row r="4" spans="1:20" x14ac:dyDescent="0.25">
      <c r="A4" s="83" t="s">
        <v>1826</v>
      </c>
      <c r="B4" t="s">
        <v>1825</v>
      </c>
      <c r="C4" t="s">
        <v>130</v>
      </c>
      <c r="D4">
        <v>0</v>
      </c>
      <c r="E4">
        <v>0</v>
      </c>
      <c r="F4">
        <v>0</v>
      </c>
      <c r="G4">
        <v>0</v>
      </c>
      <c r="H4">
        <v>0</v>
      </c>
      <c r="I4">
        <v>0</v>
      </c>
      <c r="J4">
        <v>0</v>
      </c>
      <c r="K4">
        <v>0</v>
      </c>
      <c r="L4" s="83">
        <v>0</v>
      </c>
      <c r="M4">
        <v>0</v>
      </c>
      <c r="N4">
        <v>0</v>
      </c>
      <c r="O4">
        <v>0</v>
      </c>
      <c r="P4" t="s">
        <v>5312</v>
      </c>
      <c r="Q4" t="s">
        <v>5313</v>
      </c>
      <c r="R4" t="s">
        <v>5318</v>
      </c>
      <c r="S4" t="s">
        <v>5315</v>
      </c>
      <c r="T4" t="s">
        <v>5315</v>
      </c>
    </row>
    <row r="5" spans="1:20" x14ac:dyDescent="0.25">
      <c r="A5" s="83" t="s">
        <v>196</v>
      </c>
      <c r="B5" t="s">
        <v>3339</v>
      </c>
      <c r="C5" t="s">
        <v>3337</v>
      </c>
      <c r="D5">
        <v>16</v>
      </c>
      <c r="E5">
        <v>16</v>
      </c>
      <c r="F5">
        <v>16</v>
      </c>
      <c r="G5">
        <v>16</v>
      </c>
      <c r="H5">
        <v>16</v>
      </c>
      <c r="I5">
        <v>16</v>
      </c>
      <c r="J5">
        <v>16</v>
      </c>
      <c r="K5">
        <v>16</v>
      </c>
      <c r="L5" s="83">
        <v>16</v>
      </c>
      <c r="M5">
        <v>16</v>
      </c>
      <c r="N5">
        <v>16</v>
      </c>
      <c r="O5">
        <v>16</v>
      </c>
      <c r="P5" t="s">
        <v>5319</v>
      </c>
      <c r="Q5" t="s">
        <v>5313</v>
      </c>
      <c r="R5" t="s">
        <v>5314</v>
      </c>
      <c r="S5" t="s">
        <v>5315</v>
      </c>
      <c r="T5" t="s">
        <v>5315</v>
      </c>
    </row>
    <row r="6" spans="1:20" x14ac:dyDescent="0.25">
      <c r="A6" s="97" t="s">
        <v>1715</v>
      </c>
      <c r="B6" s="89" t="s">
        <v>3342</v>
      </c>
      <c r="C6" t="s">
        <v>130</v>
      </c>
      <c r="D6">
        <v>0</v>
      </c>
      <c r="E6">
        <v>0</v>
      </c>
      <c r="F6">
        <v>0</v>
      </c>
      <c r="G6">
        <v>0</v>
      </c>
      <c r="H6">
        <v>0</v>
      </c>
      <c r="I6">
        <v>0</v>
      </c>
      <c r="J6">
        <v>0</v>
      </c>
      <c r="K6">
        <v>0</v>
      </c>
      <c r="L6" s="83">
        <v>0</v>
      </c>
      <c r="M6">
        <v>0</v>
      </c>
      <c r="N6">
        <v>0</v>
      </c>
      <c r="O6">
        <v>0</v>
      </c>
      <c r="P6" t="s">
        <v>5312</v>
      </c>
      <c r="Q6" t="s">
        <v>5313</v>
      </c>
      <c r="R6" t="s">
        <v>5318</v>
      </c>
      <c r="S6" t="s">
        <v>5315</v>
      </c>
      <c r="T6" t="s">
        <v>5315</v>
      </c>
    </row>
    <row r="7" spans="1:20" x14ac:dyDescent="0.25">
      <c r="A7" s="83" t="s">
        <v>1495</v>
      </c>
      <c r="B7" t="s">
        <v>3344</v>
      </c>
      <c r="C7" t="s">
        <v>79</v>
      </c>
      <c r="D7">
        <v>0.8</v>
      </c>
      <c r="E7">
        <v>0.6</v>
      </c>
      <c r="F7">
        <v>3.6</v>
      </c>
      <c r="G7">
        <v>3</v>
      </c>
      <c r="H7">
        <v>3.2</v>
      </c>
      <c r="I7">
        <v>6.2</v>
      </c>
      <c r="J7">
        <v>7.8</v>
      </c>
      <c r="K7">
        <v>5.4</v>
      </c>
      <c r="L7" s="83">
        <v>2.8</v>
      </c>
      <c r="M7">
        <v>0.4</v>
      </c>
      <c r="N7">
        <v>0.4</v>
      </c>
      <c r="O7">
        <v>0</v>
      </c>
      <c r="P7" t="s">
        <v>5312</v>
      </c>
      <c r="Q7" t="s">
        <v>5313</v>
      </c>
      <c r="R7" t="s">
        <v>5314</v>
      </c>
      <c r="S7" t="s">
        <v>5315</v>
      </c>
      <c r="T7" t="s">
        <v>5315</v>
      </c>
    </row>
    <row r="8" spans="1:20" x14ac:dyDescent="0.25">
      <c r="A8" s="83" t="s">
        <v>3837</v>
      </c>
      <c r="B8" t="s">
        <v>3838</v>
      </c>
      <c r="C8" t="s">
        <v>130</v>
      </c>
      <c r="D8">
        <v>22.69</v>
      </c>
      <c r="E8">
        <v>22.69</v>
      </c>
      <c r="F8">
        <v>22.69</v>
      </c>
      <c r="G8">
        <v>22.69</v>
      </c>
      <c r="H8">
        <v>22.69</v>
      </c>
      <c r="I8">
        <v>22.69</v>
      </c>
      <c r="J8">
        <v>22.69</v>
      </c>
      <c r="K8">
        <v>22.69</v>
      </c>
      <c r="L8" s="83">
        <v>22.69</v>
      </c>
      <c r="M8">
        <v>22.69</v>
      </c>
      <c r="N8">
        <v>22.69</v>
      </c>
      <c r="O8">
        <v>22.69</v>
      </c>
      <c r="P8" t="s">
        <v>5319</v>
      </c>
      <c r="Q8" t="s">
        <v>5313</v>
      </c>
      <c r="R8" t="s">
        <v>5314</v>
      </c>
      <c r="S8" t="s">
        <v>5315</v>
      </c>
      <c r="T8" t="s">
        <v>5315</v>
      </c>
    </row>
    <row r="9" spans="1:20" x14ac:dyDescent="0.25">
      <c r="A9" s="83" t="s">
        <v>3532</v>
      </c>
      <c r="B9" t="s">
        <v>3533</v>
      </c>
      <c r="C9" t="s">
        <v>130</v>
      </c>
      <c r="D9">
        <v>50.6</v>
      </c>
      <c r="E9">
        <v>50.6</v>
      </c>
      <c r="F9">
        <v>50.6</v>
      </c>
      <c r="G9">
        <v>50.6</v>
      </c>
      <c r="H9">
        <v>50.6</v>
      </c>
      <c r="I9">
        <v>50.6</v>
      </c>
      <c r="J9">
        <v>50.6</v>
      </c>
      <c r="K9">
        <v>50.6</v>
      </c>
      <c r="L9" s="83">
        <v>50.6</v>
      </c>
      <c r="M9">
        <v>50.6</v>
      </c>
      <c r="N9">
        <v>50.6</v>
      </c>
      <c r="O9">
        <v>50.6</v>
      </c>
      <c r="P9" t="s">
        <v>5319</v>
      </c>
      <c r="Q9" t="s">
        <v>5313</v>
      </c>
      <c r="R9" t="s">
        <v>5314</v>
      </c>
      <c r="S9" t="s">
        <v>5315</v>
      </c>
      <c r="T9" t="s">
        <v>5315</v>
      </c>
    </row>
    <row r="10" spans="1:20" x14ac:dyDescent="0.25">
      <c r="A10" s="83" t="s">
        <v>876</v>
      </c>
      <c r="B10" t="s">
        <v>3361</v>
      </c>
      <c r="C10" t="s">
        <v>3360</v>
      </c>
      <c r="D10">
        <v>0</v>
      </c>
      <c r="E10">
        <v>0</v>
      </c>
      <c r="F10">
        <v>0</v>
      </c>
      <c r="G10">
        <v>0</v>
      </c>
      <c r="H10">
        <v>0</v>
      </c>
      <c r="I10">
        <v>0</v>
      </c>
      <c r="J10">
        <v>0</v>
      </c>
      <c r="K10">
        <v>0</v>
      </c>
      <c r="L10" s="83">
        <v>0</v>
      </c>
      <c r="M10">
        <v>0</v>
      </c>
      <c r="N10">
        <v>0</v>
      </c>
      <c r="O10">
        <v>0</v>
      </c>
      <c r="P10" t="s">
        <v>5312</v>
      </c>
      <c r="Q10" t="s">
        <v>5317</v>
      </c>
      <c r="R10" t="s">
        <v>5318</v>
      </c>
      <c r="S10" t="s">
        <v>5315</v>
      </c>
      <c r="T10" t="s">
        <v>5315</v>
      </c>
    </row>
    <row r="11" spans="1:20" x14ac:dyDescent="0.25">
      <c r="A11" s="83" t="s">
        <v>3371</v>
      </c>
      <c r="B11" t="s">
        <v>3372</v>
      </c>
      <c r="C11" t="s">
        <v>3346</v>
      </c>
      <c r="D11">
        <v>332.18</v>
      </c>
      <c r="E11">
        <v>332.18</v>
      </c>
      <c r="F11">
        <v>332.18</v>
      </c>
      <c r="G11">
        <v>332.18</v>
      </c>
      <c r="H11">
        <v>332.18</v>
      </c>
      <c r="I11">
        <v>332.18</v>
      </c>
      <c r="J11">
        <v>332.18</v>
      </c>
      <c r="K11">
        <v>332.18</v>
      </c>
      <c r="L11" s="83">
        <v>332.18</v>
      </c>
      <c r="M11">
        <v>332.18</v>
      </c>
      <c r="N11">
        <v>332.18</v>
      </c>
      <c r="O11">
        <v>332.18</v>
      </c>
      <c r="P11" t="s">
        <v>5319</v>
      </c>
      <c r="Q11" t="s">
        <v>5317</v>
      </c>
      <c r="R11" t="s">
        <v>5314</v>
      </c>
      <c r="S11" t="s">
        <v>5315</v>
      </c>
      <c r="T11" t="s">
        <v>5315</v>
      </c>
    </row>
    <row r="12" spans="1:20" x14ac:dyDescent="0.25">
      <c r="A12" s="83" t="s">
        <v>3374</v>
      </c>
      <c r="B12" t="s">
        <v>3375</v>
      </c>
      <c r="C12" t="s">
        <v>3346</v>
      </c>
      <c r="D12">
        <v>335.67</v>
      </c>
      <c r="E12">
        <v>335.67</v>
      </c>
      <c r="F12">
        <v>335.67</v>
      </c>
      <c r="G12">
        <v>335.67</v>
      </c>
      <c r="H12">
        <v>335.67</v>
      </c>
      <c r="I12">
        <v>335.67</v>
      </c>
      <c r="J12">
        <v>335.67</v>
      </c>
      <c r="K12">
        <v>335.67</v>
      </c>
      <c r="L12" s="83">
        <v>335.67</v>
      </c>
      <c r="M12">
        <v>335.67</v>
      </c>
      <c r="N12">
        <v>335.67</v>
      </c>
      <c r="O12">
        <v>335.67</v>
      </c>
      <c r="P12" t="s">
        <v>5319</v>
      </c>
      <c r="Q12" t="s">
        <v>5317</v>
      </c>
      <c r="R12" t="s">
        <v>5314</v>
      </c>
      <c r="S12" t="s">
        <v>5315</v>
      </c>
      <c r="T12" t="s">
        <v>5315</v>
      </c>
    </row>
    <row r="13" spans="1:20" x14ac:dyDescent="0.25">
      <c r="A13" s="83" t="s">
        <v>3377</v>
      </c>
      <c r="B13" t="s">
        <v>3378</v>
      </c>
      <c r="C13" t="s">
        <v>3346</v>
      </c>
      <c r="D13">
        <v>497.97</v>
      </c>
      <c r="E13">
        <v>497.97</v>
      </c>
      <c r="F13">
        <v>497.97</v>
      </c>
      <c r="G13">
        <v>497.97</v>
      </c>
      <c r="H13">
        <v>497.97</v>
      </c>
      <c r="I13">
        <v>497.97</v>
      </c>
      <c r="J13">
        <v>497.97</v>
      </c>
      <c r="K13">
        <v>497.97</v>
      </c>
      <c r="L13" s="83">
        <v>497.97</v>
      </c>
      <c r="M13">
        <v>497.97</v>
      </c>
      <c r="N13">
        <v>497.97</v>
      </c>
      <c r="O13">
        <v>497.97</v>
      </c>
      <c r="P13" t="s">
        <v>5319</v>
      </c>
      <c r="Q13" t="s">
        <v>5317</v>
      </c>
      <c r="R13" t="s">
        <v>5314</v>
      </c>
      <c r="S13" t="s">
        <v>5315</v>
      </c>
      <c r="T13" t="s">
        <v>5315</v>
      </c>
    </row>
    <row r="14" spans="1:20" x14ac:dyDescent="0.25">
      <c r="A14" s="83" t="s">
        <v>3383</v>
      </c>
      <c r="B14" t="s">
        <v>3384</v>
      </c>
      <c r="C14" t="s">
        <v>3334</v>
      </c>
      <c r="D14">
        <v>14</v>
      </c>
      <c r="E14">
        <v>14</v>
      </c>
      <c r="F14">
        <v>14</v>
      </c>
      <c r="G14">
        <v>8.36</v>
      </c>
      <c r="H14">
        <v>6.74</v>
      </c>
      <c r="I14">
        <v>4.6500000000000004</v>
      </c>
      <c r="J14">
        <v>4.41</v>
      </c>
      <c r="K14">
        <v>4.7</v>
      </c>
      <c r="L14" s="83">
        <v>2.61</v>
      </c>
      <c r="M14">
        <v>3.82</v>
      </c>
      <c r="N14">
        <v>3.7</v>
      </c>
      <c r="O14">
        <v>1.49</v>
      </c>
      <c r="P14" t="s">
        <v>5319</v>
      </c>
      <c r="Q14" t="s">
        <v>5317</v>
      </c>
      <c r="R14" t="s">
        <v>5314</v>
      </c>
      <c r="S14" t="s">
        <v>5315</v>
      </c>
      <c r="T14" t="s">
        <v>5315</v>
      </c>
    </row>
    <row r="15" spans="1:20" x14ac:dyDescent="0.25">
      <c r="A15" s="83" t="s">
        <v>317</v>
      </c>
      <c r="B15" t="s">
        <v>316</v>
      </c>
      <c r="C15" t="s">
        <v>224</v>
      </c>
      <c r="D15">
        <v>0.37</v>
      </c>
      <c r="E15">
        <v>0.48</v>
      </c>
      <c r="F15">
        <v>0.46</v>
      </c>
      <c r="G15">
        <v>0.51</v>
      </c>
      <c r="H15">
        <v>0.47</v>
      </c>
      <c r="I15">
        <v>0.31</v>
      </c>
      <c r="J15">
        <v>0.15</v>
      </c>
      <c r="K15">
        <v>0.03</v>
      </c>
      <c r="L15" s="83">
        <v>0</v>
      </c>
      <c r="M15">
        <v>0.06</v>
      </c>
      <c r="N15">
        <v>0.26</v>
      </c>
      <c r="O15">
        <v>0.23</v>
      </c>
      <c r="P15" t="s">
        <v>5312</v>
      </c>
      <c r="Q15" t="s">
        <v>5313</v>
      </c>
      <c r="R15" t="s">
        <v>5314</v>
      </c>
      <c r="S15" t="s">
        <v>5315</v>
      </c>
      <c r="T15" t="s">
        <v>5315</v>
      </c>
    </row>
    <row r="16" spans="1:20" x14ac:dyDescent="0.25">
      <c r="A16" s="83" t="s">
        <v>3985</v>
      </c>
      <c r="B16" t="s">
        <v>3986</v>
      </c>
      <c r="C16" t="s">
        <v>3455</v>
      </c>
      <c r="D16">
        <v>23.4</v>
      </c>
      <c r="E16">
        <v>23.4</v>
      </c>
      <c r="F16">
        <v>23.4</v>
      </c>
      <c r="G16">
        <v>23.4</v>
      </c>
      <c r="H16">
        <v>23.4</v>
      </c>
      <c r="I16">
        <v>23.4</v>
      </c>
      <c r="J16">
        <v>23.4</v>
      </c>
      <c r="K16">
        <v>23.4</v>
      </c>
      <c r="L16" s="83">
        <v>23.4</v>
      </c>
      <c r="M16">
        <v>23.4</v>
      </c>
      <c r="N16">
        <v>23.4</v>
      </c>
      <c r="O16">
        <v>23.4</v>
      </c>
      <c r="P16" t="s">
        <v>5319</v>
      </c>
      <c r="Q16" t="s">
        <v>5313</v>
      </c>
      <c r="R16" t="s">
        <v>5314</v>
      </c>
      <c r="S16" t="s">
        <v>5315</v>
      </c>
      <c r="T16" t="s">
        <v>5315</v>
      </c>
    </row>
    <row r="17" spans="1:20" x14ac:dyDescent="0.25">
      <c r="A17" s="83" t="s">
        <v>4038</v>
      </c>
      <c r="B17" t="s">
        <v>4039</v>
      </c>
      <c r="C17" t="s">
        <v>3455</v>
      </c>
      <c r="D17">
        <v>23.5</v>
      </c>
      <c r="E17">
        <v>23.5</v>
      </c>
      <c r="F17">
        <v>23.5</v>
      </c>
      <c r="G17">
        <v>23.5</v>
      </c>
      <c r="H17">
        <v>23.5</v>
      </c>
      <c r="I17">
        <v>23.5</v>
      </c>
      <c r="J17">
        <v>23.5</v>
      </c>
      <c r="K17">
        <v>23.5</v>
      </c>
      <c r="L17" s="83">
        <v>23.5</v>
      </c>
      <c r="M17">
        <v>23.5</v>
      </c>
      <c r="N17">
        <v>23.5</v>
      </c>
      <c r="O17">
        <v>23.5</v>
      </c>
      <c r="P17" t="s">
        <v>5319</v>
      </c>
      <c r="Q17" t="s">
        <v>5313</v>
      </c>
      <c r="R17" t="s">
        <v>5314</v>
      </c>
      <c r="S17" t="s">
        <v>5315</v>
      </c>
      <c r="T17" t="s">
        <v>5315</v>
      </c>
    </row>
    <row r="18" spans="1:20" x14ac:dyDescent="0.25">
      <c r="A18" s="83" t="s">
        <v>815</v>
      </c>
      <c r="B18" t="s">
        <v>3396</v>
      </c>
      <c r="C18" t="s">
        <v>3360</v>
      </c>
      <c r="D18">
        <v>0.8</v>
      </c>
      <c r="E18">
        <v>0.6</v>
      </c>
      <c r="F18">
        <v>3.6</v>
      </c>
      <c r="G18">
        <v>3</v>
      </c>
      <c r="H18">
        <v>3.2</v>
      </c>
      <c r="I18">
        <v>6.2</v>
      </c>
      <c r="J18">
        <v>7.8</v>
      </c>
      <c r="K18">
        <v>5.4</v>
      </c>
      <c r="L18" s="83">
        <v>2.8</v>
      </c>
      <c r="M18">
        <v>0.4</v>
      </c>
      <c r="N18">
        <v>0.4</v>
      </c>
      <c r="O18">
        <v>0</v>
      </c>
      <c r="P18" t="s">
        <v>5312</v>
      </c>
      <c r="Q18" t="s">
        <v>5313</v>
      </c>
      <c r="R18" t="s">
        <v>5314</v>
      </c>
      <c r="S18" t="s">
        <v>5315</v>
      </c>
      <c r="T18" t="s">
        <v>5315</v>
      </c>
    </row>
    <row r="19" spans="1:20" x14ac:dyDescent="0.25">
      <c r="A19" s="83" t="s">
        <v>818</v>
      </c>
      <c r="B19" t="s">
        <v>3397</v>
      </c>
      <c r="C19" t="s">
        <v>3360</v>
      </c>
      <c r="D19">
        <v>2</v>
      </c>
      <c r="E19">
        <v>1.5</v>
      </c>
      <c r="F19">
        <v>9</v>
      </c>
      <c r="G19">
        <v>7.5</v>
      </c>
      <c r="H19">
        <v>8</v>
      </c>
      <c r="I19">
        <v>15.5</v>
      </c>
      <c r="J19">
        <v>19.5</v>
      </c>
      <c r="K19">
        <v>13.5</v>
      </c>
      <c r="L19" s="83">
        <v>7</v>
      </c>
      <c r="M19">
        <v>1</v>
      </c>
      <c r="N19">
        <v>1</v>
      </c>
      <c r="O19">
        <v>0</v>
      </c>
      <c r="P19" t="s">
        <v>5312</v>
      </c>
      <c r="Q19" t="s">
        <v>5313</v>
      </c>
      <c r="R19" t="s">
        <v>5314</v>
      </c>
      <c r="S19" t="s">
        <v>5315</v>
      </c>
      <c r="T19" t="s">
        <v>5315</v>
      </c>
    </row>
    <row r="20" spans="1:20" x14ac:dyDescent="0.25">
      <c r="A20" s="83" t="s">
        <v>2128</v>
      </c>
      <c r="B20" t="s">
        <v>5320</v>
      </c>
      <c r="C20" t="s">
        <v>3360</v>
      </c>
      <c r="D20">
        <v>23.52</v>
      </c>
      <c r="E20">
        <v>20.16</v>
      </c>
      <c r="F20">
        <v>47.04</v>
      </c>
      <c r="G20">
        <v>42</v>
      </c>
      <c r="H20">
        <v>42</v>
      </c>
      <c r="I20">
        <v>55.44</v>
      </c>
      <c r="J20">
        <v>38.64</v>
      </c>
      <c r="K20">
        <v>35.28</v>
      </c>
      <c r="L20" s="83">
        <v>25.2</v>
      </c>
      <c r="M20">
        <v>13.44</v>
      </c>
      <c r="N20">
        <v>20.16</v>
      </c>
      <c r="O20">
        <v>21.84</v>
      </c>
      <c r="P20" t="s">
        <v>5312</v>
      </c>
      <c r="Q20" t="s">
        <v>5317</v>
      </c>
      <c r="R20" t="s">
        <v>5314</v>
      </c>
      <c r="S20" t="s">
        <v>5315</v>
      </c>
      <c r="T20" t="s">
        <v>5315</v>
      </c>
    </row>
    <row r="21" spans="1:20" x14ac:dyDescent="0.25">
      <c r="A21" s="83" t="s">
        <v>2134</v>
      </c>
      <c r="B21" t="s">
        <v>5321</v>
      </c>
      <c r="C21" t="s">
        <v>3360</v>
      </c>
      <c r="D21">
        <v>18.48</v>
      </c>
      <c r="E21">
        <v>15.84</v>
      </c>
      <c r="F21">
        <v>36.96</v>
      </c>
      <c r="G21">
        <v>33</v>
      </c>
      <c r="H21">
        <v>33</v>
      </c>
      <c r="I21">
        <v>43.56</v>
      </c>
      <c r="J21">
        <v>30.36</v>
      </c>
      <c r="K21">
        <v>27.72</v>
      </c>
      <c r="L21" s="83">
        <v>19.8</v>
      </c>
      <c r="M21">
        <v>10.56</v>
      </c>
      <c r="N21">
        <v>15.84</v>
      </c>
      <c r="O21">
        <v>17.16</v>
      </c>
      <c r="P21" t="s">
        <v>5312</v>
      </c>
      <c r="Q21" t="s">
        <v>5317</v>
      </c>
      <c r="R21" t="s">
        <v>5314</v>
      </c>
      <c r="S21" t="s">
        <v>5315</v>
      </c>
      <c r="T21" t="s">
        <v>5315</v>
      </c>
    </row>
    <row r="22" spans="1:20" x14ac:dyDescent="0.25">
      <c r="A22" s="83" t="s">
        <v>2119</v>
      </c>
      <c r="B22" t="s">
        <v>5322</v>
      </c>
      <c r="C22" t="s">
        <v>3360</v>
      </c>
      <c r="D22">
        <v>14.28</v>
      </c>
      <c r="E22">
        <v>12.24</v>
      </c>
      <c r="F22">
        <v>28.56</v>
      </c>
      <c r="G22">
        <v>25.5</v>
      </c>
      <c r="H22">
        <v>25.5</v>
      </c>
      <c r="I22">
        <v>33.659999999999997</v>
      </c>
      <c r="J22">
        <v>23.46</v>
      </c>
      <c r="K22">
        <v>21.42</v>
      </c>
      <c r="L22" s="83">
        <v>15.3</v>
      </c>
      <c r="M22">
        <v>8.16</v>
      </c>
      <c r="N22">
        <v>12.24</v>
      </c>
      <c r="O22">
        <v>13.26</v>
      </c>
      <c r="P22" t="s">
        <v>5312</v>
      </c>
      <c r="Q22" t="s">
        <v>5317</v>
      </c>
      <c r="R22" t="s">
        <v>5314</v>
      </c>
      <c r="S22" t="s">
        <v>5315</v>
      </c>
      <c r="T22" t="s">
        <v>5315</v>
      </c>
    </row>
    <row r="23" spans="1:20" x14ac:dyDescent="0.25">
      <c r="A23" s="83" t="s">
        <v>2122</v>
      </c>
      <c r="B23" t="s">
        <v>5323</v>
      </c>
      <c r="C23" t="s">
        <v>3360</v>
      </c>
      <c r="D23">
        <v>23.52</v>
      </c>
      <c r="E23">
        <v>20.16</v>
      </c>
      <c r="F23">
        <v>47.04</v>
      </c>
      <c r="G23">
        <v>42</v>
      </c>
      <c r="H23">
        <v>42</v>
      </c>
      <c r="I23">
        <v>55.44</v>
      </c>
      <c r="J23">
        <v>38.64</v>
      </c>
      <c r="K23">
        <v>35.28</v>
      </c>
      <c r="L23" s="83">
        <v>25.2</v>
      </c>
      <c r="M23">
        <v>13.44</v>
      </c>
      <c r="N23">
        <v>20.16</v>
      </c>
      <c r="O23">
        <v>21.84</v>
      </c>
      <c r="P23" t="s">
        <v>5312</v>
      </c>
      <c r="Q23" t="s">
        <v>5317</v>
      </c>
      <c r="R23" t="s">
        <v>5314</v>
      </c>
      <c r="S23" t="s">
        <v>5315</v>
      </c>
      <c r="T23" t="s">
        <v>5315</v>
      </c>
    </row>
    <row r="24" spans="1:20" x14ac:dyDescent="0.25">
      <c r="A24" s="83" t="s">
        <v>2131</v>
      </c>
      <c r="B24" t="s">
        <v>5324</v>
      </c>
      <c r="C24" t="s">
        <v>3360</v>
      </c>
      <c r="D24">
        <v>21</v>
      </c>
      <c r="E24">
        <v>18</v>
      </c>
      <c r="F24">
        <v>42</v>
      </c>
      <c r="G24">
        <v>37.5</v>
      </c>
      <c r="H24">
        <v>37.5</v>
      </c>
      <c r="I24">
        <v>49.5</v>
      </c>
      <c r="J24">
        <v>34.5</v>
      </c>
      <c r="K24">
        <v>31.5</v>
      </c>
      <c r="L24" s="83">
        <v>22.5</v>
      </c>
      <c r="M24">
        <v>12</v>
      </c>
      <c r="N24">
        <v>18</v>
      </c>
      <c r="O24">
        <v>19.5</v>
      </c>
      <c r="P24" t="s">
        <v>5312</v>
      </c>
      <c r="Q24" t="s">
        <v>5317</v>
      </c>
      <c r="R24" t="s">
        <v>5314</v>
      </c>
      <c r="S24" t="s">
        <v>5315</v>
      </c>
      <c r="T24" t="s">
        <v>5315</v>
      </c>
    </row>
    <row r="25" spans="1:20" x14ac:dyDescent="0.25">
      <c r="A25" s="83" t="s">
        <v>2110</v>
      </c>
      <c r="B25" t="s">
        <v>5325</v>
      </c>
      <c r="C25" t="s">
        <v>3360</v>
      </c>
      <c r="D25">
        <v>21</v>
      </c>
      <c r="E25">
        <v>18</v>
      </c>
      <c r="F25">
        <v>42</v>
      </c>
      <c r="G25">
        <v>37.5</v>
      </c>
      <c r="H25">
        <v>37.5</v>
      </c>
      <c r="I25">
        <v>49.5</v>
      </c>
      <c r="J25">
        <v>34.5</v>
      </c>
      <c r="K25">
        <v>31.5</v>
      </c>
      <c r="L25" s="83">
        <v>22.5</v>
      </c>
      <c r="M25">
        <v>12</v>
      </c>
      <c r="N25">
        <v>18</v>
      </c>
      <c r="O25">
        <v>19.5</v>
      </c>
      <c r="P25" t="s">
        <v>5312</v>
      </c>
      <c r="Q25" t="s">
        <v>5317</v>
      </c>
      <c r="R25" t="s">
        <v>5314</v>
      </c>
      <c r="S25" t="s">
        <v>5315</v>
      </c>
      <c r="T25" t="s">
        <v>5315</v>
      </c>
    </row>
    <row r="26" spans="1:20" x14ac:dyDescent="0.25">
      <c r="A26" s="83" t="s">
        <v>2113</v>
      </c>
      <c r="B26" t="s">
        <v>5326</v>
      </c>
      <c r="C26" t="s">
        <v>3360</v>
      </c>
      <c r="D26">
        <v>21</v>
      </c>
      <c r="E26">
        <v>18</v>
      </c>
      <c r="F26">
        <v>42</v>
      </c>
      <c r="G26">
        <v>37.5</v>
      </c>
      <c r="H26">
        <v>37.5</v>
      </c>
      <c r="I26">
        <v>49.5</v>
      </c>
      <c r="J26">
        <v>34.5</v>
      </c>
      <c r="K26">
        <v>31.5</v>
      </c>
      <c r="L26" s="83">
        <v>22.5</v>
      </c>
      <c r="M26">
        <v>12</v>
      </c>
      <c r="N26">
        <v>18</v>
      </c>
      <c r="O26">
        <v>19.5</v>
      </c>
      <c r="P26" t="s">
        <v>5312</v>
      </c>
      <c r="Q26" t="s">
        <v>5317</v>
      </c>
      <c r="R26" t="s">
        <v>5314</v>
      </c>
      <c r="S26" t="s">
        <v>5315</v>
      </c>
      <c r="T26" t="s">
        <v>5315</v>
      </c>
    </row>
    <row r="27" spans="1:20" x14ac:dyDescent="0.25">
      <c r="A27" s="83" t="s">
        <v>2116</v>
      </c>
      <c r="B27" t="s">
        <v>5327</v>
      </c>
      <c r="C27" t="s">
        <v>3360</v>
      </c>
      <c r="D27">
        <v>21</v>
      </c>
      <c r="E27">
        <v>18</v>
      </c>
      <c r="F27">
        <v>42</v>
      </c>
      <c r="G27">
        <v>37.5</v>
      </c>
      <c r="H27">
        <v>37.5</v>
      </c>
      <c r="I27">
        <v>49.5</v>
      </c>
      <c r="J27">
        <v>34.5</v>
      </c>
      <c r="K27">
        <v>31.5</v>
      </c>
      <c r="L27" s="83">
        <v>22.5</v>
      </c>
      <c r="M27">
        <v>12</v>
      </c>
      <c r="N27">
        <v>18</v>
      </c>
      <c r="O27">
        <v>19.5</v>
      </c>
      <c r="P27" t="s">
        <v>5312</v>
      </c>
      <c r="Q27" t="s">
        <v>5317</v>
      </c>
      <c r="R27" t="s">
        <v>5314</v>
      </c>
      <c r="S27" t="s">
        <v>5315</v>
      </c>
      <c r="T27" t="s">
        <v>5315</v>
      </c>
    </row>
    <row r="28" spans="1:20" x14ac:dyDescent="0.25">
      <c r="A28" s="83" t="s">
        <v>2125</v>
      </c>
      <c r="B28" t="s">
        <v>5328</v>
      </c>
      <c r="C28" t="s">
        <v>3360</v>
      </c>
      <c r="D28">
        <v>21</v>
      </c>
      <c r="E28">
        <v>18</v>
      </c>
      <c r="F28">
        <v>42</v>
      </c>
      <c r="G28">
        <v>37.5</v>
      </c>
      <c r="H28">
        <v>37.5</v>
      </c>
      <c r="I28">
        <v>49.5</v>
      </c>
      <c r="J28">
        <v>34.5</v>
      </c>
      <c r="K28">
        <v>31.5</v>
      </c>
      <c r="L28" s="83">
        <v>22.5</v>
      </c>
      <c r="M28">
        <v>12</v>
      </c>
      <c r="N28">
        <v>18</v>
      </c>
      <c r="O28">
        <v>19.5</v>
      </c>
      <c r="P28" t="s">
        <v>5312</v>
      </c>
      <c r="Q28" t="s">
        <v>5317</v>
      </c>
      <c r="R28" t="s">
        <v>5314</v>
      </c>
      <c r="S28" t="s">
        <v>5315</v>
      </c>
      <c r="T28" t="s">
        <v>5315</v>
      </c>
    </row>
    <row r="29" spans="1:20" x14ac:dyDescent="0.25">
      <c r="A29" s="83" t="s">
        <v>2140</v>
      </c>
      <c r="B29" t="s">
        <v>3408</v>
      </c>
      <c r="C29" t="s">
        <v>3360</v>
      </c>
      <c r="D29">
        <v>12.6</v>
      </c>
      <c r="E29">
        <v>10.8</v>
      </c>
      <c r="F29">
        <v>25.2</v>
      </c>
      <c r="G29">
        <v>22.5</v>
      </c>
      <c r="H29">
        <v>22.5</v>
      </c>
      <c r="I29">
        <v>29.7</v>
      </c>
      <c r="J29">
        <v>20.7</v>
      </c>
      <c r="K29">
        <v>18.899999999999999</v>
      </c>
      <c r="L29" s="83">
        <v>13.5</v>
      </c>
      <c r="M29">
        <v>7.2</v>
      </c>
      <c r="N29">
        <v>10.8</v>
      </c>
      <c r="O29">
        <v>11.7</v>
      </c>
      <c r="P29" t="s">
        <v>5312</v>
      </c>
      <c r="Q29" t="s">
        <v>5317</v>
      </c>
      <c r="R29" t="s">
        <v>5314</v>
      </c>
      <c r="S29" t="s">
        <v>5315</v>
      </c>
      <c r="T29" t="s">
        <v>5315</v>
      </c>
    </row>
    <row r="30" spans="1:20" x14ac:dyDescent="0.25">
      <c r="A30" s="83" t="s">
        <v>2137</v>
      </c>
      <c r="B30" t="s">
        <v>3409</v>
      </c>
      <c r="C30" t="s">
        <v>3360</v>
      </c>
      <c r="D30">
        <v>19.32</v>
      </c>
      <c r="E30">
        <v>16.559999999999999</v>
      </c>
      <c r="F30">
        <v>38.64</v>
      </c>
      <c r="G30">
        <v>34.5</v>
      </c>
      <c r="H30">
        <v>34.5</v>
      </c>
      <c r="I30">
        <v>45.54</v>
      </c>
      <c r="J30">
        <v>31.74</v>
      </c>
      <c r="K30">
        <v>28.98</v>
      </c>
      <c r="L30" s="83">
        <v>20.7</v>
      </c>
      <c r="M30">
        <v>11.04</v>
      </c>
      <c r="N30">
        <v>16.559999999999999</v>
      </c>
      <c r="O30">
        <v>17.940000000000001</v>
      </c>
      <c r="P30" t="s">
        <v>5312</v>
      </c>
      <c r="Q30" t="s">
        <v>5317</v>
      </c>
      <c r="R30" t="s">
        <v>5314</v>
      </c>
      <c r="S30" t="s">
        <v>5315</v>
      </c>
      <c r="T30" t="s">
        <v>5315</v>
      </c>
    </row>
    <row r="31" spans="1:20" x14ac:dyDescent="0.25">
      <c r="A31" s="83" t="s">
        <v>2055</v>
      </c>
      <c r="B31" t="s">
        <v>3410</v>
      </c>
      <c r="C31" t="s">
        <v>3346</v>
      </c>
      <c r="D31">
        <v>4.04</v>
      </c>
      <c r="E31">
        <v>3.46</v>
      </c>
      <c r="F31">
        <v>8.08</v>
      </c>
      <c r="G31">
        <v>7.21</v>
      </c>
      <c r="H31">
        <v>7.21</v>
      </c>
      <c r="I31">
        <v>9.52</v>
      </c>
      <c r="J31">
        <v>6.63</v>
      </c>
      <c r="K31">
        <v>6.06</v>
      </c>
      <c r="L31" s="83">
        <v>4.33</v>
      </c>
      <c r="M31">
        <v>2.31</v>
      </c>
      <c r="N31">
        <v>3.46</v>
      </c>
      <c r="O31">
        <v>3.75</v>
      </c>
      <c r="P31" t="s">
        <v>5312</v>
      </c>
      <c r="Q31" t="s">
        <v>5317</v>
      </c>
      <c r="R31" t="s">
        <v>5314</v>
      </c>
      <c r="S31" t="s">
        <v>5315</v>
      </c>
      <c r="T31" t="s">
        <v>5315</v>
      </c>
    </row>
    <row r="32" spans="1:20" x14ac:dyDescent="0.25">
      <c r="A32" s="83" t="s">
        <v>4722</v>
      </c>
      <c r="B32" t="s">
        <v>4723</v>
      </c>
      <c r="C32" t="s">
        <v>3346</v>
      </c>
      <c r="D32">
        <v>49.4</v>
      </c>
      <c r="E32">
        <v>49.4</v>
      </c>
      <c r="F32">
        <v>49.4</v>
      </c>
      <c r="G32">
        <v>49.4</v>
      </c>
      <c r="H32">
        <v>49.4</v>
      </c>
      <c r="I32">
        <v>49.4</v>
      </c>
      <c r="J32">
        <v>49.4</v>
      </c>
      <c r="K32">
        <v>49.4</v>
      </c>
      <c r="L32" s="83">
        <v>49.4</v>
      </c>
      <c r="M32">
        <v>49.4</v>
      </c>
      <c r="N32">
        <v>49.4</v>
      </c>
      <c r="O32">
        <v>49.4</v>
      </c>
      <c r="P32" t="s">
        <v>5319</v>
      </c>
      <c r="Q32" t="s">
        <v>5317</v>
      </c>
      <c r="R32" t="s">
        <v>5314</v>
      </c>
      <c r="S32" t="s">
        <v>5315</v>
      </c>
      <c r="T32" t="s">
        <v>5315</v>
      </c>
    </row>
    <row r="33" spans="1:20" x14ac:dyDescent="0.25">
      <c r="A33" s="83" t="s">
        <v>4725</v>
      </c>
      <c r="B33" t="s">
        <v>4726</v>
      </c>
      <c r="C33" t="s">
        <v>3346</v>
      </c>
      <c r="D33">
        <v>48</v>
      </c>
      <c r="E33">
        <v>48</v>
      </c>
      <c r="F33">
        <v>48</v>
      </c>
      <c r="G33">
        <v>48</v>
      </c>
      <c r="H33">
        <v>48</v>
      </c>
      <c r="I33">
        <v>48</v>
      </c>
      <c r="J33">
        <v>48</v>
      </c>
      <c r="K33">
        <v>48</v>
      </c>
      <c r="L33" s="83">
        <v>48</v>
      </c>
      <c r="M33">
        <v>48</v>
      </c>
      <c r="N33">
        <v>48</v>
      </c>
      <c r="O33">
        <v>48</v>
      </c>
      <c r="P33" t="s">
        <v>5319</v>
      </c>
      <c r="Q33" t="s">
        <v>5317</v>
      </c>
      <c r="R33" t="s">
        <v>5314</v>
      </c>
      <c r="S33" t="s">
        <v>5315</v>
      </c>
      <c r="T33" t="s">
        <v>5315</v>
      </c>
    </row>
    <row r="34" spans="1:20" x14ac:dyDescent="0.25">
      <c r="A34" s="83" t="s">
        <v>4728</v>
      </c>
      <c r="B34" t="s">
        <v>4729</v>
      </c>
      <c r="C34" t="s">
        <v>3346</v>
      </c>
      <c r="D34">
        <v>48</v>
      </c>
      <c r="E34">
        <v>48</v>
      </c>
      <c r="F34">
        <v>48</v>
      </c>
      <c r="G34">
        <v>48</v>
      </c>
      <c r="H34">
        <v>48</v>
      </c>
      <c r="I34">
        <v>48</v>
      </c>
      <c r="J34">
        <v>48</v>
      </c>
      <c r="K34">
        <v>48</v>
      </c>
      <c r="L34" s="83">
        <v>48</v>
      </c>
      <c r="M34">
        <v>48</v>
      </c>
      <c r="N34">
        <v>48</v>
      </c>
      <c r="O34">
        <v>48</v>
      </c>
      <c r="P34" t="s">
        <v>5319</v>
      </c>
      <c r="Q34" t="s">
        <v>5317</v>
      </c>
      <c r="R34" t="s">
        <v>5314</v>
      </c>
      <c r="S34" t="s">
        <v>5315</v>
      </c>
      <c r="T34" t="s">
        <v>5315</v>
      </c>
    </row>
    <row r="35" spans="1:20" x14ac:dyDescent="0.25">
      <c r="A35" s="83" t="s">
        <v>4731</v>
      </c>
      <c r="B35" t="s">
        <v>4732</v>
      </c>
      <c r="C35" t="s">
        <v>3346</v>
      </c>
      <c r="D35">
        <v>49.4</v>
      </c>
      <c r="E35">
        <v>49.4</v>
      </c>
      <c r="F35">
        <v>49.4</v>
      </c>
      <c r="G35">
        <v>49.4</v>
      </c>
      <c r="H35">
        <v>49.4</v>
      </c>
      <c r="I35">
        <v>49.4</v>
      </c>
      <c r="J35">
        <v>49.4</v>
      </c>
      <c r="K35">
        <v>49.4</v>
      </c>
      <c r="L35" s="83">
        <v>49.4</v>
      </c>
      <c r="M35">
        <v>49.4</v>
      </c>
      <c r="N35">
        <v>49.4</v>
      </c>
      <c r="O35">
        <v>49.4</v>
      </c>
      <c r="P35" t="s">
        <v>5319</v>
      </c>
      <c r="Q35" t="s">
        <v>5317</v>
      </c>
      <c r="R35" t="s">
        <v>5314</v>
      </c>
      <c r="S35" t="s">
        <v>5315</v>
      </c>
      <c r="T35" t="s">
        <v>5315</v>
      </c>
    </row>
    <row r="36" spans="1:20" x14ac:dyDescent="0.25">
      <c r="A36" s="83" t="s">
        <v>3724</v>
      </c>
      <c r="B36" t="s">
        <v>3725</v>
      </c>
      <c r="C36" t="s">
        <v>3346</v>
      </c>
      <c r="D36">
        <v>42.81</v>
      </c>
      <c r="E36">
        <v>42.81</v>
      </c>
      <c r="F36">
        <v>42.81</v>
      </c>
      <c r="G36">
        <v>42.81</v>
      </c>
      <c r="H36">
        <v>42.81</v>
      </c>
      <c r="I36">
        <v>40.64</v>
      </c>
      <c r="J36">
        <v>40.64</v>
      </c>
      <c r="K36">
        <v>40.64</v>
      </c>
      <c r="L36" s="83">
        <v>40.64</v>
      </c>
      <c r="M36">
        <v>40.64</v>
      </c>
      <c r="N36">
        <v>42.81</v>
      </c>
      <c r="O36">
        <v>42.81</v>
      </c>
      <c r="P36" t="s">
        <v>5319</v>
      </c>
      <c r="Q36" t="s">
        <v>5317</v>
      </c>
      <c r="R36" t="s">
        <v>5314</v>
      </c>
      <c r="S36" t="s">
        <v>5315</v>
      </c>
      <c r="T36" t="s">
        <v>5315</v>
      </c>
    </row>
    <row r="37" spans="1:20" x14ac:dyDescent="0.25">
      <c r="A37" s="83" t="s">
        <v>1289</v>
      </c>
      <c r="B37" t="s">
        <v>3426</v>
      </c>
      <c r="C37" t="s">
        <v>3360</v>
      </c>
      <c r="D37">
        <v>0.56000000000000005</v>
      </c>
      <c r="E37">
        <v>0.48</v>
      </c>
      <c r="F37">
        <v>1.1200000000000001</v>
      </c>
      <c r="G37">
        <v>1</v>
      </c>
      <c r="H37">
        <v>1</v>
      </c>
      <c r="I37">
        <v>1.32</v>
      </c>
      <c r="J37">
        <v>0.92</v>
      </c>
      <c r="K37">
        <v>0.84</v>
      </c>
      <c r="L37" s="83">
        <v>0.6</v>
      </c>
      <c r="M37">
        <v>0.32</v>
      </c>
      <c r="N37">
        <v>0.48</v>
      </c>
      <c r="O37">
        <v>0.52</v>
      </c>
      <c r="P37" t="s">
        <v>5312</v>
      </c>
      <c r="Q37" t="s">
        <v>5317</v>
      </c>
      <c r="R37" t="s">
        <v>5314</v>
      </c>
      <c r="S37" t="s">
        <v>5315</v>
      </c>
      <c r="T37" t="s">
        <v>5315</v>
      </c>
    </row>
    <row r="38" spans="1:20" x14ac:dyDescent="0.25">
      <c r="A38" s="83" t="s">
        <v>3427</v>
      </c>
      <c r="B38" t="s">
        <v>3429</v>
      </c>
      <c r="C38" t="s">
        <v>224</v>
      </c>
      <c r="D38">
        <v>0</v>
      </c>
      <c r="E38">
        <v>0</v>
      </c>
      <c r="F38">
        <v>0</v>
      </c>
      <c r="G38">
        <v>0</v>
      </c>
      <c r="H38">
        <v>0</v>
      </c>
      <c r="I38">
        <v>0</v>
      </c>
      <c r="J38">
        <v>0</v>
      </c>
      <c r="K38">
        <v>0</v>
      </c>
      <c r="L38" s="83">
        <v>0</v>
      </c>
      <c r="M38">
        <v>0</v>
      </c>
      <c r="N38">
        <v>0</v>
      </c>
      <c r="O38">
        <v>0</v>
      </c>
      <c r="P38" t="s">
        <v>5319</v>
      </c>
      <c r="Q38" t="s">
        <v>5313</v>
      </c>
      <c r="R38" t="s">
        <v>5318</v>
      </c>
      <c r="S38" t="s">
        <v>5315</v>
      </c>
      <c r="T38" t="s">
        <v>5315</v>
      </c>
    </row>
    <row r="39" spans="1:20" x14ac:dyDescent="0.25">
      <c r="A39" s="83" t="s">
        <v>1118</v>
      </c>
      <c r="B39" t="s">
        <v>3430</v>
      </c>
      <c r="C39" t="s">
        <v>3360</v>
      </c>
      <c r="D39">
        <v>2.79</v>
      </c>
      <c r="E39">
        <v>2.39</v>
      </c>
      <c r="F39">
        <v>5.59</v>
      </c>
      <c r="G39">
        <v>4.99</v>
      </c>
      <c r="H39">
        <v>4.99</v>
      </c>
      <c r="I39">
        <v>6.58</v>
      </c>
      <c r="J39">
        <v>4.59</v>
      </c>
      <c r="K39">
        <v>4.1900000000000004</v>
      </c>
      <c r="L39" s="83">
        <v>2.99</v>
      </c>
      <c r="M39">
        <v>1.6</v>
      </c>
      <c r="N39">
        <v>2.39</v>
      </c>
      <c r="O39">
        <v>2.59</v>
      </c>
      <c r="P39" t="s">
        <v>5312</v>
      </c>
      <c r="Q39" t="s">
        <v>5317</v>
      </c>
      <c r="R39" t="s">
        <v>5314</v>
      </c>
      <c r="S39" t="s">
        <v>5315</v>
      </c>
      <c r="T39" t="s">
        <v>5315</v>
      </c>
    </row>
    <row r="40" spans="1:20" x14ac:dyDescent="0.25">
      <c r="A40" s="83" t="s">
        <v>3431</v>
      </c>
      <c r="B40" t="s">
        <v>3432</v>
      </c>
      <c r="C40" t="s">
        <v>3346</v>
      </c>
      <c r="D40" s="90">
        <v>257.14999999999998</v>
      </c>
      <c r="E40" s="90">
        <v>281.64</v>
      </c>
      <c r="F40" s="90">
        <v>265.42</v>
      </c>
      <c r="G40" s="90">
        <v>238.77</v>
      </c>
      <c r="H40" s="90">
        <v>248.6</v>
      </c>
      <c r="I40" s="90">
        <v>264.57</v>
      </c>
      <c r="J40" s="90">
        <v>258.69</v>
      </c>
      <c r="K40" s="90">
        <v>259.89</v>
      </c>
      <c r="L40" s="94">
        <v>256.73</v>
      </c>
      <c r="M40" s="90">
        <v>182.26</v>
      </c>
      <c r="N40" s="90">
        <v>234.28</v>
      </c>
      <c r="O40" s="90">
        <v>265.8519</v>
      </c>
      <c r="P40" t="s">
        <v>5312</v>
      </c>
      <c r="Q40" t="s">
        <v>5317</v>
      </c>
      <c r="R40" t="s">
        <v>5314</v>
      </c>
      <c r="S40" t="s">
        <v>5315</v>
      </c>
      <c r="T40" t="s">
        <v>5315</v>
      </c>
    </row>
    <row r="41" spans="1:20" x14ac:dyDescent="0.25">
      <c r="A41" s="83" t="s">
        <v>737</v>
      </c>
      <c r="B41" t="s">
        <v>3435</v>
      </c>
      <c r="C41" t="s">
        <v>3360</v>
      </c>
      <c r="D41">
        <v>0.48</v>
      </c>
      <c r="E41">
        <v>0.36</v>
      </c>
      <c r="F41">
        <v>2.16</v>
      </c>
      <c r="G41">
        <v>1.8</v>
      </c>
      <c r="H41">
        <v>1.92</v>
      </c>
      <c r="I41">
        <v>3.72</v>
      </c>
      <c r="J41">
        <v>4.68</v>
      </c>
      <c r="K41">
        <v>3.24</v>
      </c>
      <c r="L41" s="83">
        <v>1.68</v>
      </c>
      <c r="M41">
        <v>0.24</v>
      </c>
      <c r="N41">
        <v>0.24</v>
      </c>
      <c r="O41">
        <v>0</v>
      </c>
      <c r="P41" t="s">
        <v>5312</v>
      </c>
      <c r="Q41" t="s">
        <v>5313</v>
      </c>
      <c r="R41" t="s">
        <v>5314</v>
      </c>
      <c r="S41" t="s">
        <v>5315</v>
      </c>
      <c r="T41" t="s">
        <v>5315</v>
      </c>
    </row>
    <row r="42" spans="1:20" x14ac:dyDescent="0.25">
      <c r="A42" s="83" t="s">
        <v>1703</v>
      </c>
      <c r="B42" t="s">
        <v>3436</v>
      </c>
      <c r="C42" t="s">
        <v>3360</v>
      </c>
      <c r="D42">
        <v>0.32</v>
      </c>
      <c r="E42">
        <v>0.24</v>
      </c>
      <c r="F42">
        <v>1.44</v>
      </c>
      <c r="G42">
        <v>1.2</v>
      </c>
      <c r="H42">
        <v>1.28</v>
      </c>
      <c r="I42">
        <v>2.48</v>
      </c>
      <c r="J42">
        <v>3.12</v>
      </c>
      <c r="K42">
        <v>2.16</v>
      </c>
      <c r="L42" s="83">
        <v>1.1200000000000001</v>
      </c>
      <c r="M42">
        <v>0.16</v>
      </c>
      <c r="N42">
        <v>0.16</v>
      </c>
      <c r="O42">
        <v>0</v>
      </c>
      <c r="P42" t="s">
        <v>5312</v>
      </c>
      <c r="Q42" t="s">
        <v>5313</v>
      </c>
      <c r="R42" t="s">
        <v>5314</v>
      </c>
      <c r="S42" t="s">
        <v>5315</v>
      </c>
      <c r="T42" t="s">
        <v>5315</v>
      </c>
    </row>
    <row r="43" spans="1:20" x14ac:dyDescent="0.25">
      <c r="A43" s="83" t="s">
        <v>909</v>
      </c>
      <c r="B43" t="s">
        <v>3437</v>
      </c>
      <c r="C43" t="s">
        <v>3360</v>
      </c>
      <c r="D43">
        <v>4</v>
      </c>
      <c r="E43">
        <v>3</v>
      </c>
      <c r="F43">
        <v>18</v>
      </c>
      <c r="G43">
        <v>15</v>
      </c>
      <c r="H43">
        <v>16</v>
      </c>
      <c r="I43">
        <v>31</v>
      </c>
      <c r="J43">
        <v>39</v>
      </c>
      <c r="K43">
        <v>27</v>
      </c>
      <c r="L43" s="83">
        <v>14</v>
      </c>
      <c r="M43">
        <v>2</v>
      </c>
      <c r="N43">
        <v>2</v>
      </c>
      <c r="O43">
        <v>0</v>
      </c>
      <c r="P43" t="s">
        <v>5312</v>
      </c>
      <c r="Q43" t="s">
        <v>5317</v>
      </c>
      <c r="R43" t="s">
        <v>5314</v>
      </c>
      <c r="S43" t="s">
        <v>5315</v>
      </c>
      <c r="T43" t="s">
        <v>5315</v>
      </c>
    </row>
    <row r="44" spans="1:20" x14ac:dyDescent="0.25">
      <c r="A44" s="83" t="s">
        <v>3228</v>
      </c>
      <c r="B44" t="s">
        <v>3227</v>
      </c>
      <c r="C44" t="s">
        <v>3360</v>
      </c>
      <c r="D44">
        <v>3</v>
      </c>
      <c r="E44">
        <v>2.25</v>
      </c>
      <c r="F44">
        <v>13.5</v>
      </c>
      <c r="G44">
        <v>11.25</v>
      </c>
      <c r="H44">
        <v>12</v>
      </c>
      <c r="I44">
        <v>23.25</v>
      </c>
      <c r="J44">
        <v>29.25</v>
      </c>
      <c r="K44">
        <v>20.25</v>
      </c>
      <c r="L44" s="83">
        <v>10.5</v>
      </c>
      <c r="M44">
        <v>1.5</v>
      </c>
      <c r="N44">
        <v>1.5</v>
      </c>
      <c r="O44">
        <v>0</v>
      </c>
      <c r="P44" t="s">
        <v>5312</v>
      </c>
      <c r="Q44" t="s">
        <v>5317</v>
      </c>
      <c r="R44" t="s">
        <v>5314</v>
      </c>
      <c r="S44" t="s">
        <v>5315</v>
      </c>
      <c r="T44" t="s">
        <v>5315</v>
      </c>
    </row>
    <row r="45" spans="1:20" x14ac:dyDescent="0.25">
      <c r="A45" s="83" t="s">
        <v>1820</v>
      </c>
      <c r="B45" t="s">
        <v>3439</v>
      </c>
      <c r="C45" t="s">
        <v>3360</v>
      </c>
      <c r="D45">
        <v>0.8</v>
      </c>
      <c r="E45">
        <v>0.6</v>
      </c>
      <c r="F45">
        <v>3.6</v>
      </c>
      <c r="G45">
        <v>3</v>
      </c>
      <c r="H45">
        <v>3.2</v>
      </c>
      <c r="I45">
        <v>6.2</v>
      </c>
      <c r="J45">
        <v>7.8</v>
      </c>
      <c r="K45">
        <v>5.4</v>
      </c>
      <c r="L45" s="83">
        <v>2.8</v>
      </c>
      <c r="M45">
        <v>0.4</v>
      </c>
      <c r="N45">
        <v>0.4</v>
      </c>
      <c r="O45">
        <v>0</v>
      </c>
      <c r="P45" t="s">
        <v>5312</v>
      </c>
      <c r="Q45" t="s">
        <v>5313</v>
      </c>
      <c r="R45" t="s">
        <v>5314</v>
      </c>
      <c r="S45" t="s">
        <v>5315</v>
      </c>
      <c r="T45" t="s">
        <v>5315</v>
      </c>
    </row>
    <row r="46" spans="1:20" x14ac:dyDescent="0.25">
      <c r="A46" s="83" t="s">
        <v>827</v>
      </c>
      <c r="B46" t="s">
        <v>3440</v>
      </c>
      <c r="C46" t="s">
        <v>3360</v>
      </c>
      <c r="D46">
        <v>0.8</v>
      </c>
      <c r="E46">
        <v>0.6</v>
      </c>
      <c r="F46">
        <v>3.6</v>
      </c>
      <c r="G46">
        <v>3</v>
      </c>
      <c r="H46">
        <v>3.2</v>
      </c>
      <c r="I46">
        <v>6.2</v>
      </c>
      <c r="J46">
        <v>7.8</v>
      </c>
      <c r="K46">
        <v>5.4</v>
      </c>
      <c r="L46" s="83">
        <v>2.8</v>
      </c>
      <c r="M46">
        <v>0.4</v>
      </c>
      <c r="N46">
        <v>0.4</v>
      </c>
      <c r="O46">
        <v>0</v>
      </c>
      <c r="P46" t="s">
        <v>5312</v>
      </c>
      <c r="Q46" t="s">
        <v>5313</v>
      </c>
      <c r="R46" t="s">
        <v>5314</v>
      </c>
      <c r="S46" t="s">
        <v>5315</v>
      </c>
      <c r="T46" t="s">
        <v>5315</v>
      </c>
    </row>
    <row r="47" spans="1:20" x14ac:dyDescent="0.25">
      <c r="A47" s="83" t="s">
        <v>830</v>
      </c>
      <c r="B47" t="s">
        <v>3442</v>
      </c>
      <c r="C47" t="s">
        <v>130</v>
      </c>
      <c r="D47">
        <v>0</v>
      </c>
      <c r="E47">
        <v>0</v>
      </c>
      <c r="F47">
        <v>0</v>
      </c>
      <c r="G47">
        <v>0</v>
      </c>
      <c r="H47">
        <v>0</v>
      </c>
      <c r="I47">
        <v>0</v>
      </c>
      <c r="J47">
        <v>0</v>
      </c>
      <c r="K47">
        <v>0</v>
      </c>
      <c r="L47" s="83">
        <v>0</v>
      </c>
      <c r="M47">
        <v>0</v>
      </c>
      <c r="N47">
        <v>0</v>
      </c>
      <c r="O47">
        <v>0</v>
      </c>
      <c r="P47" t="s">
        <v>5312</v>
      </c>
      <c r="Q47" t="s">
        <v>5313</v>
      </c>
      <c r="R47" t="s">
        <v>4</v>
      </c>
      <c r="S47" t="s">
        <v>6338</v>
      </c>
      <c r="T47" t="s">
        <v>7635</v>
      </c>
    </row>
    <row r="48" spans="1:20" x14ac:dyDescent="0.25">
      <c r="A48" s="83" t="s">
        <v>713</v>
      </c>
      <c r="B48" t="s">
        <v>5330</v>
      </c>
      <c r="C48" t="s">
        <v>130</v>
      </c>
      <c r="D48">
        <v>0</v>
      </c>
      <c r="E48">
        <v>0</v>
      </c>
      <c r="F48">
        <v>0</v>
      </c>
      <c r="G48">
        <v>0</v>
      </c>
      <c r="H48">
        <v>0</v>
      </c>
      <c r="I48">
        <v>0</v>
      </c>
      <c r="J48">
        <v>0</v>
      </c>
      <c r="K48">
        <v>0</v>
      </c>
      <c r="L48" s="83">
        <v>0</v>
      </c>
      <c r="M48">
        <v>0</v>
      </c>
      <c r="N48">
        <v>0</v>
      </c>
      <c r="O48">
        <v>0</v>
      </c>
      <c r="P48" t="s">
        <v>5312</v>
      </c>
      <c r="Q48" t="s">
        <v>5313</v>
      </c>
      <c r="R48" t="s">
        <v>5318</v>
      </c>
      <c r="S48" t="s">
        <v>5315</v>
      </c>
      <c r="T48" t="s">
        <v>5315</v>
      </c>
    </row>
    <row r="49" spans="1:20" x14ac:dyDescent="0.25">
      <c r="A49" s="83" t="s">
        <v>719</v>
      </c>
      <c r="B49" t="s">
        <v>5331</v>
      </c>
      <c r="C49" t="s">
        <v>130</v>
      </c>
      <c r="D49">
        <v>0</v>
      </c>
      <c r="E49">
        <v>0</v>
      </c>
      <c r="F49">
        <v>0</v>
      </c>
      <c r="G49">
        <v>0</v>
      </c>
      <c r="H49">
        <v>0</v>
      </c>
      <c r="I49">
        <v>0</v>
      </c>
      <c r="J49">
        <v>0</v>
      </c>
      <c r="K49">
        <v>0</v>
      </c>
      <c r="L49" s="83">
        <v>0</v>
      </c>
      <c r="M49">
        <v>0</v>
      </c>
      <c r="N49">
        <v>0</v>
      </c>
      <c r="O49">
        <v>0</v>
      </c>
      <c r="P49" t="s">
        <v>5312</v>
      </c>
      <c r="Q49" t="s">
        <v>5313</v>
      </c>
      <c r="R49" t="s">
        <v>5318</v>
      </c>
      <c r="S49" t="s">
        <v>5315</v>
      </c>
      <c r="T49" t="s">
        <v>5315</v>
      </c>
    </row>
    <row r="50" spans="1:20" x14ac:dyDescent="0.25">
      <c r="A50" s="83" t="s">
        <v>855</v>
      </c>
      <c r="B50" t="s">
        <v>3443</v>
      </c>
      <c r="C50" t="s">
        <v>130</v>
      </c>
      <c r="D50">
        <v>0</v>
      </c>
      <c r="E50">
        <v>0</v>
      </c>
      <c r="F50">
        <v>0</v>
      </c>
      <c r="G50">
        <v>0</v>
      </c>
      <c r="H50">
        <v>0</v>
      </c>
      <c r="I50">
        <v>0</v>
      </c>
      <c r="J50">
        <v>0</v>
      </c>
      <c r="K50">
        <v>0</v>
      </c>
      <c r="L50" s="83">
        <v>0</v>
      </c>
      <c r="M50">
        <v>0</v>
      </c>
      <c r="N50">
        <v>0</v>
      </c>
      <c r="O50">
        <v>0</v>
      </c>
      <c r="P50" t="s">
        <v>5312</v>
      </c>
      <c r="Q50" t="s">
        <v>5313</v>
      </c>
      <c r="R50" t="s">
        <v>4</v>
      </c>
      <c r="S50" t="s">
        <v>6338</v>
      </c>
      <c r="T50" t="s">
        <v>7636</v>
      </c>
    </row>
    <row r="51" spans="1:20" x14ac:dyDescent="0.25">
      <c r="A51" s="83" t="s">
        <v>858</v>
      </c>
      <c r="B51" t="s">
        <v>3444</v>
      </c>
      <c r="C51" t="s">
        <v>130</v>
      </c>
      <c r="D51">
        <v>0</v>
      </c>
      <c r="E51">
        <v>0</v>
      </c>
      <c r="F51">
        <v>0</v>
      </c>
      <c r="G51">
        <v>0</v>
      </c>
      <c r="H51">
        <v>0</v>
      </c>
      <c r="I51">
        <v>0</v>
      </c>
      <c r="J51">
        <v>0</v>
      </c>
      <c r="K51">
        <v>0</v>
      </c>
      <c r="L51" s="83">
        <v>0</v>
      </c>
      <c r="M51">
        <v>0</v>
      </c>
      <c r="N51">
        <v>0</v>
      </c>
      <c r="O51">
        <v>0</v>
      </c>
      <c r="P51" t="s">
        <v>5312</v>
      </c>
      <c r="Q51" t="s">
        <v>5313</v>
      </c>
      <c r="R51" t="s">
        <v>4</v>
      </c>
      <c r="S51" t="s">
        <v>6338</v>
      </c>
      <c r="T51" t="s">
        <v>7635</v>
      </c>
    </row>
    <row r="52" spans="1:20" x14ac:dyDescent="0.25">
      <c r="A52" s="83" t="s">
        <v>824</v>
      </c>
      <c r="B52" t="s">
        <v>3445</v>
      </c>
      <c r="C52" t="s">
        <v>3360</v>
      </c>
      <c r="D52">
        <v>9.66</v>
      </c>
      <c r="E52">
        <v>7.25</v>
      </c>
      <c r="F52">
        <v>43.47</v>
      </c>
      <c r="G52">
        <v>36.229999999999997</v>
      </c>
      <c r="H52">
        <v>38.64</v>
      </c>
      <c r="I52">
        <v>74.87</v>
      </c>
      <c r="J52">
        <v>94.19</v>
      </c>
      <c r="K52">
        <v>65.209999999999994</v>
      </c>
      <c r="L52" s="83">
        <v>33.81</v>
      </c>
      <c r="M52">
        <v>4.83</v>
      </c>
      <c r="N52">
        <v>4.83</v>
      </c>
      <c r="O52">
        <v>0</v>
      </c>
      <c r="P52" t="s">
        <v>5312</v>
      </c>
      <c r="Q52" t="s">
        <v>5317</v>
      </c>
      <c r="R52" t="s">
        <v>5314</v>
      </c>
      <c r="S52" t="s">
        <v>5315</v>
      </c>
      <c r="T52" t="s">
        <v>5315</v>
      </c>
    </row>
    <row r="53" spans="1:20" x14ac:dyDescent="0.25">
      <c r="A53" s="83" t="s">
        <v>3446</v>
      </c>
      <c r="B53" t="s">
        <v>3447</v>
      </c>
      <c r="C53" t="s">
        <v>130</v>
      </c>
      <c r="D53">
        <v>31</v>
      </c>
      <c r="E53">
        <v>31</v>
      </c>
      <c r="F53">
        <v>31</v>
      </c>
      <c r="G53">
        <v>31</v>
      </c>
      <c r="H53">
        <v>31</v>
      </c>
      <c r="I53">
        <v>31</v>
      </c>
      <c r="J53">
        <v>31</v>
      </c>
      <c r="K53">
        <v>31</v>
      </c>
      <c r="L53" s="83">
        <v>31</v>
      </c>
      <c r="M53">
        <v>31</v>
      </c>
      <c r="N53">
        <v>31</v>
      </c>
      <c r="O53">
        <v>31</v>
      </c>
      <c r="P53" t="s">
        <v>5319</v>
      </c>
      <c r="Q53" t="s">
        <v>5313</v>
      </c>
      <c r="R53" t="s">
        <v>5314</v>
      </c>
      <c r="S53" t="s">
        <v>5315</v>
      </c>
      <c r="T53" t="s">
        <v>5315</v>
      </c>
    </row>
    <row r="54" spans="1:20" x14ac:dyDescent="0.25">
      <c r="A54" s="83" t="s">
        <v>3448</v>
      </c>
      <c r="B54" t="s">
        <v>3449</v>
      </c>
      <c r="C54" t="s">
        <v>130</v>
      </c>
      <c r="D54">
        <v>52.5</v>
      </c>
      <c r="E54">
        <v>52.5</v>
      </c>
      <c r="F54">
        <v>52.5</v>
      </c>
      <c r="G54">
        <v>52.5</v>
      </c>
      <c r="H54">
        <v>52.5</v>
      </c>
      <c r="I54">
        <v>52.5</v>
      </c>
      <c r="J54">
        <v>52.5</v>
      </c>
      <c r="K54">
        <v>52.5</v>
      </c>
      <c r="L54" s="83">
        <v>52.5</v>
      </c>
      <c r="M54">
        <v>52.5</v>
      </c>
      <c r="N54">
        <v>52.5</v>
      </c>
      <c r="O54">
        <v>52.5</v>
      </c>
      <c r="P54" t="s">
        <v>5319</v>
      </c>
      <c r="Q54" t="s">
        <v>5313</v>
      </c>
      <c r="R54" t="s">
        <v>5314</v>
      </c>
      <c r="S54" t="s">
        <v>5315</v>
      </c>
      <c r="T54" t="s">
        <v>5315</v>
      </c>
    </row>
    <row r="55" spans="1:20" x14ac:dyDescent="0.25">
      <c r="A55" s="83" t="s">
        <v>3450</v>
      </c>
      <c r="B55" t="s">
        <v>3451</v>
      </c>
      <c r="C55" t="s">
        <v>130</v>
      </c>
      <c r="D55">
        <v>54.6</v>
      </c>
      <c r="E55">
        <v>54.6</v>
      </c>
      <c r="F55">
        <v>54.6</v>
      </c>
      <c r="G55">
        <v>54.6</v>
      </c>
      <c r="H55">
        <v>54.6</v>
      </c>
      <c r="I55">
        <v>54.6</v>
      </c>
      <c r="J55">
        <v>54.6</v>
      </c>
      <c r="K55">
        <v>54.6</v>
      </c>
      <c r="L55" s="83">
        <v>54.6</v>
      </c>
      <c r="M55">
        <v>54.6</v>
      </c>
      <c r="N55">
        <v>54.6</v>
      </c>
      <c r="O55">
        <v>54.6</v>
      </c>
      <c r="P55" t="s">
        <v>5319</v>
      </c>
      <c r="Q55" t="s">
        <v>5313</v>
      </c>
      <c r="R55" t="s">
        <v>5314</v>
      </c>
      <c r="S55" t="s">
        <v>5315</v>
      </c>
      <c r="T55" t="s">
        <v>5315</v>
      </c>
    </row>
    <row r="56" spans="1:20" x14ac:dyDescent="0.25">
      <c r="A56" s="83" t="s">
        <v>3452</v>
      </c>
      <c r="B56" t="s">
        <v>3453</v>
      </c>
      <c r="C56" t="s">
        <v>224</v>
      </c>
      <c r="D56">
        <v>1</v>
      </c>
      <c r="E56">
        <v>1</v>
      </c>
      <c r="F56">
        <v>1</v>
      </c>
      <c r="G56">
        <v>1</v>
      </c>
      <c r="H56">
        <v>1</v>
      </c>
      <c r="I56">
        <v>1</v>
      </c>
      <c r="J56">
        <v>1</v>
      </c>
      <c r="K56">
        <v>1</v>
      </c>
      <c r="L56" s="83">
        <v>1</v>
      </c>
      <c r="M56">
        <v>1</v>
      </c>
      <c r="N56">
        <v>1</v>
      </c>
      <c r="O56">
        <v>1</v>
      </c>
      <c r="P56" t="s">
        <v>5319</v>
      </c>
      <c r="Q56" t="s">
        <v>5313</v>
      </c>
      <c r="R56" t="s">
        <v>5314</v>
      </c>
      <c r="S56" t="s">
        <v>5315</v>
      </c>
      <c r="T56" t="s">
        <v>5315</v>
      </c>
    </row>
    <row r="57" spans="1:20" x14ac:dyDescent="0.25">
      <c r="A57" s="83" t="s">
        <v>3454</v>
      </c>
      <c r="B57" t="s">
        <v>3454</v>
      </c>
      <c r="C57" t="s">
        <v>3455</v>
      </c>
      <c r="D57">
        <v>127</v>
      </c>
      <c r="E57">
        <v>127</v>
      </c>
      <c r="F57">
        <v>127</v>
      </c>
      <c r="G57">
        <v>127</v>
      </c>
      <c r="H57">
        <v>127</v>
      </c>
      <c r="I57">
        <v>127</v>
      </c>
      <c r="J57">
        <v>127</v>
      </c>
      <c r="K57">
        <v>127</v>
      </c>
      <c r="L57" s="83">
        <v>127</v>
      </c>
      <c r="M57">
        <v>127</v>
      </c>
      <c r="N57">
        <v>127</v>
      </c>
      <c r="O57">
        <v>127</v>
      </c>
      <c r="P57" t="s">
        <v>5319</v>
      </c>
      <c r="Q57" t="s">
        <v>5313</v>
      </c>
      <c r="R57" t="s">
        <v>5314</v>
      </c>
      <c r="S57" t="s">
        <v>5315</v>
      </c>
      <c r="T57" t="s">
        <v>5315</v>
      </c>
    </row>
    <row r="58" spans="1:20" x14ac:dyDescent="0.25">
      <c r="A58" s="83" t="s">
        <v>1332</v>
      </c>
      <c r="B58" t="s">
        <v>3457</v>
      </c>
      <c r="C58" t="s">
        <v>3346</v>
      </c>
      <c r="D58">
        <v>0</v>
      </c>
      <c r="E58">
        <v>0</v>
      </c>
      <c r="F58">
        <v>0</v>
      </c>
      <c r="G58">
        <v>0</v>
      </c>
      <c r="H58">
        <v>0</v>
      </c>
      <c r="I58">
        <v>0</v>
      </c>
      <c r="J58">
        <v>0</v>
      </c>
      <c r="K58">
        <v>0</v>
      </c>
      <c r="L58" s="83">
        <v>0</v>
      </c>
      <c r="M58">
        <v>0</v>
      </c>
      <c r="N58">
        <v>0</v>
      </c>
      <c r="O58">
        <v>0</v>
      </c>
      <c r="P58" t="s">
        <v>5312</v>
      </c>
      <c r="Q58" t="s">
        <v>5317</v>
      </c>
      <c r="R58" t="s">
        <v>5314</v>
      </c>
      <c r="S58" t="s">
        <v>5315</v>
      </c>
      <c r="T58" t="s">
        <v>5315</v>
      </c>
    </row>
    <row r="59" spans="1:20" x14ac:dyDescent="0.25">
      <c r="A59" s="83" t="s">
        <v>4173</v>
      </c>
      <c r="B59" t="s">
        <v>4174</v>
      </c>
      <c r="C59" t="s">
        <v>3346</v>
      </c>
      <c r="D59">
        <v>47</v>
      </c>
      <c r="E59">
        <v>47</v>
      </c>
      <c r="F59">
        <v>47</v>
      </c>
      <c r="G59">
        <v>47</v>
      </c>
      <c r="H59">
        <v>47</v>
      </c>
      <c r="I59">
        <v>47</v>
      </c>
      <c r="J59">
        <v>47</v>
      </c>
      <c r="K59">
        <v>47</v>
      </c>
      <c r="L59" s="83">
        <v>47</v>
      </c>
      <c r="M59">
        <v>47</v>
      </c>
      <c r="N59">
        <v>47</v>
      </c>
      <c r="O59">
        <v>47</v>
      </c>
      <c r="P59" t="s">
        <v>5319</v>
      </c>
      <c r="Q59" t="s">
        <v>5317</v>
      </c>
      <c r="R59" t="s">
        <v>5314</v>
      </c>
      <c r="S59" t="s">
        <v>5315</v>
      </c>
      <c r="T59" t="s">
        <v>5315</v>
      </c>
    </row>
    <row r="60" spans="1:20" x14ac:dyDescent="0.25">
      <c r="A60" s="83" t="s">
        <v>3462</v>
      </c>
      <c r="B60" t="s">
        <v>7637</v>
      </c>
      <c r="C60" t="s">
        <v>3360</v>
      </c>
      <c r="D60">
        <v>120</v>
      </c>
      <c r="E60">
        <v>120</v>
      </c>
      <c r="F60">
        <v>120</v>
      </c>
      <c r="G60">
        <v>120</v>
      </c>
      <c r="H60">
        <v>120</v>
      </c>
      <c r="I60">
        <v>120</v>
      </c>
      <c r="J60">
        <v>120</v>
      </c>
      <c r="K60">
        <v>120</v>
      </c>
      <c r="L60" s="83">
        <v>120</v>
      </c>
      <c r="M60">
        <v>120</v>
      </c>
      <c r="N60">
        <v>120</v>
      </c>
      <c r="O60">
        <v>120</v>
      </c>
      <c r="P60" t="s">
        <v>5319</v>
      </c>
      <c r="Q60" t="s">
        <v>5313</v>
      </c>
      <c r="R60" t="s">
        <v>5314</v>
      </c>
      <c r="S60" t="s">
        <v>5315</v>
      </c>
      <c r="T60" t="s">
        <v>5315</v>
      </c>
    </row>
    <row r="61" spans="1:20" x14ac:dyDescent="0.25">
      <c r="A61" s="83" t="s">
        <v>4740</v>
      </c>
      <c r="B61" t="s">
        <v>4741</v>
      </c>
      <c r="C61" t="s">
        <v>79</v>
      </c>
      <c r="D61">
        <v>43.35</v>
      </c>
      <c r="E61">
        <v>43.9</v>
      </c>
      <c r="F61">
        <v>42.64</v>
      </c>
      <c r="G61">
        <v>42.7</v>
      </c>
      <c r="H61">
        <v>42</v>
      </c>
      <c r="I61">
        <v>42</v>
      </c>
      <c r="J61">
        <v>42</v>
      </c>
      <c r="K61">
        <v>40.200000000000003</v>
      </c>
      <c r="L61" s="83">
        <v>38.6</v>
      </c>
      <c r="M61">
        <v>40</v>
      </c>
      <c r="N61">
        <v>41.6</v>
      </c>
      <c r="O61">
        <v>42</v>
      </c>
      <c r="P61" t="s">
        <v>5319</v>
      </c>
      <c r="Q61" t="s">
        <v>5313</v>
      </c>
      <c r="R61" t="s">
        <v>5314</v>
      </c>
      <c r="S61" t="s">
        <v>5315</v>
      </c>
      <c r="T61" t="s">
        <v>5315</v>
      </c>
    </row>
    <row r="62" spans="1:20" x14ac:dyDescent="0.25">
      <c r="A62" s="83" t="s">
        <v>3162</v>
      </c>
      <c r="B62" t="s">
        <v>3468</v>
      </c>
      <c r="C62" t="s">
        <v>3466</v>
      </c>
      <c r="D62">
        <v>0.63</v>
      </c>
      <c r="E62">
        <v>0.42</v>
      </c>
      <c r="F62">
        <v>0.43</v>
      </c>
      <c r="G62">
        <v>5.47</v>
      </c>
      <c r="H62">
        <v>5.93</v>
      </c>
      <c r="I62">
        <v>7.05</v>
      </c>
      <c r="J62">
        <v>8.35</v>
      </c>
      <c r="K62">
        <v>8.36</v>
      </c>
      <c r="L62" s="83">
        <v>6.46</v>
      </c>
      <c r="M62">
        <v>2.16</v>
      </c>
      <c r="N62">
        <v>2.04</v>
      </c>
      <c r="O62">
        <v>3.91</v>
      </c>
      <c r="P62" t="s">
        <v>5319</v>
      </c>
      <c r="Q62" t="s">
        <v>5313</v>
      </c>
      <c r="R62" t="s">
        <v>5314</v>
      </c>
      <c r="S62" t="s">
        <v>5315</v>
      </c>
      <c r="T62" t="s">
        <v>5315</v>
      </c>
    </row>
    <row r="63" spans="1:20" x14ac:dyDescent="0.25">
      <c r="A63" s="83" t="s">
        <v>3733</v>
      </c>
      <c r="B63" t="s">
        <v>3735</v>
      </c>
      <c r="C63" t="s">
        <v>79</v>
      </c>
      <c r="D63">
        <v>45</v>
      </c>
      <c r="E63">
        <v>45</v>
      </c>
      <c r="F63">
        <v>45</v>
      </c>
      <c r="G63">
        <v>45</v>
      </c>
      <c r="H63">
        <v>45</v>
      </c>
      <c r="I63">
        <v>44</v>
      </c>
      <c r="J63">
        <v>44</v>
      </c>
      <c r="K63">
        <v>44</v>
      </c>
      <c r="L63" s="83">
        <v>44</v>
      </c>
      <c r="M63">
        <v>44</v>
      </c>
      <c r="N63">
        <v>44.2</v>
      </c>
      <c r="O63">
        <v>45</v>
      </c>
      <c r="P63" t="s">
        <v>5319</v>
      </c>
      <c r="Q63" t="s">
        <v>5313</v>
      </c>
      <c r="R63" t="s">
        <v>5314</v>
      </c>
      <c r="S63" t="s">
        <v>5315</v>
      </c>
      <c r="T63" t="s">
        <v>5315</v>
      </c>
    </row>
    <row r="64" spans="1:20" x14ac:dyDescent="0.25">
      <c r="A64" s="83" t="s">
        <v>3471</v>
      </c>
      <c r="B64" t="s">
        <v>3473</v>
      </c>
      <c r="C64" t="s">
        <v>224</v>
      </c>
      <c r="D64">
        <v>119</v>
      </c>
      <c r="E64">
        <v>119</v>
      </c>
      <c r="F64">
        <v>119</v>
      </c>
      <c r="G64">
        <v>119</v>
      </c>
      <c r="H64">
        <v>119</v>
      </c>
      <c r="I64">
        <v>119</v>
      </c>
      <c r="J64">
        <v>119</v>
      </c>
      <c r="K64">
        <v>119</v>
      </c>
      <c r="L64" s="83">
        <v>119</v>
      </c>
      <c r="M64">
        <v>119</v>
      </c>
      <c r="N64">
        <v>119</v>
      </c>
      <c r="O64">
        <v>119</v>
      </c>
      <c r="P64" t="s">
        <v>5319</v>
      </c>
      <c r="Q64" t="s">
        <v>5313</v>
      </c>
      <c r="R64" t="s">
        <v>5314</v>
      </c>
      <c r="S64" t="s">
        <v>5315</v>
      </c>
      <c r="T64" t="s">
        <v>5315</v>
      </c>
    </row>
    <row r="65" spans="1:20" x14ac:dyDescent="0.25">
      <c r="A65" s="83" t="s">
        <v>5332</v>
      </c>
      <c r="B65" t="s">
        <v>5333</v>
      </c>
      <c r="C65" t="s">
        <v>3334</v>
      </c>
      <c r="D65">
        <v>4.2</v>
      </c>
      <c r="E65">
        <v>3.15</v>
      </c>
      <c r="F65">
        <v>18.899999999999999</v>
      </c>
      <c r="G65">
        <v>15.75</v>
      </c>
      <c r="H65">
        <v>16.8</v>
      </c>
      <c r="I65">
        <v>32.549999999999997</v>
      </c>
      <c r="J65">
        <v>40.950000000000003</v>
      </c>
      <c r="K65">
        <v>28.35</v>
      </c>
      <c r="L65" s="83">
        <v>14.7</v>
      </c>
      <c r="M65">
        <v>2.1</v>
      </c>
      <c r="N65">
        <v>2.1</v>
      </c>
      <c r="O65">
        <v>0</v>
      </c>
      <c r="P65" t="s">
        <v>5312</v>
      </c>
      <c r="Q65" t="s">
        <v>5317</v>
      </c>
      <c r="R65" t="s">
        <v>4</v>
      </c>
      <c r="S65" t="s">
        <v>5329</v>
      </c>
      <c r="T65" t="s">
        <v>7638</v>
      </c>
    </row>
    <row r="66" spans="1:20" x14ac:dyDescent="0.25">
      <c r="A66" s="98" t="s">
        <v>5334</v>
      </c>
      <c r="B66" t="s">
        <v>7639</v>
      </c>
      <c r="C66" t="s">
        <v>3334</v>
      </c>
      <c r="D66">
        <v>4</v>
      </c>
      <c r="E66">
        <v>3</v>
      </c>
      <c r="F66">
        <v>18</v>
      </c>
      <c r="G66">
        <v>15</v>
      </c>
      <c r="H66">
        <v>16</v>
      </c>
      <c r="I66">
        <v>31</v>
      </c>
      <c r="J66">
        <v>39</v>
      </c>
      <c r="K66">
        <v>27</v>
      </c>
      <c r="L66" s="83">
        <v>14</v>
      </c>
      <c r="M66">
        <v>2</v>
      </c>
      <c r="N66">
        <v>2</v>
      </c>
      <c r="O66">
        <v>0</v>
      </c>
      <c r="P66" t="s">
        <v>5312</v>
      </c>
      <c r="Q66" t="s">
        <v>5317</v>
      </c>
      <c r="R66" t="s">
        <v>4</v>
      </c>
      <c r="S66" t="s">
        <v>5329</v>
      </c>
      <c r="T66" t="s">
        <v>5335</v>
      </c>
    </row>
    <row r="67" spans="1:20" x14ac:dyDescent="0.25">
      <c r="A67" s="83" t="s">
        <v>3474</v>
      </c>
      <c r="B67" t="s">
        <v>3476</v>
      </c>
      <c r="C67" t="s">
        <v>3334</v>
      </c>
      <c r="D67">
        <v>773.6</v>
      </c>
      <c r="E67">
        <v>773.6</v>
      </c>
      <c r="F67">
        <v>773.6</v>
      </c>
      <c r="G67">
        <v>773.6</v>
      </c>
      <c r="H67">
        <v>800.6</v>
      </c>
      <c r="I67">
        <v>800.6</v>
      </c>
      <c r="J67">
        <v>800.6</v>
      </c>
      <c r="K67">
        <v>800.6</v>
      </c>
      <c r="L67" s="83">
        <v>773.6</v>
      </c>
      <c r="M67">
        <v>773.6</v>
      </c>
      <c r="N67">
        <v>773.6</v>
      </c>
      <c r="O67">
        <v>773.6</v>
      </c>
      <c r="P67" t="s">
        <v>5319</v>
      </c>
      <c r="Q67" t="s">
        <v>5317</v>
      </c>
      <c r="R67" t="s">
        <v>5314</v>
      </c>
      <c r="S67" t="s">
        <v>5315</v>
      </c>
      <c r="T67" t="s">
        <v>5315</v>
      </c>
    </row>
    <row r="68" spans="1:20" x14ac:dyDescent="0.25">
      <c r="A68" s="83" t="s">
        <v>3477</v>
      </c>
      <c r="B68" t="s">
        <v>5336</v>
      </c>
      <c r="C68" t="s">
        <v>3334</v>
      </c>
      <c r="D68">
        <v>0</v>
      </c>
      <c r="E68">
        <v>0</v>
      </c>
      <c r="F68">
        <v>0</v>
      </c>
      <c r="G68">
        <v>0</v>
      </c>
      <c r="H68">
        <v>0</v>
      </c>
      <c r="I68">
        <v>0</v>
      </c>
      <c r="J68">
        <v>0</v>
      </c>
      <c r="K68">
        <v>0</v>
      </c>
      <c r="L68" s="83">
        <v>0</v>
      </c>
      <c r="M68">
        <v>0</v>
      </c>
      <c r="N68">
        <v>0</v>
      </c>
      <c r="O68">
        <v>0</v>
      </c>
      <c r="P68" t="s">
        <v>5312</v>
      </c>
      <c r="Q68" t="s">
        <v>5317</v>
      </c>
      <c r="R68" t="s">
        <v>5318</v>
      </c>
      <c r="S68" t="s">
        <v>5315</v>
      </c>
      <c r="T68" t="s">
        <v>5315</v>
      </c>
    </row>
    <row r="69" spans="1:20" x14ac:dyDescent="0.25">
      <c r="A69" s="83" t="s">
        <v>1254</v>
      </c>
      <c r="B69" t="s">
        <v>5337</v>
      </c>
      <c r="C69" t="s">
        <v>3334</v>
      </c>
      <c r="D69">
        <v>0</v>
      </c>
      <c r="E69">
        <v>0</v>
      </c>
      <c r="F69">
        <v>0</v>
      </c>
      <c r="G69">
        <v>0</v>
      </c>
      <c r="H69">
        <v>0</v>
      </c>
      <c r="I69">
        <v>0</v>
      </c>
      <c r="J69">
        <v>0</v>
      </c>
      <c r="K69">
        <v>0</v>
      </c>
      <c r="L69" s="83">
        <v>0</v>
      </c>
      <c r="M69">
        <v>0</v>
      </c>
      <c r="N69">
        <v>0</v>
      </c>
      <c r="O69">
        <v>0</v>
      </c>
      <c r="P69" t="s">
        <v>5312</v>
      </c>
      <c r="Q69" t="s">
        <v>5317</v>
      </c>
      <c r="R69" t="s">
        <v>5318</v>
      </c>
      <c r="S69" t="s">
        <v>5315</v>
      </c>
      <c r="T69" t="s">
        <v>5315</v>
      </c>
    </row>
    <row r="70" spans="1:20" x14ac:dyDescent="0.25">
      <c r="A70" s="83" t="s">
        <v>5338</v>
      </c>
      <c r="B70" t="s">
        <v>5339</v>
      </c>
      <c r="C70" t="s">
        <v>3334</v>
      </c>
      <c r="D70">
        <v>0.8</v>
      </c>
      <c r="E70">
        <v>0.6</v>
      </c>
      <c r="F70">
        <v>3.6</v>
      </c>
      <c r="G70">
        <v>3</v>
      </c>
      <c r="H70">
        <v>3.2</v>
      </c>
      <c r="I70">
        <v>6.2</v>
      </c>
      <c r="J70">
        <v>7.8</v>
      </c>
      <c r="K70">
        <v>5.4</v>
      </c>
      <c r="L70" s="83">
        <v>2.8</v>
      </c>
      <c r="M70">
        <v>0.4</v>
      </c>
      <c r="N70">
        <v>0.4</v>
      </c>
      <c r="O70">
        <v>0</v>
      </c>
      <c r="P70" t="s">
        <v>5312</v>
      </c>
      <c r="Q70" t="s">
        <v>5317</v>
      </c>
      <c r="R70" t="s">
        <v>5314</v>
      </c>
      <c r="S70" t="s">
        <v>5315</v>
      </c>
      <c r="T70" t="s">
        <v>5315</v>
      </c>
    </row>
    <row r="71" spans="1:20" x14ac:dyDescent="0.25">
      <c r="A71" s="83" t="s">
        <v>5340</v>
      </c>
      <c r="B71" t="s">
        <v>5341</v>
      </c>
      <c r="C71" t="s">
        <v>3334</v>
      </c>
      <c r="D71">
        <v>0.8</v>
      </c>
      <c r="E71">
        <v>0.6</v>
      </c>
      <c r="F71">
        <v>3.6</v>
      </c>
      <c r="G71">
        <v>3</v>
      </c>
      <c r="H71">
        <v>3.2</v>
      </c>
      <c r="I71">
        <v>6.2</v>
      </c>
      <c r="J71">
        <v>7.8</v>
      </c>
      <c r="K71">
        <v>5.4</v>
      </c>
      <c r="L71" s="83">
        <v>2.8</v>
      </c>
      <c r="M71">
        <v>0.4</v>
      </c>
      <c r="N71">
        <v>0.4</v>
      </c>
      <c r="O71">
        <v>0</v>
      </c>
      <c r="P71" t="s">
        <v>5312</v>
      </c>
      <c r="Q71" t="s">
        <v>5317</v>
      </c>
      <c r="R71" t="s">
        <v>5314</v>
      </c>
      <c r="S71" t="s">
        <v>5315</v>
      </c>
      <c r="T71" t="s">
        <v>5315</v>
      </c>
    </row>
    <row r="72" spans="1:20" x14ac:dyDescent="0.25">
      <c r="A72" s="83" t="s">
        <v>5342</v>
      </c>
      <c r="B72" t="s">
        <v>5343</v>
      </c>
      <c r="C72" t="s">
        <v>3334</v>
      </c>
      <c r="D72">
        <v>0.8</v>
      </c>
      <c r="E72">
        <v>0.6</v>
      </c>
      <c r="F72">
        <v>3.6</v>
      </c>
      <c r="G72">
        <v>3</v>
      </c>
      <c r="H72">
        <v>3.2</v>
      </c>
      <c r="I72">
        <v>6.2</v>
      </c>
      <c r="J72">
        <v>7.8</v>
      </c>
      <c r="K72">
        <v>5.4</v>
      </c>
      <c r="L72" s="83">
        <v>2.8</v>
      </c>
      <c r="M72">
        <v>0.4</v>
      </c>
      <c r="N72">
        <v>0.4</v>
      </c>
      <c r="O72">
        <v>0</v>
      </c>
      <c r="P72" t="s">
        <v>5312</v>
      </c>
      <c r="Q72" t="s">
        <v>5317</v>
      </c>
      <c r="R72" t="s">
        <v>5314</v>
      </c>
      <c r="S72" t="s">
        <v>5315</v>
      </c>
      <c r="T72" t="s">
        <v>5315</v>
      </c>
    </row>
    <row r="73" spans="1:20" x14ac:dyDescent="0.25">
      <c r="A73" s="83" t="s">
        <v>3260</v>
      </c>
      <c r="B73" t="s">
        <v>3259</v>
      </c>
      <c r="C73" t="s">
        <v>3334</v>
      </c>
      <c r="D73">
        <v>0.8</v>
      </c>
      <c r="E73">
        <v>0.6</v>
      </c>
      <c r="F73">
        <v>3.6</v>
      </c>
      <c r="G73">
        <v>3</v>
      </c>
      <c r="H73">
        <v>3.2</v>
      </c>
      <c r="I73">
        <v>6.2</v>
      </c>
      <c r="J73">
        <v>7.8</v>
      </c>
      <c r="K73">
        <v>5.4</v>
      </c>
      <c r="L73" s="83">
        <v>2.8</v>
      </c>
      <c r="M73">
        <v>0.4</v>
      </c>
      <c r="N73">
        <v>0.4</v>
      </c>
      <c r="O73">
        <v>0</v>
      </c>
      <c r="P73" t="s">
        <v>5312</v>
      </c>
      <c r="Q73" t="s">
        <v>5317</v>
      </c>
      <c r="R73" t="s">
        <v>5314</v>
      </c>
      <c r="S73" t="s">
        <v>5315</v>
      </c>
      <c r="T73" t="s">
        <v>5315</v>
      </c>
    </row>
    <row r="74" spans="1:20" x14ac:dyDescent="0.25">
      <c r="A74" s="83" t="s">
        <v>3250</v>
      </c>
      <c r="B74" t="s">
        <v>3249</v>
      </c>
      <c r="C74" t="s">
        <v>3334</v>
      </c>
      <c r="D74" s="91">
        <v>1.6</v>
      </c>
      <c r="E74" s="91">
        <v>1.2</v>
      </c>
      <c r="F74" s="91">
        <v>7.2</v>
      </c>
      <c r="G74" s="91">
        <v>6</v>
      </c>
      <c r="H74" s="91">
        <v>6.4</v>
      </c>
      <c r="I74" s="91">
        <v>12.4</v>
      </c>
      <c r="J74" s="91">
        <v>15.6</v>
      </c>
      <c r="K74" s="91">
        <v>10.8</v>
      </c>
      <c r="L74" s="95">
        <v>5.6</v>
      </c>
      <c r="M74" s="91">
        <v>0.8</v>
      </c>
      <c r="N74" s="91">
        <v>0.8</v>
      </c>
      <c r="O74" s="91">
        <v>0</v>
      </c>
      <c r="P74" t="s">
        <v>5312</v>
      </c>
      <c r="Q74" t="s">
        <v>5317</v>
      </c>
      <c r="R74" t="s">
        <v>5314</v>
      </c>
      <c r="S74" t="s">
        <v>5315</v>
      </c>
      <c r="T74" t="s">
        <v>5315</v>
      </c>
    </row>
    <row r="75" spans="1:20" x14ac:dyDescent="0.25">
      <c r="A75" s="83" t="s">
        <v>3479</v>
      </c>
      <c r="B75" t="s">
        <v>5344</v>
      </c>
      <c r="C75" t="s">
        <v>3334</v>
      </c>
      <c r="D75">
        <v>0.8</v>
      </c>
      <c r="E75">
        <v>0.6</v>
      </c>
      <c r="F75">
        <v>3.6</v>
      </c>
      <c r="G75">
        <v>3</v>
      </c>
      <c r="H75">
        <v>3.2</v>
      </c>
      <c r="I75">
        <v>6.2</v>
      </c>
      <c r="J75">
        <v>7.8</v>
      </c>
      <c r="K75">
        <v>5.4</v>
      </c>
      <c r="L75" s="83">
        <v>2.8</v>
      </c>
      <c r="M75">
        <v>0.4</v>
      </c>
      <c r="N75">
        <v>0.4</v>
      </c>
      <c r="O75">
        <v>0</v>
      </c>
      <c r="P75" t="s">
        <v>5312</v>
      </c>
      <c r="Q75" t="s">
        <v>5317</v>
      </c>
      <c r="R75" t="s">
        <v>5314</v>
      </c>
      <c r="S75" t="s">
        <v>5315</v>
      </c>
      <c r="T75" t="s">
        <v>5315</v>
      </c>
    </row>
    <row r="76" spans="1:20" x14ac:dyDescent="0.25">
      <c r="A76" s="83" t="s">
        <v>3262</v>
      </c>
      <c r="B76" t="s">
        <v>3261</v>
      </c>
      <c r="C76" t="s">
        <v>3334</v>
      </c>
      <c r="D76" s="91">
        <v>0.8</v>
      </c>
      <c r="E76" s="91">
        <v>0.6</v>
      </c>
      <c r="F76" s="91">
        <v>3.6</v>
      </c>
      <c r="G76" s="91">
        <v>3</v>
      </c>
      <c r="H76" s="91">
        <v>3.2</v>
      </c>
      <c r="I76" s="91">
        <v>6.2</v>
      </c>
      <c r="J76" s="91">
        <v>7.8</v>
      </c>
      <c r="K76" s="91">
        <v>5.4</v>
      </c>
      <c r="L76" s="95">
        <v>2.8</v>
      </c>
      <c r="M76" s="91">
        <v>0.4</v>
      </c>
      <c r="N76" s="91">
        <v>0.4</v>
      </c>
      <c r="O76" s="91">
        <v>0</v>
      </c>
      <c r="P76" t="s">
        <v>5312</v>
      </c>
      <c r="Q76" t="s">
        <v>5317</v>
      </c>
      <c r="R76" t="s">
        <v>5314</v>
      </c>
      <c r="S76" t="s">
        <v>5315</v>
      </c>
      <c r="T76" t="s">
        <v>5315</v>
      </c>
    </row>
    <row r="77" spans="1:20" x14ac:dyDescent="0.25">
      <c r="A77" s="83" t="s">
        <v>3278</v>
      </c>
      <c r="B77" t="s">
        <v>3277</v>
      </c>
      <c r="C77" t="s">
        <v>3334</v>
      </c>
      <c r="D77">
        <v>0.2</v>
      </c>
      <c r="E77">
        <v>0.15</v>
      </c>
      <c r="F77">
        <v>0.9</v>
      </c>
      <c r="G77">
        <v>0.75</v>
      </c>
      <c r="H77">
        <v>0.8</v>
      </c>
      <c r="I77">
        <v>1.55</v>
      </c>
      <c r="J77">
        <v>1.95</v>
      </c>
      <c r="K77">
        <v>1.35</v>
      </c>
      <c r="L77" s="83">
        <v>0.7</v>
      </c>
      <c r="M77">
        <v>0.1</v>
      </c>
      <c r="N77">
        <v>0.1</v>
      </c>
      <c r="O77">
        <v>0</v>
      </c>
      <c r="P77" t="s">
        <v>5312</v>
      </c>
      <c r="Q77" t="s">
        <v>5317</v>
      </c>
      <c r="R77" t="s">
        <v>5314</v>
      </c>
      <c r="S77" t="s">
        <v>5315</v>
      </c>
      <c r="T77" t="s">
        <v>5315</v>
      </c>
    </row>
    <row r="78" spans="1:20" x14ac:dyDescent="0.25">
      <c r="A78" s="83" t="s">
        <v>3225</v>
      </c>
      <c r="B78" t="s">
        <v>3224</v>
      </c>
      <c r="C78" t="s">
        <v>3334</v>
      </c>
      <c r="D78">
        <v>3.4</v>
      </c>
      <c r="E78">
        <v>2.5499999999999998</v>
      </c>
      <c r="F78">
        <v>15.3</v>
      </c>
      <c r="G78">
        <v>12.75</v>
      </c>
      <c r="H78">
        <v>13.6</v>
      </c>
      <c r="I78">
        <v>26.35</v>
      </c>
      <c r="J78">
        <v>33.15</v>
      </c>
      <c r="K78">
        <v>22.95</v>
      </c>
      <c r="L78" s="83">
        <v>11.9</v>
      </c>
      <c r="M78">
        <v>1.7</v>
      </c>
      <c r="N78">
        <v>1.7</v>
      </c>
      <c r="O78">
        <v>0</v>
      </c>
      <c r="P78" t="s">
        <v>5312</v>
      </c>
      <c r="Q78" t="s">
        <v>5317</v>
      </c>
      <c r="R78" t="s">
        <v>5314</v>
      </c>
      <c r="S78" t="s">
        <v>5315</v>
      </c>
      <c r="T78" t="s">
        <v>5315</v>
      </c>
    </row>
    <row r="79" spans="1:20" x14ac:dyDescent="0.25">
      <c r="A79" s="83" t="s">
        <v>3244</v>
      </c>
      <c r="B79" t="s">
        <v>3243</v>
      </c>
      <c r="C79" t="s">
        <v>3334</v>
      </c>
      <c r="D79">
        <v>2</v>
      </c>
      <c r="E79">
        <v>1.5</v>
      </c>
      <c r="F79">
        <v>9</v>
      </c>
      <c r="G79">
        <v>7.5</v>
      </c>
      <c r="H79">
        <v>8</v>
      </c>
      <c r="I79">
        <v>15.5</v>
      </c>
      <c r="J79">
        <v>19.5</v>
      </c>
      <c r="K79">
        <v>13.5</v>
      </c>
      <c r="L79" s="83">
        <v>7</v>
      </c>
      <c r="M79">
        <v>1</v>
      </c>
      <c r="N79">
        <v>1</v>
      </c>
      <c r="O79">
        <v>0</v>
      </c>
      <c r="P79" t="s">
        <v>5312</v>
      </c>
      <c r="Q79" t="s">
        <v>5317</v>
      </c>
      <c r="R79" t="s">
        <v>5314</v>
      </c>
      <c r="S79" t="s">
        <v>5315</v>
      </c>
      <c r="T79" t="s">
        <v>5315</v>
      </c>
    </row>
    <row r="80" spans="1:20" x14ac:dyDescent="0.25">
      <c r="A80" s="83" t="s">
        <v>136</v>
      </c>
      <c r="B80" t="s">
        <v>3482</v>
      </c>
      <c r="C80" t="s">
        <v>224</v>
      </c>
      <c r="D80">
        <v>22.33</v>
      </c>
      <c r="E80">
        <v>21.93</v>
      </c>
      <c r="F80">
        <v>23.29</v>
      </c>
      <c r="G80">
        <v>22.72</v>
      </c>
      <c r="H80">
        <v>14.07</v>
      </c>
      <c r="I80">
        <v>22.72</v>
      </c>
      <c r="J80">
        <v>23.66</v>
      </c>
      <c r="K80">
        <v>24.31</v>
      </c>
      <c r="L80" s="83">
        <v>23.33</v>
      </c>
      <c r="M80">
        <v>22.36</v>
      </c>
      <c r="N80">
        <v>20</v>
      </c>
      <c r="O80">
        <v>23.44</v>
      </c>
      <c r="P80" t="s">
        <v>5312</v>
      </c>
      <c r="Q80" t="s">
        <v>5313</v>
      </c>
      <c r="R80" t="s">
        <v>5314</v>
      </c>
      <c r="S80" t="s">
        <v>5315</v>
      </c>
      <c r="T80" t="s">
        <v>5315</v>
      </c>
    </row>
    <row r="81" spans="1:20" x14ac:dyDescent="0.25">
      <c r="A81" s="83" t="s">
        <v>1219</v>
      </c>
      <c r="B81" t="s">
        <v>3484</v>
      </c>
      <c r="C81" t="s">
        <v>3360</v>
      </c>
      <c r="D81">
        <v>3.21</v>
      </c>
      <c r="E81">
        <v>3.2</v>
      </c>
      <c r="F81">
        <v>4.47</v>
      </c>
      <c r="G81">
        <v>6.51</v>
      </c>
      <c r="H81">
        <v>9.77</v>
      </c>
      <c r="I81">
        <v>11.41</v>
      </c>
      <c r="J81">
        <v>11.52</v>
      </c>
      <c r="K81">
        <v>10.99</v>
      </c>
      <c r="L81" s="83">
        <v>7.56</v>
      </c>
      <c r="M81">
        <v>4.0999999999999996</v>
      </c>
      <c r="N81">
        <v>3.32</v>
      </c>
      <c r="O81">
        <v>3.62</v>
      </c>
      <c r="P81" t="s">
        <v>5312</v>
      </c>
      <c r="Q81" t="s">
        <v>5317</v>
      </c>
      <c r="R81" t="s">
        <v>5314</v>
      </c>
      <c r="S81" t="s">
        <v>5315</v>
      </c>
      <c r="T81" t="s">
        <v>5315</v>
      </c>
    </row>
    <row r="82" spans="1:20" x14ac:dyDescent="0.25">
      <c r="A82" s="83" t="s">
        <v>1222</v>
      </c>
      <c r="B82" t="s">
        <v>3485</v>
      </c>
      <c r="C82" t="s">
        <v>3360</v>
      </c>
      <c r="D82">
        <v>3.43</v>
      </c>
      <c r="E82">
        <v>3.48</v>
      </c>
      <c r="F82">
        <v>4.8499999999999996</v>
      </c>
      <c r="G82">
        <v>6.32</v>
      </c>
      <c r="H82">
        <v>10.42</v>
      </c>
      <c r="I82">
        <v>13.16</v>
      </c>
      <c r="J82">
        <v>13.81</v>
      </c>
      <c r="K82">
        <v>12.87</v>
      </c>
      <c r="L82" s="83">
        <v>8.34</v>
      </c>
      <c r="M82">
        <v>5.79</v>
      </c>
      <c r="N82">
        <v>4.7300000000000004</v>
      </c>
      <c r="O82">
        <v>4.7300000000000004</v>
      </c>
      <c r="P82" t="s">
        <v>5312</v>
      </c>
      <c r="Q82" t="s">
        <v>5317</v>
      </c>
      <c r="R82" t="s">
        <v>5314</v>
      </c>
      <c r="S82" t="s">
        <v>5315</v>
      </c>
      <c r="T82" t="s">
        <v>5315</v>
      </c>
    </row>
    <row r="83" spans="1:20" x14ac:dyDescent="0.25">
      <c r="A83" s="83" t="s">
        <v>630</v>
      </c>
      <c r="B83" t="s">
        <v>629</v>
      </c>
      <c r="C83" t="s">
        <v>79</v>
      </c>
      <c r="D83">
        <v>0.06</v>
      </c>
      <c r="E83">
        <v>0.04</v>
      </c>
      <c r="F83">
        <v>0.25</v>
      </c>
      <c r="G83">
        <v>0.21</v>
      </c>
      <c r="H83">
        <v>0.22</v>
      </c>
      <c r="I83">
        <v>0.43</v>
      </c>
      <c r="J83">
        <v>0.54</v>
      </c>
      <c r="K83">
        <v>0.37</v>
      </c>
      <c r="L83" s="83">
        <v>0.19</v>
      </c>
      <c r="M83">
        <v>0.03</v>
      </c>
      <c r="N83">
        <v>0.03</v>
      </c>
      <c r="O83">
        <v>0</v>
      </c>
      <c r="P83" t="s">
        <v>5312</v>
      </c>
      <c r="Q83" t="s">
        <v>5313</v>
      </c>
      <c r="R83" t="s">
        <v>5314</v>
      </c>
      <c r="S83" t="s">
        <v>5315</v>
      </c>
      <c r="T83" t="s">
        <v>5315</v>
      </c>
    </row>
    <row r="84" spans="1:20" x14ac:dyDescent="0.25">
      <c r="A84" s="83" t="s">
        <v>3486</v>
      </c>
      <c r="B84" t="s">
        <v>3487</v>
      </c>
      <c r="C84" t="s">
        <v>3360</v>
      </c>
      <c r="D84">
        <v>85</v>
      </c>
      <c r="E84">
        <v>85</v>
      </c>
      <c r="F84">
        <v>85</v>
      </c>
      <c r="G84">
        <v>85</v>
      </c>
      <c r="H84">
        <v>85</v>
      </c>
      <c r="I84">
        <v>85</v>
      </c>
      <c r="J84">
        <v>85</v>
      </c>
      <c r="K84">
        <v>85</v>
      </c>
      <c r="L84" s="83">
        <v>85</v>
      </c>
      <c r="M84">
        <v>85</v>
      </c>
      <c r="N84">
        <v>85</v>
      </c>
      <c r="O84">
        <v>85</v>
      </c>
      <c r="P84" t="s">
        <v>5319</v>
      </c>
      <c r="Q84" t="s">
        <v>5313</v>
      </c>
      <c r="R84" t="s">
        <v>5314</v>
      </c>
      <c r="S84" t="s">
        <v>5315</v>
      </c>
      <c r="T84" t="s">
        <v>5315</v>
      </c>
    </row>
    <row r="85" spans="1:20" x14ac:dyDescent="0.25">
      <c r="A85" s="83" t="s">
        <v>3488</v>
      </c>
      <c r="B85" t="s">
        <v>3489</v>
      </c>
      <c r="C85" t="s">
        <v>3360</v>
      </c>
      <c r="D85">
        <v>84.1</v>
      </c>
      <c r="E85">
        <v>84.1</v>
      </c>
      <c r="F85">
        <v>84.1</v>
      </c>
      <c r="G85">
        <v>84.1</v>
      </c>
      <c r="H85">
        <v>84.1</v>
      </c>
      <c r="I85">
        <v>84.1</v>
      </c>
      <c r="J85">
        <v>84.1</v>
      </c>
      <c r="K85">
        <v>84.1</v>
      </c>
      <c r="L85" s="83">
        <v>84.1</v>
      </c>
      <c r="M85">
        <v>84.1</v>
      </c>
      <c r="N85">
        <v>84.1</v>
      </c>
      <c r="O85">
        <v>84.1</v>
      </c>
      <c r="P85" t="s">
        <v>5319</v>
      </c>
      <c r="Q85" t="s">
        <v>5313</v>
      </c>
      <c r="R85" t="s">
        <v>5314</v>
      </c>
      <c r="S85" t="s">
        <v>5315</v>
      </c>
      <c r="T85" t="s">
        <v>5315</v>
      </c>
    </row>
    <row r="86" spans="1:20" x14ac:dyDescent="0.25">
      <c r="A86" s="83" t="s">
        <v>2101</v>
      </c>
      <c r="B86" t="s">
        <v>3490</v>
      </c>
      <c r="C86" t="s">
        <v>3346</v>
      </c>
      <c r="D86">
        <v>6.86</v>
      </c>
      <c r="E86">
        <v>5.88</v>
      </c>
      <c r="F86">
        <v>13.72</v>
      </c>
      <c r="G86">
        <v>12.25</v>
      </c>
      <c r="H86">
        <v>12.25</v>
      </c>
      <c r="I86">
        <v>16.170000000000002</v>
      </c>
      <c r="J86">
        <v>11.27</v>
      </c>
      <c r="K86">
        <v>10.29</v>
      </c>
      <c r="L86" s="83">
        <v>7.35</v>
      </c>
      <c r="M86">
        <v>3.92</v>
      </c>
      <c r="N86">
        <v>5.88</v>
      </c>
      <c r="O86">
        <v>6.37</v>
      </c>
      <c r="P86" t="s">
        <v>5312</v>
      </c>
      <c r="Q86" t="s">
        <v>5317</v>
      </c>
      <c r="R86" t="s">
        <v>5314</v>
      </c>
      <c r="S86" t="s">
        <v>5315</v>
      </c>
      <c r="T86" t="s">
        <v>5315</v>
      </c>
    </row>
    <row r="87" spans="1:20" x14ac:dyDescent="0.25">
      <c r="A87" s="83" t="s">
        <v>3153</v>
      </c>
      <c r="B87" t="s">
        <v>3491</v>
      </c>
      <c r="C87" t="s">
        <v>3360</v>
      </c>
      <c r="D87">
        <v>2.04</v>
      </c>
      <c r="E87">
        <v>1.6</v>
      </c>
      <c r="F87">
        <v>1.3</v>
      </c>
      <c r="G87">
        <v>3.5</v>
      </c>
      <c r="H87">
        <v>2.7</v>
      </c>
      <c r="I87">
        <v>2.57</v>
      </c>
      <c r="J87">
        <v>2.02</v>
      </c>
      <c r="K87">
        <v>1.83</v>
      </c>
      <c r="L87" s="83">
        <v>1.5</v>
      </c>
      <c r="M87">
        <v>1.5</v>
      </c>
      <c r="N87">
        <v>2.1</v>
      </c>
      <c r="O87">
        <v>2.5099999999999998</v>
      </c>
      <c r="P87" t="s">
        <v>5319</v>
      </c>
      <c r="Q87" t="s">
        <v>5313</v>
      </c>
      <c r="R87" t="s">
        <v>5314</v>
      </c>
      <c r="S87" t="s">
        <v>5315</v>
      </c>
      <c r="T87" t="s">
        <v>5315</v>
      </c>
    </row>
    <row r="88" spans="1:20" x14ac:dyDescent="0.25">
      <c r="A88" s="83" t="s">
        <v>2722</v>
      </c>
      <c r="B88" t="s">
        <v>913</v>
      </c>
      <c r="C88" t="s">
        <v>3360</v>
      </c>
      <c r="D88">
        <v>0.48</v>
      </c>
      <c r="E88">
        <v>0.36</v>
      </c>
      <c r="F88">
        <v>2.16</v>
      </c>
      <c r="G88">
        <v>1.8</v>
      </c>
      <c r="H88">
        <v>1.92</v>
      </c>
      <c r="I88">
        <v>3.72</v>
      </c>
      <c r="J88">
        <v>4.68</v>
      </c>
      <c r="K88">
        <v>3.24</v>
      </c>
      <c r="L88" s="83">
        <v>1.68</v>
      </c>
      <c r="M88">
        <v>0.24</v>
      </c>
      <c r="N88">
        <v>0.24</v>
      </c>
      <c r="O88">
        <v>0</v>
      </c>
      <c r="P88" t="s">
        <v>5312</v>
      </c>
      <c r="Q88" t="s">
        <v>5313</v>
      </c>
      <c r="R88" t="s">
        <v>5314</v>
      </c>
      <c r="S88" t="s">
        <v>5315</v>
      </c>
      <c r="T88" t="s">
        <v>5315</v>
      </c>
    </row>
    <row r="89" spans="1:20" x14ac:dyDescent="0.25">
      <c r="A89" s="83" t="s">
        <v>1578</v>
      </c>
      <c r="B89" t="s">
        <v>5345</v>
      </c>
      <c r="C89" t="s">
        <v>3360</v>
      </c>
      <c r="D89">
        <v>10</v>
      </c>
      <c r="E89">
        <v>7.5</v>
      </c>
      <c r="F89">
        <v>45</v>
      </c>
      <c r="G89">
        <v>37.5</v>
      </c>
      <c r="H89">
        <v>40</v>
      </c>
      <c r="I89">
        <v>77.5</v>
      </c>
      <c r="J89">
        <v>97.5</v>
      </c>
      <c r="K89">
        <v>67.5</v>
      </c>
      <c r="L89" s="83">
        <v>35</v>
      </c>
      <c r="M89">
        <v>5</v>
      </c>
      <c r="N89">
        <v>5</v>
      </c>
      <c r="O89">
        <v>0</v>
      </c>
      <c r="P89" t="s">
        <v>5312</v>
      </c>
      <c r="Q89" t="s">
        <v>5317</v>
      </c>
      <c r="R89" t="s">
        <v>5314</v>
      </c>
      <c r="S89" t="s">
        <v>5315</v>
      </c>
      <c r="T89" t="s">
        <v>5315</v>
      </c>
    </row>
    <row r="90" spans="1:20" x14ac:dyDescent="0.25">
      <c r="A90" s="83" t="s">
        <v>1194</v>
      </c>
      <c r="B90" t="s">
        <v>3493</v>
      </c>
      <c r="C90" t="s">
        <v>3360</v>
      </c>
      <c r="D90">
        <v>72</v>
      </c>
      <c r="E90">
        <v>72</v>
      </c>
      <c r="F90">
        <v>72</v>
      </c>
      <c r="G90">
        <v>72</v>
      </c>
      <c r="H90">
        <v>72</v>
      </c>
      <c r="I90">
        <v>72</v>
      </c>
      <c r="J90">
        <v>72</v>
      </c>
      <c r="K90">
        <v>72</v>
      </c>
      <c r="L90" s="83">
        <v>72</v>
      </c>
      <c r="M90">
        <v>72</v>
      </c>
      <c r="N90">
        <v>72</v>
      </c>
      <c r="O90">
        <v>72</v>
      </c>
      <c r="P90" t="s">
        <v>5319</v>
      </c>
      <c r="Q90" t="s">
        <v>5317</v>
      </c>
      <c r="R90" t="s">
        <v>5314</v>
      </c>
      <c r="S90" t="s">
        <v>5315</v>
      </c>
      <c r="T90" t="s">
        <v>5315</v>
      </c>
    </row>
    <row r="91" spans="1:20" x14ac:dyDescent="0.25">
      <c r="A91" s="83" t="s">
        <v>1460</v>
      </c>
      <c r="B91" t="s">
        <v>3494</v>
      </c>
      <c r="C91" t="s">
        <v>3360</v>
      </c>
      <c r="D91">
        <v>0</v>
      </c>
      <c r="E91">
        <v>0</v>
      </c>
      <c r="F91">
        <v>0</v>
      </c>
      <c r="G91">
        <v>0</v>
      </c>
      <c r="H91">
        <v>0</v>
      </c>
      <c r="I91">
        <v>0</v>
      </c>
      <c r="J91">
        <v>0</v>
      </c>
      <c r="K91">
        <v>0</v>
      </c>
      <c r="L91" s="83">
        <v>0</v>
      </c>
      <c r="M91">
        <v>0</v>
      </c>
      <c r="N91">
        <v>0</v>
      </c>
      <c r="O91">
        <v>0</v>
      </c>
      <c r="P91" t="s">
        <v>5312</v>
      </c>
      <c r="Q91" t="s">
        <v>5317</v>
      </c>
      <c r="R91" t="s">
        <v>5318</v>
      </c>
      <c r="S91" t="s">
        <v>5315</v>
      </c>
      <c r="T91" t="s">
        <v>5315</v>
      </c>
    </row>
    <row r="92" spans="1:20" x14ac:dyDescent="0.25">
      <c r="A92" s="83" t="s">
        <v>3264</v>
      </c>
      <c r="B92" t="s">
        <v>3263</v>
      </c>
      <c r="C92" t="s">
        <v>3360</v>
      </c>
      <c r="D92">
        <v>0</v>
      </c>
      <c r="E92">
        <v>0</v>
      </c>
      <c r="F92">
        <v>0</v>
      </c>
      <c r="G92">
        <v>0</v>
      </c>
      <c r="H92">
        <v>0</v>
      </c>
      <c r="I92">
        <v>0</v>
      </c>
      <c r="J92">
        <v>0</v>
      </c>
      <c r="K92">
        <v>0</v>
      </c>
      <c r="L92" s="83">
        <v>0</v>
      </c>
      <c r="M92">
        <v>0</v>
      </c>
      <c r="N92">
        <v>0</v>
      </c>
      <c r="O92">
        <v>0</v>
      </c>
      <c r="P92" t="s">
        <v>5312</v>
      </c>
      <c r="Q92" t="s">
        <v>5317</v>
      </c>
      <c r="R92" t="s">
        <v>5318</v>
      </c>
      <c r="S92" t="s">
        <v>5315</v>
      </c>
      <c r="T92" t="s">
        <v>5315</v>
      </c>
    </row>
    <row r="93" spans="1:20" x14ac:dyDescent="0.25">
      <c r="A93" s="83" t="s">
        <v>340</v>
      </c>
      <c r="B93" t="s">
        <v>3496</v>
      </c>
      <c r="C93" t="s">
        <v>224</v>
      </c>
      <c r="D93">
        <v>0.24</v>
      </c>
      <c r="E93">
        <v>0.17</v>
      </c>
      <c r="F93">
        <v>0.24</v>
      </c>
      <c r="G93">
        <v>0.19</v>
      </c>
      <c r="H93">
        <v>0.11</v>
      </c>
      <c r="I93">
        <v>0.47</v>
      </c>
      <c r="J93">
        <v>0.74</v>
      </c>
      <c r="K93">
        <v>0.68</v>
      </c>
      <c r="L93" s="83">
        <v>0.56000000000000005</v>
      </c>
      <c r="M93">
        <v>0.57999999999999996</v>
      </c>
      <c r="N93">
        <v>0.28999999999999998</v>
      </c>
      <c r="O93">
        <v>0.3</v>
      </c>
      <c r="P93" t="s">
        <v>5312</v>
      </c>
      <c r="Q93" t="s">
        <v>5313</v>
      </c>
      <c r="R93" t="s">
        <v>5314</v>
      </c>
      <c r="S93" t="s">
        <v>5315</v>
      </c>
      <c r="T93" t="s">
        <v>5315</v>
      </c>
    </row>
    <row r="94" spans="1:20" x14ac:dyDescent="0.25">
      <c r="A94" s="83" t="s">
        <v>4737</v>
      </c>
      <c r="B94" t="s">
        <v>4738</v>
      </c>
      <c r="C94" t="s">
        <v>224</v>
      </c>
      <c r="D94">
        <v>47.6</v>
      </c>
      <c r="E94">
        <v>47.6</v>
      </c>
      <c r="F94">
        <v>47.6</v>
      </c>
      <c r="G94">
        <v>47.6</v>
      </c>
      <c r="H94">
        <v>47.6</v>
      </c>
      <c r="I94">
        <v>47.6</v>
      </c>
      <c r="J94">
        <v>47.6</v>
      </c>
      <c r="K94">
        <v>47.6</v>
      </c>
      <c r="L94" s="83">
        <v>47.6</v>
      </c>
      <c r="M94">
        <v>47.6</v>
      </c>
      <c r="N94">
        <v>47.6</v>
      </c>
      <c r="O94">
        <v>47.6</v>
      </c>
      <c r="P94" t="s">
        <v>5319</v>
      </c>
      <c r="Q94" t="s">
        <v>5313</v>
      </c>
      <c r="R94" t="s">
        <v>5314</v>
      </c>
      <c r="S94" t="s">
        <v>5315</v>
      </c>
      <c r="T94" t="s">
        <v>5315</v>
      </c>
    </row>
    <row r="95" spans="1:20" x14ac:dyDescent="0.25">
      <c r="A95" s="83" t="s">
        <v>4136</v>
      </c>
      <c r="B95" t="s">
        <v>4137</v>
      </c>
      <c r="C95" t="s">
        <v>3392</v>
      </c>
      <c r="D95">
        <v>51.25</v>
      </c>
      <c r="E95">
        <v>51.25</v>
      </c>
      <c r="F95">
        <v>51.25</v>
      </c>
      <c r="G95">
        <v>51.25</v>
      </c>
      <c r="H95">
        <v>51.25</v>
      </c>
      <c r="I95">
        <v>51.25</v>
      </c>
      <c r="J95">
        <v>51.25</v>
      </c>
      <c r="K95">
        <v>51.25</v>
      </c>
      <c r="L95" s="83">
        <v>51.25</v>
      </c>
      <c r="M95">
        <v>51.25</v>
      </c>
      <c r="N95">
        <v>51.25</v>
      </c>
      <c r="O95">
        <v>51.25</v>
      </c>
      <c r="P95" t="s">
        <v>5319</v>
      </c>
      <c r="Q95" t="s">
        <v>5317</v>
      </c>
      <c r="R95" t="s">
        <v>5314</v>
      </c>
      <c r="S95" t="s">
        <v>5315</v>
      </c>
      <c r="T95" t="s">
        <v>5315</v>
      </c>
    </row>
    <row r="96" spans="1:20" x14ac:dyDescent="0.25">
      <c r="A96" s="83" t="s">
        <v>245</v>
      </c>
      <c r="B96" t="s">
        <v>5346</v>
      </c>
      <c r="C96" t="s">
        <v>224</v>
      </c>
      <c r="D96">
        <v>1.61</v>
      </c>
      <c r="E96">
        <v>1.96</v>
      </c>
      <c r="F96">
        <v>2.2400000000000002</v>
      </c>
      <c r="G96">
        <v>2.89</v>
      </c>
      <c r="H96">
        <v>3.1</v>
      </c>
      <c r="I96">
        <v>1.94</v>
      </c>
      <c r="J96">
        <v>2.77</v>
      </c>
      <c r="K96">
        <v>2.54</v>
      </c>
      <c r="L96" s="83">
        <v>2.35</v>
      </c>
      <c r="M96">
        <v>2.0299999999999998</v>
      </c>
      <c r="N96">
        <v>1.1299999999999999</v>
      </c>
      <c r="O96">
        <v>1.08</v>
      </c>
      <c r="P96" t="s">
        <v>5312</v>
      </c>
      <c r="Q96" t="s">
        <v>5313</v>
      </c>
      <c r="R96" t="s">
        <v>5314</v>
      </c>
      <c r="S96" t="s">
        <v>5315</v>
      </c>
      <c r="T96" t="s">
        <v>5315</v>
      </c>
    </row>
    <row r="97" spans="1:20" x14ac:dyDescent="0.25">
      <c r="A97" s="83" t="s">
        <v>311</v>
      </c>
      <c r="B97" t="s">
        <v>3503</v>
      </c>
      <c r="C97" t="s">
        <v>95</v>
      </c>
      <c r="D97">
        <v>1.28</v>
      </c>
      <c r="E97">
        <v>0.82</v>
      </c>
      <c r="F97">
        <v>1.29</v>
      </c>
      <c r="G97">
        <v>0.83</v>
      </c>
      <c r="H97">
        <v>0.13</v>
      </c>
      <c r="I97">
        <v>0.01</v>
      </c>
      <c r="J97">
        <v>0</v>
      </c>
      <c r="K97">
        <v>0</v>
      </c>
      <c r="L97" s="83">
        <v>0</v>
      </c>
      <c r="M97">
        <v>0.06</v>
      </c>
      <c r="N97">
        <v>0.62</v>
      </c>
      <c r="O97">
        <v>0.6</v>
      </c>
      <c r="P97" t="s">
        <v>5312</v>
      </c>
      <c r="Q97" t="s">
        <v>5313</v>
      </c>
      <c r="R97" t="s">
        <v>5314</v>
      </c>
      <c r="S97" t="s">
        <v>5315</v>
      </c>
      <c r="T97" t="s">
        <v>5315</v>
      </c>
    </row>
    <row r="98" spans="1:20" x14ac:dyDescent="0.25">
      <c r="A98" s="83" t="s">
        <v>2565</v>
      </c>
      <c r="B98" t="s">
        <v>3504</v>
      </c>
      <c r="C98" t="s">
        <v>3455</v>
      </c>
      <c r="D98">
        <v>22.68</v>
      </c>
      <c r="E98">
        <v>19.440000000000001</v>
      </c>
      <c r="F98">
        <v>45.36</v>
      </c>
      <c r="G98">
        <v>40.5</v>
      </c>
      <c r="H98">
        <v>40.5</v>
      </c>
      <c r="I98">
        <v>53.46</v>
      </c>
      <c r="J98">
        <v>37.26</v>
      </c>
      <c r="K98">
        <v>34.020000000000003</v>
      </c>
      <c r="L98" s="83">
        <v>24.3</v>
      </c>
      <c r="M98">
        <v>12.96</v>
      </c>
      <c r="N98">
        <v>19.440000000000001</v>
      </c>
      <c r="O98">
        <v>21.06</v>
      </c>
      <c r="P98" t="s">
        <v>5312</v>
      </c>
      <c r="Q98" t="s">
        <v>5313</v>
      </c>
      <c r="R98" t="s">
        <v>5314</v>
      </c>
      <c r="S98" t="s">
        <v>5315</v>
      </c>
      <c r="T98" t="s">
        <v>5315</v>
      </c>
    </row>
    <row r="99" spans="1:20" x14ac:dyDescent="0.25">
      <c r="A99" s="83" t="s">
        <v>1107</v>
      </c>
      <c r="B99" t="s">
        <v>3505</v>
      </c>
      <c r="C99" t="s">
        <v>3455</v>
      </c>
      <c r="D99">
        <v>10.95</v>
      </c>
      <c r="E99">
        <v>9.3800000000000008</v>
      </c>
      <c r="F99">
        <v>21.9</v>
      </c>
      <c r="G99">
        <v>19.55</v>
      </c>
      <c r="H99">
        <v>19.55</v>
      </c>
      <c r="I99">
        <v>25.81</v>
      </c>
      <c r="J99">
        <v>17.989999999999998</v>
      </c>
      <c r="K99">
        <v>16.420000000000002</v>
      </c>
      <c r="L99" s="83">
        <v>11.73</v>
      </c>
      <c r="M99">
        <v>6.26</v>
      </c>
      <c r="N99">
        <v>9.3800000000000008</v>
      </c>
      <c r="O99">
        <v>10.17</v>
      </c>
      <c r="P99" t="s">
        <v>5312</v>
      </c>
      <c r="Q99" t="s">
        <v>5313</v>
      </c>
      <c r="R99" t="s">
        <v>5314</v>
      </c>
      <c r="S99" t="s">
        <v>5315</v>
      </c>
      <c r="T99" t="s">
        <v>5315</v>
      </c>
    </row>
    <row r="100" spans="1:20" x14ac:dyDescent="0.25">
      <c r="A100" s="83" t="s">
        <v>1072</v>
      </c>
      <c r="B100" t="s">
        <v>3506</v>
      </c>
      <c r="C100" t="s">
        <v>3455</v>
      </c>
      <c r="D100">
        <v>5.15</v>
      </c>
      <c r="E100">
        <v>4.42</v>
      </c>
      <c r="F100">
        <v>10.3</v>
      </c>
      <c r="G100">
        <v>9.1999999999999993</v>
      </c>
      <c r="H100">
        <v>9.1999999999999993</v>
      </c>
      <c r="I100">
        <v>12.14</v>
      </c>
      <c r="J100">
        <v>8.4600000000000009</v>
      </c>
      <c r="K100">
        <v>7.73</v>
      </c>
      <c r="L100" s="83">
        <v>5.52</v>
      </c>
      <c r="M100">
        <v>2.94</v>
      </c>
      <c r="N100">
        <v>4.42</v>
      </c>
      <c r="O100">
        <v>4.78</v>
      </c>
      <c r="P100" t="s">
        <v>5312</v>
      </c>
      <c r="Q100" t="s">
        <v>5313</v>
      </c>
      <c r="R100" t="s">
        <v>5314</v>
      </c>
      <c r="S100" t="s">
        <v>5315</v>
      </c>
      <c r="T100" t="s">
        <v>5315</v>
      </c>
    </row>
    <row r="101" spans="1:20" x14ac:dyDescent="0.25">
      <c r="A101" s="83" t="s">
        <v>1101</v>
      </c>
      <c r="B101" t="s">
        <v>1100</v>
      </c>
      <c r="C101" t="s">
        <v>3455</v>
      </c>
      <c r="D101">
        <v>21</v>
      </c>
      <c r="E101">
        <v>18</v>
      </c>
      <c r="F101">
        <v>42</v>
      </c>
      <c r="G101">
        <v>37.5</v>
      </c>
      <c r="H101">
        <v>37.5</v>
      </c>
      <c r="I101">
        <v>49.5</v>
      </c>
      <c r="J101">
        <v>34.5</v>
      </c>
      <c r="K101">
        <v>31.5</v>
      </c>
      <c r="L101" s="83">
        <v>22.5</v>
      </c>
      <c r="M101">
        <v>12</v>
      </c>
      <c r="N101">
        <v>18</v>
      </c>
      <c r="O101">
        <v>19.5</v>
      </c>
      <c r="P101" t="s">
        <v>5312</v>
      </c>
      <c r="Q101" t="s">
        <v>5313</v>
      </c>
      <c r="R101" t="s">
        <v>5314</v>
      </c>
      <c r="S101" t="s">
        <v>5315</v>
      </c>
      <c r="T101" t="s">
        <v>5315</v>
      </c>
    </row>
    <row r="102" spans="1:20" x14ac:dyDescent="0.25">
      <c r="A102" s="83" t="s">
        <v>1095</v>
      </c>
      <c r="B102" t="s">
        <v>3507</v>
      </c>
      <c r="C102" t="s">
        <v>3455</v>
      </c>
      <c r="D102">
        <v>21</v>
      </c>
      <c r="E102">
        <v>18</v>
      </c>
      <c r="F102">
        <v>42</v>
      </c>
      <c r="G102">
        <v>37.5</v>
      </c>
      <c r="H102">
        <v>37.5</v>
      </c>
      <c r="I102">
        <v>49.5</v>
      </c>
      <c r="J102">
        <v>34.5</v>
      </c>
      <c r="K102">
        <v>31.5</v>
      </c>
      <c r="L102" s="83">
        <v>22.5</v>
      </c>
      <c r="M102">
        <v>12</v>
      </c>
      <c r="N102">
        <v>18</v>
      </c>
      <c r="O102">
        <v>19.5</v>
      </c>
      <c r="P102" t="s">
        <v>5312</v>
      </c>
      <c r="Q102" t="s">
        <v>5313</v>
      </c>
      <c r="R102" t="s">
        <v>5314</v>
      </c>
      <c r="S102" t="s">
        <v>5315</v>
      </c>
      <c r="T102" t="s">
        <v>5315</v>
      </c>
    </row>
    <row r="103" spans="1:20" x14ac:dyDescent="0.25">
      <c r="A103" s="83" t="s">
        <v>1063</v>
      </c>
      <c r="B103" t="s">
        <v>3508</v>
      </c>
      <c r="C103" t="s">
        <v>3455</v>
      </c>
      <c r="D103">
        <v>14.35</v>
      </c>
      <c r="E103">
        <v>12.3</v>
      </c>
      <c r="F103">
        <v>28.7</v>
      </c>
      <c r="G103">
        <v>25.63</v>
      </c>
      <c r="H103">
        <v>25.63</v>
      </c>
      <c r="I103">
        <v>33.83</v>
      </c>
      <c r="J103">
        <v>23.58</v>
      </c>
      <c r="K103">
        <v>21.53</v>
      </c>
      <c r="L103" s="83">
        <v>15.38</v>
      </c>
      <c r="M103">
        <v>8.1999999999999993</v>
      </c>
      <c r="N103">
        <v>12.3</v>
      </c>
      <c r="O103">
        <v>13.33</v>
      </c>
      <c r="P103" t="s">
        <v>5312</v>
      </c>
      <c r="Q103" t="s">
        <v>5313</v>
      </c>
      <c r="R103" t="s">
        <v>5314</v>
      </c>
      <c r="S103" t="s">
        <v>5315</v>
      </c>
      <c r="T103" t="s">
        <v>5315</v>
      </c>
    </row>
    <row r="104" spans="1:20" x14ac:dyDescent="0.25">
      <c r="A104" s="83" t="s">
        <v>1113</v>
      </c>
      <c r="B104" t="s">
        <v>3509</v>
      </c>
      <c r="C104" t="s">
        <v>3455</v>
      </c>
      <c r="D104">
        <v>14</v>
      </c>
      <c r="E104">
        <v>12</v>
      </c>
      <c r="F104">
        <v>28</v>
      </c>
      <c r="G104">
        <v>25</v>
      </c>
      <c r="H104">
        <v>25</v>
      </c>
      <c r="I104">
        <v>33</v>
      </c>
      <c r="J104">
        <v>23</v>
      </c>
      <c r="K104">
        <v>21</v>
      </c>
      <c r="L104" s="83">
        <v>15</v>
      </c>
      <c r="M104">
        <v>8</v>
      </c>
      <c r="N104">
        <v>12</v>
      </c>
      <c r="O104">
        <v>13</v>
      </c>
      <c r="P104" t="s">
        <v>5312</v>
      </c>
      <c r="Q104" t="s">
        <v>5313</v>
      </c>
      <c r="R104" t="s">
        <v>5314</v>
      </c>
      <c r="S104" t="s">
        <v>5315</v>
      </c>
      <c r="T104" t="s">
        <v>5315</v>
      </c>
    </row>
    <row r="105" spans="1:20" x14ac:dyDescent="0.25">
      <c r="A105" s="83" t="s">
        <v>2252</v>
      </c>
      <c r="B105" t="s">
        <v>2251</v>
      </c>
      <c r="C105" t="s">
        <v>3392</v>
      </c>
      <c r="D105">
        <v>0.25</v>
      </c>
      <c r="E105">
        <v>0.19</v>
      </c>
      <c r="F105">
        <v>1.1299999999999999</v>
      </c>
      <c r="G105">
        <v>0.95</v>
      </c>
      <c r="H105">
        <v>1.01</v>
      </c>
      <c r="I105">
        <v>1.95</v>
      </c>
      <c r="J105">
        <v>2.46</v>
      </c>
      <c r="K105">
        <v>1.7</v>
      </c>
      <c r="L105" s="83">
        <v>0.88</v>
      </c>
      <c r="M105">
        <v>0.13</v>
      </c>
      <c r="N105">
        <v>0.13</v>
      </c>
      <c r="O105">
        <v>0</v>
      </c>
      <c r="P105" t="s">
        <v>5312</v>
      </c>
      <c r="Q105" t="s">
        <v>5317</v>
      </c>
      <c r="R105" t="s">
        <v>5314</v>
      </c>
      <c r="S105" t="s">
        <v>5315</v>
      </c>
      <c r="T105" t="s">
        <v>5315</v>
      </c>
    </row>
    <row r="106" spans="1:20" x14ac:dyDescent="0.25">
      <c r="A106" s="83" t="s">
        <v>2249</v>
      </c>
      <c r="B106" t="s">
        <v>3513</v>
      </c>
      <c r="C106" t="s">
        <v>3392</v>
      </c>
      <c r="D106">
        <v>1.04</v>
      </c>
      <c r="E106">
        <v>0.78</v>
      </c>
      <c r="F106">
        <v>4.68</v>
      </c>
      <c r="G106">
        <v>3.9</v>
      </c>
      <c r="H106">
        <v>4.16</v>
      </c>
      <c r="I106">
        <v>8.06</v>
      </c>
      <c r="J106">
        <v>10.14</v>
      </c>
      <c r="K106">
        <v>7.02</v>
      </c>
      <c r="L106" s="83">
        <v>3.64</v>
      </c>
      <c r="M106">
        <v>0.52</v>
      </c>
      <c r="N106">
        <v>0.52</v>
      </c>
      <c r="O106">
        <v>0</v>
      </c>
      <c r="P106" t="s">
        <v>5312</v>
      </c>
      <c r="Q106" t="s">
        <v>5317</v>
      </c>
      <c r="R106" t="s">
        <v>5314</v>
      </c>
      <c r="S106" t="s">
        <v>5315</v>
      </c>
      <c r="T106" t="s">
        <v>5315</v>
      </c>
    </row>
    <row r="107" spans="1:20" x14ac:dyDescent="0.25">
      <c r="A107" s="83" t="s">
        <v>1069</v>
      </c>
      <c r="B107" t="s">
        <v>3514</v>
      </c>
      <c r="C107" t="s">
        <v>3360</v>
      </c>
      <c r="D107">
        <v>14.28</v>
      </c>
      <c r="E107">
        <v>12.24</v>
      </c>
      <c r="F107">
        <v>28.56</v>
      </c>
      <c r="G107">
        <v>25.5</v>
      </c>
      <c r="H107">
        <v>25.5</v>
      </c>
      <c r="I107">
        <v>33.659999999999997</v>
      </c>
      <c r="J107">
        <v>23.46</v>
      </c>
      <c r="K107">
        <v>21.42</v>
      </c>
      <c r="L107" s="83">
        <v>15.3</v>
      </c>
      <c r="M107">
        <v>8.16</v>
      </c>
      <c r="N107">
        <v>12.24</v>
      </c>
      <c r="O107">
        <v>13.26</v>
      </c>
      <c r="P107" t="s">
        <v>5312</v>
      </c>
      <c r="Q107" t="s">
        <v>5317</v>
      </c>
      <c r="R107" t="s">
        <v>5314</v>
      </c>
      <c r="S107" t="s">
        <v>5315</v>
      </c>
      <c r="T107" t="s">
        <v>5315</v>
      </c>
    </row>
    <row r="108" spans="1:20" x14ac:dyDescent="0.25">
      <c r="A108" s="83" t="s">
        <v>4143</v>
      </c>
      <c r="B108" t="s">
        <v>4144</v>
      </c>
      <c r="C108" t="s">
        <v>3360</v>
      </c>
      <c r="D108">
        <v>490</v>
      </c>
      <c r="E108">
        <v>490</v>
      </c>
      <c r="F108">
        <v>490</v>
      </c>
      <c r="G108">
        <v>490</v>
      </c>
      <c r="H108">
        <v>490</v>
      </c>
      <c r="I108">
        <v>490</v>
      </c>
      <c r="J108">
        <v>490</v>
      </c>
      <c r="K108">
        <v>490</v>
      </c>
      <c r="L108" s="83">
        <v>490</v>
      </c>
      <c r="M108">
        <v>490</v>
      </c>
      <c r="N108">
        <v>490</v>
      </c>
      <c r="O108">
        <v>490</v>
      </c>
      <c r="P108" t="s">
        <v>5319</v>
      </c>
      <c r="Q108" t="s">
        <v>5317</v>
      </c>
      <c r="R108" t="s">
        <v>5314</v>
      </c>
      <c r="S108" t="s">
        <v>5315</v>
      </c>
      <c r="T108" t="s">
        <v>5315</v>
      </c>
    </row>
    <row r="109" spans="1:20" x14ac:dyDescent="0.25">
      <c r="A109" s="83" t="s">
        <v>2424</v>
      </c>
      <c r="B109" t="s">
        <v>495</v>
      </c>
      <c r="C109" t="s">
        <v>224</v>
      </c>
      <c r="D109">
        <v>0.65</v>
      </c>
      <c r="E109">
        <v>0.56000000000000005</v>
      </c>
      <c r="F109">
        <v>0.82</v>
      </c>
      <c r="G109">
        <v>0.9</v>
      </c>
      <c r="H109">
        <v>0.83</v>
      </c>
      <c r="I109">
        <v>0.48</v>
      </c>
      <c r="J109">
        <v>0.13</v>
      </c>
      <c r="K109">
        <v>0.04</v>
      </c>
      <c r="L109" s="83">
        <v>0</v>
      </c>
      <c r="M109">
        <v>0.02</v>
      </c>
      <c r="N109">
        <v>0.31</v>
      </c>
      <c r="O109">
        <v>0.31</v>
      </c>
      <c r="P109" t="s">
        <v>5312</v>
      </c>
      <c r="Q109" t="s">
        <v>5313</v>
      </c>
      <c r="R109" t="s">
        <v>5314</v>
      </c>
      <c r="S109" t="s">
        <v>5315</v>
      </c>
      <c r="T109" t="s">
        <v>5315</v>
      </c>
    </row>
    <row r="110" spans="1:20" x14ac:dyDescent="0.25">
      <c r="A110" s="83" t="s">
        <v>447</v>
      </c>
      <c r="B110" t="s">
        <v>3519</v>
      </c>
      <c r="C110" t="s">
        <v>224</v>
      </c>
      <c r="D110">
        <v>1.3</v>
      </c>
      <c r="E110">
        <v>1.3</v>
      </c>
      <c r="F110">
        <v>1.3</v>
      </c>
      <c r="G110">
        <v>1.3</v>
      </c>
      <c r="H110">
        <v>1.3</v>
      </c>
      <c r="I110">
        <v>1.3</v>
      </c>
      <c r="J110">
        <v>1.3</v>
      </c>
      <c r="K110">
        <v>1.3</v>
      </c>
      <c r="L110" s="83">
        <v>1.3</v>
      </c>
      <c r="M110">
        <v>1.3</v>
      </c>
      <c r="N110">
        <v>1.3</v>
      </c>
      <c r="O110">
        <v>1.3</v>
      </c>
      <c r="P110" t="s">
        <v>5319</v>
      </c>
      <c r="Q110" t="s">
        <v>5313</v>
      </c>
      <c r="R110" t="s">
        <v>5314</v>
      </c>
      <c r="S110" t="s">
        <v>5315</v>
      </c>
      <c r="T110" t="s">
        <v>5315</v>
      </c>
    </row>
    <row r="111" spans="1:20" x14ac:dyDescent="0.25">
      <c r="A111" s="83" t="s">
        <v>3520</v>
      </c>
      <c r="B111" t="s">
        <v>3521</v>
      </c>
      <c r="C111" t="s">
        <v>224</v>
      </c>
      <c r="D111">
        <v>57.25</v>
      </c>
      <c r="E111">
        <v>57.25</v>
      </c>
      <c r="F111">
        <v>57.25</v>
      </c>
      <c r="G111">
        <v>57.25</v>
      </c>
      <c r="H111">
        <v>57.25</v>
      </c>
      <c r="I111">
        <v>57.25</v>
      </c>
      <c r="J111">
        <v>57.25</v>
      </c>
      <c r="K111">
        <v>57.25</v>
      </c>
      <c r="L111" s="83">
        <v>57.25</v>
      </c>
      <c r="M111">
        <v>57.25</v>
      </c>
      <c r="N111">
        <v>57.25</v>
      </c>
      <c r="O111">
        <v>57.25</v>
      </c>
      <c r="P111" t="s">
        <v>5319</v>
      </c>
      <c r="Q111" t="s">
        <v>5313</v>
      </c>
      <c r="R111" t="s">
        <v>5314</v>
      </c>
      <c r="S111" t="s">
        <v>5315</v>
      </c>
      <c r="T111" t="s">
        <v>5315</v>
      </c>
    </row>
    <row r="112" spans="1:20" x14ac:dyDescent="0.25">
      <c r="A112" s="83" t="s">
        <v>1517</v>
      </c>
      <c r="B112" t="s">
        <v>3522</v>
      </c>
      <c r="C112" t="s">
        <v>3346</v>
      </c>
      <c r="D112">
        <v>0.1</v>
      </c>
      <c r="E112">
        <v>7.0000000000000007E-2</v>
      </c>
      <c r="F112">
        <v>0.43</v>
      </c>
      <c r="G112">
        <v>0.36</v>
      </c>
      <c r="H112">
        <v>0.38</v>
      </c>
      <c r="I112">
        <v>0.74</v>
      </c>
      <c r="J112">
        <v>0.94</v>
      </c>
      <c r="K112">
        <v>0.65</v>
      </c>
      <c r="L112" s="83">
        <v>0.34</v>
      </c>
      <c r="M112">
        <v>0.05</v>
      </c>
      <c r="N112">
        <v>0.05</v>
      </c>
      <c r="O112">
        <v>0</v>
      </c>
      <c r="P112" t="s">
        <v>5312</v>
      </c>
      <c r="Q112" t="s">
        <v>5317</v>
      </c>
      <c r="R112" t="s">
        <v>5314</v>
      </c>
      <c r="S112" t="s">
        <v>5315</v>
      </c>
      <c r="T112" t="s">
        <v>5315</v>
      </c>
    </row>
    <row r="113" spans="1:20" x14ac:dyDescent="0.25">
      <c r="A113" s="83" t="s">
        <v>3523</v>
      </c>
      <c r="B113" t="s">
        <v>3524</v>
      </c>
      <c r="C113" t="s">
        <v>3346</v>
      </c>
      <c r="D113">
        <v>2.31</v>
      </c>
      <c r="E113">
        <v>1.98</v>
      </c>
      <c r="F113">
        <v>4.62</v>
      </c>
      <c r="G113">
        <v>4.13</v>
      </c>
      <c r="H113">
        <v>4.13</v>
      </c>
      <c r="I113">
        <v>5.45</v>
      </c>
      <c r="J113">
        <v>3.8</v>
      </c>
      <c r="K113">
        <v>3.47</v>
      </c>
      <c r="L113" s="83">
        <v>2.48</v>
      </c>
      <c r="M113">
        <v>1.32</v>
      </c>
      <c r="N113">
        <v>1.98</v>
      </c>
      <c r="O113">
        <v>2.15</v>
      </c>
      <c r="P113" t="s">
        <v>5312</v>
      </c>
      <c r="Q113" t="s">
        <v>5317</v>
      </c>
      <c r="R113" t="s">
        <v>5314</v>
      </c>
      <c r="S113" t="s">
        <v>5315</v>
      </c>
      <c r="T113" t="s">
        <v>5315</v>
      </c>
    </row>
    <row r="114" spans="1:20" x14ac:dyDescent="0.25">
      <c r="A114" s="83" t="s">
        <v>3005</v>
      </c>
      <c r="B114" t="s">
        <v>3525</v>
      </c>
      <c r="C114" t="s">
        <v>3346</v>
      </c>
      <c r="D114">
        <v>0.18</v>
      </c>
      <c r="E114">
        <v>0.16</v>
      </c>
      <c r="F114">
        <v>0.37</v>
      </c>
      <c r="G114">
        <v>0.33</v>
      </c>
      <c r="H114">
        <v>0.33</v>
      </c>
      <c r="I114">
        <v>0.44</v>
      </c>
      <c r="J114">
        <v>0.3</v>
      </c>
      <c r="K114">
        <v>0.28000000000000003</v>
      </c>
      <c r="L114" s="83">
        <v>0.2</v>
      </c>
      <c r="M114">
        <v>0.11</v>
      </c>
      <c r="N114">
        <v>0.16</v>
      </c>
      <c r="O114">
        <v>0.17</v>
      </c>
      <c r="P114" t="s">
        <v>5312</v>
      </c>
      <c r="Q114" t="s">
        <v>5317</v>
      </c>
      <c r="R114" t="s">
        <v>5314</v>
      </c>
      <c r="S114" t="s">
        <v>5315</v>
      </c>
      <c r="T114" t="s">
        <v>5315</v>
      </c>
    </row>
    <row r="115" spans="1:20" x14ac:dyDescent="0.25">
      <c r="A115" s="83" t="s">
        <v>110</v>
      </c>
      <c r="B115" t="s">
        <v>3526</v>
      </c>
      <c r="C115" t="s">
        <v>3360</v>
      </c>
      <c r="D115">
        <v>25.29</v>
      </c>
      <c r="E115">
        <v>26.81</v>
      </c>
      <c r="F115">
        <v>26.08</v>
      </c>
      <c r="G115">
        <v>23.69</v>
      </c>
      <c r="H115">
        <v>25.82</v>
      </c>
      <c r="I115">
        <v>27.5</v>
      </c>
      <c r="J115">
        <v>27.03</v>
      </c>
      <c r="K115">
        <v>27.96</v>
      </c>
      <c r="L115" s="83">
        <v>28.19</v>
      </c>
      <c r="M115">
        <v>26.48</v>
      </c>
      <c r="N115">
        <v>26.12</v>
      </c>
      <c r="O115">
        <v>27.55</v>
      </c>
      <c r="P115" t="s">
        <v>5312</v>
      </c>
      <c r="Q115" t="s">
        <v>5313</v>
      </c>
      <c r="R115" t="s">
        <v>5314</v>
      </c>
      <c r="S115" t="s">
        <v>5315</v>
      </c>
      <c r="T115" t="s">
        <v>5315</v>
      </c>
    </row>
    <row r="116" spans="1:20" x14ac:dyDescent="0.25">
      <c r="A116" s="83" t="s">
        <v>3527</v>
      </c>
      <c r="B116" t="s">
        <v>3528</v>
      </c>
      <c r="C116" t="s">
        <v>3360</v>
      </c>
      <c r="D116">
        <v>39.5</v>
      </c>
      <c r="E116">
        <v>39.5</v>
      </c>
      <c r="F116">
        <v>39.5</v>
      </c>
      <c r="G116">
        <v>39.5</v>
      </c>
      <c r="H116">
        <v>39.5</v>
      </c>
      <c r="I116">
        <v>39.5</v>
      </c>
      <c r="J116">
        <v>39.5</v>
      </c>
      <c r="K116">
        <v>39.5</v>
      </c>
      <c r="L116" s="83">
        <v>39.5</v>
      </c>
      <c r="M116">
        <v>39.5</v>
      </c>
      <c r="N116">
        <v>39.5</v>
      </c>
      <c r="O116">
        <v>39.5</v>
      </c>
      <c r="P116" t="s">
        <v>5319</v>
      </c>
      <c r="Q116" t="s">
        <v>5313</v>
      </c>
      <c r="R116" t="s">
        <v>5314</v>
      </c>
      <c r="S116" t="s">
        <v>5315</v>
      </c>
      <c r="T116" t="s">
        <v>5315</v>
      </c>
    </row>
    <row r="117" spans="1:20" x14ac:dyDescent="0.25">
      <c r="A117" s="83" t="s">
        <v>3529</v>
      </c>
      <c r="B117" t="s">
        <v>3530</v>
      </c>
      <c r="C117" t="s">
        <v>3346</v>
      </c>
      <c r="D117">
        <v>5.74</v>
      </c>
      <c r="E117">
        <v>4.92</v>
      </c>
      <c r="F117">
        <v>11.48</v>
      </c>
      <c r="G117">
        <v>10.25</v>
      </c>
      <c r="H117">
        <v>10.25</v>
      </c>
      <c r="I117">
        <v>13.53</v>
      </c>
      <c r="J117">
        <v>9.43</v>
      </c>
      <c r="K117">
        <v>8.61</v>
      </c>
      <c r="L117" s="83">
        <v>6.15</v>
      </c>
      <c r="M117">
        <v>3.28</v>
      </c>
      <c r="N117">
        <v>4.92</v>
      </c>
      <c r="O117">
        <v>5.33</v>
      </c>
      <c r="P117" t="s">
        <v>5312</v>
      </c>
      <c r="Q117" t="s">
        <v>5317</v>
      </c>
      <c r="R117" t="s">
        <v>5314</v>
      </c>
      <c r="S117" t="s">
        <v>5315</v>
      </c>
      <c r="T117" t="s">
        <v>5315</v>
      </c>
    </row>
    <row r="118" spans="1:20" x14ac:dyDescent="0.25">
      <c r="A118" s="83" t="s">
        <v>5347</v>
      </c>
      <c r="B118" t="s">
        <v>5348</v>
      </c>
      <c r="C118" t="s">
        <v>3360</v>
      </c>
      <c r="D118">
        <v>5.2</v>
      </c>
      <c r="E118">
        <v>3.9</v>
      </c>
      <c r="F118">
        <v>23.4</v>
      </c>
      <c r="G118">
        <v>19.5</v>
      </c>
      <c r="H118">
        <v>20.8</v>
      </c>
      <c r="I118">
        <v>40.299999999999997</v>
      </c>
      <c r="J118">
        <v>50.7</v>
      </c>
      <c r="K118">
        <v>35.1</v>
      </c>
      <c r="L118" s="83">
        <v>18.2</v>
      </c>
      <c r="M118">
        <v>2.6</v>
      </c>
      <c r="N118">
        <v>2.6</v>
      </c>
      <c r="O118">
        <v>0</v>
      </c>
      <c r="P118" t="s">
        <v>5312</v>
      </c>
      <c r="Q118" t="s">
        <v>5313</v>
      </c>
      <c r="R118" t="s">
        <v>5314</v>
      </c>
      <c r="S118" t="s">
        <v>5315</v>
      </c>
      <c r="T118" t="s">
        <v>5315</v>
      </c>
    </row>
    <row r="119" spans="1:20" x14ac:dyDescent="0.25">
      <c r="A119" s="83" t="s">
        <v>5349</v>
      </c>
      <c r="B119" t="s">
        <v>5350</v>
      </c>
      <c r="C119" t="s">
        <v>3360</v>
      </c>
      <c r="D119">
        <v>6</v>
      </c>
      <c r="E119">
        <v>4.5</v>
      </c>
      <c r="F119">
        <v>27</v>
      </c>
      <c r="G119">
        <v>22.5</v>
      </c>
      <c r="H119">
        <v>24</v>
      </c>
      <c r="I119">
        <v>46.5</v>
      </c>
      <c r="J119">
        <v>58.5</v>
      </c>
      <c r="K119">
        <v>40.5</v>
      </c>
      <c r="L119" s="83">
        <v>21</v>
      </c>
      <c r="M119">
        <v>3</v>
      </c>
      <c r="N119">
        <v>3</v>
      </c>
      <c r="O119">
        <v>0</v>
      </c>
      <c r="P119" t="s">
        <v>5312</v>
      </c>
      <c r="Q119" t="s">
        <v>5313</v>
      </c>
      <c r="R119" t="s">
        <v>5314</v>
      </c>
      <c r="S119" t="s">
        <v>5315</v>
      </c>
      <c r="T119" t="s">
        <v>5315</v>
      </c>
    </row>
    <row r="120" spans="1:20" x14ac:dyDescent="0.25">
      <c r="A120" s="83" t="s">
        <v>1203</v>
      </c>
      <c r="B120" t="s">
        <v>5351</v>
      </c>
      <c r="C120" t="s">
        <v>3360</v>
      </c>
      <c r="D120">
        <v>92.2</v>
      </c>
      <c r="E120">
        <v>92.2</v>
      </c>
      <c r="F120">
        <v>92.2</v>
      </c>
      <c r="G120">
        <v>92.2</v>
      </c>
      <c r="H120">
        <v>92.2</v>
      </c>
      <c r="I120">
        <v>92.2</v>
      </c>
      <c r="J120">
        <v>92.2</v>
      </c>
      <c r="K120">
        <v>92.2</v>
      </c>
      <c r="L120" s="83">
        <v>92.2</v>
      </c>
      <c r="M120">
        <v>92.2</v>
      </c>
      <c r="N120">
        <v>92.2</v>
      </c>
      <c r="O120">
        <v>92.2</v>
      </c>
      <c r="P120" t="s">
        <v>5319</v>
      </c>
      <c r="Q120" t="s">
        <v>5317</v>
      </c>
      <c r="R120" t="s">
        <v>5314</v>
      </c>
      <c r="S120" t="s">
        <v>5315</v>
      </c>
      <c r="T120" t="s">
        <v>5315</v>
      </c>
    </row>
    <row r="121" spans="1:20" x14ac:dyDescent="0.25">
      <c r="A121" s="83" t="s">
        <v>3887</v>
      </c>
      <c r="B121" t="s">
        <v>3888</v>
      </c>
      <c r="C121" t="s">
        <v>3455</v>
      </c>
      <c r="D121">
        <v>28.56</v>
      </c>
      <c r="E121">
        <v>28.56</v>
      </c>
      <c r="F121">
        <v>28.56</v>
      </c>
      <c r="G121">
        <v>28.56</v>
      </c>
      <c r="H121">
        <v>28.56</v>
      </c>
      <c r="I121">
        <v>28.56</v>
      </c>
      <c r="J121">
        <v>28.56</v>
      </c>
      <c r="K121">
        <v>28.56</v>
      </c>
      <c r="L121" s="83">
        <v>28.56</v>
      </c>
      <c r="M121">
        <v>28.56</v>
      </c>
      <c r="N121">
        <v>28.56</v>
      </c>
      <c r="O121">
        <v>28.56</v>
      </c>
      <c r="P121" t="s">
        <v>5319</v>
      </c>
      <c r="Q121" t="s">
        <v>5313</v>
      </c>
      <c r="R121" t="s">
        <v>5314</v>
      </c>
      <c r="S121" t="s">
        <v>5315</v>
      </c>
      <c r="T121" t="s">
        <v>5315</v>
      </c>
    </row>
    <row r="122" spans="1:20" x14ac:dyDescent="0.25">
      <c r="A122" s="83" t="s">
        <v>3535</v>
      </c>
      <c r="B122" t="s">
        <v>3537</v>
      </c>
      <c r="C122" t="s">
        <v>3466</v>
      </c>
      <c r="D122">
        <v>3.78</v>
      </c>
      <c r="E122">
        <v>3.49</v>
      </c>
      <c r="F122">
        <v>2.95</v>
      </c>
      <c r="G122">
        <v>5.8</v>
      </c>
      <c r="H122">
        <v>6.82</v>
      </c>
      <c r="I122">
        <v>6.09</v>
      </c>
      <c r="J122">
        <v>4.45</v>
      </c>
      <c r="K122">
        <v>2.76</v>
      </c>
      <c r="L122" s="83">
        <v>1.96</v>
      </c>
      <c r="M122">
        <v>1.71</v>
      </c>
      <c r="N122">
        <v>1.54</v>
      </c>
      <c r="O122">
        <v>3.46</v>
      </c>
      <c r="P122" t="s">
        <v>5312</v>
      </c>
      <c r="Q122" t="s">
        <v>5313</v>
      </c>
      <c r="R122" t="s">
        <v>5314</v>
      </c>
      <c r="S122" t="s">
        <v>5315</v>
      </c>
      <c r="T122" t="s">
        <v>5315</v>
      </c>
    </row>
    <row r="123" spans="1:20" x14ac:dyDescent="0.25">
      <c r="A123" s="83" t="s">
        <v>3538</v>
      </c>
      <c r="B123" t="s">
        <v>3539</v>
      </c>
      <c r="C123" t="s">
        <v>3360</v>
      </c>
      <c r="D123">
        <v>1.8</v>
      </c>
      <c r="E123">
        <v>1.35</v>
      </c>
      <c r="F123">
        <v>8.1</v>
      </c>
      <c r="G123">
        <v>6.75</v>
      </c>
      <c r="H123">
        <v>7.2</v>
      </c>
      <c r="I123">
        <v>13.95</v>
      </c>
      <c r="J123">
        <v>17.55</v>
      </c>
      <c r="K123">
        <v>12.15</v>
      </c>
      <c r="L123" s="83">
        <v>6.3</v>
      </c>
      <c r="M123">
        <v>0.9</v>
      </c>
      <c r="N123">
        <v>0.9</v>
      </c>
      <c r="O123">
        <v>0</v>
      </c>
      <c r="P123" t="s">
        <v>5312</v>
      </c>
      <c r="Q123" t="s">
        <v>5317</v>
      </c>
      <c r="R123" t="s">
        <v>5314</v>
      </c>
      <c r="S123" t="s">
        <v>5315</v>
      </c>
      <c r="T123" t="s">
        <v>5315</v>
      </c>
    </row>
    <row r="124" spans="1:20" x14ac:dyDescent="0.25">
      <c r="A124" s="83" t="s">
        <v>2581</v>
      </c>
      <c r="B124" t="s">
        <v>3540</v>
      </c>
      <c r="C124" t="s">
        <v>3360</v>
      </c>
      <c r="D124">
        <v>0.6</v>
      </c>
      <c r="E124">
        <v>0.45</v>
      </c>
      <c r="F124">
        <v>2.7</v>
      </c>
      <c r="G124">
        <v>2.25</v>
      </c>
      <c r="H124">
        <v>2.4</v>
      </c>
      <c r="I124">
        <v>4.6500000000000004</v>
      </c>
      <c r="J124">
        <v>5.85</v>
      </c>
      <c r="K124">
        <v>4.05</v>
      </c>
      <c r="L124" s="83">
        <v>2.1</v>
      </c>
      <c r="M124">
        <v>0.3</v>
      </c>
      <c r="N124">
        <v>0.3</v>
      </c>
      <c r="O124">
        <v>0</v>
      </c>
      <c r="P124" t="s">
        <v>5312</v>
      </c>
      <c r="Q124" t="s">
        <v>5317</v>
      </c>
      <c r="R124" t="s">
        <v>5314</v>
      </c>
      <c r="S124" t="s">
        <v>5315</v>
      </c>
      <c r="T124" t="s">
        <v>5315</v>
      </c>
    </row>
    <row r="125" spans="1:20" x14ac:dyDescent="0.25">
      <c r="A125" s="83" t="s">
        <v>3052</v>
      </c>
      <c r="B125" t="s">
        <v>3541</v>
      </c>
      <c r="C125" t="s">
        <v>224</v>
      </c>
      <c r="D125">
        <v>4.8600000000000003</v>
      </c>
      <c r="E125">
        <v>4.3099999999999996</v>
      </c>
      <c r="F125">
        <v>4.3499999999999996</v>
      </c>
      <c r="G125">
        <v>5.73</v>
      </c>
      <c r="H125">
        <v>4.3099999999999996</v>
      </c>
      <c r="I125">
        <v>2.87</v>
      </c>
      <c r="J125">
        <v>2.97</v>
      </c>
      <c r="K125">
        <v>2.9</v>
      </c>
      <c r="L125" s="83">
        <v>0.56999999999999995</v>
      </c>
      <c r="M125">
        <v>0</v>
      </c>
      <c r="N125">
        <v>0</v>
      </c>
      <c r="O125">
        <v>2.2799999999999998</v>
      </c>
      <c r="P125" t="s">
        <v>5319</v>
      </c>
      <c r="Q125" t="s">
        <v>5313</v>
      </c>
      <c r="R125" t="s">
        <v>5314</v>
      </c>
      <c r="S125" t="s">
        <v>5315</v>
      </c>
      <c r="T125" t="s">
        <v>5315</v>
      </c>
    </row>
    <row r="126" spans="1:20" x14ac:dyDescent="0.25">
      <c r="A126" s="83" t="s">
        <v>679</v>
      </c>
      <c r="B126" t="s">
        <v>678</v>
      </c>
      <c r="C126" t="s">
        <v>130</v>
      </c>
      <c r="D126">
        <v>0.8</v>
      </c>
      <c r="E126">
        <v>0.6</v>
      </c>
      <c r="F126">
        <v>3.6</v>
      </c>
      <c r="G126">
        <v>3</v>
      </c>
      <c r="H126">
        <v>3.2</v>
      </c>
      <c r="I126">
        <v>6.2</v>
      </c>
      <c r="J126">
        <v>7.8</v>
      </c>
      <c r="K126">
        <v>5.4</v>
      </c>
      <c r="L126" s="83">
        <v>2.8</v>
      </c>
      <c r="M126">
        <v>0.4</v>
      </c>
      <c r="N126">
        <v>0.4</v>
      </c>
      <c r="O126">
        <v>0</v>
      </c>
      <c r="P126" t="s">
        <v>5312</v>
      </c>
      <c r="Q126" t="s">
        <v>5313</v>
      </c>
      <c r="R126" t="s">
        <v>4</v>
      </c>
      <c r="S126" t="s">
        <v>5329</v>
      </c>
      <c r="T126" t="s">
        <v>5352</v>
      </c>
    </row>
    <row r="127" spans="1:20" x14ac:dyDescent="0.25">
      <c r="A127" s="83" t="s">
        <v>2030</v>
      </c>
      <c r="B127" t="s">
        <v>3545</v>
      </c>
      <c r="C127" t="s">
        <v>3346</v>
      </c>
      <c r="D127">
        <v>2.74</v>
      </c>
      <c r="E127">
        <v>2.35</v>
      </c>
      <c r="F127">
        <v>5.47</v>
      </c>
      <c r="G127">
        <v>4.8899999999999997</v>
      </c>
      <c r="H127">
        <v>4.8899999999999997</v>
      </c>
      <c r="I127">
        <v>6.45</v>
      </c>
      <c r="J127">
        <v>4.5</v>
      </c>
      <c r="K127">
        <v>4.1100000000000003</v>
      </c>
      <c r="L127" s="83">
        <v>2.93</v>
      </c>
      <c r="M127">
        <v>1.56</v>
      </c>
      <c r="N127">
        <v>2.35</v>
      </c>
      <c r="O127">
        <v>2.54</v>
      </c>
      <c r="P127" t="s">
        <v>5312</v>
      </c>
      <c r="Q127" t="s">
        <v>5317</v>
      </c>
      <c r="R127" t="s">
        <v>5314</v>
      </c>
      <c r="S127" t="s">
        <v>5315</v>
      </c>
      <c r="T127" t="s">
        <v>5315</v>
      </c>
    </row>
    <row r="128" spans="1:20" x14ac:dyDescent="0.25">
      <c r="A128" s="83" t="s">
        <v>3546</v>
      </c>
      <c r="B128" t="s">
        <v>3547</v>
      </c>
      <c r="C128" t="s">
        <v>3360</v>
      </c>
      <c r="D128">
        <v>49</v>
      </c>
      <c r="E128">
        <v>49</v>
      </c>
      <c r="F128">
        <v>49</v>
      </c>
      <c r="G128">
        <v>49</v>
      </c>
      <c r="H128">
        <v>49</v>
      </c>
      <c r="I128">
        <v>49</v>
      </c>
      <c r="J128">
        <v>49</v>
      </c>
      <c r="K128">
        <v>49</v>
      </c>
      <c r="L128" s="83">
        <v>49</v>
      </c>
      <c r="M128">
        <v>49</v>
      </c>
      <c r="N128">
        <v>49</v>
      </c>
      <c r="O128">
        <v>49</v>
      </c>
      <c r="P128" t="s">
        <v>5319</v>
      </c>
      <c r="Q128" t="s">
        <v>5313</v>
      </c>
      <c r="R128" t="s">
        <v>5314</v>
      </c>
      <c r="S128" t="s">
        <v>5315</v>
      </c>
      <c r="T128" t="s">
        <v>5315</v>
      </c>
    </row>
    <row r="129" spans="1:20" x14ac:dyDescent="0.25">
      <c r="A129" s="83" t="s">
        <v>3548</v>
      </c>
      <c r="B129" t="s">
        <v>3549</v>
      </c>
      <c r="C129" t="s">
        <v>3360</v>
      </c>
      <c r="D129">
        <v>120</v>
      </c>
      <c r="E129">
        <v>120</v>
      </c>
      <c r="F129">
        <v>120</v>
      </c>
      <c r="G129">
        <v>120</v>
      </c>
      <c r="H129">
        <v>120</v>
      </c>
      <c r="I129">
        <v>120</v>
      </c>
      <c r="J129">
        <v>120</v>
      </c>
      <c r="K129">
        <v>120</v>
      </c>
      <c r="L129" s="83">
        <v>120</v>
      </c>
      <c r="M129">
        <v>120</v>
      </c>
      <c r="N129">
        <v>120</v>
      </c>
      <c r="O129">
        <v>120</v>
      </c>
      <c r="P129" t="s">
        <v>5319</v>
      </c>
      <c r="Q129" t="s">
        <v>5313</v>
      </c>
      <c r="R129" t="s">
        <v>5314</v>
      </c>
      <c r="S129" t="s">
        <v>5315</v>
      </c>
      <c r="T129" t="s">
        <v>5315</v>
      </c>
    </row>
    <row r="130" spans="1:20" x14ac:dyDescent="0.25">
      <c r="A130" s="83" t="s">
        <v>3550</v>
      </c>
      <c r="B130" t="s">
        <v>3551</v>
      </c>
      <c r="C130" t="s">
        <v>3360</v>
      </c>
      <c r="D130">
        <v>24</v>
      </c>
      <c r="E130">
        <v>24</v>
      </c>
      <c r="F130">
        <v>24</v>
      </c>
      <c r="G130">
        <v>24</v>
      </c>
      <c r="H130">
        <v>24</v>
      </c>
      <c r="I130">
        <v>24</v>
      </c>
      <c r="J130">
        <v>24</v>
      </c>
      <c r="K130">
        <v>24</v>
      </c>
      <c r="L130" s="83">
        <v>24</v>
      </c>
      <c r="M130">
        <v>24</v>
      </c>
      <c r="N130">
        <v>24</v>
      </c>
      <c r="O130">
        <v>24</v>
      </c>
      <c r="P130" t="s">
        <v>5319</v>
      </c>
      <c r="Q130" t="s">
        <v>5313</v>
      </c>
      <c r="R130" t="s">
        <v>5314</v>
      </c>
      <c r="S130" t="s">
        <v>5315</v>
      </c>
      <c r="T130" t="s">
        <v>5315</v>
      </c>
    </row>
    <row r="131" spans="1:20" x14ac:dyDescent="0.25">
      <c r="A131" s="83" t="s">
        <v>5353</v>
      </c>
      <c r="B131" t="s">
        <v>5354</v>
      </c>
      <c r="C131" t="s">
        <v>3392</v>
      </c>
      <c r="D131">
        <v>422</v>
      </c>
      <c r="E131">
        <v>422</v>
      </c>
      <c r="F131">
        <v>422</v>
      </c>
      <c r="G131">
        <v>422</v>
      </c>
      <c r="H131">
        <v>422</v>
      </c>
      <c r="I131">
        <v>422</v>
      </c>
      <c r="J131">
        <v>422</v>
      </c>
      <c r="K131">
        <v>422</v>
      </c>
      <c r="L131" s="83">
        <v>422</v>
      </c>
      <c r="M131">
        <v>422</v>
      </c>
      <c r="N131">
        <v>422</v>
      </c>
      <c r="O131">
        <v>422</v>
      </c>
      <c r="P131" t="s">
        <v>5319</v>
      </c>
      <c r="Q131" t="s">
        <v>5317</v>
      </c>
      <c r="R131" t="s">
        <v>5314</v>
      </c>
      <c r="S131" t="s">
        <v>5315</v>
      </c>
      <c r="T131" t="s">
        <v>5315</v>
      </c>
    </row>
    <row r="132" spans="1:20" x14ac:dyDescent="0.25">
      <c r="A132" s="83" t="s">
        <v>5355</v>
      </c>
      <c r="B132" t="s">
        <v>5356</v>
      </c>
      <c r="C132" t="s">
        <v>3392</v>
      </c>
      <c r="D132">
        <v>105.5</v>
      </c>
      <c r="E132">
        <v>105.5</v>
      </c>
      <c r="F132">
        <v>105.5</v>
      </c>
      <c r="G132">
        <v>105.5</v>
      </c>
      <c r="H132">
        <v>105.5</v>
      </c>
      <c r="I132">
        <v>105.5</v>
      </c>
      <c r="J132">
        <v>105.5</v>
      </c>
      <c r="K132">
        <v>105.5</v>
      </c>
      <c r="L132" s="83">
        <v>105.5</v>
      </c>
      <c r="M132">
        <v>105.5</v>
      </c>
      <c r="N132">
        <v>105.5</v>
      </c>
      <c r="O132">
        <v>105.5</v>
      </c>
      <c r="P132" t="s">
        <v>5319</v>
      </c>
      <c r="Q132" t="s">
        <v>5317</v>
      </c>
      <c r="R132" t="s">
        <v>5314</v>
      </c>
      <c r="S132" t="s">
        <v>5315</v>
      </c>
      <c r="T132" t="s">
        <v>5315</v>
      </c>
    </row>
    <row r="133" spans="1:20" x14ac:dyDescent="0.25">
      <c r="A133" s="83" t="s">
        <v>2276</v>
      </c>
      <c r="B133" t="s">
        <v>3552</v>
      </c>
      <c r="C133" t="s">
        <v>3360</v>
      </c>
      <c r="D133">
        <v>4.4000000000000004</v>
      </c>
      <c r="E133">
        <v>3.3</v>
      </c>
      <c r="F133">
        <v>19.8</v>
      </c>
      <c r="G133">
        <v>16.5</v>
      </c>
      <c r="H133">
        <v>17.600000000000001</v>
      </c>
      <c r="I133">
        <v>34.1</v>
      </c>
      <c r="J133">
        <v>42.9</v>
      </c>
      <c r="K133">
        <v>29.7</v>
      </c>
      <c r="L133" s="83">
        <v>15.4</v>
      </c>
      <c r="M133">
        <v>2.2000000000000002</v>
      </c>
      <c r="N133">
        <v>2.2000000000000002</v>
      </c>
      <c r="O133">
        <v>0</v>
      </c>
      <c r="P133" t="s">
        <v>5312</v>
      </c>
      <c r="Q133" t="s">
        <v>5317</v>
      </c>
      <c r="R133" t="s">
        <v>5314</v>
      </c>
      <c r="S133" t="s">
        <v>5315</v>
      </c>
      <c r="T133" t="s">
        <v>5315</v>
      </c>
    </row>
    <row r="134" spans="1:20" x14ac:dyDescent="0.25">
      <c r="A134" s="83" t="s">
        <v>1797</v>
      </c>
      <c r="B134" t="s">
        <v>3553</v>
      </c>
      <c r="C134" t="s">
        <v>3360</v>
      </c>
      <c r="D134">
        <v>0.72</v>
      </c>
      <c r="E134">
        <v>0.54</v>
      </c>
      <c r="F134">
        <v>3.24</v>
      </c>
      <c r="G134">
        <v>2.7</v>
      </c>
      <c r="H134">
        <v>2.88</v>
      </c>
      <c r="I134">
        <v>5.58</v>
      </c>
      <c r="J134">
        <v>7.02</v>
      </c>
      <c r="K134">
        <v>4.8600000000000003</v>
      </c>
      <c r="L134" s="83">
        <v>2.52</v>
      </c>
      <c r="M134">
        <v>0.36</v>
      </c>
      <c r="N134">
        <v>0.36</v>
      </c>
      <c r="O134">
        <v>0</v>
      </c>
      <c r="P134" t="s">
        <v>5312</v>
      </c>
      <c r="Q134" t="s">
        <v>5317</v>
      </c>
      <c r="R134" t="s">
        <v>5314</v>
      </c>
      <c r="S134" t="s">
        <v>5315</v>
      </c>
      <c r="T134" t="s">
        <v>5315</v>
      </c>
    </row>
    <row r="135" spans="1:20" x14ac:dyDescent="0.25">
      <c r="A135" s="83" t="s">
        <v>849</v>
      </c>
      <c r="B135" t="s">
        <v>3554</v>
      </c>
      <c r="C135" t="s">
        <v>3360</v>
      </c>
      <c r="D135">
        <v>1.6</v>
      </c>
      <c r="E135">
        <v>1.2</v>
      </c>
      <c r="F135">
        <v>7.2</v>
      </c>
      <c r="G135">
        <v>6</v>
      </c>
      <c r="H135">
        <v>6.4</v>
      </c>
      <c r="I135">
        <v>12.4</v>
      </c>
      <c r="J135">
        <v>15.6</v>
      </c>
      <c r="K135">
        <v>10.8</v>
      </c>
      <c r="L135" s="83">
        <v>5.6</v>
      </c>
      <c r="M135">
        <v>0.8</v>
      </c>
      <c r="N135">
        <v>0.8</v>
      </c>
      <c r="O135">
        <v>0</v>
      </c>
      <c r="P135" t="s">
        <v>5312</v>
      </c>
      <c r="Q135" t="s">
        <v>5313</v>
      </c>
      <c r="R135" t="s">
        <v>5314</v>
      </c>
      <c r="S135" t="s">
        <v>5315</v>
      </c>
      <c r="T135" t="s">
        <v>5315</v>
      </c>
    </row>
    <row r="136" spans="1:20" x14ac:dyDescent="0.25">
      <c r="A136" s="83" t="s">
        <v>870</v>
      </c>
      <c r="B136" t="s">
        <v>3555</v>
      </c>
      <c r="C136" t="s">
        <v>3360</v>
      </c>
      <c r="D136">
        <v>8.4</v>
      </c>
      <c r="E136">
        <v>6.3</v>
      </c>
      <c r="F136">
        <v>37.799999999999997</v>
      </c>
      <c r="G136">
        <v>31.5</v>
      </c>
      <c r="H136">
        <v>33.6</v>
      </c>
      <c r="I136">
        <v>65.099999999999994</v>
      </c>
      <c r="J136">
        <v>81.900000000000006</v>
      </c>
      <c r="K136">
        <v>56.7</v>
      </c>
      <c r="L136" s="83">
        <v>29.4</v>
      </c>
      <c r="M136">
        <v>4.2</v>
      </c>
      <c r="N136">
        <v>4.2</v>
      </c>
      <c r="O136">
        <v>0</v>
      </c>
      <c r="P136" t="s">
        <v>5312</v>
      </c>
      <c r="Q136" t="s">
        <v>5313</v>
      </c>
      <c r="R136" t="s">
        <v>5314</v>
      </c>
      <c r="S136" t="s">
        <v>5315</v>
      </c>
      <c r="T136" t="s">
        <v>5315</v>
      </c>
    </row>
    <row r="137" spans="1:20" x14ac:dyDescent="0.25">
      <c r="A137" s="83" t="s">
        <v>3167</v>
      </c>
      <c r="B137" t="s">
        <v>3556</v>
      </c>
      <c r="C137" t="s">
        <v>3455</v>
      </c>
      <c r="D137" s="91">
        <v>4.01</v>
      </c>
      <c r="E137" s="91">
        <v>3.9</v>
      </c>
      <c r="F137" s="91">
        <v>3.99</v>
      </c>
      <c r="G137" s="91">
        <v>3.99</v>
      </c>
      <c r="H137" s="91">
        <v>3.9</v>
      </c>
      <c r="I137" s="91">
        <v>3.94</v>
      </c>
      <c r="J137" s="91">
        <v>3.94</v>
      </c>
      <c r="K137" s="91">
        <v>4.0199999999999996</v>
      </c>
      <c r="L137" s="95">
        <v>3.58</v>
      </c>
      <c r="M137" s="91">
        <v>3.6</v>
      </c>
      <c r="N137" s="91">
        <v>4.05</v>
      </c>
      <c r="O137" s="91">
        <v>4.04</v>
      </c>
      <c r="P137" t="s">
        <v>5312</v>
      </c>
      <c r="Q137" t="s">
        <v>5313</v>
      </c>
      <c r="R137" t="s">
        <v>5314</v>
      </c>
      <c r="S137" t="s">
        <v>5315</v>
      </c>
      <c r="T137" t="s">
        <v>5315</v>
      </c>
    </row>
    <row r="138" spans="1:20" x14ac:dyDescent="0.25">
      <c r="A138" s="83" t="s">
        <v>2220</v>
      </c>
      <c r="B138" t="s">
        <v>3558</v>
      </c>
      <c r="C138" t="s">
        <v>3392</v>
      </c>
      <c r="D138">
        <v>0</v>
      </c>
      <c r="E138">
        <v>0</v>
      </c>
      <c r="F138">
        <v>0</v>
      </c>
      <c r="G138">
        <v>0</v>
      </c>
      <c r="H138">
        <v>0</v>
      </c>
      <c r="I138">
        <v>1.92</v>
      </c>
      <c r="J138">
        <v>3.08</v>
      </c>
      <c r="K138">
        <v>3.6</v>
      </c>
      <c r="L138" s="83">
        <v>3.27</v>
      </c>
      <c r="M138">
        <v>1.75</v>
      </c>
      <c r="N138">
        <v>0.03</v>
      </c>
      <c r="O138">
        <v>0</v>
      </c>
      <c r="P138" t="s">
        <v>5312</v>
      </c>
      <c r="Q138" t="s">
        <v>5317</v>
      </c>
      <c r="R138" t="s">
        <v>5314</v>
      </c>
      <c r="S138" t="s">
        <v>5315</v>
      </c>
      <c r="T138" t="s">
        <v>5315</v>
      </c>
    </row>
    <row r="139" spans="1:20" x14ac:dyDescent="0.25">
      <c r="A139" s="83" t="s">
        <v>3559</v>
      </c>
      <c r="B139" t="s">
        <v>3559</v>
      </c>
      <c r="C139" t="s">
        <v>3360</v>
      </c>
      <c r="D139">
        <v>115.6</v>
      </c>
      <c r="E139">
        <v>115.6</v>
      </c>
      <c r="F139">
        <v>115.6</v>
      </c>
      <c r="G139">
        <v>115.6</v>
      </c>
      <c r="H139">
        <v>115.6</v>
      </c>
      <c r="I139">
        <v>73.11</v>
      </c>
      <c r="J139">
        <v>73.11</v>
      </c>
      <c r="K139">
        <v>60.43</v>
      </c>
      <c r="L139" s="83">
        <v>60.43</v>
      </c>
      <c r="M139">
        <v>60.43</v>
      </c>
      <c r="N139">
        <v>60.43</v>
      </c>
      <c r="O139">
        <v>60.43</v>
      </c>
      <c r="P139" t="s">
        <v>5319</v>
      </c>
      <c r="Q139" t="s">
        <v>5313</v>
      </c>
      <c r="R139" t="s">
        <v>5314</v>
      </c>
      <c r="S139" t="s">
        <v>5315</v>
      </c>
      <c r="T139" t="s">
        <v>5315</v>
      </c>
    </row>
    <row r="140" spans="1:20" x14ac:dyDescent="0.25">
      <c r="A140" s="83" t="s">
        <v>314</v>
      </c>
      <c r="B140" t="s">
        <v>313</v>
      </c>
      <c r="C140" t="s">
        <v>3360</v>
      </c>
      <c r="D140">
        <v>0.46</v>
      </c>
      <c r="E140">
        <v>0.56000000000000005</v>
      </c>
      <c r="F140">
        <v>0.61</v>
      </c>
      <c r="G140">
        <v>0.56000000000000005</v>
      </c>
      <c r="H140">
        <v>0.55000000000000004</v>
      </c>
      <c r="I140">
        <v>0.3</v>
      </c>
      <c r="J140">
        <v>0.16</v>
      </c>
      <c r="K140">
        <v>0.12</v>
      </c>
      <c r="L140" s="83">
        <v>0.11</v>
      </c>
      <c r="M140">
        <v>0.14000000000000001</v>
      </c>
      <c r="N140">
        <v>0.23</v>
      </c>
      <c r="O140">
        <v>0.34</v>
      </c>
      <c r="P140" t="s">
        <v>5312</v>
      </c>
      <c r="Q140" t="s">
        <v>5313</v>
      </c>
      <c r="R140" t="s">
        <v>5314</v>
      </c>
      <c r="S140" t="s">
        <v>5315</v>
      </c>
      <c r="T140" t="s">
        <v>5315</v>
      </c>
    </row>
    <row r="141" spans="1:20" x14ac:dyDescent="0.25">
      <c r="A141" s="83" t="s">
        <v>1903</v>
      </c>
      <c r="B141" t="s">
        <v>5357</v>
      </c>
      <c r="C141" t="s">
        <v>3334</v>
      </c>
      <c r="D141">
        <v>0</v>
      </c>
      <c r="E141">
        <v>0</v>
      </c>
      <c r="F141">
        <v>0</v>
      </c>
      <c r="G141">
        <v>0</v>
      </c>
      <c r="H141">
        <v>0</v>
      </c>
      <c r="I141">
        <v>0</v>
      </c>
      <c r="J141">
        <v>0</v>
      </c>
      <c r="K141">
        <v>0</v>
      </c>
      <c r="L141" s="83">
        <v>0</v>
      </c>
      <c r="M141">
        <v>0</v>
      </c>
      <c r="N141">
        <v>0</v>
      </c>
      <c r="O141">
        <v>0</v>
      </c>
      <c r="P141" t="s">
        <v>5312</v>
      </c>
      <c r="Q141" t="s">
        <v>5317</v>
      </c>
      <c r="R141" t="s">
        <v>5318</v>
      </c>
      <c r="S141" t="s">
        <v>5315</v>
      </c>
      <c r="T141" t="s">
        <v>5315</v>
      </c>
    </row>
    <row r="142" spans="1:20" x14ac:dyDescent="0.25">
      <c r="A142" s="83" t="s">
        <v>1906</v>
      </c>
      <c r="B142" t="s">
        <v>5358</v>
      </c>
      <c r="C142" t="s">
        <v>3334</v>
      </c>
      <c r="D142">
        <v>0</v>
      </c>
      <c r="E142">
        <v>0</v>
      </c>
      <c r="F142">
        <v>0</v>
      </c>
      <c r="G142">
        <v>0</v>
      </c>
      <c r="H142">
        <v>0</v>
      </c>
      <c r="I142">
        <v>0</v>
      </c>
      <c r="J142">
        <v>0</v>
      </c>
      <c r="K142">
        <v>0</v>
      </c>
      <c r="L142" s="83">
        <v>0</v>
      </c>
      <c r="M142">
        <v>0</v>
      </c>
      <c r="N142">
        <v>0</v>
      </c>
      <c r="O142">
        <v>0</v>
      </c>
      <c r="P142" t="s">
        <v>5312</v>
      </c>
      <c r="Q142" t="s">
        <v>5317</v>
      </c>
      <c r="R142" t="s">
        <v>5318</v>
      </c>
      <c r="S142" t="s">
        <v>5315</v>
      </c>
      <c r="T142" t="s">
        <v>5315</v>
      </c>
    </row>
    <row r="143" spans="1:20" x14ac:dyDescent="0.25">
      <c r="A143" s="83" t="s">
        <v>1912</v>
      </c>
      <c r="B143" t="s">
        <v>5359</v>
      </c>
      <c r="C143" t="s">
        <v>3334</v>
      </c>
      <c r="D143">
        <v>0</v>
      </c>
      <c r="E143">
        <v>0</v>
      </c>
      <c r="F143">
        <v>0</v>
      </c>
      <c r="G143">
        <v>0</v>
      </c>
      <c r="H143">
        <v>0</v>
      </c>
      <c r="I143">
        <v>0</v>
      </c>
      <c r="J143">
        <v>0</v>
      </c>
      <c r="K143">
        <v>0</v>
      </c>
      <c r="L143" s="83">
        <v>0</v>
      </c>
      <c r="M143">
        <v>0</v>
      </c>
      <c r="N143">
        <v>0</v>
      </c>
      <c r="O143">
        <v>0</v>
      </c>
      <c r="P143" t="s">
        <v>5312</v>
      </c>
      <c r="Q143" t="s">
        <v>5317</v>
      </c>
      <c r="R143" t="s">
        <v>5318</v>
      </c>
      <c r="S143" t="s">
        <v>5315</v>
      </c>
      <c r="T143" t="s">
        <v>5315</v>
      </c>
    </row>
    <row r="144" spans="1:20" x14ac:dyDescent="0.25">
      <c r="A144" s="83" t="s">
        <v>1909</v>
      </c>
      <c r="B144" t="s">
        <v>5360</v>
      </c>
      <c r="C144" t="s">
        <v>3334</v>
      </c>
      <c r="D144">
        <v>0</v>
      </c>
      <c r="E144">
        <v>0</v>
      </c>
      <c r="F144">
        <v>0</v>
      </c>
      <c r="G144">
        <v>0</v>
      </c>
      <c r="H144">
        <v>0</v>
      </c>
      <c r="I144">
        <v>0</v>
      </c>
      <c r="J144">
        <v>0</v>
      </c>
      <c r="K144">
        <v>0</v>
      </c>
      <c r="L144" s="83">
        <v>0</v>
      </c>
      <c r="M144">
        <v>0</v>
      </c>
      <c r="N144">
        <v>0</v>
      </c>
      <c r="O144">
        <v>0</v>
      </c>
      <c r="P144" t="s">
        <v>5312</v>
      </c>
      <c r="Q144" t="s">
        <v>5317</v>
      </c>
      <c r="R144" t="s">
        <v>5318</v>
      </c>
      <c r="S144" t="s">
        <v>5315</v>
      </c>
      <c r="T144" t="s">
        <v>5315</v>
      </c>
    </row>
    <row r="145" spans="1:20" x14ac:dyDescent="0.25">
      <c r="A145" s="83" t="s">
        <v>3563</v>
      </c>
      <c r="B145" t="s">
        <v>3564</v>
      </c>
      <c r="C145" t="s">
        <v>3346</v>
      </c>
      <c r="D145">
        <v>1.91</v>
      </c>
      <c r="E145">
        <v>1.91</v>
      </c>
      <c r="F145">
        <v>1.91</v>
      </c>
      <c r="G145">
        <v>1.91</v>
      </c>
      <c r="H145">
        <v>1.91</v>
      </c>
      <c r="I145">
        <v>1.91</v>
      </c>
      <c r="J145">
        <v>1.91</v>
      </c>
      <c r="K145">
        <v>1.91</v>
      </c>
      <c r="L145" s="83">
        <v>1.91</v>
      </c>
      <c r="M145">
        <v>1.91</v>
      </c>
      <c r="N145">
        <v>1.91</v>
      </c>
      <c r="O145">
        <v>1.91</v>
      </c>
      <c r="P145" t="s">
        <v>5319</v>
      </c>
      <c r="Q145" t="s">
        <v>5317</v>
      </c>
      <c r="R145" t="s">
        <v>5314</v>
      </c>
      <c r="S145" t="s">
        <v>5315</v>
      </c>
      <c r="T145" t="s">
        <v>5315</v>
      </c>
    </row>
    <row r="146" spans="1:20" x14ac:dyDescent="0.25">
      <c r="A146" s="83" t="s">
        <v>1848</v>
      </c>
      <c r="B146" t="s">
        <v>3565</v>
      </c>
      <c r="C146" t="s">
        <v>3346</v>
      </c>
      <c r="D146">
        <v>0</v>
      </c>
      <c r="E146">
        <v>0</v>
      </c>
      <c r="F146">
        <v>0</v>
      </c>
      <c r="G146">
        <v>0</v>
      </c>
      <c r="H146">
        <v>0</v>
      </c>
      <c r="I146">
        <v>0</v>
      </c>
      <c r="J146">
        <v>0</v>
      </c>
      <c r="K146">
        <v>0</v>
      </c>
      <c r="L146" s="83">
        <v>0</v>
      </c>
      <c r="M146">
        <v>0</v>
      </c>
      <c r="N146">
        <v>0</v>
      </c>
      <c r="O146">
        <v>0</v>
      </c>
      <c r="P146" t="s">
        <v>5312</v>
      </c>
      <c r="Q146" t="s">
        <v>5317</v>
      </c>
      <c r="R146" t="s">
        <v>5318</v>
      </c>
      <c r="S146" t="s">
        <v>5315</v>
      </c>
      <c r="T146" t="s">
        <v>5315</v>
      </c>
    </row>
    <row r="147" spans="1:20" x14ac:dyDescent="0.25">
      <c r="A147" s="83" t="s">
        <v>5361</v>
      </c>
      <c r="B147" t="s">
        <v>5362</v>
      </c>
      <c r="C147" t="s">
        <v>3346</v>
      </c>
      <c r="D147">
        <v>0</v>
      </c>
      <c r="E147">
        <v>0</v>
      </c>
      <c r="F147">
        <v>0</v>
      </c>
      <c r="G147">
        <v>0</v>
      </c>
      <c r="H147">
        <v>0</v>
      </c>
      <c r="I147">
        <v>0</v>
      </c>
      <c r="J147">
        <v>0</v>
      </c>
      <c r="K147">
        <v>0</v>
      </c>
      <c r="L147" s="83">
        <v>0</v>
      </c>
      <c r="M147">
        <v>0</v>
      </c>
      <c r="N147">
        <v>0</v>
      </c>
      <c r="O147">
        <v>0</v>
      </c>
      <c r="P147" t="s">
        <v>5312</v>
      </c>
      <c r="Q147" t="s">
        <v>5317</v>
      </c>
      <c r="R147" t="s">
        <v>5318</v>
      </c>
      <c r="S147" t="s">
        <v>5315</v>
      </c>
      <c r="T147" t="s">
        <v>5315</v>
      </c>
    </row>
    <row r="148" spans="1:20" x14ac:dyDescent="0.25">
      <c r="A148" s="83" t="s">
        <v>4184</v>
      </c>
      <c r="B148" t="s">
        <v>4185</v>
      </c>
      <c r="C148" t="s">
        <v>3346</v>
      </c>
      <c r="D148">
        <v>47</v>
      </c>
      <c r="E148">
        <v>47</v>
      </c>
      <c r="F148">
        <v>47</v>
      </c>
      <c r="G148">
        <v>47</v>
      </c>
      <c r="H148">
        <v>47</v>
      </c>
      <c r="I148">
        <v>47</v>
      </c>
      <c r="J148">
        <v>47</v>
      </c>
      <c r="K148">
        <v>47.11</v>
      </c>
      <c r="L148" s="83">
        <v>47.11</v>
      </c>
      <c r="M148">
        <v>47.11</v>
      </c>
      <c r="N148">
        <v>47.11</v>
      </c>
      <c r="O148">
        <v>47.11</v>
      </c>
      <c r="P148" t="s">
        <v>5319</v>
      </c>
      <c r="Q148" t="s">
        <v>5317</v>
      </c>
      <c r="R148" t="s">
        <v>5314</v>
      </c>
      <c r="S148" t="s">
        <v>5315</v>
      </c>
      <c r="T148" t="s">
        <v>5315</v>
      </c>
    </row>
    <row r="149" spans="1:20" x14ac:dyDescent="0.25">
      <c r="A149" s="83" t="s">
        <v>4929</v>
      </c>
      <c r="B149" t="s">
        <v>4930</v>
      </c>
      <c r="C149" t="s">
        <v>3346</v>
      </c>
      <c r="D149">
        <v>36</v>
      </c>
      <c r="E149">
        <v>36</v>
      </c>
      <c r="F149">
        <v>36</v>
      </c>
      <c r="G149">
        <v>36</v>
      </c>
      <c r="H149">
        <v>36</v>
      </c>
      <c r="I149">
        <v>36</v>
      </c>
      <c r="J149">
        <v>36</v>
      </c>
      <c r="K149">
        <v>36</v>
      </c>
      <c r="L149" s="83">
        <v>36</v>
      </c>
      <c r="M149">
        <v>36</v>
      </c>
      <c r="N149">
        <v>36</v>
      </c>
      <c r="O149">
        <v>36</v>
      </c>
      <c r="P149" t="s">
        <v>5319</v>
      </c>
      <c r="Q149" t="s">
        <v>5317</v>
      </c>
      <c r="R149" t="s">
        <v>5314</v>
      </c>
      <c r="S149" t="s">
        <v>5315</v>
      </c>
      <c r="T149" t="s">
        <v>5315</v>
      </c>
    </row>
    <row r="150" spans="1:20" x14ac:dyDescent="0.25">
      <c r="A150" s="83" t="s">
        <v>3730</v>
      </c>
      <c r="B150" t="s">
        <v>3731</v>
      </c>
      <c r="C150" t="s">
        <v>3360</v>
      </c>
      <c r="D150">
        <v>45.8</v>
      </c>
      <c r="E150">
        <v>46.06</v>
      </c>
      <c r="F150">
        <v>45.5</v>
      </c>
      <c r="G150">
        <v>45</v>
      </c>
      <c r="H150">
        <v>44.38</v>
      </c>
      <c r="I150">
        <v>43.46</v>
      </c>
      <c r="J150">
        <v>43</v>
      </c>
      <c r="K150">
        <v>43.06</v>
      </c>
      <c r="L150" s="83">
        <v>43.72</v>
      </c>
      <c r="M150">
        <v>45.04</v>
      </c>
      <c r="N150">
        <v>46.42</v>
      </c>
      <c r="O150">
        <v>46.84</v>
      </c>
      <c r="P150" t="s">
        <v>5319</v>
      </c>
      <c r="Q150" t="s">
        <v>5313</v>
      </c>
      <c r="R150" t="s">
        <v>5314</v>
      </c>
      <c r="S150" t="s">
        <v>5315</v>
      </c>
      <c r="T150" t="s">
        <v>5315</v>
      </c>
    </row>
    <row r="151" spans="1:20" x14ac:dyDescent="0.25">
      <c r="A151" s="83" t="s">
        <v>3583</v>
      </c>
      <c r="B151" t="s">
        <v>3584</v>
      </c>
      <c r="C151" t="s">
        <v>3360</v>
      </c>
      <c r="D151">
        <v>0.63</v>
      </c>
      <c r="E151">
        <v>0.81</v>
      </c>
      <c r="F151">
        <v>0.6</v>
      </c>
      <c r="G151">
        <v>0.47</v>
      </c>
      <c r="H151">
        <v>0.64</v>
      </c>
      <c r="I151">
        <v>0.7</v>
      </c>
      <c r="J151">
        <v>1.02</v>
      </c>
      <c r="K151">
        <v>1.02</v>
      </c>
      <c r="L151" s="83">
        <v>1.0900000000000001</v>
      </c>
      <c r="M151">
        <v>0.98</v>
      </c>
      <c r="N151">
        <v>0.69</v>
      </c>
      <c r="O151">
        <v>0.65</v>
      </c>
      <c r="P151" t="s">
        <v>5312</v>
      </c>
      <c r="Q151" t="s">
        <v>5313</v>
      </c>
      <c r="R151" t="s">
        <v>5314</v>
      </c>
      <c r="S151" t="s">
        <v>5315</v>
      </c>
      <c r="T151" t="s">
        <v>5315</v>
      </c>
    </row>
    <row r="152" spans="1:20" x14ac:dyDescent="0.25">
      <c r="A152" s="83" t="s">
        <v>3585</v>
      </c>
      <c r="B152" t="s">
        <v>3586</v>
      </c>
      <c r="C152" t="s">
        <v>130</v>
      </c>
      <c r="D152">
        <v>1.0900000000000001</v>
      </c>
      <c r="E152">
        <v>1.0900000000000001</v>
      </c>
      <c r="F152">
        <v>1.23</v>
      </c>
      <c r="G152">
        <v>1.21</v>
      </c>
      <c r="H152">
        <v>1.46</v>
      </c>
      <c r="I152">
        <v>1.02</v>
      </c>
      <c r="J152">
        <v>1.77</v>
      </c>
      <c r="K152">
        <v>2.09</v>
      </c>
      <c r="L152" s="83">
        <v>1.94</v>
      </c>
      <c r="M152">
        <v>2.16</v>
      </c>
      <c r="N152">
        <v>1.2</v>
      </c>
      <c r="O152">
        <v>1.22</v>
      </c>
      <c r="P152" t="s">
        <v>5312</v>
      </c>
      <c r="Q152" t="s">
        <v>5313</v>
      </c>
      <c r="R152" t="s">
        <v>5314</v>
      </c>
      <c r="S152" t="s">
        <v>5315</v>
      </c>
      <c r="T152" t="s">
        <v>5315</v>
      </c>
    </row>
    <row r="153" spans="1:20" x14ac:dyDescent="0.25">
      <c r="A153" s="83" t="s">
        <v>3589</v>
      </c>
      <c r="B153" t="s">
        <v>3590</v>
      </c>
      <c r="C153" t="s">
        <v>130</v>
      </c>
      <c r="D153">
        <v>1.03</v>
      </c>
      <c r="E153">
        <v>1.1499999999999999</v>
      </c>
      <c r="F153">
        <v>0.95</v>
      </c>
      <c r="G153">
        <v>1.03</v>
      </c>
      <c r="H153">
        <v>1.03</v>
      </c>
      <c r="I153">
        <v>0.99</v>
      </c>
      <c r="J153">
        <v>1.06</v>
      </c>
      <c r="K153">
        <v>0.85</v>
      </c>
      <c r="L153" s="83">
        <v>0.86</v>
      </c>
      <c r="M153">
        <v>1.19</v>
      </c>
      <c r="N153">
        <v>1.24</v>
      </c>
      <c r="O153">
        <v>1.43</v>
      </c>
      <c r="P153" t="s">
        <v>5312</v>
      </c>
      <c r="Q153" t="s">
        <v>5313</v>
      </c>
      <c r="R153" t="s">
        <v>5314</v>
      </c>
      <c r="S153" t="s">
        <v>5315</v>
      </c>
      <c r="T153" t="s">
        <v>5315</v>
      </c>
    </row>
    <row r="154" spans="1:20" x14ac:dyDescent="0.25">
      <c r="A154" s="83" t="s">
        <v>3591</v>
      </c>
      <c r="B154" t="s">
        <v>3592</v>
      </c>
      <c r="C154" t="s">
        <v>3360</v>
      </c>
      <c r="D154">
        <v>4.3899999999999997</v>
      </c>
      <c r="E154">
        <v>3.29</v>
      </c>
      <c r="F154">
        <v>2.75</v>
      </c>
      <c r="G154">
        <v>3.33</v>
      </c>
      <c r="H154">
        <v>2.68</v>
      </c>
      <c r="I154">
        <v>2.54</v>
      </c>
      <c r="J154">
        <v>3.64</v>
      </c>
      <c r="K154">
        <v>2.91</v>
      </c>
      <c r="L154" s="83">
        <v>2.85</v>
      </c>
      <c r="M154">
        <v>3.44</v>
      </c>
      <c r="N154">
        <v>2.5</v>
      </c>
      <c r="O154">
        <v>3.31</v>
      </c>
      <c r="P154" t="s">
        <v>5312</v>
      </c>
      <c r="Q154" t="s">
        <v>5313</v>
      </c>
      <c r="R154" t="s">
        <v>5314</v>
      </c>
      <c r="S154" t="s">
        <v>5315</v>
      </c>
      <c r="T154" t="s">
        <v>5315</v>
      </c>
    </row>
    <row r="155" spans="1:20" x14ac:dyDescent="0.25">
      <c r="A155" s="83" t="s">
        <v>3601</v>
      </c>
      <c r="B155" t="s">
        <v>3602</v>
      </c>
      <c r="C155" t="s">
        <v>3346</v>
      </c>
      <c r="D155" s="90">
        <v>11.012</v>
      </c>
      <c r="E155" s="90">
        <v>10.76</v>
      </c>
      <c r="F155" s="90">
        <v>19.97</v>
      </c>
      <c r="G155" s="90">
        <v>20.56</v>
      </c>
      <c r="H155" s="90">
        <v>9.3778000000000006</v>
      </c>
      <c r="I155" s="90">
        <v>10.83</v>
      </c>
      <c r="J155" s="90">
        <v>11.323</v>
      </c>
      <c r="K155" s="90">
        <v>7.5430000000000001</v>
      </c>
      <c r="L155" s="94">
        <v>9.7799999999999994</v>
      </c>
      <c r="M155" s="90">
        <v>10.86</v>
      </c>
      <c r="N155" s="90">
        <v>1</v>
      </c>
      <c r="O155" s="90">
        <v>6.89</v>
      </c>
      <c r="P155" t="s">
        <v>5312</v>
      </c>
      <c r="Q155" t="s">
        <v>5317</v>
      </c>
      <c r="R155" t="s">
        <v>5314</v>
      </c>
      <c r="S155" t="s">
        <v>5315</v>
      </c>
      <c r="T155" t="s">
        <v>5315</v>
      </c>
    </row>
    <row r="156" spans="1:20" x14ac:dyDescent="0.25">
      <c r="A156" s="83" t="s">
        <v>3606</v>
      </c>
      <c r="B156" t="s">
        <v>5363</v>
      </c>
      <c r="C156" t="s">
        <v>224</v>
      </c>
      <c r="D156">
        <v>42</v>
      </c>
      <c r="E156">
        <v>42</v>
      </c>
      <c r="F156">
        <v>42</v>
      </c>
      <c r="G156">
        <v>42</v>
      </c>
      <c r="H156">
        <v>42</v>
      </c>
      <c r="I156">
        <v>42</v>
      </c>
      <c r="J156">
        <v>42</v>
      </c>
      <c r="K156">
        <v>42</v>
      </c>
      <c r="L156" s="83">
        <v>42</v>
      </c>
      <c r="M156">
        <v>42</v>
      </c>
      <c r="N156">
        <v>42</v>
      </c>
      <c r="O156">
        <v>42</v>
      </c>
      <c r="P156" t="s">
        <v>5319</v>
      </c>
      <c r="Q156" t="s">
        <v>5313</v>
      </c>
      <c r="R156" t="s">
        <v>5314</v>
      </c>
      <c r="S156" t="s">
        <v>5315</v>
      </c>
      <c r="T156" t="s">
        <v>5315</v>
      </c>
    </row>
    <row r="157" spans="1:20" x14ac:dyDescent="0.25">
      <c r="A157" s="83" t="s">
        <v>2187</v>
      </c>
      <c r="B157" t="s">
        <v>3609</v>
      </c>
      <c r="C157" t="s">
        <v>3392</v>
      </c>
      <c r="D157">
        <v>0.6</v>
      </c>
      <c r="E157">
        <v>0.68</v>
      </c>
      <c r="F157">
        <v>0.64</v>
      </c>
      <c r="G157">
        <v>0.63</v>
      </c>
      <c r="H157">
        <v>0.5</v>
      </c>
      <c r="I157">
        <v>0.56999999999999995</v>
      </c>
      <c r="J157">
        <v>0.64</v>
      </c>
      <c r="K157">
        <v>0.62</v>
      </c>
      <c r="L157" s="83">
        <v>0.51</v>
      </c>
      <c r="M157">
        <v>0.54</v>
      </c>
      <c r="N157">
        <v>0.57999999999999996</v>
      </c>
      <c r="O157">
        <v>0.55000000000000004</v>
      </c>
      <c r="P157" t="s">
        <v>5312</v>
      </c>
      <c r="Q157" t="s">
        <v>5317</v>
      </c>
      <c r="R157" t="s">
        <v>5314</v>
      </c>
      <c r="S157" t="s">
        <v>5315</v>
      </c>
      <c r="T157" t="s">
        <v>5315</v>
      </c>
    </row>
    <row r="158" spans="1:20" x14ac:dyDescent="0.25">
      <c r="A158" s="83" t="s">
        <v>2209</v>
      </c>
      <c r="B158" t="s">
        <v>5364</v>
      </c>
      <c r="C158" t="s">
        <v>3392</v>
      </c>
      <c r="D158">
        <v>1.82</v>
      </c>
      <c r="E158">
        <v>2</v>
      </c>
      <c r="F158">
        <v>2</v>
      </c>
      <c r="G158">
        <v>2</v>
      </c>
      <c r="H158">
        <v>1.4</v>
      </c>
      <c r="I158">
        <v>1.68</v>
      </c>
      <c r="J158">
        <v>1.56</v>
      </c>
      <c r="K158">
        <v>1.52</v>
      </c>
      <c r="L158" s="83">
        <v>1.74</v>
      </c>
      <c r="M158">
        <v>1.75</v>
      </c>
      <c r="N158">
        <v>1.8</v>
      </c>
      <c r="O158">
        <v>1.61</v>
      </c>
      <c r="P158" t="s">
        <v>5319</v>
      </c>
      <c r="Q158" t="s">
        <v>5317</v>
      </c>
      <c r="R158" t="s">
        <v>5314</v>
      </c>
      <c r="S158" t="s">
        <v>5315</v>
      </c>
      <c r="T158" t="s">
        <v>5315</v>
      </c>
    </row>
    <row r="159" spans="1:20" x14ac:dyDescent="0.25">
      <c r="A159" s="83" t="s">
        <v>5365</v>
      </c>
      <c r="B159" t="s">
        <v>5366</v>
      </c>
      <c r="C159" t="s">
        <v>3346</v>
      </c>
      <c r="D159">
        <v>20</v>
      </c>
      <c r="E159">
        <v>20</v>
      </c>
      <c r="F159">
        <v>20</v>
      </c>
      <c r="G159">
        <v>20</v>
      </c>
      <c r="H159">
        <v>20</v>
      </c>
      <c r="I159">
        <v>20</v>
      </c>
      <c r="J159">
        <v>20</v>
      </c>
      <c r="K159">
        <v>20</v>
      </c>
      <c r="L159" s="83">
        <v>20</v>
      </c>
      <c r="M159">
        <v>20</v>
      </c>
      <c r="N159">
        <v>20</v>
      </c>
      <c r="O159">
        <v>20</v>
      </c>
      <c r="P159" t="s">
        <v>5319</v>
      </c>
      <c r="Q159" t="s">
        <v>5317</v>
      </c>
      <c r="R159" t="s">
        <v>5314</v>
      </c>
      <c r="S159" t="s">
        <v>5315</v>
      </c>
      <c r="T159" t="s">
        <v>5315</v>
      </c>
    </row>
    <row r="160" spans="1:20" x14ac:dyDescent="0.25">
      <c r="A160" s="83" t="s">
        <v>1732</v>
      </c>
      <c r="B160" t="s">
        <v>3611</v>
      </c>
      <c r="C160" t="s">
        <v>3346</v>
      </c>
      <c r="D160">
        <v>0</v>
      </c>
      <c r="E160">
        <v>0</v>
      </c>
      <c r="F160">
        <v>0</v>
      </c>
      <c r="G160">
        <v>0</v>
      </c>
      <c r="H160">
        <v>0</v>
      </c>
      <c r="I160">
        <v>0</v>
      </c>
      <c r="J160">
        <v>0</v>
      </c>
      <c r="K160">
        <v>0</v>
      </c>
      <c r="L160" s="83">
        <v>0</v>
      </c>
      <c r="M160">
        <v>0</v>
      </c>
      <c r="N160">
        <v>0</v>
      </c>
      <c r="O160">
        <v>0</v>
      </c>
      <c r="P160" t="s">
        <v>5312</v>
      </c>
      <c r="Q160" t="s">
        <v>5317</v>
      </c>
      <c r="R160" t="s">
        <v>5318</v>
      </c>
      <c r="S160" t="s">
        <v>5315</v>
      </c>
      <c r="T160" t="s">
        <v>5315</v>
      </c>
    </row>
    <row r="161" spans="1:20" x14ac:dyDescent="0.25">
      <c r="A161" s="83" t="s">
        <v>1134</v>
      </c>
      <c r="B161" t="s">
        <v>3612</v>
      </c>
      <c r="C161" t="s">
        <v>3346</v>
      </c>
      <c r="D161" s="90">
        <v>0.57999999999999996</v>
      </c>
      <c r="E161" s="90">
        <v>0.57999999999999996</v>
      </c>
      <c r="F161" s="90">
        <v>0.57999999999999996</v>
      </c>
      <c r="G161" s="90">
        <v>0.57999999999999996</v>
      </c>
      <c r="H161" s="90">
        <v>0.57999999999999996</v>
      </c>
      <c r="I161" s="90">
        <v>0.1</v>
      </c>
      <c r="J161" s="90">
        <v>0</v>
      </c>
      <c r="K161" s="90">
        <v>0</v>
      </c>
      <c r="L161" s="94">
        <v>0</v>
      </c>
      <c r="M161" s="90">
        <v>0</v>
      </c>
      <c r="N161" s="90">
        <v>0</v>
      </c>
      <c r="O161" s="90">
        <v>2.0833333333333333E-3</v>
      </c>
      <c r="P161" t="s">
        <v>5312</v>
      </c>
      <c r="Q161" t="s">
        <v>5317</v>
      </c>
      <c r="R161" t="s">
        <v>5314</v>
      </c>
      <c r="S161" t="s">
        <v>5315</v>
      </c>
      <c r="T161" t="s">
        <v>5315</v>
      </c>
    </row>
    <row r="162" spans="1:20" x14ac:dyDescent="0.25">
      <c r="A162" s="83" t="s">
        <v>1507</v>
      </c>
      <c r="B162" t="s">
        <v>3613</v>
      </c>
      <c r="C162" t="s">
        <v>3346</v>
      </c>
      <c r="D162">
        <v>0</v>
      </c>
      <c r="E162">
        <v>0</v>
      </c>
      <c r="F162">
        <v>0</v>
      </c>
      <c r="G162">
        <v>0</v>
      </c>
      <c r="H162">
        <v>0</v>
      </c>
      <c r="I162">
        <v>0</v>
      </c>
      <c r="J162">
        <v>0</v>
      </c>
      <c r="K162">
        <v>0</v>
      </c>
      <c r="L162" s="83">
        <v>0</v>
      </c>
      <c r="M162">
        <v>0</v>
      </c>
      <c r="N162">
        <v>0</v>
      </c>
      <c r="O162">
        <v>0</v>
      </c>
      <c r="P162" t="s">
        <v>5312</v>
      </c>
      <c r="Q162" t="s">
        <v>5317</v>
      </c>
      <c r="R162" t="s">
        <v>5318</v>
      </c>
      <c r="S162" t="s">
        <v>5315</v>
      </c>
      <c r="T162" t="s">
        <v>5315</v>
      </c>
    </row>
    <row r="163" spans="1:20" x14ac:dyDescent="0.25">
      <c r="A163" s="83" t="s">
        <v>1381</v>
      </c>
      <c r="B163" t="s">
        <v>3614</v>
      </c>
      <c r="C163" t="s">
        <v>3346</v>
      </c>
      <c r="D163">
        <v>0.04</v>
      </c>
      <c r="E163">
        <v>0.03</v>
      </c>
      <c r="F163">
        <v>0.18</v>
      </c>
      <c r="G163">
        <v>0.15</v>
      </c>
      <c r="H163">
        <v>0.16</v>
      </c>
      <c r="I163">
        <v>0.31</v>
      </c>
      <c r="J163">
        <v>0.39</v>
      </c>
      <c r="K163">
        <v>0.27</v>
      </c>
      <c r="L163" s="83">
        <v>0.14000000000000001</v>
      </c>
      <c r="M163">
        <v>0.02</v>
      </c>
      <c r="N163">
        <v>0.02</v>
      </c>
      <c r="O163">
        <v>0</v>
      </c>
      <c r="P163" t="s">
        <v>5312</v>
      </c>
      <c r="Q163" t="s">
        <v>5317</v>
      </c>
      <c r="R163" t="s">
        <v>5314</v>
      </c>
      <c r="S163" t="s">
        <v>5315</v>
      </c>
      <c r="T163" t="s">
        <v>5315</v>
      </c>
    </row>
    <row r="164" spans="1:20" x14ac:dyDescent="0.25">
      <c r="A164" s="83" t="s">
        <v>3615</v>
      </c>
      <c r="B164" t="s">
        <v>3616</v>
      </c>
      <c r="C164" t="s">
        <v>3346</v>
      </c>
      <c r="D164">
        <v>0</v>
      </c>
      <c r="E164">
        <v>0</v>
      </c>
      <c r="F164">
        <v>0</v>
      </c>
      <c r="G164">
        <v>0</v>
      </c>
      <c r="H164">
        <v>0</v>
      </c>
      <c r="I164">
        <v>0</v>
      </c>
      <c r="J164">
        <v>0</v>
      </c>
      <c r="K164">
        <v>0</v>
      </c>
      <c r="L164" s="83">
        <v>0</v>
      </c>
      <c r="M164">
        <v>0</v>
      </c>
      <c r="N164">
        <v>0</v>
      </c>
      <c r="O164">
        <v>0</v>
      </c>
      <c r="P164" t="s">
        <v>5312</v>
      </c>
      <c r="Q164" t="s">
        <v>5317</v>
      </c>
      <c r="R164" t="s">
        <v>5318</v>
      </c>
      <c r="S164" t="s">
        <v>5315</v>
      </c>
      <c r="T164" t="s">
        <v>5315</v>
      </c>
    </row>
    <row r="165" spans="1:20" x14ac:dyDescent="0.25">
      <c r="A165" s="83" t="s">
        <v>3617</v>
      </c>
      <c r="B165" t="s">
        <v>5367</v>
      </c>
      <c r="C165" t="s">
        <v>3346</v>
      </c>
      <c r="D165">
        <v>26</v>
      </c>
      <c r="E165">
        <v>26</v>
      </c>
      <c r="F165">
        <v>26</v>
      </c>
      <c r="G165">
        <v>26</v>
      </c>
      <c r="H165">
        <v>26</v>
      </c>
      <c r="I165">
        <v>26</v>
      </c>
      <c r="J165">
        <v>26</v>
      </c>
      <c r="K165">
        <v>26</v>
      </c>
      <c r="L165" s="83">
        <v>26</v>
      </c>
      <c r="M165">
        <v>26</v>
      </c>
      <c r="N165">
        <v>26</v>
      </c>
      <c r="O165">
        <v>26</v>
      </c>
      <c r="P165" t="s">
        <v>5319</v>
      </c>
      <c r="Q165" t="s">
        <v>5317</v>
      </c>
      <c r="R165" t="s">
        <v>5314</v>
      </c>
      <c r="S165" t="s">
        <v>5315</v>
      </c>
      <c r="T165" t="s">
        <v>5315</v>
      </c>
    </row>
    <row r="166" spans="1:20" x14ac:dyDescent="0.25">
      <c r="A166" s="83" t="s">
        <v>2991</v>
      </c>
      <c r="B166" t="s">
        <v>3622</v>
      </c>
      <c r="C166" t="s">
        <v>3346</v>
      </c>
      <c r="D166">
        <v>1.29</v>
      </c>
      <c r="E166">
        <v>1.2</v>
      </c>
      <c r="F166">
        <v>1.49</v>
      </c>
      <c r="G166">
        <v>1.48</v>
      </c>
      <c r="H166">
        <v>1.36</v>
      </c>
      <c r="I166">
        <v>1.24</v>
      </c>
      <c r="J166">
        <v>1.25</v>
      </c>
      <c r="K166">
        <v>1.19</v>
      </c>
      <c r="L166" s="83">
        <v>1.21</v>
      </c>
      <c r="M166">
        <v>1.27</v>
      </c>
      <c r="N166">
        <v>1.41</v>
      </c>
      <c r="O166">
        <v>1.32</v>
      </c>
      <c r="P166" t="s">
        <v>5319</v>
      </c>
      <c r="Q166" t="s">
        <v>5317</v>
      </c>
      <c r="R166" t="s">
        <v>5314</v>
      </c>
      <c r="S166" t="s">
        <v>5315</v>
      </c>
      <c r="T166" t="s">
        <v>5315</v>
      </c>
    </row>
    <row r="167" spans="1:20" x14ac:dyDescent="0.25">
      <c r="A167" s="83" t="s">
        <v>179</v>
      </c>
      <c r="B167" t="s">
        <v>3623</v>
      </c>
      <c r="C167" t="s">
        <v>130</v>
      </c>
      <c r="D167">
        <v>8.65</v>
      </c>
      <c r="E167">
        <v>9.52</v>
      </c>
      <c r="F167">
        <v>10.050000000000001</v>
      </c>
      <c r="G167">
        <v>9.2200000000000006</v>
      </c>
      <c r="H167">
        <v>8.09</v>
      </c>
      <c r="I167">
        <v>8.8000000000000007</v>
      </c>
      <c r="J167">
        <v>9.68</v>
      </c>
      <c r="K167">
        <v>9.3000000000000007</v>
      </c>
      <c r="L167" s="83">
        <v>9.64</v>
      </c>
      <c r="M167">
        <v>9.31</v>
      </c>
      <c r="N167">
        <v>8.86</v>
      </c>
      <c r="O167">
        <v>10.34</v>
      </c>
      <c r="P167" t="s">
        <v>5312</v>
      </c>
      <c r="Q167" t="s">
        <v>5313</v>
      </c>
      <c r="R167" t="s">
        <v>5314</v>
      </c>
      <c r="S167" t="s">
        <v>5315</v>
      </c>
      <c r="T167" t="s">
        <v>5315</v>
      </c>
    </row>
    <row r="168" spans="1:20" x14ac:dyDescent="0.25">
      <c r="A168" s="83" t="s">
        <v>3624</v>
      </c>
      <c r="B168" t="s">
        <v>3625</v>
      </c>
      <c r="C168" t="s">
        <v>130</v>
      </c>
      <c r="D168">
        <v>48</v>
      </c>
      <c r="E168">
        <v>48</v>
      </c>
      <c r="F168">
        <v>48</v>
      </c>
      <c r="G168">
        <v>48</v>
      </c>
      <c r="H168">
        <v>48</v>
      </c>
      <c r="I168">
        <v>48</v>
      </c>
      <c r="J168">
        <v>48</v>
      </c>
      <c r="K168">
        <v>48</v>
      </c>
      <c r="L168" s="83">
        <v>48</v>
      </c>
      <c r="M168">
        <v>48</v>
      </c>
      <c r="N168">
        <v>48</v>
      </c>
      <c r="O168">
        <v>48</v>
      </c>
      <c r="P168" t="s">
        <v>5319</v>
      </c>
      <c r="Q168" t="s">
        <v>5313</v>
      </c>
      <c r="R168" t="s">
        <v>5314</v>
      </c>
      <c r="S168" t="s">
        <v>5315</v>
      </c>
      <c r="T168" t="s">
        <v>5315</v>
      </c>
    </row>
    <row r="169" spans="1:20" x14ac:dyDescent="0.25">
      <c r="A169" s="83" t="s">
        <v>880</v>
      </c>
      <c r="B169" t="s">
        <v>3644</v>
      </c>
      <c r="C169" t="s">
        <v>3337</v>
      </c>
      <c r="D169">
        <v>0.06</v>
      </c>
      <c r="E169">
        <v>0.05</v>
      </c>
      <c r="F169">
        <v>0.27</v>
      </c>
      <c r="G169">
        <v>0.23</v>
      </c>
      <c r="H169">
        <v>0.24</v>
      </c>
      <c r="I169">
        <v>0.47</v>
      </c>
      <c r="J169">
        <v>0.59</v>
      </c>
      <c r="K169">
        <v>0.41</v>
      </c>
      <c r="L169" s="83">
        <v>0.21</v>
      </c>
      <c r="M169">
        <v>0.03</v>
      </c>
      <c r="N169">
        <v>0.03</v>
      </c>
      <c r="O169">
        <v>0</v>
      </c>
      <c r="P169" t="s">
        <v>5312</v>
      </c>
      <c r="Q169" t="s">
        <v>5313</v>
      </c>
      <c r="R169" t="s">
        <v>4</v>
      </c>
      <c r="S169" t="s">
        <v>5329</v>
      </c>
      <c r="T169" t="s">
        <v>7640</v>
      </c>
    </row>
    <row r="170" spans="1:20" x14ac:dyDescent="0.25">
      <c r="A170" s="83" t="s">
        <v>506</v>
      </c>
      <c r="B170" t="s">
        <v>3645</v>
      </c>
      <c r="C170" t="s">
        <v>3360</v>
      </c>
      <c r="D170">
        <v>0.75</v>
      </c>
      <c r="E170">
        <v>0.71</v>
      </c>
      <c r="F170">
        <v>0.85</v>
      </c>
      <c r="G170">
        <v>0.89</v>
      </c>
      <c r="H170">
        <v>0.75</v>
      </c>
      <c r="I170">
        <v>0.49</v>
      </c>
      <c r="J170">
        <v>0.28000000000000003</v>
      </c>
      <c r="K170">
        <v>0.13</v>
      </c>
      <c r="L170" s="83">
        <v>0.06</v>
      </c>
      <c r="M170">
        <v>0.17</v>
      </c>
      <c r="N170">
        <v>0.28999999999999998</v>
      </c>
      <c r="O170">
        <v>0.5</v>
      </c>
      <c r="P170" t="s">
        <v>5312</v>
      </c>
      <c r="Q170" t="s">
        <v>5313</v>
      </c>
      <c r="R170" t="s">
        <v>5314</v>
      </c>
      <c r="S170" t="s">
        <v>5315</v>
      </c>
      <c r="T170" t="s">
        <v>5315</v>
      </c>
    </row>
    <row r="171" spans="1:20" x14ac:dyDescent="0.25">
      <c r="A171" s="83" t="s">
        <v>343</v>
      </c>
      <c r="B171" t="s">
        <v>3646</v>
      </c>
      <c r="C171" t="s">
        <v>3360</v>
      </c>
      <c r="D171">
        <v>0.38</v>
      </c>
      <c r="E171">
        <v>0.36</v>
      </c>
      <c r="F171">
        <v>0.19</v>
      </c>
      <c r="G171">
        <v>0.56999999999999995</v>
      </c>
      <c r="H171">
        <v>0.53</v>
      </c>
      <c r="I171">
        <v>0.57999999999999996</v>
      </c>
      <c r="J171">
        <v>0.61</v>
      </c>
      <c r="K171">
        <v>0.63</v>
      </c>
      <c r="L171" s="83">
        <v>0.46</v>
      </c>
      <c r="M171">
        <v>0.46</v>
      </c>
      <c r="N171">
        <v>0.23</v>
      </c>
      <c r="O171">
        <v>0.22</v>
      </c>
      <c r="P171" t="s">
        <v>5312</v>
      </c>
      <c r="Q171" t="s">
        <v>5313</v>
      </c>
      <c r="R171" t="s">
        <v>5314</v>
      </c>
      <c r="S171" t="s">
        <v>5315</v>
      </c>
      <c r="T171" t="s">
        <v>5315</v>
      </c>
    </row>
    <row r="172" spans="1:20" x14ac:dyDescent="0.25">
      <c r="A172" s="83" t="s">
        <v>3647</v>
      </c>
      <c r="B172" t="s">
        <v>3649</v>
      </c>
      <c r="C172" t="s">
        <v>3455</v>
      </c>
      <c r="D172">
        <v>0</v>
      </c>
      <c r="E172">
        <v>0</v>
      </c>
      <c r="F172">
        <v>0</v>
      </c>
      <c r="G172">
        <v>0</v>
      </c>
      <c r="H172">
        <v>0</v>
      </c>
      <c r="I172">
        <v>0</v>
      </c>
      <c r="J172">
        <v>0</v>
      </c>
      <c r="K172">
        <v>0</v>
      </c>
      <c r="L172" s="83">
        <v>0</v>
      </c>
      <c r="M172">
        <v>0</v>
      </c>
      <c r="N172">
        <v>0</v>
      </c>
      <c r="O172">
        <v>0</v>
      </c>
      <c r="P172" t="s">
        <v>5312</v>
      </c>
      <c r="Q172" t="s">
        <v>5313</v>
      </c>
      <c r="R172" t="s">
        <v>5314</v>
      </c>
      <c r="S172" t="s">
        <v>5315</v>
      </c>
      <c r="T172" t="s">
        <v>5315</v>
      </c>
    </row>
    <row r="173" spans="1:20" x14ac:dyDescent="0.25">
      <c r="A173" s="83" t="s">
        <v>2237</v>
      </c>
      <c r="B173" t="s">
        <v>3650</v>
      </c>
      <c r="C173" t="s">
        <v>3392</v>
      </c>
      <c r="D173">
        <v>5</v>
      </c>
      <c r="E173">
        <v>3.75</v>
      </c>
      <c r="F173">
        <v>22.5</v>
      </c>
      <c r="G173">
        <v>18.75</v>
      </c>
      <c r="H173">
        <v>20</v>
      </c>
      <c r="I173">
        <v>38.75</v>
      </c>
      <c r="J173">
        <v>48.75</v>
      </c>
      <c r="K173">
        <v>33.75</v>
      </c>
      <c r="L173" s="83">
        <v>17.5</v>
      </c>
      <c r="M173">
        <v>2.5</v>
      </c>
      <c r="N173">
        <v>2.5</v>
      </c>
      <c r="O173">
        <v>0</v>
      </c>
      <c r="P173" t="s">
        <v>5312</v>
      </c>
      <c r="Q173" t="s">
        <v>5317</v>
      </c>
      <c r="R173" t="s">
        <v>5314</v>
      </c>
      <c r="S173" t="s">
        <v>5315</v>
      </c>
      <c r="T173" t="s">
        <v>5315</v>
      </c>
    </row>
    <row r="174" spans="1:20" x14ac:dyDescent="0.25">
      <c r="A174" s="83" t="s">
        <v>2240</v>
      </c>
      <c r="B174" t="s">
        <v>3651</v>
      </c>
      <c r="C174" t="s">
        <v>3392</v>
      </c>
      <c r="D174">
        <v>0</v>
      </c>
      <c r="E174">
        <v>0</v>
      </c>
      <c r="F174">
        <v>0</v>
      </c>
      <c r="G174">
        <v>0</v>
      </c>
      <c r="H174">
        <v>0</v>
      </c>
      <c r="I174">
        <v>0</v>
      </c>
      <c r="J174">
        <v>0</v>
      </c>
      <c r="K174">
        <v>0</v>
      </c>
      <c r="L174" s="83">
        <v>0</v>
      </c>
      <c r="M174">
        <v>0</v>
      </c>
      <c r="N174">
        <v>0</v>
      </c>
      <c r="O174">
        <v>0</v>
      </c>
      <c r="P174" t="s">
        <v>5312</v>
      </c>
      <c r="Q174" t="s">
        <v>5317</v>
      </c>
      <c r="R174" t="s">
        <v>5318</v>
      </c>
      <c r="S174" t="s">
        <v>5315</v>
      </c>
      <c r="T174" t="s">
        <v>5315</v>
      </c>
    </row>
    <row r="175" spans="1:20" x14ac:dyDescent="0.25">
      <c r="A175" s="83" t="s">
        <v>334</v>
      </c>
      <c r="B175" t="s">
        <v>3652</v>
      </c>
      <c r="C175" t="s">
        <v>3360</v>
      </c>
      <c r="D175">
        <v>3.81</v>
      </c>
      <c r="E175">
        <v>4.45</v>
      </c>
      <c r="F175">
        <v>4.7</v>
      </c>
      <c r="G175">
        <v>4.62</v>
      </c>
      <c r="H175">
        <v>4.41</v>
      </c>
      <c r="I175">
        <v>4.72</v>
      </c>
      <c r="J175">
        <v>4.7</v>
      </c>
      <c r="K175">
        <v>4.62</v>
      </c>
      <c r="L175" s="83">
        <v>4.57</v>
      </c>
      <c r="M175">
        <v>4.07</v>
      </c>
      <c r="N175">
        <v>3.58</v>
      </c>
      <c r="O175">
        <v>4.07</v>
      </c>
      <c r="P175" t="s">
        <v>5312</v>
      </c>
      <c r="Q175" t="s">
        <v>5313</v>
      </c>
      <c r="R175" t="s">
        <v>5314</v>
      </c>
      <c r="S175" t="s">
        <v>5315</v>
      </c>
      <c r="T175" t="s">
        <v>5315</v>
      </c>
    </row>
    <row r="176" spans="1:20" x14ac:dyDescent="0.25">
      <c r="A176" s="83" t="s">
        <v>4629</v>
      </c>
      <c r="B176" t="s">
        <v>4630</v>
      </c>
      <c r="C176" t="s">
        <v>3455</v>
      </c>
      <c r="D176">
        <v>202.49</v>
      </c>
      <c r="E176">
        <v>202.49</v>
      </c>
      <c r="F176">
        <v>200.57</v>
      </c>
      <c r="G176">
        <v>197.53</v>
      </c>
      <c r="H176">
        <v>195.03</v>
      </c>
      <c r="I176">
        <v>191.9</v>
      </c>
      <c r="J176">
        <v>189.9</v>
      </c>
      <c r="K176">
        <v>190</v>
      </c>
      <c r="L176" s="83">
        <v>190.9</v>
      </c>
      <c r="M176">
        <v>194.6</v>
      </c>
      <c r="N176">
        <v>200.6</v>
      </c>
      <c r="O176">
        <v>201.6</v>
      </c>
      <c r="P176" t="s">
        <v>5319</v>
      </c>
      <c r="Q176" t="s">
        <v>5313</v>
      </c>
      <c r="R176" t="s">
        <v>5314</v>
      </c>
      <c r="S176" t="s">
        <v>5315</v>
      </c>
      <c r="T176" t="s">
        <v>5315</v>
      </c>
    </row>
    <row r="177" spans="1:20" x14ac:dyDescent="0.25">
      <c r="A177" s="83" t="s">
        <v>4632</v>
      </c>
      <c r="B177" t="s">
        <v>4633</v>
      </c>
      <c r="C177" t="s">
        <v>3455</v>
      </c>
      <c r="D177">
        <v>201.63</v>
      </c>
      <c r="E177">
        <v>201.63</v>
      </c>
      <c r="F177">
        <v>199.72</v>
      </c>
      <c r="G177">
        <v>196.7</v>
      </c>
      <c r="H177">
        <v>194.21</v>
      </c>
      <c r="I177">
        <v>191.1</v>
      </c>
      <c r="J177">
        <v>189.1</v>
      </c>
      <c r="K177">
        <v>189.21</v>
      </c>
      <c r="L177" s="83">
        <v>191.1</v>
      </c>
      <c r="M177">
        <v>193.78</v>
      </c>
      <c r="N177">
        <v>199.7</v>
      </c>
      <c r="O177">
        <v>200.72</v>
      </c>
      <c r="P177" t="s">
        <v>5319</v>
      </c>
      <c r="Q177" t="s">
        <v>5313</v>
      </c>
      <c r="R177" t="s">
        <v>5314</v>
      </c>
      <c r="S177" t="s">
        <v>5315</v>
      </c>
      <c r="T177" t="s">
        <v>5315</v>
      </c>
    </row>
    <row r="178" spans="1:20" x14ac:dyDescent="0.25">
      <c r="A178" s="83" t="s">
        <v>4635</v>
      </c>
      <c r="B178" t="s">
        <v>4636</v>
      </c>
      <c r="C178" t="s">
        <v>3455</v>
      </c>
      <c r="D178">
        <v>201.2</v>
      </c>
      <c r="E178">
        <v>201.2</v>
      </c>
      <c r="F178">
        <v>199.29</v>
      </c>
      <c r="G178">
        <v>196.28</v>
      </c>
      <c r="H178">
        <v>193.79</v>
      </c>
      <c r="I178">
        <v>190.4</v>
      </c>
      <c r="J178">
        <v>188.4</v>
      </c>
      <c r="K178">
        <v>188.5</v>
      </c>
      <c r="L178" s="83">
        <v>190.4</v>
      </c>
      <c r="M178">
        <v>193.36</v>
      </c>
      <c r="N178">
        <v>199.3</v>
      </c>
      <c r="O178">
        <v>200.3</v>
      </c>
      <c r="P178" t="s">
        <v>5319</v>
      </c>
      <c r="Q178" t="s">
        <v>5313</v>
      </c>
      <c r="R178" t="s">
        <v>5314</v>
      </c>
      <c r="S178" t="s">
        <v>5315</v>
      </c>
      <c r="T178" t="s">
        <v>5315</v>
      </c>
    </row>
    <row r="179" spans="1:20" x14ac:dyDescent="0.25">
      <c r="A179" s="83" t="s">
        <v>4638</v>
      </c>
      <c r="B179" t="s">
        <v>4639</v>
      </c>
      <c r="C179" t="s">
        <v>3455</v>
      </c>
      <c r="D179">
        <v>203.09</v>
      </c>
      <c r="E179">
        <v>203.09</v>
      </c>
      <c r="F179">
        <v>201.16</v>
      </c>
      <c r="G179">
        <v>198.12</v>
      </c>
      <c r="H179">
        <v>195.68</v>
      </c>
      <c r="I179">
        <v>191.8</v>
      </c>
      <c r="J179">
        <v>189.8</v>
      </c>
      <c r="K179">
        <v>189.89</v>
      </c>
      <c r="L179" s="83">
        <v>191.8</v>
      </c>
      <c r="M179">
        <v>195.18</v>
      </c>
      <c r="N179">
        <v>201.2</v>
      </c>
      <c r="O179">
        <v>202.2</v>
      </c>
      <c r="P179" t="s">
        <v>5319</v>
      </c>
      <c r="Q179" t="s">
        <v>5313</v>
      </c>
      <c r="R179" t="s">
        <v>5314</v>
      </c>
      <c r="S179" t="s">
        <v>5315</v>
      </c>
      <c r="T179" t="s">
        <v>5315</v>
      </c>
    </row>
    <row r="180" spans="1:20" x14ac:dyDescent="0.25">
      <c r="A180" s="83" t="s">
        <v>765</v>
      </c>
      <c r="B180" t="s">
        <v>3666</v>
      </c>
      <c r="C180" t="s">
        <v>3455</v>
      </c>
      <c r="D180">
        <v>0</v>
      </c>
      <c r="E180">
        <v>0</v>
      </c>
      <c r="F180">
        <v>0</v>
      </c>
      <c r="G180">
        <v>0</v>
      </c>
      <c r="H180">
        <v>0</v>
      </c>
      <c r="I180">
        <v>0</v>
      </c>
      <c r="J180">
        <v>0</v>
      </c>
      <c r="K180">
        <v>0</v>
      </c>
      <c r="L180" s="83">
        <v>0</v>
      </c>
      <c r="M180">
        <v>0</v>
      </c>
      <c r="N180">
        <v>0</v>
      </c>
      <c r="O180">
        <v>0</v>
      </c>
      <c r="P180" t="s">
        <v>5312</v>
      </c>
      <c r="Q180" t="s">
        <v>5313</v>
      </c>
      <c r="R180" t="s">
        <v>5318</v>
      </c>
      <c r="S180" t="s">
        <v>5315</v>
      </c>
      <c r="T180" t="s">
        <v>5315</v>
      </c>
    </row>
    <row r="181" spans="1:20" x14ac:dyDescent="0.25">
      <c r="A181" s="83" t="s">
        <v>183</v>
      </c>
      <c r="B181" t="s">
        <v>3668</v>
      </c>
      <c r="C181" t="s">
        <v>3466</v>
      </c>
      <c r="D181">
        <v>40.630000000000003</v>
      </c>
      <c r="E181">
        <v>45</v>
      </c>
      <c r="F181">
        <v>43.05</v>
      </c>
      <c r="G181">
        <v>20.37</v>
      </c>
      <c r="H181">
        <v>28.37</v>
      </c>
      <c r="I181">
        <v>29.75</v>
      </c>
      <c r="J181">
        <v>39.21</v>
      </c>
      <c r="K181">
        <v>43.44</v>
      </c>
      <c r="L181" s="83">
        <v>45</v>
      </c>
      <c r="M181">
        <v>40.299999999999997</v>
      </c>
      <c r="N181">
        <v>44.53</v>
      </c>
      <c r="O181">
        <v>43.22</v>
      </c>
      <c r="P181" t="s">
        <v>5312</v>
      </c>
      <c r="Q181" t="s">
        <v>5313</v>
      </c>
      <c r="R181" t="s">
        <v>5314</v>
      </c>
      <c r="S181" t="s">
        <v>5315</v>
      </c>
      <c r="T181" t="s">
        <v>5315</v>
      </c>
    </row>
    <row r="182" spans="1:20" x14ac:dyDescent="0.25">
      <c r="A182" s="83" t="s">
        <v>430</v>
      </c>
      <c r="B182" t="s">
        <v>3669</v>
      </c>
      <c r="C182" t="s">
        <v>3360</v>
      </c>
      <c r="D182">
        <v>6.9</v>
      </c>
      <c r="E182">
        <v>7.52</v>
      </c>
      <c r="F182">
        <v>9.35</v>
      </c>
      <c r="G182">
        <v>9.41</v>
      </c>
      <c r="H182">
        <v>7</v>
      </c>
      <c r="I182">
        <v>6.18</v>
      </c>
      <c r="J182">
        <v>4.24</v>
      </c>
      <c r="K182">
        <v>2.34</v>
      </c>
      <c r="L182" s="83">
        <v>4.25</v>
      </c>
      <c r="M182">
        <v>4.46</v>
      </c>
      <c r="N182">
        <v>4.34</v>
      </c>
      <c r="O182">
        <v>3.98</v>
      </c>
      <c r="P182" t="s">
        <v>5312</v>
      </c>
      <c r="Q182" t="s">
        <v>5313</v>
      </c>
      <c r="R182" t="s">
        <v>5314</v>
      </c>
      <c r="S182" t="s">
        <v>5315</v>
      </c>
      <c r="T182" t="s">
        <v>5315</v>
      </c>
    </row>
    <row r="183" spans="1:20" x14ac:dyDescent="0.25">
      <c r="A183" s="83" t="s">
        <v>3673</v>
      </c>
      <c r="B183" t="s">
        <v>3674</v>
      </c>
      <c r="C183" t="s">
        <v>224</v>
      </c>
      <c r="D183">
        <v>149.85</v>
      </c>
      <c r="E183">
        <v>148.63999999999999</v>
      </c>
      <c r="F183">
        <v>153.29</v>
      </c>
      <c r="G183">
        <v>158.63</v>
      </c>
      <c r="H183">
        <v>162.79</v>
      </c>
      <c r="I183">
        <v>165.7</v>
      </c>
      <c r="J183">
        <v>165.1</v>
      </c>
      <c r="K183">
        <v>161.65</v>
      </c>
      <c r="L183" s="83">
        <v>156.74</v>
      </c>
      <c r="M183">
        <v>151.87</v>
      </c>
      <c r="N183">
        <v>149.94999999999999</v>
      </c>
      <c r="O183">
        <v>148.24</v>
      </c>
      <c r="P183" t="s">
        <v>5319</v>
      </c>
      <c r="Q183" t="s">
        <v>5313</v>
      </c>
      <c r="R183" t="s">
        <v>5314</v>
      </c>
      <c r="S183" t="s">
        <v>5315</v>
      </c>
      <c r="T183" t="s">
        <v>5315</v>
      </c>
    </row>
    <row r="184" spans="1:20" x14ac:dyDescent="0.25">
      <c r="A184" s="83" t="s">
        <v>3675</v>
      </c>
      <c r="B184" t="s">
        <v>3676</v>
      </c>
      <c r="C184" t="s">
        <v>224</v>
      </c>
      <c r="D184">
        <v>149.80000000000001</v>
      </c>
      <c r="E184">
        <v>148.6</v>
      </c>
      <c r="F184">
        <v>153.24</v>
      </c>
      <c r="G184">
        <v>158.63</v>
      </c>
      <c r="H184">
        <v>162.83000000000001</v>
      </c>
      <c r="I184">
        <v>165.76</v>
      </c>
      <c r="J184">
        <v>165.16</v>
      </c>
      <c r="K184">
        <v>161.68</v>
      </c>
      <c r="L184" s="83">
        <v>156.71</v>
      </c>
      <c r="M184">
        <v>151.81</v>
      </c>
      <c r="N184">
        <v>149.91</v>
      </c>
      <c r="O184">
        <v>148.21</v>
      </c>
      <c r="P184" t="s">
        <v>5319</v>
      </c>
      <c r="Q184" t="s">
        <v>5313</v>
      </c>
      <c r="R184" t="s">
        <v>5314</v>
      </c>
      <c r="S184" t="s">
        <v>5315</v>
      </c>
      <c r="T184" t="s">
        <v>5315</v>
      </c>
    </row>
    <row r="185" spans="1:20" x14ac:dyDescent="0.25">
      <c r="A185" s="83" t="s">
        <v>3831</v>
      </c>
      <c r="B185" t="s">
        <v>3832</v>
      </c>
      <c r="C185" t="s">
        <v>3346</v>
      </c>
      <c r="D185">
        <v>43</v>
      </c>
      <c r="E185">
        <v>43</v>
      </c>
      <c r="F185">
        <v>43</v>
      </c>
      <c r="G185">
        <v>43</v>
      </c>
      <c r="H185">
        <v>43</v>
      </c>
      <c r="I185">
        <v>43</v>
      </c>
      <c r="J185">
        <v>43</v>
      </c>
      <c r="K185">
        <v>43</v>
      </c>
      <c r="L185" s="83">
        <v>43</v>
      </c>
      <c r="M185">
        <v>43</v>
      </c>
      <c r="N185">
        <v>43</v>
      </c>
      <c r="O185">
        <v>43</v>
      </c>
      <c r="P185" t="s">
        <v>5319</v>
      </c>
      <c r="Q185" t="s">
        <v>5317</v>
      </c>
      <c r="R185" t="s">
        <v>5314</v>
      </c>
      <c r="S185" t="s">
        <v>5315</v>
      </c>
      <c r="T185" t="s">
        <v>5315</v>
      </c>
    </row>
    <row r="186" spans="1:20" x14ac:dyDescent="0.25">
      <c r="A186" s="83" t="s">
        <v>4235</v>
      </c>
      <c r="B186" t="s">
        <v>4236</v>
      </c>
      <c r="C186" t="s">
        <v>3360</v>
      </c>
      <c r="D186">
        <v>620.1</v>
      </c>
      <c r="E186">
        <v>618.9</v>
      </c>
      <c r="F186">
        <v>618.9</v>
      </c>
      <c r="G186">
        <v>618.9</v>
      </c>
      <c r="H186">
        <v>618.9</v>
      </c>
      <c r="I186">
        <v>598.05999999999995</v>
      </c>
      <c r="J186">
        <v>593.20000000000005</v>
      </c>
      <c r="K186">
        <v>594.94000000000005</v>
      </c>
      <c r="L186" s="83">
        <v>607.51</v>
      </c>
      <c r="M186">
        <v>618.9</v>
      </c>
      <c r="N186">
        <v>618.9</v>
      </c>
      <c r="O186">
        <v>626.97</v>
      </c>
      <c r="P186" t="s">
        <v>5319</v>
      </c>
      <c r="Q186" t="s">
        <v>5313</v>
      </c>
      <c r="R186" t="s">
        <v>5314</v>
      </c>
      <c r="S186" t="s">
        <v>5315</v>
      </c>
      <c r="T186" t="s">
        <v>5315</v>
      </c>
    </row>
    <row r="187" spans="1:20" x14ac:dyDescent="0.25">
      <c r="A187" s="83" t="s">
        <v>3683</v>
      </c>
      <c r="B187" t="s">
        <v>3684</v>
      </c>
      <c r="C187" t="s">
        <v>3360</v>
      </c>
      <c r="D187">
        <v>246.86</v>
      </c>
      <c r="E187">
        <v>246.86</v>
      </c>
      <c r="F187">
        <v>246.86</v>
      </c>
      <c r="G187">
        <v>246.86</v>
      </c>
      <c r="H187">
        <v>246.86</v>
      </c>
      <c r="I187">
        <v>246.86</v>
      </c>
      <c r="J187">
        <v>246.86</v>
      </c>
      <c r="K187">
        <v>246.86</v>
      </c>
      <c r="L187" s="83">
        <v>246.86</v>
      </c>
      <c r="M187">
        <v>246.86</v>
      </c>
      <c r="N187">
        <v>246.86</v>
      </c>
      <c r="O187">
        <v>246.86</v>
      </c>
      <c r="P187" t="s">
        <v>5319</v>
      </c>
      <c r="Q187" t="s">
        <v>5313</v>
      </c>
      <c r="R187" t="s">
        <v>5314</v>
      </c>
      <c r="S187" t="s">
        <v>5315</v>
      </c>
      <c r="T187" t="s">
        <v>5315</v>
      </c>
    </row>
    <row r="188" spans="1:20" x14ac:dyDescent="0.25">
      <c r="A188" s="83" t="s">
        <v>202</v>
      </c>
      <c r="B188" t="s">
        <v>3688</v>
      </c>
      <c r="C188" t="s">
        <v>3360</v>
      </c>
      <c r="D188">
        <v>7.27</v>
      </c>
      <c r="E188">
        <v>7.18</v>
      </c>
      <c r="F188">
        <v>6.89</v>
      </c>
      <c r="G188">
        <v>6.88</v>
      </c>
      <c r="H188">
        <v>6.12</v>
      </c>
      <c r="I188">
        <v>5.45</v>
      </c>
      <c r="J188">
        <v>5.0999999999999996</v>
      </c>
      <c r="K188">
        <v>5.22</v>
      </c>
      <c r="L188" s="83">
        <v>6.05</v>
      </c>
      <c r="M188">
        <v>6.64</v>
      </c>
      <c r="N188">
        <v>7.11</v>
      </c>
      <c r="O188">
        <v>7.24</v>
      </c>
      <c r="P188" t="s">
        <v>5312</v>
      </c>
      <c r="Q188" t="s">
        <v>5317</v>
      </c>
      <c r="R188" t="s">
        <v>5314</v>
      </c>
      <c r="S188" t="s">
        <v>5315</v>
      </c>
      <c r="T188" t="s">
        <v>5315</v>
      </c>
    </row>
    <row r="189" spans="1:20" x14ac:dyDescent="0.25">
      <c r="A189" s="83" t="s">
        <v>207</v>
      </c>
      <c r="B189" t="s">
        <v>3689</v>
      </c>
      <c r="C189" t="s">
        <v>3360</v>
      </c>
      <c r="D189">
        <v>12.5</v>
      </c>
      <c r="E189">
        <v>12</v>
      </c>
      <c r="F189">
        <v>11.34</v>
      </c>
      <c r="G189">
        <v>6.75</v>
      </c>
      <c r="H189">
        <v>8.64</v>
      </c>
      <c r="I189">
        <v>7.61</v>
      </c>
      <c r="J189">
        <v>6.77</v>
      </c>
      <c r="K189">
        <v>7.38</v>
      </c>
      <c r="L189" s="83">
        <v>8.4700000000000006</v>
      </c>
      <c r="M189">
        <v>10.17</v>
      </c>
      <c r="N189">
        <v>11.64</v>
      </c>
      <c r="O189">
        <v>12.47</v>
      </c>
      <c r="P189" t="s">
        <v>5312</v>
      </c>
      <c r="Q189" t="s">
        <v>5317</v>
      </c>
      <c r="R189" t="s">
        <v>5314</v>
      </c>
      <c r="S189" t="s">
        <v>5315</v>
      </c>
      <c r="T189" t="s">
        <v>5315</v>
      </c>
    </row>
    <row r="190" spans="1:20" x14ac:dyDescent="0.25">
      <c r="A190" s="83" t="s">
        <v>1249</v>
      </c>
      <c r="B190" t="s">
        <v>3690</v>
      </c>
      <c r="C190" t="s">
        <v>3360</v>
      </c>
      <c r="D190">
        <v>0.62</v>
      </c>
      <c r="E190">
        <v>0.85</v>
      </c>
      <c r="F190">
        <v>1.33</v>
      </c>
      <c r="G190">
        <v>1.48</v>
      </c>
      <c r="H190">
        <v>1.6</v>
      </c>
      <c r="I190">
        <v>2.35</v>
      </c>
      <c r="J190">
        <v>2.14</v>
      </c>
      <c r="K190">
        <v>1.91</v>
      </c>
      <c r="L190" s="83">
        <v>1.28</v>
      </c>
      <c r="M190">
        <v>0.65</v>
      </c>
      <c r="N190">
        <v>0.62</v>
      </c>
      <c r="O190">
        <v>0.61</v>
      </c>
      <c r="P190" t="s">
        <v>5312</v>
      </c>
      <c r="Q190" t="s">
        <v>5317</v>
      </c>
      <c r="R190" t="s">
        <v>5314</v>
      </c>
      <c r="S190" t="s">
        <v>5315</v>
      </c>
      <c r="T190" t="s">
        <v>5315</v>
      </c>
    </row>
    <row r="191" spans="1:20" x14ac:dyDescent="0.25">
      <c r="A191" s="83" t="s">
        <v>1178</v>
      </c>
      <c r="B191" t="s">
        <v>5369</v>
      </c>
      <c r="C191" t="s">
        <v>3360</v>
      </c>
      <c r="D191">
        <v>57.12</v>
      </c>
      <c r="E191">
        <v>55.36</v>
      </c>
      <c r="F191">
        <v>52.64</v>
      </c>
      <c r="G191">
        <v>45.83</v>
      </c>
      <c r="H191">
        <v>44.14</v>
      </c>
      <c r="I191">
        <v>42.17</v>
      </c>
      <c r="J191">
        <v>51.14</v>
      </c>
      <c r="K191">
        <v>51.04</v>
      </c>
      <c r="L191" s="83">
        <v>51.24</v>
      </c>
      <c r="M191">
        <v>52.92</v>
      </c>
      <c r="N191">
        <v>56.68</v>
      </c>
      <c r="O191">
        <v>58.07</v>
      </c>
      <c r="P191" t="s">
        <v>5312</v>
      </c>
      <c r="Q191" t="s">
        <v>5317</v>
      </c>
      <c r="R191" t="s">
        <v>5314</v>
      </c>
      <c r="S191" t="s">
        <v>5315</v>
      </c>
      <c r="T191" t="s">
        <v>5315</v>
      </c>
    </row>
    <row r="192" spans="1:20" x14ac:dyDescent="0.25">
      <c r="A192" s="83" t="s">
        <v>1267</v>
      </c>
      <c r="B192" t="s">
        <v>3692</v>
      </c>
      <c r="C192" t="s">
        <v>3360</v>
      </c>
      <c r="D192">
        <v>0.79</v>
      </c>
      <c r="E192">
        <v>0.83</v>
      </c>
      <c r="F192">
        <v>0.86</v>
      </c>
      <c r="G192">
        <v>3.35</v>
      </c>
      <c r="H192">
        <v>2.59</v>
      </c>
      <c r="I192">
        <v>5.16</v>
      </c>
      <c r="J192">
        <v>4.3499999999999996</v>
      </c>
      <c r="K192">
        <v>2.98</v>
      </c>
      <c r="L192" s="83">
        <v>0.8</v>
      </c>
      <c r="M192">
        <v>1.4</v>
      </c>
      <c r="N192">
        <v>1</v>
      </c>
      <c r="O192">
        <v>1.0900000000000001</v>
      </c>
      <c r="P192" t="s">
        <v>5319</v>
      </c>
      <c r="Q192" t="s">
        <v>5317</v>
      </c>
      <c r="R192" t="s">
        <v>5314</v>
      </c>
      <c r="S192" t="s">
        <v>5315</v>
      </c>
      <c r="T192" t="s">
        <v>5315</v>
      </c>
    </row>
    <row r="193" spans="1:20" x14ac:dyDescent="0.25">
      <c r="A193" s="83" t="s">
        <v>1189</v>
      </c>
      <c r="B193" t="s">
        <v>3693</v>
      </c>
      <c r="C193" t="s">
        <v>3360</v>
      </c>
      <c r="D193">
        <v>10.75</v>
      </c>
      <c r="E193">
        <v>9.92</v>
      </c>
      <c r="F193">
        <v>9.4499999999999993</v>
      </c>
      <c r="G193">
        <v>8.84</v>
      </c>
      <c r="H193">
        <v>8.1199999999999992</v>
      </c>
      <c r="I193">
        <v>6.86</v>
      </c>
      <c r="J193">
        <v>7.8</v>
      </c>
      <c r="K193">
        <v>8.08</v>
      </c>
      <c r="L193" s="83">
        <v>7.84</v>
      </c>
      <c r="M193">
        <v>8.3800000000000008</v>
      </c>
      <c r="N193">
        <v>9.2799999999999994</v>
      </c>
      <c r="O193">
        <v>10.210000000000001</v>
      </c>
      <c r="P193" t="s">
        <v>5312</v>
      </c>
      <c r="Q193" t="s">
        <v>5317</v>
      </c>
      <c r="R193" t="s">
        <v>5314</v>
      </c>
      <c r="S193" t="s">
        <v>5315</v>
      </c>
      <c r="T193" t="s">
        <v>5315</v>
      </c>
    </row>
    <row r="194" spans="1:20" x14ac:dyDescent="0.25">
      <c r="A194" s="83" t="s">
        <v>1273</v>
      </c>
      <c r="B194" t="s">
        <v>3694</v>
      </c>
      <c r="C194" t="s">
        <v>3360</v>
      </c>
      <c r="D194">
        <v>4.6500000000000004</v>
      </c>
      <c r="E194">
        <v>5.17</v>
      </c>
      <c r="F194">
        <v>5.34</v>
      </c>
      <c r="G194">
        <v>6.54</v>
      </c>
      <c r="H194">
        <v>9.4700000000000006</v>
      </c>
      <c r="I194">
        <v>11.94</v>
      </c>
      <c r="J194">
        <v>4.7699999999999996</v>
      </c>
      <c r="K194">
        <v>3.24</v>
      </c>
      <c r="L194" s="83">
        <v>3.46</v>
      </c>
      <c r="M194">
        <v>4.55</v>
      </c>
      <c r="N194">
        <v>4.87</v>
      </c>
      <c r="O194">
        <v>4.17</v>
      </c>
      <c r="P194" t="s">
        <v>5319</v>
      </c>
      <c r="Q194" t="s">
        <v>5317</v>
      </c>
      <c r="R194" t="s">
        <v>5314</v>
      </c>
      <c r="S194" t="s">
        <v>5315</v>
      </c>
      <c r="T194" t="s">
        <v>5315</v>
      </c>
    </row>
    <row r="195" spans="1:20" x14ac:dyDescent="0.25">
      <c r="A195" s="83" t="s">
        <v>884</v>
      </c>
      <c r="B195" t="s">
        <v>3695</v>
      </c>
      <c r="C195" t="s">
        <v>3360</v>
      </c>
      <c r="D195">
        <v>6.2</v>
      </c>
      <c r="E195">
        <v>4.6500000000000004</v>
      </c>
      <c r="F195">
        <v>27.9</v>
      </c>
      <c r="G195">
        <v>23.25</v>
      </c>
      <c r="H195">
        <v>24.8</v>
      </c>
      <c r="I195">
        <v>48.05</v>
      </c>
      <c r="J195">
        <v>60.45</v>
      </c>
      <c r="K195">
        <v>41.85</v>
      </c>
      <c r="L195" s="83">
        <v>21.7</v>
      </c>
      <c r="M195">
        <v>3.1</v>
      </c>
      <c r="N195">
        <v>3.1</v>
      </c>
      <c r="O195">
        <v>0</v>
      </c>
      <c r="P195" t="s">
        <v>5312</v>
      </c>
      <c r="Q195" t="s">
        <v>5317</v>
      </c>
      <c r="R195" t="s">
        <v>5314</v>
      </c>
      <c r="S195" t="s">
        <v>5315</v>
      </c>
      <c r="T195" t="s">
        <v>5315</v>
      </c>
    </row>
    <row r="196" spans="1:20" x14ac:dyDescent="0.25">
      <c r="A196" s="83" t="s">
        <v>1860</v>
      </c>
      <c r="B196" t="s">
        <v>5370</v>
      </c>
      <c r="C196" t="s">
        <v>3360</v>
      </c>
      <c r="D196">
        <v>3.68</v>
      </c>
      <c r="E196">
        <v>2.76</v>
      </c>
      <c r="F196">
        <v>16.559999999999999</v>
      </c>
      <c r="G196">
        <v>13.8</v>
      </c>
      <c r="H196">
        <v>14.72</v>
      </c>
      <c r="I196">
        <v>28.52</v>
      </c>
      <c r="J196">
        <v>35.880000000000003</v>
      </c>
      <c r="K196">
        <v>24.84</v>
      </c>
      <c r="L196" s="83">
        <v>12.88</v>
      </c>
      <c r="M196">
        <v>1.84</v>
      </c>
      <c r="N196">
        <v>1.84</v>
      </c>
      <c r="O196">
        <v>0</v>
      </c>
      <c r="P196" t="s">
        <v>5312</v>
      </c>
      <c r="Q196" t="s">
        <v>5317</v>
      </c>
      <c r="R196" t="s">
        <v>4</v>
      </c>
      <c r="S196" t="s">
        <v>5329</v>
      </c>
      <c r="T196" t="s">
        <v>5371</v>
      </c>
    </row>
    <row r="197" spans="1:20" x14ac:dyDescent="0.25">
      <c r="A197" s="83" t="s">
        <v>867</v>
      </c>
      <c r="B197" t="s">
        <v>3696</v>
      </c>
      <c r="C197" t="s">
        <v>3360</v>
      </c>
      <c r="D197">
        <v>0.4</v>
      </c>
      <c r="E197">
        <v>0.3</v>
      </c>
      <c r="F197">
        <v>1.8</v>
      </c>
      <c r="G197">
        <v>1.5</v>
      </c>
      <c r="H197">
        <v>1.6</v>
      </c>
      <c r="I197">
        <v>3.1</v>
      </c>
      <c r="J197">
        <v>3.9</v>
      </c>
      <c r="K197">
        <v>2.7</v>
      </c>
      <c r="L197" s="83">
        <v>1.4</v>
      </c>
      <c r="M197">
        <v>0.2</v>
      </c>
      <c r="N197">
        <v>0.2</v>
      </c>
      <c r="O197">
        <v>0</v>
      </c>
      <c r="P197" t="s">
        <v>5312</v>
      </c>
      <c r="Q197" t="s">
        <v>5317</v>
      </c>
      <c r="R197" t="s">
        <v>5368</v>
      </c>
      <c r="S197" t="s">
        <v>5372</v>
      </c>
      <c r="T197" t="s">
        <v>5315</v>
      </c>
    </row>
    <row r="198" spans="1:20" x14ac:dyDescent="0.25">
      <c r="A198" s="83" t="s">
        <v>833</v>
      </c>
      <c r="B198" t="s">
        <v>3697</v>
      </c>
      <c r="C198" t="s">
        <v>3360</v>
      </c>
      <c r="D198">
        <v>1.92</v>
      </c>
      <c r="E198">
        <v>1.44</v>
      </c>
      <c r="F198">
        <v>8.64</v>
      </c>
      <c r="G198">
        <v>7.2</v>
      </c>
      <c r="H198">
        <v>7.68</v>
      </c>
      <c r="I198">
        <v>14.88</v>
      </c>
      <c r="J198">
        <v>16.5</v>
      </c>
      <c r="K198">
        <v>12.96</v>
      </c>
      <c r="L198" s="83">
        <v>6.72</v>
      </c>
      <c r="M198">
        <v>0.96</v>
      </c>
      <c r="N198">
        <v>0.96</v>
      </c>
      <c r="O198">
        <v>0</v>
      </c>
      <c r="P198" t="s">
        <v>5312</v>
      </c>
      <c r="Q198" t="s">
        <v>5317</v>
      </c>
      <c r="R198" t="s">
        <v>5368</v>
      </c>
      <c r="S198" t="s">
        <v>5373</v>
      </c>
      <c r="T198" t="s">
        <v>5315</v>
      </c>
    </row>
    <row r="199" spans="1:20" x14ac:dyDescent="0.25">
      <c r="A199" s="83" t="s">
        <v>932</v>
      </c>
      <c r="B199" t="s">
        <v>3699</v>
      </c>
      <c r="C199" t="s">
        <v>130</v>
      </c>
      <c r="D199">
        <v>0.8</v>
      </c>
      <c r="E199">
        <v>0.6</v>
      </c>
      <c r="F199">
        <v>3.6</v>
      </c>
      <c r="G199">
        <v>3</v>
      </c>
      <c r="H199">
        <v>3.2</v>
      </c>
      <c r="I199">
        <v>6.2</v>
      </c>
      <c r="J199">
        <v>7.8</v>
      </c>
      <c r="K199">
        <v>5.4</v>
      </c>
      <c r="L199" s="83">
        <v>2.8</v>
      </c>
      <c r="M199">
        <v>0.4</v>
      </c>
      <c r="N199">
        <v>0.4</v>
      </c>
      <c r="O199">
        <v>0</v>
      </c>
      <c r="P199" t="s">
        <v>5312</v>
      </c>
      <c r="Q199" t="s">
        <v>5313</v>
      </c>
      <c r="R199" t="s">
        <v>4</v>
      </c>
      <c r="S199" t="s">
        <v>5329</v>
      </c>
      <c r="T199" t="s">
        <v>5352</v>
      </c>
    </row>
    <row r="200" spans="1:20" x14ac:dyDescent="0.25">
      <c r="A200" s="83" t="s">
        <v>2894</v>
      </c>
      <c r="B200" t="s">
        <v>2893</v>
      </c>
      <c r="C200" t="s">
        <v>130</v>
      </c>
      <c r="D200">
        <v>0.44</v>
      </c>
      <c r="E200">
        <v>0.33</v>
      </c>
      <c r="F200">
        <v>1.98</v>
      </c>
      <c r="G200">
        <v>1.65</v>
      </c>
      <c r="H200">
        <v>1.76</v>
      </c>
      <c r="I200">
        <v>3.41</v>
      </c>
      <c r="J200">
        <v>4.29</v>
      </c>
      <c r="K200">
        <v>2.97</v>
      </c>
      <c r="L200" s="83">
        <v>1.54</v>
      </c>
      <c r="M200">
        <v>0.22</v>
      </c>
      <c r="N200">
        <v>0.22</v>
      </c>
      <c r="O200">
        <v>0</v>
      </c>
      <c r="P200" t="s">
        <v>5312</v>
      </c>
      <c r="Q200" t="s">
        <v>5313</v>
      </c>
      <c r="R200" t="s">
        <v>4</v>
      </c>
      <c r="S200" t="s">
        <v>5329</v>
      </c>
      <c r="T200" t="s">
        <v>5416</v>
      </c>
    </row>
    <row r="201" spans="1:20" x14ac:dyDescent="0.25">
      <c r="A201" s="83" t="s">
        <v>1481</v>
      </c>
      <c r="B201" t="s">
        <v>3700</v>
      </c>
      <c r="C201" t="s">
        <v>3346</v>
      </c>
      <c r="D201">
        <v>0</v>
      </c>
      <c r="E201">
        <v>0</v>
      </c>
      <c r="F201">
        <v>0</v>
      </c>
      <c r="G201">
        <v>0</v>
      </c>
      <c r="H201">
        <v>0</v>
      </c>
      <c r="I201">
        <v>0</v>
      </c>
      <c r="J201">
        <v>0</v>
      </c>
      <c r="K201">
        <v>0</v>
      </c>
      <c r="L201" s="83">
        <v>0</v>
      </c>
      <c r="M201">
        <v>0</v>
      </c>
      <c r="N201">
        <v>0</v>
      </c>
      <c r="O201">
        <v>0</v>
      </c>
      <c r="P201" t="s">
        <v>5312</v>
      </c>
      <c r="Q201" t="s">
        <v>5317</v>
      </c>
      <c r="R201" t="s">
        <v>5318</v>
      </c>
      <c r="S201" t="s">
        <v>5315</v>
      </c>
      <c r="T201" t="s">
        <v>5315</v>
      </c>
    </row>
    <row r="202" spans="1:20" x14ac:dyDescent="0.25">
      <c r="A202" s="83" t="s">
        <v>3515</v>
      </c>
      <c r="B202" t="s">
        <v>3516</v>
      </c>
      <c r="C202" t="s">
        <v>3346</v>
      </c>
      <c r="D202">
        <v>28</v>
      </c>
      <c r="E202">
        <v>28</v>
      </c>
      <c r="F202">
        <v>28</v>
      </c>
      <c r="G202">
        <v>28</v>
      </c>
      <c r="H202">
        <v>28</v>
      </c>
      <c r="I202">
        <v>28</v>
      </c>
      <c r="J202">
        <v>28</v>
      </c>
      <c r="K202">
        <v>28</v>
      </c>
      <c r="L202" s="83">
        <v>28</v>
      </c>
      <c r="M202">
        <v>28</v>
      </c>
      <c r="N202">
        <v>28</v>
      </c>
      <c r="O202">
        <v>28</v>
      </c>
      <c r="P202" t="s">
        <v>5319</v>
      </c>
      <c r="Q202" t="s">
        <v>5317</v>
      </c>
      <c r="R202" t="s">
        <v>5314</v>
      </c>
      <c r="S202" t="s">
        <v>5315</v>
      </c>
      <c r="T202" t="s">
        <v>5315</v>
      </c>
    </row>
    <row r="203" spans="1:20" x14ac:dyDescent="0.25">
      <c r="A203" s="83" t="s">
        <v>2712</v>
      </c>
      <c r="B203" t="s">
        <v>3704</v>
      </c>
      <c r="C203" t="s">
        <v>3360</v>
      </c>
      <c r="D203">
        <v>3.73</v>
      </c>
      <c r="E203">
        <v>3.9</v>
      </c>
      <c r="F203">
        <v>3.83</v>
      </c>
      <c r="G203">
        <v>3.87</v>
      </c>
      <c r="H203">
        <v>3.89</v>
      </c>
      <c r="I203">
        <v>3.83</v>
      </c>
      <c r="J203">
        <v>3.41</v>
      </c>
      <c r="K203">
        <v>3.55</v>
      </c>
      <c r="L203" s="83">
        <v>3.57</v>
      </c>
      <c r="M203">
        <v>3.95</v>
      </c>
      <c r="N203">
        <v>3.73</v>
      </c>
      <c r="O203">
        <v>3.39</v>
      </c>
      <c r="P203" t="s">
        <v>5312</v>
      </c>
      <c r="Q203" t="s">
        <v>5313</v>
      </c>
      <c r="R203" t="s">
        <v>5314</v>
      </c>
      <c r="S203" t="s">
        <v>5315</v>
      </c>
      <c r="T203" t="s">
        <v>5315</v>
      </c>
    </row>
    <row r="204" spans="1:20" x14ac:dyDescent="0.25">
      <c r="A204" s="83" t="s">
        <v>3200</v>
      </c>
      <c r="B204" t="s">
        <v>3705</v>
      </c>
      <c r="C204" t="s">
        <v>3360</v>
      </c>
      <c r="D204">
        <v>0</v>
      </c>
      <c r="E204">
        <v>0</v>
      </c>
      <c r="F204">
        <v>0.39</v>
      </c>
      <c r="G204">
        <v>2.33</v>
      </c>
      <c r="H204">
        <v>2.25</v>
      </c>
      <c r="I204">
        <v>2.48</v>
      </c>
      <c r="J204">
        <v>2.48</v>
      </c>
      <c r="K204">
        <v>2.44</v>
      </c>
      <c r="L204" s="83">
        <v>1.9</v>
      </c>
      <c r="M204">
        <v>0.14000000000000001</v>
      </c>
      <c r="N204">
        <v>0</v>
      </c>
      <c r="O204">
        <v>0</v>
      </c>
      <c r="P204" t="s">
        <v>5312</v>
      </c>
      <c r="Q204" t="s">
        <v>5313</v>
      </c>
      <c r="R204" t="s">
        <v>5314</v>
      </c>
      <c r="S204" t="s">
        <v>5315</v>
      </c>
      <c r="T204" t="s">
        <v>5315</v>
      </c>
    </row>
    <row r="205" spans="1:20" x14ac:dyDescent="0.25">
      <c r="A205" s="83" t="s">
        <v>5374</v>
      </c>
      <c r="B205" t="s">
        <v>5375</v>
      </c>
      <c r="C205" t="s">
        <v>3360</v>
      </c>
      <c r="D205">
        <v>3.28</v>
      </c>
      <c r="E205">
        <v>3.6</v>
      </c>
      <c r="F205">
        <v>4.75</v>
      </c>
      <c r="G205">
        <v>5.45</v>
      </c>
      <c r="H205">
        <v>4.12</v>
      </c>
      <c r="I205">
        <v>2.42</v>
      </c>
      <c r="J205">
        <v>1.72</v>
      </c>
      <c r="K205">
        <v>1.66</v>
      </c>
      <c r="L205" s="83">
        <v>1.64</v>
      </c>
      <c r="M205">
        <v>1.46</v>
      </c>
      <c r="N205">
        <v>1.65</v>
      </c>
      <c r="O205">
        <v>1.94</v>
      </c>
      <c r="P205" t="s">
        <v>5312</v>
      </c>
      <c r="Q205" t="s">
        <v>5313</v>
      </c>
      <c r="R205" t="s">
        <v>5314</v>
      </c>
      <c r="S205" t="s">
        <v>5315</v>
      </c>
      <c r="T205" t="s">
        <v>5315</v>
      </c>
    </row>
    <row r="206" spans="1:20" x14ac:dyDescent="0.25">
      <c r="A206" s="83" t="s">
        <v>5376</v>
      </c>
      <c r="B206" t="s">
        <v>5377</v>
      </c>
      <c r="C206" t="s">
        <v>3360</v>
      </c>
      <c r="D206">
        <v>1.56</v>
      </c>
      <c r="E206">
        <v>1.53</v>
      </c>
      <c r="F206">
        <v>2.08</v>
      </c>
      <c r="G206">
        <v>2.16</v>
      </c>
      <c r="H206">
        <v>1.68</v>
      </c>
      <c r="I206">
        <v>1.47</v>
      </c>
      <c r="J206">
        <v>1.37</v>
      </c>
      <c r="K206">
        <v>0.69</v>
      </c>
      <c r="L206" s="83">
        <v>0.67</v>
      </c>
      <c r="M206">
        <v>0.59</v>
      </c>
      <c r="N206">
        <v>0.99</v>
      </c>
      <c r="O206">
        <v>0.97</v>
      </c>
      <c r="P206" t="s">
        <v>5312</v>
      </c>
      <c r="Q206" t="s">
        <v>5313</v>
      </c>
      <c r="R206" t="s">
        <v>5314</v>
      </c>
      <c r="S206" t="s">
        <v>5315</v>
      </c>
      <c r="T206" t="s">
        <v>5315</v>
      </c>
    </row>
    <row r="207" spans="1:20" x14ac:dyDescent="0.25">
      <c r="A207" s="83" t="s">
        <v>512</v>
      </c>
      <c r="B207" t="s">
        <v>3706</v>
      </c>
      <c r="C207" t="s">
        <v>3360</v>
      </c>
      <c r="D207">
        <v>5.75</v>
      </c>
      <c r="E207">
        <v>5.75</v>
      </c>
      <c r="F207">
        <v>5.75</v>
      </c>
      <c r="G207">
        <v>5.75</v>
      </c>
      <c r="H207">
        <v>4.57</v>
      </c>
      <c r="I207">
        <v>1.28</v>
      </c>
      <c r="J207">
        <v>0.14000000000000001</v>
      </c>
      <c r="K207">
        <v>0</v>
      </c>
      <c r="L207" s="83">
        <v>0</v>
      </c>
      <c r="M207">
        <v>0.68</v>
      </c>
      <c r="N207">
        <v>1.61</v>
      </c>
      <c r="O207">
        <v>3.79</v>
      </c>
      <c r="P207" t="s">
        <v>5312</v>
      </c>
      <c r="Q207" t="s">
        <v>5313</v>
      </c>
      <c r="R207" t="s">
        <v>5314</v>
      </c>
      <c r="S207" t="s">
        <v>5315</v>
      </c>
      <c r="T207" t="s">
        <v>5315</v>
      </c>
    </row>
    <row r="208" spans="1:20" x14ac:dyDescent="0.25">
      <c r="A208" s="83" t="s">
        <v>5378</v>
      </c>
      <c r="B208" t="s">
        <v>5379</v>
      </c>
      <c r="C208" t="s">
        <v>3360</v>
      </c>
      <c r="D208">
        <v>1.04</v>
      </c>
      <c r="E208">
        <v>1.1299999999999999</v>
      </c>
      <c r="F208">
        <v>1.34</v>
      </c>
      <c r="G208">
        <v>1.49</v>
      </c>
      <c r="H208">
        <v>1.07</v>
      </c>
      <c r="I208">
        <v>0.91</v>
      </c>
      <c r="J208">
        <v>0.6</v>
      </c>
      <c r="K208">
        <v>0.48</v>
      </c>
      <c r="L208" s="83">
        <v>0.48</v>
      </c>
      <c r="M208">
        <v>0.42</v>
      </c>
      <c r="N208">
        <v>0.54</v>
      </c>
      <c r="O208">
        <v>0.61</v>
      </c>
      <c r="P208" t="s">
        <v>5312</v>
      </c>
      <c r="Q208" t="s">
        <v>5313</v>
      </c>
      <c r="R208" t="s">
        <v>5314</v>
      </c>
      <c r="S208" t="s">
        <v>5315</v>
      </c>
      <c r="T208" t="s">
        <v>5315</v>
      </c>
    </row>
    <row r="209" spans="1:20" x14ac:dyDescent="0.25">
      <c r="A209" s="83" t="s">
        <v>346</v>
      </c>
      <c r="B209" t="s">
        <v>3707</v>
      </c>
      <c r="C209" t="s">
        <v>3360</v>
      </c>
      <c r="D209">
        <v>1.08</v>
      </c>
      <c r="E209">
        <v>1.27</v>
      </c>
      <c r="F209">
        <v>0.83</v>
      </c>
      <c r="G209">
        <v>1.21</v>
      </c>
      <c r="H209">
        <v>0.86</v>
      </c>
      <c r="I209">
        <v>0.51</v>
      </c>
      <c r="J209">
        <v>0.48</v>
      </c>
      <c r="K209">
        <v>0.19</v>
      </c>
      <c r="L209" s="83">
        <v>0.15</v>
      </c>
      <c r="M209">
        <v>0.31</v>
      </c>
      <c r="N209">
        <v>0.62</v>
      </c>
      <c r="O209">
        <v>0.84</v>
      </c>
      <c r="P209" t="s">
        <v>5312</v>
      </c>
      <c r="Q209" t="s">
        <v>5313</v>
      </c>
      <c r="R209" t="s">
        <v>5314</v>
      </c>
      <c r="S209" t="s">
        <v>5315</v>
      </c>
      <c r="T209" t="s">
        <v>5315</v>
      </c>
    </row>
    <row r="210" spans="1:20" x14ac:dyDescent="0.25">
      <c r="A210" s="83" t="s">
        <v>2193</v>
      </c>
      <c r="B210" t="s">
        <v>3708</v>
      </c>
      <c r="C210" t="s">
        <v>3392</v>
      </c>
      <c r="D210">
        <v>5.38</v>
      </c>
      <c r="E210">
        <v>5.44</v>
      </c>
      <c r="F210">
        <v>4.96</v>
      </c>
      <c r="G210">
        <v>5.16</v>
      </c>
      <c r="H210">
        <v>5.45</v>
      </c>
      <c r="I210">
        <v>5.72</v>
      </c>
      <c r="J210">
        <v>5.67</v>
      </c>
      <c r="K210">
        <v>5.71</v>
      </c>
      <c r="L210" s="83">
        <v>5.42</v>
      </c>
      <c r="M210">
        <v>5.45</v>
      </c>
      <c r="N210">
        <v>5.54</v>
      </c>
      <c r="O210">
        <v>5.49</v>
      </c>
      <c r="P210" t="s">
        <v>5312</v>
      </c>
      <c r="Q210" t="s">
        <v>5317</v>
      </c>
      <c r="R210" t="s">
        <v>5314</v>
      </c>
      <c r="S210" t="s">
        <v>5315</v>
      </c>
      <c r="T210" t="s">
        <v>5315</v>
      </c>
    </row>
    <row r="211" spans="1:20" x14ac:dyDescent="0.25">
      <c r="A211" s="83" t="s">
        <v>2255</v>
      </c>
      <c r="B211" t="s">
        <v>2254</v>
      </c>
      <c r="C211" t="s">
        <v>3392</v>
      </c>
      <c r="D211">
        <v>5.56</v>
      </c>
      <c r="E211">
        <v>4.17</v>
      </c>
      <c r="F211">
        <v>25.02</v>
      </c>
      <c r="G211">
        <v>20.85</v>
      </c>
      <c r="H211">
        <v>22.24</v>
      </c>
      <c r="I211">
        <v>43.09</v>
      </c>
      <c r="J211">
        <v>54.21</v>
      </c>
      <c r="K211">
        <v>37.53</v>
      </c>
      <c r="L211" s="83">
        <v>19.46</v>
      </c>
      <c r="M211">
        <v>2.78</v>
      </c>
      <c r="N211">
        <v>2.78</v>
      </c>
      <c r="O211">
        <v>0</v>
      </c>
      <c r="P211" t="s">
        <v>5312</v>
      </c>
      <c r="Q211" t="s">
        <v>5317</v>
      </c>
      <c r="R211" t="s">
        <v>5314</v>
      </c>
      <c r="S211" t="s">
        <v>5315</v>
      </c>
      <c r="T211" t="s">
        <v>5315</v>
      </c>
    </row>
    <row r="212" spans="1:20" x14ac:dyDescent="0.25">
      <c r="A212" s="83" t="s">
        <v>2258</v>
      </c>
      <c r="B212" t="s">
        <v>3709</v>
      </c>
      <c r="C212" t="s">
        <v>3392</v>
      </c>
      <c r="D212">
        <v>0.08</v>
      </c>
      <c r="E212">
        <v>0.06</v>
      </c>
      <c r="F212">
        <v>0.36</v>
      </c>
      <c r="G212">
        <v>0.3</v>
      </c>
      <c r="H212">
        <v>0.32</v>
      </c>
      <c r="I212">
        <v>0.62</v>
      </c>
      <c r="J212">
        <v>0.78</v>
      </c>
      <c r="K212">
        <v>0.54</v>
      </c>
      <c r="L212" s="83">
        <v>0.28000000000000003</v>
      </c>
      <c r="M212">
        <v>0.04</v>
      </c>
      <c r="N212">
        <v>0.04</v>
      </c>
      <c r="O212">
        <v>0</v>
      </c>
      <c r="P212" t="s">
        <v>5312</v>
      </c>
      <c r="Q212" t="s">
        <v>5317</v>
      </c>
      <c r="R212" t="s">
        <v>5314</v>
      </c>
      <c r="S212" t="s">
        <v>5315</v>
      </c>
      <c r="T212" t="s">
        <v>5315</v>
      </c>
    </row>
    <row r="213" spans="1:20" x14ac:dyDescent="0.25">
      <c r="A213" s="83" t="s">
        <v>2261</v>
      </c>
      <c r="B213" t="s">
        <v>3710</v>
      </c>
      <c r="C213" t="s">
        <v>3392</v>
      </c>
      <c r="D213">
        <v>0.2</v>
      </c>
      <c r="E213">
        <v>0.15</v>
      </c>
      <c r="F213">
        <v>0.9</v>
      </c>
      <c r="G213">
        <v>0.75</v>
      </c>
      <c r="H213">
        <v>0.8</v>
      </c>
      <c r="I213">
        <v>1.55</v>
      </c>
      <c r="J213">
        <v>1.95</v>
      </c>
      <c r="K213">
        <v>1.35</v>
      </c>
      <c r="L213" s="83">
        <v>0.7</v>
      </c>
      <c r="M213">
        <v>0.1</v>
      </c>
      <c r="N213">
        <v>0.1</v>
      </c>
      <c r="O213">
        <v>0</v>
      </c>
      <c r="P213" t="s">
        <v>5312</v>
      </c>
      <c r="Q213" t="s">
        <v>5317</v>
      </c>
      <c r="R213" t="s">
        <v>5314</v>
      </c>
      <c r="S213" t="s">
        <v>5315</v>
      </c>
      <c r="T213" t="s">
        <v>5315</v>
      </c>
    </row>
    <row r="214" spans="1:20" x14ac:dyDescent="0.25">
      <c r="A214" s="83" t="s">
        <v>5380</v>
      </c>
      <c r="B214" t="s">
        <v>5381</v>
      </c>
      <c r="C214" t="s">
        <v>3392</v>
      </c>
      <c r="D214" s="92">
        <v>0.14000000000000001</v>
      </c>
      <c r="E214" s="92">
        <v>0.1</v>
      </c>
      <c r="F214" s="92">
        <v>0.62</v>
      </c>
      <c r="G214" s="92">
        <v>0.51</v>
      </c>
      <c r="H214" s="92">
        <v>0.55000000000000004</v>
      </c>
      <c r="I214" s="92">
        <v>1.06</v>
      </c>
      <c r="J214" s="92">
        <v>1.34</v>
      </c>
      <c r="K214" s="92">
        <v>0.93</v>
      </c>
      <c r="L214" s="96">
        <v>0.48</v>
      </c>
      <c r="M214" s="92">
        <v>0.06</v>
      </c>
      <c r="N214" s="92">
        <v>0.06</v>
      </c>
      <c r="O214" s="92">
        <v>0</v>
      </c>
      <c r="P214" t="s">
        <v>5312</v>
      </c>
      <c r="Q214" t="s">
        <v>5317</v>
      </c>
      <c r="R214" t="s">
        <v>5368</v>
      </c>
      <c r="S214" t="s">
        <v>5382</v>
      </c>
      <c r="T214" t="s">
        <v>5383</v>
      </c>
    </row>
    <row r="215" spans="1:20" x14ac:dyDescent="0.25">
      <c r="A215" s="83" t="s">
        <v>3197</v>
      </c>
      <c r="B215" t="s">
        <v>3711</v>
      </c>
      <c r="C215" t="s">
        <v>130</v>
      </c>
      <c r="D215">
        <v>0</v>
      </c>
      <c r="E215">
        <v>0</v>
      </c>
      <c r="F215">
        <v>0.14000000000000001</v>
      </c>
      <c r="G215">
        <v>0.41</v>
      </c>
      <c r="H215">
        <v>1.19</v>
      </c>
      <c r="I215">
        <v>1.04</v>
      </c>
      <c r="J215">
        <v>1.1200000000000001</v>
      </c>
      <c r="K215">
        <v>1.29</v>
      </c>
      <c r="L215" s="83">
        <v>0.88</v>
      </c>
      <c r="M215">
        <v>0.31</v>
      </c>
      <c r="N215">
        <v>0</v>
      </c>
      <c r="O215">
        <v>0</v>
      </c>
      <c r="P215" t="s">
        <v>5312</v>
      </c>
      <c r="Q215" t="s">
        <v>5313</v>
      </c>
      <c r="R215" t="s">
        <v>5314</v>
      </c>
      <c r="S215" t="s">
        <v>5315</v>
      </c>
      <c r="T215" t="s">
        <v>5315</v>
      </c>
    </row>
    <row r="216" spans="1:20" x14ac:dyDescent="0.25">
      <c r="A216" s="83" t="s">
        <v>3712</v>
      </c>
      <c r="B216" t="s">
        <v>3713</v>
      </c>
      <c r="C216" t="s">
        <v>224</v>
      </c>
      <c r="D216">
        <v>70.400000000000006</v>
      </c>
      <c r="E216">
        <v>70.400000000000006</v>
      </c>
      <c r="F216">
        <v>70.400000000000006</v>
      </c>
      <c r="G216">
        <v>70.400000000000006</v>
      </c>
      <c r="H216">
        <v>70.400000000000006</v>
      </c>
      <c r="I216">
        <v>70.400000000000006</v>
      </c>
      <c r="J216">
        <v>70.400000000000006</v>
      </c>
      <c r="K216">
        <v>70.400000000000006</v>
      </c>
      <c r="L216" s="83">
        <v>70.400000000000006</v>
      </c>
      <c r="M216">
        <v>70.400000000000006</v>
      </c>
      <c r="N216">
        <v>70.400000000000006</v>
      </c>
      <c r="O216">
        <v>70.400000000000006</v>
      </c>
      <c r="P216" t="s">
        <v>5319</v>
      </c>
      <c r="Q216" t="s">
        <v>5313</v>
      </c>
      <c r="R216" t="s">
        <v>5314</v>
      </c>
      <c r="S216" t="s">
        <v>5315</v>
      </c>
      <c r="T216" t="s">
        <v>5315</v>
      </c>
    </row>
    <row r="217" spans="1:20" x14ac:dyDescent="0.25">
      <c r="A217" s="83" t="s">
        <v>376</v>
      </c>
      <c r="B217" t="s">
        <v>3715</v>
      </c>
      <c r="C217" t="s">
        <v>130</v>
      </c>
      <c r="D217">
        <v>0.14000000000000001</v>
      </c>
      <c r="E217">
        <v>0.05</v>
      </c>
      <c r="F217">
        <v>0.48</v>
      </c>
      <c r="G217">
        <v>0.18</v>
      </c>
      <c r="H217">
        <v>0.16</v>
      </c>
      <c r="I217">
        <v>0.19</v>
      </c>
      <c r="J217">
        <v>0</v>
      </c>
      <c r="K217">
        <v>0</v>
      </c>
      <c r="L217" s="83">
        <v>0.23</v>
      </c>
      <c r="M217">
        <v>0.42</v>
      </c>
      <c r="N217">
        <v>0.39</v>
      </c>
      <c r="O217">
        <v>0.13</v>
      </c>
      <c r="P217" t="s">
        <v>5312</v>
      </c>
      <c r="Q217" t="s">
        <v>5313</v>
      </c>
      <c r="R217" t="s">
        <v>5314</v>
      </c>
      <c r="S217" t="s">
        <v>5315</v>
      </c>
      <c r="T217" t="s">
        <v>5315</v>
      </c>
    </row>
    <row r="218" spans="1:20" x14ac:dyDescent="0.25">
      <c r="A218" s="83" t="s">
        <v>370</v>
      </c>
      <c r="B218" t="s">
        <v>3716</v>
      </c>
      <c r="C218" t="s">
        <v>130</v>
      </c>
      <c r="D218">
        <v>0.25</v>
      </c>
      <c r="E218">
        <v>0.12</v>
      </c>
      <c r="F218">
        <v>0.33</v>
      </c>
      <c r="G218">
        <v>0.39</v>
      </c>
      <c r="H218">
        <v>0.23</v>
      </c>
      <c r="I218">
        <v>0.43</v>
      </c>
      <c r="J218">
        <v>0</v>
      </c>
      <c r="K218">
        <v>0.01</v>
      </c>
      <c r="L218" s="83">
        <v>0.48</v>
      </c>
      <c r="M218">
        <v>1.37</v>
      </c>
      <c r="N218">
        <v>0.98</v>
      </c>
      <c r="O218">
        <v>0.18</v>
      </c>
      <c r="P218" t="s">
        <v>5312</v>
      </c>
      <c r="Q218" t="s">
        <v>5313</v>
      </c>
      <c r="R218" t="s">
        <v>5314</v>
      </c>
      <c r="S218" t="s">
        <v>5315</v>
      </c>
      <c r="T218" t="s">
        <v>5315</v>
      </c>
    </row>
    <row r="219" spans="1:20" x14ac:dyDescent="0.25">
      <c r="A219" s="83" t="s">
        <v>393</v>
      </c>
      <c r="B219" t="s">
        <v>3717</v>
      </c>
      <c r="C219" t="s">
        <v>130</v>
      </c>
      <c r="D219">
        <v>0.46</v>
      </c>
      <c r="E219">
        <v>0.22</v>
      </c>
      <c r="F219">
        <v>0.09</v>
      </c>
      <c r="G219">
        <v>0</v>
      </c>
      <c r="H219">
        <v>0</v>
      </c>
      <c r="I219">
        <v>0</v>
      </c>
      <c r="J219">
        <v>0</v>
      </c>
      <c r="K219">
        <v>0</v>
      </c>
      <c r="L219" s="83">
        <v>0</v>
      </c>
      <c r="M219">
        <v>0</v>
      </c>
      <c r="N219">
        <v>0</v>
      </c>
      <c r="O219">
        <v>0</v>
      </c>
      <c r="P219" t="s">
        <v>5312</v>
      </c>
      <c r="Q219" t="s">
        <v>5313</v>
      </c>
      <c r="R219" t="s">
        <v>5314</v>
      </c>
      <c r="S219" t="s">
        <v>5315</v>
      </c>
      <c r="T219" t="s">
        <v>5315</v>
      </c>
    </row>
    <row r="220" spans="1:20" x14ac:dyDescent="0.25">
      <c r="A220" s="83" t="s">
        <v>3718</v>
      </c>
      <c r="B220" t="s">
        <v>3720</v>
      </c>
      <c r="C220" t="s">
        <v>3455</v>
      </c>
      <c r="D220">
        <v>196.01</v>
      </c>
      <c r="E220">
        <v>185.45</v>
      </c>
      <c r="F220">
        <v>113.98</v>
      </c>
      <c r="G220">
        <v>56.43</v>
      </c>
      <c r="H220">
        <v>127.61</v>
      </c>
      <c r="I220">
        <v>225.26</v>
      </c>
      <c r="J220">
        <v>215.2</v>
      </c>
      <c r="K220">
        <v>211.49</v>
      </c>
      <c r="L220" s="83">
        <v>165.57</v>
      </c>
      <c r="M220">
        <v>167.91</v>
      </c>
      <c r="N220">
        <v>180.21</v>
      </c>
      <c r="O220">
        <v>206.5</v>
      </c>
      <c r="P220" t="s">
        <v>5312</v>
      </c>
      <c r="Q220" t="s">
        <v>5313</v>
      </c>
      <c r="R220" t="s">
        <v>5314</v>
      </c>
      <c r="S220" t="s">
        <v>5315</v>
      </c>
      <c r="T220" t="s">
        <v>5315</v>
      </c>
    </row>
    <row r="221" spans="1:20" x14ac:dyDescent="0.25">
      <c r="A221" s="83" t="s">
        <v>2330</v>
      </c>
      <c r="B221" t="s">
        <v>3723</v>
      </c>
      <c r="C221" t="s">
        <v>3392</v>
      </c>
      <c r="D221">
        <v>7</v>
      </c>
      <c r="E221">
        <v>6</v>
      </c>
      <c r="F221">
        <v>14</v>
      </c>
      <c r="G221">
        <v>12.5</v>
      </c>
      <c r="H221">
        <v>12.5</v>
      </c>
      <c r="I221">
        <v>16.5</v>
      </c>
      <c r="J221">
        <v>11.5</v>
      </c>
      <c r="K221">
        <v>10.5</v>
      </c>
      <c r="L221" s="83">
        <v>7.5</v>
      </c>
      <c r="M221">
        <v>4</v>
      </c>
      <c r="N221">
        <v>6</v>
      </c>
      <c r="O221">
        <v>6.5</v>
      </c>
      <c r="P221" t="s">
        <v>5312</v>
      </c>
      <c r="Q221" t="s">
        <v>5317</v>
      </c>
      <c r="R221" t="s">
        <v>5314</v>
      </c>
      <c r="S221" t="s">
        <v>5315</v>
      </c>
      <c r="T221" t="s">
        <v>5315</v>
      </c>
    </row>
    <row r="222" spans="1:20" x14ac:dyDescent="0.25">
      <c r="A222" s="83" t="s">
        <v>3267</v>
      </c>
      <c r="B222" t="s">
        <v>3266</v>
      </c>
      <c r="C222" t="s">
        <v>3466</v>
      </c>
      <c r="D222">
        <v>0</v>
      </c>
      <c r="E222">
        <v>0</v>
      </c>
      <c r="F222">
        <v>0</v>
      </c>
      <c r="G222">
        <v>0</v>
      </c>
      <c r="H222">
        <v>0</v>
      </c>
      <c r="I222">
        <v>0</v>
      </c>
      <c r="J222">
        <v>0</v>
      </c>
      <c r="K222">
        <v>0</v>
      </c>
      <c r="L222" s="83">
        <v>0</v>
      </c>
      <c r="M222">
        <v>0</v>
      </c>
      <c r="N222">
        <v>0</v>
      </c>
      <c r="O222">
        <v>0</v>
      </c>
      <c r="P222" t="s">
        <v>5312</v>
      </c>
      <c r="Q222" t="s">
        <v>5313</v>
      </c>
      <c r="R222" t="s">
        <v>5318</v>
      </c>
      <c r="S222" t="s">
        <v>5315</v>
      </c>
      <c r="T222" t="s">
        <v>5315</v>
      </c>
    </row>
    <row r="223" spans="1:20" x14ac:dyDescent="0.25">
      <c r="A223" s="83" t="s">
        <v>5055</v>
      </c>
      <c r="B223" t="s">
        <v>5056</v>
      </c>
      <c r="C223" t="s">
        <v>3455</v>
      </c>
      <c r="D223">
        <v>6</v>
      </c>
      <c r="E223">
        <v>6</v>
      </c>
      <c r="F223">
        <v>6</v>
      </c>
      <c r="G223">
        <v>6</v>
      </c>
      <c r="H223">
        <v>6</v>
      </c>
      <c r="I223">
        <v>6</v>
      </c>
      <c r="J223">
        <v>6</v>
      </c>
      <c r="K223">
        <v>6</v>
      </c>
      <c r="L223" s="83">
        <v>6</v>
      </c>
      <c r="M223">
        <v>6</v>
      </c>
      <c r="N223">
        <v>6</v>
      </c>
      <c r="O223">
        <v>6</v>
      </c>
      <c r="P223" t="s">
        <v>5319</v>
      </c>
      <c r="Q223" t="s">
        <v>5313</v>
      </c>
      <c r="R223" t="s">
        <v>5314</v>
      </c>
      <c r="S223" t="s">
        <v>5315</v>
      </c>
      <c r="T223" t="s">
        <v>5315</v>
      </c>
    </row>
    <row r="224" spans="1:20" x14ac:dyDescent="0.25">
      <c r="A224" s="83" t="s">
        <v>4006</v>
      </c>
      <c r="B224" t="s">
        <v>4007</v>
      </c>
      <c r="C224" t="s">
        <v>3455</v>
      </c>
      <c r="D224">
        <v>24</v>
      </c>
      <c r="E224">
        <v>24</v>
      </c>
      <c r="F224">
        <v>24</v>
      </c>
      <c r="G224">
        <v>24</v>
      </c>
      <c r="H224">
        <v>24</v>
      </c>
      <c r="I224">
        <v>24</v>
      </c>
      <c r="J224">
        <v>24</v>
      </c>
      <c r="K224">
        <v>24</v>
      </c>
      <c r="L224" s="83">
        <v>24</v>
      </c>
      <c r="M224">
        <v>24</v>
      </c>
      <c r="N224">
        <v>24</v>
      </c>
      <c r="O224">
        <v>24</v>
      </c>
      <c r="P224" t="s">
        <v>5319</v>
      </c>
      <c r="Q224" t="s">
        <v>5313</v>
      </c>
      <c r="R224" t="s">
        <v>5314</v>
      </c>
      <c r="S224" t="s">
        <v>5315</v>
      </c>
      <c r="T224" t="s">
        <v>5315</v>
      </c>
    </row>
    <row r="225" spans="1:20" x14ac:dyDescent="0.25">
      <c r="A225" s="83" t="s">
        <v>4035</v>
      </c>
      <c r="B225" t="s">
        <v>4036</v>
      </c>
      <c r="C225" t="s">
        <v>3455</v>
      </c>
      <c r="D225">
        <v>24</v>
      </c>
      <c r="E225">
        <v>24</v>
      </c>
      <c r="F225">
        <v>24</v>
      </c>
      <c r="G225">
        <v>24</v>
      </c>
      <c r="H225">
        <v>24</v>
      </c>
      <c r="I225">
        <v>24</v>
      </c>
      <c r="J225">
        <v>24</v>
      </c>
      <c r="K225">
        <v>24</v>
      </c>
      <c r="L225" s="83">
        <v>24</v>
      </c>
      <c r="M225">
        <v>24</v>
      </c>
      <c r="N225">
        <v>24</v>
      </c>
      <c r="O225">
        <v>24</v>
      </c>
      <c r="P225" t="s">
        <v>5319</v>
      </c>
      <c r="Q225" t="s">
        <v>5313</v>
      </c>
      <c r="R225" t="s">
        <v>5314</v>
      </c>
      <c r="S225" t="s">
        <v>5315</v>
      </c>
      <c r="T225" t="s">
        <v>5315</v>
      </c>
    </row>
    <row r="226" spans="1:20" x14ac:dyDescent="0.25">
      <c r="A226" s="83" t="s">
        <v>2243</v>
      </c>
      <c r="B226" t="s">
        <v>3737</v>
      </c>
      <c r="C226" t="s">
        <v>3392</v>
      </c>
      <c r="D226">
        <v>5.2</v>
      </c>
      <c r="E226">
        <v>3.9</v>
      </c>
      <c r="F226">
        <v>23.4</v>
      </c>
      <c r="G226">
        <v>19.5</v>
      </c>
      <c r="H226">
        <v>20.8</v>
      </c>
      <c r="I226">
        <v>40.299999999999997</v>
      </c>
      <c r="J226">
        <v>50.7</v>
      </c>
      <c r="K226">
        <v>35.1</v>
      </c>
      <c r="L226" s="83">
        <v>18.2</v>
      </c>
      <c r="M226">
        <v>2.6</v>
      </c>
      <c r="N226">
        <v>2.6</v>
      </c>
      <c r="O226">
        <v>0</v>
      </c>
      <c r="P226" t="s">
        <v>5312</v>
      </c>
      <c r="Q226" t="s">
        <v>5317</v>
      </c>
      <c r="R226" t="s">
        <v>5314</v>
      </c>
      <c r="S226" t="s">
        <v>5315</v>
      </c>
      <c r="T226" t="s">
        <v>5315</v>
      </c>
    </row>
    <row r="227" spans="1:20" x14ac:dyDescent="0.25">
      <c r="A227" s="83" t="s">
        <v>44</v>
      </c>
      <c r="B227" t="s">
        <v>3739</v>
      </c>
      <c r="C227" t="s">
        <v>3337</v>
      </c>
      <c r="D227">
        <v>0</v>
      </c>
      <c r="E227">
        <v>0</v>
      </c>
      <c r="F227">
        <v>0</v>
      </c>
      <c r="G227">
        <v>0</v>
      </c>
      <c r="H227">
        <v>0</v>
      </c>
      <c r="I227">
        <v>0</v>
      </c>
      <c r="J227">
        <v>0</v>
      </c>
      <c r="K227">
        <v>0</v>
      </c>
      <c r="L227" s="83">
        <v>0</v>
      </c>
      <c r="M227">
        <v>0</v>
      </c>
      <c r="N227">
        <v>0</v>
      </c>
      <c r="O227">
        <v>0</v>
      </c>
      <c r="P227" t="s">
        <v>5312</v>
      </c>
      <c r="Q227" t="s">
        <v>5313</v>
      </c>
      <c r="R227" t="s">
        <v>5318</v>
      </c>
      <c r="S227" t="s">
        <v>5315</v>
      </c>
      <c r="T227" t="s">
        <v>5315</v>
      </c>
    </row>
    <row r="228" spans="1:20" x14ac:dyDescent="0.25">
      <c r="A228" s="83" t="s">
        <v>2558</v>
      </c>
      <c r="B228" t="s">
        <v>3740</v>
      </c>
      <c r="C228" t="s">
        <v>3360</v>
      </c>
      <c r="D228">
        <v>4.13</v>
      </c>
      <c r="E228">
        <v>3.51</v>
      </c>
      <c r="F228">
        <v>3.69</v>
      </c>
      <c r="G228">
        <v>4.01</v>
      </c>
      <c r="H228">
        <v>3.63</v>
      </c>
      <c r="I228">
        <v>3.95</v>
      </c>
      <c r="J228">
        <v>4.16</v>
      </c>
      <c r="K228">
        <v>4.1399999999999997</v>
      </c>
      <c r="L228" s="83">
        <v>4.17</v>
      </c>
      <c r="M228">
        <v>3.86</v>
      </c>
      <c r="N228">
        <v>3.98</v>
      </c>
      <c r="O228">
        <v>3.73</v>
      </c>
      <c r="P228" t="s">
        <v>5319</v>
      </c>
      <c r="Q228" t="s">
        <v>5313</v>
      </c>
      <c r="R228" t="s">
        <v>5314</v>
      </c>
      <c r="S228" t="s">
        <v>5315</v>
      </c>
      <c r="T228" t="s">
        <v>5315</v>
      </c>
    </row>
    <row r="229" spans="1:20" x14ac:dyDescent="0.25">
      <c r="A229" s="83" t="s">
        <v>28</v>
      </c>
      <c r="B229" t="s">
        <v>3741</v>
      </c>
      <c r="C229" t="s">
        <v>3360</v>
      </c>
      <c r="D229">
        <v>0.12</v>
      </c>
      <c r="E229">
        <v>0.11</v>
      </c>
      <c r="F229">
        <v>0.1</v>
      </c>
      <c r="G229">
        <v>0.1</v>
      </c>
      <c r="H229">
        <v>0.12</v>
      </c>
      <c r="I229">
        <v>0.05</v>
      </c>
      <c r="J229">
        <v>0.05</v>
      </c>
      <c r="K229">
        <v>0.04</v>
      </c>
      <c r="L229" s="83">
        <v>0.05</v>
      </c>
      <c r="M229">
        <v>0.06</v>
      </c>
      <c r="N229">
        <v>7.0000000000000007E-2</v>
      </c>
      <c r="O229">
        <v>0.13</v>
      </c>
      <c r="P229" t="s">
        <v>5312</v>
      </c>
      <c r="Q229" t="s">
        <v>5313</v>
      </c>
      <c r="R229" t="s">
        <v>5314</v>
      </c>
      <c r="S229" t="s">
        <v>5315</v>
      </c>
      <c r="T229" t="s">
        <v>5315</v>
      </c>
    </row>
    <row r="230" spans="1:20" x14ac:dyDescent="0.25">
      <c r="A230" s="83" t="s">
        <v>221</v>
      </c>
      <c r="B230" t="s">
        <v>3742</v>
      </c>
      <c r="C230" t="s">
        <v>3360</v>
      </c>
      <c r="D230">
        <v>0</v>
      </c>
      <c r="E230">
        <v>0</v>
      </c>
      <c r="F230">
        <v>0</v>
      </c>
      <c r="G230">
        <v>0.01</v>
      </c>
      <c r="H230">
        <v>0.01</v>
      </c>
      <c r="I230">
        <v>0.01</v>
      </c>
      <c r="J230">
        <v>0.01</v>
      </c>
      <c r="K230">
        <v>0.01</v>
      </c>
      <c r="L230" s="83">
        <v>0.01</v>
      </c>
      <c r="M230">
        <v>0.01</v>
      </c>
      <c r="N230">
        <v>0.01</v>
      </c>
      <c r="O230">
        <v>0.01</v>
      </c>
      <c r="P230" t="s">
        <v>5312</v>
      </c>
      <c r="Q230" t="s">
        <v>5313</v>
      </c>
      <c r="R230" t="s">
        <v>5314</v>
      </c>
      <c r="S230" t="s">
        <v>5315</v>
      </c>
      <c r="T230" t="s">
        <v>5315</v>
      </c>
    </row>
    <row r="231" spans="1:20" x14ac:dyDescent="0.25">
      <c r="A231" s="83" t="s">
        <v>935</v>
      </c>
      <c r="B231" t="s">
        <v>5384</v>
      </c>
      <c r="C231" t="s">
        <v>3455</v>
      </c>
      <c r="D231">
        <v>0.76</v>
      </c>
      <c r="E231">
        <v>0.56999999999999995</v>
      </c>
      <c r="F231">
        <v>3.42</v>
      </c>
      <c r="G231">
        <v>2.85</v>
      </c>
      <c r="H231">
        <v>3.04</v>
      </c>
      <c r="I231">
        <v>5.89</v>
      </c>
      <c r="J231">
        <v>7.41</v>
      </c>
      <c r="K231">
        <v>5.13</v>
      </c>
      <c r="L231" s="83">
        <v>2.66</v>
      </c>
      <c r="M231">
        <v>0.38</v>
      </c>
      <c r="N231">
        <v>0.38</v>
      </c>
      <c r="O231">
        <v>0</v>
      </c>
      <c r="P231" t="s">
        <v>5312</v>
      </c>
      <c r="Q231" t="s">
        <v>5313</v>
      </c>
      <c r="R231" t="s">
        <v>4</v>
      </c>
      <c r="S231" t="s">
        <v>5329</v>
      </c>
      <c r="T231" t="s">
        <v>7641</v>
      </c>
    </row>
    <row r="232" spans="1:20" x14ac:dyDescent="0.25">
      <c r="A232" s="83" t="s">
        <v>5385</v>
      </c>
      <c r="B232" t="s">
        <v>5386</v>
      </c>
      <c r="C232" t="s">
        <v>3360</v>
      </c>
      <c r="D232">
        <v>3.33</v>
      </c>
      <c r="E232">
        <v>3.39</v>
      </c>
      <c r="F232">
        <v>3.04</v>
      </c>
      <c r="G232">
        <v>3.01</v>
      </c>
      <c r="H232">
        <v>3.34</v>
      </c>
      <c r="I232">
        <v>3.54</v>
      </c>
      <c r="J232">
        <v>3.53</v>
      </c>
      <c r="K232">
        <v>3.56</v>
      </c>
      <c r="L232" s="83">
        <v>3.4</v>
      </c>
      <c r="M232">
        <v>3.16</v>
      </c>
      <c r="N232">
        <v>3.38</v>
      </c>
      <c r="O232">
        <v>3.45</v>
      </c>
      <c r="P232" t="s">
        <v>5319</v>
      </c>
      <c r="Q232" t="s">
        <v>5317</v>
      </c>
      <c r="R232" t="s">
        <v>5314</v>
      </c>
      <c r="S232" t="s">
        <v>5315</v>
      </c>
      <c r="T232" t="s">
        <v>5315</v>
      </c>
    </row>
    <row r="233" spans="1:20" x14ac:dyDescent="0.25">
      <c r="A233" s="83" t="s">
        <v>262</v>
      </c>
      <c r="B233" t="s">
        <v>5387</v>
      </c>
      <c r="C233" t="s">
        <v>130</v>
      </c>
      <c r="D233">
        <v>0</v>
      </c>
      <c r="E233">
        <v>0</v>
      </c>
      <c r="F233">
        <v>0</v>
      </c>
      <c r="G233">
        <v>0</v>
      </c>
      <c r="H233">
        <v>0</v>
      </c>
      <c r="I233">
        <v>0</v>
      </c>
      <c r="J233">
        <v>0</v>
      </c>
      <c r="K233">
        <v>0</v>
      </c>
      <c r="L233" s="83">
        <v>0</v>
      </c>
      <c r="M233">
        <v>0</v>
      </c>
      <c r="N233">
        <v>0</v>
      </c>
      <c r="O233">
        <v>0</v>
      </c>
      <c r="P233" t="s">
        <v>5312</v>
      </c>
      <c r="Q233" t="s">
        <v>5313</v>
      </c>
      <c r="R233" t="s">
        <v>5314</v>
      </c>
      <c r="S233" t="s">
        <v>5315</v>
      </c>
      <c r="T233" t="s">
        <v>5315</v>
      </c>
    </row>
    <row r="234" spans="1:20" x14ac:dyDescent="0.25">
      <c r="A234" s="83" t="s">
        <v>265</v>
      </c>
      <c r="B234" t="s">
        <v>5388</v>
      </c>
      <c r="C234" t="s">
        <v>130</v>
      </c>
      <c r="D234">
        <v>0</v>
      </c>
      <c r="E234">
        <v>0</v>
      </c>
      <c r="F234">
        <v>0</v>
      </c>
      <c r="G234">
        <v>0</v>
      </c>
      <c r="H234">
        <v>0.16</v>
      </c>
      <c r="I234">
        <v>0.51</v>
      </c>
      <c r="J234">
        <v>0.78</v>
      </c>
      <c r="K234">
        <v>0.47</v>
      </c>
      <c r="L234" s="83">
        <v>0.09</v>
      </c>
      <c r="M234">
        <v>0</v>
      </c>
      <c r="N234">
        <v>0</v>
      </c>
      <c r="O234">
        <v>0</v>
      </c>
      <c r="P234" t="s">
        <v>5312</v>
      </c>
      <c r="Q234" t="s">
        <v>5313</v>
      </c>
      <c r="R234" t="s">
        <v>5314</v>
      </c>
      <c r="S234" t="s">
        <v>5315</v>
      </c>
      <c r="T234" t="s">
        <v>5315</v>
      </c>
    </row>
    <row r="235" spans="1:20" x14ac:dyDescent="0.25">
      <c r="A235" s="83" t="s">
        <v>5389</v>
      </c>
      <c r="B235" t="s">
        <v>5390</v>
      </c>
      <c r="C235" t="s">
        <v>3360</v>
      </c>
      <c r="D235">
        <v>1.6</v>
      </c>
      <c r="E235">
        <v>1.2</v>
      </c>
      <c r="F235">
        <v>7.2</v>
      </c>
      <c r="G235">
        <v>6</v>
      </c>
      <c r="H235">
        <v>6.4</v>
      </c>
      <c r="I235">
        <v>12.4</v>
      </c>
      <c r="J235">
        <v>15.6</v>
      </c>
      <c r="K235">
        <v>10.8</v>
      </c>
      <c r="L235" s="83">
        <v>5.6</v>
      </c>
      <c r="M235">
        <v>0.8</v>
      </c>
      <c r="N235">
        <v>0.8</v>
      </c>
      <c r="O235">
        <v>0</v>
      </c>
      <c r="P235" t="s">
        <v>5312</v>
      </c>
      <c r="Q235" t="s">
        <v>5313</v>
      </c>
      <c r="R235" t="s">
        <v>5314</v>
      </c>
      <c r="S235" t="s">
        <v>5315</v>
      </c>
      <c r="T235" t="s">
        <v>5315</v>
      </c>
    </row>
    <row r="236" spans="1:20" x14ac:dyDescent="0.25">
      <c r="A236" s="83" t="s">
        <v>5391</v>
      </c>
      <c r="B236" t="s">
        <v>2537</v>
      </c>
      <c r="C236" t="s">
        <v>130</v>
      </c>
      <c r="D236">
        <v>0</v>
      </c>
      <c r="E236">
        <v>0</v>
      </c>
      <c r="F236">
        <v>0</v>
      </c>
      <c r="G236">
        <v>0</v>
      </c>
      <c r="H236">
        <v>0</v>
      </c>
      <c r="I236">
        <v>0</v>
      </c>
      <c r="J236">
        <v>0</v>
      </c>
      <c r="K236">
        <v>0</v>
      </c>
      <c r="L236" s="83">
        <v>0</v>
      </c>
      <c r="M236">
        <v>0</v>
      </c>
      <c r="N236">
        <v>0</v>
      </c>
      <c r="O236">
        <v>0</v>
      </c>
      <c r="P236" t="s">
        <v>5312</v>
      </c>
      <c r="Q236" t="s">
        <v>5313</v>
      </c>
      <c r="R236" t="s">
        <v>5318</v>
      </c>
      <c r="S236" t="s">
        <v>5315</v>
      </c>
      <c r="T236" t="s">
        <v>5315</v>
      </c>
    </row>
    <row r="237" spans="1:20" x14ac:dyDescent="0.25">
      <c r="A237" s="83" t="s">
        <v>6465</v>
      </c>
      <c r="B237" t="s">
        <v>6463</v>
      </c>
      <c r="C237" t="s">
        <v>130</v>
      </c>
      <c r="D237">
        <v>0</v>
      </c>
      <c r="E237">
        <v>0</v>
      </c>
      <c r="F237">
        <v>0</v>
      </c>
      <c r="G237">
        <v>0</v>
      </c>
      <c r="H237">
        <v>0</v>
      </c>
      <c r="I237">
        <v>0</v>
      </c>
      <c r="J237">
        <v>0</v>
      </c>
      <c r="K237">
        <v>0</v>
      </c>
      <c r="L237" s="83">
        <v>0</v>
      </c>
      <c r="M237">
        <v>0</v>
      </c>
      <c r="N237">
        <v>0</v>
      </c>
      <c r="O237">
        <v>0</v>
      </c>
      <c r="P237" t="s">
        <v>5312</v>
      </c>
      <c r="Q237" t="s">
        <v>5313</v>
      </c>
      <c r="R237" t="s">
        <v>5318</v>
      </c>
      <c r="S237" t="s">
        <v>5315</v>
      </c>
    </row>
    <row r="238" spans="1:20" x14ac:dyDescent="0.25">
      <c r="A238" s="83" t="s">
        <v>947</v>
      </c>
      <c r="B238" t="s">
        <v>3744</v>
      </c>
      <c r="C238" t="s">
        <v>224</v>
      </c>
      <c r="D238">
        <v>0</v>
      </c>
      <c r="E238">
        <v>0</v>
      </c>
      <c r="F238">
        <v>0</v>
      </c>
      <c r="G238">
        <v>0</v>
      </c>
      <c r="H238">
        <v>0</v>
      </c>
      <c r="I238">
        <v>0</v>
      </c>
      <c r="J238">
        <v>0</v>
      </c>
      <c r="K238">
        <v>0</v>
      </c>
      <c r="L238" s="83">
        <v>0</v>
      </c>
      <c r="M238">
        <v>0</v>
      </c>
      <c r="N238">
        <v>0</v>
      </c>
      <c r="O238">
        <v>0</v>
      </c>
      <c r="P238" t="s">
        <v>5312</v>
      </c>
      <c r="Q238" t="s">
        <v>5313</v>
      </c>
      <c r="R238" t="s">
        <v>5318</v>
      </c>
      <c r="S238" t="s">
        <v>5315</v>
      </c>
    </row>
    <row r="239" spans="1:20" x14ac:dyDescent="0.25">
      <c r="A239" s="83" t="s">
        <v>950</v>
      </c>
      <c r="B239" t="s">
        <v>3745</v>
      </c>
      <c r="C239" t="s">
        <v>224</v>
      </c>
      <c r="D239">
        <v>0</v>
      </c>
      <c r="E239">
        <v>0</v>
      </c>
      <c r="F239">
        <v>0</v>
      </c>
      <c r="G239">
        <v>0</v>
      </c>
      <c r="H239">
        <v>0</v>
      </c>
      <c r="I239">
        <v>0</v>
      </c>
      <c r="J239">
        <v>0</v>
      </c>
      <c r="K239">
        <v>0</v>
      </c>
      <c r="L239" s="83">
        <v>0</v>
      </c>
      <c r="M239">
        <v>0</v>
      </c>
      <c r="N239">
        <v>0</v>
      </c>
      <c r="O239">
        <v>0</v>
      </c>
      <c r="P239" t="s">
        <v>5312</v>
      </c>
      <c r="Q239" t="s">
        <v>5313</v>
      </c>
      <c r="R239" t="s">
        <v>5318</v>
      </c>
      <c r="S239" t="s">
        <v>5315</v>
      </c>
    </row>
    <row r="240" spans="1:20" x14ac:dyDescent="0.25">
      <c r="A240" s="83" t="s">
        <v>3055</v>
      </c>
      <c r="B240" t="s">
        <v>3746</v>
      </c>
      <c r="C240" t="s">
        <v>224</v>
      </c>
      <c r="D240">
        <v>1.4</v>
      </c>
      <c r="E240">
        <v>1.45</v>
      </c>
      <c r="F240">
        <v>1.86</v>
      </c>
      <c r="G240">
        <v>2.25</v>
      </c>
      <c r="H240">
        <v>2.06</v>
      </c>
      <c r="I240">
        <v>2.15</v>
      </c>
      <c r="J240">
        <v>1.83</v>
      </c>
      <c r="K240">
        <v>1.76</v>
      </c>
      <c r="L240" s="83">
        <v>1.6</v>
      </c>
      <c r="M240">
        <v>1.71</v>
      </c>
      <c r="N240">
        <v>1.76</v>
      </c>
      <c r="O240">
        <v>1.69</v>
      </c>
      <c r="P240" t="s">
        <v>5312</v>
      </c>
      <c r="Q240" t="s">
        <v>5313</v>
      </c>
      <c r="R240" t="s">
        <v>5314</v>
      </c>
      <c r="S240" t="s">
        <v>5315</v>
      </c>
      <c r="T240" t="s">
        <v>5315</v>
      </c>
    </row>
    <row r="241" spans="1:20" x14ac:dyDescent="0.25">
      <c r="A241" s="83" t="s">
        <v>566</v>
      </c>
      <c r="B241" t="s">
        <v>566</v>
      </c>
      <c r="C241" t="s">
        <v>224</v>
      </c>
      <c r="D241">
        <v>0.84</v>
      </c>
      <c r="E241">
        <v>0.79</v>
      </c>
      <c r="F241">
        <v>0.98</v>
      </c>
      <c r="G241">
        <v>0.61</v>
      </c>
      <c r="H241">
        <v>0.21</v>
      </c>
      <c r="I241">
        <v>0.05</v>
      </c>
      <c r="J241">
        <v>0</v>
      </c>
      <c r="K241">
        <v>0</v>
      </c>
      <c r="L241" s="83">
        <v>0</v>
      </c>
      <c r="M241">
        <v>0.03</v>
      </c>
      <c r="N241">
        <v>0.02</v>
      </c>
      <c r="O241">
        <v>0.2</v>
      </c>
      <c r="P241" t="s">
        <v>5312</v>
      </c>
      <c r="Q241" t="s">
        <v>5313</v>
      </c>
      <c r="R241" t="s">
        <v>5314</v>
      </c>
      <c r="S241" t="s">
        <v>5315</v>
      </c>
      <c r="T241" t="s">
        <v>5315</v>
      </c>
    </row>
    <row r="242" spans="1:20" x14ac:dyDescent="0.25">
      <c r="A242" s="83" t="s">
        <v>352</v>
      </c>
      <c r="B242" t="s">
        <v>3748</v>
      </c>
      <c r="C242" t="s">
        <v>224</v>
      </c>
      <c r="D242">
        <v>1.06</v>
      </c>
      <c r="E242">
        <v>1.07</v>
      </c>
      <c r="F242">
        <v>0.43</v>
      </c>
      <c r="G242">
        <v>0.09</v>
      </c>
      <c r="H242">
        <v>1.93</v>
      </c>
      <c r="I242">
        <v>3.64</v>
      </c>
      <c r="J242">
        <v>3.41</v>
      </c>
      <c r="K242">
        <v>2.98</v>
      </c>
      <c r="L242" s="83">
        <v>3.05</v>
      </c>
      <c r="M242">
        <v>2.41</v>
      </c>
      <c r="N242">
        <v>1.64</v>
      </c>
      <c r="O242">
        <v>1.54</v>
      </c>
      <c r="P242" t="s">
        <v>5312</v>
      </c>
      <c r="Q242" t="s">
        <v>5313</v>
      </c>
      <c r="R242" t="s">
        <v>5314</v>
      </c>
      <c r="S242" t="s">
        <v>5315</v>
      </c>
      <c r="T242" t="s">
        <v>5315</v>
      </c>
    </row>
    <row r="243" spans="1:20" x14ac:dyDescent="0.25">
      <c r="A243" s="83" t="s">
        <v>1851</v>
      </c>
      <c r="B243" t="s">
        <v>3749</v>
      </c>
      <c r="C243" t="s">
        <v>3346</v>
      </c>
      <c r="D243">
        <v>0.06</v>
      </c>
      <c r="E243">
        <v>0.05</v>
      </c>
      <c r="F243">
        <v>0.27</v>
      </c>
      <c r="G243">
        <v>0.23</v>
      </c>
      <c r="H243">
        <v>0.24</v>
      </c>
      <c r="I243">
        <v>0.47</v>
      </c>
      <c r="J243">
        <v>0.59</v>
      </c>
      <c r="K243">
        <v>0.41</v>
      </c>
      <c r="L243" s="83">
        <v>0.21</v>
      </c>
      <c r="M243">
        <v>0.03</v>
      </c>
      <c r="N243">
        <v>0.03</v>
      </c>
      <c r="O243">
        <v>0</v>
      </c>
      <c r="P243" t="s">
        <v>5312</v>
      </c>
      <c r="Q243" t="s">
        <v>5317</v>
      </c>
      <c r="R243" t="s">
        <v>5314</v>
      </c>
      <c r="S243" t="s">
        <v>5315</v>
      </c>
      <c r="T243" t="s">
        <v>5315</v>
      </c>
    </row>
    <row r="244" spans="1:20" x14ac:dyDescent="0.25">
      <c r="A244" s="83" t="s">
        <v>1854</v>
      </c>
      <c r="B244" t="s">
        <v>3750</v>
      </c>
      <c r="C244" t="s">
        <v>3346</v>
      </c>
      <c r="D244">
        <v>7.0000000000000007E-2</v>
      </c>
      <c r="E244">
        <v>0.05</v>
      </c>
      <c r="F244">
        <v>0.32</v>
      </c>
      <c r="G244">
        <v>0.26</v>
      </c>
      <c r="H244">
        <v>0.28000000000000003</v>
      </c>
      <c r="I244">
        <v>0.54</v>
      </c>
      <c r="J244">
        <v>0.68</v>
      </c>
      <c r="K244">
        <v>0.47</v>
      </c>
      <c r="L244" s="83">
        <v>0.25</v>
      </c>
      <c r="M244">
        <v>0.04</v>
      </c>
      <c r="N244">
        <v>0.04</v>
      </c>
      <c r="O244">
        <v>0</v>
      </c>
      <c r="P244" t="s">
        <v>5312</v>
      </c>
      <c r="Q244" t="s">
        <v>5317</v>
      </c>
      <c r="R244" t="s">
        <v>5314</v>
      </c>
      <c r="S244" t="s">
        <v>5315</v>
      </c>
      <c r="T244" t="s">
        <v>5315</v>
      </c>
    </row>
    <row r="245" spans="1:20" x14ac:dyDescent="0.25">
      <c r="A245" s="83" t="s">
        <v>1957</v>
      </c>
      <c r="B245" t="s">
        <v>1956</v>
      </c>
      <c r="C245" t="s">
        <v>3346</v>
      </c>
      <c r="D245">
        <v>0.05</v>
      </c>
      <c r="E245">
        <v>0.04</v>
      </c>
      <c r="F245">
        <v>0.23</v>
      </c>
      <c r="G245">
        <v>0.19</v>
      </c>
      <c r="H245">
        <v>0.2</v>
      </c>
      <c r="I245">
        <v>0.39</v>
      </c>
      <c r="J245">
        <v>0.49</v>
      </c>
      <c r="K245">
        <v>0.34</v>
      </c>
      <c r="L245" s="83">
        <v>0.18</v>
      </c>
      <c r="M245">
        <v>0.03</v>
      </c>
      <c r="N245">
        <v>0.03</v>
      </c>
      <c r="O245">
        <v>0</v>
      </c>
      <c r="P245" t="s">
        <v>5312</v>
      </c>
      <c r="Q245" t="s">
        <v>5317</v>
      </c>
      <c r="R245" t="s">
        <v>5314</v>
      </c>
      <c r="S245" t="s">
        <v>5315</v>
      </c>
      <c r="T245" t="s">
        <v>5315</v>
      </c>
    </row>
    <row r="246" spans="1:20" x14ac:dyDescent="0.25">
      <c r="A246" s="83" t="s">
        <v>1954</v>
      </c>
      <c r="B246" t="s">
        <v>1953</v>
      </c>
      <c r="C246" t="s">
        <v>3346</v>
      </c>
      <c r="D246">
        <v>0.05</v>
      </c>
      <c r="E246">
        <v>0.04</v>
      </c>
      <c r="F246">
        <v>0.23</v>
      </c>
      <c r="G246">
        <v>0.2</v>
      </c>
      <c r="H246">
        <v>0.21</v>
      </c>
      <c r="I246">
        <v>0.4</v>
      </c>
      <c r="J246">
        <v>0.51</v>
      </c>
      <c r="K246">
        <v>0.35</v>
      </c>
      <c r="L246" s="83">
        <v>0.18</v>
      </c>
      <c r="M246">
        <v>0.03</v>
      </c>
      <c r="N246">
        <v>0.03</v>
      </c>
      <c r="O246">
        <v>0</v>
      </c>
      <c r="P246" t="s">
        <v>5312</v>
      </c>
      <c r="Q246" t="s">
        <v>5317</v>
      </c>
      <c r="R246" t="s">
        <v>5314</v>
      </c>
      <c r="S246" t="s">
        <v>5315</v>
      </c>
      <c r="T246" t="s">
        <v>5315</v>
      </c>
    </row>
    <row r="247" spans="1:20" x14ac:dyDescent="0.25">
      <c r="A247" s="83" t="s">
        <v>1960</v>
      </c>
      <c r="B247" t="s">
        <v>1959</v>
      </c>
      <c r="C247" t="s">
        <v>3346</v>
      </c>
      <c r="D247">
        <v>0.04</v>
      </c>
      <c r="E247">
        <v>0.03</v>
      </c>
      <c r="F247">
        <v>0.18</v>
      </c>
      <c r="G247">
        <v>0.15</v>
      </c>
      <c r="H247">
        <v>0.16</v>
      </c>
      <c r="I247">
        <v>0.31</v>
      </c>
      <c r="J247">
        <v>0.39</v>
      </c>
      <c r="K247">
        <v>0.27</v>
      </c>
      <c r="L247" s="83">
        <v>0.14000000000000001</v>
      </c>
      <c r="M247">
        <v>0.02</v>
      </c>
      <c r="N247">
        <v>0.02</v>
      </c>
      <c r="O247">
        <v>0</v>
      </c>
      <c r="P247" t="s">
        <v>5312</v>
      </c>
      <c r="Q247" t="s">
        <v>5317</v>
      </c>
      <c r="R247" t="s">
        <v>5314</v>
      </c>
      <c r="S247" t="s">
        <v>5315</v>
      </c>
      <c r="T247" t="s">
        <v>5315</v>
      </c>
    </row>
    <row r="248" spans="1:20" x14ac:dyDescent="0.25">
      <c r="A248" s="83" t="s">
        <v>1963</v>
      </c>
      <c r="B248" t="s">
        <v>1962</v>
      </c>
      <c r="C248" t="s">
        <v>3346</v>
      </c>
      <c r="D248">
        <v>0.08</v>
      </c>
      <c r="E248">
        <v>0.06</v>
      </c>
      <c r="F248">
        <v>0.36</v>
      </c>
      <c r="G248">
        <v>0.3</v>
      </c>
      <c r="H248">
        <v>0.32</v>
      </c>
      <c r="I248">
        <v>0.62</v>
      </c>
      <c r="J248">
        <v>0.78</v>
      </c>
      <c r="K248">
        <v>0.54</v>
      </c>
      <c r="L248" s="83">
        <v>0.28000000000000003</v>
      </c>
      <c r="M248">
        <v>0.04</v>
      </c>
      <c r="N248">
        <v>0.04</v>
      </c>
      <c r="O248">
        <v>0</v>
      </c>
      <c r="P248" t="s">
        <v>5312</v>
      </c>
      <c r="Q248" t="s">
        <v>5317</v>
      </c>
      <c r="R248" t="s">
        <v>5314</v>
      </c>
      <c r="S248" t="s">
        <v>5315</v>
      </c>
      <c r="T248" t="s">
        <v>5315</v>
      </c>
    </row>
    <row r="249" spans="1:20" x14ac:dyDescent="0.25">
      <c r="A249" s="83" t="s">
        <v>1498</v>
      </c>
      <c r="B249" t="s">
        <v>3751</v>
      </c>
      <c r="C249" t="s">
        <v>3346</v>
      </c>
      <c r="D249">
        <v>0</v>
      </c>
      <c r="E249">
        <v>0</v>
      </c>
      <c r="F249">
        <v>0</v>
      </c>
      <c r="G249">
        <v>0</v>
      </c>
      <c r="H249">
        <v>0</v>
      </c>
      <c r="I249">
        <v>0</v>
      </c>
      <c r="J249">
        <v>0</v>
      </c>
      <c r="K249">
        <v>0</v>
      </c>
      <c r="L249" s="83">
        <v>0</v>
      </c>
      <c r="M249">
        <v>0</v>
      </c>
      <c r="N249">
        <v>0</v>
      </c>
      <c r="O249">
        <v>0</v>
      </c>
      <c r="P249" t="s">
        <v>5312</v>
      </c>
      <c r="Q249" t="s">
        <v>5317</v>
      </c>
      <c r="R249" t="s">
        <v>5318</v>
      </c>
      <c r="S249" t="s">
        <v>5315</v>
      </c>
      <c r="T249" t="s">
        <v>5315</v>
      </c>
    </row>
    <row r="250" spans="1:20" x14ac:dyDescent="0.25">
      <c r="A250" s="83" t="s">
        <v>1501</v>
      </c>
      <c r="B250" t="s">
        <v>3752</v>
      </c>
      <c r="C250" t="s">
        <v>3346</v>
      </c>
      <c r="D250">
        <v>0</v>
      </c>
      <c r="E250">
        <v>0</v>
      </c>
      <c r="F250">
        <v>0</v>
      </c>
      <c r="G250">
        <v>0</v>
      </c>
      <c r="H250">
        <v>0</v>
      </c>
      <c r="I250">
        <v>0</v>
      </c>
      <c r="J250">
        <v>0</v>
      </c>
      <c r="K250">
        <v>0</v>
      </c>
      <c r="L250" s="83">
        <v>0</v>
      </c>
      <c r="M250">
        <v>0</v>
      </c>
      <c r="N250">
        <v>0</v>
      </c>
      <c r="O250">
        <v>0</v>
      </c>
      <c r="P250" t="s">
        <v>5312</v>
      </c>
      <c r="Q250" t="s">
        <v>5317</v>
      </c>
      <c r="R250" t="s">
        <v>5318</v>
      </c>
      <c r="S250" t="s">
        <v>5315</v>
      </c>
      <c r="T250" t="s">
        <v>5315</v>
      </c>
    </row>
    <row r="251" spans="1:20" x14ac:dyDescent="0.25">
      <c r="A251" s="83" t="s">
        <v>5392</v>
      </c>
      <c r="B251" t="s">
        <v>5393</v>
      </c>
      <c r="C251" t="s">
        <v>3334</v>
      </c>
      <c r="D251">
        <v>0.12</v>
      </c>
      <c r="E251">
        <v>0.09</v>
      </c>
      <c r="F251">
        <v>0.54</v>
      </c>
      <c r="G251">
        <v>0.45</v>
      </c>
      <c r="H251">
        <v>0.48</v>
      </c>
      <c r="I251">
        <v>0.93</v>
      </c>
      <c r="J251">
        <v>1.17</v>
      </c>
      <c r="K251">
        <v>0.81</v>
      </c>
      <c r="L251" s="83">
        <v>0.42</v>
      </c>
      <c r="M251">
        <v>0.06</v>
      </c>
      <c r="N251">
        <v>0.06</v>
      </c>
      <c r="O251">
        <v>0</v>
      </c>
      <c r="P251" t="s">
        <v>5312</v>
      </c>
      <c r="Q251" t="s">
        <v>5317</v>
      </c>
      <c r="R251" t="s">
        <v>5314</v>
      </c>
      <c r="S251" t="s">
        <v>5315</v>
      </c>
      <c r="T251" t="s">
        <v>5315</v>
      </c>
    </row>
    <row r="252" spans="1:20" x14ac:dyDescent="0.25">
      <c r="A252" s="83" t="s">
        <v>3753</v>
      </c>
      <c r="B252" t="s">
        <v>5394</v>
      </c>
      <c r="C252" t="s">
        <v>3334</v>
      </c>
      <c r="D252">
        <v>0</v>
      </c>
      <c r="E252">
        <v>0</v>
      </c>
      <c r="F252">
        <v>0</v>
      </c>
      <c r="G252">
        <v>0</v>
      </c>
      <c r="H252">
        <v>0</v>
      </c>
      <c r="I252">
        <v>0</v>
      </c>
      <c r="J252">
        <v>0</v>
      </c>
      <c r="K252">
        <v>0</v>
      </c>
      <c r="L252" s="83">
        <v>0</v>
      </c>
      <c r="M252">
        <v>0</v>
      </c>
      <c r="N252">
        <v>0</v>
      </c>
      <c r="O252">
        <v>0</v>
      </c>
      <c r="P252" t="s">
        <v>5312</v>
      </c>
      <c r="Q252" t="s">
        <v>5317</v>
      </c>
      <c r="R252" t="s">
        <v>5318</v>
      </c>
      <c r="S252" t="s">
        <v>5315</v>
      </c>
      <c r="T252" t="s">
        <v>5315</v>
      </c>
    </row>
    <row r="253" spans="1:20" x14ac:dyDescent="0.25">
      <c r="A253" s="83" t="s">
        <v>1540</v>
      </c>
      <c r="B253" t="s">
        <v>3754</v>
      </c>
      <c r="C253" t="s">
        <v>3334</v>
      </c>
      <c r="D253">
        <v>0.2</v>
      </c>
      <c r="E253">
        <v>0.15</v>
      </c>
      <c r="F253">
        <v>0.9</v>
      </c>
      <c r="G253">
        <v>0.75</v>
      </c>
      <c r="H253">
        <v>0.8</v>
      </c>
      <c r="I253">
        <v>1.55</v>
      </c>
      <c r="J253">
        <v>1.95</v>
      </c>
      <c r="K253">
        <v>1.35</v>
      </c>
      <c r="L253" s="83">
        <v>0.7</v>
      </c>
      <c r="M253">
        <v>0.1</v>
      </c>
      <c r="N253">
        <v>0.1</v>
      </c>
      <c r="O253">
        <v>0</v>
      </c>
      <c r="P253" t="s">
        <v>5312</v>
      </c>
      <c r="Q253" t="s">
        <v>5317</v>
      </c>
      <c r="R253" t="s">
        <v>5314</v>
      </c>
      <c r="S253" t="s">
        <v>5315</v>
      </c>
      <c r="T253" t="s">
        <v>5315</v>
      </c>
    </row>
    <row r="254" spans="1:20" x14ac:dyDescent="0.25">
      <c r="A254" s="83" t="s">
        <v>1917</v>
      </c>
      <c r="B254" t="s">
        <v>3755</v>
      </c>
      <c r="C254" t="s">
        <v>3334</v>
      </c>
      <c r="D254">
        <v>0.26</v>
      </c>
      <c r="E254">
        <v>0.2</v>
      </c>
      <c r="F254">
        <v>1.17</v>
      </c>
      <c r="G254">
        <v>0.98</v>
      </c>
      <c r="H254">
        <v>1.04</v>
      </c>
      <c r="I254">
        <v>2.02</v>
      </c>
      <c r="J254">
        <v>2.54</v>
      </c>
      <c r="K254">
        <v>1.76</v>
      </c>
      <c r="L254" s="83">
        <v>0.91</v>
      </c>
      <c r="M254">
        <v>0.13</v>
      </c>
      <c r="N254">
        <v>0.13</v>
      </c>
      <c r="O254">
        <v>0</v>
      </c>
      <c r="P254" t="s">
        <v>5312</v>
      </c>
      <c r="Q254" t="s">
        <v>5317</v>
      </c>
      <c r="R254" t="s">
        <v>5314</v>
      </c>
      <c r="S254" t="s">
        <v>5315</v>
      </c>
      <c r="T254" t="s">
        <v>5315</v>
      </c>
    </row>
    <row r="255" spans="1:20" x14ac:dyDescent="0.25">
      <c r="A255" s="83" t="s">
        <v>6832</v>
      </c>
      <c r="B255" t="s">
        <v>6831</v>
      </c>
      <c r="C255" t="s">
        <v>3334</v>
      </c>
      <c r="D255">
        <v>0</v>
      </c>
      <c r="E255">
        <v>0</v>
      </c>
      <c r="F255">
        <v>0</v>
      </c>
      <c r="G255">
        <v>0</v>
      </c>
      <c r="H255">
        <v>0</v>
      </c>
      <c r="I255">
        <v>0</v>
      </c>
      <c r="J255">
        <v>0</v>
      </c>
      <c r="K255">
        <v>0</v>
      </c>
      <c r="L255" s="83">
        <v>0</v>
      </c>
      <c r="M255">
        <v>0</v>
      </c>
      <c r="N255">
        <v>0</v>
      </c>
      <c r="O255">
        <v>0</v>
      </c>
      <c r="P255" t="s">
        <v>5312</v>
      </c>
      <c r="Q255" t="s">
        <v>5317</v>
      </c>
      <c r="R255" t="s">
        <v>5318</v>
      </c>
      <c r="S255" t="s">
        <v>5315</v>
      </c>
    </row>
    <row r="256" spans="1:20" x14ac:dyDescent="0.25">
      <c r="A256" s="83" t="s">
        <v>7161</v>
      </c>
      <c r="B256" t="s">
        <v>7160</v>
      </c>
      <c r="C256" t="s">
        <v>3334</v>
      </c>
      <c r="D256">
        <v>0</v>
      </c>
      <c r="E256">
        <v>0</v>
      </c>
      <c r="F256">
        <v>0</v>
      </c>
      <c r="G256">
        <v>0</v>
      </c>
      <c r="H256">
        <v>0</v>
      </c>
      <c r="I256">
        <v>0</v>
      </c>
      <c r="J256">
        <v>0</v>
      </c>
      <c r="K256">
        <v>0</v>
      </c>
      <c r="L256" s="83">
        <v>0</v>
      </c>
      <c r="M256">
        <v>0</v>
      </c>
      <c r="N256">
        <v>0</v>
      </c>
      <c r="O256">
        <v>0</v>
      </c>
      <c r="P256" t="s">
        <v>5312</v>
      </c>
      <c r="Q256" t="s">
        <v>5317</v>
      </c>
      <c r="R256" t="s">
        <v>5318</v>
      </c>
      <c r="S256" t="s">
        <v>5315</v>
      </c>
    </row>
    <row r="257" spans="1:20" x14ac:dyDescent="0.25">
      <c r="A257" s="83" t="s">
        <v>4522</v>
      </c>
      <c r="B257" t="s">
        <v>4523</v>
      </c>
      <c r="C257" t="s">
        <v>3455</v>
      </c>
      <c r="D257">
        <v>861.29</v>
      </c>
      <c r="E257">
        <v>861.29</v>
      </c>
      <c r="F257">
        <v>855</v>
      </c>
      <c r="G257">
        <v>845</v>
      </c>
      <c r="H257">
        <v>835</v>
      </c>
      <c r="I257">
        <v>820</v>
      </c>
      <c r="J257">
        <v>813</v>
      </c>
      <c r="K257">
        <v>813</v>
      </c>
      <c r="L257" s="83">
        <v>813</v>
      </c>
      <c r="M257">
        <v>835</v>
      </c>
      <c r="N257">
        <v>850</v>
      </c>
      <c r="O257">
        <v>861.29</v>
      </c>
      <c r="P257" t="s">
        <v>5319</v>
      </c>
      <c r="Q257" t="s">
        <v>5313</v>
      </c>
      <c r="R257" t="s">
        <v>5314</v>
      </c>
      <c r="S257" t="s">
        <v>5315</v>
      </c>
      <c r="T257" t="s">
        <v>5315</v>
      </c>
    </row>
    <row r="258" spans="1:20" x14ac:dyDescent="0.25">
      <c r="A258" s="83" t="s">
        <v>2001</v>
      </c>
      <c r="B258" t="s">
        <v>3759</v>
      </c>
      <c r="C258" t="s">
        <v>3346</v>
      </c>
      <c r="D258">
        <v>1.1200000000000001</v>
      </c>
      <c r="E258">
        <v>0.96</v>
      </c>
      <c r="F258">
        <v>2.2400000000000002</v>
      </c>
      <c r="G258">
        <v>2</v>
      </c>
      <c r="H258">
        <v>2</v>
      </c>
      <c r="I258">
        <v>2.64</v>
      </c>
      <c r="J258">
        <v>1.84</v>
      </c>
      <c r="K258">
        <v>1.68</v>
      </c>
      <c r="L258" s="83">
        <v>1.2</v>
      </c>
      <c r="M258">
        <v>0.64</v>
      </c>
      <c r="N258">
        <v>0.96</v>
      </c>
      <c r="O258">
        <v>1.04</v>
      </c>
      <c r="P258" t="s">
        <v>5312</v>
      </c>
      <c r="Q258" t="s">
        <v>5317</v>
      </c>
      <c r="R258" t="s">
        <v>5314</v>
      </c>
      <c r="S258" t="s">
        <v>5315</v>
      </c>
      <c r="T258" t="s">
        <v>5315</v>
      </c>
    </row>
    <row r="259" spans="1:20" x14ac:dyDescent="0.25">
      <c r="A259" s="83" t="s">
        <v>1514</v>
      </c>
      <c r="B259" t="s">
        <v>3760</v>
      </c>
      <c r="C259" t="s">
        <v>3346</v>
      </c>
      <c r="D259">
        <v>0</v>
      </c>
      <c r="E259">
        <v>0</v>
      </c>
      <c r="F259">
        <v>0</v>
      </c>
      <c r="G259">
        <v>0</v>
      </c>
      <c r="H259">
        <v>0</v>
      </c>
      <c r="I259">
        <v>0</v>
      </c>
      <c r="J259">
        <v>0</v>
      </c>
      <c r="K259">
        <v>0</v>
      </c>
      <c r="L259" s="83">
        <v>0</v>
      </c>
      <c r="M259">
        <v>0</v>
      </c>
      <c r="N259">
        <v>0</v>
      </c>
      <c r="O259">
        <v>0</v>
      </c>
      <c r="P259" t="s">
        <v>5312</v>
      </c>
      <c r="Q259" t="s">
        <v>5317</v>
      </c>
      <c r="R259" t="s">
        <v>5318</v>
      </c>
      <c r="S259" t="s">
        <v>5315</v>
      </c>
      <c r="T259" t="s">
        <v>5315</v>
      </c>
    </row>
    <row r="260" spans="1:20" x14ac:dyDescent="0.25">
      <c r="A260" s="83" t="s">
        <v>2290</v>
      </c>
      <c r="B260" t="s">
        <v>2289</v>
      </c>
      <c r="C260" t="s">
        <v>3346</v>
      </c>
      <c r="D260">
        <v>0</v>
      </c>
      <c r="E260">
        <v>0</v>
      </c>
      <c r="F260">
        <v>0</v>
      </c>
      <c r="G260">
        <v>0</v>
      </c>
      <c r="H260">
        <v>0</v>
      </c>
      <c r="I260">
        <v>0</v>
      </c>
      <c r="J260">
        <v>0</v>
      </c>
      <c r="K260">
        <v>0</v>
      </c>
      <c r="L260" s="83">
        <v>0</v>
      </c>
      <c r="M260">
        <v>0</v>
      </c>
      <c r="N260">
        <v>0</v>
      </c>
      <c r="O260">
        <v>0</v>
      </c>
      <c r="P260" t="s">
        <v>5312</v>
      </c>
      <c r="Q260" t="s">
        <v>5317</v>
      </c>
      <c r="R260" t="s">
        <v>5318</v>
      </c>
      <c r="S260" t="s">
        <v>5315</v>
      </c>
      <c r="T260" t="s">
        <v>5315</v>
      </c>
    </row>
    <row r="261" spans="1:20" x14ac:dyDescent="0.25">
      <c r="A261" s="83" t="s">
        <v>1397</v>
      </c>
      <c r="B261" t="s">
        <v>3761</v>
      </c>
      <c r="C261" t="s">
        <v>3346</v>
      </c>
      <c r="D261">
        <v>0</v>
      </c>
      <c r="E261">
        <v>0</v>
      </c>
      <c r="F261">
        <v>0</v>
      </c>
      <c r="G261">
        <v>0</v>
      </c>
      <c r="H261">
        <v>0</v>
      </c>
      <c r="I261">
        <v>0</v>
      </c>
      <c r="J261">
        <v>0</v>
      </c>
      <c r="K261">
        <v>0</v>
      </c>
      <c r="L261" s="83">
        <v>0</v>
      </c>
      <c r="M261">
        <v>0</v>
      </c>
      <c r="N261">
        <v>0</v>
      </c>
      <c r="O261">
        <v>0</v>
      </c>
      <c r="P261" t="s">
        <v>5312</v>
      </c>
      <c r="Q261" t="s">
        <v>5317</v>
      </c>
      <c r="R261" t="s">
        <v>5318</v>
      </c>
      <c r="S261" t="s">
        <v>5315</v>
      </c>
      <c r="T261" t="s">
        <v>5315</v>
      </c>
    </row>
    <row r="262" spans="1:20" x14ac:dyDescent="0.25">
      <c r="A262" s="83" t="s">
        <v>1400</v>
      </c>
      <c r="B262" t="s">
        <v>3762</v>
      </c>
      <c r="C262" t="s">
        <v>3346</v>
      </c>
      <c r="D262">
        <v>0</v>
      </c>
      <c r="E262">
        <v>0</v>
      </c>
      <c r="F262">
        <v>0</v>
      </c>
      <c r="G262">
        <v>0</v>
      </c>
      <c r="H262">
        <v>0</v>
      </c>
      <c r="I262">
        <v>0</v>
      </c>
      <c r="J262">
        <v>0</v>
      </c>
      <c r="K262">
        <v>0</v>
      </c>
      <c r="L262" s="83">
        <v>0</v>
      </c>
      <c r="M262">
        <v>0</v>
      </c>
      <c r="N262">
        <v>0</v>
      </c>
      <c r="O262">
        <v>0</v>
      </c>
      <c r="P262" t="s">
        <v>5312</v>
      </c>
      <c r="Q262" t="s">
        <v>5317</v>
      </c>
      <c r="R262" t="s">
        <v>5318</v>
      </c>
      <c r="S262" t="s">
        <v>5315</v>
      </c>
      <c r="T262" t="s">
        <v>5315</v>
      </c>
    </row>
    <row r="263" spans="1:20" x14ac:dyDescent="0.25">
      <c r="A263" s="83" t="s">
        <v>5395</v>
      </c>
      <c r="B263" t="s">
        <v>5396</v>
      </c>
      <c r="C263" t="s">
        <v>3346</v>
      </c>
      <c r="D263">
        <v>0</v>
      </c>
      <c r="E263">
        <v>0</v>
      </c>
      <c r="F263">
        <v>0</v>
      </c>
      <c r="G263">
        <v>0</v>
      </c>
      <c r="H263">
        <v>0</v>
      </c>
      <c r="I263">
        <v>0</v>
      </c>
      <c r="J263">
        <v>0</v>
      </c>
      <c r="K263">
        <v>0</v>
      </c>
      <c r="L263" s="83">
        <v>0</v>
      </c>
      <c r="M263">
        <v>0</v>
      </c>
      <c r="N263">
        <v>0</v>
      </c>
      <c r="O263">
        <v>0</v>
      </c>
      <c r="P263" t="s">
        <v>5312</v>
      </c>
      <c r="Q263" t="s">
        <v>5317</v>
      </c>
      <c r="R263" t="s">
        <v>5318</v>
      </c>
      <c r="S263" t="s">
        <v>5315</v>
      </c>
      <c r="T263" t="s">
        <v>5315</v>
      </c>
    </row>
    <row r="264" spans="1:20" x14ac:dyDescent="0.25">
      <c r="A264" s="83" t="s">
        <v>5397</v>
      </c>
      <c r="B264" t="s">
        <v>1752</v>
      </c>
      <c r="C264" t="s">
        <v>3346</v>
      </c>
      <c r="D264">
        <v>0</v>
      </c>
      <c r="E264">
        <v>0</v>
      </c>
      <c r="F264">
        <v>0</v>
      </c>
      <c r="G264">
        <v>0</v>
      </c>
      <c r="H264">
        <v>0</v>
      </c>
      <c r="I264">
        <v>0</v>
      </c>
      <c r="J264">
        <v>0</v>
      </c>
      <c r="K264">
        <v>0</v>
      </c>
      <c r="L264" s="83">
        <v>0</v>
      </c>
      <c r="M264">
        <v>0</v>
      </c>
      <c r="N264">
        <v>0</v>
      </c>
      <c r="O264">
        <v>0</v>
      </c>
      <c r="P264" t="s">
        <v>5312</v>
      </c>
      <c r="Q264" t="s">
        <v>5317</v>
      </c>
      <c r="R264" t="s">
        <v>5318</v>
      </c>
      <c r="S264" t="s">
        <v>5315</v>
      </c>
      <c r="T264" t="s">
        <v>5315</v>
      </c>
    </row>
    <row r="265" spans="1:20" x14ac:dyDescent="0.25">
      <c r="A265" s="83" t="s">
        <v>3763</v>
      </c>
      <c r="B265" t="s">
        <v>3764</v>
      </c>
      <c r="C265" t="s">
        <v>79</v>
      </c>
      <c r="D265">
        <v>17.5</v>
      </c>
      <c r="E265">
        <v>17.760000000000002</v>
      </c>
      <c r="F265">
        <v>17.600000000000001</v>
      </c>
      <c r="G265">
        <v>12.48</v>
      </c>
      <c r="H265">
        <v>17.739999999999998</v>
      </c>
      <c r="I265">
        <v>17.559999999999999</v>
      </c>
      <c r="J265">
        <v>16.12</v>
      </c>
      <c r="K265">
        <v>17.78</v>
      </c>
      <c r="L265" s="83">
        <v>17.43</v>
      </c>
      <c r="M265">
        <v>17.260000000000002</v>
      </c>
      <c r="N265">
        <v>15.81</v>
      </c>
      <c r="O265">
        <v>15.56</v>
      </c>
      <c r="P265" t="s">
        <v>5312</v>
      </c>
      <c r="Q265" t="s">
        <v>5313</v>
      </c>
      <c r="R265" t="s">
        <v>5314</v>
      </c>
      <c r="S265" t="s">
        <v>5315</v>
      </c>
      <c r="T265" t="s">
        <v>5315</v>
      </c>
    </row>
    <row r="266" spans="1:20" x14ac:dyDescent="0.25">
      <c r="A266" s="83" t="s">
        <v>3765</v>
      </c>
      <c r="B266" t="s">
        <v>3766</v>
      </c>
      <c r="C266" t="s">
        <v>3360</v>
      </c>
      <c r="D266">
        <v>1140</v>
      </c>
      <c r="E266">
        <v>1140</v>
      </c>
      <c r="F266">
        <v>1140</v>
      </c>
      <c r="G266">
        <v>1140</v>
      </c>
      <c r="H266">
        <v>1140</v>
      </c>
      <c r="I266">
        <v>1140</v>
      </c>
      <c r="J266">
        <v>1140</v>
      </c>
      <c r="K266">
        <v>1140</v>
      </c>
      <c r="L266" s="83">
        <v>1140</v>
      </c>
      <c r="M266">
        <v>1140</v>
      </c>
      <c r="N266">
        <v>1140</v>
      </c>
      <c r="O266">
        <v>1140</v>
      </c>
      <c r="P266" t="s">
        <v>5312</v>
      </c>
      <c r="Q266" t="s">
        <v>5313</v>
      </c>
      <c r="R266" t="s">
        <v>5314</v>
      </c>
      <c r="S266" t="s">
        <v>5315</v>
      </c>
      <c r="T266" t="s">
        <v>5315</v>
      </c>
    </row>
    <row r="267" spans="1:20" x14ac:dyDescent="0.25">
      <c r="A267" s="83" t="s">
        <v>3771</v>
      </c>
      <c r="B267" t="s">
        <v>3772</v>
      </c>
      <c r="C267" t="s">
        <v>3360</v>
      </c>
      <c r="D267">
        <v>1140</v>
      </c>
      <c r="E267">
        <v>1140</v>
      </c>
      <c r="F267">
        <v>1140</v>
      </c>
      <c r="G267">
        <v>1140</v>
      </c>
      <c r="H267">
        <v>1140</v>
      </c>
      <c r="I267">
        <v>1140</v>
      </c>
      <c r="J267">
        <v>1140</v>
      </c>
      <c r="K267">
        <v>1140</v>
      </c>
      <c r="L267" s="83">
        <v>1140</v>
      </c>
      <c r="M267">
        <v>1140</v>
      </c>
      <c r="N267">
        <v>1140</v>
      </c>
      <c r="O267">
        <v>1140</v>
      </c>
      <c r="P267" t="s">
        <v>5312</v>
      </c>
      <c r="Q267" t="s">
        <v>5313</v>
      </c>
      <c r="R267" t="s">
        <v>5314</v>
      </c>
      <c r="S267" t="s">
        <v>5315</v>
      </c>
      <c r="T267" t="s">
        <v>5315</v>
      </c>
    </row>
    <row r="268" spans="1:20" x14ac:dyDescent="0.25">
      <c r="A268" s="83" t="s">
        <v>2980</v>
      </c>
      <c r="B268" t="s">
        <v>5398</v>
      </c>
      <c r="C268" t="s">
        <v>130</v>
      </c>
      <c r="D268">
        <v>0</v>
      </c>
      <c r="E268">
        <v>0</v>
      </c>
      <c r="F268">
        <v>0</v>
      </c>
      <c r="G268">
        <v>0</v>
      </c>
      <c r="H268">
        <v>0</v>
      </c>
      <c r="I268">
        <v>0</v>
      </c>
      <c r="J268">
        <v>0</v>
      </c>
      <c r="K268">
        <v>0</v>
      </c>
      <c r="L268" s="83">
        <v>0</v>
      </c>
      <c r="M268">
        <v>0</v>
      </c>
      <c r="N268">
        <v>0</v>
      </c>
      <c r="O268">
        <v>0</v>
      </c>
      <c r="P268" t="s">
        <v>5312</v>
      </c>
      <c r="Q268" t="s">
        <v>5313</v>
      </c>
      <c r="R268" t="s">
        <v>5314</v>
      </c>
      <c r="S268" t="s">
        <v>5315</v>
      </c>
      <c r="T268" t="s">
        <v>5315</v>
      </c>
    </row>
    <row r="269" spans="1:20" x14ac:dyDescent="0.25">
      <c r="A269" s="83" t="s">
        <v>3777</v>
      </c>
      <c r="B269" t="s">
        <v>3778</v>
      </c>
      <c r="C269" t="s">
        <v>79</v>
      </c>
      <c r="D269">
        <v>5.42</v>
      </c>
      <c r="E269">
        <v>2.81</v>
      </c>
      <c r="F269">
        <v>3.45</v>
      </c>
      <c r="G269">
        <v>3.88</v>
      </c>
      <c r="H269">
        <v>3.47</v>
      </c>
      <c r="I269">
        <v>3.4</v>
      </c>
      <c r="J269">
        <v>2.36</v>
      </c>
      <c r="K269">
        <v>2.58</v>
      </c>
      <c r="L269" s="83">
        <v>2.34</v>
      </c>
      <c r="M269">
        <v>3.66</v>
      </c>
      <c r="N269">
        <v>1.38</v>
      </c>
      <c r="O269">
        <v>2.4500000000000002</v>
      </c>
      <c r="P269" t="s">
        <v>5312</v>
      </c>
      <c r="Q269" t="s">
        <v>5313</v>
      </c>
      <c r="R269" t="s">
        <v>5314</v>
      </c>
      <c r="S269" t="s">
        <v>5315</v>
      </c>
      <c r="T269" t="s">
        <v>5315</v>
      </c>
    </row>
    <row r="270" spans="1:20" x14ac:dyDescent="0.25">
      <c r="A270" s="83" t="s">
        <v>3783</v>
      </c>
      <c r="B270" t="s">
        <v>5399</v>
      </c>
      <c r="C270" t="s">
        <v>3455</v>
      </c>
      <c r="D270">
        <v>0.48</v>
      </c>
      <c r="E270">
        <v>0.78</v>
      </c>
      <c r="F270">
        <v>0.87</v>
      </c>
      <c r="G270">
        <v>0.74</v>
      </c>
      <c r="H270">
        <v>0.8</v>
      </c>
      <c r="I270">
        <v>0.73</v>
      </c>
      <c r="J270">
        <v>0.71</v>
      </c>
      <c r="K270">
        <v>0.64</v>
      </c>
      <c r="L270" s="83">
        <v>0.57999999999999996</v>
      </c>
      <c r="M270">
        <v>0.54</v>
      </c>
      <c r="N270">
        <v>0.35</v>
      </c>
      <c r="O270">
        <v>0.36</v>
      </c>
      <c r="P270" t="s">
        <v>5312</v>
      </c>
      <c r="Q270" t="s">
        <v>5313</v>
      </c>
      <c r="R270" t="s">
        <v>5314</v>
      </c>
      <c r="S270" t="s">
        <v>5315</v>
      </c>
      <c r="T270" t="s">
        <v>5315</v>
      </c>
    </row>
    <row r="271" spans="1:20" x14ac:dyDescent="0.25">
      <c r="A271" s="97" t="s">
        <v>3786</v>
      </c>
      <c r="B271" t="s">
        <v>3787</v>
      </c>
      <c r="C271" t="s">
        <v>3346</v>
      </c>
      <c r="D271" s="91">
        <v>0.38</v>
      </c>
      <c r="E271" s="91">
        <v>1.33</v>
      </c>
      <c r="F271" s="91">
        <v>0.82</v>
      </c>
      <c r="G271" s="91">
        <v>0.95</v>
      </c>
      <c r="H271" s="91">
        <v>1.25</v>
      </c>
      <c r="I271" s="91">
        <v>1.02</v>
      </c>
      <c r="J271" s="91">
        <v>1.93</v>
      </c>
      <c r="K271" s="91">
        <v>1.66</v>
      </c>
      <c r="L271" s="95">
        <v>2.48</v>
      </c>
      <c r="M271" s="91">
        <v>1.51</v>
      </c>
      <c r="N271" s="91">
        <v>0.03</v>
      </c>
      <c r="O271" s="91">
        <v>0</v>
      </c>
      <c r="P271" t="s">
        <v>5312</v>
      </c>
      <c r="Q271" t="s">
        <v>5317</v>
      </c>
      <c r="R271" t="s">
        <v>5314</v>
      </c>
      <c r="S271" t="s">
        <v>5315</v>
      </c>
      <c r="T271" t="s">
        <v>5400</v>
      </c>
    </row>
    <row r="272" spans="1:20" x14ac:dyDescent="0.25">
      <c r="A272" s="83" t="s">
        <v>3788</v>
      </c>
      <c r="B272" t="s">
        <v>3789</v>
      </c>
      <c r="C272" t="s">
        <v>3466</v>
      </c>
      <c r="D272">
        <v>65.95</v>
      </c>
      <c r="E272">
        <v>66.319999999999993</v>
      </c>
      <c r="F272">
        <v>67.86</v>
      </c>
      <c r="G272">
        <v>65.209999999999994</v>
      </c>
      <c r="H272">
        <v>70.099999999999994</v>
      </c>
      <c r="I272">
        <v>72</v>
      </c>
      <c r="J272">
        <v>72</v>
      </c>
      <c r="K272">
        <v>72</v>
      </c>
      <c r="L272" s="83">
        <v>72</v>
      </c>
      <c r="M272">
        <v>70.02</v>
      </c>
      <c r="N272">
        <v>67.92</v>
      </c>
      <c r="O272">
        <v>66.81</v>
      </c>
      <c r="P272" t="s">
        <v>5319</v>
      </c>
      <c r="Q272" t="s">
        <v>5313</v>
      </c>
      <c r="R272" t="s">
        <v>5314</v>
      </c>
      <c r="S272" t="s">
        <v>5315</v>
      </c>
      <c r="T272" t="s">
        <v>5315</v>
      </c>
    </row>
    <row r="273" spans="1:20" x14ac:dyDescent="0.25">
      <c r="A273" s="83" t="s">
        <v>3790</v>
      </c>
      <c r="B273" t="s">
        <v>3790</v>
      </c>
      <c r="C273" t="s">
        <v>3360</v>
      </c>
      <c r="D273">
        <v>16.059999999999999</v>
      </c>
      <c r="E273">
        <v>16.05</v>
      </c>
      <c r="F273">
        <v>13.53</v>
      </c>
      <c r="G273">
        <v>15.52</v>
      </c>
      <c r="H273">
        <v>16.059999999999999</v>
      </c>
      <c r="I273">
        <v>16.059999999999999</v>
      </c>
      <c r="J273">
        <v>16.059999999999999</v>
      </c>
      <c r="K273">
        <v>16.059999999999999</v>
      </c>
      <c r="L273" s="83">
        <v>16.059999999999999</v>
      </c>
      <c r="M273">
        <v>13.74</v>
      </c>
      <c r="N273">
        <v>16.059999999999999</v>
      </c>
      <c r="O273">
        <v>16.059999999999999</v>
      </c>
      <c r="P273" t="s">
        <v>5319</v>
      </c>
      <c r="Q273" t="s">
        <v>5313</v>
      </c>
      <c r="R273" t="s">
        <v>5314</v>
      </c>
      <c r="S273" t="s">
        <v>5315</v>
      </c>
      <c r="T273" t="s">
        <v>5315</v>
      </c>
    </row>
    <row r="274" spans="1:20" x14ac:dyDescent="0.25">
      <c r="A274" s="83" t="s">
        <v>3803</v>
      </c>
      <c r="B274" t="s">
        <v>3804</v>
      </c>
      <c r="C274" t="s">
        <v>79</v>
      </c>
      <c r="D274">
        <v>51.48</v>
      </c>
      <c r="E274">
        <v>51.44</v>
      </c>
      <c r="F274">
        <v>51</v>
      </c>
      <c r="G274">
        <v>50.38</v>
      </c>
      <c r="H274">
        <v>50.2</v>
      </c>
      <c r="I274">
        <v>49.54</v>
      </c>
      <c r="J274">
        <v>49.38</v>
      </c>
      <c r="K274">
        <v>49.5</v>
      </c>
      <c r="L274" s="83">
        <v>50.03</v>
      </c>
      <c r="M274">
        <v>50.43</v>
      </c>
      <c r="N274">
        <v>51.14</v>
      </c>
      <c r="O274">
        <v>51.68</v>
      </c>
      <c r="P274" t="s">
        <v>5319</v>
      </c>
      <c r="Q274" t="s">
        <v>5313</v>
      </c>
      <c r="R274" t="s">
        <v>5314</v>
      </c>
      <c r="S274" t="s">
        <v>5315</v>
      </c>
      <c r="T274" t="s">
        <v>5315</v>
      </c>
    </row>
    <row r="275" spans="1:20" x14ac:dyDescent="0.25">
      <c r="A275" s="83" t="s">
        <v>3282</v>
      </c>
      <c r="B275" t="s">
        <v>3281</v>
      </c>
      <c r="C275" t="s">
        <v>3360</v>
      </c>
      <c r="D275">
        <v>4.4000000000000004</v>
      </c>
      <c r="E275">
        <v>3.3</v>
      </c>
      <c r="F275">
        <v>19.8</v>
      </c>
      <c r="G275">
        <v>16.5</v>
      </c>
      <c r="H275">
        <v>17.600000000000001</v>
      </c>
      <c r="I275">
        <v>34.1</v>
      </c>
      <c r="J275">
        <v>42.9</v>
      </c>
      <c r="K275">
        <v>29.7</v>
      </c>
      <c r="L275" s="83">
        <v>15.4</v>
      </c>
      <c r="M275">
        <v>2.2000000000000002</v>
      </c>
      <c r="N275">
        <v>2.2000000000000002</v>
      </c>
      <c r="O275">
        <v>0</v>
      </c>
      <c r="P275" t="s">
        <v>5312</v>
      </c>
      <c r="Q275" t="s">
        <v>5317</v>
      </c>
      <c r="R275" t="s">
        <v>5314</v>
      </c>
      <c r="S275" t="s">
        <v>5315</v>
      </c>
      <c r="T275" t="s">
        <v>5315</v>
      </c>
    </row>
    <row r="276" spans="1:20" x14ac:dyDescent="0.25">
      <c r="A276" s="83" t="s">
        <v>2396</v>
      </c>
      <c r="B276" t="s">
        <v>3798</v>
      </c>
      <c r="C276" t="s">
        <v>3360</v>
      </c>
      <c r="D276">
        <v>5</v>
      </c>
      <c r="E276">
        <v>3.75</v>
      </c>
      <c r="F276">
        <v>22.5</v>
      </c>
      <c r="G276">
        <v>18.75</v>
      </c>
      <c r="H276">
        <v>20</v>
      </c>
      <c r="I276">
        <v>38.75</v>
      </c>
      <c r="J276">
        <v>48.75</v>
      </c>
      <c r="K276">
        <v>33.75</v>
      </c>
      <c r="L276" s="83">
        <v>17.5</v>
      </c>
      <c r="M276">
        <v>2.5</v>
      </c>
      <c r="N276">
        <v>2.5</v>
      </c>
      <c r="O276">
        <v>0</v>
      </c>
      <c r="P276" t="s">
        <v>5312</v>
      </c>
      <c r="Q276" t="s">
        <v>5317</v>
      </c>
      <c r="R276" t="s">
        <v>5314</v>
      </c>
      <c r="S276" t="s">
        <v>5315</v>
      </c>
      <c r="T276" t="s">
        <v>5315</v>
      </c>
    </row>
    <row r="277" spans="1:20" x14ac:dyDescent="0.25">
      <c r="A277" s="83" t="s">
        <v>4868</v>
      </c>
      <c r="B277" t="s">
        <v>5401</v>
      </c>
      <c r="C277" t="s">
        <v>3346</v>
      </c>
      <c r="D277">
        <v>36</v>
      </c>
      <c r="E277">
        <v>36</v>
      </c>
      <c r="F277">
        <v>36</v>
      </c>
      <c r="G277">
        <v>36</v>
      </c>
      <c r="H277">
        <v>36</v>
      </c>
      <c r="I277">
        <v>36</v>
      </c>
      <c r="J277">
        <v>36</v>
      </c>
      <c r="K277">
        <v>36</v>
      </c>
      <c r="L277" s="83">
        <v>36</v>
      </c>
      <c r="M277">
        <v>36</v>
      </c>
      <c r="N277">
        <v>36</v>
      </c>
      <c r="O277">
        <v>36</v>
      </c>
      <c r="P277" t="s">
        <v>5319</v>
      </c>
      <c r="Q277" t="s">
        <v>5317</v>
      </c>
      <c r="R277" t="s">
        <v>5314</v>
      </c>
      <c r="S277" t="s">
        <v>5315</v>
      </c>
      <c r="T277" t="s">
        <v>5315</v>
      </c>
    </row>
    <row r="278" spans="1:20" x14ac:dyDescent="0.25">
      <c r="A278" s="83" t="s">
        <v>3807</v>
      </c>
      <c r="B278" t="s">
        <v>3808</v>
      </c>
      <c r="C278" t="s">
        <v>224</v>
      </c>
      <c r="D278">
        <v>26</v>
      </c>
      <c r="E278">
        <v>26</v>
      </c>
      <c r="F278">
        <v>26</v>
      </c>
      <c r="G278">
        <v>26</v>
      </c>
      <c r="H278">
        <v>26</v>
      </c>
      <c r="I278">
        <v>26</v>
      </c>
      <c r="J278">
        <v>26</v>
      </c>
      <c r="K278">
        <v>26</v>
      </c>
      <c r="L278" s="83">
        <v>26</v>
      </c>
      <c r="M278">
        <v>26</v>
      </c>
      <c r="N278">
        <v>26</v>
      </c>
      <c r="O278">
        <v>26</v>
      </c>
      <c r="P278" t="s">
        <v>5319</v>
      </c>
      <c r="Q278" t="s">
        <v>5313</v>
      </c>
      <c r="R278" t="s">
        <v>5314</v>
      </c>
      <c r="S278" t="s">
        <v>5315</v>
      </c>
      <c r="T278" t="s">
        <v>5315</v>
      </c>
    </row>
    <row r="279" spans="1:20" x14ac:dyDescent="0.25">
      <c r="A279" s="83" t="s">
        <v>3809</v>
      </c>
      <c r="B279" t="s">
        <v>3810</v>
      </c>
      <c r="C279" t="s">
        <v>224</v>
      </c>
      <c r="D279">
        <v>28.9</v>
      </c>
      <c r="E279">
        <v>28.9</v>
      </c>
      <c r="F279">
        <v>28.9</v>
      </c>
      <c r="G279">
        <v>28.9</v>
      </c>
      <c r="H279">
        <v>28.9</v>
      </c>
      <c r="I279">
        <v>28.9</v>
      </c>
      <c r="J279">
        <v>28.9</v>
      </c>
      <c r="K279">
        <v>28.9</v>
      </c>
      <c r="L279" s="83">
        <v>28.9</v>
      </c>
      <c r="M279">
        <v>28.9</v>
      </c>
      <c r="N279">
        <v>28.9</v>
      </c>
      <c r="O279">
        <v>28.9</v>
      </c>
      <c r="P279" t="s">
        <v>5319</v>
      </c>
      <c r="Q279" t="s">
        <v>5313</v>
      </c>
      <c r="R279" t="s">
        <v>5314</v>
      </c>
      <c r="S279" t="s">
        <v>5315</v>
      </c>
      <c r="T279" t="s">
        <v>5315</v>
      </c>
    </row>
    <row r="280" spans="1:20" x14ac:dyDescent="0.25">
      <c r="A280" s="83" t="s">
        <v>3811</v>
      </c>
      <c r="B280" t="s">
        <v>3812</v>
      </c>
      <c r="C280" t="s">
        <v>224</v>
      </c>
      <c r="D280">
        <v>50</v>
      </c>
      <c r="E280">
        <v>50</v>
      </c>
      <c r="F280">
        <v>50</v>
      </c>
      <c r="G280">
        <v>50</v>
      </c>
      <c r="H280">
        <v>50</v>
      </c>
      <c r="I280">
        <v>50</v>
      </c>
      <c r="J280">
        <v>50</v>
      </c>
      <c r="K280">
        <v>50</v>
      </c>
      <c r="L280" s="83">
        <v>50</v>
      </c>
      <c r="M280">
        <v>50</v>
      </c>
      <c r="N280">
        <v>50</v>
      </c>
      <c r="O280">
        <v>50</v>
      </c>
      <c r="P280" t="s">
        <v>5319</v>
      </c>
      <c r="Q280" t="s">
        <v>5313</v>
      </c>
      <c r="R280" t="s">
        <v>5314</v>
      </c>
      <c r="S280" t="s">
        <v>5315</v>
      </c>
      <c r="T280" t="s">
        <v>5315</v>
      </c>
    </row>
    <row r="281" spans="1:20" x14ac:dyDescent="0.25">
      <c r="A281" s="83" t="s">
        <v>424</v>
      </c>
      <c r="B281" t="s">
        <v>3813</v>
      </c>
      <c r="C281" t="s">
        <v>3360</v>
      </c>
      <c r="D281">
        <v>5.0199999999999996</v>
      </c>
      <c r="E281">
        <v>6.35</v>
      </c>
      <c r="F281">
        <v>4.17</v>
      </c>
      <c r="G281">
        <v>2.16</v>
      </c>
      <c r="H281">
        <v>4.79</v>
      </c>
      <c r="I281">
        <v>7.15</v>
      </c>
      <c r="J281">
        <v>9.0500000000000007</v>
      </c>
      <c r="K281">
        <v>5.63</v>
      </c>
      <c r="L281" s="83">
        <v>2.65</v>
      </c>
      <c r="M281">
        <v>3.11</v>
      </c>
      <c r="N281">
        <v>5.67</v>
      </c>
      <c r="O281">
        <v>6.67</v>
      </c>
      <c r="P281" t="s">
        <v>5312</v>
      </c>
      <c r="Q281" t="s">
        <v>5313</v>
      </c>
      <c r="R281" t="s">
        <v>5314</v>
      </c>
      <c r="S281" t="s">
        <v>5315</v>
      </c>
      <c r="T281" t="s">
        <v>5315</v>
      </c>
    </row>
    <row r="282" spans="1:20" x14ac:dyDescent="0.25">
      <c r="A282" s="83" t="s">
        <v>5402</v>
      </c>
      <c r="B282" t="s">
        <v>5403</v>
      </c>
      <c r="C282" t="s">
        <v>3360</v>
      </c>
      <c r="D282">
        <v>4</v>
      </c>
      <c r="E282">
        <v>3</v>
      </c>
      <c r="F282">
        <v>18</v>
      </c>
      <c r="G282">
        <v>15</v>
      </c>
      <c r="H282">
        <v>16</v>
      </c>
      <c r="I282">
        <v>31</v>
      </c>
      <c r="J282">
        <v>39</v>
      </c>
      <c r="K282">
        <v>27</v>
      </c>
      <c r="L282" s="83">
        <v>14</v>
      </c>
      <c r="M282">
        <v>2</v>
      </c>
      <c r="N282">
        <v>2</v>
      </c>
      <c r="O282">
        <v>0</v>
      </c>
      <c r="P282" t="s">
        <v>5312</v>
      </c>
      <c r="Q282" t="s">
        <v>5317</v>
      </c>
      <c r="R282" t="s">
        <v>5314</v>
      </c>
      <c r="S282" t="s">
        <v>5315</v>
      </c>
      <c r="T282" t="s">
        <v>5315</v>
      </c>
    </row>
    <row r="283" spans="1:20" x14ac:dyDescent="0.25">
      <c r="A283" s="83" t="s">
        <v>1466</v>
      </c>
      <c r="B283" t="s">
        <v>1465</v>
      </c>
      <c r="C283" t="s">
        <v>3360</v>
      </c>
      <c r="D283">
        <v>11.85</v>
      </c>
      <c r="E283">
        <v>8.89</v>
      </c>
      <c r="F283">
        <v>53.31</v>
      </c>
      <c r="G283">
        <v>44.43</v>
      </c>
      <c r="H283">
        <v>47.39</v>
      </c>
      <c r="I283">
        <v>91.82</v>
      </c>
      <c r="J283">
        <v>115.51</v>
      </c>
      <c r="K283">
        <v>79.97</v>
      </c>
      <c r="L283" s="83">
        <v>41.47</v>
      </c>
      <c r="M283">
        <v>5.92</v>
      </c>
      <c r="N283">
        <v>5.92</v>
      </c>
      <c r="O283">
        <v>0</v>
      </c>
      <c r="P283" t="s">
        <v>5312</v>
      </c>
      <c r="Q283" t="s">
        <v>5317</v>
      </c>
      <c r="R283" t="s">
        <v>5314</v>
      </c>
      <c r="S283" t="s">
        <v>5315</v>
      </c>
      <c r="T283" t="s">
        <v>5315</v>
      </c>
    </row>
    <row r="284" spans="1:20" x14ac:dyDescent="0.25">
      <c r="A284" s="83" t="s">
        <v>1463</v>
      </c>
      <c r="B284" t="s">
        <v>3814</v>
      </c>
      <c r="C284" t="s">
        <v>3360</v>
      </c>
      <c r="D284">
        <v>12</v>
      </c>
      <c r="E284">
        <v>9</v>
      </c>
      <c r="F284">
        <v>54</v>
      </c>
      <c r="G284">
        <v>45</v>
      </c>
      <c r="H284">
        <v>48</v>
      </c>
      <c r="I284">
        <v>93</v>
      </c>
      <c r="J284">
        <v>117</v>
      </c>
      <c r="K284">
        <v>81</v>
      </c>
      <c r="L284" s="83">
        <v>42</v>
      </c>
      <c r="M284">
        <v>6</v>
      </c>
      <c r="N284">
        <v>6</v>
      </c>
      <c r="O284">
        <v>0</v>
      </c>
      <c r="P284" t="s">
        <v>5312</v>
      </c>
      <c r="Q284" t="s">
        <v>5317</v>
      </c>
      <c r="R284" t="s">
        <v>5314</v>
      </c>
      <c r="S284" t="s">
        <v>5315</v>
      </c>
      <c r="T284" t="s">
        <v>5315</v>
      </c>
    </row>
    <row r="285" spans="1:20" x14ac:dyDescent="0.25">
      <c r="A285" s="83" t="s">
        <v>843</v>
      </c>
      <c r="B285" t="s">
        <v>3815</v>
      </c>
      <c r="C285" t="s">
        <v>3360</v>
      </c>
      <c r="D285">
        <v>10</v>
      </c>
      <c r="E285">
        <v>7.5</v>
      </c>
      <c r="F285">
        <v>45</v>
      </c>
      <c r="G285">
        <v>37.5</v>
      </c>
      <c r="H285">
        <v>40</v>
      </c>
      <c r="I285">
        <v>77.5</v>
      </c>
      <c r="J285">
        <v>97.5</v>
      </c>
      <c r="K285">
        <v>67.5</v>
      </c>
      <c r="L285" s="83">
        <v>35</v>
      </c>
      <c r="M285">
        <v>5</v>
      </c>
      <c r="N285">
        <v>5</v>
      </c>
      <c r="O285">
        <v>0</v>
      </c>
      <c r="P285" t="s">
        <v>5312</v>
      </c>
      <c r="Q285" t="s">
        <v>5317</v>
      </c>
      <c r="R285" t="s">
        <v>5314</v>
      </c>
      <c r="S285" t="s">
        <v>5315</v>
      </c>
      <c r="T285" t="s">
        <v>5315</v>
      </c>
    </row>
    <row r="286" spans="1:20" x14ac:dyDescent="0.25">
      <c r="A286" s="83" t="s">
        <v>3816</v>
      </c>
      <c r="B286" t="s">
        <v>3817</v>
      </c>
      <c r="C286" t="s">
        <v>3360</v>
      </c>
      <c r="D286">
        <v>0.63</v>
      </c>
      <c r="E286">
        <v>0.54</v>
      </c>
      <c r="F286">
        <v>1.26</v>
      </c>
      <c r="G286">
        <v>1.1299999999999999</v>
      </c>
      <c r="H286">
        <v>1.1299999999999999</v>
      </c>
      <c r="I286">
        <v>1.49</v>
      </c>
      <c r="J286">
        <v>1.04</v>
      </c>
      <c r="K286">
        <v>0.95</v>
      </c>
      <c r="L286" s="83">
        <v>0.68</v>
      </c>
      <c r="M286">
        <v>0.36</v>
      </c>
      <c r="N286">
        <v>0.54</v>
      </c>
      <c r="O286">
        <v>0.59</v>
      </c>
      <c r="P286" t="s">
        <v>5312</v>
      </c>
      <c r="Q286" t="s">
        <v>5317</v>
      </c>
      <c r="R286" t="s">
        <v>5314</v>
      </c>
      <c r="S286" t="s">
        <v>5315</v>
      </c>
      <c r="T286" t="s">
        <v>5315</v>
      </c>
    </row>
    <row r="287" spans="1:20" x14ac:dyDescent="0.25">
      <c r="A287" s="83" t="s">
        <v>3818</v>
      </c>
      <c r="B287" t="s">
        <v>3819</v>
      </c>
      <c r="C287" t="s">
        <v>3360</v>
      </c>
      <c r="D287">
        <v>0.91</v>
      </c>
      <c r="E287">
        <v>0.78</v>
      </c>
      <c r="F287">
        <v>1.83</v>
      </c>
      <c r="G287">
        <v>1.63</v>
      </c>
      <c r="H287">
        <v>1.63</v>
      </c>
      <c r="I287">
        <v>2.15</v>
      </c>
      <c r="J287">
        <v>1.5</v>
      </c>
      <c r="K287">
        <v>1.37</v>
      </c>
      <c r="L287" s="83">
        <v>0.98</v>
      </c>
      <c r="M287">
        <v>0.52</v>
      </c>
      <c r="N287">
        <v>0.78</v>
      </c>
      <c r="O287">
        <v>0.85</v>
      </c>
      <c r="P287" t="s">
        <v>5312</v>
      </c>
      <c r="Q287" t="s">
        <v>5317</v>
      </c>
      <c r="R287" t="s">
        <v>5314</v>
      </c>
      <c r="S287" t="s">
        <v>5315</v>
      </c>
      <c r="T287" t="s">
        <v>5315</v>
      </c>
    </row>
    <row r="288" spans="1:20" x14ac:dyDescent="0.25">
      <c r="A288" s="83" t="s">
        <v>3756</v>
      </c>
      <c r="B288" t="s">
        <v>3757</v>
      </c>
      <c r="C288" t="s">
        <v>3455</v>
      </c>
      <c r="D288">
        <v>147.80000000000001</v>
      </c>
      <c r="E288">
        <v>147.80000000000001</v>
      </c>
      <c r="F288">
        <v>147.80000000000001</v>
      </c>
      <c r="G288">
        <v>147.80000000000001</v>
      </c>
      <c r="H288">
        <v>143.5</v>
      </c>
      <c r="I288">
        <v>143.5</v>
      </c>
      <c r="J288">
        <v>143.5</v>
      </c>
      <c r="K288">
        <v>143.5</v>
      </c>
      <c r="L288" s="83">
        <v>143.5</v>
      </c>
      <c r="M288">
        <v>147.80000000000001</v>
      </c>
      <c r="N288">
        <v>147.80000000000001</v>
      </c>
      <c r="O288">
        <v>147.80000000000001</v>
      </c>
      <c r="P288" t="s">
        <v>5319</v>
      </c>
      <c r="Q288" t="s">
        <v>5313</v>
      </c>
      <c r="R288" t="s">
        <v>5314</v>
      </c>
      <c r="S288" t="s">
        <v>5315</v>
      </c>
      <c r="T288" t="s">
        <v>5315</v>
      </c>
    </row>
    <row r="289" spans="1:20" x14ac:dyDescent="0.25">
      <c r="A289" s="83" t="s">
        <v>416</v>
      </c>
      <c r="B289" t="s">
        <v>3822</v>
      </c>
      <c r="C289" t="s">
        <v>224</v>
      </c>
      <c r="D289">
        <v>22</v>
      </c>
      <c r="E289">
        <v>22</v>
      </c>
      <c r="F289">
        <v>22</v>
      </c>
      <c r="G289">
        <v>22</v>
      </c>
      <c r="H289">
        <v>22</v>
      </c>
      <c r="I289">
        <v>22</v>
      </c>
      <c r="J289">
        <v>22</v>
      </c>
      <c r="K289">
        <v>22</v>
      </c>
      <c r="L289" s="83">
        <v>22</v>
      </c>
      <c r="M289">
        <v>22</v>
      </c>
      <c r="N289">
        <v>22</v>
      </c>
      <c r="O289">
        <v>22</v>
      </c>
      <c r="P289" t="s">
        <v>5319</v>
      </c>
      <c r="Q289" t="s">
        <v>5313</v>
      </c>
      <c r="R289" t="s">
        <v>5314</v>
      </c>
      <c r="S289" t="s">
        <v>5315</v>
      </c>
      <c r="T289" t="s">
        <v>5315</v>
      </c>
    </row>
    <row r="290" spans="1:20" x14ac:dyDescent="0.25">
      <c r="A290" s="83" t="s">
        <v>525</v>
      </c>
      <c r="B290" t="s">
        <v>3823</v>
      </c>
      <c r="C290" t="s">
        <v>224</v>
      </c>
      <c r="D290">
        <v>26</v>
      </c>
      <c r="E290">
        <v>26</v>
      </c>
      <c r="F290">
        <v>26</v>
      </c>
      <c r="G290">
        <v>26</v>
      </c>
      <c r="H290">
        <v>26</v>
      </c>
      <c r="I290">
        <v>26</v>
      </c>
      <c r="J290">
        <v>26</v>
      </c>
      <c r="K290">
        <v>26</v>
      </c>
      <c r="L290" s="83">
        <v>26</v>
      </c>
      <c r="M290">
        <v>26</v>
      </c>
      <c r="N290">
        <v>26</v>
      </c>
      <c r="O290">
        <v>26</v>
      </c>
      <c r="P290" t="s">
        <v>5319</v>
      </c>
      <c r="Q290" t="s">
        <v>5313</v>
      </c>
      <c r="R290" t="s">
        <v>5314</v>
      </c>
      <c r="S290" t="s">
        <v>5315</v>
      </c>
      <c r="T290" t="s">
        <v>5315</v>
      </c>
    </row>
    <row r="291" spans="1:20" x14ac:dyDescent="0.25">
      <c r="A291" s="83" t="s">
        <v>3824</v>
      </c>
      <c r="B291" t="s">
        <v>3825</v>
      </c>
      <c r="C291" t="s">
        <v>3346</v>
      </c>
      <c r="D291">
        <v>184.6</v>
      </c>
      <c r="E291">
        <v>183.23</v>
      </c>
      <c r="F291">
        <v>188.49</v>
      </c>
      <c r="G291">
        <v>107.73</v>
      </c>
      <c r="H291">
        <v>82.01</v>
      </c>
      <c r="I291">
        <v>61.4</v>
      </c>
      <c r="J291">
        <v>56.17</v>
      </c>
      <c r="K291">
        <v>58.52</v>
      </c>
      <c r="L291" s="83">
        <v>50.21</v>
      </c>
      <c r="M291">
        <v>52.15</v>
      </c>
      <c r="N291">
        <v>45.4</v>
      </c>
      <c r="O291">
        <v>36.51</v>
      </c>
      <c r="P291" t="s">
        <v>5319</v>
      </c>
      <c r="Q291" t="s">
        <v>5317</v>
      </c>
      <c r="R291" t="s">
        <v>5314</v>
      </c>
      <c r="S291" t="s">
        <v>5315</v>
      </c>
      <c r="T291" t="s">
        <v>5315</v>
      </c>
    </row>
    <row r="292" spans="1:20" x14ac:dyDescent="0.25">
      <c r="A292" s="83" t="s">
        <v>3826</v>
      </c>
      <c r="B292" t="s">
        <v>3827</v>
      </c>
      <c r="C292" t="s">
        <v>3334</v>
      </c>
      <c r="D292">
        <v>199</v>
      </c>
      <c r="E292">
        <v>199</v>
      </c>
      <c r="F292">
        <v>199</v>
      </c>
      <c r="G292">
        <v>199</v>
      </c>
      <c r="H292">
        <v>199</v>
      </c>
      <c r="I292">
        <v>199</v>
      </c>
      <c r="J292">
        <v>199</v>
      </c>
      <c r="K292">
        <v>199</v>
      </c>
      <c r="L292" s="83">
        <v>199</v>
      </c>
      <c r="M292">
        <v>199</v>
      </c>
      <c r="N292">
        <v>199</v>
      </c>
      <c r="O292">
        <v>199</v>
      </c>
      <c r="P292" t="s">
        <v>5319</v>
      </c>
      <c r="Q292" t="s">
        <v>5317</v>
      </c>
      <c r="R292" t="s">
        <v>5314</v>
      </c>
      <c r="S292" t="s">
        <v>5315</v>
      </c>
      <c r="T292" t="s">
        <v>5315</v>
      </c>
    </row>
    <row r="293" spans="1:20" x14ac:dyDescent="0.25">
      <c r="A293" s="83" t="s">
        <v>3829</v>
      </c>
      <c r="B293" t="s">
        <v>3829</v>
      </c>
      <c r="C293" t="s">
        <v>3334</v>
      </c>
      <c r="D293">
        <v>236</v>
      </c>
      <c r="E293">
        <v>236</v>
      </c>
      <c r="F293">
        <v>236</v>
      </c>
      <c r="G293">
        <v>236</v>
      </c>
      <c r="H293">
        <v>236</v>
      </c>
      <c r="I293">
        <v>236</v>
      </c>
      <c r="J293">
        <v>236</v>
      </c>
      <c r="K293">
        <v>236</v>
      </c>
      <c r="L293" s="83">
        <v>236</v>
      </c>
      <c r="M293">
        <v>236</v>
      </c>
      <c r="N293">
        <v>236</v>
      </c>
      <c r="O293">
        <v>236</v>
      </c>
      <c r="P293" t="s">
        <v>5319</v>
      </c>
      <c r="Q293" t="s">
        <v>5317</v>
      </c>
      <c r="R293" t="s">
        <v>5314</v>
      </c>
      <c r="S293" t="s">
        <v>5315</v>
      </c>
      <c r="T293" t="s">
        <v>5315</v>
      </c>
    </row>
    <row r="294" spans="1:20" x14ac:dyDescent="0.25">
      <c r="A294" s="83" t="s">
        <v>2706</v>
      </c>
      <c r="B294" t="s">
        <v>5404</v>
      </c>
      <c r="C294" t="s">
        <v>130</v>
      </c>
      <c r="D294">
        <v>0</v>
      </c>
      <c r="E294">
        <v>0</v>
      </c>
      <c r="F294">
        <v>0</v>
      </c>
      <c r="G294">
        <v>0</v>
      </c>
      <c r="H294">
        <v>0</v>
      </c>
      <c r="I294">
        <v>0</v>
      </c>
      <c r="J294">
        <v>0</v>
      </c>
      <c r="K294">
        <v>0</v>
      </c>
      <c r="L294" s="83">
        <v>0</v>
      </c>
      <c r="M294">
        <v>0</v>
      </c>
      <c r="N294">
        <v>0</v>
      </c>
      <c r="O294">
        <v>0</v>
      </c>
      <c r="P294" t="s">
        <v>5312</v>
      </c>
      <c r="Q294" t="s">
        <v>5313</v>
      </c>
      <c r="R294" t="s">
        <v>5318</v>
      </c>
      <c r="S294" t="s">
        <v>5315</v>
      </c>
      <c r="T294" t="s">
        <v>5315</v>
      </c>
    </row>
    <row r="295" spans="1:20" x14ac:dyDescent="0.25">
      <c r="A295" s="83" t="s">
        <v>5405</v>
      </c>
      <c r="B295" t="s">
        <v>5406</v>
      </c>
      <c r="C295" t="s">
        <v>3392</v>
      </c>
      <c r="D295">
        <v>7.5</v>
      </c>
      <c r="E295">
        <v>7.5</v>
      </c>
      <c r="F295">
        <v>7.5</v>
      </c>
      <c r="G295">
        <v>7.5</v>
      </c>
      <c r="H295">
        <v>7.5</v>
      </c>
      <c r="I295">
        <v>7.5</v>
      </c>
      <c r="J295">
        <v>7.5</v>
      </c>
      <c r="K295">
        <v>7.5</v>
      </c>
      <c r="L295" s="83">
        <v>7.5</v>
      </c>
      <c r="M295">
        <v>7.5</v>
      </c>
      <c r="N295">
        <v>7.5</v>
      </c>
      <c r="O295">
        <v>7.5</v>
      </c>
      <c r="P295" t="s">
        <v>5319</v>
      </c>
      <c r="Q295" t="s">
        <v>5317</v>
      </c>
      <c r="R295" t="s">
        <v>5314</v>
      </c>
      <c r="S295" t="s">
        <v>5315</v>
      </c>
      <c r="T295" t="s">
        <v>5315</v>
      </c>
    </row>
    <row r="296" spans="1:20" x14ac:dyDescent="0.25">
      <c r="A296" s="83" t="s">
        <v>3874</v>
      </c>
      <c r="B296" t="s">
        <v>3875</v>
      </c>
      <c r="C296" t="s">
        <v>3392</v>
      </c>
      <c r="D296">
        <v>48.1</v>
      </c>
      <c r="E296">
        <v>48.1</v>
      </c>
      <c r="F296">
        <v>48.1</v>
      </c>
      <c r="G296">
        <v>48.1</v>
      </c>
      <c r="H296">
        <v>48.1</v>
      </c>
      <c r="I296">
        <v>48.1</v>
      </c>
      <c r="J296">
        <v>48.1</v>
      </c>
      <c r="K296">
        <v>48.1</v>
      </c>
      <c r="L296" s="83">
        <v>48.1</v>
      </c>
      <c r="M296">
        <v>48.1</v>
      </c>
      <c r="N296">
        <v>48.1</v>
      </c>
      <c r="O296">
        <v>48.1</v>
      </c>
      <c r="P296" t="s">
        <v>5319</v>
      </c>
      <c r="Q296" t="s">
        <v>5317</v>
      </c>
      <c r="R296" t="s">
        <v>5314</v>
      </c>
      <c r="S296" t="s">
        <v>5315</v>
      </c>
      <c r="T296" t="s">
        <v>5315</v>
      </c>
    </row>
    <row r="297" spans="1:20" x14ac:dyDescent="0.25">
      <c r="A297" s="83" t="s">
        <v>3834</v>
      </c>
      <c r="B297" t="s">
        <v>3835</v>
      </c>
      <c r="C297" t="s">
        <v>3392</v>
      </c>
      <c r="D297">
        <v>45.42</v>
      </c>
      <c r="E297">
        <v>45.42</v>
      </c>
      <c r="F297">
        <v>45.42</v>
      </c>
      <c r="G297">
        <v>45.42</v>
      </c>
      <c r="H297">
        <v>45.42</v>
      </c>
      <c r="I297">
        <v>45.42</v>
      </c>
      <c r="J297">
        <v>45.42</v>
      </c>
      <c r="K297">
        <v>45.42</v>
      </c>
      <c r="L297" s="83">
        <v>45.42</v>
      </c>
      <c r="M297">
        <v>45.42</v>
      </c>
      <c r="N297">
        <v>45.42</v>
      </c>
      <c r="O297">
        <v>45.42</v>
      </c>
      <c r="P297" t="s">
        <v>5319</v>
      </c>
      <c r="Q297" t="s">
        <v>5317</v>
      </c>
      <c r="R297" t="s">
        <v>5314</v>
      </c>
      <c r="S297" t="s">
        <v>5315</v>
      </c>
      <c r="T297" t="s">
        <v>5315</v>
      </c>
    </row>
    <row r="298" spans="1:20" x14ac:dyDescent="0.25">
      <c r="A298" s="83" t="s">
        <v>783</v>
      </c>
      <c r="B298" t="s">
        <v>3840</v>
      </c>
      <c r="C298" t="s">
        <v>130</v>
      </c>
      <c r="D298">
        <v>0</v>
      </c>
      <c r="E298">
        <v>0</v>
      </c>
      <c r="F298">
        <v>0</v>
      </c>
      <c r="G298">
        <v>0</v>
      </c>
      <c r="H298">
        <v>0</v>
      </c>
      <c r="I298">
        <v>0</v>
      </c>
      <c r="J298">
        <v>0</v>
      </c>
      <c r="K298">
        <v>0</v>
      </c>
      <c r="L298" s="83">
        <v>0</v>
      </c>
      <c r="M298">
        <v>0</v>
      </c>
      <c r="N298">
        <v>0</v>
      </c>
      <c r="O298">
        <v>0</v>
      </c>
      <c r="P298" t="s">
        <v>5312</v>
      </c>
      <c r="Q298" t="s">
        <v>5313</v>
      </c>
      <c r="R298" t="s">
        <v>5318</v>
      </c>
      <c r="S298" t="s">
        <v>5315</v>
      </c>
    </row>
    <row r="299" spans="1:20" x14ac:dyDescent="0.25">
      <c r="A299" s="83" t="s">
        <v>475</v>
      </c>
      <c r="B299" t="s">
        <v>3841</v>
      </c>
      <c r="C299" t="s">
        <v>224</v>
      </c>
      <c r="D299">
        <v>11</v>
      </c>
      <c r="E299">
        <v>11</v>
      </c>
      <c r="F299">
        <v>11</v>
      </c>
      <c r="G299">
        <v>11</v>
      </c>
      <c r="H299">
        <v>11</v>
      </c>
      <c r="I299">
        <v>11</v>
      </c>
      <c r="J299">
        <v>11</v>
      </c>
      <c r="K299">
        <v>11</v>
      </c>
      <c r="L299" s="83">
        <v>11</v>
      </c>
      <c r="M299">
        <v>11</v>
      </c>
      <c r="N299">
        <v>11</v>
      </c>
      <c r="O299">
        <v>11</v>
      </c>
      <c r="P299" t="s">
        <v>5319</v>
      </c>
      <c r="Q299" t="s">
        <v>5313</v>
      </c>
      <c r="R299" t="s">
        <v>5314</v>
      </c>
      <c r="S299" t="s">
        <v>5315</v>
      </c>
      <c r="T299" t="s">
        <v>5315</v>
      </c>
    </row>
    <row r="300" spans="1:20" x14ac:dyDescent="0.25">
      <c r="A300" s="83" t="s">
        <v>3842</v>
      </c>
      <c r="B300" t="s">
        <v>3843</v>
      </c>
      <c r="C300" t="s">
        <v>224</v>
      </c>
      <c r="D300">
        <v>11</v>
      </c>
      <c r="E300">
        <v>11</v>
      </c>
      <c r="F300">
        <v>11</v>
      </c>
      <c r="G300">
        <v>11</v>
      </c>
      <c r="H300">
        <v>11</v>
      </c>
      <c r="I300">
        <v>11</v>
      </c>
      <c r="J300">
        <v>11</v>
      </c>
      <c r="K300">
        <v>11</v>
      </c>
      <c r="L300" s="83">
        <v>11</v>
      </c>
      <c r="M300">
        <v>11</v>
      </c>
      <c r="N300">
        <v>11</v>
      </c>
      <c r="O300">
        <v>11</v>
      </c>
      <c r="P300" t="s">
        <v>5319</v>
      </c>
      <c r="Q300" t="s">
        <v>5313</v>
      </c>
      <c r="R300" t="s">
        <v>5314</v>
      </c>
      <c r="S300" t="s">
        <v>5315</v>
      </c>
      <c r="T300" t="s">
        <v>5315</v>
      </c>
    </row>
    <row r="301" spans="1:20" x14ac:dyDescent="0.25">
      <c r="A301" s="83" t="s">
        <v>3844</v>
      </c>
      <c r="B301" t="s">
        <v>3845</v>
      </c>
      <c r="C301" t="s">
        <v>3360</v>
      </c>
      <c r="D301">
        <v>93</v>
      </c>
      <c r="E301">
        <v>93</v>
      </c>
      <c r="F301">
        <v>93</v>
      </c>
      <c r="G301">
        <v>93</v>
      </c>
      <c r="H301">
        <v>93</v>
      </c>
      <c r="I301">
        <v>93</v>
      </c>
      <c r="J301">
        <v>93</v>
      </c>
      <c r="K301">
        <v>93</v>
      </c>
      <c r="L301" s="83">
        <v>93</v>
      </c>
      <c r="M301">
        <v>93</v>
      </c>
      <c r="N301">
        <v>93</v>
      </c>
      <c r="O301">
        <v>93</v>
      </c>
      <c r="P301" t="s">
        <v>5319</v>
      </c>
      <c r="Q301" t="s">
        <v>5313</v>
      </c>
      <c r="R301" t="s">
        <v>5314</v>
      </c>
      <c r="S301" t="s">
        <v>5315</v>
      </c>
      <c r="T301" t="s">
        <v>5315</v>
      </c>
    </row>
    <row r="302" spans="1:20" x14ac:dyDescent="0.25">
      <c r="A302" s="83" t="s">
        <v>3135</v>
      </c>
      <c r="B302" t="s">
        <v>3846</v>
      </c>
      <c r="C302" t="s">
        <v>3360</v>
      </c>
      <c r="D302">
        <v>1.8</v>
      </c>
      <c r="E302">
        <v>2.4</v>
      </c>
      <c r="F302">
        <v>2.7</v>
      </c>
      <c r="G302">
        <v>2.2000000000000002</v>
      </c>
      <c r="H302">
        <v>1.6</v>
      </c>
      <c r="I302">
        <v>1.7</v>
      </c>
      <c r="J302">
        <v>2.2000000000000002</v>
      </c>
      <c r="K302">
        <v>2</v>
      </c>
      <c r="L302" s="83">
        <v>1.4</v>
      </c>
      <c r="M302">
        <v>0.4</v>
      </c>
      <c r="N302">
        <v>0.1</v>
      </c>
      <c r="O302">
        <v>0.9</v>
      </c>
      <c r="P302" t="s">
        <v>5319</v>
      </c>
      <c r="Q302" t="s">
        <v>5313</v>
      </c>
      <c r="R302" t="s">
        <v>5314</v>
      </c>
      <c r="S302" t="s">
        <v>5315</v>
      </c>
      <c r="T302" t="s">
        <v>5315</v>
      </c>
    </row>
    <row r="303" spans="1:20" x14ac:dyDescent="0.25">
      <c r="A303" s="83" t="s">
        <v>4381</v>
      </c>
      <c r="B303" t="s">
        <v>4382</v>
      </c>
      <c r="C303" t="s">
        <v>3360</v>
      </c>
      <c r="D303">
        <v>380</v>
      </c>
      <c r="E303">
        <v>380</v>
      </c>
      <c r="F303">
        <v>380</v>
      </c>
      <c r="G303">
        <v>380</v>
      </c>
      <c r="H303">
        <v>380</v>
      </c>
      <c r="I303">
        <v>380</v>
      </c>
      <c r="J303">
        <v>380</v>
      </c>
      <c r="K303">
        <v>380</v>
      </c>
      <c r="L303" s="83">
        <v>380</v>
      </c>
      <c r="M303">
        <v>380</v>
      </c>
      <c r="N303">
        <v>380</v>
      </c>
      <c r="O303">
        <v>380</v>
      </c>
      <c r="P303" t="s">
        <v>5319</v>
      </c>
      <c r="Q303" t="s">
        <v>5313</v>
      </c>
      <c r="R303" t="s">
        <v>5314</v>
      </c>
      <c r="S303" t="s">
        <v>5315</v>
      </c>
      <c r="T303" t="s">
        <v>5315</v>
      </c>
    </row>
    <row r="304" spans="1:20" x14ac:dyDescent="0.25">
      <c r="A304" s="83" t="s">
        <v>3850</v>
      </c>
      <c r="B304" t="s">
        <v>3851</v>
      </c>
      <c r="C304" t="s">
        <v>3346</v>
      </c>
      <c r="D304">
        <v>0.08</v>
      </c>
      <c r="E304">
        <v>0</v>
      </c>
      <c r="F304">
        <v>0.05</v>
      </c>
      <c r="G304">
        <v>0.06</v>
      </c>
      <c r="H304">
        <v>0.01</v>
      </c>
      <c r="I304">
        <v>0.08</v>
      </c>
      <c r="J304">
        <v>0.06</v>
      </c>
      <c r="K304">
        <v>0.06</v>
      </c>
      <c r="L304" s="83">
        <v>0.1</v>
      </c>
      <c r="M304">
        <v>0.01</v>
      </c>
      <c r="N304">
        <v>0.02</v>
      </c>
      <c r="O304">
        <v>0.04</v>
      </c>
      <c r="P304" t="s">
        <v>5312</v>
      </c>
      <c r="Q304" t="s">
        <v>5317</v>
      </c>
      <c r="R304" t="s">
        <v>5314</v>
      </c>
      <c r="S304" t="s">
        <v>5315</v>
      </c>
      <c r="T304" t="s">
        <v>5315</v>
      </c>
    </row>
    <row r="305" spans="1:20" x14ac:dyDescent="0.25">
      <c r="A305" s="83" t="s">
        <v>173</v>
      </c>
      <c r="B305" t="s">
        <v>3852</v>
      </c>
      <c r="C305" t="s">
        <v>130</v>
      </c>
      <c r="D305">
        <v>9.34</v>
      </c>
      <c r="E305">
        <v>9.1199999999999992</v>
      </c>
      <c r="F305">
        <v>9.4600000000000009</v>
      </c>
      <c r="G305">
        <v>8.57</v>
      </c>
      <c r="H305">
        <v>8</v>
      </c>
      <c r="I305">
        <v>9.17</v>
      </c>
      <c r="J305">
        <v>9.9700000000000006</v>
      </c>
      <c r="K305">
        <v>9.59</v>
      </c>
      <c r="L305" s="83">
        <v>8.93</v>
      </c>
      <c r="M305">
        <v>7.62</v>
      </c>
      <c r="N305">
        <v>9.31</v>
      </c>
      <c r="O305">
        <v>8.9</v>
      </c>
      <c r="P305" t="s">
        <v>5312</v>
      </c>
      <c r="Q305" t="s">
        <v>5313</v>
      </c>
      <c r="R305" t="s">
        <v>5314</v>
      </c>
      <c r="S305" t="s">
        <v>5407</v>
      </c>
      <c r="T305" t="s">
        <v>5408</v>
      </c>
    </row>
    <row r="306" spans="1:20" x14ac:dyDescent="0.25">
      <c r="A306" s="83" t="s">
        <v>4146</v>
      </c>
      <c r="B306" t="s">
        <v>4147</v>
      </c>
      <c r="C306" t="s">
        <v>3346</v>
      </c>
      <c r="D306">
        <v>263</v>
      </c>
      <c r="E306">
        <v>263</v>
      </c>
      <c r="F306">
        <v>263</v>
      </c>
      <c r="G306">
        <v>263</v>
      </c>
      <c r="H306">
        <v>263</v>
      </c>
      <c r="I306">
        <v>263</v>
      </c>
      <c r="J306">
        <v>263</v>
      </c>
      <c r="K306">
        <v>263</v>
      </c>
      <c r="L306" s="83">
        <v>263</v>
      </c>
      <c r="M306">
        <v>263</v>
      </c>
      <c r="N306">
        <v>263</v>
      </c>
      <c r="O306">
        <v>263</v>
      </c>
      <c r="P306" t="s">
        <v>5319</v>
      </c>
      <c r="Q306" t="s">
        <v>5317</v>
      </c>
      <c r="R306" t="s">
        <v>5314</v>
      </c>
      <c r="S306" t="s">
        <v>5315</v>
      </c>
      <c r="T306" t="s">
        <v>5315</v>
      </c>
    </row>
    <row r="307" spans="1:20" x14ac:dyDescent="0.25">
      <c r="A307" s="83" t="s">
        <v>4197</v>
      </c>
      <c r="B307" t="s">
        <v>4198</v>
      </c>
      <c r="C307" t="s">
        <v>3346</v>
      </c>
      <c r="D307">
        <v>263.68</v>
      </c>
      <c r="E307">
        <v>263.68</v>
      </c>
      <c r="F307">
        <v>263.68</v>
      </c>
      <c r="G307">
        <v>263.68</v>
      </c>
      <c r="H307">
        <v>263.68</v>
      </c>
      <c r="I307">
        <v>263.68</v>
      </c>
      <c r="J307">
        <v>263.68</v>
      </c>
      <c r="K307">
        <v>263.68</v>
      </c>
      <c r="L307" s="83">
        <v>263.68</v>
      </c>
      <c r="M307">
        <v>263.68</v>
      </c>
      <c r="N307">
        <v>263.68</v>
      </c>
      <c r="O307">
        <v>263.68</v>
      </c>
      <c r="P307" t="s">
        <v>5319</v>
      </c>
      <c r="Q307" t="s">
        <v>5317</v>
      </c>
      <c r="R307" t="s">
        <v>5314</v>
      </c>
      <c r="S307" t="s">
        <v>5315</v>
      </c>
      <c r="T307" t="s">
        <v>5315</v>
      </c>
    </row>
    <row r="308" spans="1:20" x14ac:dyDescent="0.25">
      <c r="A308" s="83" t="s">
        <v>2352</v>
      </c>
      <c r="B308" t="s">
        <v>3877</v>
      </c>
      <c r="C308" t="s">
        <v>3392</v>
      </c>
      <c r="D308">
        <v>21.71</v>
      </c>
      <c r="E308">
        <v>18.61</v>
      </c>
      <c r="F308">
        <v>43.43</v>
      </c>
      <c r="G308">
        <v>38.78</v>
      </c>
      <c r="H308">
        <v>38.78</v>
      </c>
      <c r="I308">
        <v>51.18</v>
      </c>
      <c r="J308">
        <v>35.67</v>
      </c>
      <c r="K308">
        <v>32.57</v>
      </c>
      <c r="L308" s="83">
        <v>23.27</v>
      </c>
      <c r="M308">
        <v>12.41</v>
      </c>
      <c r="N308">
        <v>18.61</v>
      </c>
      <c r="O308">
        <v>20.16</v>
      </c>
      <c r="P308" t="s">
        <v>5312</v>
      </c>
      <c r="Q308" t="s">
        <v>5317</v>
      </c>
      <c r="R308" t="s">
        <v>5314</v>
      </c>
      <c r="S308" t="s">
        <v>5315</v>
      </c>
      <c r="T308" t="s">
        <v>5315</v>
      </c>
    </row>
    <row r="309" spans="1:20" x14ac:dyDescent="0.25">
      <c r="A309" s="83" t="s">
        <v>2033</v>
      </c>
      <c r="B309" t="s">
        <v>3878</v>
      </c>
      <c r="C309" t="s">
        <v>3360</v>
      </c>
      <c r="D309">
        <v>6.59</v>
      </c>
      <c r="E309">
        <v>5.65</v>
      </c>
      <c r="F309">
        <v>13.19</v>
      </c>
      <c r="G309">
        <v>11.78</v>
      </c>
      <c r="H309">
        <v>11.78</v>
      </c>
      <c r="I309">
        <v>15.54</v>
      </c>
      <c r="J309">
        <v>10.83</v>
      </c>
      <c r="K309">
        <v>9.89</v>
      </c>
      <c r="L309" s="83">
        <v>7.07</v>
      </c>
      <c r="M309">
        <v>3.77</v>
      </c>
      <c r="N309">
        <v>5.65</v>
      </c>
      <c r="O309">
        <v>6.12</v>
      </c>
      <c r="P309" t="s">
        <v>5312</v>
      </c>
      <c r="Q309" t="s">
        <v>5317</v>
      </c>
      <c r="R309" t="s">
        <v>5314</v>
      </c>
      <c r="S309" t="s">
        <v>5315</v>
      </c>
      <c r="T309" t="s">
        <v>5315</v>
      </c>
    </row>
    <row r="310" spans="1:20" x14ac:dyDescent="0.25">
      <c r="A310" s="83" t="s">
        <v>1998</v>
      </c>
      <c r="B310" t="s">
        <v>3879</v>
      </c>
      <c r="C310" t="s">
        <v>3360</v>
      </c>
      <c r="D310">
        <v>5.35</v>
      </c>
      <c r="E310">
        <v>4.59</v>
      </c>
      <c r="F310">
        <v>10.71</v>
      </c>
      <c r="G310">
        <v>9.56</v>
      </c>
      <c r="H310">
        <v>9.56</v>
      </c>
      <c r="I310">
        <v>12.62</v>
      </c>
      <c r="J310">
        <v>8.8000000000000007</v>
      </c>
      <c r="K310">
        <v>8.0299999999999994</v>
      </c>
      <c r="L310" s="83">
        <v>5.74</v>
      </c>
      <c r="M310">
        <v>3.06</v>
      </c>
      <c r="N310">
        <v>4.59</v>
      </c>
      <c r="O310">
        <v>4.97</v>
      </c>
      <c r="P310" t="s">
        <v>5312</v>
      </c>
      <c r="Q310" t="s">
        <v>5317</v>
      </c>
      <c r="R310" t="s">
        <v>5314</v>
      </c>
      <c r="S310" t="s">
        <v>5315</v>
      </c>
      <c r="T310" t="s">
        <v>5315</v>
      </c>
    </row>
    <row r="311" spans="1:20" x14ac:dyDescent="0.25">
      <c r="A311" s="83" t="s">
        <v>5409</v>
      </c>
      <c r="B311" t="s">
        <v>5410</v>
      </c>
      <c r="C311" t="s">
        <v>3392</v>
      </c>
      <c r="D311">
        <v>10</v>
      </c>
      <c r="E311">
        <v>10</v>
      </c>
      <c r="F311">
        <v>10</v>
      </c>
      <c r="G311">
        <v>10</v>
      </c>
      <c r="H311">
        <v>10</v>
      </c>
      <c r="I311">
        <v>10</v>
      </c>
      <c r="J311">
        <v>10</v>
      </c>
      <c r="K311">
        <v>10</v>
      </c>
      <c r="L311" s="83">
        <v>10</v>
      </c>
      <c r="M311">
        <v>10</v>
      </c>
      <c r="N311">
        <v>10</v>
      </c>
      <c r="O311">
        <v>10</v>
      </c>
      <c r="P311" t="s">
        <v>5319</v>
      </c>
      <c r="Q311" t="s">
        <v>5317</v>
      </c>
      <c r="R311" t="s">
        <v>5314</v>
      </c>
      <c r="S311" t="s">
        <v>5315</v>
      </c>
      <c r="T311" t="s">
        <v>5315</v>
      </c>
    </row>
    <row r="312" spans="1:20" x14ac:dyDescent="0.25">
      <c r="A312" s="83" t="s">
        <v>5411</v>
      </c>
      <c r="B312" t="s">
        <v>5412</v>
      </c>
      <c r="C312" t="s">
        <v>3392</v>
      </c>
      <c r="D312">
        <v>10</v>
      </c>
      <c r="E312">
        <v>10</v>
      </c>
      <c r="F312">
        <v>10</v>
      </c>
      <c r="G312">
        <v>10</v>
      </c>
      <c r="H312">
        <v>10</v>
      </c>
      <c r="I312">
        <v>10</v>
      </c>
      <c r="J312">
        <v>10</v>
      </c>
      <c r="K312">
        <v>10</v>
      </c>
      <c r="L312" s="83">
        <v>10</v>
      </c>
      <c r="M312">
        <v>10</v>
      </c>
      <c r="N312">
        <v>10</v>
      </c>
      <c r="O312">
        <v>10</v>
      </c>
      <c r="P312" t="s">
        <v>5319</v>
      </c>
      <c r="Q312" t="s">
        <v>5317</v>
      </c>
      <c r="R312" t="s">
        <v>5314</v>
      </c>
      <c r="S312" t="s">
        <v>5315</v>
      </c>
      <c r="T312" t="s">
        <v>5315</v>
      </c>
    </row>
    <row r="313" spans="1:20" x14ac:dyDescent="0.25">
      <c r="A313" s="83" t="s">
        <v>5413</v>
      </c>
      <c r="B313" t="s">
        <v>5414</v>
      </c>
      <c r="C313" t="s">
        <v>3392</v>
      </c>
      <c r="D313">
        <v>10</v>
      </c>
      <c r="E313">
        <v>10</v>
      </c>
      <c r="F313">
        <v>10</v>
      </c>
      <c r="G313">
        <v>10</v>
      </c>
      <c r="H313">
        <v>10</v>
      </c>
      <c r="I313">
        <v>10</v>
      </c>
      <c r="J313">
        <v>10</v>
      </c>
      <c r="K313">
        <v>10</v>
      </c>
      <c r="L313" s="83">
        <v>10</v>
      </c>
      <c r="M313">
        <v>10</v>
      </c>
      <c r="N313">
        <v>10</v>
      </c>
      <c r="O313">
        <v>10</v>
      </c>
      <c r="P313" t="s">
        <v>5319</v>
      </c>
      <c r="Q313" t="s">
        <v>5317</v>
      </c>
      <c r="R313" t="s">
        <v>5314</v>
      </c>
      <c r="S313" t="s">
        <v>5315</v>
      </c>
      <c r="T313" t="s">
        <v>5315</v>
      </c>
    </row>
    <row r="314" spans="1:20" x14ac:dyDescent="0.25">
      <c r="A314" s="83" t="s">
        <v>4093</v>
      </c>
      <c r="B314" t="s">
        <v>4094</v>
      </c>
      <c r="C314" t="s">
        <v>3392</v>
      </c>
      <c r="D314">
        <v>48.71</v>
      </c>
      <c r="E314">
        <v>48.71</v>
      </c>
      <c r="F314">
        <v>48.71</v>
      </c>
      <c r="G314">
        <v>48.71</v>
      </c>
      <c r="H314">
        <v>48.71</v>
      </c>
      <c r="I314">
        <v>48.71</v>
      </c>
      <c r="J314">
        <v>48.71</v>
      </c>
      <c r="K314">
        <v>48.71</v>
      </c>
      <c r="L314" s="83">
        <v>48.71</v>
      </c>
      <c r="M314">
        <v>48.71</v>
      </c>
      <c r="N314">
        <v>48.71</v>
      </c>
      <c r="O314">
        <v>48.71</v>
      </c>
      <c r="P314" t="s">
        <v>5319</v>
      </c>
      <c r="Q314" t="s">
        <v>5317</v>
      </c>
      <c r="R314" t="s">
        <v>5314</v>
      </c>
      <c r="S314" t="s">
        <v>5315</v>
      </c>
      <c r="T314" t="s">
        <v>5315</v>
      </c>
    </row>
    <row r="315" spans="1:20" x14ac:dyDescent="0.25">
      <c r="A315" s="83" t="s">
        <v>4087</v>
      </c>
      <c r="B315" t="s">
        <v>4088</v>
      </c>
      <c r="C315" t="s">
        <v>3392</v>
      </c>
      <c r="D315">
        <v>48.04</v>
      </c>
      <c r="E315">
        <v>48.04</v>
      </c>
      <c r="F315">
        <v>48.04</v>
      </c>
      <c r="G315">
        <v>48.04</v>
      </c>
      <c r="H315">
        <v>48.04</v>
      </c>
      <c r="I315">
        <v>48.04</v>
      </c>
      <c r="J315">
        <v>48.04</v>
      </c>
      <c r="K315">
        <v>48.04</v>
      </c>
      <c r="L315" s="83">
        <v>48.04</v>
      </c>
      <c r="M315">
        <v>48.04</v>
      </c>
      <c r="N315">
        <v>48.04</v>
      </c>
      <c r="O315">
        <v>48.04</v>
      </c>
      <c r="P315" t="s">
        <v>5319</v>
      </c>
      <c r="Q315" t="s">
        <v>5317</v>
      </c>
      <c r="R315" t="s">
        <v>5314</v>
      </c>
      <c r="S315" t="s">
        <v>5315</v>
      </c>
      <c r="T315" t="s">
        <v>5315</v>
      </c>
    </row>
    <row r="316" spans="1:20" x14ac:dyDescent="0.25">
      <c r="A316" s="83" t="s">
        <v>3856</v>
      </c>
      <c r="B316" t="s">
        <v>3857</v>
      </c>
      <c r="C316" t="s">
        <v>3392</v>
      </c>
      <c r="D316">
        <v>36.58</v>
      </c>
      <c r="E316">
        <v>29.85</v>
      </c>
      <c r="F316">
        <v>29.08</v>
      </c>
      <c r="G316">
        <v>29.88</v>
      </c>
      <c r="H316">
        <v>34.71</v>
      </c>
      <c r="I316">
        <v>35.479999999999997</v>
      </c>
      <c r="J316">
        <v>33.33</v>
      </c>
      <c r="K316">
        <v>36.409999999999997</v>
      </c>
      <c r="L316" s="83">
        <v>34.79</v>
      </c>
      <c r="M316">
        <v>20.350000000000001</v>
      </c>
      <c r="N316">
        <v>13.58</v>
      </c>
      <c r="O316">
        <v>27.91</v>
      </c>
      <c r="P316" t="s">
        <v>5319</v>
      </c>
      <c r="Q316" t="s">
        <v>5317</v>
      </c>
      <c r="R316" t="s">
        <v>5314</v>
      </c>
      <c r="S316" t="s">
        <v>5315</v>
      </c>
      <c r="T316" t="s">
        <v>5315</v>
      </c>
    </row>
    <row r="317" spans="1:20" x14ac:dyDescent="0.25">
      <c r="A317" s="83" t="s">
        <v>2594</v>
      </c>
      <c r="B317" t="s">
        <v>3890</v>
      </c>
      <c r="C317" t="s">
        <v>3360</v>
      </c>
      <c r="D317">
        <v>0</v>
      </c>
      <c r="E317">
        <v>0</v>
      </c>
      <c r="F317">
        <v>0</v>
      </c>
      <c r="G317">
        <v>0</v>
      </c>
      <c r="H317">
        <v>0</v>
      </c>
      <c r="I317">
        <v>0</v>
      </c>
      <c r="J317">
        <v>0</v>
      </c>
      <c r="K317">
        <v>0</v>
      </c>
      <c r="L317" s="83">
        <v>0</v>
      </c>
      <c r="M317">
        <v>0</v>
      </c>
      <c r="N317">
        <v>0</v>
      </c>
      <c r="O317">
        <v>0</v>
      </c>
      <c r="P317" t="s">
        <v>5312</v>
      </c>
      <c r="Q317" t="s">
        <v>5313</v>
      </c>
      <c r="R317" t="s">
        <v>5318</v>
      </c>
      <c r="S317" t="s">
        <v>5315</v>
      </c>
      <c r="T317" t="s">
        <v>5315</v>
      </c>
    </row>
    <row r="318" spans="1:20" x14ac:dyDescent="0.25">
      <c r="A318" s="83" t="s">
        <v>1729</v>
      </c>
      <c r="B318" t="s">
        <v>3891</v>
      </c>
      <c r="C318" t="s">
        <v>3346</v>
      </c>
      <c r="D318">
        <v>0</v>
      </c>
      <c r="E318">
        <v>0</v>
      </c>
      <c r="F318">
        <v>0</v>
      </c>
      <c r="G318">
        <v>0</v>
      </c>
      <c r="H318">
        <v>0</v>
      </c>
      <c r="I318">
        <v>0</v>
      </c>
      <c r="J318">
        <v>0</v>
      </c>
      <c r="K318">
        <v>0</v>
      </c>
      <c r="L318" s="83">
        <v>0</v>
      </c>
      <c r="M318">
        <v>0</v>
      </c>
      <c r="N318">
        <v>0</v>
      </c>
      <c r="O318">
        <v>0</v>
      </c>
      <c r="P318" t="s">
        <v>5312</v>
      </c>
      <c r="Q318" t="s">
        <v>5317</v>
      </c>
      <c r="R318" t="s">
        <v>5318</v>
      </c>
      <c r="S318" t="s">
        <v>5315</v>
      </c>
      <c r="T318" t="s">
        <v>5315</v>
      </c>
    </row>
    <row r="319" spans="1:20" x14ac:dyDescent="0.25">
      <c r="A319" s="83" t="s">
        <v>1234</v>
      </c>
      <c r="B319" t="s">
        <v>3892</v>
      </c>
      <c r="C319" t="s">
        <v>3346</v>
      </c>
      <c r="D319">
        <v>0.46</v>
      </c>
      <c r="E319">
        <v>0.6</v>
      </c>
      <c r="F319">
        <v>0.75</v>
      </c>
      <c r="G319">
        <v>0.75</v>
      </c>
      <c r="H319">
        <v>0.56000000000000005</v>
      </c>
      <c r="I319">
        <v>0.37</v>
      </c>
      <c r="J319">
        <v>0.21</v>
      </c>
      <c r="K319">
        <v>0.21</v>
      </c>
      <c r="L319" s="83">
        <v>0.22</v>
      </c>
      <c r="M319">
        <v>0.13</v>
      </c>
      <c r="N319">
        <v>0.21</v>
      </c>
      <c r="O319">
        <v>0.44</v>
      </c>
      <c r="P319" t="s">
        <v>5312</v>
      </c>
      <c r="Q319" t="s">
        <v>5317</v>
      </c>
      <c r="R319" t="s">
        <v>5314</v>
      </c>
      <c r="S319" t="s">
        <v>5315</v>
      </c>
      <c r="T319" t="s">
        <v>5315</v>
      </c>
    </row>
    <row r="320" spans="1:20" x14ac:dyDescent="0.25">
      <c r="A320" s="83" t="s">
        <v>1403</v>
      </c>
      <c r="B320" t="s">
        <v>3893</v>
      </c>
      <c r="C320" t="s">
        <v>3346</v>
      </c>
      <c r="D320">
        <v>0.06</v>
      </c>
      <c r="E320">
        <v>0.05</v>
      </c>
      <c r="F320">
        <v>0.27</v>
      </c>
      <c r="G320">
        <v>0.23</v>
      </c>
      <c r="H320">
        <v>0.24</v>
      </c>
      <c r="I320">
        <v>0.47</v>
      </c>
      <c r="J320">
        <v>0.59</v>
      </c>
      <c r="K320">
        <v>0.41</v>
      </c>
      <c r="L320" s="83">
        <v>0.21</v>
      </c>
      <c r="M320">
        <v>0.03</v>
      </c>
      <c r="N320">
        <v>0.03</v>
      </c>
      <c r="O320">
        <v>0</v>
      </c>
      <c r="P320" t="s">
        <v>5312</v>
      </c>
      <c r="Q320" t="s">
        <v>5317</v>
      </c>
      <c r="R320" t="s">
        <v>5314</v>
      </c>
      <c r="S320" t="s">
        <v>5315</v>
      </c>
      <c r="T320" t="s">
        <v>5315</v>
      </c>
    </row>
    <row r="321" spans="1:20" x14ac:dyDescent="0.25">
      <c r="A321" s="83" t="s">
        <v>1414</v>
      </c>
      <c r="B321" t="s">
        <v>3894</v>
      </c>
      <c r="C321" t="s">
        <v>3346</v>
      </c>
      <c r="D321">
        <v>0.12</v>
      </c>
      <c r="E321">
        <v>0.09</v>
      </c>
      <c r="F321">
        <v>0.54</v>
      </c>
      <c r="G321">
        <v>0.45</v>
      </c>
      <c r="H321">
        <v>0.48</v>
      </c>
      <c r="I321">
        <v>0.93</v>
      </c>
      <c r="J321">
        <v>1.17</v>
      </c>
      <c r="K321">
        <v>0.81</v>
      </c>
      <c r="L321" s="83">
        <v>0.42</v>
      </c>
      <c r="M321">
        <v>0.06</v>
      </c>
      <c r="N321">
        <v>0.06</v>
      </c>
      <c r="O321">
        <v>0</v>
      </c>
      <c r="P321" t="s">
        <v>5312</v>
      </c>
      <c r="Q321" t="s">
        <v>5317</v>
      </c>
      <c r="R321" t="s">
        <v>5314</v>
      </c>
      <c r="S321" t="s">
        <v>5315</v>
      </c>
      <c r="T321" t="s">
        <v>5315</v>
      </c>
    </row>
    <row r="322" spans="1:20" x14ac:dyDescent="0.25">
      <c r="A322" s="83" t="s">
        <v>1420</v>
      </c>
      <c r="B322" t="s">
        <v>3895</v>
      </c>
      <c r="C322" t="s">
        <v>3346</v>
      </c>
      <c r="D322">
        <v>0.14000000000000001</v>
      </c>
      <c r="E322">
        <v>0.11</v>
      </c>
      <c r="F322">
        <v>0.63</v>
      </c>
      <c r="G322">
        <v>0.53</v>
      </c>
      <c r="H322">
        <v>0.56000000000000005</v>
      </c>
      <c r="I322">
        <v>1.0900000000000001</v>
      </c>
      <c r="J322">
        <v>1.37</v>
      </c>
      <c r="K322">
        <v>0.95</v>
      </c>
      <c r="L322" s="83">
        <v>0.49</v>
      </c>
      <c r="M322">
        <v>7.0000000000000007E-2</v>
      </c>
      <c r="N322">
        <v>7.0000000000000007E-2</v>
      </c>
      <c r="O322">
        <v>0</v>
      </c>
      <c r="P322" t="s">
        <v>5312</v>
      </c>
      <c r="Q322" t="s">
        <v>5317</v>
      </c>
      <c r="R322" t="s">
        <v>5314</v>
      </c>
      <c r="S322" t="s">
        <v>5315</v>
      </c>
      <c r="T322" t="s">
        <v>5315</v>
      </c>
    </row>
    <row r="323" spans="1:20" x14ac:dyDescent="0.25">
      <c r="A323" s="83" t="s">
        <v>1423</v>
      </c>
      <c r="B323" t="s">
        <v>3896</v>
      </c>
      <c r="C323" t="s">
        <v>3346</v>
      </c>
      <c r="D323">
        <v>0.06</v>
      </c>
      <c r="E323">
        <v>0.05</v>
      </c>
      <c r="F323">
        <v>0.27</v>
      </c>
      <c r="G323">
        <v>0.23</v>
      </c>
      <c r="H323">
        <v>0.24</v>
      </c>
      <c r="I323">
        <v>0.47</v>
      </c>
      <c r="J323">
        <v>0.59</v>
      </c>
      <c r="K323">
        <v>0.41</v>
      </c>
      <c r="L323" s="83">
        <v>0.21</v>
      </c>
      <c r="M323">
        <v>0.03</v>
      </c>
      <c r="N323">
        <v>0.03</v>
      </c>
      <c r="O323">
        <v>0</v>
      </c>
      <c r="P323" t="s">
        <v>5312</v>
      </c>
      <c r="Q323" t="s">
        <v>5317</v>
      </c>
      <c r="R323" t="s">
        <v>5314</v>
      </c>
      <c r="S323" t="s">
        <v>5315</v>
      </c>
      <c r="T323" t="s">
        <v>5315</v>
      </c>
    </row>
    <row r="324" spans="1:20" x14ac:dyDescent="0.25">
      <c r="A324" s="83" t="s">
        <v>1429</v>
      </c>
      <c r="B324" t="s">
        <v>3897</v>
      </c>
      <c r="C324" t="s">
        <v>3346</v>
      </c>
      <c r="D324">
        <v>0.1</v>
      </c>
      <c r="E324">
        <v>0.08</v>
      </c>
      <c r="F324">
        <v>0.45</v>
      </c>
      <c r="G324">
        <v>0.38</v>
      </c>
      <c r="H324">
        <v>0.4</v>
      </c>
      <c r="I324">
        <v>0.78</v>
      </c>
      <c r="J324">
        <v>0.98</v>
      </c>
      <c r="K324">
        <v>0.68</v>
      </c>
      <c r="L324" s="83">
        <v>0.35</v>
      </c>
      <c r="M324">
        <v>0.05</v>
      </c>
      <c r="N324">
        <v>0.05</v>
      </c>
      <c r="O324">
        <v>0</v>
      </c>
      <c r="P324" t="s">
        <v>5312</v>
      </c>
      <c r="Q324" t="s">
        <v>5317</v>
      </c>
      <c r="R324" t="s">
        <v>5314</v>
      </c>
      <c r="S324" t="s">
        <v>5315</v>
      </c>
      <c r="T324" t="s">
        <v>5315</v>
      </c>
    </row>
    <row r="325" spans="1:20" x14ac:dyDescent="0.25">
      <c r="A325" s="83" t="s">
        <v>1432</v>
      </c>
      <c r="B325" t="s">
        <v>3898</v>
      </c>
      <c r="C325" t="s">
        <v>3346</v>
      </c>
      <c r="D325">
        <v>0.24</v>
      </c>
      <c r="E325">
        <v>0.18</v>
      </c>
      <c r="F325">
        <v>1.08</v>
      </c>
      <c r="G325">
        <v>0.9</v>
      </c>
      <c r="H325">
        <v>0.96</v>
      </c>
      <c r="I325">
        <v>1.86</v>
      </c>
      <c r="J325">
        <v>2.34</v>
      </c>
      <c r="K325">
        <v>1.62</v>
      </c>
      <c r="L325" s="83">
        <v>0.84</v>
      </c>
      <c r="M325">
        <v>0.12</v>
      </c>
      <c r="N325">
        <v>0.12</v>
      </c>
      <c r="O325">
        <v>0</v>
      </c>
      <c r="P325" t="s">
        <v>5312</v>
      </c>
      <c r="Q325" t="s">
        <v>5317</v>
      </c>
      <c r="R325" t="s">
        <v>5314</v>
      </c>
      <c r="S325" t="s">
        <v>5315</v>
      </c>
      <c r="T325" t="s">
        <v>5315</v>
      </c>
    </row>
    <row r="326" spans="1:20" x14ac:dyDescent="0.25">
      <c r="A326" s="83" t="s">
        <v>1435</v>
      </c>
      <c r="B326" t="s">
        <v>3899</v>
      </c>
      <c r="C326" t="s">
        <v>3346</v>
      </c>
      <c r="D326">
        <v>0.08</v>
      </c>
      <c r="E326">
        <v>0.06</v>
      </c>
      <c r="F326">
        <v>0.36</v>
      </c>
      <c r="G326">
        <v>0.3</v>
      </c>
      <c r="H326">
        <v>0.32</v>
      </c>
      <c r="I326">
        <v>0.62</v>
      </c>
      <c r="J326">
        <v>0.78</v>
      </c>
      <c r="K326">
        <v>0.54</v>
      </c>
      <c r="L326" s="83">
        <v>0.28000000000000003</v>
      </c>
      <c r="M326">
        <v>0.04</v>
      </c>
      <c r="N326">
        <v>0.04</v>
      </c>
      <c r="O326">
        <v>0</v>
      </c>
      <c r="P326" t="s">
        <v>5312</v>
      </c>
      <c r="Q326" t="s">
        <v>5317</v>
      </c>
      <c r="R326" t="s">
        <v>5314</v>
      </c>
      <c r="S326" t="s">
        <v>5315</v>
      </c>
      <c r="T326" t="s">
        <v>5315</v>
      </c>
    </row>
    <row r="327" spans="1:20" x14ac:dyDescent="0.25">
      <c r="A327" s="83" t="s">
        <v>3900</v>
      </c>
      <c r="B327" t="s">
        <v>3901</v>
      </c>
      <c r="C327" t="s">
        <v>3346</v>
      </c>
      <c r="D327">
        <v>0</v>
      </c>
      <c r="E327">
        <v>0</v>
      </c>
      <c r="F327">
        <v>0</v>
      </c>
      <c r="G327">
        <v>0</v>
      </c>
      <c r="H327">
        <v>0</v>
      </c>
      <c r="I327">
        <v>0</v>
      </c>
      <c r="J327">
        <v>0</v>
      </c>
      <c r="K327">
        <v>0</v>
      </c>
      <c r="L327" s="83">
        <v>0</v>
      </c>
      <c r="M327">
        <v>0</v>
      </c>
      <c r="N327">
        <v>0</v>
      </c>
      <c r="O327">
        <v>0</v>
      </c>
      <c r="P327" t="s">
        <v>5312</v>
      </c>
      <c r="Q327" t="s">
        <v>5317</v>
      </c>
      <c r="R327" t="s">
        <v>5318</v>
      </c>
      <c r="S327" t="s">
        <v>5315</v>
      </c>
      <c r="T327" t="s">
        <v>5315</v>
      </c>
    </row>
    <row r="328" spans="1:20" x14ac:dyDescent="0.25">
      <c r="A328" s="83" t="s">
        <v>1841</v>
      </c>
      <c r="B328" t="s">
        <v>5415</v>
      </c>
      <c r="C328" t="s">
        <v>3346</v>
      </c>
      <c r="D328">
        <v>0</v>
      </c>
      <c r="E328">
        <v>0</v>
      </c>
      <c r="F328">
        <v>0</v>
      </c>
      <c r="G328">
        <v>0</v>
      </c>
      <c r="H328">
        <v>0</v>
      </c>
      <c r="I328">
        <v>0</v>
      </c>
      <c r="J328">
        <v>0</v>
      </c>
      <c r="K328">
        <v>0</v>
      </c>
      <c r="L328" s="83">
        <v>0</v>
      </c>
      <c r="M328">
        <v>0</v>
      </c>
      <c r="N328">
        <v>0</v>
      </c>
      <c r="O328">
        <v>0</v>
      </c>
      <c r="P328" t="s">
        <v>5312</v>
      </c>
      <c r="Q328" t="s">
        <v>5317</v>
      </c>
      <c r="R328" t="s">
        <v>5318</v>
      </c>
      <c r="S328" t="s">
        <v>5315</v>
      </c>
      <c r="T328" t="s">
        <v>5315</v>
      </c>
    </row>
    <row r="329" spans="1:20" x14ac:dyDescent="0.25">
      <c r="A329" s="83" t="s">
        <v>1966</v>
      </c>
      <c r="B329" t="s">
        <v>1965</v>
      </c>
      <c r="C329" t="s">
        <v>3346</v>
      </c>
      <c r="D329">
        <v>0</v>
      </c>
      <c r="E329">
        <v>0</v>
      </c>
      <c r="F329">
        <v>0</v>
      </c>
      <c r="G329">
        <v>0</v>
      </c>
      <c r="H329">
        <v>0</v>
      </c>
      <c r="I329">
        <v>0</v>
      </c>
      <c r="J329">
        <v>0</v>
      </c>
      <c r="K329">
        <v>0</v>
      </c>
      <c r="L329" s="83">
        <v>0</v>
      </c>
      <c r="M329">
        <v>0</v>
      </c>
      <c r="N329">
        <v>0</v>
      </c>
      <c r="O329">
        <v>0</v>
      </c>
      <c r="P329" t="s">
        <v>5312</v>
      </c>
      <c r="Q329" t="s">
        <v>5317</v>
      </c>
      <c r="R329" t="s">
        <v>5318</v>
      </c>
      <c r="S329" t="s">
        <v>5315</v>
      </c>
      <c r="T329" t="s">
        <v>5315</v>
      </c>
    </row>
    <row r="330" spans="1:20" x14ac:dyDescent="0.25">
      <c r="A330" s="83" t="s">
        <v>3902</v>
      </c>
      <c r="B330" t="s">
        <v>3902</v>
      </c>
      <c r="C330" t="s">
        <v>3346</v>
      </c>
      <c r="D330">
        <v>6.62</v>
      </c>
      <c r="E330">
        <v>8.19</v>
      </c>
      <c r="F330">
        <v>7.73</v>
      </c>
      <c r="G330">
        <v>6.38</v>
      </c>
      <c r="H330">
        <v>6.67</v>
      </c>
      <c r="I330">
        <v>9.24</v>
      </c>
      <c r="J330">
        <v>10.36</v>
      </c>
      <c r="K330">
        <v>10.34</v>
      </c>
      <c r="L330" s="83">
        <v>8.57</v>
      </c>
      <c r="M330">
        <v>5.68</v>
      </c>
      <c r="N330">
        <v>6.73</v>
      </c>
      <c r="O330">
        <v>7.12</v>
      </c>
      <c r="P330" t="s">
        <v>5312</v>
      </c>
      <c r="Q330" t="s">
        <v>5317</v>
      </c>
      <c r="R330" t="s">
        <v>5314</v>
      </c>
      <c r="S330" t="s">
        <v>5315</v>
      </c>
      <c r="T330" t="s">
        <v>5315</v>
      </c>
    </row>
    <row r="331" spans="1:20" x14ac:dyDescent="0.25">
      <c r="A331" s="83" t="s">
        <v>4205</v>
      </c>
      <c r="B331" t="s">
        <v>4206</v>
      </c>
      <c r="C331" t="s">
        <v>3346</v>
      </c>
      <c r="D331">
        <v>46</v>
      </c>
      <c r="E331">
        <v>46</v>
      </c>
      <c r="F331">
        <v>46</v>
      </c>
      <c r="G331">
        <v>46</v>
      </c>
      <c r="H331">
        <v>46</v>
      </c>
      <c r="I331">
        <v>46</v>
      </c>
      <c r="J331">
        <v>46</v>
      </c>
      <c r="K331">
        <v>47.39</v>
      </c>
      <c r="L331" s="83">
        <v>47.39</v>
      </c>
      <c r="M331">
        <v>47.39</v>
      </c>
      <c r="N331">
        <v>47.39</v>
      </c>
      <c r="O331">
        <v>47.39</v>
      </c>
      <c r="P331" t="s">
        <v>5319</v>
      </c>
      <c r="Q331" t="s">
        <v>5317</v>
      </c>
      <c r="R331" t="s">
        <v>5314</v>
      </c>
      <c r="S331" t="s">
        <v>5315</v>
      </c>
      <c r="T331" t="s">
        <v>5315</v>
      </c>
    </row>
    <row r="332" spans="1:20" x14ac:dyDescent="0.25">
      <c r="A332" s="83" t="s">
        <v>284</v>
      </c>
      <c r="B332" t="s">
        <v>3907</v>
      </c>
      <c r="C332" t="s">
        <v>3346</v>
      </c>
      <c r="D332" s="91">
        <v>6.03</v>
      </c>
      <c r="E332" s="91">
        <v>6.65</v>
      </c>
      <c r="F332" s="91">
        <v>4.33</v>
      </c>
      <c r="G332" s="91">
        <v>0</v>
      </c>
      <c r="H332" s="91">
        <v>0</v>
      </c>
      <c r="I332" s="91">
        <v>4</v>
      </c>
      <c r="J332" s="91">
        <v>6.95</v>
      </c>
      <c r="K332" s="91">
        <v>8.2899999999999991</v>
      </c>
      <c r="L332" s="95">
        <v>4.9400000000000004</v>
      </c>
      <c r="M332" s="91">
        <v>5.45</v>
      </c>
      <c r="N332" s="91">
        <v>8.91</v>
      </c>
      <c r="O332" s="91">
        <v>7.68</v>
      </c>
      <c r="P332" t="s">
        <v>5312</v>
      </c>
      <c r="Q332" t="s">
        <v>5317</v>
      </c>
      <c r="R332" t="s">
        <v>5314</v>
      </c>
      <c r="S332" t="s">
        <v>5315</v>
      </c>
      <c r="T332" t="s">
        <v>5315</v>
      </c>
    </row>
    <row r="333" spans="1:20" x14ac:dyDescent="0.25">
      <c r="A333" s="83" t="s">
        <v>3915</v>
      </c>
      <c r="B333" t="s">
        <v>3916</v>
      </c>
      <c r="C333" t="s">
        <v>130</v>
      </c>
      <c r="D333">
        <v>90.72</v>
      </c>
      <c r="E333">
        <v>90.72</v>
      </c>
      <c r="F333">
        <v>90.72</v>
      </c>
      <c r="G333">
        <v>90.72</v>
      </c>
      <c r="H333">
        <v>90.72</v>
      </c>
      <c r="I333">
        <v>90.72</v>
      </c>
      <c r="J333">
        <v>90.72</v>
      </c>
      <c r="K333">
        <v>90.72</v>
      </c>
      <c r="L333" s="83">
        <v>90.72</v>
      </c>
      <c r="M333">
        <v>90.72</v>
      </c>
      <c r="N333">
        <v>90.72</v>
      </c>
      <c r="O333">
        <v>90.72</v>
      </c>
      <c r="P333" t="s">
        <v>5319</v>
      </c>
      <c r="Q333" t="s">
        <v>5313</v>
      </c>
      <c r="R333" t="s">
        <v>5314</v>
      </c>
      <c r="S333" t="s">
        <v>5407</v>
      </c>
      <c r="T333" t="s">
        <v>5408</v>
      </c>
    </row>
    <row r="334" spans="1:20" x14ac:dyDescent="0.25">
      <c r="A334" s="83" t="s">
        <v>3236</v>
      </c>
      <c r="B334" t="s">
        <v>3235</v>
      </c>
      <c r="C334" t="s">
        <v>130</v>
      </c>
      <c r="D334">
        <v>2.4</v>
      </c>
      <c r="E334">
        <v>1.8</v>
      </c>
      <c r="F334">
        <v>10.8</v>
      </c>
      <c r="G334">
        <v>9</v>
      </c>
      <c r="H334">
        <v>9.6</v>
      </c>
      <c r="I334">
        <v>18.600000000000001</v>
      </c>
      <c r="J334">
        <v>23.4</v>
      </c>
      <c r="K334">
        <v>16.2</v>
      </c>
      <c r="L334" s="83">
        <v>8.4</v>
      </c>
      <c r="M334">
        <v>1.2</v>
      </c>
      <c r="N334">
        <v>1.2</v>
      </c>
      <c r="O334">
        <v>0</v>
      </c>
      <c r="P334" t="s">
        <v>5312</v>
      </c>
      <c r="Q334" t="s">
        <v>5313</v>
      </c>
      <c r="R334" t="s">
        <v>4</v>
      </c>
      <c r="S334" t="s">
        <v>5329</v>
      </c>
      <c r="T334" t="s">
        <v>5416</v>
      </c>
    </row>
    <row r="335" spans="1:20" x14ac:dyDescent="0.25">
      <c r="A335" s="83" t="s">
        <v>133</v>
      </c>
      <c r="B335" t="s">
        <v>3917</v>
      </c>
      <c r="C335" t="s">
        <v>95</v>
      </c>
      <c r="D335">
        <v>6.01</v>
      </c>
      <c r="E335">
        <v>10.81</v>
      </c>
      <c r="F335">
        <v>10.51</v>
      </c>
      <c r="G335">
        <v>10.06</v>
      </c>
      <c r="H335">
        <v>11.17</v>
      </c>
      <c r="I335">
        <v>11.57</v>
      </c>
      <c r="J335">
        <v>11.73</v>
      </c>
      <c r="K335">
        <v>12.65</v>
      </c>
      <c r="L335" s="83">
        <v>13.95</v>
      </c>
      <c r="M335">
        <v>12.45</v>
      </c>
      <c r="N335">
        <v>14.69</v>
      </c>
      <c r="O335">
        <v>11.57</v>
      </c>
      <c r="P335" t="s">
        <v>5312</v>
      </c>
      <c r="Q335" t="s">
        <v>5313</v>
      </c>
      <c r="R335" t="s">
        <v>5314</v>
      </c>
      <c r="S335" t="s">
        <v>5315</v>
      </c>
      <c r="T335" t="s">
        <v>5315</v>
      </c>
    </row>
    <row r="336" spans="1:20" x14ac:dyDescent="0.25">
      <c r="A336" s="83" t="s">
        <v>3918</v>
      </c>
      <c r="B336" t="s">
        <v>3919</v>
      </c>
      <c r="C336" t="s">
        <v>3360</v>
      </c>
      <c r="D336">
        <v>1.44</v>
      </c>
      <c r="E336">
        <v>1.07</v>
      </c>
      <c r="F336">
        <v>1.08</v>
      </c>
      <c r="G336">
        <v>1.49</v>
      </c>
      <c r="H336">
        <v>1.1599999999999999</v>
      </c>
      <c r="I336">
        <v>1.32</v>
      </c>
      <c r="J336">
        <v>1.23</v>
      </c>
      <c r="K336">
        <v>1.22</v>
      </c>
      <c r="L336" s="83">
        <v>1.1000000000000001</v>
      </c>
      <c r="M336">
        <v>1.46</v>
      </c>
      <c r="N336">
        <v>1.53</v>
      </c>
      <c r="O336">
        <v>1.57</v>
      </c>
      <c r="P336" t="s">
        <v>5312</v>
      </c>
      <c r="Q336" t="s">
        <v>5313</v>
      </c>
      <c r="R336" t="s">
        <v>5314</v>
      </c>
      <c r="S336" t="s">
        <v>5315</v>
      </c>
      <c r="T336" t="s">
        <v>5315</v>
      </c>
    </row>
    <row r="337" spans="1:20" x14ac:dyDescent="0.25">
      <c r="A337" s="83" t="s">
        <v>5417</v>
      </c>
      <c r="B337" t="s">
        <v>5418</v>
      </c>
      <c r="C337" t="s">
        <v>3360</v>
      </c>
      <c r="D337">
        <v>3.83</v>
      </c>
      <c r="E337">
        <v>3.29</v>
      </c>
      <c r="F337">
        <v>7.67</v>
      </c>
      <c r="G337">
        <v>6.85</v>
      </c>
      <c r="H337">
        <v>6.85</v>
      </c>
      <c r="I337">
        <v>9.0399999999999991</v>
      </c>
      <c r="J337">
        <v>6.3</v>
      </c>
      <c r="K337">
        <v>5.75</v>
      </c>
      <c r="L337" s="83">
        <v>4.1100000000000003</v>
      </c>
      <c r="M337">
        <v>2.19</v>
      </c>
      <c r="N337">
        <v>3.29</v>
      </c>
      <c r="O337">
        <v>3.56</v>
      </c>
      <c r="P337" t="s">
        <v>5312</v>
      </c>
      <c r="Q337" t="s">
        <v>5317</v>
      </c>
      <c r="R337" t="s">
        <v>5314</v>
      </c>
      <c r="S337" t="s">
        <v>5315</v>
      </c>
      <c r="T337" t="s">
        <v>5315</v>
      </c>
    </row>
    <row r="338" spans="1:20" x14ac:dyDescent="0.25">
      <c r="A338" s="83" t="s">
        <v>2174</v>
      </c>
      <c r="B338" t="s">
        <v>3920</v>
      </c>
      <c r="C338" t="s">
        <v>3360</v>
      </c>
      <c r="D338">
        <v>1.67</v>
      </c>
      <c r="E338">
        <v>1.43</v>
      </c>
      <c r="F338">
        <v>3.33</v>
      </c>
      <c r="G338">
        <v>2.98</v>
      </c>
      <c r="H338">
        <v>2.98</v>
      </c>
      <c r="I338">
        <v>3.93</v>
      </c>
      <c r="J338">
        <v>2.74</v>
      </c>
      <c r="K338">
        <v>2.5</v>
      </c>
      <c r="L338" s="83">
        <v>1.79</v>
      </c>
      <c r="M338">
        <v>0.95</v>
      </c>
      <c r="N338">
        <v>1.43</v>
      </c>
      <c r="O338">
        <v>1.55</v>
      </c>
      <c r="P338" t="s">
        <v>5312</v>
      </c>
      <c r="Q338" t="s">
        <v>5317</v>
      </c>
      <c r="R338" t="s">
        <v>5314</v>
      </c>
      <c r="S338" t="s">
        <v>5315</v>
      </c>
      <c r="T338" t="s">
        <v>5315</v>
      </c>
    </row>
    <row r="339" spans="1:20" x14ac:dyDescent="0.25">
      <c r="A339" s="83" t="s">
        <v>1104</v>
      </c>
      <c r="B339" t="s">
        <v>3921</v>
      </c>
      <c r="C339" t="s">
        <v>3360</v>
      </c>
      <c r="D339">
        <v>2.52</v>
      </c>
      <c r="E339">
        <v>2.16</v>
      </c>
      <c r="F339">
        <v>5.04</v>
      </c>
      <c r="G339">
        <v>4.5</v>
      </c>
      <c r="H339">
        <v>4.5</v>
      </c>
      <c r="I339">
        <v>5.94</v>
      </c>
      <c r="J339">
        <v>4.1399999999999997</v>
      </c>
      <c r="K339">
        <v>3.78</v>
      </c>
      <c r="L339" s="83">
        <v>2.7</v>
      </c>
      <c r="M339">
        <v>1.44</v>
      </c>
      <c r="N339">
        <v>2.16</v>
      </c>
      <c r="O339">
        <v>2.34</v>
      </c>
      <c r="P339" t="s">
        <v>5312</v>
      </c>
      <c r="Q339" t="s">
        <v>5313</v>
      </c>
      <c r="R339" t="s">
        <v>5314</v>
      </c>
      <c r="S339" t="s">
        <v>5315</v>
      </c>
      <c r="T339" t="s">
        <v>5315</v>
      </c>
    </row>
    <row r="340" spans="1:20" x14ac:dyDescent="0.25">
      <c r="A340" s="83" t="s">
        <v>3924</v>
      </c>
      <c r="B340" t="s">
        <v>3924</v>
      </c>
      <c r="C340" t="s">
        <v>224</v>
      </c>
      <c r="D340">
        <v>0.18</v>
      </c>
      <c r="E340">
        <v>0.28000000000000003</v>
      </c>
      <c r="F340">
        <v>0.28999999999999998</v>
      </c>
      <c r="G340">
        <v>0.35</v>
      </c>
      <c r="H340">
        <v>0.43</v>
      </c>
      <c r="I340">
        <v>0.43</v>
      </c>
      <c r="J340">
        <v>0.45</v>
      </c>
      <c r="K340">
        <v>0.43</v>
      </c>
      <c r="L340" s="83">
        <v>0.35</v>
      </c>
      <c r="M340">
        <v>0.47</v>
      </c>
      <c r="N340">
        <v>0.39</v>
      </c>
      <c r="O340">
        <v>0.24</v>
      </c>
      <c r="P340" t="s">
        <v>5312</v>
      </c>
      <c r="Q340" t="s">
        <v>5313</v>
      </c>
      <c r="R340" t="s">
        <v>5314</v>
      </c>
      <c r="S340" t="s">
        <v>5315</v>
      </c>
      <c r="T340" t="s">
        <v>5315</v>
      </c>
    </row>
    <row r="341" spans="1:20" x14ac:dyDescent="0.25">
      <c r="A341" s="83" t="s">
        <v>534</v>
      </c>
      <c r="B341" t="s">
        <v>3925</v>
      </c>
      <c r="C341" t="s">
        <v>224</v>
      </c>
      <c r="D341">
        <v>16</v>
      </c>
      <c r="E341">
        <v>16</v>
      </c>
      <c r="F341">
        <v>16</v>
      </c>
      <c r="G341">
        <v>16</v>
      </c>
      <c r="H341">
        <v>16</v>
      </c>
      <c r="I341">
        <v>16</v>
      </c>
      <c r="J341">
        <v>16</v>
      </c>
      <c r="K341">
        <v>16</v>
      </c>
      <c r="L341" s="83">
        <v>16</v>
      </c>
      <c r="M341">
        <v>16</v>
      </c>
      <c r="N341">
        <v>16</v>
      </c>
      <c r="O341">
        <v>16</v>
      </c>
      <c r="P341" t="s">
        <v>5319</v>
      </c>
      <c r="Q341" t="s">
        <v>5313</v>
      </c>
      <c r="R341" t="s">
        <v>5314</v>
      </c>
      <c r="S341" t="s">
        <v>5315</v>
      </c>
      <c r="T341" t="s">
        <v>5315</v>
      </c>
    </row>
    <row r="342" spans="1:20" x14ac:dyDescent="0.25">
      <c r="A342" s="83" t="s">
        <v>3926</v>
      </c>
      <c r="B342" t="s">
        <v>3927</v>
      </c>
      <c r="C342" t="s">
        <v>224</v>
      </c>
      <c r="D342">
        <v>37.5</v>
      </c>
      <c r="E342">
        <v>37.5</v>
      </c>
      <c r="F342">
        <v>37.5</v>
      </c>
      <c r="G342">
        <v>37.5</v>
      </c>
      <c r="H342">
        <v>37.5</v>
      </c>
      <c r="I342">
        <v>37.5</v>
      </c>
      <c r="J342">
        <v>37.5</v>
      </c>
      <c r="K342">
        <v>37.5</v>
      </c>
      <c r="L342" s="83">
        <v>37.5</v>
      </c>
      <c r="M342">
        <v>37.5</v>
      </c>
      <c r="N342">
        <v>37.5</v>
      </c>
      <c r="O342">
        <v>37.5</v>
      </c>
      <c r="P342" t="s">
        <v>5319</v>
      </c>
      <c r="Q342" t="s">
        <v>5313</v>
      </c>
      <c r="R342" t="s">
        <v>5314</v>
      </c>
      <c r="S342" t="s">
        <v>5315</v>
      </c>
      <c r="T342" t="s">
        <v>5315</v>
      </c>
    </row>
    <row r="343" spans="1:20" x14ac:dyDescent="0.25">
      <c r="A343" s="83" t="s">
        <v>241</v>
      </c>
      <c r="B343" t="s">
        <v>3928</v>
      </c>
      <c r="C343" t="s">
        <v>3360</v>
      </c>
      <c r="D343">
        <v>10.25</v>
      </c>
      <c r="E343">
        <v>9.6999999999999993</v>
      </c>
      <c r="F343">
        <v>12.53</v>
      </c>
      <c r="G343">
        <v>12.9</v>
      </c>
      <c r="H343">
        <v>7.69</v>
      </c>
      <c r="I343">
        <v>2.0499999999999998</v>
      </c>
      <c r="J343">
        <v>0.66</v>
      </c>
      <c r="K343">
        <v>0.27</v>
      </c>
      <c r="L343" s="83">
        <v>0.4</v>
      </c>
      <c r="M343">
        <v>1.01</v>
      </c>
      <c r="N343">
        <v>3.21</v>
      </c>
      <c r="O343">
        <v>4.38</v>
      </c>
      <c r="P343" t="s">
        <v>5312</v>
      </c>
      <c r="Q343" t="s">
        <v>5313</v>
      </c>
      <c r="R343" t="s">
        <v>5314</v>
      </c>
      <c r="S343" t="s">
        <v>5315</v>
      </c>
      <c r="T343" t="s">
        <v>5315</v>
      </c>
    </row>
    <row r="344" spans="1:20" x14ac:dyDescent="0.25">
      <c r="A344" s="83" t="s">
        <v>2379</v>
      </c>
      <c r="B344" t="s">
        <v>3929</v>
      </c>
      <c r="C344" t="s">
        <v>130</v>
      </c>
      <c r="D344">
        <v>0</v>
      </c>
      <c r="E344">
        <v>0</v>
      </c>
      <c r="F344">
        <v>0</v>
      </c>
      <c r="G344">
        <v>0</v>
      </c>
      <c r="H344">
        <v>0</v>
      </c>
      <c r="I344">
        <v>0</v>
      </c>
      <c r="J344">
        <v>0</v>
      </c>
      <c r="K344">
        <v>0</v>
      </c>
      <c r="L344" s="83">
        <v>0</v>
      </c>
      <c r="M344">
        <v>0</v>
      </c>
      <c r="N344">
        <v>0</v>
      </c>
      <c r="O344">
        <v>0</v>
      </c>
      <c r="P344" t="s">
        <v>5312</v>
      </c>
      <c r="Q344" t="s">
        <v>5313</v>
      </c>
      <c r="R344" t="s">
        <v>5318</v>
      </c>
      <c r="S344" t="s">
        <v>5315</v>
      </c>
      <c r="T344" t="s">
        <v>5315</v>
      </c>
    </row>
    <row r="345" spans="1:20" x14ac:dyDescent="0.25">
      <c r="A345" s="83" t="s">
        <v>483</v>
      </c>
      <c r="B345" t="s">
        <v>3930</v>
      </c>
      <c r="C345" t="s">
        <v>130</v>
      </c>
      <c r="D345">
        <v>11.05</v>
      </c>
      <c r="E345">
        <v>11.58</v>
      </c>
      <c r="F345">
        <v>4.8</v>
      </c>
      <c r="G345">
        <v>13.47</v>
      </c>
      <c r="H345">
        <v>14.61</v>
      </c>
      <c r="I345">
        <v>16.97</v>
      </c>
      <c r="J345">
        <v>18.61</v>
      </c>
      <c r="K345">
        <v>14.33</v>
      </c>
      <c r="L345" s="83">
        <v>8.34</v>
      </c>
      <c r="M345">
        <v>6.11</v>
      </c>
      <c r="N345">
        <v>2.13</v>
      </c>
      <c r="O345">
        <v>1.21</v>
      </c>
      <c r="P345" t="s">
        <v>5312</v>
      </c>
      <c r="Q345" t="s">
        <v>5313</v>
      </c>
      <c r="R345" t="s">
        <v>5314</v>
      </c>
      <c r="S345" t="s">
        <v>5315</v>
      </c>
      <c r="T345" t="s">
        <v>5315</v>
      </c>
    </row>
    <row r="346" spans="1:20" x14ac:dyDescent="0.25">
      <c r="A346" s="83" t="s">
        <v>3931</v>
      </c>
      <c r="B346" t="s">
        <v>3932</v>
      </c>
      <c r="C346" t="s">
        <v>3360</v>
      </c>
      <c r="D346">
        <v>0.08</v>
      </c>
      <c r="E346">
        <v>0.23</v>
      </c>
      <c r="F346">
        <v>0.27</v>
      </c>
      <c r="G346">
        <v>0.32</v>
      </c>
      <c r="H346">
        <v>0.25</v>
      </c>
      <c r="I346">
        <v>7.0000000000000007E-2</v>
      </c>
      <c r="J346">
        <v>7.0000000000000007E-2</v>
      </c>
      <c r="K346">
        <v>0.08</v>
      </c>
      <c r="L346" s="83">
        <v>7.0000000000000007E-2</v>
      </c>
      <c r="M346">
        <v>0.09</v>
      </c>
      <c r="N346">
        <v>7.0000000000000007E-2</v>
      </c>
      <c r="O346">
        <v>0.1</v>
      </c>
      <c r="P346" t="s">
        <v>5312</v>
      </c>
      <c r="Q346" t="s">
        <v>5313</v>
      </c>
      <c r="R346" t="s">
        <v>5314</v>
      </c>
      <c r="S346" t="s">
        <v>5315</v>
      </c>
      <c r="T346" t="s">
        <v>5315</v>
      </c>
    </row>
    <row r="347" spans="1:20" x14ac:dyDescent="0.25">
      <c r="A347" s="83" t="s">
        <v>5419</v>
      </c>
      <c r="B347" t="s">
        <v>5420</v>
      </c>
      <c r="C347" t="s">
        <v>3360</v>
      </c>
      <c r="D347">
        <v>0.8</v>
      </c>
      <c r="E347">
        <v>0.6</v>
      </c>
      <c r="F347">
        <v>3.6</v>
      </c>
      <c r="G347">
        <v>3</v>
      </c>
      <c r="H347">
        <v>3.2</v>
      </c>
      <c r="I347">
        <v>6.2</v>
      </c>
      <c r="J347">
        <v>7.8</v>
      </c>
      <c r="K347">
        <v>5.4</v>
      </c>
      <c r="L347" s="83">
        <v>2.8</v>
      </c>
      <c r="M347">
        <v>0.4</v>
      </c>
      <c r="N347">
        <v>0.4</v>
      </c>
      <c r="O347">
        <v>0</v>
      </c>
      <c r="P347" t="s">
        <v>5312</v>
      </c>
      <c r="Q347" t="s">
        <v>5313</v>
      </c>
      <c r="R347" t="s">
        <v>5314</v>
      </c>
      <c r="S347" t="s">
        <v>5315</v>
      </c>
      <c r="T347" t="s">
        <v>5315</v>
      </c>
    </row>
    <row r="348" spans="1:20" x14ac:dyDescent="0.25">
      <c r="A348" s="83" t="s">
        <v>5421</v>
      </c>
      <c r="B348" t="s">
        <v>5422</v>
      </c>
      <c r="C348" t="s">
        <v>3466</v>
      </c>
      <c r="D348">
        <v>1.4</v>
      </c>
      <c r="E348">
        <v>1.4</v>
      </c>
      <c r="F348">
        <v>1.4</v>
      </c>
      <c r="G348">
        <v>1.4</v>
      </c>
      <c r="H348">
        <v>1.4</v>
      </c>
      <c r="I348">
        <v>1.4</v>
      </c>
      <c r="J348">
        <v>1.4</v>
      </c>
      <c r="K348">
        <v>1.4</v>
      </c>
      <c r="L348" s="83">
        <v>1.4</v>
      </c>
      <c r="M348">
        <v>1.4</v>
      </c>
      <c r="N348">
        <v>1.4</v>
      </c>
      <c r="O348">
        <v>1.4</v>
      </c>
      <c r="P348" t="s">
        <v>5319</v>
      </c>
      <c r="Q348" t="s">
        <v>5313</v>
      </c>
      <c r="R348" t="s">
        <v>5314</v>
      </c>
      <c r="S348" t="s">
        <v>5315</v>
      </c>
      <c r="T348" t="s">
        <v>5315</v>
      </c>
    </row>
    <row r="349" spans="1:20" x14ac:dyDescent="0.25">
      <c r="A349" s="83" t="s">
        <v>6874</v>
      </c>
      <c r="B349" t="s">
        <v>6872</v>
      </c>
      <c r="C349" t="s">
        <v>3466</v>
      </c>
      <c r="D349">
        <v>2.11</v>
      </c>
      <c r="E349">
        <v>2.16</v>
      </c>
      <c r="F349">
        <v>2.41</v>
      </c>
      <c r="G349">
        <v>2.44</v>
      </c>
      <c r="H349">
        <v>2.33</v>
      </c>
      <c r="I349">
        <v>2.41</v>
      </c>
      <c r="J349">
        <v>2.4300000000000002</v>
      </c>
      <c r="K349">
        <v>2.37</v>
      </c>
      <c r="L349" s="83">
        <v>2.36</v>
      </c>
      <c r="M349">
        <v>2.19</v>
      </c>
      <c r="N349">
        <v>1.39</v>
      </c>
      <c r="O349">
        <v>1.53</v>
      </c>
      <c r="P349" t="s">
        <v>5312</v>
      </c>
      <c r="Q349" t="s">
        <v>5313</v>
      </c>
      <c r="R349" t="s">
        <v>5314</v>
      </c>
      <c r="S349" t="s">
        <v>5315</v>
      </c>
    </row>
    <row r="350" spans="1:20" x14ac:dyDescent="0.25">
      <c r="A350" s="83" t="s">
        <v>573</v>
      </c>
      <c r="B350" t="s">
        <v>3934</v>
      </c>
      <c r="C350" t="s">
        <v>95</v>
      </c>
      <c r="D350">
        <v>1.1200000000000001</v>
      </c>
      <c r="E350">
        <v>1.1399999999999999</v>
      </c>
      <c r="F350">
        <v>1.17</v>
      </c>
      <c r="G350">
        <v>1.22</v>
      </c>
      <c r="H350">
        <v>0.8</v>
      </c>
      <c r="I350">
        <v>0.54</v>
      </c>
      <c r="J350">
        <v>0.28999999999999998</v>
      </c>
      <c r="K350">
        <v>0.15</v>
      </c>
      <c r="L350" s="83">
        <v>0.09</v>
      </c>
      <c r="M350">
        <v>0.21</v>
      </c>
      <c r="N350">
        <v>0.53</v>
      </c>
      <c r="O350">
        <v>0.67</v>
      </c>
      <c r="P350" t="s">
        <v>5312</v>
      </c>
      <c r="Q350" t="s">
        <v>5313</v>
      </c>
      <c r="R350" t="s">
        <v>5368</v>
      </c>
      <c r="S350" t="s">
        <v>5382</v>
      </c>
      <c r="T350" t="s">
        <v>7642</v>
      </c>
    </row>
    <row r="351" spans="1:20" x14ac:dyDescent="0.25">
      <c r="A351" s="83" t="s">
        <v>216</v>
      </c>
      <c r="B351" t="s">
        <v>216</v>
      </c>
      <c r="C351" t="s">
        <v>95</v>
      </c>
      <c r="D351">
        <v>0.01</v>
      </c>
      <c r="E351">
        <v>0.01</v>
      </c>
      <c r="F351">
        <v>0.02</v>
      </c>
      <c r="G351">
        <v>0.02</v>
      </c>
      <c r="H351">
        <v>0.01</v>
      </c>
      <c r="I351">
        <v>0</v>
      </c>
      <c r="J351">
        <v>0</v>
      </c>
      <c r="K351">
        <v>0</v>
      </c>
      <c r="L351" s="83">
        <v>0</v>
      </c>
      <c r="M351">
        <v>0</v>
      </c>
      <c r="N351">
        <v>0</v>
      </c>
      <c r="O351">
        <v>0</v>
      </c>
      <c r="P351" t="s">
        <v>5312</v>
      </c>
      <c r="Q351" t="s">
        <v>5313</v>
      </c>
      <c r="R351" t="s">
        <v>5314</v>
      </c>
      <c r="S351" t="s">
        <v>5315</v>
      </c>
      <c r="T351" t="s">
        <v>5315</v>
      </c>
    </row>
    <row r="352" spans="1:20" x14ac:dyDescent="0.25">
      <c r="A352" s="83" t="s">
        <v>478</v>
      </c>
      <c r="B352" t="s">
        <v>3935</v>
      </c>
      <c r="C352" t="s">
        <v>3337</v>
      </c>
      <c r="D352">
        <v>0.13</v>
      </c>
      <c r="E352">
        <v>0.14000000000000001</v>
      </c>
      <c r="F352">
        <v>0.16</v>
      </c>
      <c r="G352">
        <v>0.17</v>
      </c>
      <c r="H352">
        <v>0.16</v>
      </c>
      <c r="I352">
        <v>0.13</v>
      </c>
      <c r="J352">
        <v>0.08</v>
      </c>
      <c r="K352">
        <v>0.06</v>
      </c>
      <c r="L352" s="83">
        <v>0.05</v>
      </c>
      <c r="M352">
        <v>0.06</v>
      </c>
      <c r="N352">
        <v>0.09</v>
      </c>
      <c r="O352">
        <v>0.14000000000000001</v>
      </c>
      <c r="P352" t="s">
        <v>5312</v>
      </c>
      <c r="Q352" t="s">
        <v>5313</v>
      </c>
      <c r="R352" t="s">
        <v>5314</v>
      </c>
      <c r="S352" t="s">
        <v>5315</v>
      </c>
      <c r="T352" t="s">
        <v>5315</v>
      </c>
    </row>
    <row r="353" spans="1:20" x14ac:dyDescent="0.25">
      <c r="A353" s="83" t="s">
        <v>5423</v>
      </c>
      <c r="B353" t="s">
        <v>5424</v>
      </c>
      <c r="C353" t="s">
        <v>3360</v>
      </c>
      <c r="D353">
        <v>0.55000000000000004</v>
      </c>
      <c r="E353">
        <v>0.41</v>
      </c>
      <c r="F353">
        <v>2.48</v>
      </c>
      <c r="G353">
        <v>2.0699999999999998</v>
      </c>
      <c r="H353">
        <v>2.21</v>
      </c>
      <c r="I353">
        <v>4.28</v>
      </c>
      <c r="J353">
        <v>5.38</v>
      </c>
      <c r="K353">
        <v>3.73</v>
      </c>
      <c r="L353" s="83">
        <v>1.93</v>
      </c>
      <c r="M353">
        <v>0.28000000000000003</v>
      </c>
      <c r="N353">
        <v>0.28000000000000003</v>
      </c>
      <c r="O353">
        <v>0</v>
      </c>
      <c r="P353" t="s">
        <v>5312</v>
      </c>
      <c r="Q353" t="s">
        <v>5317</v>
      </c>
      <c r="R353" t="s">
        <v>5314</v>
      </c>
      <c r="S353" t="s">
        <v>5315</v>
      </c>
      <c r="T353" t="s">
        <v>5315</v>
      </c>
    </row>
    <row r="354" spans="1:20" x14ac:dyDescent="0.25">
      <c r="A354" s="83" t="s">
        <v>5425</v>
      </c>
      <c r="B354" t="s">
        <v>5426</v>
      </c>
      <c r="C354" t="s">
        <v>3360</v>
      </c>
      <c r="D354">
        <v>0</v>
      </c>
      <c r="E354">
        <v>0</v>
      </c>
      <c r="F354">
        <v>0</v>
      </c>
      <c r="G354">
        <v>0</v>
      </c>
      <c r="H354">
        <v>0</v>
      </c>
      <c r="I354">
        <v>0</v>
      </c>
      <c r="J354">
        <v>0</v>
      </c>
      <c r="K354">
        <v>0</v>
      </c>
      <c r="L354" s="83">
        <v>0</v>
      </c>
      <c r="M354">
        <v>0</v>
      </c>
      <c r="N354">
        <v>0</v>
      </c>
      <c r="O354">
        <v>0</v>
      </c>
      <c r="P354" t="s">
        <v>5312</v>
      </c>
      <c r="Q354" t="s">
        <v>5313</v>
      </c>
      <c r="R354" t="s">
        <v>5318</v>
      </c>
      <c r="S354" t="s">
        <v>5315</v>
      </c>
      <c r="T354" t="s">
        <v>5315</v>
      </c>
    </row>
    <row r="355" spans="1:20" x14ac:dyDescent="0.25">
      <c r="A355" s="83" t="s">
        <v>2408</v>
      </c>
      <c r="B355" t="s">
        <v>3936</v>
      </c>
      <c r="C355" t="s">
        <v>3360</v>
      </c>
      <c r="D355">
        <v>7.2</v>
      </c>
      <c r="E355">
        <v>5.4</v>
      </c>
      <c r="F355">
        <v>32.4</v>
      </c>
      <c r="G355">
        <v>27</v>
      </c>
      <c r="H355">
        <v>28.8</v>
      </c>
      <c r="I355">
        <v>55.8</v>
      </c>
      <c r="J355">
        <v>70.2</v>
      </c>
      <c r="K355">
        <v>48.6</v>
      </c>
      <c r="L355" s="83">
        <v>25.2</v>
      </c>
      <c r="M355">
        <v>3.6</v>
      </c>
      <c r="N355">
        <v>3.6</v>
      </c>
      <c r="O355">
        <v>0</v>
      </c>
      <c r="P355" t="s">
        <v>5312</v>
      </c>
      <c r="Q355" t="s">
        <v>5317</v>
      </c>
      <c r="R355" t="s">
        <v>5314</v>
      </c>
      <c r="S355" t="s">
        <v>5315</v>
      </c>
      <c r="T355" t="s">
        <v>5315</v>
      </c>
    </row>
    <row r="356" spans="1:20" x14ac:dyDescent="0.25">
      <c r="A356" s="83" t="s">
        <v>1900</v>
      </c>
      <c r="B356" t="s">
        <v>3937</v>
      </c>
      <c r="C356" t="s">
        <v>3360</v>
      </c>
      <c r="D356">
        <v>0.8</v>
      </c>
      <c r="E356">
        <v>0.6</v>
      </c>
      <c r="F356">
        <v>3.6</v>
      </c>
      <c r="G356">
        <v>3</v>
      </c>
      <c r="H356">
        <v>3.2</v>
      </c>
      <c r="I356">
        <v>6.2</v>
      </c>
      <c r="J356">
        <v>7.8</v>
      </c>
      <c r="K356">
        <v>5.4</v>
      </c>
      <c r="L356" s="83">
        <v>2.8</v>
      </c>
      <c r="M356">
        <v>0.4</v>
      </c>
      <c r="N356">
        <v>0.4</v>
      </c>
      <c r="O356">
        <v>0</v>
      </c>
      <c r="P356" t="s">
        <v>5312</v>
      </c>
      <c r="Q356" t="s">
        <v>5317</v>
      </c>
      <c r="R356" t="s">
        <v>5314</v>
      </c>
      <c r="S356" t="s">
        <v>5315</v>
      </c>
      <c r="T356" t="s">
        <v>5315</v>
      </c>
    </row>
    <row r="357" spans="1:20" x14ac:dyDescent="0.25">
      <c r="A357" s="83" t="s">
        <v>1520</v>
      </c>
      <c r="B357" t="s">
        <v>3938</v>
      </c>
      <c r="C357" t="s">
        <v>3346</v>
      </c>
      <c r="D357">
        <v>0</v>
      </c>
      <c r="E357">
        <v>0</v>
      </c>
      <c r="F357">
        <v>0</v>
      </c>
      <c r="G357">
        <v>0</v>
      </c>
      <c r="H357">
        <v>0</v>
      </c>
      <c r="I357">
        <v>0</v>
      </c>
      <c r="J357">
        <v>0</v>
      </c>
      <c r="K357">
        <v>0</v>
      </c>
      <c r="L357" s="83">
        <v>0</v>
      </c>
      <c r="M357">
        <v>0</v>
      </c>
      <c r="N357">
        <v>0</v>
      </c>
      <c r="O357">
        <v>0</v>
      </c>
      <c r="P357" t="s">
        <v>5312</v>
      </c>
      <c r="Q357" t="s">
        <v>5317</v>
      </c>
      <c r="R357" t="s">
        <v>5318</v>
      </c>
      <c r="S357" t="s">
        <v>5315</v>
      </c>
      <c r="T357" t="s">
        <v>5315</v>
      </c>
    </row>
    <row r="358" spans="1:20" x14ac:dyDescent="0.25">
      <c r="A358" s="83" t="s">
        <v>1569</v>
      </c>
      <c r="B358" t="s">
        <v>3939</v>
      </c>
      <c r="C358" t="s">
        <v>3346</v>
      </c>
      <c r="D358">
        <v>0.16</v>
      </c>
      <c r="E358">
        <v>0.12</v>
      </c>
      <c r="F358">
        <v>0.72</v>
      </c>
      <c r="G358">
        <v>0.6</v>
      </c>
      <c r="H358">
        <v>0.64</v>
      </c>
      <c r="I358">
        <v>1.24</v>
      </c>
      <c r="J358">
        <v>1.56</v>
      </c>
      <c r="K358">
        <v>1.08</v>
      </c>
      <c r="L358" s="83">
        <v>0.56000000000000005</v>
      </c>
      <c r="M358">
        <v>0.08</v>
      </c>
      <c r="N358">
        <v>0.08</v>
      </c>
      <c r="O358">
        <v>0</v>
      </c>
      <c r="P358" t="s">
        <v>5312</v>
      </c>
      <c r="Q358" t="s">
        <v>5317</v>
      </c>
      <c r="R358" t="s">
        <v>4</v>
      </c>
      <c r="S358" t="s">
        <v>5329</v>
      </c>
      <c r="T358" t="s">
        <v>5427</v>
      </c>
    </row>
    <row r="359" spans="1:20" x14ac:dyDescent="0.25">
      <c r="A359" s="83" t="s">
        <v>2327</v>
      </c>
      <c r="B359" t="s">
        <v>3940</v>
      </c>
      <c r="C359" t="s">
        <v>3346</v>
      </c>
      <c r="D359">
        <v>2.31</v>
      </c>
      <c r="E359">
        <v>1.98</v>
      </c>
      <c r="F359">
        <v>4.62</v>
      </c>
      <c r="G359">
        <v>4.13</v>
      </c>
      <c r="H359">
        <v>4.13</v>
      </c>
      <c r="I359">
        <v>5.45</v>
      </c>
      <c r="J359">
        <v>3.8</v>
      </c>
      <c r="K359">
        <v>3.47</v>
      </c>
      <c r="L359" s="83">
        <v>2.48</v>
      </c>
      <c r="M359">
        <v>1.32</v>
      </c>
      <c r="N359">
        <v>1.98</v>
      </c>
      <c r="O359">
        <v>2.15</v>
      </c>
      <c r="P359" t="s">
        <v>5312</v>
      </c>
      <c r="Q359" t="s">
        <v>5317</v>
      </c>
      <c r="R359" t="s">
        <v>5314</v>
      </c>
      <c r="S359" t="s">
        <v>5315</v>
      </c>
      <c r="T359" t="s">
        <v>5315</v>
      </c>
    </row>
    <row r="360" spans="1:20" x14ac:dyDescent="0.25">
      <c r="A360" s="83" t="s">
        <v>2569</v>
      </c>
      <c r="B360" t="s">
        <v>3941</v>
      </c>
      <c r="C360" t="s">
        <v>3346</v>
      </c>
      <c r="D360">
        <v>0.91</v>
      </c>
      <c r="E360">
        <v>0.78</v>
      </c>
      <c r="F360">
        <v>1.82</v>
      </c>
      <c r="G360">
        <v>1.63</v>
      </c>
      <c r="H360">
        <v>1.63</v>
      </c>
      <c r="I360">
        <v>2.15</v>
      </c>
      <c r="J360">
        <v>1.5</v>
      </c>
      <c r="K360">
        <v>1.37</v>
      </c>
      <c r="L360" s="83">
        <v>0.98</v>
      </c>
      <c r="M360">
        <v>0.52</v>
      </c>
      <c r="N360">
        <v>0.78</v>
      </c>
      <c r="O360">
        <v>0.85</v>
      </c>
      <c r="P360" t="s">
        <v>5312</v>
      </c>
      <c r="Q360" t="s">
        <v>5317</v>
      </c>
      <c r="R360" t="s">
        <v>5314</v>
      </c>
      <c r="S360" t="s">
        <v>5315</v>
      </c>
      <c r="T360" t="s">
        <v>5315</v>
      </c>
    </row>
    <row r="361" spans="1:20" x14ac:dyDescent="0.25">
      <c r="A361" s="83" t="s">
        <v>3942</v>
      </c>
      <c r="B361" t="s">
        <v>3943</v>
      </c>
      <c r="C361" t="s">
        <v>3346</v>
      </c>
      <c r="D361">
        <v>3.15</v>
      </c>
      <c r="E361">
        <v>2.7</v>
      </c>
      <c r="F361">
        <v>6.3</v>
      </c>
      <c r="G361">
        <v>5.63</v>
      </c>
      <c r="H361">
        <v>5.63</v>
      </c>
      <c r="I361">
        <v>7.43</v>
      </c>
      <c r="J361">
        <v>5.18</v>
      </c>
      <c r="K361">
        <v>4.7300000000000004</v>
      </c>
      <c r="L361" s="83">
        <v>3.38</v>
      </c>
      <c r="M361">
        <v>1.8</v>
      </c>
      <c r="N361">
        <v>2.7</v>
      </c>
      <c r="O361">
        <v>2.93</v>
      </c>
      <c r="P361" t="s">
        <v>5312</v>
      </c>
      <c r="Q361" t="s">
        <v>5317</v>
      </c>
      <c r="R361" t="s">
        <v>5314</v>
      </c>
      <c r="S361" t="s">
        <v>5315</v>
      </c>
      <c r="T361" t="s">
        <v>5315</v>
      </c>
    </row>
    <row r="362" spans="1:20" x14ac:dyDescent="0.25">
      <c r="A362" s="83" t="s">
        <v>3011</v>
      </c>
      <c r="B362" t="s">
        <v>3944</v>
      </c>
      <c r="C362" t="s">
        <v>3346</v>
      </c>
      <c r="D362">
        <v>0</v>
      </c>
      <c r="E362">
        <v>0</v>
      </c>
      <c r="F362">
        <v>0</v>
      </c>
      <c r="G362">
        <v>0</v>
      </c>
      <c r="H362">
        <v>0</v>
      </c>
      <c r="I362">
        <v>0</v>
      </c>
      <c r="J362">
        <v>0</v>
      </c>
      <c r="K362">
        <v>0</v>
      </c>
      <c r="L362" s="83">
        <v>0</v>
      </c>
      <c r="M362">
        <v>0</v>
      </c>
      <c r="N362">
        <v>0</v>
      </c>
      <c r="O362">
        <v>0</v>
      </c>
      <c r="P362" t="s">
        <v>5312</v>
      </c>
      <c r="Q362" t="s">
        <v>5317</v>
      </c>
      <c r="R362" t="s">
        <v>5318</v>
      </c>
      <c r="S362" t="s">
        <v>5315</v>
      </c>
      <c r="T362" t="s">
        <v>5315</v>
      </c>
    </row>
    <row r="363" spans="1:20" x14ac:dyDescent="0.25">
      <c r="A363" s="83" t="s">
        <v>5428</v>
      </c>
      <c r="B363" t="s">
        <v>5429</v>
      </c>
      <c r="C363" t="s">
        <v>3346</v>
      </c>
      <c r="D363">
        <v>1.1000000000000001</v>
      </c>
      <c r="E363">
        <v>0.95</v>
      </c>
      <c r="F363">
        <v>2.21</v>
      </c>
      <c r="G363">
        <v>1.97</v>
      </c>
      <c r="H363">
        <v>1.97</v>
      </c>
      <c r="I363">
        <v>2.6</v>
      </c>
      <c r="J363">
        <v>1.81</v>
      </c>
      <c r="K363">
        <v>1.65</v>
      </c>
      <c r="L363" s="83">
        <v>1.18</v>
      </c>
      <c r="M363">
        <v>0.63</v>
      </c>
      <c r="N363">
        <v>0.95</v>
      </c>
      <c r="O363">
        <v>1.02</v>
      </c>
      <c r="P363" t="s">
        <v>5312</v>
      </c>
      <c r="Q363" t="s">
        <v>5317</v>
      </c>
      <c r="R363" t="s">
        <v>5314</v>
      </c>
      <c r="S363" t="s">
        <v>5315</v>
      </c>
      <c r="T363" t="s">
        <v>5315</v>
      </c>
    </row>
    <row r="364" spans="1:20" x14ac:dyDescent="0.25">
      <c r="A364" s="83" t="s">
        <v>1300</v>
      </c>
      <c r="B364" t="s">
        <v>3945</v>
      </c>
      <c r="C364" t="s">
        <v>3346</v>
      </c>
      <c r="D364">
        <v>0.57999999999999996</v>
      </c>
      <c r="E364">
        <v>0.4</v>
      </c>
      <c r="F364">
        <v>0.34</v>
      </c>
      <c r="G364">
        <v>0.59</v>
      </c>
      <c r="H364">
        <v>0.71</v>
      </c>
      <c r="I364">
        <v>0.89</v>
      </c>
      <c r="J364">
        <v>0.79</v>
      </c>
      <c r="K364">
        <v>0.76</v>
      </c>
      <c r="L364" s="83">
        <v>0.69</v>
      </c>
      <c r="M364">
        <v>0.35</v>
      </c>
      <c r="N364">
        <v>0.27</v>
      </c>
      <c r="O364">
        <v>0.3</v>
      </c>
      <c r="P364" t="s">
        <v>5312</v>
      </c>
      <c r="Q364" t="s">
        <v>5317</v>
      </c>
      <c r="R364" t="s">
        <v>5314</v>
      </c>
      <c r="S364" t="s">
        <v>5315</v>
      </c>
      <c r="T364" t="s">
        <v>5315</v>
      </c>
    </row>
    <row r="365" spans="1:20" x14ac:dyDescent="0.25">
      <c r="A365" s="83" t="s">
        <v>2363</v>
      </c>
      <c r="B365" t="s">
        <v>3946</v>
      </c>
      <c r="C365" t="s">
        <v>3346</v>
      </c>
      <c r="D365">
        <v>1.57</v>
      </c>
      <c r="E365">
        <v>1.34</v>
      </c>
      <c r="F365">
        <v>3.14</v>
      </c>
      <c r="G365">
        <v>2.8</v>
      </c>
      <c r="H365">
        <v>2.8</v>
      </c>
      <c r="I365">
        <v>3.7</v>
      </c>
      <c r="J365">
        <v>2.58</v>
      </c>
      <c r="K365">
        <v>2.35</v>
      </c>
      <c r="L365" s="83">
        <v>1.68</v>
      </c>
      <c r="M365">
        <v>0.9</v>
      </c>
      <c r="N365">
        <v>1.34</v>
      </c>
      <c r="O365">
        <v>1.46</v>
      </c>
      <c r="P365" t="s">
        <v>5312</v>
      </c>
      <c r="Q365" t="s">
        <v>5317</v>
      </c>
      <c r="R365" t="s">
        <v>5314</v>
      </c>
      <c r="S365" t="s">
        <v>5315</v>
      </c>
      <c r="T365" t="s">
        <v>5315</v>
      </c>
    </row>
    <row r="366" spans="1:20" x14ac:dyDescent="0.25">
      <c r="A366" s="83" t="s">
        <v>2041</v>
      </c>
      <c r="B366" t="s">
        <v>3947</v>
      </c>
      <c r="C366" t="s">
        <v>3346</v>
      </c>
      <c r="D366">
        <v>1.64</v>
      </c>
      <c r="E366">
        <v>1.4</v>
      </c>
      <c r="F366">
        <v>3.28</v>
      </c>
      <c r="G366">
        <v>2.93</v>
      </c>
      <c r="H366">
        <v>2.93</v>
      </c>
      <c r="I366">
        <v>3.86</v>
      </c>
      <c r="J366">
        <v>2.69</v>
      </c>
      <c r="K366">
        <v>2.46</v>
      </c>
      <c r="L366" s="83">
        <v>1.76</v>
      </c>
      <c r="M366">
        <v>0.94</v>
      </c>
      <c r="N366">
        <v>1.4</v>
      </c>
      <c r="O366">
        <v>1.52</v>
      </c>
      <c r="P366" t="s">
        <v>5312</v>
      </c>
      <c r="Q366" t="s">
        <v>5317</v>
      </c>
      <c r="R366" t="s">
        <v>5314</v>
      </c>
      <c r="S366" t="s">
        <v>5315</v>
      </c>
      <c r="T366" t="s">
        <v>5315</v>
      </c>
    </row>
    <row r="367" spans="1:20" x14ac:dyDescent="0.25">
      <c r="A367" s="83" t="s">
        <v>3948</v>
      </c>
      <c r="B367" t="s">
        <v>3949</v>
      </c>
      <c r="C367" t="s">
        <v>3346</v>
      </c>
      <c r="D367">
        <v>1.76</v>
      </c>
      <c r="E367">
        <v>1.51</v>
      </c>
      <c r="F367">
        <v>3.53</v>
      </c>
      <c r="G367">
        <v>3.15</v>
      </c>
      <c r="H367">
        <v>3.15</v>
      </c>
      <c r="I367">
        <v>4.16</v>
      </c>
      <c r="J367">
        <v>2.9</v>
      </c>
      <c r="K367">
        <v>2.65</v>
      </c>
      <c r="L367" s="83">
        <v>1.89</v>
      </c>
      <c r="M367">
        <v>1.01</v>
      </c>
      <c r="N367">
        <v>1.51</v>
      </c>
      <c r="O367">
        <v>1.64</v>
      </c>
      <c r="P367" t="s">
        <v>5312</v>
      </c>
      <c r="Q367" t="s">
        <v>5317</v>
      </c>
      <c r="R367" t="s">
        <v>5314</v>
      </c>
      <c r="S367" t="s">
        <v>5315</v>
      </c>
      <c r="T367" t="s">
        <v>5315</v>
      </c>
    </row>
    <row r="368" spans="1:20" x14ac:dyDescent="0.25">
      <c r="A368" s="83" t="s">
        <v>2036</v>
      </c>
      <c r="B368" t="s">
        <v>3950</v>
      </c>
      <c r="C368" t="s">
        <v>3346</v>
      </c>
      <c r="D368">
        <v>1.37</v>
      </c>
      <c r="E368">
        <v>1.18</v>
      </c>
      <c r="F368">
        <v>2.74</v>
      </c>
      <c r="G368">
        <v>2.4500000000000002</v>
      </c>
      <c r="H368">
        <v>2.4500000000000002</v>
      </c>
      <c r="I368">
        <v>3.23</v>
      </c>
      <c r="J368">
        <v>2.25</v>
      </c>
      <c r="K368">
        <v>2.06</v>
      </c>
      <c r="L368" s="83">
        <v>1.47</v>
      </c>
      <c r="M368">
        <v>0.78</v>
      </c>
      <c r="N368">
        <v>1.18</v>
      </c>
      <c r="O368">
        <v>1.27</v>
      </c>
      <c r="P368" t="s">
        <v>5312</v>
      </c>
      <c r="Q368" t="s">
        <v>5317</v>
      </c>
      <c r="R368" t="s">
        <v>5314</v>
      </c>
      <c r="S368" t="s">
        <v>5315</v>
      </c>
      <c r="T368" t="s">
        <v>5315</v>
      </c>
    </row>
    <row r="369" spans="1:20" x14ac:dyDescent="0.25">
      <c r="A369" s="83" t="s">
        <v>2022</v>
      </c>
      <c r="B369" t="s">
        <v>3951</v>
      </c>
      <c r="C369" t="s">
        <v>3346</v>
      </c>
      <c r="D369">
        <v>0.42</v>
      </c>
      <c r="E369">
        <v>0.36</v>
      </c>
      <c r="F369">
        <v>0.84</v>
      </c>
      <c r="G369">
        <v>0.75</v>
      </c>
      <c r="H369">
        <v>0.75</v>
      </c>
      <c r="I369">
        <v>0.99</v>
      </c>
      <c r="J369">
        <v>0.69</v>
      </c>
      <c r="K369">
        <v>0.63</v>
      </c>
      <c r="L369" s="83">
        <v>0.45</v>
      </c>
      <c r="M369">
        <v>0.24</v>
      </c>
      <c r="N369">
        <v>0.36</v>
      </c>
      <c r="O369">
        <v>0.39</v>
      </c>
      <c r="P369" t="s">
        <v>5312</v>
      </c>
      <c r="Q369" t="s">
        <v>5317</v>
      </c>
      <c r="R369" t="s">
        <v>5314</v>
      </c>
      <c r="S369" t="s">
        <v>5315</v>
      </c>
      <c r="T369" t="s">
        <v>5315</v>
      </c>
    </row>
    <row r="370" spans="1:20" x14ac:dyDescent="0.25">
      <c r="A370" s="83" t="s">
        <v>5430</v>
      </c>
      <c r="B370" t="s">
        <v>5431</v>
      </c>
      <c r="C370" t="s">
        <v>3346</v>
      </c>
      <c r="D370">
        <v>0.83</v>
      </c>
      <c r="E370">
        <v>0.71</v>
      </c>
      <c r="F370">
        <v>1.66</v>
      </c>
      <c r="G370">
        <v>1.48</v>
      </c>
      <c r="H370">
        <v>1.48</v>
      </c>
      <c r="I370">
        <v>1.96</v>
      </c>
      <c r="J370">
        <v>1.36</v>
      </c>
      <c r="K370">
        <v>1.25</v>
      </c>
      <c r="L370" s="83">
        <v>0.89</v>
      </c>
      <c r="M370">
        <v>0.47</v>
      </c>
      <c r="N370">
        <v>0.71</v>
      </c>
      <c r="O370">
        <v>0.77</v>
      </c>
      <c r="P370" t="s">
        <v>5312</v>
      </c>
      <c r="Q370" t="s">
        <v>5317</v>
      </c>
      <c r="R370" t="s">
        <v>5314</v>
      </c>
      <c r="S370" t="s">
        <v>5315</v>
      </c>
      <c r="T370" t="s">
        <v>5315</v>
      </c>
    </row>
    <row r="371" spans="1:20" x14ac:dyDescent="0.25">
      <c r="A371" s="83" t="s">
        <v>5432</v>
      </c>
      <c r="B371" t="s">
        <v>5433</v>
      </c>
      <c r="C371" t="s">
        <v>3360</v>
      </c>
      <c r="D371">
        <v>0.8</v>
      </c>
      <c r="E371">
        <v>0.6</v>
      </c>
      <c r="F371">
        <v>3.6</v>
      </c>
      <c r="G371">
        <v>3</v>
      </c>
      <c r="H371">
        <v>3.2</v>
      </c>
      <c r="I371">
        <v>6.2</v>
      </c>
      <c r="J371">
        <v>7.8</v>
      </c>
      <c r="K371">
        <v>5.4</v>
      </c>
      <c r="L371" s="83">
        <v>2.8</v>
      </c>
      <c r="M371">
        <v>0.4</v>
      </c>
      <c r="N371">
        <v>0.4</v>
      </c>
      <c r="O371">
        <v>0</v>
      </c>
      <c r="P371" t="s">
        <v>5312</v>
      </c>
      <c r="Q371" t="s">
        <v>5317</v>
      </c>
      <c r="R371" t="s">
        <v>5314</v>
      </c>
      <c r="S371" t="s">
        <v>5315</v>
      </c>
      <c r="T371" t="s">
        <v>5315</v>
      </c>
    </row>
    <row r="372" spans="1:20" x14ac:dyDescent="0.25">
      <c r="A372" s="83" t="s">
        <v>688</v>
      </c>
      <c r="B372" t="s">
        <v>687</v>
      </c>
      <c r="C372" t="s">
        <v>3360</v>
      </c>
      <c r="D372">
        <v>0.8</v>
      </c>
      <c r="E372">
        <v>0.6</v>
      </c>
      <c r="F372">
        <v>3.6</v>
      </c>
      <c r="G372">
        <v>3</v>
      </c>
      <c r="H372">
        <v>3.2</v>
      </c>
      <c r="I372">
        <v>6.2</v>
      </c>
      <c r="J372">
        <v>7.8</v>
      </c>
      <c r="K372">
        <v>5.4</v>
      </c>
      <c r="L372" s="83">
        <v>2.8</v>
      </c>
      <c r="M372">
        <v>0.4</v>
      </c>
      <c r="N372">
        <v>0.4</v>
      </c>
      <c r="O372">
        <v>0</v>
      </c>
      <c r="P372" t="s">
        <v>5312</v>
      </c>
      <c r="Q372" t="s">
        <v>5313</v>
      </c>
      <c r="R372" t="s">
        <v>5314</v>
      </c>
      <c r="S372" t="s">
        <v>5315</v>
      </c>
      <c r="T372" t="s">
        <v>5315</v>
      </c>
    </row>
    <row r="373" spans="1:20" x14ac:dyDescent="0.25">
      <c r="A373" s="83" t="s">
        <v>691</v>
      </c>
      <c r="B373" t="s">
        <v>690</v>
      </c>
      <c r="C373" t="s">
        <v>3360</v>
      </c>
      <c r="D373">
        <v>0.4</v>
      </c>
      <c r="E373">
        <v>0.3</v>
      </c>
      <c r="F373">
        <v>1.8</v>
      </c>
      <c r="G373">
        <v>1.5</v>
      </c>
      <c r="H373">
        <v>1.6</v>
      </c>
      <c r="I373">
        <v>3.1</v>
      </c>
      <c r="J373">
        <v>3.9</v>
      </c>
      <c r="K373">
        <v>2.7</v>
      </c>
      <c r="L373" s="83">
        <v>1.4</v>
      </c>
      <c r="M373">
        <v>0.2</v>
      </c>
      <c r="N373">
        <v>0.2</v>
      </c>
      <c r="O373">
        <v>0</v>
      </c>
      <c r="P373" t="s">
        <v>5312</v>
      </c>
      <c r="Q373" t="s">
        <v>5313</v>
      </c>
      <c r="R373" t="s">
        <v>5314</v>
      </c>
      <c r="S373" t="s">
        <v>5315</v>
      </c>
      <c r="T373" t="s">
        <v>5315</v>
      </c>
    </row>
    <row r="374" spans="1:20" x14ac:dyDescent="0.25">
      <c r="A374" s="83" t="s">
        <v>4506</v>
      </c>
      <c r="B374" t="s">
        <v>4507</v>
      </c>
      <c r="C374" t="s">
        <v>3455</v>
      </c>
      <c r="D374">
        <v>561.25</v>
      </c>
      <c r="E374">
        <v>559.87</v>
      </c>
      <c r="F374">
        <v>552.52</v>
      </c>
      <c r="G374">
        <v>546.44000000000005</v>
      </c>
      <c r="H374">
        <v>540.35</v>
      </c>
      <c r="I374">
        <v>528.45000000000005</v>
      </c>
      <c r="J374">
        <v>521.99</v>
      </c>
      <c r="K374">
        <v>523.12</v>
      </c>
      <c r="L374" s="83">
        <v>533.12</v>
      </c>
      <c r="M374">
        <v>538.74</v>
      </c>
      <c r="N374">
        <v>556.4</v>
      </c>
      <c r="O374">
        <v>561.70000000000005</v>
      </c>
      <c r="P374" t="s">
        <v>5319</v>
      </c>
      <c r="Q374" t="s">
        <v>5313</v>
      </c>
      <c r="R374" t="s">
        <v>5314</v>
      </c>
      <c r="S374" t="s">
        <v>5315</v>
      </c>
      <c r="T374" t="s">
        <v>5315</v>
      </c>
    </row>
    <row r="375" spans="1:20" x14ac:dyDescent="0.25">
      <c r="A375" s="83" t="s">
        <v>975</v>
      </c>
      <c r="B375" t="s">
        <v>3955</v>
      </c>
      <c r="C375" t="s">
        <v>3360</v>
      </c>
      <c r="D375">
        <v>10</v>
      </c>
      <c r="E375">
        <v>7.5</v>
      </c>
      <c r="F375">
        <v>45</v>
      </c>
      <c r="G375">
        <v>37.5</v>
      </c>
      <c r="H375">
        <v>40</v>
      </c>
      <c r="I375">
        <v>77.5</v>
      </c>
      <c r="J375">
        <v>97.5</v>
      </c>
      <c r="K375">
        <v>67.5</v>
      </c>
      <c r="L375" s="83">
        <v>35</v>
      </c>
      <c r="M375">
        <v>5</v>
      </c>
      <c r="N375">
        <v>5</v>
      </c>
      <c r="O375">
        <v>0</v>
      </c>
      <c r="P375" t="s">
        <v>5312</v>
      </c>
      <c r="Q375" t="s">
        <v>5317</v>
      </c>
      <c r="R375" t="s">
        <v>5314</v>
      </c>
      <c r="S375" t="s">
        <v>5315</v>
      </c>
      <c r="T375" t="s">
        <v>5315</v>
      </c>
    </row>
    <row r="376" spans="1:20" x14ac:dyDescent="0.25">
      <c r="A376" s="83" t="s">
        <v>3956</v>
      </c>
      <c r="B376" t="s">
        <v>3957</v>
      </c>
      <c r="C376" t="s">
        <v>3337</v>
      </c>
      <c r="D376">
        <v>68</v>
      </c>
      <c r="E376">
        <v>68</v>
      </c>
      <c r="F376">
        <v>68</v>
      </c>
      <c r="G376">
        <v>68</v>
      </c>
      <c r="H376">
        <v>68</v>
      </c>
      <c r="I376">
        <v>68</v>
      </c>
      <c r="J376">
        <v>68</v>
      </c>
      <c r="K376">
        <v>68</v>
      </c>
      <c r="L376" s="83">
        <v>68</v>
      </c>
      <c r="M376">
        <v>68</v>
      </c>
      <c r="N376">
        <v>68</v>
      </c>
      <c r="O376">
        <v>68</v>
      </c>
      <c r="P376" t="s">
        <v>5319</v>
      </c>
      <c r="Q376" t="s">
        <v>5313</v>
      </c>
      <c r="R376" t="s">
        <v>5314</v>
      </c>
      <c r="S376" t="s">
        <v>5315</v>
      </c>
      <c r="T376" t="s">
        <v>5315</v>
      </c>
    </row>
    <row r="377" spans="1:20" x14ac:dyDescent="0.25">
      <c r="A377" s="83" t="s">
        <v>3958</v>
      </c>
      <c r="B377" t="s">
        <v>3959</v>
      </c>
      <c r="C377" t="s">
        <v>3337</v>
      </c>
      <c r="D377">
        <v>50</v>
      </c>
      <c r="E377">
        <v>50</v>
      </c>
      <c r="F377">
        <v>50</v>
      </c>
      <c r="G377">
        <v>50</v>
      </c>
      <c r="H377">
        <v>50</v>
      </c>
      <c r="I377">
        <v>50</v>
      </c>
      <c r="J377">
        <v>50</v>
      </c>
      <c r="K377">
        <v>50</v>
      </c>
      <c r="L377" s="83">
        <v>50</v>
      </c>
      <c r="M377">
        <v>50</v>
      </c>
      <c r="N377">
        <v>50</v>
      </c>
      <c r="O377">
        <v>50</v>
      </c>
      <c r="P377" t="s">
        <v>5319</v>
      </c>
      <c r="Q377" t="s">
        <v>5313</v>
      </c>
      <c r="R377" t="s">
        <v>5314</v>
      </c>
      <c r="S377" t="s">
        <v>5315</v>
      </c>
      <c r="T377" t="s">
        <v>5315</v>
      </c>
    </row>
    <row r="378" spans="1:20" x14ac:dyDescent="0.25">
      <c r="A378" s="83" t="s">
        <v>3960</v>
      </c>
      <c r="B378" t="s">
        <v>3962</v>
      </c>
      <c r="C378" t="s">
        <v>3337</v>
      </c>
      <c r="D378">
        <v>56</v>
      </c>
      <c r="E378">
        <v>56</v>
      </c>
      <c r="F378">
        <v>56</v>
      </c>
      <c r="G378">
        <v>56</v>
      </c>
      <c r="H378">
        <v>56</v>
      </c>
      <c r="I378">
        <v>56</v>
      </c>
      <c r="J378">
        <v>56</v>
      </c>
      <c r="K378">
        <v>56</v>
      </c>
      <c r="L378" s="83">
        <v>56</v>
      </c>
      <c r="M378">
        <v>56</v>
      </c>
      <c r="N378">
        <v>56</v>
      </c>
      <c r="O378">
        <v>56</v>
      </c>
      <c r="P378" t="s">
        <v>5319</v>
      </c>
      <c r="Q378" t="s">
        <v>5313</v>
      </c>
      <c r="R378" t="s">
        <v>5314</v>
      </c>
      <c r="S378" t="s">
        <v>5315</v>
      </c>
      <c r="T378" t="s">
        <v>5315</v>
      </c>
    </row>
    <row r="379" spans="1:20" x14ac:dyDescent="0.25">
      <c r="A379" s="83" t="s">
        <v>3963</v>
      </c>
      <c r="B379" t="s">
        <v>3964</v>
      </c>
      <c r="C379" t="s">
        <v>3337</v>
      </c>
      <c r="D379">
        <v>50</v>
      </c>
      <c r="E379">
        <v>50</v>
      </c>
      <c r="F379">
        <v>50</v>
      </c>
      <c r="G379">
        <v>50</v>
      </c>
      <c r="H379">
        <v>50</v>
      </c>
      <c r="I379">
        <v>50</v>
      </c>
      <c r="J379">
        <v>50</v>
      </c>
      <c r="K379">
        <v>50</v>
      </c>
      <c r="L379" s="83">
        <v>50</v>
      </c>
      <c r="M379">
        <v>50</v>
      </c>
      <c r="N379">
        <v>50</v>
      </c>
      <c r="O379">
        <v>50</v>
      </c>
      <c r="P379" t="s">
        <v>5319</v>
      </c>
      <c r="Q379" t="s">
        <v>5313</v>
      </c>
      <c r="R379" t="s">
        <v>5314</v>
      </c>
      <c r="S379" t="s">
        <v>5315</v>
      </c>
      <c r="T379" t="s">
        <v>5315</v>
      </c>
    </row>
    <row r="380" spans="1:20" x14ac:dyDescent="0.25">
      <c r="A380" s="83" t="s">
        <v>3965</v>
      </c>
      <c r="B380" t="s">
        <v>3966</v>
      </c>
      <c r="C380" t="s">
        <v>3337</v>
      </c>
      <c r="D380">
        <v>49</v>
      </c>
      <c r="E380">
        <v>49</v>
      </c>
      <c r="F380">
        <v>49</v>
      </c>
      <c r="G380">
        <v>49</v>
      </c>
      <c r="H380">
        <v>49</v>
      </c>
      <c r="I380">
        <v>49</v>
      </c>
      <c r="J380">
        <v>49</v>
      </c>
      <c r="K380">
        <v>49</v>
      </c>
      <c r="L380" s="83">
        <v>49</v>
      </c>
      <c r="M380">
        <v>49</v>
      </c>
      <c r="N380">
        <v>49</v>
      </c>
      <c r="O380">
        <v>49</v>
      </c>
      <c r="P380" t="s">
        <v>5319</v>
      </c>
      <c r="Q380" t="s">
        <v>5313</v>
      </c>
      <c r="R380" t="s">
        <v>5314</v>
      </c>
      <c r="S380" t="s">
        <v>5315</v>
      </c>
      <c r="T380" t="s">
        <v>5315</v>
      </c>
    </row>
    <row r="381" spans="1:20" x14ac:dyDescent="0.25">
      <c r="A381" s="83" t="s">
        <v>3967</v>
      </c>
      <c r="B381" t="s">
        <v>3968</v>
      </c>
      <c r="C381" t="s">
        <v>3337</v>
      </c>
      <c r="D381">
        <v>9.5299999999999994</v>
      </c>
      <c r="E381">
        <v>9.24</v>
      </c>
      <c r="F381">
        <v>8.7799999999999994</v>
      </c>
      <c r="G381">
        <v>7.65</v>
      </c>
      <c r="H381">
        <v>7.36</v>
      </c>
      <c r="I381">
        <v>7.03</v>
      </c>
      <c r="J381">
        <v>8.41</v>
      </c>
      <c r="K381">
        <v>8.23</v>
      </c>
      <c r="L381" s="83">
        <v>8.2899999999999991</v>
      </c>
      <c r="M381">
        <v>8.64</v>
      </c>
      <c r="N381">
        <v>9.2899999999999991</v>
      </c>
      <c r="O381">
        <v>9.5500000000000007</v>
      </c>
      <c r="P381" t="s">
        <v>5312</v>
      </c>
      <c r="Q381" t="s">
        <v>5313</v>
      </c>
      <c r="R381" t="s">
        <v>5314</v>
      </c>
      <c r="S381" t="s">
        <v>5315</v>
      </c>
      <c r="T381" t="s">
        <v>5315</v>
      </c>
    </row>
    <row r="382" spans="1:20" x14ac:dyDescent="0.25">
      <c r="A382" s="83" t="s">
        <v>3969</v>
      </c>
      <c r="B382" t="s">
        <v>3970</v>
      </c>
      <c r="C382" t="s">
        <v>3337</v>
      </c>
      <c r="D382">
        <v>56</v>
      </c>
      <c r="E382">
        <v>56</v>
      </c>
      <c r="F382">
        <v>56</v>
      </c>
      <c r="G382">
        <v>56</v>
      </c>
      <c r="H382">
        <v>56</v>
      </c>
      <c r="I382">
        <v>56</v>
      </c>
      <c r="J382">
        <v>56</v>
      </c>
      <c r="K382">
        <v>56</v>
      </c>
      <c r="L382" s="83">
        <v>56</v>
      </c>
      <c r="M382">
        <v>56</v>
      </c>
      <c r="N382">
        <v>56</v>
      </c>
      <c r="O382">
        <v>56</v>
      </c>
      <c r="P382" t="s">
        <v>5319</v>
      </c>
      <c r="Q382" t="s">
        <v>5313</v>
      </c>
      <c r="R382" t="s">
        <v>5314</v>
      </c>
      <c r="S382" t="s">
        <v>5315</v>
      </c>
      <c r="T382" t="s">
        <v>5315</v>
      </c>
    </row>
    <row r="383" spans="1:20" x14ac:dyDescent="0.25">
      <c r="A383" s="83" t="s">
        <v>3971</v>
      </c>
      <c r="B383" t="s">
        <v>3972</v>
      </c>
      <c r="C383" t="s">
        <v>3337</v>
      </c>
      <c r="D383">
        <v>45</v>
      </c>
      <c r="E383">
        <v>45</v>
      </c>
      <c r="F383">
        <v>45</v>
      </c>
      <c r="G383">
        <v>45</v>
      </c>
      <c r="H383">
        <v>45</v>
      </c>
      <c r="I383">
        <v>45</v>
      </c>
      <c r="J383">
        <v>45</v>
      </c>
      <c r="K383">
        <v>45</v>
      </c>
      <c r="L383" s="83">
        <v>45</v>
      </c>
      <c r="M383">
        <v>45</v>
      </c>
      <c r="N383">
        <v>45</v>
      </c>
      <c r="O383">
        <v>45</v>
      </c>
      <c r="P383" t="s">
        <v>5319</v>
      </c>
      <c r="Q383" t="s">
        <v>5313</v>
      </c>
      <c r="R383" t="s">
        <v>5314</v>
      </c>
      <c r="S383" t="s">
        <v>5315</v>
      </c>
      <c r="T383" t="s">
        <v>5315</v>
      </c>
    </row>
    <row r="384" spans="1:20" x14ac:dyDescent="0.25">
      <c r="A384" s="83" t="s">
        <v>3973</v>
      </c>
      <c r="B384" t="s">
        <v>3974</v>
      </c>
      <c r="C384" t="s">
        <v>3337</v>
      </c>
      <c r="D384">
        <v>40</v>
      </c>
      <c r="E384">
        <v>40</v>
      </c>
      <c r="F384">
        <v>40</v>
      </c>
      <c r="G384">
        <v>40</v>
      </c>
      <c r="H384">
        <v>40</v>
      </c>
      <c r="I384">
        <v>40</v>
      </c>
      <c r="J384">
        <v>40</v>
      </c>
      <c r="K384">
        <v>40</v>
      </c>
      <c r="L384" s="83">
        <v>40</v>
      </c>
      <c r="M384">
        <v>40</v>
      </c>
      <c r="N384">
        <v>40</v>
      </c>
      <c r="O384">
        <v>40</v>
      </c>
      <c r="P384" t="s">
        <v>5319</v>
      </c>
      <c r="Q384" t="s">
        <v>5313</v>
      </c>
      <c r="R384" t="s">
        <v>5314</v>
      </c>
      <c r="S384" t="s">
        <v>5315</v>
      </c>
      <c r="T384" t="s">
        <v>5315</v>
      </c>
    </row>
    <row r="385" spans="1:20" x14ac:dyDescent="0.25">
      <c r="A385" s="83" t="s">
        <v>5434</v>
      </c>
      <c r="B385" t="s">
        <v>5435</v>
      </c>
      <c r="C385" t="s">
        <v>130</v>
      </c>
      <c r="D385">
        <v>0.8</v>
      </c>
      <c r="E385">
        <v>0.6</v>
      </c>
      <c r="F385">
        <v>3.6</v>
      </c>
      <c r="G385">
        <v>3</v>
      </c>
      <c r="H385">
        <v>3.2</v>
      </c>
      <c r="I385">
        <v>6.2</v>
      </c>
      <c r="J385">
        <v>7.8</v>
      </c>
      <c r="K385">
        <v>5.4</v>
      </c>
      <c r="L385" s="83">
        <v>2.8</v>
      </c>
      <c r="M385">
        <v>0.4</v>
      </c>
      <c r="N385">
        <v>0.4</v>
      </c>
      <c r="O385">
        <v>0</v>
      </c>
      <c r="P385" t="s">
        <v>5312</v>
      </c>
      <c r="Q385" t="s">
        <v>5313</v>
      </c>
      <c r="R385" t="s">
        <v>4</v>
      </c>
      <c r="S385" t="s">
        <v>5329</v>
      </c>
      <c r="T385" t="s">
        <v>5352</v>
      </c>
    </row>
    <row r="386" spans="1:20" x14ac:dyDescent="0.25">
      <c r="A386" s="83" t="s">
        <v>685</v>
      </c>
      <c r="B386" t="s">
        <v>684</v>
      </c>
      <c r="C386" t="s">
        <v>130</v>
      </c>
      <c r="D386">
        <v>0.4</v>
      </c>
      <c r="E386">
        <v>0.3</v>
      </c>
      <c r="F386">
        <v>1.8</v>
      </c>
      <c r="G386">
        <v>1.5</v>
      </c>
      <c r="H386">
        <v>1.6</v>
      </c>
      <c r="I386">
        <v>3.1</v>
      </c>
      <c r="J386">
        <v>3.9</v>
      </c>
      <c r="K386">
        <v>2.7</v>
      </c>
      <c r="L386" s="83">
        <v>1.4</v>
      </c>
      <c r="M386">
        <v>0.2</v>
      </c>
      <c r="N386">
        <v>0.2</v>
      </c>
      <c r="O386">
        <v>0</v>
      </c>
      <c r="P386" t="s">
        <v>5312</v>
      </c>
      <c r="Q386" t="s">
        <v>5313</v>
      </c>
      <c r="R386" t="s">
        <v>4</v>
      </c>
      <c r="S386" t="s">
        <v>5329</v>
      </c>
      <c r="T386" t="s">
        <v>5352</v>
      </c>
    </row>
    <row r="387" spans="1:20" x14ac:dyDescent="0.25">
      <c r="A387" s="83" t="s">
        <v>6638</v>
      </c>
      <c r="B387" t="s">
        <v>6636</v>
      </c>
      <c r="C387" t="s">
        <v>130</v>
      </c>
      <c r="D387">
        <v>0</v>
      </c>
      <c r="E387">
        <v>0</v>
      </c>
      <c r="F387">
        <v>0</v>
      </c>
      <c r="G387">
        <v>0</v>
      </c>
      <c r="H387">
        <v>0</v>
      </c>
      <c r="I387">
        <v>0</v>
      </c>
      <c r="J387">
        <v>0</v>
      </c>
      <c r="K387">
        <v>0</v>
      </c>
      <c r="L387" s="83">
        <v>0</v>
      </c>
      <c r="M387">
        <v>0</v>
      </c>
      <c r="N387">
        <v>0</v>
      </c>
      <c r="O387">
        <v>0</v>
      </c>
      <c r="P387" t="s">
        <v>5312</v>
      </c>
      <c r="Q387" t="s">
        <v>5313</v>
      </c>
      <c r="R387" t="s">
        <v>5318</v>
      </c>
      <c r="S387" t="s">
        <v>5315</v>
      </c>
    </row>
    <row r="388" spans="1:20" x14ac:dyDescent="0.25">
      <c r="A388" s="83" t="s">
        <v>5047</v>
      </c>
      <c r="B388" t="s">
        <v>5048</v>
      </c>
      <c r="C388" t="s">
        <v>3455</v>
      </c>
      <c r="D388">
        <v>120</v>
      </c>
      <c r="E388">
        <v>120</v>
      </c>
      <c r="F388">
        <v>120</v>
      </c>
      <c r="G388">
        <v>120</v>
      </c>
      <c r="H388">
        <v>115</v>
      </c>
      <c r="I388">
        <v>110</v>
      </c>
      <c r="J388">
        <v>105</v>
      </c>
      <c r="K388">
        <v>105</v>
      </c>
      <c r="L388" s="83">
        <v>110</v>
      </c>
      <c r="M388">
        <v>120</v>
      </c>
      <c r="N388">
        <v>120</v>
      </c>
      <c r="O388">
        <v>120</v>
      </c>
      <c r="P388" t="s">
        <v>5319</v>
      </c>
      <c r="Q388" t="s">
        <v>5313</v>
      </c>
      <c r="R388" t="s">
        <v>5314</v>
      </c>
      <c r="S388" t="s">
        <v>5315</v>
      </c>
      <c r="T388" t="s">
        <v>5315</v>
      </c>
    </row>
    <row r="389" spans="1:20" x14ac:dyDescent="0.25">
      <c r="A389" s="83" t="s">
        <v>3569</v>
      </c>
      <c r="B389" t="s">
        <v>3571</v>
      </c>
      <c r="C389" t="s">
        <v>3455</v>
      </c>
      <c r="D389">
        <v>95.2</v>
      </c>
      <c r="E389">
        <v>95.2</v>
      </c>
      <c r="F389">
        <v>95.2</v>
      </c>
      <c r="G389">
        <v>95.2</v>
      </c>
      <c r="H389">
        <v>95.2</v>
      </c>
      <c r="I389">
        <v>95.2</v>
      </c>
      <c r="J389">
        <v>95.2</v>
      </c>
      <c r="K389">
        <v>95.2</v>
      </c>
      <c r="L389" s="83">
        <v>95.2</v>
      </c>
      <c r="M389">
        <v>95.2</v>
      </c>
      <c r="N389">
        <v>95.2</v>
      </c>
      <c r="O389">
        <v>95.2</v>
      </c>
      <c r="P389" t="s">
        <v>5319</v>
      </c>
      <c r="Q389" t="s">
        <v>5313</v>
      </c>
      <c r="R389" t="s">
        <v>5314</v>
      </c>
      <c r="S389" t="s">
        <v>5315</v>
      </c>
      <c r="T389" t="s">
        <v>5315</v>
      </c>
    </row>
    <row r="390" spans="1:20" x14ac:dyDescent="0.25">
      <c r="A390" s="83" t="s">
        <v>3574</v>
      </c>
      <c r="B390" t="s">
        <v>3575</v>
      </c>
      <c r="C390" t="s">
        <v>3455</v>
      </c>
      <c r="D390">
        <v>46.2</v>
      </c>
      <c r="E390">
        <v>46.2</v>
      </c>
      <c r="F390">
        <v>46.2</v>
      </c>
      <c r="G390">
        <v>46.2</v>
      </c>
      <c r="H390">
        <v>46.2</v>
      </c>
      <c r="I390">
        <v>46.2</v>
      </c>
      <c r="J390">
        <v>46.2</v>
      </c>
      <c r="K390">
        <v>46.2</v>
      </c>
      <c r="L390" s="83">
        <v>46.2</v>
      </c>
      <c r="M390">
        <v>46.2</v>
      </c>
      <c r="N390">
        <v>46.2</v>
      </c>
      <c r="O390">
        <v>46.2</v>
      </c>
      <c r="P390" t="s">
        <v>5319</v>
      </c>
      <c r="Q390" t="s">
        <v>5313</v>
      </c>
      <c r="R390" t="s">
        <v>5314</v>
      </c>
      <c r="S390" t="s">
        <v>5315</v>
      </c>
      <c r="T390" t="s">
        <v>5315</v>
      </c>
    </row>
    <row r="391" spans="1:20" x14ac:dyDescent="0.25">
      <c r="A391" s="83" t="s">
        <v>1880</v>
      </c>
      <c r="B391" t="s">
        <v>5436</v>
      </c>
      <c r="C391" t="s">
        <v>3334</v>
      </c>
      <c r="D391">
        <v>0.8</v>
      </c>
      <c r="E391">
        <v>0.6</v>
      </c>
      <c r="F391">
        <v>3.6</v>
      </c>
      <c r="G391">
        <v>3</v>
      </c>
      <c r="H391">
        <v>3.2</v>
      </c>
      <c r="I391">
        <v>6.2</v>
      </c>
      <c r="J391">
        <v>7.8</v>
      </c>
      <c r="K391">
        <v>5.4</v>
      </c>
      <c r="L391" s="83">
        <v>2.8</v>
      </c>
      <c r="M391">
        <v>0.4</v>
      </c>
      <c r="N391">
        <v>0.4</v>
      </c>
      <c r="O391">
        <v>0</v>
      </c>
      <c r="P391" t="s">
        <v>5312</v>
      </c>
      <c r="Q391" t="s">
        <v>5317</v>
      </c>
      <c r="R391" t="s">
        <v>5314</v>
      </c>
      <c r="S391" t="s">
        <v>5315</v>
      </c>
      <c r="T391" t="s">
        <v>5315</v>
      </c>
    </row>
    <row r="392" spans="1:20" x14ac:dyDescent="0.25">
      <c r="A392" s="83" t="s">
        <v>703</v>
      </c>
      <c r="B392" t="s">
        <v>5437</v>
      </c>
      <c r="C392" t="s">
        <v>3334</v>
      </c>
      <c r="D392">
        <v>0.46</v>
      </c>
      <c r="E392">
        <v>0.34</v>
      </c>
      <c r="F392">
        <v>2.0499999999999998</v>
      </c>
      <c r="G392">
        <v>1.71</v>
      </c>
      <c r="H392">
        <v>1.82</v>
      </c>
      <c r="I392">
        <v>3.53</v>
      </c>
      <c r="J392">
        <v>4.45</v>
      </c>
      <c r="K392">
        <v>3.08</v>
      </c>
      <c r="L392" s="83">
        <v>1.6</v>
      </c>
      <c r="M392">
        <v>0.23</v>
      </c>
      <c r="N392">
        <v>0.23</v>
      </c>
      <c r="O392">
        <v>0</v>
      </c>
      <c r="P392" t="s">
        <v>5312</v>
      </c>
      <c r="Q392" t="s">
        <v>5317</v>
      </c>
      <c r="R392" t="s">
        <v>5314</v>
      </c>
      <c r="S392" t="s">
        <v>5315</v>
      </c>
      <c r="T392" t="s">
        <v>5315</v>
      </c>
    </row>
    <row r="393" spans="1:20" x14ac:dyDescent="0.25">
      <c r="A393" s="83" t="s">
        <v>1575</v>
      </c>
      <c r="B393" t="s">
        <v>3988</v>
      </c>
      <c r="C393" t="s">
        <v>3360</v>
      </c>
      <c r="D393">
        <v>0.4</v>
      </c>
      <c r="E393">
        <v>0.3</v>
      </c>
      <c r="F393">
        <v>1.8</v>
      </c>
      <c r="G393">
        <v>1.5</v>
      </c>
      <c r="H393">
        <v>1.6</v>
      </c>
      <c r="I393">
        <v>3.1</v>
      </c>
      <c r="J393">
        <v>3.9</v>
      </c>
      <c r="K393">
        <v>2.7</v>
      </c>
      <c r="L393" s="83">
        <v>1.4</v>
      </c>
      <c r="M393">
        <v>0.2</v>
      </c>
      <c r="N393">
        <v>0.2</v>
      </c>
      <c r="O393">
        <v>0</v>
      </c>
      <c r="P393" t="s">
        <v>5312</v>
      </c>
      <c r="Q393" t="s">
        <v>5317</v>
      </c>
      <c r="R393" t="s">
        <v>5314</v>
      </c>
      <c r="S393" t="s">
        <v>5315</v>
      </c>
      <c r="T393" t="s">
        <v>5315</v>
      </c>
    </row>
    <row r="394" spans="1:20" x14ac:dyDescent="0.25">
      <c r="A394" s="83" t="s">
        <v>1469</v>
      </c>
      <c r="B394" t="s">
        <v>3989</v>
      </c>
      <c r="C394" t="s">
        <v>3360</v>
      </c>
      <c r="D394">
        <v>0.2</v>
      </c>
      <c r="E394">
        <v>0.15</v>
      </c>
      <c r="F394">
        <v>0.9</v>
      </c>
      <c r="G394">
        <v>0.75</v>
      </c>
      <c r="H394">
        <v>0.8</v>
      </c>
      <c r="I394">
        <v>1.55</v>
      </c>
      <c r="J394">
        <v>1.95</v>
      </c>
      <c r="K394">
        <v>1.35</v>
      </c>
      <c r="L394" s="83">
        <v>0.7</v>
      </c>
      <c r="M394">
        <v>0.1</v>
      </c>
      <c r="N394">
        <v>0.1</v>
      </c>
      <c r="O394">
        <v>0</v>
      </c>
      <c r="P394" t="s">
        <v>5312</v>
      </c>
      <c r="Q394" t="s">
        <v>5317</v>
      </c>
      <c r="R394" t="s">
        <v>5314</v>
      </c>
      <c r="S394" t="s">
        <v>5315</v>
      </c>
      <c r="T394" t="s">
        <v>5315</v>
      </c>
    </row>
    <row r="395" spans="1:20" x14ac:dyDescent="0.25">
      <c r="A395" s="83" t="s">
        <v>5438</v>
      </c>
      <c r="B395" t="s">
        <v>5439</v>
      </c>
      <c r="C395" t="s">
        <v>3346</v>
      </c>
      <c r="D395">
        <v>65</v>
      </c>
      <c r="E395">
        <v>65</v>
      </c>
      <c r="F395">
        <v>65</v>
      </c>
      <c r="G395">
        <v>65</v>
      </c>
      <c r="H395">
        <v>65</v>
      </c>
      <c r="I395">
        <v>65</v>
      </c>
      <c r="J395">
        <v>65</v>
      </c>
      <c r="K395">
        <v>65</v>
      </c>
      <c r="L395" s="83">
        <v>65</v>
      </c>
      <c r="M395">
        <v>65</v>
      </c>
      <c r="N395">
        <v>65</v>
      </c>
      <c r="O395">
        <v>65</v>
      </c>
      <c r="P395" t="s">
        <v>5319</v>
      </c>
      <c r="Q395" t="s">
        <v>5317</v>
      </c>
      <c r="R395" t="s">
        <v>5368</v>
      </c>
      <c r="S395" t="s">
        <v>5440</v>
      </c>
      <c r="T395" t="s">
        <v>5315</v>
      </c>
    </row>
    <row r="396" spans="1:20" x14ac:dyDescent="0.25">
      <c r="A396" s="83" t="s">
        <v>3345</v>
      </c>
      <c r="B396" t="s">
        <v>3348</v>
      </c>
      <c r="C396" t="s">
        <v>3346</v>
      </c>
      <c r="D396">
        <v>22.07</v>
      </c>
      <c r="E396">
        <v>22.07</v>
      </c>
      <c r="F396">
        <v>22.07</v>
      </c>
      <c r="G396">
        <v>22.07</v>
      </c>
      <c r="H396">
        <v>22.07</v>
      </c>
      <c r="I396">
        <v>22.07</v>
      </c>
      <c r="J396">
        <v>22.07</v>
      </c>
      <c r="K396">
        <v>22.07</v>
      </c>
      <c r="L396" s="83">
        <v>22.07</v>
      </c>
      <c r="M396">
        <v>22.07</v>
      </c>
      <c r="N396">
        <v>22.07</v>
      </c>
      <c r="O396">
        <v>22.07</v>
      </c>
      <c r="P396" t="s">
        <v>5319</v>
      </c>
      <c r="Q396" t="s">
        <v>5317</v>
      </c>
      <c r="R396" t="s">
        <v>5314</v>
      </c>
      <c r="S396" t="s">
        <v>5315</v>
      </c>
      <c r="T396" t="s">
        <v>5315</v>
      </c>
    </row>
    <row r="397" spans="1:20" x14ac:dyDescent="0.25">
      <c r="A397" s="83" t="s">
        <v>3388</v>
      </c>
      <c r="B397" t="s">
        <v>3389</v>
      </c>
      <c r="C397" t="s">
        <v>3346</v>
      </c>
      <c r="D397">
        <v>22.3</v>
      </c>
      <c r="E397">
        <v>22.3</v>
      </c>
      <c r="F397">
        <v>22.3</v>
      </c>
      <c r="G397">
        <v>22.3</v>
      </c>
      <c r="H397">
        <v>22.3</v>
      </c>
      <c r="I397">
        <v>22.3</v>
      </c>
      <c r="J397">
        <v>22.3</v>
      </c>
      <c r="K397">
        <v>22.3</v>
      </c>
      <c r="L397" s="83">
        <v>22.3</v>
      </c>
      <c r="M397">
        <v>22.3</v>
      </c>
      <c r="N397">
        <v>22.3</v>
      </c>
      <c r="O397">
        <v>22.3</v>
      </c>
      <c r="P397" t="s">
        <v>5319</v>
      </c>
      <c r="Q397" t="s">
        <v>5317</v>
      </c>
      <c r="R397" t="s">
        <v>5314</v>
      </c>
      <c r="S397" t="s">
        <v>5315</v>
      </c>
      <c r="T397" t="s">
        <v>5315</v>
      </c>
    </row>
    <row r="398" spans="1:20" x14ac:dyDescent="0.25">
      <c r="A398" s="83" t="s">
        <v>2969</v>
      </c>
      <c r="B398" t="s">
        <v>4281</v>
      </c>
      <c r="C398" t="s">
        <v>3346</v>
      </c>
      <c r="D398">
        <v>44.83</v>
      </c>
      <c r="E398">
        <v>44.83</v>
      </c>
      <c r="F398">
        <v>44.83</v>
      </c>
      <c r="G398">
        <v>44.83</v>
      </c>
      <c r="H398">
        <v>44.83</v>
      </c>
      <c r="I398">
        <v>44.83</v>
      </c>
      <c r="J398">
        <v>44.83</v>
      </c>
      <c r="K398">
        <v>44.83</v>
      </c>
      <c r="L398" s="83">
        <v>44.83</v>
      </c>
      <c r="M398">
        <v>44.83</v>
      </c>
      <c r="N398">
        <v>44.83</v>
      </c>
      <c r="O398">
        <v>44.83</v>
      </c>
      <c r="P398" t="s">
        <v>5319</v>
      </c>
      <c r="Q398" t="s">
        <v>5317</v>
      </c>
      <c r="R398" t="s">
        <v>5314</v>
      </c>
      <c r="S398" t="s">
        <v>5315</v>
      </c>
      <c r="T398" t="s">
        <v>5315</v>
      </c>
    </row>
    <row r="399" spans="1:20" x14ac:dyDescent="0.25">
      <c r="A399" s="83" t="s">
        <v>4626</v>
      </c>
      <c r="B399" t="s">
        <v>4627</v>
      </c>
      <c r="C399" t="s">
        <v>3346</v>
      </c>
      <c r="D399">
        <v>42.42</v>
      </c>
      <c r="E399">
        <v>42.42</v>
      </c>
      <c r="F399">
        <v>42.42</v>
      </c>
      <c r="G399">
        <v>42.42</v>
      </c>
      <c r="H399">
        <v>42.42</v>
      </c>
      <c r="I399">
        <v>42.42</v>
      </c>
      <c r="J399">
        <v>42.42</v>
      </c>
      <c r="K399">
        <v>42.42</v>
      </c>
      <c r="L399" s="83">
        <v>42.42</v>
      </c>
      <c r="M399">
        <v>42.42</v>
      </c>
      <c r="N399">
        <v>42.42</v>
      </c>
      <c r="O399">
        <v>42.42</v>
      </c>
      <c r="P399" t="s">
        <v>5319</v>
      </c>
      <c r="Q399" t="s">
        <v>5317</v>
      </c>
      <c r="R399" t="s">
        <v>5314</v>
      </c>
      <c r="S399" t="s">
        <v>5315</v>
      </c>
      <c r="T399" t="s">
        <v>5315</v>
      </c>
    </row>
    <row r="400" spans="1:20" x14ac:dyDescent="0.25">
      <c r="A400" s="83" t="s">
        <v>1478</v>
      </c>
      <c r="B400" t="s">
        <v>4001</v>
      </c>
      <c r="C400" t="s">
        <v>3334</v>
      </c>
      <c r="D400">
        <v>0</v>
      </c>
      <c r="E400">
        <v>0</v>
      </c>
      <c r="F400">
        <v>0</v>
      </c>
      <c r="G400">
        <v>0</v>
      </c>
      <c r="H400">
        <v>0</v>
      </c>
      <c r="I400">
        <v>0</v>
      </c>
      <c r="J400">
        <v>0</v>
      </c>
      <c r="K400">
        <v>0</v>
      </c>
      <c r="L400" s="83">
        <v>0</v>
      </c>
      <c r="M400">
        <v>0</v>
      </c>
      <c r="N400">
        <v>0</v>
      </c>
      <c r="O400">
        <v>0</v>
      </c>
      <c r="P400" t="s">
        <v>5312</v>
      </c>
      <c r="Q400" t="s">
        <v>5317</v>
      </c>
      <c r="R400" t="s">
        <v>5318</v>
      </c>
      <c r="S400" t="s">
        <v>5315</v>
      </c>
      <c r="T400" t="s">
        <v>5315</v>
      </c>
    </row>
    <row r="401" spans="1:20" x14ac:dyDescent="0.25">
      <c r="A401" s="83" t="s">
        <v>1327</v>
      </c>
      <c r="B401" t="s">
        <v>4005</v>
      </c>
      <c r="C401" t="s">
        <v>3334</v>
      </c>
      <c r="D401">
        <v>0.01</v>
      </c>
      <c r="E401">
        <v>0.01</v>
      </c>
      <c r="F401">
        <v>0.03</v>
      </c>
      <c r="G401">
        <v>0.05</v>
      </c>
      <c r="H401">
        <v>0.03</v>
      </c>
      <c r="I401">
        <v>0.05</v>
      </c>
      <c r="J401">
        <v>0.06</v>
      </c>
      <c r="K401">
        <v>0.04</v>
      </c>
      <c r="L401" s="83">
        <v>0.05</v>
      </c>
      <c r="M401">
        <v>0.06</v>
      </c>
      <c r="N401">
        <v>0.05</v>
      </c>
      <c r="O401">
        <v>0.01</v>
      </c>
      <c r="P401" t="s">
        <v>5312</v>
      </c>
      <c r="Q401" t="s">
        <v>5317</v>
      </c>
      <c r="R401" t="s">
        <v>5314</v>
      </c>
      <c r="S401" t="s">
        <v>5315</v>
      </c>
      <c r="T401" t="s">
        <v>5315</v>
      </c>
    </row>
    <row r="402" spans="1:20" x14ac:dyDescent="0.25">
      <c r="A402" s="83" t="s">
        <v>3459</v>
      </c>
      <c r="B402" t="s">
        <v>3460</v>
      </c>
      <c r="C402" t="s">
        <v>3334</v>
      </c>
      <c r="D402">
        <v>54</v>
      </c>
      <c r="E402">
        <v>54</v>
      </c>
      <c r="F402">
        <v>54</v>
      </c>
      <c r="G402">
        <v>54</v>
      </c>
      <c r="H402">
        <v>54</v>
      </c>
      <c r="I402">
        <v>54</v>
      </c>
      <c r="J402">
        <v>54</v>
      </c>
      <c r="K402">
        <v>54</v>
      </c>
      <c r="L402" s="83">
        <v>54</v>
      </c>
      <c r="M402">
        <v>54</v>
      </c>
      <c r="N402">
        <v>54</v>
      </c>
      <c r="O402">
        <v>54</v>
      </c>
      <c r="P402" t="s">
        <v>5319</v>
      </c>
      <c r="Q402" t="s">
        <v>5317</v>
      </c>
      <c r="R402" t="s">
        <v>5314</v>
      </c>
      <c r="S402" t="s">
        <v>5315</v>
      </c>
      <c r="T402" t="s">
        <v>5315</v>
      </c>
    </row>
    <row r="403" spans="1:20" x14ac:dyDescent="0.25">
      <c r="A403" s="83" t="s">
        <v>4009</v>
      </c>
      <c r="B403" t="s">
        <v>4010</v>
      </c>
      <c r="C403" t="s">
        <v>3334</v>
      </c>
      <c r="D403">
        <v>2.84</v>
      </c>
      <c r="E403">
        <v>0</v>
      </c>
      <c r="F403">
        <v>0</v>
      </c>
      <c r="G403">
        <v>0</v>
      </c>
      <c r="H403">
        <v>0</v>
      </c>
      <c r="I403">
        <v>0</v>
      </c>
      <c r="J403">
        <v>0</v>
      </c>
      <c r="K403">
        <v>0</v>
      </c>
      <c r="L403" s="83">
        <v>0</v>
      </c>
      <c r="M403">
        <v>0</v>
      </c>
      <c r="N403">
        <v>0</v>
      </c>
      <c r="O403">
        <v>0</v>
      </c>
      <c r="P403" t="s">
        <v>5312</v>
      </c>
      <c r="Q403" t="s">
        <v>5317</v>
      </c>
      <c r="R403" t="s">
        <v>5314</v>
      </c>
      <c r="S403" t="s">
        <v>5315</v>
      </c>
      <c r="T403" t="s">
        <v>5315</v>
      </c>
    </row>
    <row r="404" spans="1:20" x14ac:dyDescent="0.25">
      <c r="A404" s="83" t="s">
        <v>4012</v>
      </c>
      <c r="B404" t="s">
        <v>4013</v>
      </c>
      <c r="C404" t="s">
        <v>3334</v>
      </c>
      <c r="D404">
        <v>0</v>
      </c>
      <c r="E404">
        <v>0</v>
      </c>
      <c r="F404">
        <v>0</v>
      </c>
      <c r="G404">
        <v>0</v>
      </c>
      <c r="H404">
        <v>0</v>
      </c>
      <c r="I404">
        <v>0</v>
      </c>
      <c r="J404">
        <v>0</v>
      </c>
      <c r="K404">
        <v>0</v>
      </c>
      <c r="L404" s="83">
        <v>0</v>
      </c>
      <c r="M404">
        <v>0</v>
      </c>
      <c r="N404">
        <v>0</v>
      </c>
      <c r="O404">
        <v>0</v>
      </c>
      <c r="P404" t="s">
        <v>5312</v>
      </c>
      <c r="Q404" t="s">
        <v>5317</v>
      </c>
      <c r="R404" t="s">
        <v>5314</v>
      </c>
      <c r="S404" t="s">
        <v>5315</v>
      </c>
      <c r="T404" t="s">
        <v>5315</v>
      </c>
    </row>
    <row r="405" spans="1:20" x14ac:dyDescent="0.25">
      <c r="A405" s="83" t="s">
        <v>1152</v>
      </c>
      <c r="B405" t="s">
        <v>1152</v>
      </c>
      <c r="C405" t="s">
        <v>3334</v>
      </c>
      <c r="D405">
        <v>2.84</v>
      </c>
      <c r="E405">
        <v>2.8</v>
      </c>
      <c r="F405">
        <v>2.7</v>
      </c>
      <c r="G405">
        <v>2.84</v>
      </c>
      <c r="H405">
        <v>2.84</v>
      </c>
      <c r="I405">
        <v>2.84</v>
      </c>
      <c r="J405">
        <v>2.84</v>
      </c>
      <c r="K405">
        <v>2.84</v>
      </c>
      <c r="L405" s="83">
        <v>2.84</v>
      </c>
      <c r="M405">
        <v>2.84</v>
      </c>
      <c r="N405">
        <v>2.84</v>
      </c>
      <c r="O405">
        <v>2.84</v>
      </c>
      <c r="P405" t="s">
        <v>5312</v>
      </c>
      <c r="Q405" t="s">
        <v>5317</v>
      </c>
      <c r="R405" t="s">
        <v>5314</v>
      </c>
      <c r="S405" t="s">
        <v>5315</v>
      </c>
      <c r="T405" t="s">
        <v>5315</v>
      </c>
    </row>
    <row r="406" spans="1:20" x14ac:dyDescent="0.25">
      <c r="A406" s="83" t="s">
        <v>2694</v>
      </c>
      <c r="B406" t="s">
        <v>4019</v>
      </c>
      <c r="C406" t="s">
        <v>3360</v>
      </c>
      <c r="D406">
        <v>1.26</v>
      </c>
      <c r="E406">
        <v>1.33</v>
      </c>
      <c r="F406">
        <v>0.81</v>
      </c>
      <c r="G406">
        <v>1.05</v>
      </c>
      <c r="H406">
        <v>1.23</v>
      </c>
      <c r="I406">
        <v>1.29</v>
      </c>
      <c r="J406">
        <v>1.3</v>
      </c>
      <c r="K406">
        <v>1.24</v>
      </c>
      <c r="L406" s="83">
        <v>1.23</v>
      </c>
      <c r="M406">
        <v>1.07</v>
      </c>
      <c r="N406">
        <v>1.24</v>
      </c>
      <c r="O406">
        <v>1.25</v>
      </c>
      <c r="P406" t="s">
        <v>5312</v>
      </c>
      <c r="Q406" t="s">
        <v>5313</v>
      </c>
      <c r="R406" t="s">
        <v>5314</v>
      </c>
      <c r="S406" t="s">
        <v>5315</v>
      </c>
      <c r="T406" t="s">
        <v>5315</v>
      </c>
    </row>
    <row r="407" spans="1:20" x14ac:dyDescent="0.25">
      <c r="A407" s="83" t="s">
        <v>2897</v>
      </c>
      <c r="B407" t="s">
        <v>4020</v>
      </c>
      <c r="C407" t="s">
        <v>3360</v>
      </c>
      <c r="D407">
        <v>0.48</v>
      </c>
      <c r="E407">
        <v>0.36</v>
      </c>
      <c r="F407">
        <v>2.16</v>
      </c>
      <c r="G407">
        <v>1.8</v>
      </c>
      <c r="H407">
        <v>1.92</v>
      </c>
      <c r="I407">
        <v>3.72</v>
      </c>
      <c r="J407">
        <v>4.68</v>
      </c>
      <c r="K407">
        <v>3.24</v>
      </c>
      <c r="L407" s="83">
        <v>1.68</v>
      </c>
      <c r="M407">
        <v>0.24</v>
      </c>
      <c r="N407">
        <v>0.24</v>
      </c>
      <c r="O407">
        <v>0</v>
      </c>
      <c r="P407" t="s">
        <v>5312</v>
      </c>
      <c r="Q407" t="s">
        <v>5313</v>
      </c>
      <c r="R407" t="s">
        <v>5314</v>
      </c>
      <c r="S407" t="s">
        <v>5315</v>
      </c>
      <c r="T407" t="s">
        <v>5315</v>
      </c>
    </row>
    <row r="408" spans="1:20" x14ac:dyDescent="0.25">
      <c r="A408" s="83" t="s">
        <v>2741</v>
      </c>
      <c r="B408" t="s">
        <v>4022</v>
      </c>
      <c r="C408" t="s">
        <v>224</v>
      </c>
      <c r="D408">
        <v>0</v>
      </c>
      <c r="E408">
        <v>0</v>
      </c>
      <c r="F408">
        <v>0</v>
      </c>
      <c r="G408">
        <v>0</v>
      </c>
      <c r="H408">
        <v>0</v>
      </c>
      <c r="I408">
        <v>0</v>
      </c>
      <c r="J408">
        <v>0</v>
      </c>
      <c r="K408">
        <v>0</v>
      </c>
      <c r="L408" s="83">
        <v>0</v>
      </c>
      <c r="M408">
        <v>0</v>
      </c>
      <c r="N408">
        <v>0</v>
      </c>
      <c r="O408">
        <v>0</v>
      </c>
      <c r="P408" t="s">
        <v>5312</v>
      </c>
      <c r="Q408" t="s">
        <v>5313</v>
      </c>
      <c r="R408" t="s">
        <v>5318</v>
      </c>
      <c r="S408" t="s">
        <v>5315</v>
      </c>
      <c r="T408" t="s">
        <v>5315</v>
      </c>
    </row>
    <row r="409" spans="1:20" x14ac:dyDescent="0.25">
      <c r="A409" s="83" t="s">
        <v>3144</v>
      </c>
      <c r="B409" t="s">
        <v>4023</v>
      </c>
      <c r="C409" t="s">
        <v>3360</v>
      </c>
      <c r="D409">
        <v>20</v>
      </c>
      <c r="E409">
        <v>20</v>
      </c>
      <c r="F409">
        <v>20</v>
      </c>
      <c r="G409">
        <v>20</v>
      </c>
      <c r="H409">
        <v>20</v>
      </c>
      <c r="I409">
        <v>20</v>
      </c>
      <c r="J409">
        <v>20</v>
      </c>
      <c r="K409">
        <v>20</v>
      </c>
      <c r="L409" s="83">
        <v>20</v>
      </c>
      <c r="M409">
        <v>20</v>
      </c>
      <c r="N409">
        <v>20</v>
      </c>
      <c r="O409">
        <v>20</v>
      </c>
      <c r="P409" t="s">
        <v>5319</v>
      </c>
      <c r="Q409" t="s">
        <v>5313</v>
      </c>
      <c r="R409" t="s">
        <v>5314</v>
      </c>
      <c r="S409" t="s">
        <v>5315</v>
      </c>
      <c r="T409" t="s">
        <v>5315</v>
      </c>
    </row>
    <row r="410" spans="1:20" x14ac:dyDescent="0.25">
      <c r="A410" s="83" t="s">
        <v>4027</v>
      </c>
      <c r="B410" t="s">
        <v>4028</v>
      </c>
      <c r="C410" t="s">
        <v>224</v>
      </c>
      <c r="D410">
        <v>29.26</v>
      </c>
      <c r="E410">
        <v>28.18</v>
      </c>
      <c r="F410">
        <v>32.159999999999997</v>
      </c>
      <c r="G410">
        <v>28.35</v>
      </c>
      <c r="H410">
        <v>33.65</v>
      </c>
      <c r="I410">
        <v>35.369999999999997</v>
      </c>
      <c r="J410">
        <v>33.130000000000003</v>
      </c>
      <c r="K410">
        <v>38.99</v>
      </c>
      <c r="L410" s="83">
        <v>32.85</v>
      </c>
      <c r="M410">
        <v>34.479999999999997</v>
      </c>
      <c r="N410">
        <v>30.42</v>
      </c>
      <c r="O410">
        <v>26.54</v>
      </c>
      <c r="P410" t="s">
        <v>5312</v>
      </c>
      <c r="Q410" t="s">
        <v>5313</v>
      </c>
      <c r="R410" t="s">
        <v>5314</v>
      </c>
      <c r="S410" t="s">
        <v>5315</v>
      </c>
      <c r="T410" t="s">
        <v>5315</v>
      </c>
    </row>
    <row r="411" spans="1:20" x14ac:dyDescent="0.25">
      <c r="A411" s="83" t="s">
        <v>2602</v>
      </c>
      <c r="B411" t="s">
        <v>4030</v>
      </c>
      <c r="C411" t="s">
        <v>3360</v>
      </c>
      <c r="D411" s="91">
        <v>2.67</v>
      </c>
      <c r="E411" s="91">
        <v>2.69</v>
      </c>
      <c r="F411" s="91">
        <v>2.48</v>
      </c>
      <c r="G411" s="91">
        <v>2.4</v>
      </c>
      <c r="H411" s="91">
        <v>2.3199999999999998</v>
      </c>
      <c r="I411" s="91">
        <v>2.0099999999999998</v>
      </c>
      <c r="J411" s="91">
        <v>2.5</v>
      </c>
      <c r="K411" s="91">
        <v>2.63</v>
      </c>
      <c r="L411" s="95">
        <v>2.27</v>
      </c>
      <c r="M411" s="91">
        <v>2.27</v>
      </c>
      <c r="N411" s="91">
        <v>2.37</v>
      </c>
      <c r="O411" s="91">
        <v>2.58</v>
      </c>
      <c r="P411" t="s">
        <v>5312</v>
      </c>
      <c r="Q411" t="s">
        <v>5313</v>
      </c>
      <c r="R411" t="s">
        <v>5314</v>
      </c>
      <c r="S411" t="s">
        <v>5315</v>
      </c>
      <c r="T411" t="s">
        <v>5315</v>
      </c>
    </row>
    <row r="412" spans="1:20" x14ac:dyDescent="0.25">
      <c r="A412" s="83" t="s">
        <v>578</v>
      </c>
      <c r="B412" t="s">
        <v>4031</v>
      </c>
      <c r="C412" t="s">
        <v>95</v>
      </c>
      <c r="D412">
        <v>1.1100000000000001</v>
      </c>
      <c r="E412">
        <v>2.04</v>
      </c>
      <c r="F412">
        <v>2.25</v>
      </c>
      <c r="G412">
        <v>2.79</v>
      </c>
      <c r="H412">
        <v>1.48</v>
      </c>
      <c r="I412">
        <v>0.09</v>
      </c>
      <c r="J412">
        <v>0</v>
      </c>
      <c r="K412">
        <v>0</v>
      </c>
      <c r="L412" s="83">
        <v>0</v>
      </c>
      <c r="M412">
        <v>0</v>
      </c>
      <c r="N412">
        <v>0</v>
      </c>
      <c r="O412">
        <v>0.9</v>
      </c>
      <c r="P412" t="s">
        <v>5312</v>
      </c>
      <c r="Q412" t="s">
        <v>5313</v>
      </c>
      <c r="R412" t="s">
        <v>5314</v>
      </c>
      <c r="S412" t="s">
        <v>5315</v>
      </c>
      <c r="T412" t="s">
        <v>5315</v>
      </c>
    </row>
    <row r="413" spans="1:20" x14ac:dyDescent="0.25">
      <c r="A413" s="83" t="s">
        <v>4032</v>
      </c>
      <c r="B413" t="s">
        <v>5441</v>
      </c>
      <c r="C413" t="s">
        <v>3455</v>
      </c>
      <c r="D413">
        <v>21.35</v>
      </c>
      <c r="E413">
        <v>20.78</v>
      </c>
      <c r="F413">
        <v>12.87</v>
      </c>
      <c r="G413">
        <v>11.58</v>
      </c>
      <c r="H413">
        <v>14.04</v>
      </c>
      <c r="I413">
        <v>14.99</v>
      </c>
      <c r="J413">
        <v>15.01</v>
      </c>
      <c r="K413">
        <v>14.67</v>
      </c>
      <c r="L413" s="83">
        <v>14.17</v>
      </c>
      <c r="M413">
        <v>12.72</v>
      </c>
      <c r="N413">
        <v>13.72</v>
      </c>
      <c r="O413">
        <v>14.65</v>
      </c>
      <c r="P413" t="s">
        <v>5312</v>
      </c>
      <c r="Q413" t="s">
        <v>5313</v>
      </c>
      <c r="R413" t="s">
        <v>5314</v>
      </c>
      <c r="S413" t="s">
        <v>5315</v>
      </c>
      <c r="T413" t="s">
        <v>5315</v>
      </c>
    </row>
    <row r="414" spans="1:20" x14ac:dyDescent="0.25">
      <c r="A414" s="83" t="s">
        <v>694</v>
      </c>
      <c r="B414" t="s">
        <v>693</v>
      </c>
      <c r="C414" t="s">
        <v>130</v>
      </c>
      <c r="D414">
        <v>0.8</v>
      </c>
      <c r="E414">
        <v>0.6</v>
      </c>
      <c r="F414">
        <v>3.6</v>
      </c>
      <c r="G414">
        <v>3</v>
      </c>
      <c r="H414">
        <v>3.2</v>
      </c>
      <c r="I414">
        <v>6.2</v>
      </c>
      <c r="J414">
        <v>7.8</v>
      </c>
      <c r="K414">
        <v>5.4</v>
      </c>
      <c r="L414" s="83">
        <v>2.8</v>
      </c>
      <c r="M414">
        <v>0.4</v>
      </c>
      <c r="N414">
        <v>0.4</v>
      </c>
      <c r="O414">
        <v>0</v>
      </c>
      <c r="P414" t="s">
        <v>5312</v>
      </c>
      <c r="Q414" t="s">
        <v>5313</v>
      </c>
      <c r="R414" t="s">
        <v>4</v>
      </c>
      <c r="S414" t="s">
        <v>5329</v>
      </c>
      <c r="T414" t="s">
        <v>5352</v>
      </c>
    </row>
    <row r="415" spans="1:20" x14ac:dyDescent="0.25">
      <c r="A415" s="83" t="s">
        <v>3994</v>
      </c>
      <c r="B415" t="s">
        <v>5442</v>
      </c>
      <c r="C415" t="s">
        <v>130</v>
      </c>
      <c r="D415">
        <v>97.45</v>
      </c>
      <c r="E415">
        <v>97.15</v>
      </c>
      <c r="F415">
        <v>96.59</v>
      </c>
      <c r="G415">
        <v>94.92</v>
      </c>
      <c r="H415">
        <v>93.29</v>
      </c>
      <c r="I415">
        <v>91.55</v>
      </c>
      <c r="J415">
        <v>89.92</v>
      </c>
      <c r="K415">
        <v>90.59</v>
      </c>
      <c r="L415" s="83">
        <v>92.58</v>
      </c>
      <c r="M415">
        <v>96.21</v>
      </c>
      <c r="N415">
        <v>96.95</v>
      </c>
      <c r="O415">
        <v>97.59</v>
      </c>
      <c r="P415" t="s">
        <v>5319</v>
      </c>
      <c r="Q415" t="s">
        <v>5313</v>
      </c>
      <c r="R415" t="s">
        <v>5314</v>
      </c>
      <c r="S415" t="s">
        <v>5315</v>
      </c>
      <c r="T415" t="s">
        <v>5315</v>
      </c>
    </row>
    <row r="416" spans="1:20" x14ac:dyDescent="0.25">
      <c r="A416" s="83" t="s">
        <v>1211</v>
      </c>
      <c r="B416" t="s">
        <v>4041</v>
      </c>
      <c r="C416" t="s">
        <v>3337</v>
      </c>
      <c r="D416">
        <v>85</v>
      </c>
      <c r="E416">
        <v>85</v>
      </c>
      <c r="F416">
        <v>85</v>
      </c>
      <c r="G416">
        <v>85</v>
      </c>
      <c r="H416">
        <v>85</v>
      </c>
      <c r="I416">
        <v>85</v>
      </c>
      <c r="J416">
        <v>85</v>
      </c>
      <c r="K416">
        <v>85</v>
      </c>
      <c r="L416" s="83">
        <v>85</v>
      </c>
      <c r="M416">
        <v>85</v>
      </c>
      <c r="N416">
        <v>85</v>
      </c>
      <c r="O416">
        <v>85</v>
      </c>
      <c r="P416" t="s">
        <v>5319</v>
      </c>
      <c r="Q416" t="s">
        <v>5313</v>
      </c>
      <c r="R416" t="s">
        <v>5314</v>
      </c>
      <c r="S416" t="s">
        <v>5315</v>
      </c>
      <c r="T416" t="s">
        <v>5315</v>
      </c>
    </row>
    <row r="417" spans="1:20" x14ac:dyDescent="0.25">
      <c r="A417" s="83" t="s">
        <v>4042</v>
      </c>
      <c r="B417" t="s">
        <v>4043</v>
      </c>
      <c r="C417" t="s">
        <v>3337</v>
      </c>
      <c r="D417">
        <v>76</v>
      </c>
      <c r="E417">
        <v>76</v>
      </c>
      <c r="F417">
        <v>76</v>
      </c>
      <c r="G417">
        <v>76</v>
      </c>
      <c r="H417">
        <v>76</v>
      </c>
      <c r="I417">
        <v>76</v>
      </c>
      <c r="J417">
        <v>76</v>
      </c>
      <c r="K417">
        <v>76</v>
      </c>
      <c r="L417" s="83">
        <v>76</v>
      </c>
      <c r="M417">
        <v>76</v>
      </c>
      <c r="N417">
        <v>76</v>
      </c>
      <c r="O417">
        <v>76</v>
      </c>
      <c r="P417" t="s">
        <v>5319</v>
      </c>
      <c r="Q417" t="s">
        <v>5313</v>
      </c>
      <c r="R417" t="s">
        <v>5314</v>
      </c>
      <c r="S417" t="s">
        <v>5315</v>
      </c>
      <c r="T417" t="s">
        <v>5315</v>
      </c>
    </row>
    <row r="418" spans="1:20" x14ac:dyDescent="0.25">
      <c r="A418" s="83" t="s">
        <v>2983</v>
      </c>
      <c r="B418" t="s">
        <v>5443</v>
      </c>
      <c r="C418" t="s">
        <v>3337</v>
      </c>
      <c r="D418" s="91">
        <v>0.93</v>
      </c>
      <c r="E418" s="91">
        <v>0.75</v>
      </c>
      <c r="F418" s="91">
        <v>0.56999999999999995</v>
      </c>
      <c r="G418" s="91">
        <v>0.37</v>
      </c>
      <c r="H418" s="91">
        <v>0.41</v>
      </c>
      <c r="I418" s="91">
        <v>0.4</v>
      </c>
      <c r="J418" s="91">
        <v>0.43</v>
      </c>
      <c r="K418" s="91">
        <v>0.43</v>
      </c>
      <c r="L418" s="95">
        <v>0.42</v>
      </c>
      <c r="M418" s="91">
        <v>0.4</v>
      </c>
      <c r="N418" s="91">
        <v>0.64</v>
      </c>
      <c r="O418" s="91">
        <v>1.31</v>
      </c>
      <c r="P418" t="s">
        <v>5312</v>
      </c>
      <c r="Q418" t="s">
        <v>5313</v>
      </c>
      <c r="R418" t="s">
        <v>5314</v>
      </c>
      <c r="S418" t="s">
        <v>5315</v>
      </c>
      <c r="T418" t="s">
        <v>5315</v>
      </c>
    </row>
    <row r="419" spans="1:20" x14ac:dyDescent="0.25">
      <c r="A419" s="83" t="s">
        <v>4045</v>
      </c>
      <c r="B419" t="s">
        <v>4046</v>
      </c>
      <c r="C419" t="s">
        <v>130</v>
      </c>
      <c r="D419">
        <v>144</v>
      </c>
      <c r="E419">
        <v>144</v>
      </c>
      <c r="F419">
        <v>144</v>
      </c>
      <c r="G419">
        <v>144</v>
      </c>
      <c r="H419">
        <v>144</v>
      </c>
      <c r="I419">
        <v>144</v>
      </c>
      <c r="J419">
        <v>144</v>
      </c>
      <c r="K419">
        <v>144</v>
      </c>
      <c r="L419" s="83">
        <v>144</v>
      </c>
      <c r="M419">
        <v>144</v>
      </c>
      <c r="N419">
        <v>144</v>
      </c>
      <c r="O419">
        <v>144</v>
      </c>
      <c r="P419" t="s">
        <v>5319</v>
      </c>
      <c r="Q419" t="s">
        <v>5313</v>
      </c>
      <c r="R419" t="s">
        <v>5314</v>
      </c>
      <c r="S419" t="s">
        <v>5315</v>
      </c>
      <c r="T419" t="s">
        <v>5315</v>
      </c>
    </row>
    <row r="420" spans="1:20" x14ac:dyDescent="0.25">
      <c r="A420" s="83" t="s">
        <v>362</v>
      </c>
      <c r="B420" t="s">
        <v>4048</v>
      </c>
      <c r="C420" t="s">
        <v>224</v>
      </c>
      <c r="D420">
        <v>13.5</v>
      </c>
      <c r="E420">
        <v>13.5</v>
      </c>
      <c r="F420">
        <v>13.5</v>
      </c>
      <c r="G420">
        <v>13.5</v>
      </c>
      <c r="H420">
        <v>13.5</v>
      </c>
      <c r="I420">
        <v>13.5</v>
      </c>
      <c r="J420">
        <v>13.5</v>
      </c>
      <c r="K420">
        <v>13.5</v>
      </c>
      <c r="L420" s="83">
        <v>13.5</v>
      </c>
      <c r="M420">
        <v>13.5</v>
      </c>
      <c r="N420">
        <v>13.5</v>
      </c>
      <c r="O420">
        <v>13.5</v>
      </c>
      <c r="P420" t="s">
        <v>5319</v>
      </c>
      <c r="Q420" t="s">
        <v>5313</v>
      </c>
      <c r="R420" t="s">
        <v>5314</v>
      </c>
      <c r="S420" t="s">
        <v>5315</v>
      </c>
      <c r="T420" t="s">
        <v>5315</v>
      </c>
    </row>
    <row r="421" spans="1:20" x14ac:dyDescent="0.25">
      <c r="A421" s="83" t="s">
        <v>3701</v>
      </c>
      <c r="B421" t="s">
        <v>3702</v>
      </c>
      <c r="C421" t="s">
        <v>3346</v>
      </c>
      <c r="D421">
        <v>100</v>
      </c>
      <c r="E421">
        <v>100</v>
      </c>
      <c r="F421">
        <v>100</v>
      </c>
      <c r="G421">
        <v>100</v>
      </c>
      <c r="H421">
        <v>100</v>
      </c>
      <c r="I421">
        <v>100</v>
      </c>
      <c r="J421">
        <v>100</v>
      </c>
      <c r="K421">
        <v>100</v>
      </c>
      <c r="L421" s="83">
        <v>100</v>
      </c>
      <c r="M421">
        <v>100</v>
      </c>
      <c r="N421">
        <v>100</v>
      </c>
      <c r="O421">
        <v>100</v>
      </c>
      <c r="P421" t="s">
        <v>5319</v>
      </c>
      <c r="Q421" t="s">
        <v>5317</v>
      </c>
      <c r="R421" t="s">
        <v>5314</v>
      </c>
      <c r="S421" t="s">
        <v>5315</v>
      </c>
      <c r="T421" t="s">
        <v>5315</v>
      </c>
    </row>
    <row r="422" spans="1:20" x14ac:dyDescent="0.25">
      <c r="A422" s="83" t="s">
        <v>385</v>
      </c>
      <c r="B422" t="s">
        <v>4052</v>
      </c>
      <c r="C422" t="s">
        <v>3360</v>
      </c>
      <c r="D422">
        <v>3.55</v>
      </c>
      <c r="E422">
        <v>3.7</v>
      </c>
      <c r="F422">
        <v>4.3600000000000003</v>
      </c>
      <c r="G422">
        <v>4.0599999999999996</v>
      </c>
      <c r="H422">
        <v>3.55</v>
      </c>
      <c r="I422">
        <v>3.47</v>
      </c>
      <c r="J422">
        <v>3.05</v>
      </c>
      <c r="K422">
        <v>2.91</v>
      </c>
      <c r="L422" s="83">
        <v>1.81</v>
      </c>
      <c r="M422">
        <v>3.29</v>
      </c>
      <c r="N422">
        <v>3.85</v>
      </c>
      <c r="O422">
        <v>3.98</v>
      </c>
      <c r="P422" t="s">
        <v>5312</v>
      </c>
      <c r="Q422" t="s">
        <v>5313</v>
      </c>
      <c r="R422" t="s">
        <v>5314</v>
      </c>
      <c r="S422" t="s">
        <v>5315</v>
      </c>
      <c r="T422" t="s">
        <v>5315</v>
      </c>
    </row>
    <row r="423" spans="1:20" x14ac:dyDescent="0.25">
      <c r="A423" s="83" t="s">
        <v>4053</v>
      </c>
      <c r="B423" t="s">
        <v>4054</v>
      </c>
      <c r="C423" t="s">
        <v>3360</v>
      </c>
      <c r="D423">
        <v>4.4000000000000004</v>
      </c>
      <c r="E423">
        <v>4.72</v>
      </c>
      <c r="F423">
        <v>5.18</v>
      </c>
      <c r="G423">
        <v>4.42</v>
      </c>
      <c r="H423">
        <v>4.93</v>
      </c>
      <c r="I423">
        <v>4.7699999999999996</v>
      </c>
      <c r="J423">
        <v>4.2300000000000004</v>
      </c>
      <c r="K423">
        <v>4.22</v>
      </c>
      <c r="L423" s="83">
        <v>2.96</v>
      </c>
      <c r="M423">
        <v>3.25</v>
      </c>
      <c r="N423">
        <v>4.9000000000000004</v>
      </c>
      <c r="O423">
        <v>5.0599999999999996</v>
      </c>
      <c r="P423" t="s">
        <v>5312</v>
      </c>
      <c r="Q423" t="s">
        <v>5313</v>
      </c>
      <c r="R423" t="s">
        <v>5314</v>
      </c>
      <c r="S423" t="s">
        <v>5315</v>
      </c>
      <c r="T423" t="s">
        <v>5315</v>
      </c>
    </row>
    <row r="424" spans="1:20" x14ac:dyDescent="0.25">
      <c r="A424" s="83" t="s">
        <v>5444</v>
      </c>
      <c r="B424" t="s">
        <v>5445</v>
      </c>
      <c r="C424" t="s">
        <v>3360</v>
      </c>
      <c r="D424">
        <v>1.22</v>
      </c>
      <c r="E424">
        <v>1.36</v>
      </c>
      <c r="F424">
        <v>1.43</v>
      </c>
      <c r="G424">
        <v>1.41</v>
      </c>
      <c r="H424">
        <v>1.35</v>
      </c>
      <c r="I424">
        <v>1.43</v>
      </c>
      <c r="J424">
        <v>1.34</v>
      </c>
      <c r="K424">
        <v>1.34</v>
      </c>
      <c r="L424" s="83">
        <v>1.34</v>
      </c>
      <c r="M424">
        <v>1.29</v>
      </c>
      <c r="N424">
        <v>1.25</v>
      </c>
      <c r="O424">
        <v>1.28</v>
      </c>
      <c r="P424" t="s">
        <v>5312</v>
      </c>
      <c r="Q424" t="s">
        <v>5313</v>
      </c>
      <c r="R424" t="s">
        <v>5314</v>
      </c>
      <c r="S424" t="s">
        <v>5315</v>
      </c>
      <c r="T424" t="s">
        <v>5315</v>
      </c>
    </row>
    <row r="425" spans="1:20" x14ac:dyDescent="0.25">
      <c r="A425" s="83" t="s">
        <v>596</v>
      </c>
      <c r="B425" t="s">
        <v>4055</v>
      </c>
      <c r="C425" t="s">
        <v>3360</v>
      </c>
      <c r="D425">
        <v>0.83</v>
      </c>
      <c r="E425">
        <v>0.97</v>
      </c>
      <c r="F425">
        <v>0.98</v>
      </c>
      <c r="G425">
        <v>0.85</v>
      </c>
      <c r="H425">
        <v>0.8</v>
      </c>
      <c r="I425">
        <v>0.82</v>
      </c>
      <c r="J425">
        <v>0.78</v>
      </c>
      <c r="K425">
        <v>0.79</v>
      </c>
      <c r="L425" s="83">
        <v>0.81</v>
      </c>
      <c r="M425">
        <v>0.83</v>
      </c>
      <c r="N425">
        <v>0.83</v>
      </c>
      <c r="O425">
        <v>0.82</v>
      </c>
      <c r="P425" t="s">
        <v>5312</v>
      </c>
      <c r="Q425" t="s">
        <v>5313</v>
      </c>
      <c r="R425" t="s">
        <v>5314</v>
      </c>
      <c r="S425" t="s">
        <v>5315</v>
      </c>
      <c r="T425" t="s">
        <v>5315</v>
      </c>
    </row>
    <row r="426" spans="1:20" x14ac:dyDescent="0.25">
      <c r="A426" s="83" t="s">
        <v>1083</v>
      </c>
      <c r="B426" t="s">
        <v>4057</v>
      </c>
      <c r="C426" t="s">
        <v>3360</v>
      </c>
      <c r="D426">
        <v>14.28</v>
      </c>
      <c r="E426">
        <v>12.24</v>
      </c>
      <c r="F426">
        <v>28.56</v>
      </c>
      <c r="G426">
        <v>25.5</v>
      </c>
      <c r="H426">
        <v>25.5</v>
      </c>
      <c r="I426">
        <v>33.659999999999997</v>
      </c>
      <c r="J426">
        <v>23.46</v>
      </c>
      <c r="K426">
        <v>21.42</v>
      </c>
      <c r="L426" s="83">
        <v>15.3</v>
      </c>
      <c r="M426">
        <v>8.16</v>
      </c>
      <c r="N426">
        <v>12.24</v>
      </c>
      <c r="O426">
        <v>13.26</v>
      </c>
      <c r="P426" t="s">
        <v>5312</v>
      </c>
      <c r="Q426" t="s">
        <v>5313</v>
      </c>
      <c r="R426" t="s">
        <v>5314</v>
      </c>
      <c r="S426" t="s">
        <v>5315</v>
      </c>
      <c r="T426" t="s">
        <v>5315</v>
      </c>
    </row>
    <row r="427" spans="1:20" x14ac:dyDescent="0.25">
      <c r="A427" s="83" t="s">
        <v>470</v>
      </c>
      <c r="B427" t="s">
        <v>4058</v>
      </c>
      <c r="C427" t="s">
        <v>224</v>
      </c>
      <c r="D427">
        <v>0.91</v>
      </c>
      <c r="E427">
        <v>0.76</v>
      </c>
      <c r="F427">
        <v>3.81</v>
      </c>
      <c r="G427">
        <v>8.5</v>
      </c>
      <c r="H427">
        <v>8.77</v>
      </c>
      <c r="I427">
        <v>4.18</v>
      </c>
      <c r="J427">
        <v>0.93</v>
      </c>
      <c r="K427">
        <v>0.09</v>
      </c>
      <c r="L427" s="83">
        <v>0</v>
      </c>
      <c r="M427">
        <v>0.08</v>
      </c>
      <c r="N427">
        <v>0.53</v>
      </c>
      <c r="O427">
        <v>1.28</v>
      </c>
      <c r="P427" t="s">
        <v>5312</v>
      </c>
      <c r="Q427" t="s">
        <v>5313</v>
      </c>
      <c r="R427" t="s">
        <v>5314</v>
      </c>
      <c r="S427" t="s">
        <v>5315</v>
      </c>
      <c r="T427" t="s">
        <v>5315</v>
      </c>
    </row>
    <row r="428" spans="1:20" x14ac:dyDescent="0.25">
      <c r="A428" s="83" t="s">
        <v>4059</v>
      </c>
      <c r="B428" t="s">
        <v>4060</v>
      </c>
      <c r="C428" t="s">
        <v>130</v>
      </c>
      <c r="D428">
        <v>407</v>
      </c>
      <c r="E428">
        <v>407</v>
      </c>
      <c r="F428">
        <v>407</v>
      </c>
      <c r="G428">
        <v>407</v>
      </c>
      <c r="H428">
        <v>407</v>
      </c>
      <c r="I428">
        <v>407</v>
      </c>
      <c r="J428">
        <v>407</v>
      </c>
      <c r="K428">
        <v>407</v>
      </c>
      <c r="L428" s="83">
        <v>407</v>
      </c>
      <c r="M428">
        <v>407</v>
      </c>
      <c r="N428">
        <v>407</v>
      </c>
      <c r="O428">
        <v>407</v>
      </c>
      <c r="P428" t="s">
        <v>5319</v>
      </c>
      <c r="Q428" t="s">
        <v>5313</v>
      </c>
      <c r="R428" t="s">
        <v>5314</v>
      </c>
      <c r="S428" t="s">
        <v>5315</v>
      </c>
      <c r="T428" t="s">
        <v>5315</v>
      </c>
    </row>
    <row r="429" spans="1:20" x14ac:dyDescent="0.25">
      <c r="A429" s="83" t="s">
        <v>4061</v>
      </c>
      <c r="B429" t="s">
        <v>4062</v>
      </c>
      <c r="C429" t="s">
        <v>130</v>
      </c>
      <c r="D429">
        <v>407</v>
      </c>
      <c r="E429">
        <v>407</v>
      </c>
      <c r="F429">
        <v>407</v>
      </c>
      <c r="G429">
        <v>407</v>
      </c>
      <c r="H429">
        <v>407</v>
      </c>
      <c r="I429">
        <v>407</v>
      </c>
      <c r="J429">
        <v>407</v>
      </c>
      <c r="K429">
        <v>407</v>
      </c>
      <c r="L429" s="83">
        <v>407</v>
      </c>
      <c r="M429">
        <v>407</v>
      </c>
      <c r="N429">
        <v>407</v>
      </c>
      <c r="O429">
        <v>407</v>
      </c>
      <c r="P429" t="s">
        <v>5319</v>
      </c>
      <c r="Q429" t="s">
        <v>5313</v>
      </c>
      <c r="R429" t="s">
        <v>5314</v>
      </c>
      <c r="S429" t="s">
        <v>5315</v>
      </c>
      <c r="T429" t="s">
        <v>5315</v>
      </c>
    </row>
    <row r="430" spans="1:20" x14ac:dyDescent="0.25">
      <c r="A430" s="83" t="s">
        <v>4063</v>
      </c>
      <c r="B430" t="s">
        <v>4064</v>
      </c>
      <c r="C430" t="s">
        <v>130</v>
      </c>
      <c r="D430">
        <v>404</v>
      </c>
      <c r="E430">
        <v>404</v>
      </c>
      <c r="F430">
        <v>404</v>
      </c>
      <c r="G430">
        <v>404</v>
      </c>
      <c r="H430">
        <v>404</v>
      </c>
      <c r="I430">
        <v>404</v>
      </c>
      <c r="J430">
        <v>404</v>
      </c>
      <c r="K430">
        <v>404</v>
      </c>
      <c r="L430" s="83">
        <v>404</v>
      </c>
      <c r="M430">
        <v>404</v>
      </c>
      <c r="N430">
        <v>404</v>
      </c>
      <c r="O430">
        <v>404</v>
      </c>
      <c r="P430" t="s">
        <v>5319</v>
      </c>
      <c r="Q430" t="s">
        <v>5313</v>
      </c>
      <c r="R430" t="s">
        <v>5314</v>
      </c>
      <c r="S430" t="s">
        <v>5315</v>
      </c>
      <c r="T430" t="s">
        <v>5315</v>
      </c>
    </row>
    <row r="431" spans="1:20" x14ac:dyDescent="0.25">
      <c r="A431" s="83" t="s">
        <v>622</v>
      </c>
      <c r="B431" t="s">
        <v>4065</v>
      </c>
      <c r="C431" t="s">
        <v>130</v>
      </c>
      <c r="D431">
        <v>0</v>
      </c>
      <c r="E431">
        <v>0</v>
      </c>
      <c r="F431">
        <v>0</v>
      </c>
      <c r="G431">
        <v>0</v>
      </c>
      <c r="H431">
        <v>0</v>
      </c>
      <c r="I431">
        <v>0</v>
      </c>
      <c r="J431">
        <v>0</v>
      </c>
      <c r="K431">
        <v>0</v>
      </c>
      <c r="L431" s="83">
        <v>0</v>
      </c>
      <c r="M431">
        <v>0</v>
      </c>
      <c r="N431">
        <v>0</v>
      </c>
      <c r="O431">
        <v>0</v>
      </c>
      <c r="P431" t="s">
        <v>5312</v>
      </c>
      <c r="Q431" t="s">
        <v>5313</v>
      </c>
      <c r="R431" t="s">
        <v>4</v>
      </c>
      <c r="S431" t="s">
        <v>6338</v>
      </c>
      <c r="T431" t="s">
        <v>7643</v>
      </c>
    </row>
    <row r="432" spans="1:20" x14ac:dyDescent="0.25">
      <c r="A432" s="83" t="s">
        <v>4066</v>
      </c>
      <c r="B432" t="s">
        <v>5446</v>
      </c>
      <c r="C432" t="s">
        <v>130</v>
      </c>
      <c r="D432">
        <v>0</v>
      </c>
      <c r="E432">
        <v>0</v>
      </c>
      <c r="F432">
        <v>0</v>
      </c>
      <c r="G432">
        <v>0</v>
      </c>
      <c r="H432">
        <v>0</v>
      </c>
      <c r="I432">
        <v>0</v>
      </c>
      <c r="J432">
        <v>0</v>
      </c>
      <c r="K432">
        <v>0</v>
      </c>
      <c r="L432" s="83">
        <v>0</v>
      </c>
      <c r="M432">
        <v>0</v>
      </c>
      <c r="N432">
        <v>0</v>
      </c>
      <c r="O432">
        <v>0</v>
      </c>
      <c r="P432" t="s">
        <v>5312</v>
      </c>
      <c r="Q432" t="s">
        <v>5313</v>
      </c>
      <c r="R432" t="s">
        <v>5318</v>
      </c>
      <c r="S432" t="s">
        <v>5315</v>
      </c>
      <c r="T432" t="s">
        <v>5315</v>
      </c>
    </row>
    <row r="433" spans="1:20" x14ac:dyDescent="0.25">
      <c r="A433" s="83" t="s">
        <v>4090</v>
      </c>
      <c r="B433" t="s">
        <v>4091</v>
      </c>
      <c r="C433" t="s">
        <v>130</v>
      </c>
      <c r="D433">
        <v>48.41</v>
      </c>
      <c r="E433">
        <v>48.34</v>
      </c>
      <c r="F433">
        <v>47.94</v>
      </c>
      <c r="G433">
        <v>47.15</v>
      </c>
      <c r="H433">
        <v>46.44</v>
      </c>
      <c r="I433">
        <v>45.47</v>
      </c>
      <c r="J433">
        <v>44.69</v>
      </c>
      <c r="K433">
        <v>44.99</v>
      </c>
      <c r="L433" s="83">
        <v>45.99</v>
      </c>
      <c r="M433">
        <v>47.07</v>
      </c>
      <c r="N433">
        <v>48.47</v>
      </c>
      <c r="O433">
        <v>48.51</v>
      </c>
      <c r="P433" t="s">
        <v>5319</v>
      </c>
      <c r="Q433" t="s">
        <v>5313</v>
      </c>
      <c r="R433" t="s">
        <v>5314</v>
      </c>
      <c r="S433" t="s">
        <v>5315</v>
      </c>
      <c r="T433" t="s">
        <v>5315</v>
      </c>
    </row>
    <row r="434" spans="1:20" x14ac:dyDescent="0.25">
      <c r="A434" s="83" t="s">
        <v>4071</v>
      </c>
      <c r="B434" t="s">
        <v>4072</v>
      </c>
      <c r="C434" t="s">
        <v>130</v>
      </c>
      <c r="D434">
        <v>48.3</v>
      </c>
      <c r="E434">
        <v>48.23</v>
      </c>
      <c r="F434">
        <v>47.83</v>
      </c>
      <c r="G434">
        <v>47.06</v>
      </c>
      <c r="H434">
        <v>46.34</v>
      </c>
      <c r="I434">
        <v>45.37</v>
      </c>
      <c r="J434">
        <v>44.59</v>
      </c>
      <c r="K434">
        <v>44.89</v>
      </c>
      <c r="L434" s="83">
        <v>45.88</v>
      </c>
      <c r="M434">
        <v>46.99</v>
      </c>
      <c r="N434">
        <v>48.38</v>
      </c>
      <c r="O434">
        <v>48.41</v>
      </c>
      <c r="P434" t="s">
        <v>5319</v>
      </c>
      <c r="Q434" t="s">
        <v>5313</v>
      </c>
      <c r="R434" t="s">
        <v>5314</v>
      </c>
      <c r="S434" t="s">
        <v>5315</v>
      </c>
      <c r="T434" t="s">
        <v>5315</v>
      </c>
    </row>
    <row r="435" spans="1:20" x14ac:dyDescent="0.25">
      <c r="A435" s="83" t="s">
        <v>889</v>
      </c>
      <c r="B435" t="s">
        <v>4074</v>
      </c>
      <c r="C435" t="s">
        <v>130</v>
      </c>
      <c r="D435">
        <v>4</v>
      </c>
      <c r="E435">
        <v>3</v>
      </c>
      <c r="F435">
        <v>18</v>
      </c>
      <c r="G435">
        <v>15</v>
      </c>
      <c r="H435">
        <v>16</v>
      </c>
      <c r="I435">
        <v>31</v>
      </c>
      <c r="J435">
        <v>39</v>
      </c>
      <c r="K435">
        <v>27</v>
      </c>
      <c r="L435" s="83">
        <v>14</v>
      </c>
      <c r="M435">
        <v>2</v>
      </c>
      <c r="N435">
        <v>2</v>
      </c>
      <c r="O435">
        <v>0</v>
      </c>
      <c r="P435" t="s">
        <v>5312</v>
      </c>
      <c r="Q435" t="s">
        <v>5313</v>
      </c>
      <c r="R435" t="s">
        <v>5314</v>
      </c>
      <c r="S435" t="s">
        <v>5315</v>
      </c>
      <c r="T435" t="s">
        <v>5315</v>
      </c>
    </row>
    <row r="436" spans="1:20" x14ac:dyDescent="0.25">
      <c r="A436" s="83" t="s">
        <v>4257</v>
      </c>
      <c r="B436" t="s">
        <v>4258</v>
      </c>
      <c r="C436" t="s">
        <v>3360</v>
      </c>
      <c r="D436">
        <v>830</v>
      </c>
      <c r="E436">
        <v>830</v>
      </c>
      <c r="F436">
        <v>830</v>
      </c>
      <c r="G436">
        <v>830</v>
      </c>
      <c r="H436">
        <v>830</v>
      </c>
      <c r="I436">
        <v>830</v>
      </c>
      <c r="J436">
        <v>830</v>
      </c>
      <c r="K436">
        <v>830</v>
      </c>
      <c r="L436" s="83">
        <v>830</v>
      </c>
      <c r="M436">
        <v>830</v>
      </c>
      <c r="N436">
        <v>830</v>
      </c>
      <c r="O436">
        <v>830</v>
      </c>
      <c r="P436" t="s">
        <v>5319</v>
      </c>
      <c r="Q436" t="s">
        <v>5317</v>
      </c>
      <c r="R436" t="s">
        <v>5314</v>
      </c>
      <c r="S436" t="s">
        <v>5315</v>
      </c>
      <c r="T436" t="s">
        <v>5315</v>
      </c>
    </row>
    <row r="437" spans="1:20" x14ac:dyDescent="0.25">
      <c r="A437" s="83" t="s">
        <v>591</v>
      </c>
      <c r="B437" t="s">
        <v>4079</v>
      </c>
      <c r="C437" t="s">
        <v>224</v>
      </c>
      <c r="D437">
        <v>1.33</v>
      </c>
      <c r="E437">
        <v>0.85</v>
      </c>
      <c r="F437">
        <v>1.27</v>
      </c>
      <c r="G437">
        <v>1.32</v>
      </c>
      <c r="H437">
        <v>1.3</v>
      </c>
      <c r="I437">
        <v>0.83</v>
      </c>
      <c r="J437">
        <v>0.5</v>
      </c>
      <c r="K437">
        <v>0.22</v>
      </c>
      <c r="L437" s="83">
        <v>0.01</v>
      </c>
      <c r="M437">
        <v>0</v>
      </c>
      <c r="N437">
        <v>0.8</v>
      </c>
      <c r="O437">
        <v>0.91</v>
      </c>
      <c r="P437" t="s">
        <v>5312</v>
      </c>
      <c r="Q437" t="s">
        <v>5313</v>
      </c>
      <c r="R437" t="s">
        <v>5314</v>
      </c>
      <c r="S437" t="s">
        <v>5315</v>
      </c>
      <c r="T437" t="s">
        <v>5315</v>
      </c>
    </row>
    <row r="438" spans="1:20" x14ac:dyDescent="0.25">
      <c r="A438" s="83" t="s">
        <v>4080</v>
      </c>
      <c r="B438" t="s">
        <v>4080</v>
      </c>
      <c r="C438" t="s">
        <v>224</v>
      </c>
      <c r="D438">
        <v>0.24</v>
      </c>
      <c r="E438">
        <v>0.17</v>
      </c>
      <c r="F438">
        <v>0.26</v>
      </c>
      <c r="G438">
        <v>0.3</v>
      </c>
      <c r="H438">
        <v>0.27</v>
      </c>
      <c r="I438">
        <v>0.25</v>
      </c>
      <c r="J438">
        <v>0.25</v>
      </c>
      <c r="K438">
        <v>0.24</v>
      </c>
      <c r="L438" s="83">
        <v>0.21</v>
      </c>
      <c r="M438">
        <v>0.04</v>
      </c>
      <c r="N438">
        <v>0.13</v>
      </c>
      <c r="O438">
        <v>0.17</v>
      </c>
      <c r="P438" t="s">
        <v>5312</v>
      </c>
      <c r="Q438" t="s">
        <v>5313</v>
      </c>
      <c r="R438" t="s">
        <v>5314</v>
      </c>
      <c r="S438" t="s">
        <v>5315</v>
      </c>
      <c r="T438" t="s">
        <v>5315</v>
      </c>
    </row>
    <row r="439" spans="1:20" x14ac:dyDescent="0.25">
      <c r="A439" s="83" t="s">
        <v>4081</v>
      </c>
      <c r="B439" t="s">
        <v>4082</v>
      </c>
      <c r="C439" t="s">
        <v>3337</v>
      </c>
      <c r="D439">
        <v>0</v>
      </c>
      <c r="E439">
        <v>0</v>
      </c>
      <c r="F439">
        <v>0</v>
      </c>
      <c r="G439">
        <v>0</v>
      </c>
      <c r="H439">
        <v>0</v>
      </c>
      <c r="I439">
        <v>0</v>
      </c>
      <c r="J439">
        <v>0</v>
      </c>
      <c r="K439">
        <v>0</v>
      </c>
      <c r="L439" s="83">
        <v>0</v>
      </c>
      <c r="M439">
        <v>0</v>
      </c>
      <c r="N439">
        <v>0</v>
      </c>
      <c r="O439">
        <v>0</v>
      </c>
      <c r="P439" t="s">
        <v>5312</v>
      </c>
      <c r="Q439" t="s">
        <v>5313</v>
      </c>
      <c r="R439" t="s">
        <v>5318</v>
      </c>
      <c r="S439" t="s">
        <v>5315</v>
      </c>
      <c r="T439" t="s">
        <v>5315</v>
      </c>
    </row>
    <row r="440" spans="1:20" x14ac:dyDescent="0.25">
      <c r="A440" s="83" t="s">
        <v>4083</v>
      </c>
      <c r="B440" t="s">
        <v>4084</v>
      </c>
      <c r="C440" t="s">
        <v>3346</v>
      </c>
      <c r="D440">
        <v>26.14</v>
      </c>
      <c r="E440">
        <v>18.93</v>
      </c>
      <c r="F440">
        <v>25.99</v>
      </c>
      <c r="G440">
        <v>22.19</v>
      </c>
      <c r="H440">
        <v>25.42</v>
      </c>
      <c r="I440">
        <v>29.13</v>
      </c>
      <c r="J440">
        <v>28.93</v>
      </c>
      <c r="K440">
        <v>28.85</v>
      </c>
      <c r="L440" s="83">
        <v>29.28</v>
      </c>
      <c r="M440">
        <v>26.51</v>
      </c>
      <c r="N440">
        <v>28.62</v>
      </c>
      <c r="O440">
        <v>28.31</v>
      </c>
      <c r="P440" t="s">
        <v>5312</v>
      </c>
      <c r="Q440" t="s">
        <v>5317</v>
      </c>
      <c r="R440" t="s">
        <v>5314</v>
      </c>
      <c r="S440" t="s">
        <v>5315</v>
      </c>
      <c r="T440" t="s">
        <v>5315</v>
      </c>
    </row>
    <row r="441" spans="1:20" x14ac:dyDescent="0.25">
      <c r="A441" s="83" t="s">
        <v>3464</v>
      </c>
      <c r="B441" t="s">
        <v>5447</v>
      </c>
      <c r="C441" t="s">
        <v>3346</v>
      </c>
      <c r="D441">
        <v>65</v>
      </c>
      <c r="E441">
        <v>65</v>
      </c>
      <c r="F441">
        <v>65</v>
      </c>
      <c r="G441">
        <v>65</v>
      </c>
      <c r="H441">
        <v>65</v>
      </c>
      <c r="I441">
        <v>65</v>
      </c>
      <c r="J441">
        <v>65</v>
      </c>
      <c r="K441">
        <v>65</v>
      </c>
      <c r="L441" s="83">
        <v>65</v>
      </c>
      <c r="M441">
        <v>65</v>
      </c>
      <c r="N441">
        <v>65</v>
      </c>
      <c r="O441">
        <v>65</v>
      </c>
      <c r="P441" t="s">
        <v>5319</v>
      </c>
      <c r="Q441" t="s">
        <v>5317</v>
      </c>
      <c r="R441" t="s">
        <v>5314</v>
      </c>
      <c r="S441" t="s">
        <v>5315</v>
      </c>
      <c r="T441" t="s">
        <v>5315</v>
      </c>
    </row>
    <row r="442" spans="1:20" x14ac:dyDescent="0.25">
      <c r="A442" s="83" t="s">
        <v>3469</v>
      </c>
      <c r="B442" t="s">
        <v>5448</v>
      </c>
      <c r="C442" t="s">
        <v>3346</v>
      </c>
      <c r="D442">
        <v>65</v>
      </c>
      <c r="E442">
        <v>65</v>
      </c>
      <c r="F442">
        <v>65</v>
      </c>
      <c r="G442">
        <v>65</v>
      </c>
      <c r="H442">
        <v>65</v>
      </c>
      <c r="I442">
        <v>65</v>
      </c>
      <c r="J442">
        <v>65</v>
      </c>
      <c r="K442">
        <v>65</v>
      </c>
      <c r="L442" s="83">
        <v>65</v>
      </c>
      <c r="M442">
        <v>65</v>
      </c>
      <c r="N442">
        <v>65</v>
      </c>
      <c r="O442">
        <v>65</v>
      </c>
      <c r="P442" t="s">
        <v>5319</v>
      </c>
      <c r="Q442" t="s">
        <v>5317</v>
      </c>
      <c r="R442" t="s">
        <v>5314</v>
      </c>
      <c r="S442" t="s">
        <v>5315</v>
      </c>
      <c r="T442" t="s">
        <v>5315</v>
      </c>
    </row>
    <row r="443" spans="1:20" x14ac:dyDescent="0.25">
      <c r="A443" s="83" t="s">
        <v>3497</v>
      </c>
      <c r="B443" t="s">
        <v>5449</v>
      </c>
      <c r="C443" t="s">
        <v>3346</v>
      </c>
      <c r="D443">
        <v>65</v>
      </c>
      <c r="E443">
        <v>65</v>
      </c>
      <c r="F443">
        <v>65</v>
      </c>
      <c r="G443">
        <v>65</v>
      </c>
      <c r="H443">
        <v>65</v>
      </c>
      <c r="I443">
        <v>65</v>
      </c>
      <c r="J443">
        <v>65</v>
      </c>
      <c r="K443">
        <v>65</v>
      </c>
      <c r="L443" s="83">
        <v>65</v>
      </c>
      <c r="M443">
        <v>65</v>
      </c>
      <c r="N443">
        <v>65</v>
      </c>
      <c r="O443">
        <v>65</v>
      </c>
      <c r="P443" t="s">
        <v>5319</v>
      </c>
      <c r="Q443" t="s">
        <v>5317</v>
      </c>
      <c r="R443" t="s">
        <v>5314</v>
      </c>
      <c r="S443" t="s">
        <v>5315</v>
      </c>
      <c r="T443" t="s">
        <v>5315</v>
      </c>
    </row>
    <row r="444" spans="1:20" x14ac:dyDescent="0.25">
      <c r="A444" s="83" t="s">
        <v>3499</v>
      </c>
      <c r="B444" t="s">
        <v>5450</v>
      </c>
      <c r="C444" t="s">
        <v>3346</v>
      </c>
      <c r="D444">
        <v>65</v>
      </c>
      <c r="E444">
        <v>65</v>
      </c>
      <c r="F444">
        <v>65</v>
      </c>
      <c r="G444">
        <v>65</v>
      </c>
      <c r="H444">
        <v>65</v>
      </c>
      <c r="I444">
        <v>65</v>
      </c>
      <c r="J444">
        <v>65</v>
      </c>
      <c r="K444">
        <v>65</v>
      </c>
      <c r="L444" s="83">
        <v>65</v>
      </c>
      <c r="M444">
        <v>65</v>
      </c>
      <c r="N444">
        <v>65</v>
      </c>
      <c r="O444">
        <v>65</v>
      </c>
      <c r="P444" t="s">
        <v>5319</v>
      </c>
      <c r="Q444" t="s">
        <v>5317</v>
      </c>
      <c r="R444" t="s">
        <v>5314</v>
      </c>
      <c r="S444" t="s">
        <v>5315</v>
      </c>
      <c r="T444" t="s">
        <v>5315</v>
      </c>
    </row>
    <row r="445" spans="1:20" x14ac:dyDescent="0.25">
      <c r="A445" s="83" t="s">
        <v>4099</v>
      </c>
      <c r="B445" t="s">
        <v>5451</v>
      </c>
      <c r="C445" t="s">
        <v>3346</v>
      </c>
      <c r="D445">
        <v>34</v>
      </c>
      <c r="E445">
        <v>34</v>
      </c>
      <c r="F445">
        <v>34</v>
      </c>
      <c r="G445">
        <v>34</v>
      </c>
      <c r="H445">
        <v>34</v>
      </c>
      <c r="I445">
        <v>34</v>
      </c>
      <c r="J445">
        <v>34</v>
      </c>
      <c r="K445">
        <v>34</v>
      </c>
      <c r="L445" s="83">
        <v>34</v>
      </c>
      <c r="M445">
        <v>34</v>
      </c>
      <c r="N445">
        <v>34</v>
      </c>
      <c r="O445">
        <v>34</v>
      </c>
      <c r="P445" t="s">
        <v>5319</v>
      </c>
      <c r="Q445" t="s">
        <v>5317</v>
      </c>
      <c r="R445" t="s">
        <v>5314</v>
      </c>
      <c r="S445" t="s">
        <v>5315</v>
      </c>
      <c r="T445" t="s">
        <v>5315</v>
      </c>
    </row>
    <row r="446" spans="1:20" x14ac:dyDescent="0.25">
      <c r="A446" s="83" t="s">
        <v>379</v>
      </c>
      <c r="B446" t="s">
        <v>4101</v>
      </c>
      <c r="C446" t="s">
        <v>3360</v>
      </c>
      <c r="D446">
        <v>0.45</v>
      </c>
      <c r="E446">
        <v>0.85</v>
      </c>
      <c r="F446">
        <v>1.07</v>
      </c>
      <c r="G446">
        <v>1.51</v>
      </c>
      <c r="H446">
        <v>1.39</v>
      </c>
      <c r="I446">
        <v>0.8</v>
      </c>
      <c r="J446">
        <v>0.6</v>
      </c>
      <c r="K446">
        <v>0.77</v>
      </c>
      <c r="L446" s="83">
        <v>0.89</v>
      </c>
      <c r="M446">
        <v>0.8</v>
      </c>
      <c r="N446">
        <v>0.59</v>
      </c>
      <c r="O446">
        <v>0.7</v>
      </c>
      <c r="P446" t="s">
        <v>5312</v>
      </c>
      <c r="Q446" t="s">
        <v>5313</v>
      </c>
      <c r="R446" t="s">
        <v>5314</v>
      </c>
      <c r="S446" t="s">
        <v>5315</v>
      </c>
      <c r="T446" t="s">
        <v>5315</v>
      </c>
    </row>
    <row r="447" spans="1:20" x14ac:dyDescent="0.25">
      <c r="A447" s="83" t="s">
        <v>4105</v>
      </c>
      <c r="B447" t="s">
        <v>4106</v>
      </c>
      <c r="C447" t="s">
        <v>3346</v>
      </c>
      <c r="D447">
        <v>225.8</v>
      </c>
      <c r="E447">
        <v>225.8</v>
      </c>
      <c r="F447">
        <v>225.8</v>
      </c>
      <c r="G447">
        <v>225.8</v>
      </c>
      <c r="H447">
        <v>225.8</v>
      </c>
      <c r="I447">
        <v>225.8</v>
      </c>
      <c r="J447">
        <v>225.8</v>
      </c>
      <c r="K447">
        <v>225.8</v>
      </c>
      <c r="L447" s="83">
        <v>225.8</v>
      </c>
      <c r="M447">
        <v>225.8</v>
      </c>
      <c r="N447">
        <v>225.8</v>
      </c>
      <c r="O447">
        <v>225.8</v>
      </c>
      <c r="P447" t="s">
        <v>5319</v>
      </c>
      <c r="Q447" t="s">
        <v>5317</v>
      </c>
      <c r="R447" t="s">
        <v>5314</v>
      </c>
      <c r="S447" t="s">
        <v>5315</v>
      </c>
      <c r="T447" t="s">
        <v>5315</v>
      </c>
    </row>
    <row r="448" spans="1:20" x14ac:dyDescent="0.25">
      <c r="A448" s="83" t="s">
        <v>4108</v>
      </c>
      <c r="B448" t="s">
        <v>4109</v>
      </c>
      <c r="C448" t="s">
        <v>3360</v>
      </c>
      <c r="D448">
        <v>18.149999999999999</v>
      </c>
      <c r="E448">
        <v>16.920000000000002</v>
      </c>
      <c r="F448">
        <v>16.48</v>
      </c>
      <c r="G448">
        <v>8.09</v>
      </c>
      <c r="H448">
        <v>16</v>
      </c>
      <c r="I448">
        <v>13.06</v>
      </c>
      <c r="J448">
        <v>13.7</v>
      </c>
      <c r="K448">
        <v>12.56</v>
      </c>
      <c r="L448" s="83">
        <v>11.63</v>
      </c>
      <c r="M448">
        <v>13.5</v>
      </c>
      <c r="N448">
        <v>15.35</v>
      </c>
      <c r="O448">
        <v>16.39</v>
      </c>
      <c r="P448" t="s">
        <v>5312</v>
      </c>
      <c r="Q448" t="s">
        <v>5317</v>
      </c>
      <c r="R448" t="s">
        <v>5314</v>
      </c>
      <c r="S448" t="s">
        <v>5315</v>
      </c>
      <c r="T448" t="s">
        <v>5315</v>
      </c>
    </row>
    <row r="449" spans="1:20" x14ac:dyDescent="0.25">
      <c r="A449" s="83" t="s">
        <v>807</v>
      </c>
      <c r="B449" t="s">
        <v>4111</v>
      </c>
      <c r="C449" t="s">
        <v>3360</v>
      </c>
      <c r="D449">
        <v>0</v>
      </c>
      <c r="E449">
        <v>0</v>
      </c>
      <c r="F449">
        <v>0</v>
      </c>
      <c r="G449">
        <v>0</v>
      </c>
      <c r="H449">
        <v>0</v>
      </c>
      <c r="I449">
        <v>0</v>
      </c>
      <c r="J449">
        <v>0</v>
      </c>
      <c r="K449">
        <v>0</v>
      </c>
      <c r="L449" s="83">
        <v>0</v>
      </c>
      <c r="M449">
        <v>0</v>
      </c>
      <c r="N449">
        <v>0</v>
      </c>
      <c r="O449">
        <v>0</v>
      </c>
      <c r="P449" t="s">
        <v>5312</v>
      </c>
      <c r="Q449" t="s">
        <v>5313</v>
      </c>
      <c r="R449" t="s">
        <v>5318</v>
      </c>
      <c r="S449" t="s">
        <v>5315</v>
      </c>
      <c r="T449" t="s">
        <v>5315</v>
      </c>
    </row>
    <row r="450" spans="1:20" x14ac:dyDescent="0.25">
      <c r="A450" s="83" t="s">
        <v>953</v>
      </c>
      <c r="B450" t="s">
        <v>4112</v>
      </c>
      <c r="C450" t="s">
        <v>3360</v>
      </c>
      <c r="D450">
        <v>0.06</v>
      </c>
      <c r="E450">
        <v>0.05</v>
      </c>
      <c r="F450">
        <v>0.27</v>
      </c>
      <c r="G450">
        <v>0.23</v>
      </c>
      <c r="H450">
        <v>0.24</v>
      </c>
      <c r="I450">
        <v>0.47</v>
      </c>
      <c r="J450">
        <v>0.59</v>
      </c>
      <c r="K450">
        <v>0.41</v>
      </c>
      <c r="L450" s="83">
        <v>0.21</v>
      </c>
      <c r="M450">
        <v>0.03</v>
      </c>
      <c r="N450">
        <v>0.03</v>
      </c>
      <c r="O450">
        <v>0</v>
      </c>
      <c r="P450" t="s">
        <v>5312</v>
      </c>
      <c r="Q450" t="s">
        <v>5313</v>
      </c>
      <c r="R450" t="s">
        <v>5314</v>
      </c>
      <c r="S450" t="s">
        <v>5315</v>
      </c>
      <c r="T450" t="s">
        <v>5315</v>
      </c>
    </row>
    <row r="451" spans="1:20" x14ac:dyDescent="0.25">
      <c r="A451" s="83" t="s">
        <v>4113</v>
      </c>
      <c r="B451" t="s">
        <v>4114</v>
      </c>
      <c r="C451" t="s">
        <v>95</v>
      </c>
      <c r="D451">
        <v>65.08</v>
      </c>
      <c r="E451">
        <v>65.08</v>
      </c>
      <c r="F451">
        <v>65.08</v>
      </c>
      <c r="G451">
        <v>65.08</v>
      </c>
      <c r="H451">
        <v>65.08</v>
      </c>
      <c r="I451">
        <v>65.08</v>
      </c>
      <c r="J451">
        <v>65.08</v>
      </c>
      <c r="K451">
        <v>65.08</v>
      </c>
      <c r="L451" s="83">
        <v>65.08</v>
      </c>
      <c r="M451">
        <v>65.08</v>
      </c>
      <c r="N451">
        <v>65.08</v>
      </c>
      <c r="O451">
        <v>65.08</v>
      </c>
      <c r="P451" t="s">
        <v>5319</v>
      </c>
      <c r="Q451" t="s">
        <v>5313</v>
      </c>
      <c r="R451" t="s">
        <v>5314</v>
      </c>
      <c r="S451" t="s">
        <v>5315</v>
      </c>
      <c r="T451" t="s">
        <v>5315</v>
      </c>
    </row>
    <row r="452" spans="1:20" x14ac:dyDescent="0.25">
      <c r="A452" s="83" t="s">
        <v>4118</v>
      </c>
      <c r="B452" t="s">
        <v>4119</v>
      </c>
      <c r="C452" t="s">
        <v>95</v>
      </c>
      <c r="D452">
        <v>97.62</v>
      </c>
      <c r="E452">
        <v>97.62</v>
      </c>
      <c r="F452">
        <v>97.62</v>
      </c>
      <c r="G452">
        <v>97.62</v>
      </c>
      <c r="H452">
        <v>97.62</v>
      </c>
      <c r="I452">
        <v>97.62</v>
      </c>
      <c r="J452">
        <v>97.62</v>
      </c>
      <c r="K452">
        <v>97.62</v>
      </c>
      <c r="L452" s="83">
        <v>97.62</v>
      </c>
      <c r="M452">
        <v>97.62</v>
      </c>
      <c r="N452">
        <v>97.62</v>
      </c>
      <c r="O452">
        <v>97.62</v>
      </c>
      <c r="P452" t="s">
        <v>5319</v>
      </c>
      <c r="Q452" t="s">
        <v>5313</v>
      </c>
      <c r="R452" t="s">
        <v>5314</v>
      </c>
      <c r="S452" t="s">
        <v>5315</v>
      </c>
      <c r="T452" t="s">
        <v>5315</v>
      </c>
    </row>
    <row r="453" spans="1:20" x14ac:dyDescent="0.25">
      <c r="A453" s="83" t="s">
        <v>4127</v>
      </c>
      <c r="B453" t="s">
        <v>4128</v>
      </c>
      <c r="C453" t="s">
        <v>95</v>
      </c>
      <c r="D453">
        <v>0</v>
      </c>
      <c r="E453">
        <v>0</v>
      </c>
      <c r="F453">
        <v>0</v>
      </c>
      <c r="G453">
        <v>0</v>
      </c>
      <c r="H453">
        <v>0</v>
      </c>
      <c r="I453">
        <v>0</v>
      </c>
      <c r="J453">
        <v>0</v>
      </c>
      <c r="K453">
        <v>0</v>
      </c>
      <c r="L453" s="83">
        <v>0</v>
      </c>
      <c r="M453">
        <v>0</v>
      </c>
      <c r="N453">
        <v>0</v>
      </c>
      <c r="O453">
        <v>0</v>
      </c>
      <c r="P453" t="s">
        <v>5312</v>
      </c>
      <c r="Q453" t="s">
        <v>5313</v>
      </c>
      <c r="R453" t="s">
        <v>5314</v>
      </c>
      <c r="S453" t="s">
        <v>5315</v>
      </c>
      <c r="T453" t="s">
        <v>5315</v>
      </c>
    </row>
    <row r="454" spans="1:20" x14ac:dyDescent="0.25">
      <c r="A454" s="83" t="s">
        <v>682</v>
      </c>
      <c r="B454" t="s">
        <v>681</v>
      </c>
      <c r="C454" t="s">
        <v>130</v>
      </c>
      <c r="D454">
        <v>0.8</v>
      </c>
      <c r="E454">
        <v>0.6</v>
      </c>
      <c r="F454">
        <v>3.6</v>
      </c>
      <c r="G454">
        <v>3</v>
      </c>
      <c r="H454">
        <v>3.2</v>
      </c>
      <c r="I454">
        <v>6.2</v>
      </c>
      <c r="J454">
        <v>7.8</v>
      </c>
      <c r="K454">
        <v>5.4</v>
      </c>
      <c r="L454" s="83">
        <v>2.8</v>
      </c>
      <c r="M454">
        <v>0.4</v>
      </c>
      <c r="N454">
        <v>0.4</v>
      </c>
      <c r="O454">
        <v>0</v>
      </c>
      <c r="P454" t="s">
        <v>5312</v>
      </c>
      <c r="Q454" t="s">
        <v>5313</v>
      </c>
      <c r="R454" t="s">
        <v>5314</v>
      </c>
      <c r="S454" t="s">
        <v>5315</v>
      </c>
      <c r="T454" t="s">
        <v>5315</v>
      </c>
    </row>
    <row r="455" spans="1:20" x14ac:dyDescent="0.25">
      <c r="A455" s="83" t="s">
        <v>4129</v>
      </c>
      <c r="B455" t="s">
        <v>4130</v>
      </c>
      <c r="C455" t="s">
        <v>3360</v>
      </c>
      <c r="D455">
        <v>113.41</v>
      </c>
      <c r="E455">
        <v>92</v>
      </c>
      <c r="F455">
        <v>95.36</v>
      </c>
      <c r="G455">
        <v>68.83</v>
      </c>
      <c r="H455">
        <v>192.1</v>
      </c>
      <c r="I455">
        <v>348.78</v>
      </c>
      <c r="J455">
        <v>811.5</v>
      </c>
      <c r="K455">
        <v>757.44</v>
      </c>
      <c r="L455" s="83">
        <v>459.42</v>
      </c>
      <c r="M455">
        <v>315.06</v>
      </c>
      <c r="N455">
        <v>261.05</v>
      </c>
      <c r="O455">
        <v>196.66</v>
      </c>
      <c r="P455" t="s">
        <v>5319</v>
      </c>
      <c r="Q455" t="s">
        <v>5313</v>
      </c>
      <c r="R455" t="s">
        <v>5314</v>
      </c>
      <c r="S455" t="s">
        <v>5315</v>
      </c>
      <c r="T455" t="s">
        <v>5315</v>
      </c>
    </row>
    <row r="456" spans="1:20" x14ac:dyDescent="0.25">
      <c r="A456" s="83" t="s">
        <v>4131</v>
      </c>
      <c r="B456" t="s">
        <v>4132</v>
      </c>
      <c r="C456" t="s">
        <v>3337</v>
      </c>
      <c r="D456">
        <v>0.02</v>
      </c>
      <c r="E456">
        <v>0.01</v>
      </c>
      <c r="F456">
        <v>0.03</v>
      </c>
      <c r="G456">
        <v>0.02</v>
      </c>
      <c r="H456">
        <v>0.01</v>
      </c>
      <c r="I456">
        <v>0.01</v>
      </c>
      <c r="J456">
        <v>0</v>
      </c>
      <c r="K456">
        <v>0.01</v>
      </c>
      <c r="L456" s="83">
        <v>0.01</v>
      </c>
      <c r="M456">
        <v>0.01</v>
      </c>
      <c r="N456">
        <v>0.01</v>
      </c>
      <c r="O456">
        <v>0.01</v>
      </c>
      <c r="P456" t="s">
        <v>5312</v>
      </c>
      <c r="Q456" t="s">
        <v>5313</v>
      </c>
      <c r="R456" t="s">
        <v>5314</v>
      </c>
      <c r="S456" t="s">
        <v>5315</v>
      </c>
      <c r="T456" t="s">
        <v>5315</v>
      </c>
    </row>
    <row r="457" spans="1:20" x14ac:dyDescent="0.25">
      <c r="A457" s="83" t="s">
        <v>3727</v>
      </c>
      <c r="B457" t="s">
        <v>3728</v>
      </c>
      <c r="C457" t="s">
        <v>3346</v>
      </c>
      <c r="D457">
        <v>42</v>
      </c>
      <c r="E457">
        <v>42</v>
      </c>
      <c r="F457">
        <v>42</v>
      </c>
      <c r="G457">
        <v>42</v>
      </c>
      <c r="H457">
        <v>42</v>
      </c>
      <c r="I457">
        <v>42</v>
      </c>
      <c r="J457">
        <v>42</v>
      </c>
      <c r="K457">
        <v>42</v>
      </c>
      <c r="L457" s="83">
        <v>42</v>
      </c>
      <c r="M457">
        <v>42</v>
      </c>
      <c r="N457">
        <v>42</v>
      </c>
      <c r="O457">
        <v>42</v>
      </c>
      <c r="P457" t="s">
        <v>5319</v>
      </c>
      <c r="Q457" t="s">
        <v>5317</v>
      </c>
      <c r="R457" t="s">
        <v>5314</v>
      </c>
      <c r="S457" t="s">
        <v>5315</v>
      </c>
      <c r="T457" t="s">
        <v>5315</v>
      </c>
    </row>
    <row r="458" spans="1:20" x14ac:dyDescent="0.25">
      <c r="A458" s="83" t="s">
        <v>3412</v>
      </c>
      <c r="B458" t="s">
        <v>3414</v>
      </c>
      <c r="C458" t="s">
        <v>3346</v>
      </c>
      <c r="D458">
        <v>42</v>
      </c>
      <c r="E458">
        <v>42</v>
      </c>
      <c r="F458">
        <v>42</v>
      </c>
      <c r="G458">
        <v>42</v>
      </c>
      <c r="H458">
        <v>42</v>
      </c>
      <c r="I458">
        <v>42</v>
      </c>
      <c r="J458">
        <v>42</v>
      </c>
      <c r="K458">
        <v>42</v>
      </c>
      <c r="L458" s="83">
        <v>42</v>
      </c>
      <c r="M458">
        <v>42</v>
      </c>
      <c r="N458">
        <v>42</v>
      </c>
      <c r="O458">
        <v>42</v>
      </c>
      <c r="P458" t="s">
        <v>5319</v>
      </c>
      <c r="Q458" t="s">
        <v>5317</v>
      </c>
      <c r="R458" t="s">
        <v>5314</v>
      </c>
      <c r="S458" t="s">
        <v>5315</v>
      </c>
      <c r="T458" t="s">
        <v>5315</v>
      </c>
    </row>
    <row r="459" spans="1:20" x14ac:dyDescent="0.25">
      <c r="A459" s="83" t="s">
        <v>3416</v>
      </c>
      <c r="B459" t="s">
        <v>3417</v>
      </c>
      <c r="C459" t="s">
        <v>3346</v>
      </c>
      <c r="D459">
        <v>42</v>
      </c>
      <c r="E459">
        <v>42</v>
      </c>
      <c r="F459">
        <v>42</v>
      </c>
      <c r="G459">
        <v>42</v>
      </c>
      <c r="H459">
        <v>42</v>
      </c>
      <c r="I459">
        <v>42</v>
      </c>
      <c r="J459">
        <v>42</v>
      </c>
      <c r="K459">
        <v>42</v>
      </c>
      <c r="L459" s="83">
        <v>42</v>
      </c>
      <c r="M459">
        <v>42</v>
      </c>
      <c r="N459">
        <v>42</v>
      </c>
      <c r="O459">
        <v>42</v>
      </c>
      <c r="P459" t="s">
        <v>5319</v>
      </c>
      <c r="Q459" t="s">
        <v>5317</v>
      </c>
      <c r="R459" t="s">
        <v>5314</v>
      </c>
      <c r="S459" t="s">
        <v>5315</v>
      </c>
      <c r="T459" t="s">
        <v>5315</v>
      </c>
    </row>
    <row r="460" spans="1:20" x14ac:dyDescent="0.25">
      <c r="A460" s="83" t="s">
        <v>2429</v>
      </c>
      <c r="B460" t="s">
        <v>4142</v>
      </c>
      <c r="C460" t="s">
        <v>3337</v>
      </c>
      <c r="D460">
        <v>0</v>
      </c>
      <c r="E460">
        <v>0</v>
      </c>
      <c r="F460">
        <v>0</v>
      </c>
      <c r="G460">
        <v>0.34</v>
      </c>
      <c r="H460">
        <v>1.58</v>
      </c>
      <c r="I460">
        <v>1.23</v>
      </c>
      <c r="J460">
        <v>1.07</v>
      </c>
      <c r="K460">
        <v>0.79</v>
      </c>
      <c r="L460" s="83">
        <v>0.85</v>
      </c>
      <c r="M460">
        <v>0</v>
      </c>
      <c r="N460">
        <v>0</v>
      </c>
      <c r="O460">
        <v>0</v>
      </c>
      <c r="P460" t="s">
        <v>5312</v>
      </c>
      <c r="Q460" t="s">
        <v>5313</v>
      </c>
      <c r="R460" t="s">
        <v>5314</v>
      </c>
      <c r="S460" t="s">
        <v>5315</v>
      </c>
      <c r="T460" t="s">
        <v>5315</v>
      </c>
    </row>
    <row r="461" spans="1:20" x14ac:dyDescent="0.25">
      <c r="A461" s="83" t="s">
        <v>4972</v>
      </c>
      <c r="B461" t="s">
        <v>4973</v>
      </c>
      <c r="C461" t="s">
        <v>3346</v>
      </c>
      <c r="D461">
        <v>365</v>
      </c>
      <c r="E461">
        <v>365</v>
      </c>
      <c r="F461">
        <v>365</v>
      </c>
      <c r="G461">
        <v>360</v>
      </c>
      <c r="H461">
        <v>350</v>
      </c>
      <c r="I461">
        <v>340</v>
      </c>
      <c r="J461">
        <v>335</v>
      </c>
      <c r="K461">
        <v>335</v>
      </c>
      <c r="L461" s="83">
        <v>340</v>
      </c>
      <c r="M461">
        <v>350</v>
      </c>
      <c r="N461">
        <v>360</v>
      </c>
      <c r="O461">
        <v>365</v>
      </c>
      <c r="P461" t="s">
        <v>5319</v>
      </c>
      <c r="Q461" t="s">
        <v>5317</v>
      </c>
      <c r="R461" t="s">
        <v>5314</v>
      </c>
      <c r="S461" t="s">
        <v>5315</v>
      </c>
      <c r="T461" t="s">
        <v>5315</v>
      </c>
    </row>
    <row r="462" spans="1:20" x14ac:dyDescent="0.25">
      <c r="A462" s="83" t="s">
        <v>435</v>
      </c>
      <c r="B462" t="s">
        <v>4149</v>
      </c>
      <c r="C462" t="s">
        <v>3360</v>
      </c>
      <c r="D462">
        <v>1.55</v>
      </c>
      <c r="E462">
        <v>1.1399999999999999</v>
      </c>
      <c r="F462">
        <v>1.47</v>
      </c>
      <c r="G462">
        <v>1.26</v>
      </c>
      <c r="H462">
        <v>1.1299999999999999</v>
      </c>
      <c r="I462">
        <v>1.07</v>
      </c>
      <c r="J462">
        <v>0.75</v>
      </c>
      <c r="K462">
        <v>1.38</v>
      </c>
      <c r="L462" s="83">
        <v>1.36</v>
      </c>
      <c r="M462">
        <v>1</v>
      </c>
      <c r="N462">
        <v>0.68</v>
      </c>
      <c r="O462">
        <v>0.72</v>
      </c>
      <c r="P462" t="s">
        <v>5312</v>
      </c>
      <c r="Q462" t="s">
        <v>5313</v>
      </c>
      <c r="R462" t="s">
        <v>5314</v>
      </c>
      <c r="S462" t="s">
        <v>5315</v>
      </c>
      <c r="T462" t="s">
        <v>5315</v>
      </c>
    </row>
    <row r="463" spans="1:20" x14ac:dyDescent="0.25">
      <c r="A463" s="83" t="s">
        <v>2674</v>
      </c>
      <c r="B463" t="s">
        <v>4150</v>
      </c>
      <c r="C463" t="s">
        <v>3360</v>
      </c>
      <c r="D463">
        <v>307</v>
      </c>
      <c r="E463">
        <v>307</v>
      </c>
      <c r="F463">
        <v>307</v>
      </c>
      <c r="G463">
        <v>307</v>
      </c>
      <c r="H463">
        <v>307</v>
      </c>
      <c r="I463">
        <v>307</v>
      </c>
      <c r="J463">
        <v>307</v>
      </c>
      <c r="K463">
        <v>307</v>
      </c>
      <c r="L463" s="83">
        <v>239</v>
      </c>
      <c r="M463">
        <v>300</v>
      </c>
      <c r="N463">
        <v>307</v>
      </c>
      <c r="O463">
        <v>307</v>
      </c>
      <c r="P463" t="s">
        <v>5319</v>
      </c>
      <c r="Q463" t="s">
        <v>5313</v>
      </c>
      <c r="R463" t="s">
        <v>5314</v>
      </c>
      <c r="S463" t="s">
        <v>5315</v>
      </c>
      <c r="T463" t="s">
        <v>5315</v>
      </c>
    </row>
    <row r="464" spans="1:20" x14ac:dyDescent="0.25">
      <c r="A464" s="83" t="s">
        <v>1033</v>
      </c>
      <c r="B464" t="s">
        <v>1032</v>
      </c>
      <c r="C464" t="s">
        <v>130</v>
      </c>
      <c r="D464">
        <v>2.58</v>
      </c>
      <c r="E464">
        <v>2.21</v>
      </c>
      <c r="F464">
        <v>5.15</v>
      </c>
      <c r="G464">
        <v>4.5999999999999996</v>
      </c>
      <c r="H464">
        <v>4.5999999999999996</v>
      </c>
      <c r="I464">
        <v>6.07</v>
      </c>
      <c r="J464">
        <v>4.2300000000000004</v>
      </c>
      <c r="K464">
        <v>3.86</v>
      </c>
      <c r="L464" s="83">
        <v>2.76</v>
      </c>
      <c r="M464">
        <v>1.47</v>
      </c>
      <c r="N464">
        <v>2.21</v>
      </c>
      <c r="O464">
        <v>2.39</v>
      </c>
      <c r="P464" t="s">
        <v>5312</v>
      </c>
      <c r="Q464" t="s">
        <v>5313</v>
      </c>
      <c r="R464" t="s">
        <v>5314</v>
      </c>
      <c r="S464" t="s">
        <v>5315</v>
      </c>
    </row>
    <row r="465" spans="1:20" x14ac:dyDescent="0.25">
      <c r="A465" s="83" t="s">
        <v>980</v>
      </c>
      <c r="B465" t="s">
        <v>4152</v>
      </c>
      <c r="C465" t="s">
        <v>3360</v>
      </c>
      <c r="D465">
        <v>5.04</v>
      </c>
      <c r="E465">
        <v>3.78</v>
      </c>
      <c r="F465">
        <v>22.68</v>
      </c>
      <c r="G465">
        <v>18.899999999999999</v>
      </c>
      <c r="H465">
        <v>20.16</v>
      </c>
      <c r="I465">
        <v>39.06</v>
      </c>
      <c r="J465">
        <v>49.14</v>
      </c>
      <c r="K465">
        <v>34.020000000000003</v>
      </c>
      <c r="L465" s="83">
        <v>17.64</v>
      </c>
      <c r="M465">
        <v>2.52</v>
      </c>
      <c r="N465">
        <v>2.52</v>
      </c>
      <c r="O465">
        <v>0</v>
      </c>
      <c r="P465" t="s">
        <v>5312</v>
      </c>
      <c r="Q465" t="s">
        <v>5317</v>
      </c>
      <c r="R465" t="s">
        <v>5314</v>
      </c>
      <c r="S465" t="s">
        <v>5315</v>
      </c>
      <c r="T465" t="s">
        <v>5315</v>
      </c>
    </row>
    <row r="466" spans="1:20" x14ac:dyDescent="0.25">
      <c r="A466" s="83" t="s">
        <v>1990</v>
      </c>
      <c r="B466" t="s">
        <v>4153</v>
      </c>
      <c r="C466" t="s">
        <v>3360</v>
      </c>
      <c r="D466">
        <v>5.32</v>
      </c>
      <c r="E466">
        <v>3.99</v>
      </c>
      <c r="F466">
        <v>23.94</v>
      </c>
      <c r="G466">
        <v>19.95</v>
      </c>
      <c r="H466">
        <v>21.28</v>
      </c>
      <c r="I466">
        <v>41.23</v>
      </c>
      <c r="J466">
        <v>51.87</v>
      </c>
      <c r="K466">
        <v>35.909999999999997</v>
      </c>
      <c r="L466" s="83">
        <v>18.62</v>
      </c>
      <c r="M466">
        <v>2.66</v>
      </c>
      <c r="N466">
        <v>2.66</v>
      </c>
      <c r="O466">
        <v>0</v>
      </c>
      <c r="P466" t="s">
        <v>5312</v>
      </c>
      <c r="Q466" t="s">
        <v>5317</v>
      </c>
      <c r="R466" t="s">
        <v>5314</v>
      </c>
      <c r="S466" t="s">
        <v>5315</v>
      </c>
      <c r="T466" t="s">
        <v>5315</v>
      </c>
    </row>
    <row r="467" spans="1:20" x14ac:dyDescent="0.25">
      <c r="A467" s="83" t="s">
        <v>985</v>
      </c>
      <c r="B467" t="s">
        <v>4154</v>
      </c>
      <c r="C467" t="s">
        <v>3360</v>
      </c>
      <c r="D467">
        <v>5.32</v>
      </c>
      <c r="E467">
        <v>3.99</v>
      </c>
      <c r="F467">
        <v>23.94</v>
      </c>
      <c r="G467">
        <v>19.95</v>
      </c>
      <c r="H467">
        <v>21.28</v>
      </c>
      <c r="I467">
        <v>41.23</v>
      </c>
      <c r="J467">
        <v>51.87</v>
      </c>
      <c r="K467">
        <v>35.909999999999997</v>
      </c>
      <c r="L467" s="83">
        <v>18.62</v>
      </c>
      <c r="M467">
        <v>2.66</v>
      </c>
      <c r="N467">
        <v>2.66</v>
      </c>
      <c r="O467">
        <v>0</v>
      </c>
      <c r="P467" t="s">
        <v>5312</v>
      </c>
      <c r="Q467" t="s">
        <v>5317</v>
      </c>
      <c r="R467" t="s">
        <v>5314</v>
      </c>
      <c r="S467" t="s">
        <v>5315</v>
      </c>
      <c r="T467" t="s">
        <v>5315</v>
      </c>
    </row>
    <row r="468" spans="1:20" x14ac:dyDescent="0.25">
      <c r="A468" s="83" t="s">
        <v>2284</v>
      </c>
      <c r="B468" t="s">
        <v>4155</v>
      </c>
      <c r="C468" t="s">
        <v>3392</v>
      </c>
      <c r="D468">
        <v>8</v>
      </c>
      <c r="E468">
        <v>6</v>
      </c>
      <c r="F468">
        <v>36</v>
      </c>
      <c r="G468">
        <v>30</v>
      </c>
      <c r="H468">
        <v>32</v>
      </c>
      <c r="I468">
        <v>62</v>
      </c>
      <c r="J468">
        <v>78</v>
      </c>
      <c r="K468">
        <v>54</v>
      </c>
      <c r="L468" s="83">
        <v>28</v>
      </c>
      <c r="M468">
        <v>4</v>
      </c>
      <c r="N468">
        <v>4</v>
      </c>
      <c r="O468">
        <v>0</v>
      </c>
      <c r="P468" t="s">
        <v>5312</v>
      </c>
      <c r="Q468" t="s">
        <v>5317</v>
      </c>
      <c r="R468" t="s">
        <v>5314</v>
      </c>
      <c r="S468" t="s">
        <v>5315</v>
      </c>
      <c r="T468" t="s">
        <v>5315</v>
      </c>
    </row>
    <row r="469" spans="1:20" x14ac:dyDescent="0.25">
      <c r="A469" s="83" t="s">
        <v>2246</v>
      </c>
      <c r="B469" t="s">
        <v>5452</v>
      </c>
      <c r="C469" t="s">
        <v>3392</v>
      </c>
      <c r="D469">
        <v>6</v>
      </c>
      <c r="E469">
        <v>4.5</v>
      </c>
      <c r="F469">
        <v>27</v>
      </c>
      <c r="G469">
        <v>22.5</v>
      </c>
      <c r="H469">
        <v>24</v>
      </c>
      <c r="I469">
        <v>46.5</v>
      </c>
      <c r="J469">
        <v>58.5</v>
      </c>
      <c r="K469">
        <v>40.5</v>
      </c>
      <c r="L469" s="83">
        <v>21</v>
      </c>
      <c r="M469">
        <v>3</v>
      </c>
      <c r="N469">
        <v>3</v>
      </c>
      <c r="O469">
        <v>0</v>
      </c>
      <c r="P469" t="s">
        <v>5312</v>
      </c>
      <c r="Q469" t="s">
        <v>5317</v>
      </c>
      <c r="R469" t="s">
        <v>5314</v>
      </c>
      <c r="S469" t="s">
        <v>5315</v>
      </c>
      <c r="T469" t="s">
        <v>5315</v>
      </c>
    </row>
    <row r="470" spans="1:20" x14ac:dyDescent="0.25">
      <c r="A470" s="83" t="s">
        <v>5453</v>
      </c>
      <c r="B470" t="s">
        <v>5454</v>
      </c>
      <c r="C470" t="s">
        <v>3392</v>
      </c>
      <c r="D470">
        <v>0.8</v>
      </c>
      <c r="E470">
        <v>0.6</v>
      </c>
      <c r="F470">
        <v>3.6</v>
      </c>
      <c r="G470">
        <v>3</v>
      </c>
      <c r="H470">
        <v>3.2</v>
      </c>
      <c r="I470">
        <v>6.2</v>
      </c>
      <c r="J470">
        <v>7.8</v>
      </c>
      <c r="K470">
        <v>5.4</v>
      </c>
      <c r="L470" s="83">
        <v>2.8</v>
      </c>
      <c r="M470">
        <v>0.4</v>
      </c>
      <c r="N470">
        <v>0.4</v>
      </c>
      <c r="O470">
        <v>0</v>
      </c>
      <c r="P470" t="s">
        <v>5312</v>
      </c>
      <c r="Q470" t="s">
        <v>5317</v>
      </c>
      <c r="R470" t="s">
        <v>4</v>
      </c>
      <c r="S470" t="s">
        <v>5329</v>
      </c>
      <c r="T470" t="s">
        <v>5455</v>
      </c>
    </row>
    <row r="471" spans="1:20" x14ac:dyDescent="0.25">
      <c r="A471" s="83" t="s">
        <v>1110</v>
      </c>
      <c r="B471" t="s">
        <v>4158</v>
      </c>
      <c r="C471" t="s">
        <v>3360</v>
      </c>
      <c r="D471">
        <v>22.4</v>
      </c>
      <c r="E471">
        <v>19.2</v>
      </c>
      <c r="F471">
        <v>44.8</v>
      </c>
      <c r="G471">
        <v>40</v>
      </c>
      <c r="H471">
        <v>40</v>
      </c>
      <c r="I471">
        <v>52.8</v>
      </c>
      <c r="J471">
        <v>36.799999999999997</v>
      </c>
      <c r="K471">
        <v>33.6</v>
      </c>
      <c r="L471" s="83">
        <v>24</v>
      </c>
      <c r="M471">
        <v>12.8</v>
      </c>
      <c r="N471">
        <v>19.2</v>
      </c>
      <c r="O471">
        <v>20.8</v>
      </c>
      <c r="P471" t="s">
        <v>5312</v>
      </c>
      <c r="Q471" t="s">
        <v>5317</v>
      </c>
      <c r="R471" t="s">
        <v>5314</v>
      </c>
      <c r="S471" t="s">
        <v>5315</v>
      </c>
      <c r="T471" t="s">
        <v>5315</v>
      </c>
    </row>
    <row r="472" spans="1:20" x14ac:dyDescent="0.25">
      <c r="A472" s="83" t="s">
        <v>2046</v>
      </c>
      <c r="B472" t="s">
        <v>4159</v>
      </c>
      <c r="C472" t="s">
        <v>3360</v>
      </c>
      <c r="D472">
        <v>10.78</v>
      </c>
      <c r="E472">
        <v>9.24</v>
      </c>
      <c r="F472">
        <v>21.56</v>
      </c>
      <c r="G472">
        <v>19.25</v>
      </c>
      <c r="H472">
        <v>19.25</v>
      </c>
      <c r="I472">
        <v>25.41</v>
      </c>
      <c r="J472">
        <v>17.71</v>
      </c>
      <c r="K472">
        <v>16.170000000000002</v>
      </c>
      <c r="L472" s="83">
        <v>11.55</v>
      </c>
      <c r="M472">
        <v>6.16</v>
      </c>
      <c r="N472">
        <v>9.24</v>
      </c>
      <c r="O472">
        <v>10.01</v>
      </c>
      <c r="P472" t="s">
        <v>5312</v>
      </c>
      <c r="Q472" t="s">
        <v>5317</v>
      </c>
      <c r="R472" t="s">
        <v>5314</v>
      </c>
      <c r="S472" t="s">
        <v>5315</v>
      </c>
      <c r="T472" t="s">
        <v>5315</v>
      </c>
    </row>
    <row r="473" spans="1:20" x14ac:dyDescent="0.25">
      <c r="A473" s="83" t="s">
        <v>812</v>
      </c>
      <c r="B473" t="s">
        <v>4160</v>
      </c>
      <c r="C473" t="s">
        <v>130</v>
      </c>
      <c r="D473">
        <v>0</v>
      </c>
      <c r="E473">
        <v>0</v>
      </c>
      <c r="F473">
        <v>0</v>
      </c>
      <c r="G473">
        <v>0</v>
      </c>
      <c r="H473">
        <v>0</v>
      </c>
      <c r="I473">
        <v>0</v>
      </c>
      <c r="J473">
        <v>0</v>
      </c>
      <c r="K473">
        <v>0</v>
      </c>
      <c r="L473" s="83">
        <v>0</v>
      </c>
      <c r="M473">
        <v>0</v>
      </c>
      <c r="N473">
        <v>0</v>
      </c>
      <c r="O473">
        <v>0</v>
      </c>
      <c r="P473" t="s">
        <v>5312</v>
      </c>
      <c r="Q473" t="s">
        <v>5313</v>
      </c>
      <c r="R473" t="s">
        <v>5318</v>
      </c>
      <c r="S473" t="s">
        <v>5315</v>
      </c>
      <c r="T473" t="s">
        <v>5315</v>
      </c>
    </row>
    <row r="474" spans="1:20" x14ac:dyDescent="0.25">
      <c r="A474" s="83" t="s">
        <v>804</v>
      </c>
      <c r="B474" t="s">
        <v>4162</v>
      </c>
      <c r="C474" t="s">
        <v>130</v>
      </c>
      <c r="D474">
        <v>0</v>
      </c>
      <c r="E474">
        <v>0</v>
      </c>
      <c r="F474">
        <v>0</v>
      </c>
      <c r="G474">
        <v>0</v>
      </c>
      <c r="H474">
        <v>0</v>
      </c>
      <c r="I474">
        <v>0</v>
      </c>
      <c r="J474">
        <v>0</v>
      </c>
      <c r="K474">
        <v>0</v>
      </c>
      <c r="L474" s="83">
        <v>0</v>
      </c>
      <c r="M474">
        <v>0</v>
      </c>
      <c r="N474">
        <v>0</v>
      </c>
      <c r="O474">
        <v>0</v>
      </c>
      <c r="P474" t="s">
        <v>5312</v>
      </c>
      <c r="Q474" t="s">
        <v>5313</v>
      </c>
      <c r="R474" t="s">
        <v>5318</v>
      </c>
      <c r="S474" t="s">
        <v>5315</v>
      </c>
      <c r="T474" t="s">
        <v>5315</v>
      </c>
    </row>
    <row r="475" spans="1:20" x14ac:dyDescent="0.25">
      <c r="A475" s="83" t="s">
        <v>295</v>
      </c>
      <c r="B475" t="s">
        <v>4165</v>
      </c>
      <c r="C475" t="s">
        <v>95</v>
      </c>
      <c r="D475">
        <v>3.47</v>
      </c>
      <c r="E475">
        <v>2.4700000000000002</v>
      </c>
      <c r="F475">
        <v>4.0199999999999996</v>
      </c>
      <c r="G475">
        <v>2.68</v>
      </c>
      <c r="H475">
        <v>0.36</v>
      </c>
      <c r="I475">
        <v>0</v>
      </c>
      <c r="J475">
        <v>0</v>
      </c>
      <c r="K475">
        <v>0</v>
      </c>
      <c r="L475" s="83">
        <v>0</v>
      </c>
      <c r="M475">
        <v>0.11</v>
      </c>
      <c r="N475">
        <v>0.85</v>
      </c>
      <c r="O475">
        <v>1.2</v>
      </c>
      <c r="P475" t="s">
        <v>5312</v>
      </c>
      <c r="Q475" t="s">
        <v>5313</v>
      </c>
      <c r="R475" t="s">
        <v>5314</v>
      </c>
      <c r="S475" t="s">
        <v>5315</v>
      </c>
      <c r="T475" t="s">
        <v>5315</v>
      </c>
    </row>
    <row r="476" spans="1:20" x14ac:dyDescent="0.25">
      <c r="A476" s="83" t="s">
        <v>4641</v>
      </c>
      <c r="B476" t="s">
        <v>4642</v>
      </c>
      <c r="C476" t="s">
        <v>3455</v>
      </c>
      <c r="D476">
        <v>198.03</v>
      </c>
      <c r="E476">
        <v>196.06</v>
      </c>
      <c r="F476">
        <v>196.8</v>
      </c>
      <c r="G476">
        <v>196.43</v>
      </c>
      <c r="H476">
        <v>194.59</v>
      </c>
      <c r="I476">
        <v>194.52</v>
      </c>
      <c r="J476">
        <v>194.59</v>
      </c>
      <c r="K476">
        <v>192.36</v>
      </c>
      <c r="L476" s="83">
        <v>194.59</v>
      </c>
      <c r="M476">
        <v>194.59</v>
      </c>
      <c r="N476">
        <v>194.59</v>
      </c>
      <c r="O476">
        <v>198.03</v>
      </c>
      <c r="P476" t="s">
        <v>5319</v>
      </c>
      <c r="Q476" t="s">
        <v>5313</v>
      </c>
      <c r="R476" t="s">
        <v>5314</v>
      </c>
      <c r="S476" t="s">
        <v>5315</v>
      </c>
      <c r="T476" t="s">
        <v>5315</v>
      </c>
    </row>
    <row r="477" spans="1:20" x14ac:dyDescent="0.25">
      <c r="A477" s="83" t="s">
        <v>603</v>
      </c>
      <c r="B477" t="s">
        <v>4176</v>
      </c>
      <c r="C477" t="s">
        <v>224</v>
      </c>
      <c r="D477">
        <v>11</v>
      </c>
      <c r="E477">
        <v>11</v>
      </c>
      <c r="F477">
        <v>11</v>
      </c>
      <c r="G477">
        <v>11</v>
      </c>
      <c r="H477">
        <v>11</v>
      </c>
      <c r="I477">
        <v>11</v>
      </c>
      <c r="J477">
        <v>11</v>
      </c>
      <c r="K477">
        <v>11</v>
      </c>
      <c r="L477" s="83">
        <v>11</v>
      </c>
      <c r="M477">
        <v>11</v>
      </c>
      <c r="N477">
        <v>11</v>
      </c>
      <c r="O477">
        <v>11</v>
      </c>
      <c r="P477" t="s">
        <v>5319</v>
      </c>
      <c r="Q477" t="s">
        <v>5313</v>
      </c>
      <c r="R477" t="s">
        <v>5314</v>
      </c>
      <c r="S477" t="s">
        <v>5315</v>
      </c>
      <c r="T477" t="s">
        <v>5315</v>
      </c>
    </row>
    <row r="478" spans="1:20" x14ac:dyDescent="0.25">
      <c r="A478" s="83" t="s">
        <v>458</v>
      </c>
      <c r="B478" t="s">
        <v>4177</v>
      </c>
      <c r="C478" t="s">
        <v>130</v>
      </c>
      <c r="D478">
        <v>13</v>
      </c>
      <c r="E478">
        <v>13</v>
      </c>
      <c r="F478">
        <v>13</v>
      </c>
      <c r="G478">
        <v>13</v>
      </c>
      <c r="H478">
        <v>13</v>
      </c>
      <c r="I478">
        <v>13</v>
      </c>
      <c r="J478">
        <v>13</v>
      </c>
      <c r="K478">
        <v>13</v>
      </c>
      <c r="L478" s="83">
        <v>13</v>
      </c>
      <c r="M478">
        <v>13</v>
      </c>
      <c r="N478">
        <v>13</v>
      </c>
      <c r="O478">
        <v>13</v>
      </c>
      <c r="P478" t="s">
        <v>5319</v>
      </c>
      <c r="Q478" t="s">
        <v>5313</v>
      </c>
      <c r="R478" t="s">
        <v>5314</v>
      </c>
      <c r="S478" t="s">
        <v>5315</v>
      </c>
      <c r="T478" t="s">
        <v>5315</v>
      </c>
    </row>
    <row r="479" spans="1:20" x14ac:dyDescent="0.25">
      <c r="A479" s="83" t="s">
        <v>4178</v>
      </c>
      <c r="B479" t="s">
        <v>4179</v>
      </c>
      <c r="C479" t="s">
        <v>130</v>
      </c>
      <c r="D479">
        <v>12.8</v>
      </c>
      <c r="E479">
        <v>12.8</v>
      </c>
      <c r="F479">
        <v>12.8</v>
      </c>
      <c r="G479">
        <v>12.8</v>
      </c>
      <c r="H479">
        <v>12.8</v>
      </c>
      <c r="I479">
        <v>12.8</v>
      </c>
      <c r="J479">
        <v>12.8</v>
      </c>
      <c r="K479">
        <v>12.8</v>
      </c>
      <c r="L479" s="83">
        <v>12.8</v>
      </c>
      <c r="M479">
        <v>12.8</v>
      </c>
      <c r="N479">
        <v>12.8</v>
      </c>
      <c r="O479">
        <v>12.8</v>
      </c>
      <c r="P479" t="s">
        <v>5319</v>
      </c>
      <c r="Q479" t="s">
        <v>5313</v>
      </c>
      <c r="R479" t="s">
        <v>5314</v>
      </c>
      <c r="S479" t="s">
        <v>5315</v>
      </c>
      <c r="T479" t="s">
        <v>5315</v>
      </c>
    </row>
    <row r="480" spans="1:20" x14ac:dyDescent="0.25">
      <c r="A480" s="83" t="s">
        <v>4180</v>
      </c>
      <c r="B480" t="s">
        <v>4181</v>
      </c>
      <c r="C480" t="s">
        <v>130</v>
      </c>
      <c r="D480">
        <v>153.9</v>
      </c>
      <c r="E480">
        <v>153.9</v>
      </c>
      <c r="F480">
        <v>153.9</v>
      </c>
      <c r="G480">
        <v>153.9</v>
      </c>
      <c r="H480">
        <v>153.9</v>
      </c>
      <c r="I480">
        <v>153.9</v>
      </c>
      <c r="J480">
        <v>153.9</v>
      </c>
      <c r="K480">
        <v>153.9</v>
      </c>
      <c r="L480" s="83">
        <v>153.9</v>
      </c>
      <c r="M480">
        <v>153.9</v>
      </c>
      <c r="N480">
        <v>153.9</v>
      </c>
      <c r="O480">
        <v>153.9</v>
      </c>
      <c r="P480" t="s">
        <v>5319</v>
      </c>
      <c r="Q480" t="s">
        <v>5313</v>
      </c>
      <c r="R480" t="s">
        <v>5314</v>
      </c>
      <c r="S480" t="s">
        <v>5315</v>
      </c>
      <c r="T480" t="s">
        <v>5315</v>
      </c>
    </row>
    <row r="481" spans="1:20" x14ac:dyDescent="0.25">
      <c r="A481" s="83" t="s">
        <v>964</v>
      </c>
      <c r="B481" t="s">
        <v>4182</v>
      </c>
      <c r="C481" t="s">
        <v>130</v>
      </c>
      <c r="D481">
        <v>0</v>
      </c>
      <c r="E481">
        <v>0</v>
      </c>
      <c r="F481">
        <v>0</v>
      </c>
      <c r="G481">
        <v>0</v>
      </c>
      <c r="H481">
        <v>0</v>
      </c>
      <c r="I481">
        <v>0</v>
      </c>
      <c r="J481">
        <v>0</v>
      </c>
      <c r="K481">
        <v>0</v>
      </c>
      <c r="L481" s="83">
        <v>0</v>
      </c>
      <c r="M481">
        <v>0</v>
      </c>
      <c r="N481">
        <v>0</v>
      </c>
      <c r="O481">
        <v>0</v>
      </c>
      <c r="P481" t="s">
        <v>5312</v>
      </c>
      <c r="Q481" t="s">
        <v>5313</v>
      </c>
      <c r="R481" t="s">
        <v>5318</v>
      </c>
      <c r="S481" t="s">
        <v>5315</v>
      </c>
      <c r="T481" t="s">
        <v>5315</v>
      </c>
    </row>
    <row r="482" spans="1:20" x14ac:dyDescent="0.25">
      <c r="A482" s="83" t="s">
        <v>967</v>
      </c>
      <c r="B482" t="s">
        <v>4183</v>
      </c>
      <c r="C482" t="s">
        <v>130</v>
      </c>
      <c r="D482">
        <v>0</v>
      </c>
      <c r="E482">
        <v>0</v>
      </c>
      <c r="F482">
        <v>0</v>
      </c>
      <c r="G482">
        <v>0</v>
      </c>
      <c r="H482">
        <v>0</v>
      </c>
      <c r="I482">
        <v>0</v>
      </c>
      <c r="J482">
        <v>0</v>
      </c>
      <c r="K482">
        <v>0</v>
      </c>
      <c r="L482" s="83">
        <v>0</v>
      </c>
      <c r="M482">
        <v>0</v>
      </c>
      <c r="N482">
        <v>0</v>
      </c>
      <c r="O482">
        <v>0</v>
      </c>
      <c r="P482" t="s">
        <v>5312</v>
      </c>
      <c r="Q482" t="s">
        <v>5313</v>
      </c>
      <c r="R482" t="s">
        <v>5318</v>
      </c>
      <c r="S482" t="s">
        <v>5315</v>
      </c>
      <c r="T482" t="s">
        <v>5315</v>
      </c>
    </row>
    <row r="483" spans="1:20" x14ac:dyDescent="0.25">
      <c r="A483" s="83" t="s">
        <v>5043</v>
      </c>
      <c r="B483" t="s">
        <v>5044</v>
      </c>
      <c r="C483" t="s">
        <v>79</v>
      </c>
      <c r="D483">
        <v>50.98</v>
      </c>
      <c r="E483">
        <v>51.06</v>
      </c>
      <c r="F483">
        <v>50.61</v>
      </c>
      <c r="G483">
        <v>50.11</v>
      </c>
      <c r="H483">
        <v>49.94</v>
      </c>
      <c r="I483">
        <v>49.28</v>
      </c>
      <c r="J483">
        <v>48.68</v>
      </c>
      <c r="K483">
        <v>48.6</v>
      </c>
      <c r="L483" s="83">
        <v>49.11</v>
      </c>
      <c r="M483">
        <v>49.74</v>
      </c>
      <c r="N483">
        <v>50.56</v>
      </c>
      <c r="O483">
        <v>51.02</v>
      </c>
      <c r="P483" t="s">
        <v>5319</v>
      </c>
      <c r="Q483" t="s">
        <v>5313</v>
      </c>
      <c r="R483" t="s">
        <v>5314</v>
      </c>
      <c r="S483" t="s">
        <v>5315</v>
      </c>
      <c r="T483" t="s">
        <v>5315</v>
      </c>
    </row>
    <row r="484" spans="1:20" x14ac:dyDescent="0.25">
      <c r="A484" s="83" t="s">
        <v>4190</v>
      </c>
      <c r="B484" t="s">
        <v>4191</v>
      </c>
      <c r="C484" t="s">
        <v>3360</v>
      </c>
      <c r="D484">
        <v>0.41</v>
      </c>
      <c r="E484">
        <v>0.42</v>
      </c>
      <c r="F484">
        <v>0.44</v>
      </c>
      <c r="G484">
        <v>0.52</v>
      </c>
      <c r="H484">
        <v>0.59</v>
      </c>
      <c r="I484">
        <v>0.32</v>
      </c>
      <c r="J484">
        <v>0.23</v>
      </c>
      <c r="K484">
        <v>0.2</v>
      </c>
      <c r="L484" s="83">
        <v>0.42</v>
      </c>
      <c r="M484">
        <v>0.66</v>
      </c>
      <c r="N484">
        <v>0.67</v>
      </c>
      <c r="O484">
        <v>0.7</v>
      </c>
      <c r="P484" t="s">
        <v>5312</v>
      </c>
      <c r="Q484" t="s">
        <v>5313</v>
      </c>
      <c r="R484" t="s">
        <v>5314</v>
      </c>
      <c r="S484" t="s">
        <v>5315</v>
      </c>
      <c r="T484" t="s">
        <v>5315</v>
      </c>
    </row>
    <row r="485" spans="1:20" x14ac:dyDescent="0.25">
      <c r="A485" s="83" t="s">
        <v>1246</v>
      </c>
      <c r="B485" t="s">
        <v>4195</v>
      </c>
      <c r="C485" t="s">
        <v>3334</v>
      </c>
      <c r="D485">
        <v>12.12</v>
      </c>
      <c r="E485">
        <v>7.87</v>
      </c>
      <c r="F485">
        <v>20.170000000000002</v>
      </c>
      <c r="G485">
        <v>22.44</v>
      </c>
      <c r="H485">
        <v>23.63</v>
      </c>
      <c r="I485">
        <v>23.73</v>
      </c>
      <c r="J485">
        <v>24.07</v>
      </c>
      <c r="K485">
        <v>23</v>
      </c>
      <c r="L485" s="83">
        <v>17.989999999999998</v>
      </c>
      <c r="M485">
        <v>14.88</v>
      </c>
      <c r="N485">
        <v>13.97</v>
      </c>
      <c r="O485">
        <v>15.66</v>
      </c>
      <c r="P485" t="s">
        <v>5312</v>
      </c>
      <c r="Q485" t="s">
        <v>5317</v>
      </c>
      <c r="R485" t="s">
        <v>5314</v>
      </c>
      <c r="S485" t="s">
        <v>5315</v>
      </c>
      <c r="T485" t="s">
        <v>5315</v>
      </c>
    </row>
    <row r="486" spans="1:20" x14ac:dyDescent="0.25">
      <c r="A486" s="83" t="s">
        <v>337</v>
      </c>
      <c r="B486" t="s">
        <v>4196</v>
      </c>
      <c r="C486" t="s">
        <v>3360</v>
      </c>
      <c r="D486">
        <v>0.88</v>
      </c>
      <c r="E486">
        <v>1.5</v>
      </c>
      <c r="F486">
        <v>1.5</v>
      </c>
      <c r="G486">
        <v>1.5</v>
      </c>
      <c r="H486">
        <v>1.5</v>
      </c>
      <c r="I486">
        <v>1.35</v>
      </c>
      <c r="J486">
        <v>1.03</v>
      </c>
      <c r="K486">
        <v>0.98</v>
      </c>
      <c r="L486" s="83">
        <v>0.99</v>
      </c>
      <c r="M486">
        <v>0.86</v>
      </c>
      <c r="N486">
        <v>0.93</v>
      </c>
      <c r="O486">
        <v>1.03</v>
      </c>
      <c r="P486" t="s">
        <v>5312</v>
      </c>
      <c r="Q486" t="s">
        <v>5313</v>
      </c>
      <c r="R486" t="s">
        <v>5314</v>
      </c>
      <c r="S486" t="s">
        <v>5315</v>
      </c>
      <c r="T486" t="s">
        <v>5315</v>
      </c>
    </row>
    <row r="487" spans="1:20" x14ac:dyDescent="0.25">
      <c r="A487" s="83" t="s">
        <v>3847</v>
      </c>
      <c r="B487" t="s">
        <v>3848</v>
      </c>
      <c r="C487" t="s">
        <v>130</v>
      </c>
      <c r="D487">
        <v>34.5</v>
      </c>
      <c r="E487">
        <v>34.5</v>
      </c>
      <c r="F487">
        <v>34.5</v>
      </c>
      <c r="G487">
        <v>34.5</v>
      </c>
      <c r="H487">
        <v>34.5</v>
      </c>
      <c r="I487">
        <v>34.5</v>
      </c>
      <c r="J487">
        <v>34.5</v>
      </c>
      <c r="K487">
        <v>34.5</v>
      </c>
      <c r="L487" s="83">
        <v>34.5</v>
      </c>
      <c r="M487">
        <v>34.5</v>
      </c>
      <c r="N487">
        <v>34.5</v>
      </c>
      <c r="O487">
        <v>34.5</v>
      </c>
      <c r="P487" t="s">
        <v>5319</v>
      </c>
      <c r="Q487" t="s">
        <v>5313</v>
      </c>
      <c r="R487" t="s">
        <v>5314</v>
      </c>
      <c r="S487" t="s">
        <v>5315</v>
      </c>
      <c r="T487" t="s">
        <v>5315</v>
      </c>
    </row>
    <row r="488" spans="1:20" x14ac:dyDescent="0.25">
      <c r="A488" s="83" t="s">
        <v>4200</v>
      </c>
      <c r="B488" t="s">
        <v>4201</v>
      </c>
      <c r="C488" t="s">
        <v>130</v>
      </c>
      <c r="D488">
        <v>51.2</v>
      </c>
      <c r="E488">
        <v>51.2</v>
      </c>
      <c r="F488">
        <v>51.2</v>
      </c>
      <c r="G488">
        <v>51.2</v>
      </c>
      <c r="H488">
        <v>51.2</v>
      </c>
      <c r="I488">
        <v>51.2</v>
      </c>
      <c r="J488">
        <v>51.2</v>
      </c>
      <c r="K488">
        <v>51.2</v>
      </c>
      <c r="L488" s="83">
        <v>51.2</v>
      </c>
      <c r="M488">
        <v>51.2</v>
      </c>
      <c r="N488">
        <v>51.2</v>
      </c>
      <c r="O488">
        <v>51.2</v>
      </c>
      <c r="P488" t="s">
        <v>5319</v>
      </c>
      <c r="Q488" t="s">
        <v>5313</v>
      </c>
      <c r="R488" t="s">
        <v>5314</v>
      </c>
      <c r="S488" t="s">
        <v>5315</v>
      </c>
      <c r="T488" t="s">
        <v>5315</v>
      </c>
    </row>
    <row r="489" spans="1:20" x14ac:dyDescent="0.25">
      <c r="A489" s="83" t="s">
        <v>2609</v>
      </c>
      <c r="B489" t="s">
        <v>4202</v>
      </c>
      <c r="C489" t="s">
        <v>3455</v>
      </c>
      <c r="D489" s="91">
        <v>3.56</v>
      </c>
      <c r="E489" s="91">
        <v>3.37</v>
      </c>
      <c r="F489" s="91">
        <v>3.56</v>
      </c>
      <c r="G489" s="91">
        <v>3.36</v>
      </c>
      <c r="H489" s="91">
        <v>3.56</v>
      </c>
      <c r="I489" s="91">
        <v>3.56</v>
      </c>
      <c r="J489" s="91">
        <v>3.29</v>
      </c>
      <c r="K489" s="91">
        <v>3.25</v>
      </c>
      <c r="L489" s="95">
        <v>3.38</v>
      </c>
      <c r="M489" s="91">
        <v>3.34</v>
      </c>
      <c r="N489" s="91">
        <v>3.54</v>
      </c>
      <c r="O489" s="91">
        <v>3.56</v>
      </c>
      <c r="P489" t="s">
        <v>5312</v>
      </c>
      <c r="Q489" t="s">
        <v>5313</v>
      </c>
      <c r="R489" t="s">
        <v>5314</v>
      </c>
      <c r="S489" t="s">
        <v>5315</v>
      </c>
      <c r="T489" t="s">
        <v>5315</v>
      </c>
    </row>
    <row r="490" spans="1:20" x14ac:dyDescent="0.25">
      <c r="A490" s="83" t="s">
        <v>3269</v>
      </c>
      <c r="B490" t="s">
        <v>3268</v>
      </c>
      <c r="C490" t="s">
        <v>3360</v>
      </c>
      <c r="D490">
        <v>0.8</v>
      </c>
      <c r="E490">
        <v>0.6</v>
      </c>
      <c r="F490">
        <v>3.6</v>
      </c>
      <c r="G490">
        <v>3</v>
      </c>
      <c r="H490">
        <v>3.2</v>
      </c>
      <c r="I490">
        <v>6.2</v>
      </c>
      <c r="J490">
        <v>7.8</v>
      </c>
      <c r="K490">
        <v>5.4</v>
      </c>
      <c r="L490" s="83">
        <v>2.8</v>
      </c>
      <c r="M490">
        <v>0.4</v>
      </c>
      <c r="N490">
        <v>0.4</v>
      </c>
      <c r="O490">
        <v>0</v>
      </c>
      <c r="P490" t="s">
        <v>5312</v>
      </c>
      <c r="Q490" t="s">
        <v>5317</v>
      </c>
      <c r="R490" t="s">
        <v>5314</v>
      </c>
      <c r="S490" t="s">
        <v>5315</v>
      </c>
      <c r="T490" t="s">
        <v>5315</v>
      </c>
    </row>
    <row r="491" spans="1:20" x14ac:dyDescent="0.25">
      <c r="A491" s="83" t="s">
        <v>3271</v>
      </c>
      <c r="B491" t="s">
        <v>3270</v>
      </c>
      <c r="C491" t="s">
        <v>3360</v>
      </c>
      <c r="D491">
        <v>0.8</v>
      </c>
      <c r="E491">
        <v>0.6</v>
      </c>
      <c r="F491">
        <v>3.6</v>
      </c>
      <c r="G491">
        <v>3</v>
      </c>
      <c r="H491">
        <v>3.2</v>
      </c>
      <c r="I491">
        <v>6.2</v>
      </c>
      <c r="J491">
        <v>7.8</v>
      </c>
      <c r="K491">
        <v>5.4</v>
      </c>
      <c r="L491" s="83">
        <v>2.8</v>
      </c>
      <c r="M491">
        <v>0.4</v>
      </c>
      <c r="N491">
        <v>0.4</v>
      </c>
      <c r="O491">
        <v>0</v>
      </c>
      <c r="P491" t="s">
        <v>5312</v>
      </c>
      <c r="Q491" t="s">
        <v>5317</v>
      </c>
      <c r="R491" t="s">
        <v>5314</v>
      </c>
      <c r="S491" t="s">
        <v>5315</v>
      </c>
      <c r="T491" t="s">
        <v>5315</v>
      </c>
    </row>
    <row r="492" spans="1:20" x14ac:dyDescent="0.25">
      <c r="A492" s="83" t="s">
        <v>744</v>
      </c>
      <c r="B492" t="s">
        <v>4203</v>
      </c>
      <c r="C492" t="s">
        <v>130</v>
      </c>
      <c r="D492">
        <v>0</v>
      </c>
      <c r="E492">
        <v>0</v>
      </c>
      <c r="F492">
        <v>0</v>
      </c>
      <c r="G492">
        <v>0</v>
      </c>
      <c r="H492">
        <v>0</v>
      </c>
      <c r="I492">
        <v>0</v>
      </c>
      <c r="J492">
        <v>0</v>
      </c>
      <c r="K492">
        <v>0</v>
      </c>
      <c r="L492" s="83">
        <v>0</v>
      </c>
      <c r="M492">
        <v>0</v>
      </c>
      <c r="N492">
        <v>0</v>
      </c>
      <c r="O492">
        <v>0</v>
      </c>
      <c r="P492" t="s">
        <v>5312</v>
      </c>
      <c r="Q492" t="s">
        <v>5313</v>
      </c>
      <c r="R492" t="s">
        <v>5318</v>
      </c>
      <c r="S492" t="s">
        <v>5315</v>
      </c>
      <c r="T492" t="s">
        <v>5315</v>
      </c>
    </row>
    <row r="493" spans="1:20" x14ac:dyDescent="0.25">
      <c r="A493" s="83" t="s">
        <v>747</v>
      </c>
      <c r="B493" t="s">
        <v>4204</v>
      </c>
      <c r="C493" t="s">
        <v>130</v>
      </c>
      <c r="D493">
        <v>0</v>
      </c>
      <c r="E493">
        <v>0</v>
      </c>
      <c r="F493">
        <v>0</v>
      </c>
      <c r="G493">
        <v>0</v>
      </c>
      <c r="H493">
        <v>0</v>
      </c>
      <c r="I493">
        <v>0</v>
      </c>
      <c r="J493">
        <v>0</v>
      </c>
      <c r="K493">
        <v>0</v>
      </c>
      <c r="L493" s="83">
        <v>0</v>
      </c>
      <c r="M493">
        <v>0</v>
      </c>
      <c r="N493">
        <v>0</v>
      </c>
      <c r="O493">
        <v>0</v>
      </c>
      <c r="P493" t="s">
        <v>5312</v>
      </c>
      <c r="Q493" t="s">
        <v>5313</v>
      </c>
      <c r="R493" t="s">
        <v>5318</v>
      </c>
      <c r="S493" t="s">
        <v>5315</v>
      </c>
      <c r="T493" t="s">
        <v>5315</v>
      </c>
    </row>
    <row r="494" spans="1:20" x14ac:dyDescent="0.25">
      <c r="A494" s="83" t="s">
        <v>3884</v>
      </c>
      <c r="B494" t="s">
        <v>5456</v>
      </c>
      <c r="C494" t="s">
        <v>3360</v>
      </c>
      <c r="D494">
        <v>44.6</v>
      </c>
      <c r="E494">
        <v>44.6</v>
      </c>
      <c r="F494">
        <v>44.6</v>
      </c>
      <c r="G494">
        <v>44.6</v>
      </c>
      <c r="H494">
        <v>44.6</v>
      </c>
      <c r="I494">
        <v>44.6</v>
      </c>
      <c r="J494">
        <v>44.6</v>
      </c>
      <c r="K494">
        <v>44.6</v>
      </c>
      <c r="L494" s="83">
        <v>44.6</v>
      </c>
      <c r="M494">
        <v>44.6</v>
      </c>
      <c r="N494">
        <v>44.6</v>
      </c>
      <c r="O494">
        <v>44.6</v>
      </c>
      <c r="P494" t="s">
        <v>5319</v>
      </c>
      <c r="Q494" t="s">
        <v>5313</v>
      </c>
      <c r="R494" t="s">
        <v>5314</v>
      </c>
      <c r="S494" t="s">
        <v>5315</v>
      </c>
      <c r="T494" t="s">
        <v>5315</v>
      </c>
    </row>
    <row r="495" spans="1:20" x14ac:dyDescent="0.25">
      <c r="A495" s="83" t="s">
        <v>922</v>
      </c>
      <c r="B495" t="s">
        <v>4208</v>
      </c>
      <c r="C495" t="s">
        <v>130</v>
      </c>
      <c r="D495">
        <v>0</v>
      </c>
      <c r="E495">
        <v>0</v>
      </c>
      <c r="F495">
        <v>0</v>
      </c>
      <c r="G495">
        <v>0</v>
      </c>
      <c r="H495">
        <v>0</v>
      </c>
      <c r="I495">
        <v>0</v>
      </c>
      <c r="J495">
        <v>0</v>
      </c>
      <c r="K495">
        <v>0</v>
      </c>
      <c r="L495" s="83">
        <v>0</v>
      </c>
      <c r="M495">
        <v>0</v>
      </c>
      <c r="N495">
        <v>0</v>
      </c>
      <c r="O495">
        <v>0</v>
      </c>
      <c r="P495" t="s">
        <v>5312</v>
      </c>
      <c r="Q495" t="s">
        <v>5313</v>
      </c>
      <c r="R495" t="s">
        <v>5318</v>
      </c>
      <c r="S495" t="s">
        <v>5315</v>
      </c>
      <c r="T495" t="s">
        <v>5315</v>
      </c>
    </row>
    <row r="496" spans="1:20" x14ac:dyDescent="0.25">
      <c r="A496" s="83" t="s">
        <v>5457</v>
      </c>
      <c r="B496" t="s">
        <v>5458</v>
      </c>
      <c r="C496" t="s">
        <v>3360</v>
      </c>
      <c r="D496">
        <v>1.2</v>
      </c>
      <c r="E496">
        <v>0.9</v>
      </c>
      <c r="F496">
        <v>5.4</v>
      </c>
      <c r="G496">
        <v>4.5</v>
      </c>
      <c r="H496">
        <v>4.8</v>
      </c>
      <c r="I496">
        <v>9.3000000000000007</v>
      </c>
      <c r="J496">
        <v>11.7</v>
      </c>
      <c r="K496">
        <v>8.1</v>
      </c>
      <c r="L496" s="83">
        <v>4.2</v>
      </c>
      <c r="M496">
        <v>0.6</v>
      </c>
      <c r="N496">
        <v>0.6</v>
      </c>
      <c r="O496">
        <v>0</v>
      </c>
      <c r="P496" t="s">
        <v>5312</v>
      </c>
      <c r="Q496" t="s">
        <v>5317</v>
      </c>
      <c r="R496" t="s">
        <v>5314</v>
      </c>
      <c r="S496" t="s">
        <v>5315</v>
      </c>
      <c r="T496" t="s">
        <v>5459</v>
      </c>
    </row>
    <row r="497" spans="1:20" x14ac:dyDescent="0.25">
      <c r="A497" s="83" t="s">
        <v>1972</v>
      </c>
      <c r="B497" t="s">
        <v>5460</v>
      </c>
      <c r="C497" t="s">
        <v>3360</v>
      </c>
      <c r="D497">
        <v>1.2</v>
      </c>
      <c r="E497">
        <v>0.9</v>
      </c>
      <c r="F497">
        <v>5.4</v>
      </c>
      <c r="G497">
        <v>4.5</v>
      </c>
      <c r="H497">
        <v>4.8</v>
      </c>
      <c r="I497">
        <v>9.3000000000000007</v>
      </c>
      <c r="J497">
        <v>11.7</v>
      </c>
      <c r="K497">
        <v>8.1</v>
      </c>
      <c r="L497" s="83">
        <v>4.2</v>
      </c>
      <c r="M497">
        <v>0.6</v>
      </c>
      <c r="N497">
        <v>0.6</v>
      </c>
      <c r="O497">
        <v>0</v>
      </c>
      <c r="P497" t="s">
        <v>5312</v>
      </c>
      <c r="Q497" t="s">
        <v>5317</v>
      </c>
      <c r="R497" t="s">
        <v>5314</v>
      </c>
      <c r="S497" t="s">
        <v>5315</v>
      </c>
      <c r="T497" t="s">
        <v>5315</v>
      </c>
    </row>
    <row r="498" spans="1:20" x14ac:dyDescent="0.25">
      <c r="A498" s="83" t="s">
        <v>1975</v>
      </c>
      <c r="B498" t="s">
        <v>5461</v>
      </c>
      <c r="C498" t="s">
        <v>3360</v>
      </c>
      <c r="D498">
        <v>1.2</v>
      </c>
      <c r="E498">
        <v>0.9</v>
      </c>
      <c r="F498">
        <v>5.4</v>
      </c>
      <c r="G498">
        <v>4.5</v>
      </c>
      <c r="H498">
        <v>4.8</v>
      </c>
      <c r="I498">
        <v>9.3000000000000007</v>
      </c>
      <c r="J498">
        <v>11.7</v>
      </c>
      <c r="K498">
        <v>8.1</v>
      </c>
      <c r="L498" s="83">
        <v>4.2</v>
      </c>
      <c r="M498">
        <v>0.6</v>
      </c>
      <c r="N498">
        <v>0.6</v>
      </c>
      <c r="O498">
        <v>0</v>
      </c>
      <c r="P498" t="s">
        <v>5312</v>
      </c>
      <c r="Q498" t="s">
        <v>5317</v>
      </c>
      <c r="R498" t="s">
        <v>5314</v>
      </c>
      <c r="S498" t="s">
        <v>5315</v>
      </c>
      <c r="T498" t="s">
        <v>5315</v>
      </c>
    </row>
    <row r="499" spans="1:20" x14ac:dyDescent="0.25">
      <c r="A499" s="83" t="s">
        <v>1985</v>
      </c>
      <c r="B499" t="s">
        <v>4210</v>
      </c>
      <c r="C499" t="s">
        <v>3360</v>
      </c>
      <c r="D499">
        <v>6.4</v>
      </c>
      <c r="E499">
        <v>4.8</v>
      </c>
      <c r="F499">
        <v>28.8</v>
      </c>
      <c r="G499">
        <v>24</v>
      </c>
      <c r="H499">
        <v>25.6</v>
      </c>
      <c r="I499">
        <v>49.6</v>
      </c>
      <c r="J499">
        <v>62.4</v>
      </c>
      <c r="K499">
        <v>43.2</v>
      </c>
      <c r="L499" s="83">
        <v>22.4</v>
      </c>
      <c r="M499">
        <v>3.2</v>
      </c>
      <c r="N499">
        <v>3.2</v>
      </c>
      <c r="O499">
        <v>0</v>
      </c>
      <c r="P499" t="s">
        <v>5312</v>
      </c>
      <c r="Q499" t="s">
        <v>5317</v>
      </c>
      <c r="R499" t="s">
        <v>5314</v>
      </c>
      <c r="S499" t="s">
        <v>5315</v>
      </c>
      <c r="T499" t="s">
        <v>5315</v>
      </c>
    </row>
    <row r="500" spans="1:20" x14ac:dyDescent="0.25">
      <c r="A500" s="83" t="s">
        <v>382</v>
      </c>
      <c r="B500" t="s">
        <v>4211</v>
      </c>
      <c r="C500" t="s">
        <v>3360</v>
      </c>
      <c r="D500">
        <v>0.5</v>
      </c>
      <c r="E500">
        <v>1.2</v>
      </c>
      <c r="F500">
        <v>1.36</v>
      </c>
      <c r="G500">
        <v>1.34</v>
      </c>
      <c r="H500">
        <v>1.62</v>
      </c>
      <c r="I500">
        <v>3.04</v>
      </c>
      <c r="J500">
        <v>2.89</v>
      </c>
      <c r="K500">
        <v>2.59</v>
      </c>
      <c r="L500" s="83">
        <v>0.56000000000000005</v>
      </c>
      <c r="M500">
        <v>0.18</v>
      </c>
      <c r="N500">
        <v>0</v>
      </c>
      <c r="O500">
        <v>0.32</v>
      </c>
      <c r="P500" t="s">
        <v>5312</v>
      </c>
      <c r="Q500" t="s">
        <v>5313</v>
      </c>
      <c r="R500" t="s">
        <v>5314</v>
      </c>
      <c r="S500" t="s">
        <v>5315</v>
      </c>
      <c r="T500" t="s">
        <v>5315</v>
      </c>
    </row>
    <row r="501" spans="1:20" x14ac:dyDescent="0.25">
      <c r="A501" s="83" t="s">
        <v>4212</v>
      </c>
      <c r="B501" t="s">
        <v>4213</v>
      </c>
      <c r="C501" t="s">
        <v>3346</v>
      </c>
      <c r="D501" s="91">
        <v>0</v>
      </c>
      <c r="E501" s="91">
        <v>0</v>
      </c>
      <c r="F501" s="91">
        <v>0</v>
      </c>
      <c r="G501" s="91">
        <v>0</v>
      </c>
      <c r="H501" s="91">
        <v>0</v>
      </c>
      <c r="I501" s="91">
        <v>0</v>
      </c>
      <c r="J501" s="91">
        <v>0</v>
      </c>
      <c r="K501" s="91">
        <v>0</v>
      </c>
      <c r="L501" s="95">
        <v>0.17</v>
      </c>
      <c r="M501" s="91">
        <v>0.82</v>
      </c>
      <c r="N501" s="91">
        <v>0</v>
      </c>
      <c r="O501" s="91">
        <v>0</v>
      </c>
      <c r="P501" t="s">
        <v>5312</v>
      </c>
      <c r="Q501" t="s">
        <v>5317</v>
      </c>
      <c r="R501" t="s">
        <v>5314</v>
      </c>
      <c r="S501" t="s">
        <v>5315</v>
      </c>
      <c r="T501" t="s">
        <v>5315</v>
      </c>
    </row>
    <row r="502" spans="1:20" x14ac:dyDescent="0.25">
      <c r="A502" s="83" t="s">
        <v>4214</v>
      </c>
      <c r="B502" t="s">
        <v>4215</v>
      </c>
      <c r="C502" t="s">
        <v>3346</v>
      </c>
      <c r="D502">
        <v>0.35</v>
      </c>
      <c r="E502">
        <v>0.35</v>
      </c>
      <c r="F502">
        <v>0.35</v>
      </c>
      <c r="G502">
        <v>0.35</v>
      </c>
      <c r="H502">
        <v>0.35</v>
      </c>
      <c r="I502">
        <v>0.35</v>
      </c>
      <c r="J502">
        <v>0.35</v>
      </c>
      <c r="K502">
        <v>0.35</v>
      </c>
      <c r="L502" s="83">
        <v>0.35</v>
      </c>
      <c r="M502">
        <v>0.35</v>
      </c>
      <c r="N502">
        <v>0.35</v>
      </c>
      <c r="O502">
        <v>0.35</v>
      </c>
      <c r="P502" t="s">
        <v>5312</v>
      </c>
      <c r="Q502" t="s">
        <v>5317</v>
      </c>
      <c r="R502" t="s">
        <v>5314</v>
      </c>
      <c r="S502" t="s">
        <v>5315</v>
      </c>
      <c r="T502" t="s">
        <v>5315</v>
      </c>
    </row>
    <row r="503" spans="1:20" x14ac:dyDescent="0.25">
      <c r="A503" s="83" t="s">
        <v>4216</v>
      </c>
      <c r="B503" t="s">
        <v>4217</v>
      </c>
      <c r="C503" t="s">
        <v>3392</v>
      </c>
      <c r="D503">
        <v>20</v>
      </c>
      <c r="E503">
        <v>20</v>
      </c>
      <c r="F503">
        <v>20</v>
      </c>
      <c r="G503">
        <v>20</v>
      </c>
      <c r="H503">
        <v>20</v>
      </c>
      <c r="I503">
        <v>20</v>
      </c>
      <c r="J503">
        <v>20</v>
      </c>
      <c r="K503">
        <v>20</v>
      </c>
      <c r="L503" s="83">
        <v>20</v>
      </c>
      <c r="M503">
        <v>20</v>
      </c>
      <c r="N503">
        <v>20</v>
      </c>
      <c r="O503">
        <v>20</v>
      </c>
      <c r="P503" t="s">
        <v>5319</v>
      </c>
      <c r="Q503" t="s">
        <v>5317</v>
      </c>
      <c r="R503" t="s">
        <v>5314</v>
      </c>
      <c r="S503" t="s">
        <v>5315</v>
      </c>
      <c r="T503" t="s">
        <v>5315</v>
      </c>
    </row>
    <row r="504" spans="1:20" x14ac:dyDescent="0.25">
      <c r="A504" s="83" t="s">
        <v>4218</v>
      </c>
      <c r="B504" t="s">
        <v>4219</v>
      </c>
      <c r="C504" t="s">
        <v>3392</v>
      </c>
      <c r="D504">
        <v>20</v>
      </c>
      <c r="E504">
        <v>20</v>
      </c>
      <c r="F504">
        <v>20</v>
      </c>
      <c r="G504">
        <v>20</v>
      </c>
      <c r="H504">
        <v>20</v>
      </c>
      <c r="I504">
        <v>20</v>
      </c>
      <c r="J504">
        <v>20</v>
      </c>
      <c r="K504">
        <v>20</v>
      </c>
      <c r="L504" s="83">
        <v>20</v>
      </c>
      <c r="M504">
        <v>20</v>
      </c>
      <c r="N504">
        <v>20</v>
      </c>
      <c r="O504">
        <v>20</v>
      </c>
      <c r="P504" t="s">
        <v>5319</v>
      </c>
      <c r="Q504" t="s">
        <v>5317</v>
      </c>
      <c r="R504" t="s">
        <v>5314</v>
      </c>
      <c r="S504" t="s">
        <v>5315</v>
      </c>
      <c r="T504" t="s">
        <v>5315</v>
      </c>
    </row>
    <row r="505" spans="1:20" x14ac:dyDescent="0.25">
      <c r="A505" s="83" t="s">
        <v>1492</v>
      </c>
      <c r="B505" t="s">
        <v>4220</v>
      </c>
      <c r="C505" t="s">
        <v>79</v>
      </c>
      <c r="D505">
        <v>2.4</v>
      </c>
      <c r="E505">
        <v>1.8</v>
      </c>
      <c r="F505">
        <v>10.8</v>
      </c>
      <c r="G505">
        <v>9</v>
      </c>
      <c r="H505">
        <v>9.6</v>
      </c>
      <c r="I505">
        <v>18.600000000000001</v>
      </c>
      <c r="J505">
        <v>23.4</v>
      </c>
      <c r="K505">
        <v>16.2</v>
      </c>
      <c r="L505" s="83">
        <v>8.4</v>
      </c>
      <c r="M505">
        <v>1.2</v>
      </c>
      <c r="N505">
        <v>1.2</v>
      </c>
      <c r="O505">
        <v>0</v>
      </c>
      <c r="P505" t="s">
        <v>5312</v>
      </c>
      <c r="Q505" t="s">
        <v>5313</v>
      </c>
      <c r="R505" t="s">
        <v>5314</v>
      </c>
      <c r="S505" t="s">
        <v>5315</v>
      </c>
      <c r="T505" t="s">
        <v>5315</v>
      </c>
    </row>
    <row r="506" spans="1:20" x14ac:dyDescent="0.25">
      <c r="A506" s="83" t="s">
        <v>5462</v>
      </c>
      <c r="B506" t="s">
        <v>5463</v>
      </c>
      <c r="C506" t="s">
        <v>79</v>
      </c>
      <c r="D506">
        <v>0.8</v>
      </c>
      <c r="E506">
        <v>0.6</v>
      </c>
      <c r="F506">
        <v>3.6</v>
      </c>
      <c r="G506">
        <v>3</v>
      </c>
      <c r="H506">
        <v>3.2</v>
      </c>
      <c r="I506">
        <v>6.2</v>
      </c>
      <c r="J506">
        <v>7.8</v>
      </c>
      <c r="K506">
        <v>5.4</v>
      </c>
      <c r="L506" s="83">
        <v>2.8</v>
      </c>
      <c r="M506">
        <v>0.4</v>
      </c>
      <c r="N506">
        <v>0.4</v>
      </c>
      <c r="O506">
        <v>0</v>
      </c>
      <c r="P506" t="s">
        <v>5312</v>
      </c>
      <c r="Q506" t="s">
        <v>5313</v>
      </c>
      <c r="R506" t="s">
        <v>5314</v>
      </c>
      <c r="S506" t="s">
        <v>5315</v>
      </c>
      <c r="T506" t="s">
        <v>5315</v>
      </c>
    </row>
    <row r="507" spans="1:20" x14ac:dyDescent="0.25">
      <c r="A507" s="83" t="s">
        <v>633</v>
      </c>
      <c r="B507" t="s">
        <v>4221</v>
      </c>
      <c r="C507" t="s">
        <v>79</v>
      </c>
      <c r="D507">
        <v>0.6</v>
      </c>
      <c r="E507">
        <v>0.45</v>
      </c>
      <c r="F507">
        <v>2.7</v>
      </c>
      <c r="G507">
        <v>2.25</v>
      </c>
      <c r="H507">
        <v>2.4</v>
      </c>
      <c r="I507">
        <v>4.6500000000000004</v>
      </c>
      <c r="J507">
        <v>5.85</v>
      </c>
      <c r="K507">
        <v>4.05</v>
      </c>
      <c r="L507" s="83">
        <v>2.1</v>
      </c>
      <c r="M507">
        <v>0.3</v>
      </c>
      <c r="N507">
        <v>0.3</v>
      </c>
      <c r="O507">
        <v>0</v>
      </c>
      <c r="P507" t="s">
        <v>5312</v>
      </c>
      <c r="Q507" t="s">
        <v>5313</v>
      </c>
      <c r="R507" t="s">
        <v>5314</v>
      </c>
      <c r="S507" t="s">
        <v>5315</v>
      </c>
      <c r="T507" t="s">
        <v>5315</v>
      </c>
    </row>
    <row r="508" spans="1:20" x14ac:dyDescent="0.25">
      <c r="A508" s="83" t="s">
        <v>2709</v>
      </c>
      <c r="B508" t="s">
        <v>2708</v>
      </c>
      <c r="C508" t="s">
        <v>79</v>
      </c>
      <c r="D508" s="91">
        <v>1.07</v>
      </c>
      <c r="E508" s="91">
        <v>0.8</v>
      </c>
      <c r="F508" s="91">
        <v>4.8</v>
      </c>
      <c r="G508" s="91">
        <v>4</v>
      </c>
      <c r="H508" s="91">
        <v>4.2699999999999996</v>
      </c>
      <c r="I508" s="91">
        <v>8.26</v>
      </c>
      <c r="J508" s="91">
        <v>10.4</v>
      </c>
      <c r="K508" s="91">
        <v>7.2</v>
      </c>
      <c r="L508" s="95">
        <v>3.73</v>
      </c>
      <c r="M508" s="91">
        <v>0.53</v>
      </c>
      <c r="N508" s="91">
        <v>0.53</v>
      </c>
      <c r="O508" s="91">
        <v>0</v>
      </c>
      <c r="P508" t="s">
        <v>5312</v>
      </c>
      <c r="Q508" t="s">
        <v>5313</v>
      </c>
      <c r="R508" t="s">
        <v>5314</v>
      </c>
      <c r="S508" t="s">
        <v>5315</v>
      </c>
      <c r="T508" t="s">
        <v>5315</v>
      </c>
    </row>
    <row r="509" spans="1:20" x14ac:dyDescent="0.25">
      <c r="A509" s="83" t="s">
        <v>1809</v>
      </c>
      <c r="B509" t="s">
        <v>4222</v>
      </c>
      <c r="C509" t="s">
        <v>79</v>
      </c>
      <c r="D509">
        <v>0.67</v>
      </c>
      <c r="E509">
        <v>0.5</v>
      </c>
      <c r="F509">
        <v>3</v>
      </c>
      <c r="G509">
        <v>2.5</v>
      </c>
      <c r="H509">
        <v>2.67</v>
      </c>
      <c r="I509">
        <v>5.16</v>
      </c>
      <c r="J509">
        <v>6.5</v>
      </c>
      <c r="K509">
        <v>4.5</v>
      </c>
      <c r="L509" s="83">
        <v>2.33</v>
      </c>
      <c r="M509">
        <v>0.33</v>
      </c>
      <c r="N509">
        <v>0.33</v>
      </c>
      <c r="O509">
        <v>0</v>
      </c>
      <c r="P509" t="s">
        <v>5312</v>
      </c>
      <c r="Q509" t="s">
        <v>5313</v>
      </c>
      <c r="R509" t="s">
        <v>5314</v>
      </c>
      <c r="S509" t="s">
        <v>5315</v>
      </c>
      <c r="T509" t="s">
        <v>5315</v>
      </c>
    </row>
    <row r="510" spans="1:20" x14ac:dyDescent="0.25">
      <c r="A510" s="83" t="s">
        <v>4223</v>
      </c>
      <c r="B510" t="s">
        <v>4224</v>
      </c>
      <c r="C510" t="s">
        <v>95</v>
      </c>
      <c r="D510">
        <v>0</v>
      </c>
      <c r="E510">
        <v>0</v>
      </c>
      <c r="F510">
        <v>0</v>
      </c>
      <c r="G510">
        <v>0</v>
      </c>
      <c r="H510">
        <v>0</v>
      </c>
      <c r="I510">
        <v>0</v>
      </c>
      <c r="J510">
        <v>0</v>
      </c>
      <c r="K510">
        <v>0</v>
      </c>
      <c r="L510" s="83">
        <v>0</v>
      </c>
      <c r="M510">
        <v>0</v>
      </c>
      <c r="N510">
        <v>0</v>
      </c>
      <c r="O510">
        <v>0</v>
      </c>
      <c r="P510" t="s">
        <v>5312</v>
      </c>
      <c r="Q510" t="s">
        <v>5313</v>
      </c>
      <c r="R510" t="s">
        <v>5318</v>
      </c>
      <c r="S510" t="s">
        <v>5315</v>
      </c>
      <c r="T510" t="s">
        <v>5315</v>
      </c>
    </row>
    <row r="511" spans="1:20" x14ac:dyDescent="0.25">
      <c r="A511" s="83" t="s">
        <v>4260</v>
      </c>
      <c r="B511" t="s">
        <v>4261</v>
      </c>
      <c r="C511" t="s">
        <v>3360</v>
      </c>
      <c r="D511">
        <v>259.8</v>
      </c>
      <c r="E511">
        <v>259.8</v>
      </c>
      <c r="F511">
        <v>259.8</v>
      </c>
      <c r="G511">
        <v>259.8</v>
      </c>
      <c r="H511">
        <v>259.8</v>
      </c>
      <c r="I511">
        <v>259.8</v>
      </c>
      <c r="J511">
        <v>259.8</v>
      </c>
      <c r="K511">
        <v>259.8</v>
      </c>
      <c r="L511" s="83">
        <v>259.8</v>
      </c>
      <c r="M511">
        <v>259.8</v>
      </c>
      <c r="N511">
        <v>259.8</v>
      </c>
      <c r="O511">
        <v>259.8</v>
      </c>
      <c r="P511" t="s">
        <v>5319</v>
      </c>
      <c r="Q511" t="s">
        <v>5313</v>
      </c>
      <c r="R511" t="s">
        <v>5314</v>
      </c>
      <c r="S511" t="s">
        <v>5315</v>
      </c>
      <c r="T511" t="s">
        <v>5315</v>
      </c>
    </row>
    <row r="512" spans="1:20" x14ac:dyDescent="0.25">
      <c r="A512" s="83" t="s">
        <v>4264</v>
      </c>
      <c r="B512" t="s">
        <v>4265</v>
      </c>
      <c r="C512" t="s">
        <v>3360</v>
      </c>
      <c r="D512">
        <v>260.2</v>
      </c>
      <c r="E512">
        <v>260.2</v>
      </c>
      <c r="F512">
        <v>260.2</v>
      </c>
      <c r="G512">
        <v>260.2</v>
      </c>
      <c r="H512">
        <v>260.2</v>
      </c>
      <c r="I512">
        <v>260.2</v>
      </c>
      <c r="J512">
        <v>260.2</v>
      </c>
      <c r="K512">
        <v>260.2</v>
      </c>
      <c r="L512" s="83">
        <v>260.2</v>
      </c>
      <c r="M512">
        <v>260.2</v>
      </c>
      <c r="N512">
        <v>260.2</v>
      </c>
      <c r="O512">
        <v>260.2</v>
      </c>
      <c r="P512" t="s">
        <v>5319</v>
      </c>
      <c r="Q512" t="s">
        <v>5313</v>
      </c>
      <c r="R512" t="s">
        <v>5314</v>
      </c>
      <c r="S512" t="s">
        <v>5315</v>
      </c>
      <c r="T512" t="s">
        <v>5315</v>
      </c>
    </row>
    <row r="513" spans="1:20" x14ac:dyDescent="0.25">
      <c r="A513" s="83" t="s">
        <v>4283</v>
      </c>
      <c r="B513" t="s">
        <v>4284</v>
      </c>
      <c r="C513" t="s">
        <v>3360</v>
      </c>
      <c r="D513">
        <v>256.14999999999998</v>
      </c>
      <c r="E513">
        <v>256.14999999999998</v>
      </c>
      <c r="F513">
        <v>256.14999999999998</v>
      </c>
      <c r="G513">
        <v>256.14999999999998</v>
      </c>
      <c r="H513">
        <v>256.14999999999998</v>
      </c>
      <c r="I513">
        <v>256.14999999999998</v>
      </c>
      <c r="J513">
        <v>256.14999999999998</v>
      </c>
      <c r="K513">
        <v>256.14999999999998</v>
      </c>
      <c r="L513" s="83">
        <v>256.14999999999998</v>
      </c>
      <c r="M513">
        <v>256.14999999999998</v>
      </c>
      <c r="N513">
        <v>256.14999999999998</v>
      </c>
      <c r="O513">
        <v>256.14999999999998</v>
      </c>
      <c r="P513" t="s">
        <v>5319</v>
      </c>
      <c r="Q513" t="s">
        <v>5313</v>
      </c>
      <c r="R513" t="s">
        <v>5314</v>
      </c>
      <c r="S513" t="s">
        <v>5315</v>
      </c>
      <c r="T513" t="s">
        <v>5315</v>
      </c>
    </row>
    <row r="514" spans="1:20" x14ac:dyDescent="0.25">
      <c r="A514" s="83" t="s">
        <v>4378</v>
      </c>
      <c r="B514" t="s">
        <v>4379</v>
      </c>
      <c r="C514" t="s">
        <v>3360</v>
      </c>
      <c r="D514">
        <v>253.29</v>
      </c>
      <c r="E514">
        <v>253.29</v>
      </c>
      <c r="F514">
        <v>253.29</v>
      </c>
      <c r="G514">
        <v>253.29</v>
      </c>
      <c r="H514">
        <v>253.29</v>
      </c>
      <c r="I514">
        <v>253.29</v>
      </c>
      <c r="J514">
        <v>253.29</v>
      </c>
      <c r="K514">
        <v>253.29</v>
      </c>
      <c r="L514" s="83">
        <v>253.29</v>
      </c>
      <c r="M514">
        <v>253.29</v>
      </c>
      <c r="N514">
        <v>253.29</v>
      </c>
      <c r="O514">
        <v>253.29</v>
      </c>
      <c r="P514" t="s">
        <v>5319</v>
      </c>
      <c r="Q514" t="s">
        <v>5313</v>
      </c>
      <c r="R514" t="s">
        <v>5314</v>
      </c>
      <c r="S514" t="s">
        <v>5315</v>
      </c>
      <c r="T514" t="s">
        <v>5315</v>
      </c>
    </row>
    <row r="515" spans="1:20" x14ac:dyDescent="0.25">
      <c r="A515" s="83" t="s">
        <v>4297</v>
      </c>
      <c r="B515" t="s">
        <v>4298</v>
      </c>
      <c r="C515" t="s">
        <v>3392</v>
      </c>
      <c r="D515">
        <v>46</v>
      </c>
      <c r="E515">
        <v>46</v>
      </c>
      <c r="F515">
        <v>46</v>
      </c>
      <c r="G515">
        <v>46</v>
      </c>
      <c r="H515">
        <v>46</v>
      </c>
      <c r="I515">
        <v>46</v>
      </c>
      <c r="J515">
        <v>46</v>
      </c>
      <c r="K515">
        <v>46</v>
      </c>
      <c r="L515" s="83">
        <v>46</v>
      </c>
      <c r="M515">
        <v>46</v>
      </c>
      <c r="N515">
        <v>46</v>
      </c>
      <c r="O515">
        <v>46</v>
      </c>
      <c r="P515" t="s">
        <v>5319</v>
      </c>
      <c r="Q515" t="s">
        <v>5317</v>
      </c>
      <c r="R515" t="s">
        <v>5314</v>
      </c>
      <c r="S515" t="s">
        <v>5315</v>
      </c>
      <c r="T515" t="s">
        <v>5315</v>
      </c>
    </row>
    <row r="516" spans="1:20" x14ac:dyDescent="0.25">
      <c r="A516" s="83" t="s">
        <v>4241</v>
      </c>
      <c r="B516" t="s">
        <v>4242</v>
      </c>
      <c r="C516" t="s">
        <v>3392</v>
      </c>
      <c r="D516">
        <v>46</v>
      </c>
      <c r="E516">
        <v>46</v>
      </c>
      <c r="F516">
        <v>46</v>
      </c>
      <c r="G516">
        <v>46</v>
      </c>
      <c r="H516">
        <v>46</v>
      </c>
      <c r="I516">
        <v>46</v>
      </c>
      <c r="J516">
        <v>46</v>
      </c>
      <c r="K516">
        <v>46</v>
      </c>
      <c r="L516" s="83">
        <v>46</v>
      </c>
      <c r="M516">
        <v>46</v>
      </c>
      <c r="N516">
        <v>46</v>
      </c>
      <c r="O516">
        <v>46</v>
      </c>
      <c r="P516" t="s">
        <v>5319</v>
      </c>
      <c r="Q516" t="s">
        <v>5317</v>
      </c>
      <c r="R516" t="s">
        <v>5314</v>
      </c>
      <c r="S516" t="s">
        <v>5315</v>
      </c>
      <c r="T516" t="s">
        <v>5315</v>
      </c>
    </row>
    <row r="517" spans="1:20" x14ac:dyDescent="0.25">
      <c r="A517" s="83" t="s">
        <v>4024</v>
      </c>
      <c r="B517" t="s">
        <v>4025</v>
      </c>
      <c r="C517" t="s">
        <v>3392</v>
      </c>
      <c r="D517">
        <v>322</v>
      </c>
      <c r="E517">
        <v>322</v>
      </c>
      <c r="F517">
        <v>322</v>
      </c>
      <c r="G517">
        <v>322</v>
      </c>
      <c r="H517">
        <v>322</v>
      </c>
      <c r="I517">
        <v>322</v>
      </c>
      <c r="J517">
        <v>322</v>
      </c>
      <c r="K517">
        <v>322</v>
      </c>
      <c r="L517" s="83">
        <v>322</v>
      </c>
      <c r="M517">
        <v>322</v>
      </c>
      <c r="N517">
        <v>322</v>
      </c>
      <c r="O517">
        <v>322</v>
      </c>
      <c r="P517" t="s">
        <v>5319</v>
      </c>
      <c r="Q517" t="s">
        <v>5317</v>
      </c>
      <c r="R517" t="s">
        <v>5314</v>
      </c>
      <c r="S517" t="s">
        <v>5315</v>
      </c>
      <c r="T517" t="s">
        <v>5315</v>
      </c>
    </row>
    <row r="518" spans="1:20" x14ac:dyDescent="0.25">
      <c r="A518" s="83" t="s">
        <v>4250</v>
      </c>
      <c r="B518" t="s">
        <v>5464</v>
      </c>
      <c r="C518" t="s">
        <v>3360</v>
      </c>
      <c r="D518">
        <v>30</v>
      </c>
      <c r="E518">
        <v>30</v>
      </c>
      <c r="F518">
        <v>30</v>
      </c>
      <c r="G518">
        <v>30</v>
      </c>
      <c r="H518">
        <v>30</v>
      </c>
      <c r="I518">
        <v>30</v>
      </c>
      <c r="J518">
        <v>30</v>
      </c>
      <c r="K518">
        <v>30</v>
      </c>
      <c r="L518" s="83">
        <v>30</v>
      </c>
      <c r="M518">
        <v>30</v>
      </c>
      <c r="N518">
        <v>30</v>
      </c>
      <c r="O518">
        <v>30</v>
      </c>
      <c r="P518" t="s">
        <v>5319</v>
      </c>
      <c r="Q518" t="s">
        <v>5313</v>
      </c>
      <c r="R518" t="s">
        <v>5314</v>
      </c>
      <c r="S518" t="s">
        <v>5315</v>
      </c>
      <c r="T518" t="s">
        <v>5315</v>
      </c>
    </row>
    <row r="519" spans="1:20" x14ac:dyDescent="0.25">
      <c r="A519" s="83" t="s">
        <v>4252</v>
      </c>
      <c r="B519" t="s">
        <v>4253</v>
      </c>
      <c r="C519" t="s">
        <v>3455</v>
      </c>
      <c r="D519">
        <v>0.05</v>
      </c>
      <c r="E519">
        <v>0.09</v>
      </c>
      <c r="F519">
        <v>0.06</v>
      </c>
      <c r="G519">
        <v>0.06</v>
      </c>
      <c r="H519">
        <v>0.1</v>
      </c>
      <c r="I519">
        <v>0.16</v>
      </c>
      <c r="J519">
        <v>0.18</v>
      </c>
      <c r="K519">
        <v>0.17</v>
      </c>
      <c r="L519" s="83">
        <v>0.14000000000000001</v>
      </c>
      <c r="M519">
        <v>0.12</v>
      </c>
      <c r="N519">
        <v>0.15</v>
      </c>
      <c r="O519">
        <v>0.15</v>
      </c>
      <c r="P519" t="s">
        <v>5312</v>
      </c>
      <c r="Q519" t="s">
        <v>5313</v>
      </c>
      <c r="R519" t="s">
        <v>5314</v>
      </c>
      <c r="S519" t="s">
        <v>5315</v>
      </c>
      <c r="T519" t="s">
        <v>5315</v>
      </c>
    </row>
    <row r="520" spans="1:20" x14ac:dyDescent="0.25">
      <c r="A520" s="83" t="s">
        <v>4323</v>
      </c>
      <c r="B520" t="s">
        <v>4324</v>
      </c>
      <c r="C520" t="s">
        <v>3334</v>
      </c>
      <c r="D520">
        <v>799.47</v>
      </c>
      <c r="E520">
        <v>799.47</v>
      </c>
      <c r="F520">
        <v>785</v>
      </c>
      <c r="G520">
        <v>775</v>
      </c>
      <c r="H520">
        <v>765</v>
      </c>
      <c r="I520">
        <v>760</v>
      </c>
      <c r="J520">
        <v>765</v>
      </c>
      <c r="K520">
        <v>765</v>
      </c>
      <c r="L520" s="83">
        <v>765</v>
      </c>
      <c r="M520">
        <v>775</v>
      </c>
      <c r="N520">
        <v>799.47</v>
      </c>
      <c r="O520">
        <v>799.47</v>
      </c>
      <c r="P520" t="s">
        <v>5319</v>
      </c>
      <c r="Q520" t="s">
        <v>5317</v>
      </c>
      <c r="R520" t="s">
        <v>4</v>
      </c>
      <c r="S520" t="s">
        <v>5329</v>
      </c>
      <c r="T520" t="s">
        <v>5465</v>
      </c>
    </row>
    <row r="521" spans="1:20" x14ac:dyDescent="0.25">
      <c r="A521" s="83" t="s">
        <v>3952</v>
      </c>
      <c r="B521" t="s">
        <v>3953</v>
      </c>
      <c r="C521" t="s">
        <v>3455</v>
      </c>
      <c r="D521">
        <v>303.91000000000003</v>
      </c>
      <c r="E521">
        <v>304</v>
      </c>
      <c r="F521">
        <v>304</v>
      </c>
      <c r="G521">
        <v>302.97000000000003</v>
      </c>
      <c r="H521">
        <v>303.2</v>
      </c>
      <c r="I521">
        <v>296.76</v>
      </c>
      <c r="J521">
        <v>297.5</v>
      </c>
      <c r="K521">
        <v>297.54000000000002</v>
      </c>
      <c r="L521" s="83">
        <v>304</v>
      </c>
      <c r="M521">
        <v>304.8</v>
      </c>
      <c r="N521">
        <v>305.02999999999997</v>
      </c>
      <c r="O521">
        <v>306</v>
      </c>
      <c r="P521" t="s">
        <v>5319</v>
      </c>
      <c r="Q521" t="s">
        <v>5313</v>
      </c>
      <c r="R521" t="s">
        <v>5314</v>
      </c>
      <c r="S521" t="s">
        <v>5315</v>
      </c>
      <c r="T521" t="s">
        <v>5315</v>
      </c>
    </row>
    <row r="522" spans="1:20" x14ac:dyDescent="0.25">
      <c r="A522" s="83" t="s">
        <v>892</v>
      </c>
      <c r="B522" t="s">
        <v>891</v>
      </c>
      <c r="C522" t="s">
        <v>130</v>
      </c>
      <c r="D522">
        <v>0.8</v>
      </c>
      <c r="E522">
        <v>0.6</v>
      </c>
      <c r="F522">
        <v>3.6</v>
      </c>
      <c r="G522">
        <v>3</v>
      </c>
      <c r="H522">
        <v>3.2</v>
      </c>
      <c r="I522">
        <v>6.2</v>
      </c>
      <c r="J522">
        <v>7.8</v>
      </c>
      <c r="K522">
        <v>5.4</v>
      </c>
      <c r="L522" s="83">
        <v>2.8</v>
      </c>
      <c r="M522">
        <v>0.4</v>
      </c>
      <c r="N522">
        <v>0.4</v>
      </c>
      <c r="O522">
        <v>0</v>
      </c>
      <c r="P522" t="s">
        <v>5312</v>
      </c>
      <c r="Q522" t="s">
        <v>5313</v>
      </c>
      <c r="R522" t="s">
        <v>4</v>
      </c>
      <c r="S522" t="s">
        <v>5329</v>
      </c>
      <c r="T522" t="s">
        <v>5352</v>
      </c>
    </row>
    <row r="523" spans="1:20" x14ac:dyDescent="0.25">
      <c r="A523" s="83" t="s">
        <v>3084</v>
      </c>
      <c r="B523" t="s">
        <v>3853</v>
      </c>
      <c r="C523" t="s">
        <v>3346</v>
      </c>
      <c r="D523">
        <v>48</v>
      </c>
      <c r="E523">
        <v>48</v>
      </c>
      <c r="F523">
        <v>48</v>
      </c>
      <c r="G523">
        <v>48</v>
      </c>
      <c r="H523">
        <v>48</v>
      </c>
      <c r="I523">
        <v>48</v>
      </c>
      <c r="J523">
        <v>48</v>
      </c>
      <c r="K523">
        <v>48</v>
      </c>
      <c r="L523" s="83">
        <v>48</v>
      </c>
      <c r="M523">
        <v>48</v>
      </c>
      <c r="N523">
        <v>48</v>
      </c>
      <c r="O523">
        <v>48</v>
      </c>
      <c r="P523" t="s">
        <v>5319</v>
      </c>
      <c r="Q523" t="s">
        <v>5317</v>
      </c>
      <c r="R523" t="s">
        <v>5314</v>
      </c>
      <c r="S523" t="s">
        <v>5315</v>
      </c>
      <c r="T523" t="s">
        <v>5315</v>
      </c>
    </row>
    <row r="524" spans="1:20" x14ac:dyDescent="0.25">
      <c r="A524" s="83" t="s">
        <v>636</v>
      </c>
      <c r="B524" t="s">
        <v>894</v>
      </c>
      <c r="C524" t="s">
        <v>3360</v>
      </c>
      <c r="D524">
        <v>0.8</v>
      </c>
      <c r="E524">
        <v>0.6</v>
      </c>
      <c r="F524">
        <v>3.6</v>
      </c>
      <c r="G524">
        <v>3</v>
      </c>
      <c r="H524">
        <v>3.2</v>
      </c>
      <c r="I524">
        <v>6.2</v>
      </c>
      <c r="J524">
        <v>7.8</v>
      </c>
      <c r="K524">
        <v>5.4</v>
      </c>
      <c r="L524" s="83">
        <v>2.8</v>
      </c>
      <c r="M524">
        <v>0.4</v>
      </c>
      <c r="N524">
        <v>0.4</v>
      </c>
      <c r="O524">
        <v>0</v>
      </c>
      <c r="P524" t="s">
        <v>5312</v>
      </c>
      <c r="Q524" t="s">
        <v>5313</v>
      </c>
      <c r="R524" t="s">
        <v>5314</v>
      </c>
      <c r="S524" t="s">
        <v>5315</v>
      </c>
      <c r="T524" t="s">
        <v>5315</v>
      </c>
    </row>
    <row r="525" spans="1:20" x14ac:dyDescent="0.25">
      <c r="A525" s="83" t="s">
        <v>2315</v>
      </c>
      <c r="B525" t="s">
        <v>5466</v>
      </c>
      <c r="C525" t="s">
        <v>3392</v>
      </c>
      <c r="D525">
        <v>0.12</v>
      </c>
      <c r="E525">
        <v>0.09</v>
      </c>
      <c r="F525">
        <v>0.54</v>
      </c>
      <c r="G525">
        <v>0.45</v>
      </c>
      <c r="H525">
        <v>0.48</v>
      </c>
      <c r="I525">
        <v>0.93</v>
      </c>
      <c r="J525">
        <v>1.17</v>
      </c>
      <c r="K525">
        <v>0.81</v>
      </c>
      <c r="L525" s="83">
        <v>0.42</v>
      </c>
      <c r="M525">
        <v>0.06</v>
      </c>
      <c r="N525">
        <v>0.06</v>
      </c>
      <c r="O525">
        <v>0</v>
      </c>
      <c r="P525" t="s">
        <v>5312</v>
      </c>
      <c r="Q525" t="s">
        <v>5317</v>
      </c>
      <c r="R525" t="s">
        <v>5314</v>
      </c>
      <c r="S525" t="s">
        <v>5315</v>
      </c>
      <c r="T525" t="s">
        <v>5315</v>
      </c>
    </row>
    <row r="526" spans="1:20" x14ac:dyDescent="0.25">
      <c r="A526" s="83" t="s">
        <v>5467</v>
      </c>
      <c r="B526" t="s">
        <v>5468</v>
      </c>
      <c r="C526" t="s">
        <v>3334</v>
      </c>
      <c r="D526">
        <v>0.12</v>
      </c>
      <c r="E526">
        <v>0.09</v>
      </c>
      <c r="F526">
        <v>0.54</v>
      </c>
      <c r="G526">
        <v>0.45</v>
      </c>
      <c r="H526">
        <v>0.48</v>
      </c>
      <c r="I526">
        <v>0.93</v>
      </c>
      <c r="J526">
        <v>1.17</v>
      </c>
      <c r="K526">
        <v>0.81</v>
      </c>
      <c r="L526" s="83">
        <v>0.42</v>
      </c>
      <c r="M526">
        <v>0.06</v>
      </c>
      <c r="N526">
        <v>0.06</v>
      </c>
      <c r="O526">
        <v>0</v>
      </c>
      <c r="P526" t="s">
        <v>5312</v>
      </c>
      <c r="Q526" t="s">
        <v>5317</v>
      </c>
      <c r="R526" t="s">
        <v>5314</v>
      </c>
      <c r="S526" t="s">
        <v>5315</v>
      </c>
      <c r="T526" t="s">
        <v>5315</v>
      </c>
    </row>
    <row r="527" spans="1:20" x14ac:dyDescent="0.25">
      <c r="A527" s="83" t="s">
        <v>1510</v>
      </c>
      <c r="B527" t="s">
        <v>4267</v>
      </c>
      <c r="C527" t="s">
        <v>3334</v>
      </c>
      <c r="D527">
        <v>0</v>
      </c>
      <c r="E527">
        <v>0</v>
      </c>
      <c r="F527">
        <v>0</v>
      </c>
      <c r="G527">
        <v>0</v>
      </c>
      <c r="H527">
        <v>0</v>
      </c>
      <c r="I527">
        <v>0</v>
      </c>
      <c r="J527">
        <v>0</v>
      </c>
      <c r="K527">
        <v>0</v>
      </c>
      <c r="L527" s="83">
        <v>0</v>
      </c>
      <c r="M527">
        <v>0</v>
      </c>
      <c r="N527">
        <v>0</v>
      </c>
      <c r="O527">
        <v>0</v>
      </c>
      <c r="P527" t="s">
        <v>5312</v>
      </c>
      <c r="Q527" t="s">
        <v>5317</v>
      </c>
      <c r="R527" t="s">
        <v>5318</v>
      </c>
      <c r="S527" t="s">
        <v>5315</v>
      </c>
      <c r="T527" t="s">
        <v>5315</v>
      </c>
    </row>
    <row r="528" spans="1:20" x14ac:dyDescent="0.25">
      <c r="A528" s="83" t="s">
        <v>1812</v>
      </c>
      <c r="B528" t="s">
        <v>4268</v>
      </c>
      <c r="C528" t="s">
        <v>3334</v>
      </c>
      <c r="D528">
        <v>0.2</v>
      </c>
      <c r="E528">
        <v>0.15</v>
      </c>
      <c r="F528">
        <v>0.9</v>
      </c>
      <c r="G528">
        <v>0.75</v>
      </c>
      <c r="H528">
        <v>0.8</v>
      </c>
      <c r="I528">
        <v>1.55</v>
      </c>
      <c r="J528">
        <v>1.95</v>
      </c>
      <c r="K528">
        <v>1.35</v>
      </c>
      <c r="L528" s="83">
        <v>0.7</v>
      </c>
      <c r="M528">
        <v>0.1</v>
      </c>
      <c r="N528">
        <v>0.1</v>
      </c>
      <c r="O528">
        <v>0</v>
      </c>
      <c r="P528" t="s">
        <v>5312</v>
      </c>
      <c r="Q528" t="s">
        <v>5317</v>
      </c>
      <c r="R528" t="s">
        <v>5314</v>
      </c>
      <c r="S528" t="s">
        <v>5315</v>
      </c>
      <c r="T528" t="s">
        <v>5315</v>
      </c>
    </row>
    <row r="529" spans="1:20" x14ac:dyDescent="0.25">
      <c r="A529" s="83" t="s">
        <v>1712</v>
      </c>
      <c r="B529" t="s">
        <v>4269</v>
      </c>
      <c r="C529" t="s">
        <v>3334</v>
      </c>
      <c r="D529">
        <v>0.08</v>
      </c>
      <c r="E529">
        <v>0.06</v>
      </c>
      <c r="F529">
        <v>0.36</v>
      </c>
      <c r="G529">
        <v>0.3</v>
      </c>
      <c r="H529">
        <v>0.32</v>
      </c>
      <c r="I529">
        <v>0.62</v>
      </c>
      <c r="J529">
        <v>0.78</v>
      </c>
      <c r="K529">
        <v>0.54</v>
      </c>
      <c r="L529" s="83">
        <v>0.28000000000000003</v>
      </c>
      <c r="M529">
        <v>0.04</v>
      </c>
      <c r="N529">
        <v>0.04</v>
      </c>
      <c r="O529">
        <v>0</v>
      </c>
      <c r="P529" t="s">
        <v>5312</v>
      </c>
      <c r="Q529" t="s">
        <v>5317</v>
      </c>
      <c r="R529" t="s">
        <v>5314</v>
      </c>
      <c r="S529" t="s">
        <v>5315</v>
      </c>
      <c r="T529" t="s">
        <v>5315</v>
      </c>
    </row>
    <row r="530" spans="1:20" x14ac:dyDescent="0.25">
      <c r="A530" s="83" t="s">
        <v>5469</v>
      </c>
      <c r="B530" t="s">
        <v>5470</v>
      </c>
      <c r="C530" t="s">
        <v>3334</v>
      </c>
      <c r="D530">
        <v>0.08</v>
      </c>
      <c r="E530">
        <v>0.06</v>
      </c>
      <c r="F530">
        <v>0.36</v>
      </c>
      <c r="G530">
        <v>0.3</v>
      </c>
      <c r="H530">
        <v>0.32</v>
      </c>
      <c r="I530">
        <v>0.62</v>
      </c>
      <c r="J530">
        <v>0.78</v>
      </c>
      <c r="K530">
        <v>0.54</v>
      </c>
      <c r="L530" s="83">
        <v>0.28000000000000003</v>
      </c>
      <c r="M530">
        <v>0.04</v>
      </c>
      <c r="N530">
        <v>0.04</v>
      </c>
      <c r="O530">
        <v>0</v>
      </c>
      <c r="P530" t="s">
        <v>5312</v>
      </c>
      <c r="Q530" t="s">
        <v>5317</v>
      </c>
      <c r="R530" t="s">
        <v>5314</v>
      </c>
      <c r="S530" t="s">
        <v>5315</v>
      </c>
      <c r="T530" t="s">
        <v>5315</v>
      </c>
    </row>
    <row r="531" spans="1:20" x14ac:dyDescent="0.25">
      <c r="A531" s="83" t="s">
        <v>1588</v>
      </c>
      <c r="B531" t="s">
        <v>4270</v>
      </c>
      <c r="C531" t="s">
        <v>3334</v>
      </c>
      <c r="D531">
        <v>0.12</v>
      </c>
      <c r="E531">
        <v>0.09</v>
      </c>
      <c r="F531">
        <v>0.54</v>
      </c>
      <c r="G531">
        <v>0.45</v>
      </c>
      <c r="H531">
        <v>0.48</v>
      </c>
      <c r="I531">
        <v>0.93</v>
      </c>
      <c r="J531">
        <v>1.17</v>
      </c>
      <c r="K531">
        <v>0.81</v>
      </c>
      <c r="L531" s="83">
        <v>0.42</v>
      </c>
      <c r="M531">
        <v>0.06</v>
      </c>
      <c r="N531">
        <v>0.06</v>
      </c>
      <c r="O531">
        <v>0</v>
      </c>
      <c r="P531" t="s">
        <v>5312</v>
      </c>
      <c r="Q531" t="s">
        <v>5317</v>
      </c>
      <c r="R531" t="s">
        <v>5314</v>
      </c>
      <c r="S531" t="s">
        <v>5315</v>
      </c>
      <c r="T531" t="s">
        <v>5315</v>
      </c>
    </row>
    <row r="532" spans="1:20" x14ac:dyDescent="0.25">
      <c r="A532" s="83" t="s">
        <v>779</v>
      </c>
      <c r="B532" t="s">
        <v>4271</v>
      </c>
      <c r="C532" t="s">
        <v>224</v>
      </c>
      <c r="D532">
        <v>0.02</v>
      </c>
      <c r="E532">
        <v>0.02</v>
      </c>
      <c r="F532">
        <v>0.09</v>
      </c>
      <c r="G532">
        <v>0.08</v>
      </c>
      <c r="H532">
        <v>0.08</v>
      </c>
      <c r="I532">
        <v>0.16</v>
      </c>
      <c r="J532">
        <v>0.2</v>
      </c>
      <c r="K532">
        <v>0.14000000000000001</v>
      </c>
      <c r="L532" s="83">
        <v>7.0000000000000007E-2</v>
      </c>
      <c r="M532">
        <v>0.01</v>
      </c>
      <c r="N532">
        <v>0.01</v>
      </c>
      <c r="O532">
        <v>0</v>
      </c>
      <c r="P532" t="s">
        <v>5312</v>
      </c>
      <c r="Q532" t="s">
        <v>5313</v>
      </c>
      <c r="R532" t="s">
        <v>5368</v>
      </c>
      <c r="S532" t="s">
        <v>7644</v>
      </c>
      <c r="T532" t="s">
        <v>7645</v>
      </c>
    </row>
    <row r="533" spans="1:20" x14ac:dyDescent="0.25">
      <c r="A533" s="83" t="s">
        <v>3795</v>
      </c>
      <c r="B533" t="s">
        <v>3796</v>
      </c>
      <c r="C533" t="s">
        <v>79</v>
      </c>
      <c r="D533">
        <v>46.5</v>
      </c>
      <c r="E533">
        <v>45</v>
      </c>
      <c r="F533">
        <v>44.5</v>
      </c>
      <c r="G533">
        <v>43</v>
      </c>
      <c r="H533">
        <v>43</v>
      </c>
      <c r="I533">
        <v>42.5</v>
      </c>
      <c r="J533">
        <v>42.5</v>
      </c>
      <c r="K533">
        <v>42.5</v>
      </c>
      <c r="L533" s="83">
        <v>43</v>
      </c>
      <c r="M533">
        <v>44</v>
      </c>
      <c r="N533">
        <v>44.5</v>
      </c>
      <c r="O533">
        <v>45</v>
      </c>
      <c r="P533" t="s">
        <v>5319</v>
      </c>
      <c r="Q533" t="s">
        <v>5313</v>
      </c>
      <c r="R533" t="s">
        <v>5314</v>
      </c>
      <c r="S533" t="s">
        <v>5315</v>
      </c>
      <c r="T533" t="s">
        <v>5315</v>
      </c>
    </row>
    <row r="534" spans="1:20" x14ac:dyDescent="0.25">
      <c r="A534" s="83" t="s">
        <v>3577</v>
      </c>
      <c r="B534" t="s">
        <v>3578</v>
      </c>
      <c r="C534" t="s">
        <v>3455</v>
      </c>
      <c r="D534">
        <v>47.5</v>
      </c>
      <c r="E534">
        <v>47.5</v>
      </c>
      <c r="F534">
        <v>47.5</v>
      </c>
      <c r="G534">
        <v>47.5</v>
      </c>
      <c r="H534">
        <v>47.5</v>
      </c>
      <c r="I534">
        <v>47.5</v>
      </c>
      <c r="J534">
        <v>47.5</v>
      </c>
      <c r="K534">
        <v>47.5</v>
      </c>
      <c r="L534" s="83">
        <v>47.5</v>
      </c>
      <c r="M534">
        <v>47.5</v>
      </c>
      <c r="N534">
        <v>47.5</v>
      </c>
      <c r="O534">
        <v>47.5</v>
      </c>
      <c r="P534" t="s">
        <v>5319</v>
      </c>
      <c r="Q534" t="s">
        <v>5313</v>
      </c>
      <c r="R534" t="s">
        <v>5314</v>
      </c>
      <c r="S534" t="s">
        <v>5315</v>
      </c>
      <c r="T534" t="s">
        <v>5315</v>
      </c>
    </row>
    <row r="535" spans="1:20" x14ac:dyDescent="0.25">
      <c r="A535" s="83" t="s">
        <v>4068</v>
      </c>
      <c r="B535" t="s">
        <v>4069</v>
      </c>
      <c r="C535" t="s">
        <v>3455</v>
      </c>
      <c r="D535">
        <v>47.6</v>
      </c>
      <c r="E535">
        <v>47.6</v>
      </c>
      <c r="F535">
        <v>47.6</v>
      </c>
      <c r="G535">
        <v>47.6</v>
      </c>
      <c r="H535">
        <v>47.6</v>
      </c>
      <c r="I535">
        <v>47.6</v>
      </c>
      <c r="J535">
        <v>47.6</v>
      </c>
      <c r="K535">
        <v>47.6</v>
      </c>
      <c r="L535" s="83">
        <v>47.6</v>
      </c>
      <c r="M535">
        <v>47.6</v>
      </c>
      <c r="N535">
        <v>47.6</v>
      </c>
      <c r="O535">
        <v>47.6</v>
      </c>
      <c r="P535" t="s">
        <v>5319</v>
      </c>
      <c r="Q535" t="s">
        <v>5313</v>
      </c>
      <c r="R535" t="s">
        <v>5314</v>
      </c>
      <c r="S535" t="s">
        <v>5315</v>
      </c>
      <c r="T535" t="s">
        <v>5315</v>
      </c>
    </row>
    <row r="536" spans="1:20" x14ac:dyDescent="0.25">
      <c r="A536" s="83" t="s">
        <v>3580</v>
      </c>
      <c r="B536" t="s">
        <v>3581</v>
      </c>
      <c r="C536" t="s">
        <v>3455</v>
      </c>
      <c r="D536">
        <v>47.4</v>
      </c>
      <c r="E536">
        <v>47.4</v>
      </c>
      <c r="F536">
        <v>47.4</v>
      </c>
      <c r="G536">
        <v>47.4</v>
      </c>
      <c r="H536">
        <v>47.4</v>
      </c>
      <c r="I536">
        <v>47.4</v>
      </c>
      <c r="J536">
        <v>47.4</v>
      </c>
      <c r="K536">
        <v>47.4</v>
      </c>
      <c r="L536" s="83">
        <v>47.4</v>
      </c>
      <c r="M536">
        <v>47.4</v>
      </c>
      <c r="N536">
        <v>47.4</v>
      </c>
      <c r="O536">
        <v>47.4</v>
      </c>
      <c r="P536" t="s">
        <v>5319</v>
      </c>
      <c r="Q536" t="s">
        <v>5313</v>
      </c>
      <c r="R536" t="s">
        <v>5314</v>
      </c>
      <c r="S536" t="s">
        <v>5315</v>
      </c>
      <c r="T536" t="s">
        <v>5315</v>
      </c>
    </row>
    <row r="537" spans="1:20" x14ac:dyDescent="0.25">
      <c r="A537" s="83" t="s">
        <v>4244</v>
      </c>
      <c r="B537" t="s">
        <v>4245</v>
      </c>
      <c r="C537" t="s">
        <v>3455</v>
      </c>
      <c r="D537">
        <v>580</v>
      </c>
      <c r="E537">
        <v>580</v>
      </c>
      <c r="F537">
        <v>580</v>
      </c>
      <c r="G537">
        <v>580</v>
      </c>
      <c r="H537">
        <v>580</v>
      </c>
      <c r="I537">
        <v>574.53</v>
      </c>
      <c r="J537">
        <v>574.53</v>
      </c>
      <c r="K537">
        <v>574.53</v>
      </c>
      <c r="L537" s="83">
        <v>574.53</v>
      </c>
      <c r="M537">
        <v>580</v>
      </c>
      <c r="N537">
        <v>580</v>
      </c>
      <c r="O537">
        <v>580</v>
      </c>
      <c r="P537" t="s">
        <v>5319</v>
      </c>
      <c r="Q537" t="s">
        <v>5313</v>
      </c>
      <c r="R537" t="s">
        <v>4</v>
      </c>
      <c r="S537" t="s">
        <v>5329</v>
      </c>
      <c r="T537" t="s">
        <v>7646</v>
      </c>
    </row>
    <row r="538" spans="1:20" x14ac:dyDescent="0.25">
      <c r="A538" s="83" t="s">
        <v>4286</v>
      </c>
      <c r="B538" t="s">
        <v>5471</v>
      </c>
      <c r="C538" t="s">
        <v>3334</v>
      </c>
      <c r="D538">
        <v>0</v>
      </c>
      <c r="E538">
        <v>0</v>
      </c>
      <c r="F538">
        <v>0</v>
      </c>
      <c r="G538">
        <v>0</v>
      </c>
      <c r="H538">
        <v>0</v>
      </c>
      <c r="I538">
        <v>0</v>
      </c>
      <c r="J538">
        <v>0</v>
      </c>
      <c r="K538">
        <v>0</v>
      </c>
      <c r="L538" s="83">
        <v>0</v>
      </c>
      <c r="M538">
        <v>0</v>
      </c>
      <c r="N538">
        <v>0</v>
      </c>
      <c r="O538">
        <v>0</v>
      </c>
      <c r="P538" t="s">
        <v>5312</v>
      </c>
      <c r="Q538" t="s">
        <v>5317</v>
      </c>
      <c r="R538" t="s">
        <v>5318</v>
      </c>
      <c r="S538" t="s">
        <v>5315</v>
      </c>
      <c r="T538" t="s">
        <v>5315</v>
      </c>
    </row>
    <row r="539" spans="1:20" x14ac:dyDescent="0.25">
      <c r="A539" s="83" t="s">
        <v>734</v>
      </c>
      <c r="B539" t="s">
        <v>4287</v>
      </c>
      <c r="C539" t="s">
        <v>3466</v>
      </c>
      <c r="D539">
        <v>0.06</v>
      </c>
      <c r="E539">
        <v>0.05</v>
      </c>
      <c r="F539">
        <v>0.27</v>
      </c>
      <c r="G539">
        <v>0.23</v>
      </c>
      <c r="H539">
        <v>0.24</v>
      </c>
      <c r="I539">
        <v>0.47</v>
      </c>
      <c r="J539">
        <v>0.59</v>
      </c>
      <c r="K539">
        <v>0.41</v>
      </c>
      <c r="L539" s="83">
        <v>0.21</v>
      </c>
      <c r="M539">
        <v>0.03</v>
      </c>
      <c r="N539">
        <v>0.03</v>
      </c>
      <c r="O539">
        <v>0</v>
      </c>
      <c r="P539" t="s">
        <v>5312</v>
      </c>
      <c r="Q539" t="s">
        <v>5313</v>
      </c>
      <c r="R539" t="s">
        <v>5314</v>
      </c>
      <c r="S539" t="s">
        <v>5315</v>
      </c>
      <c r="T539" t="s">
        <v>5315</v>
      </c>
    </row>
    <row r="540" spans="1:20" x14ac:dyDescent="0.25">
      <c r="A540" s="83" t="s">
        <v>852</v>
      </c>
      <c r="B540" t="s">
        <v>4288</v>
      </c>
      <c r="C540" t="s">
        <v>3466</v>
      </c>
      <c r="D540">
        <v>0.04</v>
      </c>
      <c r="E540">
        <v>0.03</v>
      </c>
      <c r="F540">
        <v>0.18</v>
      </c>
      <c r="G540">
        <v>0.15</v>
      </c>
      <c r="H540">
        <v>0.16</v>
      </c>
      <c r="I540">
        <v>0.31</v>
      </c>
      <c r="J540">
        <v>0.39</v>
      </c>
      <c r="K540">
        <v>0.27</v>
      </c>
      <c r="L540" s="83">
        <v>0.14000000000000001</v>
      </c>
      <c r="M540">
        <v>0.02</v>
      </c>
      <c r="N540">
        <v>0.02</v>
      </c>
      <c r="O540">
        <v>0</v>
      </c>
      <c r="P540" t="s">
        <v>5312</v>
      </c>
      <c r="Q540" t="s">
        <v>5313</v>
      </c>
      <c r="R540" t="s">
        <v>5314</v>
      </c>
      <c r="S540" t="s">
        <v>5315</v>
      </c>
      <c r="T540" t="s">
        <v>5315</v>
      </c>
    </row>
    <row r="541" spans="1:20" x14ac:dyDescent="0.25">
      <c r="A541" s="83" t="s">
        <v>3990</v>
      </c>
      <c r="B541" t="s">
        <v>3992</v>
      </c>
      <c r="C541" t="s">
        <v>3466</v>
      </c>
      <c r="D541">
        <v>23.8</v>
      </c>
      <c r="E541">
        <v>23.8</v>
      </c>
      <c r="F541">
        <v>23.8</v>
      </c>
      <c r="G541">
        <v>23.8</v>
      </c>
      <c r="H541">
        <v>23.8</v>
      </c>
      <c r="I541">
        <v>23.8</v>
      </c>
      <c r="J541">
        <v>23.8</v>
      </c>
      <c r="K541">
        <v>23.8</v>
      </c>
      <c r="L541" s="83">
        <v>23.8</v>
      </c>
      <c r="M541">
        <v>23.8</v>
      </c>
      <c r="N541">
        <v>23.8</v>
      </c>
      <c r="O541">
        <v>23.8</v>
      </c>
      <c r="P541" t="s">
        <v>5319</v>
      </c>
      <c r="Q541" t="s">
        <v>5313</v>
      </c>
      <c r="R541" t="s">
        <v>5314</v>
      </c>
      <c r="S541" t="s">
        <v>5315</v>
      </c>
      <c r="T541" t="s">
        <v>5315</v>
      </c>
    </row>
    <row r="542" spans="1:20" x14ac:dyDescent="0.25">
      <c r="A542" s="83" t="s">
        <v>4075</v>
      </c>
      <c r="B542" t="s">
        <v>4076</v>
      </c>
      <c r="C542" t="s">
        <v>224</v>
      </c>
      <c r="D542">
        <v>302.58</v>
      </c>
      <c r="E542">
        <v>302.58</v>
      </c>
      <c r="F542">
        <v>302.58</v>
      </c>
      <c r="G542">
        <v>302.58</v>
      </c>
      <c r="H542">
        <v>302.58</v>
      </c>
      <c r="I542">
        <v>302.58</v>
      </c>
      <c r="J542">
        <v>302.58</v>
      </c>
      <c r="K542">
        <v>302.58</v>
      </c>
      <c r="L542" s="83">
        <v>302.58</v>
      </c>
      <c r="M542">
        <v>302.58</v>
      </c>
      <c r="N542">
        <v>302.58</v>
      </c>
      <c r="O542">
        <v>302.58</v>
      </c>
      <c r="P542" t="s">
        <v>5319</v>
      </c>
      <c r="Q542" t="s">
        <v>5313</v>
      </c>
      <c r="R542" t="s">
        <v>5314</v>
      </c>
    </row>
    <row r="543" spans="1:20" x14ac:dyDescent="0.25">
      <c r="A543" s="83" t="s">
        <v>520</v>
      </c>
      <c r="B543" t="s">
        <v>4295</v>
      </c>
      <c r="C543" t="s">
        <v>95</v>
      </c>
      <c r="D543">
        <v>0.34</v>
      </c>
      <c r="E543">
        <v>0.37</v>
      </c>
      <c r="F543">
        <v>0.73</v>
      </c>
      <c r="G543">
        <v>0.52</v>
      </c>
      <c r="H543">
        <v>0.02</v>
      </c>
      <c r="I543">
        <v>0</v>
      </c>
      <c r="J543">
        <v>0</v>
      </c>
      <c r="K543">
        <v>0</v>
      </c>
      <c r="L543" s="83">
        <v>0</v>
      </c>
      <c r="M543">
        <v>0.04</v>
      </c>
      <c r="N543">
        <v>0.27</v>
      </c>
      <c r="O543">
        <v>0.27</v>
      </c>
      <c r="P543" t="s">
        <v>5312</v>
      </c>
      <c r="Q543" t="s">
        <v>5313</v>
      </c>
      <c r="R543" t="s">
        <v>5314</v>
      </c>
      <c r="S543" t="s">
        <v>5315</v>
      </c>
      <c r="T543" t="s">
        <v>5315</v>
      </c>
    </row>
    <row r="544" spans="1:20" x14ac:dyDescent="0.25">
      <c r="A544" s="83" t="s">
        <v>4296</v>
      </c>
      <c r="B544" t="s">
        <v>5472</v>
      </c>
      <c r="C544" t="s">
        <v>3360</v>
      </c>
      <c r="D544">
        <v>0.74</v>
      </c>
      <c r="E544">
        <v>0.98</v>
      </c>
      <c r="F544">
        <v>1.07</v>
      </c>
      <c r="G544">
        <v>1.07</v>
      </c>
      <c r="H544">
        <v>0.77</v>
      </c>
      <c r="I544">
        <v>0.61</v>
      </c>
      <c r="J544">
        <v>0.49</v>
      </c>
      <c r="K544">
        <v>0.47</v>
      </c>
      <c r="L544" s="83">
        <v>0.46</v>
      </c>
      <c r="M544">
        <v>0.44</v>
      </c>
      <c r="N544">
        <v>0.46</v>
      </c>
      <c r="O544">
        <v>0.51</v>
      </c>
      <c r="P544" t="s">
        <v>5312</v>
      </c>
      <c r="Q544" t="s">
        <v>5313</v>
      </c>
      <c r="R544" t="s">
        <v>5314</v>
      </c>
      <c r="S544" t="s">
        <v>5315</v>
      </c>
      <c r="T544" t="s">
        <v>5315</v>
      </c>
    </row>
    <row r="545" spans="1:20" x14ac:dyDescent="0.25">
      <c r="A545" s="83" t="s">
        <v>5473</v>
      </c>
      <c r="B545" t="s">
        <v>5474</v>
      </c>
      <c r="C545" t="s">
        <v>79</v>
      </c>
      <c r="D545">
        <v>0.04</v>
      </c>
      <c r="E545">
        <v>0.03</v>
      </c>
      <c r="F545">
        <v>0.18</v>
      </c>
      <c r="G545">
        <v>0.15</v>
      </c>
      <c r="H545">
        <v>0.16</v>
      </c>
      <c r="I545">
        <v>0.31</v>
      </c>
      <c r="J545">
        <v>0.39</v>
      </c>
      <c r="K545">
        <v>0.27</v>
      </c>
      <c r="L545" s="83">
        <v>0.14000000000000001</v>
      </c>
      <c r="M545">
        <v>0.02</v>
      </c>
      <c r="N545">
        <v>0.02</v>
      </c>
      <c r="O545">
        <v>0</v>
      </c>
      <c r="P545" t="s">
        <v>5312</v>
      </c>
      <c r="Q545" t="s">
        <v>5313</v>
      </c>
      <c r="R545" t="s">
        <v>4</v>
      </c>
      <c r="S545" t="s">
        <v>5329</v>
      </c>
      <c r="T545" t="s">
        <v>7647</v>
      </c>
    </row>
    <row r="546" spans="1:20" x14ac:dyDescent="0.25">
      <c r="A546" s="83" t="s">
        <v>5475</v>
      </c>
      <c r="B546" t="s">
        <v>5476</v>
      </c>
      <c r="C546" t="s">
        <v>79</v>
      </c>
      <c r="D546">
        <v>0.21</v>
      </c>
      <c r="E546">
        <v>0.16</v>
      </c>
      <c r="F546">
        <v>0.95</v>
      </c>
      <c r="G546">
        <v>0.79</v>
      </c>
      <c r="H546">
        <v>0.84</v>
      </c>
      <c r="I546">
        <v>1.63</v>
      </c>
      <c r="J546">
        <v>2.0499999999999998</v>
      </c>
      <c r="K546">
        <v>1.42</v>
      </c>
      <c r="L546" s="83">
        <v>0.74</v>
      </c>
      <c r="M546">
        <v>0.11</v>
      </c>
      <c r="N546">
        <v>0.11</v>
      </c>
      <c r="O546">
        <v>0</v>
      </c>
      <c r="P546" t="s">
        <v>5312</v>
      </c>
      <c r="Q546" t="s">
        <v>5313</v>
      </c>
      <c r="R546" t="s">
        <v>5314</v>
      </c>
      <c r="T546" t="s">
        <v>5477</v>
      </c>
    </row>
    <row r="547" spans="1:20" x14ac:dyDescent="0.25">
      <c r="A547" s="83" t="s">
        <v>4275</v>
      </c>
      <c r="B547" t="s">
        <v>4276</v>
      </c>
      <c r="C547" t="s">
        <v>130</v>
      </c>
      <c r="D547">
        <v>96</v>
      </c>
      <c r="E547">
        <v>96</v>
      </c>
      <c r="F547">
        <v>96</v>
      </c>
      <c r="G547">
        <v>96</v>
      </c>
      <c r="H547">
        <v>96</v>
      </c>
      <c r="I547">
        <v>96</v>
      </c>
      <c r="J547">
        <v>96</v>
      </c>
      <c r="K547">
        <v>96</v>
      </c>
      <c r="L547" s="83">
        <v>96</v>
      </c>
      <c r="M547">
        <v>96</v>
      </c>
      <c r="N547">
        <v>96</v>
      </c>
      <c r="O547">
        <v>96</v>
      </c>
      <c r="P547" t="s">
        <v>5319</v>
      </c>
      <c r="Q547" t="s">
        <v>5313</v>
      </c>
      <c r="R547" t="s">
        <v>5314</v>
      </c>
      <c r="S547" t="s">
        <v>5315</v>
      </c>
      <c r="T547" t="s">
        <v>5315</v>
      </c>
    </row>
    <row r="548" spans="1:20" x14ac:dyDescent="0.25">
      <c r="A548" s="83" t="s">
        <v>250</v>
      </c>
      <c r="B548" t="s">
        <v>4303</v>
      </c>
      <c r="C548" t="s">
        <v>3360</v>
      </c>
      <c r="D548">
        <v>17.329999999999998</v>
      </c>
      <c r="E548">
        <v>21.46</v>
      </c>
      <c r="F548">
        <v>24.37</v>
      </c>
      <c r="G548">
        <v>24.34</v>
      </c>
      <c r="H548">
        <v>14.95</v>
      </c>
      <c r="I548">
        <v>8.6</v>
      </c>
      <c r="J548">
        <v>3.03</v>
      </c>
      <c r="K548">
        <v>0</v>
      </c>
      <c r="L548" s="83">
        <v>0</v>
      </c>
      <c r="M548">
        <v>0</v>
      </c>
      <c r="N548">
        <v>4.37</v>
      </c>
      <c r="O548">
        <v>6.04</v>
      </c>
      <c r="P548" t="s">
        <v>5312</v>
      </c>
      <c r="Q548" t="s">
        <v>5313</v>
      </c>
      <c r="R548" t="s">
        <v>5314</v>
      </c>
      <c r="S548" t="s">
        <v>5315</v>
      </c>
      <c r="T548" t="s">
        <v>5315</v>
      </c>
    </row>
    <row r="549" spans="1:20" x14ac:dyDescent="0.25">
      <c r="A549" s="83" t="s">
        <v>5478</v>
      </c>
      <c r="B549" t="s">
        <v>5479</v>
      </c>
      <c r="C549" t="s">
        <v>3466</v>
      </c>
      <c r="D549">
        <v>0</v>
      </c>
      <c r="E549">
        <v>0</v>
      </c>
      <c r="F549">
        <v>0</v>
      </c>
      <c r="G549">
        <v>0</v>
      </c>
      <c r="H549">
        <v>0</v>
      </c>
      <c r="I549">
        <v>0</v>
      </c>
      <c r="J549">
        <v>0</v>
      </c>
      <c r="K549">
        <v>0</v>
      </c>
      <c r="L549" s="83">
        <v>0</v>
      </c>
      <c r="M549">
        <v>0</v>
      </c>
      <c r="N549">
        <v>0</v>
      </c>
      <c r="O549">
        <v>0</v>
      </c>
      <c r="P549" t="s">
        <v>5312</v>
      </c>
      <c r="Q549" t="s">
        <v>5313</v>
      </c>
      <c r="R549" t="s">
        <v>5318</v>
      </c>
      <c r="S549" t="s">
        <v>5315</v>
      </c>
      <c r="T549" t="s">
        <v>5315</v>
      </c>
    </row>
    <row r="550" spans="1:20" x14ac:dyDescent="0.25">
      <c r="A550" s="83" t="s">
        <v>2357</v>
      </c>
      <c r="B550" t="s">
        <v>4304</v>
      </c>
      <c r="C550" t="s">
        <v>3360</v>
      </c>
      <c r="D550">
        <v>26.46</v>
      </c>
      <c r="E550">
        <v>22.68</v>
      </c>
      <c r="F550">
        <v>52.92</v>
      </c>
      <c r="G550">
        <v>47.25</v>
      </c>
      <c r="H550">
        <v>47.25</v>
      </c>
      <c r="I550">
        <v>62.37</v>
      </c>
      <c r="J550">
        <v>43.47</v>
      </c>
      <c r="K550">
        <v>39.69</v>
      </c>
      <c r="L550" s="83">
        <v>28.35</v>
      </c>
      <c r="M550">
        <v>15.12</v>
      </c>
      <c r="N550">
        <v>22.68</v>
      </c>
      <c r="O550">
        <v>24.57</v>
      </c>
      <c r="P550" t="s">
        <v>5312</v>
      </c>
      <c r="Q550" t="s">
        <v>5317</v>
      </c>
      <c r="R550" t="s">
        <v>5314</v>
      </c>
      <c r="S550" t="s">
        <v>5315</v>
      </c>
      <c r="T550" t="s">
        <v>5315</v>
      </c>
    </row>
    <row r="551" spans="1:20" x14ac:dyDescent="0.25">
      <c r="A551" s="83" t="s">
        <v>2300</v>
      </c>
      <c r="B551" t="s">
        <v>4305</v>
      </c>
      <c r="C551" t="s">
        <v>3360</v>
      </c>
      <c r="D551">
        <v>0.8</v>
      </c>
      <c r="E551">
        <v>0.6</v>
      </c>
      <c r="F551">
        <v>3.6</v>
      </c>
      <c r="G551">
        <v>3</v>
      </c>
      <c r="H551">
        <v>3.2</v>
      </c>
      <c r="I551">
        <v>6.2</v>
      </c>
      <c r="J551">
        <v>7.8</v>
      </c>
      <c r="K551">
        <v>5.4</v>
      </c>
      <c r="L551" s="83">
        <v>2.8</v>
      </c>
      <c r="M551">
        <v>0.4</v>
      </c>
      <c r="N551">
        <v>0.4</v>
      </c>
      <c r="O551">
        <v>0</v>
      </c>
      <c r="P551" t="s">
        <v>5312</v>
      </c>
      <c r="Q551" t="s">
        <v>5313</v>
      </c>
      <c r="R551" t="s">
        <v>5314</v>
      </c>
      <c r="S551" t="s">
        <v>5315</v>
      </c>
      <c r="T551" t="s">
        <v>5315</v>
      </c>
    </row>
    <row r="552" spans="1:20" x14ac:dyDescent="0.25">
      <c r="A552" s="83" t="s">
        <v>2671</v>
      </c>
      <c r="B552" t="s">
        <v>4306</v>
      </c>
      <c r="C552" t="s">
        <v>3455</v>
      </c>
      <c r="D552">
        <v>0.18</v>
      </c>
      <c r="E552">
        <v>0.14000000000000001</v>
      </c>
      <c r="F552">
        <v>0.81</v>
      </c>
      <c r="G552">
        <v>0.68</v>
      </c>
      <c r="H552">
        <v>0.72</v>
      </c>
      <c r="I552">
        <v>1.4</v>
      </c>
      <c r="J552">
        <v>1.76</v>
      </c>
      <c r="K552">
        <v>1.22</v>
      </c>
      <c r="L552" s="83">
        <v>0.63</v>
      </c>
      <c r="M552">
        <v>0.09</v>
      </c>
      <c r="N552">
        <v>0.09</v>
      </c>
      <c r="O552">
        <v>0</v>
      </c>
      <c r="P552" t="s">
        <v>5312</v>
      </c>
      <c r="Q552" t="s">
        <v>5313</v>
      </c>
      <c r="R552" t="s">
        <v>5314</v>
      </c>
      <c r="S552" t="s">
        <v>5315</v>
      </c>
      <c r="T552" t="s">
        <v>5315</v>
      </c>
    </row>
    <row r="553" spans="1:20" x14ac:dyDescent="0.25">
      <c r="A553" s="83" t="s">
        <v>4307</v>
      </c>
      <c r="B553" t="s">
        <v>4308</v>
      </c>
      <c r="C553" t="s">
        <v>3360</v>
      </c>
      <c r="D553">
        <v>0.06</v>
      </c>
      <c r="E553">
        <v>0.05</v>
      </c>
      <c r="F553">
        <v>0.27</v>
      </c>
      <c r="G553">
        <v>0.23</v>
      </c>
      <c r="H553">
        <v>0.24</v>
      </c>
      <c r="I553">
        <v>0.47</v>
      </c>
      <c r="J553">
        <v>0.59</v>
      </c>
      <c r="K553">
        <v>0.41</v>
      </c>
      <c r="L553" s="83">
        <v>0.21</v>
      </c>
      <c r="M553">
        <v>0.03</v>
      </c>
      <c r="N553">
        <v>0.03</v>
      </c>
      <c r="O553">
        <v>0</v>
      </c>
      <c r="P553" t="s">
        <v>5312</v>
      </c>
      <c r="Q553" t="s">
        <v>5313</v>
      </c>
      <c r="R553" t="s">
        <v>4</v>
      </c>
      <c r="S553" t="s">
        <v>5329</v>
      </c>
      <c r="T553" t="s">
        <v>7648</v>
      </c>
    </row>
    <row r="554" spans="1:20" x14ac:dyDescent="0.25">
      <c r="A554" s="83" t="s">
        <v>493</v>
      </c>
      <c r="B554" t="s">
        <v>4309</v>
      </c>
      <c r="C554" t="s">
        <v>130</v>
      </c>
      <c r="D554">
        <v>0.22</v>
      </c>
      <c r="E554">
        <v>0.42</v>
      </c>
      <c r="F554">
        <v>0.48</v>
      </c>
      <c r="G554">
        <v>0.55000000000000004</v>
      </c>
      <c r="H554">
        <v>0.59</v>
      </c>
      <c r="I554">
        <v>0.74</v>
      </c>
      <c r="J554">
        <v>0.64</v>
      </c>
      <c r="K554">
        <v>0.65</v>
      </c>
      <c r="L554" s="83">
        <v>0.75</v>
      </c>
      <c r="M554">
        <v>0.71</v>
      </c>
      <c r="N554">
        <v>0.48</v>
      </c>
      <c r="O554">
        <v>0.33</v>
      </c>
      <c r="P554" t="s">
        <v>5312</v>
      </c>
      <c r="Q554" t="s">
        <v>5313</v>
      </c>
      <c r="R554" t="s">
        <v>5314</v>
      </c>
      <c r="S554" t="s">
        <v>5315</v>
      </c>
      <c r="T554" t="s">
        <v>5315</v>
      </c>
    </row>
    <row r="555" spans="1:20" x14ac:dyDescent="0.25">
      <c r="A555" s="83" t="s">
        <v>4310</v>
      </c>
      <c r="B555" t="s">
        <v>4311</v>
      </c>
      <c r="C555" t="s">
        <v>130</v>
      </c>
      <c r="D555">
        <v>9.6</v>
      </c>
      <c r="E555">
        <v>9.6</v>
      </c>
      <c r="F555">
        <v>9.6</v>
      </c>
      <c r="G555">
        <v>9.6</v>
      </c>
      <c r="H555">
        <v>9.6</v>
      </c>
      <c r="I555">
        <v>9.6</v>
      </c>
      <c r="J555">
        <v>9.6</v>
      </c>
      <c r="K555">
        <v>9.6</v>
      </c>
      <c r="L555" s="83">
        <v>9.6</v>
      </c>
      <c r="M555">
        <v>9.6</v>
      </c>
      <c r="N555">
        <v>9.6</v>
      </c>
      <c r="O555">
        <v>9.6</v>
      </c>
      <c r="P555" t="s">
        <v>5319</v>
      </c>
      <c r="Q555" t="s">
        <v>5313</v>
      </c>
      <c r="R555" t="s">
        <v>5314</v>
      </c>
      <c r="S555" t="s">
        <v>5407</v>
      </c>
      <c r="T555" t="s">
        <v>5408</v>
      </c>
    </row>
    <row r="556" spans="1:20" x14ac:dyDescent="0.25">
      <c r="A556" s="83" t="s">
        <v>4312</v>
      </c>
      <c r="B556" t="s">
        <v>4313</v>
      </c>
      <c r="C556" t="s">
        <v>224</v>
      </c>
      <c r="D556">
        <v>210</v>
      </c>
      <c r="E556">
        <v>210</v>
      </c>
      <c r="F556">
        <v>210</v>
      </c>
      <c r="G556">
        <v>210</v>
      </c>
      <c r="H556">
        <v>210</v>
      </c>
      <c r="I556">
        <v>210</v>
      </c>
      <c r="J556">
        <v>210</v>
      </c>
      <c r="K556">
        <v>210</v>
      </c>
      <c r="L556" s="83">
        <v>210</v>
      </c>
      <c r="M556">
        <v>210</v>
      </c>
      <c r="N556">
        <v>210</v>
      </c>
      <c r="O556">
        <v>210</v>
      </c>
      <c r="P556" t="s">
        <v>5319</v>
      </c>
      <c r="Q556" t="s">
        <v>5313</v>
      </c>
      <c r="R556" t="s">
        <v>5314</v>
      </c>
      <c r="S556" t="s">
        <v>5315</v>
      </c>
      <c r="T556" t="s">
        <v>5315</v>
      </c>
    </row>
    <row r="557" spans="1:20" x14ac:dyDescent="0.25">
      <c r="A557" s="83" t="s">
        <v>653</v>
      </c>
      <c r="B557" t="s">
        <v>4314</v>
      </c>
      <c r="C557" t="s">
        <v>130</v>
      </c>
      <c r="D557">
        <v>0.2</v>
      </c>
      <c r="E557">
        <v>0.15</v>
      </c>
      <c r="F557">
        <v>0.9</v>
      </c>
      <c r="G557">
        <v>0.75</v>
      </c>
      <c r="H557">
        <v>0.8</v>
      </c>
      <c r="I557">
        <v>1.55</v>
      </c>
      <c r="J557">
        <v>1.95</v>
      </c>
      <c r="K557">
        <v>1.35</v>
      </c>
      <c r="L557" s="83">
        <v>0.7</v>
      </c>
      <c r="M557">
        <v>0.1</v>
      </c>
      <c r="N557">
        <v>0.1</v>
      </c>
      <c r="O557">
        <v>0</v>
      </c>
      <c r="P557" t="s">
        <v>5312</v>
      </c>
      <c r="Q557" t="s">
        <v>5313</v>
      </c>
      <c r="R557" t="s">
        <v>5314</v>
      </c>
      <c r="S557" t="s">
        <v>5315</v>
      </c>
      <c r="T557" t="s">
        <v>5315</v>
      </c>
    </row>
    <row r="558" spans="1:20" x14ac:dyDescent="0.25">
      <c r="A558" s="83" t="s">
        <v>959</v>
      </c>
      <c r="B558" t="s">
        <v>4316</v>
      </c>
      <c r="C558" t="s">
        <v>130</v>
      </c>
      <c r="D558">
        <v>0</v>
      </c>
      <c r="E558">
        <v>0</v>
      </c>
      <c r="F558">
        <v>0</v>
      </c>
      <c r="G558">
        <v>0</v>
      </c>
      <c r="H558">
        <v>0</v>
      </c>
      <c r="I558">
        <v>0</v>
      </c>
      <c r="J558">
        <v>0</v>
      </c>
      <c r="K558">
        <v>0</v>
      </c>
      <c r="L558" s="83">
        <v>0</v>
      </c>
      <c r="M558">
        <v>0</v>
      </c>
      <c r="N558">
        <v>0</v>
      </c>
      <c r="O558">
        <v>0</v>
      </c>
      <c r="P558" t="s">
        <v>5312</v>
      </c>
      <c r="Q558" t="s">
        <v>5313</v>
      </c>
      <c r="R558" t="s">
        <v>5318</v>
      </c>
      <c r="S558" t="s">
        <v>5315</v>
      </c>
      <c r="T558" t="s">
        <v>5315</v>
      </c>
    </row>
    <row r="559" spans="1:20" x14ac:dyDescent="0.25">
      <c r="A559" s="83" t="s">
        <v>956</v>
      </c>
      <c r="B559" t="s">
        <v>4317</v>
      </c>
      <c r="C559" t="s">
        <v>130</v>
      </c>
      <c r="D559">
        <v>0</v>
      </c>
      <c r="E559">
        <v>0</v>
      </c>
      <c r="F559">
        <v>0</v>
      </c>
      <c r="G559">
        <v>0</v>
      </c>
      <c r="H559">
        <v>0</v>
      </c>
      <c r="I559">
        <v>0</v>
      </c>
      <c r="J559">
        <v>0</v>
      </c>
      <c r="K559">
        <v>0</v>
      </c>
      <c r="L559" s="83">
        <v>0</v>
      </c>
      <c r="M559">
        <v>0</v>
      </c>
      <c r="N559">
        <v>0</v>
      </c>
      <c r="O559">
        <v>0</v>
      </c>
      <c r="P559" t="s">
        <v>5312</v>
      </c>
      <c r="Q559" t="s">
        <v>5313</v>
      </c>
      <c r="R559" t="s">
        <v>5318</v>
      </c>
      <c r="S559" t="s">
        <v>5315</v>
      </c>
      <c r="T559" t="s">
        <v>5315</v>
      </c>
    </row>
    <row r="560" spans="1:20" x14ac:dyDescent="0.25">
      <c r="A560" s="83" t="s">
        <v>407</v>
      </c>
      <c r="B560" t="s">
        <v>406</v>
      </c>
      <c r="C560" t="s">
        <v>130</v>
      </c>
      <c r="D560">
        <v>3.36</v>
      </c>
      <c r="E560">
        <v>3.36</v>
      </c>
      <c r="F560">
        <v>3.36</v>
      </c>
      <c r="G560">
        <v>3.36</v>
      </c>
      <c r="H560">
        <v>3.36</v>
      </c>
      <c r="I560">
        <v>3.36</v>
      </c>
      <c r="J560">
        <v>3.36</v>
      </c>
      <c r="K560">
        <v>3.36</v>
      </c>
      <c r="L560" s="83">
        <v>3.36</v>
      </c>
      <c r="M560">
        <v>3.36</v>
      </c>
      <c r="N560">
        <v>3.36</v>
      </c>
      <c r="O560">
        <v>3.36</v>
      </c>
      <c r="P560" t="s">
        <v>5319</v>
      </c>
      <c r="Q560" t="s">
        <v>5313</v>
      </c>
      <c r="R560" t="s">
        <v>5314</v>
      </c>
      <c r="S560" t="s">
        <v>5407</v>
      </c>
      <c r="T560" t="s">
        <v>5408</v>
      </c>
    </row>
    <row r="561" spans="1:20" x14ac:dyDescent="0.25">
      <c r="A561" s="83" t="s">
        <v>4319</v>
      </c>
      <c r="B561" t="s">
        <v>4320</v>
      </c>
      <c r="C561" t="s">
        <v>3360</v>
      </c>
      <c r="D561">
        <v>0</v>
      </c>
      <c r="E561">
        <v>0</v>
      </c>
      <c r="F561">
        <v>0</v>
      </c>
      <c r="G561">
        <v>0</v>
      </c>
      <c r="H561">
        <v>0</v>
      </c>
      <c r="I561">
        <v>0</v>
      </c>
      <c r="J561">
        <v>0</v>
      </c>
      <c r="K561">
        <v>0</v>
      </c>
      <c r="L561" s="83">
        <v>0</v>
      </c>
      <c r="M561">
        <v>0</v>
      </c>
      <c r="N561">
        <v>0</v>
      </c>
      <c r="O561">
        <v>0</v>
      </c>
      <c r="P561" t="s">
        <v>5312</v>
      </c>
      <c r="Q561" t="s">
        <v>5313</v>
      </c>
      <c r="R561" t="s">
        <v>5314</v>
      </c>
      <c r="S561" t="s">
        <v>5315</v>
      </c>
      <c r="T561" t="s">
        <v>5315</v>
      </c>
    </row>
    <row r="562" spans="1:20" x14ac:dyDescent="0.25">
      <c r="A562" s="83" t="s">
        <v>2935</v>
      </c>
      <c r="B562" t="s">
        <v>4321</v>
      </c>
      <c r="C562" t="s">
        <v>3346</v>
      </c>
      <c r="D562">
        <v>0</v>
      </c>
      <c r="E562">
        <v>0</v>
      </c>
      <c r="F562">
        <v>0</v>
      </c>
      <c r="G562">
        <v>0</v>
      </c>
      <c r="H562">
        <v>0</v>
      </c>
      <c r="I562">
        <v>0</v>
      </c>
      <c r="J562">
        <v>0</v>
      </c>
      <c r="K562">
        <v>0</v>
      </c>
      <c r="L562" s="83">
        <v>0</v>
      </c>
      <c r="M562">
        <v>0</v>
      </c>
      <c r="N562">
        <v>0</v>
      </c>
      <c r="O562">
        <v>0</v>
      </c>
      <c r="P562" t="s">
        <v>5312</v>
      </c>
      <c r="Q562" t="s">
        <v>5317</v>
      </c>
      <c r="R562" t="s">
        <v>5314</v>
      </c>
      <c r="S562" t="s">
        <v>5315</v>
      </c>
      <c r="T562" t="s">
        <v>5315</v>
      </c>
    </row>
    <row r="563" spans="1:20" x14ac:dyDescent="0.25">
      <c r="A563" s="83" t="s">
        <v>4292</v>
      </c>
      <c r="B563" t="s">
        <v>4293</v>
      </c>
      <c r="C563" t="s">
        <v>3455</v>
      </c>
      <c r="D563">
        <v>593.16</v>
      </c>
      <c r="E563">
        <v>593.16</v>
      </c>
      <c r="F563">
        <v>593.16</v>
      </c>
      <c r="G563">
        <v>593.16</v>
      </c>
      <c r="H563">
        <v>585</v>
      </c>
      <c r="I563">
        <v>575</v>
      </c>
      <c r="J563">
        <v>570</v>
      </c>
      <c r="K563">
        <v>570</v>
      </c>
      <c r="L563" s="83">
        <v>580</v>
      </c>
      <c r="M563">
        <v>593.16</v>
      </c>
      <c r="N563">
        <v>593.16</v>
      </c>
      <c r="O563">
        <v>593.16</v>
      </c>
      <c r="P563" t="s">
        <v>5319</v>
      </c>
      <c r="Q563" t="s">
        <v>5313</v>
      </c>
      <c r="R563" t="s">
        <v>5314</v>
      </c>
      <c r="S563" t="s">
        <v>5315</v>
      </c>
      <c r="T563" t="s">
        <v>5315</v>
      </c>
    </row>
    <row r="564" spans="1:20" x14ac:dyDescent="0.25">
      <c r="A564" s="83" t="s">
        <v>2072</v>
      </c>
      <c r="B564" t="s">
        <v>4329</v>
      </c>
      <c r="C564" t="s">
        <v>3360</v>
      </c>
      <c r="D564">
        <v>1.0900000000000001</v>
      </c>
      <c r="E564">
        <v>0.94</v>
      </c>
      <c r="F564">
        <v>2.19</v>
      </c>
      <c r="G564">
        <v>1.95</v>
      </c>
      <c r="H564">
        <v>1.95</v>
      </c>
      <c r="I564">
        <v>2.58</v>
      </c>
      <c r="J564">
        <v>1.8</v>
      </c>
      <c r="K564">
        <v>1.64</v>
      </c>
      <c r="L564" s="83">
        <v>1.17</v>
      </c>
      <c r="M564">
        <v>0.62</v>
      </c>
      <c r="N564">
        <v>0.94</v>
      </c>
      <c r="O564">
        <v>1.02</v>
      </c>
      <c r="P564" t="s">
        <v>5312</v>
      </c>
      <c r="Q564" t="s">
        <v>5317</v>
      </c>
      <c r="R564" t="s">
        <v>5314</v>
      </c>
      <c r="S564" t="s">
        <v>5315</v>
      </c>
      <c r="T564" t="s">
        <v>5315</v>
      </c>
    </row>
    <row r="565" spans="1:20" x14ac:dyDescent="0.25">
      <c r="A565" s="83" t="s">
        <v>2027</v>
      </c>
      <c r="B565" t="s">
        <v>2345</v>
      </c>
      <c r="C565" t="s">
        <v>3360</v>
      </c>
      <c r="D565">
        <v>0.42</v>
      </c>
      <c r="E565">
        <v>0.36</v>
      </c>
      <c r="F565">
        <v>0.84</v>
      </c>
      <c r="G565">
        <v>0.75</v>
      </c>
      <c r="H565">
        <v>0.75</v>
      </c>
      <c r="I565">
        <v>0.99</v>
      </c>
      <c r="J565">
        <v>0.69</v>
      </c>
      <c r="K565">
        <v>0.63</v>
      </c>
      <c r="L565" s="83">
        <v>0.45</v>
      </c>
      <c r="M565">
        <v>0.24</v>
      </c>
      <c r="N565">
        <v>0.36</v>
      </c>
      <c r="O565">
        <v>0.39</v>
      </c>
      <c r="P565" t="s">
        <v>5312</v>
      </c>
      <c r="Q565" t="s">
        <v>5317</v>
      </c>
      <c r="R565" t="s">
        <v>5314</v>
      </c>
      <c r="S565" t="s">
        <v>5315</v>
      </c>
      <c r="T565" t="s">
        <v>5315</v>
      </c>
    </row>
    <row r="566" spans="1:20" x14ac:dyDescent="0.25">
      <c r="A566" s="83" t="s">
        <v>2171</v>
      </c>
      <c r="B566" t="s">
        <v>4330</v>
      </c>
      <c r="C566" t="s">
        <v>3360</v>
      </c>
      <c r="D566">
        <v>1.04</v>
      </c>
      <c r="E566">
        <v>0.89</v>
      </c>
      <c r="F566">
        <v>2.09</v>
      </c>
      <c r="G566">
        <v>1.86</v>
      </c>
      <c r="H566">
        <v>1.86</v>
      </c>
      <c r="I566">
        <v>2.46</v>
      </c>
      <c r="J566">
        <v>1.71</v>
      </c>
      <c r="K566">
        <v>1.56</v>
      </c>
      <c r="L566" s="83">
        <v>1.1200000000000001</v>
      </c>
      <c r="M566">
        <v>0.6</v>
      </c>
      <c r="N566">
        <v>0.89</v>
      </c>
      <c r="O566">
        <v>0.97</v>
      </c>
      <c r="P566" t="s">
        <v>5312</v>
      </c>
      <c r="Q566" t="s">
        <v>5317</v>
      </c>
      <c r="R566" t="s">
        <v>5314</v>
      </c>
      <c r="S566" t="s">
        <v>5315</v>
      </c>
      <c r="T566" t="s">
        <v>5315</v>
      </c>
    </row>
    <row r="567" spans="1:20" x14ac:dyDescent="0.25">
      <c r="A567" s="83" t="s">
        <v>2346</v>
      </c>
      <c r="B567" t="s">
        <v>4331</v>
      </c>
      <c r="C567" t="s">
        <v>3360</v>
      </c>
      <c r="D567">
        <v>1.05</v>
      </c>
      <c r="E567">
        <v>0.9</v>
      </c>
      <c r="F567">
        <v>2.1</v>
      </c>
      <c r="G567">
        <v>1.88</v>
      </c>
      <c r="H567">
        <v>1.88</v>
      </c>
      <c r="I567">
        <v>2.48</v>
      </c>
      <c r="J567">
        <v>1.73</v>
      </c>
      <c r="K567">
        <v>1.58</v>
      </c>
      <c r="L567" s="83">
        <v>1.1299999999999999</v>
      </c>
      <c r="M567">
        <v>0.6</v>
      </c>
      <c r="N567">
        <v>0.9</v>
      </c>
      <c r="O567">
        <v>0.98</v>
      </c>
      <c r="P567" t="s">
        <v>5312</v>
      </c>
      <c r="Q567" t="s">
        <v>5317</v>
      </c>
      <c r="R567" t="s">
        <v>5314</v>
      </c>
      <c r="S567" t="s">
        <v>5315</v>
      </c>
      <c r="T567" t="s">
        <v>5315</v>
      </c>
    </row>
    <row r="568" spans="1:20" x14ac:dyDescent="0.25">
      <c r="A568" s="83" t="s">
        <v>4332</v>
      </c>
      <c r="B568" t="s">
        <v>4333</v>
      </c>
      <c r="C568" t="s">
        <v>3346</v>
      </c>
      <c r="D568" s="91">
        <v>1.1200000000000001</v>
      </c>
      <c r="E568" s="91">
        <v>0.39</v>
      </c>
      <c r="F568" s="91">
        <v>0.85</v>
      </c>
      <c r="G568" s="91">
        <v>0.89</v>
      </c>
      <c r="H568" s="91">
        <v>0.86</v>
      </c>
      <c r="I568" s="91">
        <v>0.76</v>
      </c>
      <c r="J568" s="91">
        <v>0.81</v>
      </c>
      <c r="K568" s="91">
        <v>1.2</v>
      </c>
      <c r="L568" s="95">
        <v>1.66</v>
      </c>
      <c r="M568" s="91">
        <v>1.68</v>
      </c>
      <c r="N568" s="91">
        <v>1.59</v>
      </c>
      <c r="O568" s="91">
        <v>0.92</v>
      </c>
      <c r="P568" t="s">
        <v>5312</v>
      </c>
      <c r="Q568" t="s">
        <v>5317</v>
      </c>
      <c r="R568" t="s">
        <v>5314</v>
      </c>
      <c r="S568" t="s">
        <v>5315</v>
      </c>
      <c r="T568" t="s">
        <v>5315</v>
      </c>
    </row>
    <row r="569" spans="1:20" x14ac:dyDescent="0.25">
      <c r="A569" s="83" t="s">
        <v>5481</v>
      </c>
      <c r="B569" t="s">
        <v>5482</v>
      </c>
      <c r="C569" t="s">
        <v>3346</v>
      </c>
      <c r="D569">
        <v>0.12</v>
      </c>
      <c r="E569">
        <v>0.09</v>
      </c>
      <c r="F569">
        <v>0.54</v>
      </c>
      <c r="G569">
        <v>0.45</v>
      </c>
      <c r="H569">
        <v>0.48</v>
      </c>
      <c r="I569">
        <v>0.93</v>
      </c>
      <c r="J569">
        <v>1.17</v>
      </c>
      <c r="K569">
        <v>0.81</v>
      </c>
      <c r="L569" s="83">
        <v>0.42</v>
      </c>
      <c r="M569">
        <v>0.06</v>
      </c>
      <c r="N569">
        <v>0.06</v>
      </c>
      <c r="O569">
        <v>0</v>
      </c>
      <c r="P569" t="s">
        <v>5312</v>
      </c>
      <c r="Q569" t="s">
        <v>5317</v>
      </c>
      <c r="R569" t="s">
        <v>5314</v>
      </c>
      <c r="S569" t="s">
        <v>5315</v>
      </c>
      <c r="T569" t="s">
        <v>5315</v>
      </c>
    </row>
    <row r="570" spans="1:20" x14ac:dyDescent="0.25">
      <c r="A570" s="83" t="s">
        <v>5483</v>
      </c>
      <c r="B570" t="s">
        <v>5484</v>
      </c>
      <c r="C570" t="s">
        <v>3346</v>
      </c>
      <c r="D570">
        <v>10</v>
      </c>
      <c r="E570">
        <v>10</v>
      </c>
      <c r="F570">
        <v>10</v>
      </c>
      <c r="G570">
        <v>10</v>
      </c>
      <c r="H570">
        <v>10</v>
      </c>
      <c r="I570">
        <v>10</v>
      </c>
      <c r="J570">
        <v>10</v>
      </c>
      <c r="K570">
        <v>10</v>
      </c>
      <c r="L570" s="83">
        <v>10</v>
      </c>
      <c r="M570">
        <v>10</v>
      </c>
      <c r="N570">
        <v>10</v>
      </c>
      <c r="O570">
        <v>10</v>
      </c>
      <c r="P570" t="s">
        <v>5312</v>
      </c>
      <c r="Q570" t="s">
        <v>5317</v>
      </c>
      <c r="R570" t="s">
        <v>5314</v>
      </c>
      <c r="S570" t="s">
        <v>5315</v>
      </c>
      <c r="T570" t="s">
        <v>5315</v>
      </c>
    </row>
    <row r="571" spans="1:20" x14ac:dyDescent="0.25">
      <c r="A571" s="83" t="s">
        <v>5485</v>
      </c>
      <c r="B571" t="s">
        <v>5486</v>
      </c>
      <c r="C571" t="s">
        <v>3346</v>
      </c>
      <c r="D571">
        <v>10</v>
      </c>
      <c r="E571">
        <v>10</v>
      </c>
      <c r="F571">
        <v>10</v>
      </c>
      <c r="G571">
        <v>10</v>
      </c>
      <c r="H571">
        <v>10</v>
      </c>
      <c r="I571">
        <v>10</v>
      </c>
      <c r="J571">
        <v>10</v>
      </c>
      <c r="K571">
        <v>10</v>
      </c>
      <c r="L571" s="83">
        <v>10</v>
      </c>
      <c r="M571">
        <v>10</v>
      </c>
      <c r="N571">
        <v>10</v>
      </c>
      <c r="O571">
        <v>10</v>
      </c>
      <c r="P571" t="s">
        <v>5312</v>
      </c>
      <c r="Q571" t="s">
        <v>5317</v>
      </c>
      <c r="R571" t="s">
        <v>5314</v>
      </c>
      <c r="S571" t="s">
        <v>5315</v>
      </c>
      <c r="T571" t="s">
        <v>5315</v>
      </c>
    </row>
    <row r="572" spans="1:20" x14ac:dyDescent="0.25">
      <c r="A572" s="83" t="s">
        <v>1391</v>
      </c>
      <c r="B572" t="s">
        <v>4334</v>
      </c>
      <c r="C572" t="s">
        <v>3346</v>
      </c>
      <c r="D572">
        <v>0.22</v>
      </c>
      <c r="E572">
        <v>0.17</v>
      </c>
      <c r="F572">
        <v>0.99</v>
      </c>
      <c r="G572">
        <v>0.83</v>
      </c>
      <c r="H572">
        <v>0.88</v>
      </c>
      <c r="I572">
        <v>1.71</v>
      </c>
      <c r="J572">
        <v>2.15</v>
      </c>
      <c r="K572">
        <v>1.49</v>
      </c>
      <c r="L572" s="83">
        <v>0.77</v>
      </c>
      <c r="M572">
        <v>0.11</v>
      </c>
      <c r="N572">
        <v>0.11</v>
      </c>
      <c r="O572">
        <v>0</v>
      </c>
      <c r="P572" t="s">
        <v>5312</v>
      </c>
      <c r="Q572" t="s">
        <v>5317</v>
      </c>
      <c r="R572" t="s">
        <v>5314</v>
      </c>
      <c r="S572" t="s">
        <v>5315</v>
      </c>
      <c r="T572" t="s">
        <v>5315</v>
      </c>
    </row>
    <row r="573" spans="1:20" x14ac:dyDescent="0.25">
      <c r="A573" s="83" t="s">
        <v>1441</v>
      </c>
      <c r="B573" t="s">
        <v>4335</v>
      </c>
      <c r="C573" t="s">
        <v>3346</v>
      </c>
      <c r="D573">
        <v>0.06</v>
      </c>
      <c r="E573">
        <v>0.05</v>
      </c>
      <c r="F573">
        <v>0.27</v>
      </c>
      <c r="G573">
        <v>0.23</v>
      </c>
      <c r="H573">
        <v>0.24</v>
      </c>
      <c r="I573">
        <v>0.47</v>
      </c>
      <c r="J573">
        <v>0.59</v>
      </c>
      <c r="K573">
        <v>0.41</v>
      </c>
      <c r="L573" s="83">
        <v>0.21</v>
      </c>
      <c r="M573">
        <v>0.03</v>
      </c>
      <c r="N573">
        <v>0.03</v>
      </c>
      <c r="O573">
        <v>0</v>
      </c>
      <c r="P573" t="s">
        <v>5312</v>
      </c>
      <c r="Q573" t="s">
        <v>5317</v>
      </c>
      <c r="R573" t="s">
        <v>5314</v>
      </c>
      <c r="S573" t="s">
        <v>5315</v>
      </c>
      <c r="T573" t="s">
        <v>5315</v>
      </c>
    </row>
    <row r="574" spans="1:20" x14ac:dyDescent="0.25">
      <c r="A574" s="83" t="s">
        <v>1444</v>
      </c>
      <c r="B574" t="s">
        <v>4336</v>
      </c>
      <c r="C574" t="s">
        <v>3346</v>
      </c>
      <c r="D574">
        <v>0.04</v>
      </c>
      <c r="E574">
        <v>0.03</v>
      </c>
      <c r="F574">
        <v>0.18</v>
      </c>
      <c r="G574">
        <v>0.15</v>
      </c>
      <c r="H574">
        <v>0.16</v>
      </c>
      <c r="I574">
        <v>0.31</v>
      </c>
      <c r="J574">
        <v>0.39</v>
      </c>
      <c r="K574">
        <v>0.27</v>
      </c>
      <c r="L574" s="83">
        <v>0.14000000000000001</v>
      </c>
      <c r="M574">
        <v>0.02</v>
      </c>
      <c r="N574">
        <v>0.02</v>
      </c>
      <c r="O574">
        <v>0</v>
      </c>
      <c r="P574" t="s">
        <v>5312</v>
      </c>
      <c r="Q574" t="s">
        <v>5317</v>
      </c>
      <c r="R574" t="s">
        <v>5314</v>
      </c>
      <c r="S574" t="s">
        <v>5315</v>
      </c>
      <c r="T574" t="s">
        <v>5315</v>
      </c>
    </row>
    <row r="575" spans="1:20" x14ac:dyDescent="0.25">
      <c r="A575" s="83" t="s">
        <v>4337</v>
      </c>
      <c r="B575" t="s">
        <v>4338</v>
      </c>
      <c r="C575" t="s">
        <v>3346</v>
      </c>
      <c r="D575" s="91">
        <v>0.96</v>
      </c>
      <c r="E575" s="91">
        <v>0.41</v>
      </c>
      <c r="F575" s="91">
        <v>0.55000000000000004</v>
      </c>
      <c r="G575" s="91">
        <v>0.91</v>
      </c>
      <c r="H575" s="91">
        <v>0.85</v>
      </c>
      <c r="I575" s="91">
        <v>0.9</v>
      </c>
      <c r="J575" s="91">
        <v>0.84</v>
      </c>
      <c r="K575" s="91">
        <v>0.21</v>
      </c>
      <c r="L575" s="95">
        <v>0.37</v>
      </c>
      <c r="M575" s="91">
        <v>1.61</v>
      </c>
      <c r="N575" s="91">
        <v>1.71</v>
      </c>
      <c r="O575" s="91">
        <v>0.95</v>
      </c>
      <c r="P575" t="s">
        <v>5312</v>
      </c>
      <c r="Q575" t="s">
        <v>5317</v>
      </c>
      <c r="R575" t="s">
        <v>5314</v>
      </c>
      <c r="S575" t="s">
        <v>5315</v>
      </c>
      <c r="T575" t="s">
        <v>5315</v>
      </c>
    </row>
    <row r="576" spans="1:20" x14ac:dyDescent="0.25">
      <c r="A576" s="83" t="s">
        <v>4187</v>
      </c>
      <c r="B576" t="s">
        <v>4188</v>
      </c>
      <c r="C576" t="s">
        <v>3346</v>
      </c>
      <c r="D576">
        <v>46</v>
      </c>
      <c r="E576">
        <v>46</v>
      </c>
      <c r="F576">
        <v>46</v>
      </c>
      <c r="G576">
        <v>46</v>
      </c>
      <c r="H576">
        <v>46</v>
      </c>
      <c r="I576">
        <v>46</v>
      </c>
      <c r="J576">
        <v>46</v>
      </c>
      <c r="K576">
        <v>46</v>
      </c>
      <c r="L576" s="83">
        <v>46</v>
      </c>
      <c r="M576">
        <v>46</v>
      </c>
      <c r="N576">
        <v>46</v>
      </c>
      <c r="O576">
        <v>46</v>
      </c>
      <c r="P576" t="s">
        <v>5319</v>
      </c>
      <c r="Q576" t="s">
        <v>5317</v>
      </c>
      <c r="R576" t="s">
        <v>5314</v>
      </c>
      <c r="S576" t="s">
        <v>5315</v>
      </c>
      <c r="T576" t="s">
        <v>5315</v>
      </c>
    </row>
    <row r="577" spans="1:20" x14ac:dyDescent="0.25">
      <c r="A577" s="83" t="s">
        <v>4345</v>
      </c>
      <c r="B577" t="s">
        <v>4346</v>
      </c>
      <c r="C577" t="s">
        <v>3346</v>
      </c>
      <c r="D577">
        <v>1.9</v>
      </c>
      <c r="E577">
        <v>1.9</v>
      </c>
      <c r="F577">
        <v>2</v>
      </c>
      <c r="G577">
        <v>2.7</v>
      </c>
      <c r="H577">
        <v>1.4</v>
      </c>
      <c r="I577">
        <v>1.6</v>
      </c>
      <c r="J577">
        <v>1.8</v>
      </c>
      <c r="K577">
        <v>1.8</v>
      </c>
      <c r="L577" s="83">
        <v>1.8</v>
      </c>
      <c r="M577">
        <v>1.5</v>
      </c>
      <c r="N577">
        <v>1.4</v>
      </c>
      <c r="O577">
        <v>1.1000000000000001</v>
      </c>
      <c r="P577" t="s">
        <v>5319</v>
      </c>
      <c r="Q577" t="s">
        <v>5317</v>
      </c>
      <c r="R577" t="s">
        <v>5314</v>
      </c>
      <c r="S577" t="s">
        <v>5315</v>
      </c>
      <c r="T577" t="s">
        <v>5315</v>
      </c>
    </row>
    <row r="578" spans="1:20" x14ac:dyDescent="0.25">
      <c r="A578" s="83" t="s">
        <v>4347</v>
      </c>
      <c r="B578" t="s">
        <v>4348</v>
      </c>
      <c r="C578" t="s">
        <v>3455</v>
      </c>
      <c r="D578">
        <v>0.01</v>
      </c>
      <c r="E578">
        <v>0.01</v>
      </c>
      <c r="F578">
        <v>0.01</v>
      </c>
      <c r="G578">
        <v>0.01</v>
      </c>
      <c r="H578">
        <v>0.01</v>
      </c>
      <c r="I578">
        <v>0.01</v>
      </c>
      <c r="J578">
        <v>0.01</v>
      </c>
      <c r="K578">
        <v>0.01</v>
      </c>
      <c r="L578" s="83">
        <v>0.01</v>
      </c>
      <c r="M578">
        <v>0.01</v>
      </c>
      <c r="N578">
        <v>0.01</v>
      </c>
      <c r="O578">
        <v>0.01</v>
      </c>
      <c r="P578" t="s">
        <v>5312</v>
      </c>
      <c r="Q578" t="s">
        <v>5313</v>
      </c>
      <c r="R578" t="s">
        <v>5314</v>
      </c>
      <c r="S578" t="s">
        <v>5315</v>
      </c>
      <c r="T578" t="s">
        <v>5315</v>
      </c>
    </row>
    <row r="579" spans="1:20" x14ac:dyDescent="0.25">
      <c r="A579" s="83" t="s">
        <v>3423</v>
      </c>
      <c r="B579" t="s">
        <v>3424</v>
      </c>
      <c r="C579" t="s">
        <v>3360</v>
      </c>
      <c r="D579">
        <v>44.55</v>
      </c>
      <c r="E579">
        <v>43</v>
      </c>
      <c r="F579">
        <v>43</v>
      </c>
      <c r="G579">
        <v>43</v>
      </c>
      <c r="H579">
        <v>43</v>
      </c>
      <c r="I579">
        <v>42.48</v>
      </c>
      <c r="J579">
        <v>42</v>
      </c>
      <c r="K579">
        <v>42</v>
      </c>
      <c r="L579" s="83">
        <v>42.12</v>
      </c>
      <c r="M579">
        <v>42.5</v>
      </c>
      <c r="N579">
        <v>43.91</v>
      </c>
      <c r="O579">
        <v>44.14</v>
      </c>
      <c r="P579" t="s">
        <v>5319</v>
      </c>
      <c r="Q579" t="s">
        <v>5313</v>
      </c>
      <c r="R579" t="s">
        <v>5314</v>
      </c>
      <c r="S579" t="s">
        <v>5315</v>
      </c>
      <c r="T579" t="s">
        <v>5315</v>
      </c>
    </row>
    <row r="580" spans="1:20" x14ac:dyDescent="0.25">
      <c r="A580" s="83" t="s">
        <v>4352</v>
      </c>
      <c r="B580" t="s">
        <v>4352</v>
      </c>
      <c r="C580" t="s">
        <v>3455</v>
      </c>
      <c r="D580">
        <v>0</v>
      </c>
      <c r="E580">
        <v>0</v>
      </c>
      <c r="F580">
        <v>0</v>
      </c>
      <c r="G580">
        <v>0</v>
      </c>
      <c r="H580">
        <v>0</v>
      </c>
      <c r="I580">
        <v>0</v>
      </c>
      <c r="J580">
        <v>0</v>
      </c>
      <c r="K580">
        <v>0</v>
      </c>
      <c r="L580" s="83">
        <v>0</v>
      </c>
      <c r="M580">
        <v>0</v>
      </c>
      <c r="N580">
        <v>0</v>
      </c>
      <c r="O580">
        <v>0</v>
      </c>
      <c r="P580" t="s">
        <v>5312</v>
      </c>
      <c r="Q580" t="s">
        <v>5313</v>
      </c>
      <c r="R580" t="s">
        <v>5314</v>
      </c>
      <c r="S580" t="s">
        <v>5315</v>
      </c>
      <c r="T580" t="s">
        <v>5315</v>
      </c>
    </row>
    <row r="581" spans="1:20" x14ac:dyDescent="0.25">
      <c r="A581" s="83" t="s">
        <v>4170</v>
      </c>
      <c r="B581" t="s">
        <v>4171</v>
      </c>
      <c r="C581" s="89" t="s">
        <v>3334</v>
      </c>
      <c r="D581">
        <v>47.2</v>
      </c>
      <c r="E581">
        <v>47.2</v>
      </c>
      <c r="F581">
        <v>47.2</v>
      </c>
      <c r="G581">
        <v>47.2</v>
      </c>
      <c r="H581">
        <v>47.2</v>
      </c>
      <c r="I581">
        <v>47.2</v>
      </c>
      <c r="J581">
        <v>47.2</v>
      </c>
      <c r="K581">
        <v>47.2</v>
      </c>
      <c r="L581" s="83">
        <v>47.2</v>
      </c>
      <c r="M581">
        <v>47.2</v>
      </c>
      <c r="N581">
        <v>47.2</v>
      </c>
      <c r="O581">
        <v>47.2</v>
      </c>
      <c r="P581" s="89" t="s">
        <v>5319</v>
      </c>
      <c r="Q581" s="89" t="s">
        <v>5317</v>
      </c>
      <c r="R581" s="89" t="s">
        <v>5314</v>
      </c>
      <c r="T581" t="s">
        <v>5315</v>
      </c>
    </row>
    <row r="582" spans="1:20" x14ac:dyDescent="0.25">
      <c r="A582" s="83" t="s">
        <v>897</v>
      </c>
      <c r="B582" t="s">
        <v>4365</v>
      </c>
      <c r="C582" t="s">
        <v>130</v>
      </c>
      <c r="D582">
        <v>2.4</v>
      </c>
      <c r="E582">
        <v>1.8</v>
      </c>
      <c r="F582">
        <v>10.8</v>
      </c>
      <c r="G582">
        <v>9</v>
      </c>
      <c r="H582">
        <v>9.6</v>
      </c>
      <c r="I582">
        <v>18.600000000000001</v>
      </c>
      <c r="J582">
        <v>23.4</v>
      </c>
      <c r="K582">
        <v>16.2</v>
      </c>
      <c r="L582" s="83">
        <v>8.4</v>
      </c>
      <c r="M582">
        <v>1.2</v>
      </c>
      <c r="N582">
        <v>1.2</v>
      </c>
      <c r="O582">
        <v>0</v>
      </c>
      <c r="P582" t="s">
        <v>5312</v>
      </c>
      <c r="Q582" t="s">
        <v>5313</v>
      </c>
      <c r="R582" t="s">
        <v>5314</v>
      </c>
      <c r="S582" t="s">
        <v>5315</v>
      </c>
      <c r="T582" t="s">
        <v>5315</v>
      </c>
    </row>
    <row r="583" spans="1:20" x14ac:dyDescent="0.25">
      <c r="A583" s="83" t="s">
        <v>1800</v>
      </c>
      <c r="B583" t="s">
        <v>4366</v>
      </c>
      <c r="C583" t="s">
        <v>130</v>
      </c>
      <c r="D583">
        <v>0</v>
      </c>
      <c r="E583">
        <v>0</v>
      </c>
      <c r="F583">
        <v>0</v>
      </c>
      <c r="G583">
        <v>0</v>
      </c>
      <c r="H583">
        <v>0</v>
      </c>
      <c r="I583">
        <v>0</v>
      </c>
      <c r="J583">
        <v>0</v>
      </c>
      <c r="K583">
        <v>0</v>
      </c>
      <c r="L583" s="83">
        <v>0</v>
      </c>
      <c r="M583">
        <v>0</v>
      </c>
      <c r="N583">
        <v>0</v>
      </c>
      <c r="O583">
        <v>0</v>
      </c>
      <c r="P583" t="s">
        <v>5312</v>
      </c>
      <c r="Q583" t="s">
        <v>5313</v>
      </c>
      <c r="R583" t="s">
        <v>5318</v>
      </c>
      <c r="S583" t="s">
        <v>5315</v>
      </c>
      <c r="T583" t="s">
        <v>5315</v>
      </c>
    </row>
    <row r="584" spans="1:20" x14ac:dyDescent="0.25">
      <c r="A584" s="83" t="s">
        <v>4367</v>
      </c>
      <c r="B584" t="s">
        <v>4368</v>
      </c>
      <c r="C584" t="s">
        <v>3346</v>
      </c>
      <c r="D584">
        <v>14.26</v>
      </c>
      <c r="E584">
        <v>13.59</v>
      </c>
      <c r="F584">
        <v>14.27</v>
      </c>
      <c r="G584">
        <v>7.38</v>
      </c>
      <c r="H584">
        <v>5.83</v>
      </c>
      <c r="I584">
        <v>3.82</v>
      </c>
      <c r="J584">
        <v>3.56</v>
      </c>
      <c r="K584">
        <v>3.74</v>
      </c>
      <c r="L584" s="83">
        <v>3.03</v>
      </c>
      <c r="M584">
        <v>3.05</v>
      </c>
      <c r="N584">
        <v>2.96</v>
      </c>
      <c r="O584">
        <v>0.96</v>
      </c>
      <c r="P584" t="s">
        <v>5319</v>
      </c>
      <c r="Q584" t="s">
        <v>5317</v>
      </c>
      <c r="R584" t="s">
        <v>5314</v>
      </c>
      <c r="S584" t="s">
        <v>5315</v>
      </c>
      <c r="T584" t="s">
        <v>5315</v>
      </c>
    </row>
    <row r="585" spans="1:20" x14ac:dyDescent="0.25">
      <c r="A585" s="83" t="s">
        <v>1823</v>
      </c>
      <c r="B585" t="s">
        <v>4369</v>
      </c>
      <c r="C585" t="s">
        <v>3360</v>
      </c>
      <c r="D585">
        <v>0.8</v>
      </c>
      <c r="E585">
        <v>0.6</v>
      </c>
      <c r="F585">
        <v>3.6</v>
      </c>
      <c r="G585">
        <v>3</v>
      </c>
      <c r="H585">
        <v>3.2</v>
      </c>
      <c r="I585">
        <v>6.2</v>
      </c>
      <c r="J585">
        <v>7.8</v>
      </c>
      <c r="K585">
        <v>5.4</v>
      </c>
      <c r="L585" s="83">
        <v>2.8</v>
      </c>
      <c r="M585">
        <v>0.4</v>
      </c>
      <c r="N585">
        <v>0.4</v>
      </c>
      <c r="O585">
        <v>0</v>
      </c>
      <c r="P585" t="s">
        <v>5312</v>
      </c>
      <c r="Q585" t="s">
        <v>5317</v>
      </c>
      <c r="R585" t="s">
        <v>5314</v>
      </c>
      <c r="S585" t="s">
        <v>5315</v>
      </c>
      <c r="T585" t="s">
        <v>5315</v>
      </c>
    </row>
    <row r="586" spans="1:20" x14ac:dyDescent="0.25">
      <c r="A586" s="83" t="s">
        <v>1231</v>
      </c>
      <c r="B586" t="s">
        <v>4370</v>
      </c>
      <c r="C586" t="s">
        <v>3360</v>
      </c>
      <c r="D586">
        <v>0</v>
      </c>
      <c r="E586">
        <v>0</v>
      </c>
      <c r="F586">
        <v>0</v>
      </c>
      <c r="G586">
        <v>0</v>
      </c>
      <c r="H586">
        <v>0</v>
      </c>
      <c r="I586">
        <v>0</v>
      </c>
      <c r="J586">
        <v>0</v>
      </c>
      <c r="K586">
        <v>0</v>
      </c>
      <c r="L586" s="83">
        <v>0</v>
      </c>
      <c r="M586">
        <v>0</v>
      </c>
      <c r="N586">
        <v>0</v>
      </c>
      <c r="O586">
        <v>0</v>
      </c>
      <c r="P586" t="s">
        <v>5312</v>
      </c>
      <c r="Q586" t="s">
        <v>5317</v>
      </c>
      <c r="R586" t="s">
        <v>5314</v>
      </c>
      <c r="S586" t="s">
        <v>5315</v>
      </c>
      <c r="T586" t="s">
        <v>5315</v>
      </c>
    </row>
    <row r="587" spans="1:20" x14ac:dyDescent="0.25">
      <c r="A587" s="83" t="s">
        <v>5487</v>
      </c>
      <c r="B587" t="s">
        <v>5488</v>
      </c>
      <c r="C587" t="s">
        <v>3360</v>
      </c>
      <c r="D587">
        <v>0.67</v>
      </c>
      <c r="E587">
        <v>0.56999999999999995</v>
      </c>
      <c r="F587">
        <v>1.33</v>
      </c>
      <c r="G587">
        <v>1.19</v>
      </c>
      <c r="H587">
        <v>1.19</v>
      </c>
      <c r="I587">
        <v>1.57</v>
      </c>
      <c r="J587">
        <v>1.0900000000000001</v>
      </c>
      <c r="K587">
        <v>1</v>
      </c>
      <c r="L587" s="83">
        <v>0.71</v>
      </c>
      <c r="M587">
        <v>0.38</v>
      </c>
      <c r="N587">
        <v>0.56999999999999995</v>
      </c>
      <c r="O587">
        <v>0.62</v>
      </c>
      <c r="P587" t="s">
        <v>5312</v>
      </c>
      <c r="Q587" t="s">
        <v>5317</v>
      </c>
      <c r="R587" t="s">
        <v>5314</v>
      </c>
      <c r="S587" t="s">
        <v>5315</v>
      </c>
      <c r="T587" t="s">
        <v>5315</v>
      </c>
    </row>
    <row r="588" spans="1:20" x14ac:dyDescent="0.25">
      <c r="A588" s="83" t="s">
        <v>5489</v>
      </c>
      <c r="B588" t="s">
        <v>5490</v>
      </c>
      <c r="C588" t="s">
        <v>3360</v>
      </c>
      <c r="D588">
        <v>0.56999999999999995</v>
      </c>
      <c r="E588">
        <v>0.48</v>
      </c>
      <c r="F588">
        <v>1.1299999999999999</v>
      </c>
      <c r="G588">
        <v>1.01</v>
      </c>
      <c r="H588">
        <v>1.01</v>
      </c>
      <c r="I588">
        <v>1.33</v>
      </c>
      <c r="J588">
        <v>0.93</v>
      </c>
      <c r="K588">
        <v>0.85</v>
      </c>
      <c r="L588" s="83">
        <v>0.61</v>
      </c>
      <c r="M588">
        <v>0.32</v>
      </c>
      <c r="N588">
        <v>0.48</v>
      </c>
      <c r="O588">
        <v>0.53</v>
      </c>
      <c r="P588" t="s">
        <v>5312</v>
      </c>
      <c r="Q588" t="s">
        <v>5317</v>
      </c>
      <c r="R588" t="s">
        <v>5314</v>
      </c>
      <c r="S588" t="s">
        <v>5315</v>
      </c>
      <c r="T588" t="s">
        <v>5315</v>
      </c>
    </row>
    <row r="589" spans="1:20" x14ac:dyDescent="0.25">
      <c r="A589" s="83" t="s">
        <v>5491</v>
      </c>
      <c r="B589" t="s">
        <v>5492</v>
      </c>
      <c r="C589" t="s">
        <v>3360</v>
      </c>
      <c r="D589">
        <v>0.74</v>
      </c>
      <c r="E589">
        <v>0.63</v>
      </c>
      <c r="F589">
        <v>1.47</v>
      </c>
      <c r="G589">
        <v>1.31</v>
      </c>
      <c r="H589">
        <v>1.31</v>
      </c>
      <c r="I589">
        <v>1.73</v>
      </c>
      <c r="J589">
        <v>1.21</v>
      </c>
      <c r="K589">
        <v>1.1000000000000001</v>
      </c>
      <c r="L589" s="83">
        <v>0.79</v>
      </c>
      <c r="M589">
        <v>0.42</v>
      </c>
      <c r="N589">
        <v>0.63</v>
      </c>
      <c r="O589">
        <v>0.68</v>
      </c>
      <c r="P589" t="s">
        <v>5312</v>
      </c>
      <c r="Q589" t="s">
        <v>5317</v>
      </c>
      <c r="R589" t="s">
        <v>5314</v>
      </c>
      <c r="S589" t="s">
        <v>5315</v>
      </c>
      <c r="T589" t="s">
        <v>5315</v>
      </c>
    </row>
    <row r="590" spans="1:20" x14ac:dyDescent="0.25">
      <c r="A590" s="83" t="s">
        <v>5493</v>
      </c>
      <c r="B590" t="s">
        <v>5494</v>
      </c>
      <c r="C590" t="s">
        <v>3360</v>
      </c>
      <c r="D590">
        <v>0.67</v>
      </c>
      <c r="E590">
        <v>0.56999999999999995</v>
      </c>
      <c r="F590">
        <v>1.33</v>
      </c>
      <c r="G590">
        <v>1.19</v>
      </c>
      <c r="H590">
        <v>1.19</v>
      </c>
      <c r="I590">
        <v>1.57</v>
      </c>
      <c r="J590">
        <v>1.0900000000000001</v>
      </c>
      <c r="K590">
        <v>1</v>
      </c>
      <c r="L590" s="83">
        <v>0.71</v>
      </c>
      <c r="M590">
        <v>0.38</v>
      </c>
      <c r="N590">
        <v>0.56999999999999995</v>
      </c>
      <c r="O590">
        <v>0.62</v>
      </c>
      <c r="P590" t="s">
        <v>5312</v>
      </c>
      <c r="Q590" t="s">
        <v>5317</v>
      </c>
      <c r="R590" t="s">
        <v>5314</v>
      </c>
      <c r="S590" t="s">
        <v>5315</v>
      </c>
      <c r="T590" t="s">
        <v>5315</v>
      </c>
    </row>
    <row r="591" spans="1:20" x14ac:dyDescent="0.25">
      <c r="A591" s="83" t="s">
        <v>467</v>
      </c>
      <c r="B591" t="s">
        <v>4371</v>
      </c>
      <c r="C591" t="s">
        <v>3337</v>
      </c>
      <c r="D591">
        <v>0.54</v>
      </c>
      <c r="E591">
        <v>2.95</v>
      </c>
      <c r="F591">
        <v>4.4800000000000004</v>
      </c>
      <c r="G591">
        <v>6.31</v>
      </c>
      <c r="H591">
        <v>7</v>
      </c>
      <c r="I591">
        <v>8.94</v>
      </c>
      <c r="J591">
        <v>9.1</v>
      </c>
      <c r="K591">
        <v>7.15</v>
      </c>
      <c r="L591" s="83">
        <v>5.43</v>
      </c>
      <c r="M591">
        <v>2.83</v>
      </c>
      <c r="N591">
        <v>1.25</v>
      </c>
      <c r="O591">
        <v>1.19</v>
      </c>
      <c r="P591" t="s">
        <v>5312</v>
      </c>
      <c r="Q591" t="s">
        <v>5313</v>
      </c>
      <c r="R591" t="s">
        <v>5314</v>
      </c>
      <c r="S591" t="s">
        <v>5315</v>
      </c>
      <c r="T591" t="s">
        <v>5315</v>
      </c>
    </row>
    <row r="592" spans="1:20" x14ac:dyDescent="0.25">
      <c r="A592" s="83" t="s">
        <v>2938</v>
      </c>
      <c r="B592" t="s">
        <v>4373</v>
      </c>
      <c r="C592" t="s">
        <v>3334</v>
      </c>
      <c r="D592">
        <v>5.2</v>
      </c>
      <c r="E592">
        <v>5.39</v>
      </c>
      <c r="F592">
        <v>4.92</v>
      </c>
      <c r="G592">
        <v>4.6100000000000003</v>
      </c>
      <c r="H592">
        <v>4.87</v>
      </c>
      <c r="I592">
        <v>4.5999999999999996</v>
      </c>
      <c r="J592">
        <v>4.4800000000000004</v>
      </c>
      <c r="K592">
        <v>4.57</v>
      </c>
      <c r="L592" s="83">
        <v>4.62</v>
      </c>
      <c r="M592">
        <v>4.75</v>
      </c>
      <c r="N592">
        <v>4.83</v>
      </c>
      <c r="O592">
        <v>4.58</v>
      </c>
      <c r="P592" t="s">
        <v>5312</v>
      </c>
      <c r="Q592" t="s">
        <v>5317</v>
      </c>
      <c r="R592" t="s">
        <v>5314</v>
      </c>
      <c r="S592" t="s">
        <v>5315</v>
      </c>
      <c r="T592" t="s">
        <v>5315</v>
      </c>
    </row>
    <row r="593" spans="1:20" x14ac:dyDescent="0.25">
      <c r="A593" s="83" t="s">
        <v>1368</v>
      </c>
      <c r="B593" t="s">
        <v>4374</v>
      </c>
      <c r="C593" t="s">
        <v>3334</v>
      </c>
      <c r="D593">
        <v>0.8</v>
      </c>
      <c r="E593">
        <v>0.8</v>
      </c>
      <c r="F593">
        <v>0.8</v>
      </c>
      <c r="G593">
        <v>0.8</v>
      </c>
      <c r="H593">
        <v>0.8</v>
      </c>
      <c r="I593">
        <v>0.8</v>
      </c>
      <c r="J593">
        <v>0.8</v>
      </c>
      <c r="K593">
        <v>0.8</v>
      </c>
      <c r="L593" s="83">
        <v>0.8</v>
      </c>
      <c r="M593">
        <v>0.8</v>
      </c>
      <c r="N593">
        <v>0.8</v>
      </c>
      <c r="O593">
        <v>0.8</v>
      </c>
      <c r="P593" t="s">
        <v>5312</v>
      </c>
      <c r="Q593" t="s">
        <v>5317</v>
      </c>
      <c r="R593" t="s">
        <v>5314</v>
      </c>
      <c r="S593" t="s">
        <v>5315</v>
      </c>
      <c r="T593" t="s">
        <v>5315</v>
      </c>
    </row>
    <row r="594" spans="1:20" x14ac:dyDescent="0.25">
      <c r="A594" s="83" t="s">
        <v>5495</v>
      </c>
      <c r="B594" t="s">
        <v>5496</v>
      </c>
      <c r="C594" t="s">
        <v>3360</v>
      </c>
      <c r="D594">
        <v>5.34</v>
      </c>
      <c r="E594">
        <v>4.58</v>
      </c>
      <c r="F594">
        <v>10.68</v>
      </c>
      <c r="G594">
        <v>9.5399999999999991</v>
      </c>
      <c r="H594">
        <v>9.5399999999999991</v>
      </c>
      <c r="I594">
        <v>12.59</v>
      </c>
      <c r="J594">
        <v>8.7799999999999994</v>
      </c>
      <c r="K594">
        <v>8.01</v>
      </c>
      <c r="L594" s="83">
        <v>5.72</v>
      </c>
      <c r="M594">
        <v>3.05</v>
      </c>
      <c r="N594">
        <v>4.58</v>
      </c>
      <c r="O594">
        <v>4.96</v>
      </c>
      <c r="P594" t="s">
        <v>5312</v>
      </c>
      <c r="Q594" t="s">
        <v>5317</v>
      </c>
      <c r="R594" t="s">
        <v>5314</v>
      </c>
      <c r="S594" t="s">
        <v>5315</v>
      </c>
      <c r="T594" t="s">
        <v>5315</v>
      </c>
    </row>
    <row r="595" spans="1:20" x14ac:dyDescent="0.25">
      <c r="A595" s="83" t="s">
        <v>4376</v>
      </c>
      <c r="B595" t="s">
        <v>4377</v>
      </c>
      <c r="C595" t="s">
        <v>3455</v>
      </c>
      <c r="D595">
        <v>0</v>
      </c>
      <c r="E595">
        <v>0</v>
      </c>
      <c r="F595">
        <v>0</v>
      </c>
      <c r="G595">
        <v>0</v>
      </c>
      <c r="H595">
        <v>0</v>
      </c>
      <c r="I595">
        <v>0</v>
      </c>
      <c r="J595">
        <v>0</v>
      </c>
      <c r="K595">
        <v>0</v>
      </c>
      <c r="L595" s="83">
        <v>0</v>
      </c>
      <c r="M595">
        <v>0</v>
      </c>
      <c r="N595">
        <v>0</v>
      </c>
      <c r="O595">
        <v>0</v>
      </c>
      <c r="P595" t="s">
        <v>5312</v>
      </c>
      <c r="Q595" t="s">
        <v>5313</v>
      </c>
      <c r="R595" t="s">
        <v>5314</v>
      </c>
      <c r="S595" t="s">
        <v>5315</v>
      </c>
      <c r="T595" t="s">
        <v>5315</v>
      </c>
    </row>
    <row r="596" spans="1:20" x14ac:dyDescent="0.25">
      <c r="A596" s="83" t="s">
        <v>4228</v>
      </c>
      <c r="B596" t="s">
        <v>4230</v>
      </c>
      <c r="C596" t="s">
        <v>3455</v>
      </c>
      <c r="D596">
        <v>510</v>
      </c>
      <c r="E596">
        <v>510</v>
      </c>
      <c r="F596">
        <v>510</v>
      </c>
      <c r="G596">
        <v>510</v>
      </c>
      <c r="H596">
        <v>510</v>
      </c>
      <c r="I596">
        <v>510</v>
      </c>
      <c r="J596">
        <v>510</v>
      </c>
      <c r="K596">
        <v>510</v>
      </c>
      <c r="L596" s="83">
        <v>510</v>
      </c>
      <c r="M596">
        <v>510</v>
      </c>
      <c r="N596">
        <v>510</v>
      </c>
      <c r="O596">
        <v>510</v>
      </c>
      <c r="P596" t="s">
        <v>5319</v>
      </c>
      <c r="Q596" t="s">
        <v>5313</v>
      </c>
      <c r="R596" t="s">
        <v>5314</v>
      </c>
      <c r="S596" t="s">
        <v>5315</v>
      </c>
      <c r="T596" t="s">
        <v>5315</v>
      </c>
    </row>
    <row r="597" spans="1:20" x14ac:dyDescent="0.25">
      <c r="A597" s="83" t="s">
        <v>4232</v>
      </c>
      <c r="B597" t="s">
        <v>4233</v>
      </c>
      <c r="C597" t="s">
        <v>3455</v>
      </c>
      <c r="D597">
        <v>510</v>
      </c>
      <c r="E597">
        <v>510</v>
      </c>
      <c r="F597">
        <v>510</v>
      </c>
      <c r="G597">
        <v>510</v>
      </c>
      <c r="H597">
        <v>510</v>
      </c>
      <c r="I597">
        <v>510</v>
      </c>
      <c r="J597">
        <v>510</v>
      </c>
      <c r="K597">
        <v>510</v>
      </c>
      <c r="L597" s="83">
        <v>510</v>
      </c>
      <c r="M597">
        <v>510</v>
      </c>
      <c r="N597">
        <v>510</v>
      </c>
      <c r="O597">
        <v>510</v>
      </c>
      <c r="P597" t="s">
        <v>5319</v>
      </c>
      <c r="Q597" t="s">
        <v>5313</v>
      </c>
      <c r="R597" t="s">
        <v>5314</v>
      </c>
      <c r="S597" t="s">
        <v>5315</v>
      </c>
      <c r="T597" t="s">
        <v>5315</v>
      </c>
    </row>
    <row r="598" spans="1:20" x14ac:dyDescent="0.25">
      <c r="A598" s="83" t="s">
        <v>4247</v>
      </c>
      <c r="B598" t="s">
        <v>4248</v>
      </c>
      <c r="C598" t="s">
        <v>3360</v>
      </c>
      <c r="D598">
        <v>419.25</v>
      </c>
      <c r="E598">
        <v>419.25</v>
      </c>
      <c r="F598">
        <v>419.25</v>
      </c>
      <c r="G598">
        <v>419.25</v>
      </c>
      <c r="H598">
        <v>419.25</v>
      </c>
      <c r="I598">
        <v>419.25</v>
      </c>
      <c r="J598">
        <v>419.25</v>
      </c>
      <c r="K598">
        <v>419.25</v>
      </c>
      <c r="L598" s="83">
        <v>419.25</v>
      </c>
      <c r="M598">
        <v>419.25</v>
      </c>
      <c r="N598">
        <v>419.25</v>
      </c>
      <c r="O598">
        <v>419.25</v>
      </c>
      <c r="P598" t="s">
        <v>5319</v>
      </c>
      <c r="Q598" t="s">
        <v>5317</v>
      </c>
      <c r="R598" t="s">
        <v>5368</v>
      </c>
      <c r="S598" t="s">
        <v>5497</v>
      </c>
      <c r="T598" t="s">
        <v>5315</v>
      </c>
    </row>
    <row r="599" spans="1:20" x14ac:dyDescent="0.25">
      <c r="A599" s="83" t="s">
        <v>4300</v>
      </c>
      <c r="B599" t="s">
        <v>4301</v>
      </c>
      <c r="C599" t="s">
        <v>3392</v>
      </c>
      <c r="D599">
        <v>44</v>
      </c>
      <c r="E599">
        <v>44</v>
      </c>
      <c r="F599">
        <v>44</v>
      </c>
      <c r="G599">
        <v>44</v>
      </c>
      <c r="H599">
        <v>44</v>
      </c>
      <c r="I599">
        <v>44</v>
      </c>
      <c r="J599">
        <v>44</v>
      </c>
      <c r="K599">
        <v>44</v>
      </c>
      <c r="L599" s="83">
        <v>44</v>
      </c>
      <c r="M599">
        <v>44</v>
      </c>
      <c r="N599">
        <v>44</v>
      </c>
      <c r="O599">
        <v>44</v>
      </c>
      <c r="P599" t="s">
        <v>5319</v>
      </c>
      <c r="Q599" t="s">
        <v>5317</v>
      </c>
      <c r="R599" t="s">
        <v>5314</v>
      </c>
      <c r="S599" t="s">
        <v>5315</v>
      </c>
      <c r="T599" t="s">
        <v>5315</v>
      </c>
    </row>
    <row r="600" spans="1:20" x14ac:dyDescent="0.25">
      <c r="A600" s="83" t="s">
        <v>4289</v>
      </c>
      <c r="B600" t="s">
        <v>4290</v>
      </c>
      <c r="C600" t="s">
        <v>3392</v>
      </c>
      <c r="D600">
        <v>45</v>
      </c>
      <c r="E600">
        <v>45</v>
      </c>
      <c r="F600">
        <v>45</v>
      </c>
      <c r="G600">
        <v>45</v>
      </c>
      <c r="H600">
        <v>45</v>
      </c>
      <c r="I600">
        <v>45</v>
      </c>
      <c r="J600">
        <v>45</v>
      </c>
      <c r="K600">
        <v>45</v>
      </c>
      <c r="L600" s="83">
        <v>45</v>
      </c>
      <c r="M600">
        <v>45</v>
      </c>
      <c r="N600">
        <v>45</v>
      </c>
      <c r="O600">
        <v>45</v>
      </c>
      <c r="P600" t="s">
        <v>5319</v>
      </c>
      <c r="Q600" t="s">
        <v>5317</v>
      </c>
      <c r="R600" t="s">
        <v>5314</v>
      </c>
      <c r="S600" t="s">
        <v>5315</v>
      </c>
      <c r="T600" t="s">
        <v>5315</v>
      </c>
    </row>
    <row r="601" spans="1:20" x14ac:dyDescent="0.25">
      <c r="A601" s="83" t="s">
        <v>941</v>
      </c>
      <c r="B601" t="s">
        <v>4399</v>
      </c>
      <c r="C601" t="s">
        <v>3360</v>
      </c>
      <c r="D601">
        <v>0.6</v>
      </c>
      <c r="E601">
        <v>0.45</v>
      </c>
      <c r="F601">
        <v>2.7</v>
      </c>
      <c r="G601">
        <v>2.25</v>
      </c>
      <c r="H601">
        <v>2.4</v>
      </c>
      <c r="I601">
        <v>4.6500000000000004</v>
      </c>
      <c r="J601">
        <v>5.85</v>
      </c>
      <c r="K601">
        <v>4.05</v>
      </c>
      <c r="L601" s="83">
        <v>2.1</v>
      </c>
      <c r="M601">
        <v>0.3</v>
      </c>
      <c r="N601">
        <v>0.3</v>
      </c>
      <c r="O601">
        <v>0</v>
      </c>
      <c r="P601" t="s">
        <v>5312</v>
      </c>
      <c r="Q601" t="s">
        <v>5313</v>
      </c>
      <c r="R601" t="s">
        <v>5314</v>
      </c>
      <c r="S601" t="s">
        <v>5315</v>
      </c>
      <c r="T601" t="s">
        <v>5315</v>
      </c>
    </row>
    <row r="602" spans="1:20" x14ac:dyDescent="0.25">
      <c r="A602" s="83" t="s">
        <v>2206</v>
      </c>
      <c r="B602" t="s">
        <v>4400</v>
      </c>
      <c r="C602" t="s">
        <v>3392</v>
      </c>
      <c r="D602">
        <v>3.98</v>
      </c>
      <c r="E602">
        <v>3.92</v>
      </c>
      <c r="F602">
        <v>3.36</v>
      </c>
      <c r="G602">
        <v>4.13</v>
      </c>
      <c r="H602">
        <v>4.0599999999999996</v>
      </c>
      <c r="I602">
        <v>4.1900000000000004</v>
      </c>
      <c r="J602">
        <v>3.82</v>
      </c>
      <c r="K602">
        <v>4.03</v>
      </c>
      <c r="L602" s="83">
        <v>3.43</v>
      </c>
      <c r="M602">
        <v>3.66</v>
      </c>
      <c r="N602">
        <v>3.94</v>
      </c>
      <c r="O602">
        <v>3.74</v>
      </c>
      <c r="P602" t="s">
        <v>5312</v>
      </c>
      <c r="Q602" t="s">
        <v>5317</v>
      </c>
      <c r="R602" t="s">
        <v>5314</v>
      </c>
      <c r="S602" t="s">
        <v>5315</v>
      </c>
      <c r="T602" t="s">
        <v>5315</v>
      </c>
    </row>
    <row r="603" spans="1:20" x14ac:dyDescent="0.25">
      <c r="A603" s="83" t="s">
        <v>755</v>
      </c>
      <c r="B603" t="s">
        <v>754</v>
      </c>
      <c r="C603" t="s">
        <v>3360</v>
      </c>
      <c r="D603">
        <v>6.6</v>
      </c>
      <c r="E603">
        <v>4.95</v>
      </c>
      <c r="F603">
        <v>29.7</v>
      </c>
      <c r="G603">
        <v>24.75</v>
      </c>
      <c r="H603">
        <v>26.4</v>
      </c>
      <c r="I603">
        <v>51.15</v>
      </c>
      <c r="J603">
        <v>64.349999999999994</v>
      </c>
      <c r="K603">
        <v>44.55</v>
      </c>
      <c r="L603" s="83">
        <v>23.1</v>
      </c>
      <c r="M603">
        <v>3.3</v>
      </c>
      <c r="N603">
        <v>3.3</v>
      </c>
      <c r="O603">
        <v>0</v>
      </c>
      <c r="P603" t="s">
        <v>5312</v>
      </c>
      <c r="Q603" t="s">
        <v>5317</v>
      </c>
      <c r="R603" t="s">
        <v>4</v>
      </c>
      <c r="S603" t="s">
        <v>5329</v>
      </c>
      <c r="T603" t="s">
        <v>5455</v>
      </c>
    </row>
    <row r="604" spans="1:20" x14ac:dyDescent="0.25">
      <c r="A604" s="83" t="s">
        <v>5498</v>
      </c>
      <c r="B604" t="s">
        <v>2412</v>
      </c>
      <c r="C604" t="s">
        <v>3360</v>
      </c>
      <c r="D604">
        <v>4.03</v>
      </c>
      <c r="E604">
        <v>3.02</v>
      </c>
      <c r="F604">
        <v>18.149999999999999</v>
      </c>
      <c r="G604">
        <v>15.12</v>
      </c>
      <c r="H604">
        <v>16.13</v>
      </c>
      <c r="I604">
        <v>31.25</v>
      </c>
      <c r="J604">
        <v>39.32</v>
      </c>
      <c r="K604">
        <v>27.22</v>
      </c>
      <c r="L604" s="83">
        <v>14.11</v>
      </c>
      <c r="M604">
        <v>2.02</v>
      </c>
      <c r="N604">
        <v>2.02</v>
      </c>
      <c r="O604">
        <v>0</v>
      </c>
      <c r="P604" t="s">
        <v>5312</v>
      </c>
      <c r="Q604" t="s">
        <v>5317</v>
      </c>
      <c r="R604" t="s">
        <v>4</v>
      </c>
      <c r="S604" t="s">
        <v>5329</v>
      </c>
      <c r="T604" t="s">
        <v>5455</v>
      </c>
    </row>
    <row r="605" spans="1:20" x14ac:dyDescent="0.25">
      <c r="A605" s="83" t="s">
        <v>3222</v>
      </c>
      <c r="B605" t="s">
        <v>3221</v>
      </c>
      <c r="C605" t="s">
        <v>3360</v>
      </c>
      <c r="D605">
        <v>6.08</v>
      </c>
      <c r="E605">
        <v>4.5599999999999996</v>
      </c>
      <c r="F605">
        <v>27.36</v>
      </c>
      <c r="G605">
        <v>22.8</v>
      </c>
      <c r="H605">
        <v>24.32</v>
      </c>
      <c r="I605">
        <v>47.12</v>
      </c>
      <c r="J605">
        <v>59.28</v>
      </c>
      <c r="K605">
        <v>41.04</v>
      </c>
      <c r="L605" s="83">
        <v>21.28</v>
      </c>
      <c r="M605">
        <v>3.04</v>
      </c>
      <c r="N605">
        <v>3.04</v>
      </c>
      <c r="O605">
        <v>0</v>
      </c>
      <c r="P605" t="s">
        <v>5312</v>
      </c>
      <c r="Q605" t="s">
        <v>5317</v>
      </c>
      <c r="R605" t="s">
        <v>4</v>
      </c>
      <c r="S605" t="s">
        <v>5329</v>
      </c>
      <c r="T605" t="s">
        <v>5455</v>
      </c>
    </row>
    <row r="606" spans="1:20" x14ac:dyDescent="0.25">
      <c r="A606" s="83" t="s">
        <v>2228</v>
      </c>
      <c r="B606" t="s">
        <v>4401</v>
      </c>
      <c r="C606" t="s">
        <v>3392</v>
      </c>
      <c r="D606">
        <v>0.86</v>
      </c>
      <c r="E606">
        <v>0.71</v>
      </c>
      <c r="F606">
        <v>0.69</v>
      </c>
      <c r="G606">
        <v>0.69</v>
      </c>
      <c r="H606">
        <v>0.6</v>
      </c>
      <c r="I606">
        <v>0.59</v>
      </c>
      <c r="J606">
        <v>0.77</v>
      </c>
      <c r="K606">
        <v>0.7</v>
      </c>
      <c r="L606" s="83">
        <v>0.57999999999999996</v>
      </c>
      <c r="M606">
        <v>0.56999999999999995</v>
      </c>
      <c r="N606">
        <v>0.61</v>
      </c>
      <c r="O606">
        <v>0.55000000000000004</v>
      </c>
      <c r="P606" t="s">
        <v>5312</v>
      </c>
      <c r="Q606" t="s">
        <v>5317</v>
      </c>
      <c r="R606" t="s">
        <v>5314</v>
      </c>
      <c r="S606" t="s">
        <v>5315</v>
      </c>
      <c r="T606" t="s">
        <v>5315</v>
      </c>
    </row>
    <row r="607" spans="1:20" x14ac:dyDescent="0.25">
      <c r="A607" s="83" t="s">
        <v>3256</v>
      </c>
      <c r="B607" t="s">
        <v>3255</v>
      </c>
      <c r="C607" t="s">
        <v>130</v>
      </c>
      <c r="D607">
        <v>1.2</v>
      </c>
      <c r="E607">
        <v>0.9</v>
      </c>
      <c r="F607">
        <v>5.4</v>
      </c>
      <c r="G607">
        <v>4.5</v>
      </c>
      <c r="H607">
        <v>4.8</v>
      </c>
      <c r="I607">
        <v>9.3000000000000007</v>
      </c>
      <c r="J607">
        <v>11.7</v>
      </c>
      <c r="K607">
        <v>8.1</v>
      </c>
      <c r="L607" s="83">
        <v>4.2</v>
      </c>
      <c r="M607">
        <v>0.6</v>
      </c>
      <c r="N607">
        <v>0.6</v>
      </c>
      <c r="O607">
        <v>0</v>
      </c>
      <c r="P607" t="s">
        <v>5312</v>
      </c>
      <c r="Q607" t="s">
        <v>5313</v>
      </c>
      <c r="R607" t="s">
        <v>4</v>
      </c>
      <c r="S607" t="s">
        <v>5329</v>
      </c>
      <c r="T607" t="s">
        <v>5416</v>
      </c>
    </row>
    <row r="608" spans="1:20" x14ac:dyDescent="0.25">
      <c r="A608" s="83" t="s">
        <v>3253</v>
      </c>
      <c r="B608" t="s">
        <v>3252</v>
      </c>
      <c r="C608" t="s">
        <v>130</v>
      </c>
      <c r="D608">
        <v>1.6</v>
      </c>
      <c r="E608">
        <v>1.2</v>
      </c>
      <c r="F608">
        <v>7.2</v>
      </c>
      <c r="G608">
        <v>6</v>
      </c>
      <c r="H608">
        <v>6.4</v>
      </c>
      <c r="I608">
        <v>12.4</v>
      </c>
      <c r="J608">
        <v>15.6</v>
      </c>
      <c r="K608">
        <v>10.8</v>
      </c>
      <c r="L608" s="83">
        <v>5.6</v>
      </c>
      <c r="M608">
        <v>0.8</v>
      </c>
      <c r="N608">
        <v>0.8</v>
      </c>
      <c r="O608">
        <v>0</v>
      </c>
      <c r="P608" t="s">
        <v>5312</v>
      </c>
      <c r="Q608" t="s">
        <v>5313</v>
      </c>
      <c r="R608" t="s">
        <v>4</v>
      </c>
      <c r="S608" t="s">
        <v>5329</v>
      </c>
      <c r="T608" t="s">
        <v>5416</v>
      </c>
    </row>
    <row r="609" spans="1:20" x14ac:dyDescent="0.25">
      <c r="A609" s="83" t="s">
        <v>3258</v>
      </c>
      <c r="B609" t="s">
        <v>3257</v>
      </c>
      <c r="C609" t="s">
        <v>130</v>
      </c>
      <c r="D609">
        <v>1.2</v>
      </c>
      <c r="E609">
        <v>0.9</v>
      </c>
      <c r="F609">
        <v>5.4</v>
      </c>
      <c r="G609">
        <v>4.5</v>
      </c>
      <c r="H609">
        <v>4.8</v>
      </c>
      <c r="I609">
        <v>9.3000000000000007</v>
      </c>
      <c r="J609">
        <v>11.7</v>
      </c>
      <c r="K609">
        <v>8.1</v>
      </c>
      <c r="L609" s="83">
        <v>4.2</v>
      </c>
      <c r="M609">
        <v>0.6</v>
      </c>
      <c r="N609">
        <v>0.6</v>
      </c>
      <c r="O609">
        <v>0</v>
      </c>
      <c r="P609" t="s">
        <v>5312</v>
      </c>
      <c r="Q609" t="s">
        <v>5313</v>
      </c>
      <c r="R609" t="s">
        <v>4</v>
      </c>
      <c r="S609" t="s">
        <v>5329</v>
      </c>
      <c r="T609" t="s">
        <v>5416</v>
      </c>
    </row>
    <row r="610" spans="1:20" x14ac:dyDescent="0.25">
      <c r="A610" s="83" t="s">
        <v>168</v>
      </c>
      <c r="B610" t="s">
        <v>4402</v>
      </c>
      <c r="C610" t="s">
        <v>79</v>
      </c>
      <c r="D610">
        <v>28.68</v>
      </c>
      <c r="E610">
        <v>17.940000000000001</v>
      </c>
      <c r="F610">
        <v>14.72</v>
      </c>
      <c r="G610">
        <v>34.65</v>
      </c>
      <c r="H610">
        <v>34.700000000000003</v>
      </c>
      <c r="I610">
        <v>33.68</v>
      </c>
      <c r="J610">
        <v>32.200000000000003</v>
      </c>
      <c r="K610">
        <v>34.35</v>
      </c>
      <c r="L610" s="83">
        <v>33.049999999999997</v>
      </c>
      <c r="M610">
        <v>25.71</v>
      </c>
      <c r="N610">
        <v>36.83</v>
      </c>
      <c r="O610">
        <v>36.770000000000003</v>
      </c>
      <c r="P610" t="s">
        <v>5312</v>
      </c>
      <c r="Q610" t="s">
        <v>5313</v>
      </c>
      <c r="R610" t="s">
        <v>5314</v>
      </c>
      <c r="S610" t="s">
        <v>5315</v>
      </c>
      <c r="T610" t="s">
        <v>5315</v>
      </c>
    </row>
    <row r="611" spans="1:20" x14ac:dyDescent="0.25">
      <c r="A611" s="83" t="s">
        <v>2150</v>
      </c>
      <c r="B611" t="s">
        <v>4405</v>
      </c>
      <c r="C611" t="s">
        <v>3346</v>
      </c>
      <c r="D611">
        <v>6.22</v>
      </c>
      <c r="E611">
        <v>5.33</v>
      </c>
      <c r="F611">
        <v>12.43</v>
      </c>
      <c r="G611">
        <v>11.1</v>
      </c>
      <c r="H611">
        <v>11.1</v>
      </c>
      <c r="I611">
        <v>14.65</v>
      </c>
      <c r="J611">
        <v>10.210000000000001</v>
      </c>
      <c r="K611">
        <v>9.32</v>
      </c>
      <c r="L611" s="83">
        <v>6.66</v>
      </c>
      <c r="M611">
        <v>3.55</v>
      </c>
      <c r="N611">
        <v>5.33</v>
      </c>
      <c r="O611">
        <v>5.77</v>
      </c>
      <c r="P611" t="s">
        <v>5312</v>
      </c>
      <c r="Q611" t="s">
        <v>5317</v>
      </c>
      <c r="R611" t="s">
        <v>5314</v>
      </c>
      <c r="S611" t="s">
        <v>5315</v>
      </c>
      <c r="T611" t="s">
        <v>5315</v>
      </c>
    </row>
    <row r="612" spans="1:20" x14ac:dyDescent="0.25">
      <c r="A612" s="83" t="s">
        <v>4406</v>
      </c>
      <c r="B612" t="s">
        <v>4407</v>
      </c>
      <c r="C612" t="s">
        <v>3346</v>
      </c>
      <c r="D612">
        <v>3.11</v>
      </c>
      <c r="E612">
        <v>2.66</v>
      </c>
      <c r="F612">
        <v>6.22</v>
      </c>
      <c r="G612">
        <v>5.55</v>
      </c>
      <c r="H612">
        <v>5.55</v>
      </c>
      <c r="I612">
        <v>7.33</v>
      </c>
      <c r="J612">
        <v>5.1100000000000003</v>
      </c>
      <c r="K612">
        <v>4.66</v>
      </c>
      <c r="L612" s="83">
        <v>3.33</v>
      </c>
      <c r="M612">
        <v>1.78</v>
      </c>
      <c r="N612">
        <v>2.66</v>
      </c>
      <c r="O612">
        <v>2.89</v>
      </c>
      <c r="P612" t="s">
        <v>5312</v>
      </c>
      <c r="Q612" t="s">
        <v>5317</v>
      </c>
      <c r="R612" t="s">
        <v>5314</v>
      </c>
      <c r="S612" t="s">
        <v>5315</v>
      </c>
      <c r="T612" t="s">
        <v>5315</v>
      </c>
    </row>
    <row r="613" spans="1:20" x14ac:dyDescent="0.25">
      <c r="A613" s="83" t="s">
        <v>2321</v>
      </c>
      <c r="B613" t="s">
        <v>4408</v>
      </c>
      <c r="C613" t="s">
        <v>3346</v>
      </c>
      <c r="D613">
        <v>3.14</v>
      </c>
      <c r="E613">
        <v>2.69</v>
      </c>
      <c r="F613">
        <v>6.28</v>
      </c>
      <c r="G613">
        <v>5.61</v>
      </c>
      <c r="H613">
        <v>5.61</v>
      </c>
      <c r="I613">
        <v>7.41</v>
      </c>
      <c r="J613">
        <v>5.16</v>
      </c>
      <c r="K613">
        <v>4.71</v>
      </c>
      <c r="L613" s="83">
        <v>3.37</v>
      </c>
      <c r="M613">
        <v>1.8</v>
      </c>
      <c r="N613">
        <v>2.69</v>
      </c>
      <c r="O613">
        <v>2.92</v>
      </c>
      <c r="P613" t="s">
        <v>5312</v>
      </c>
      <c r="Q613" t="s">
        <v>5317</v>
      </c>
      <c r="R613" t="s">
        <v>5314</v>
      </c>
      <c r="S613" t="s">
        <v>5315</v>
      </c>
      <c r="T613" t="s">
        <v>5315</v>
      </c>
    </row>
    <row r="614" spans="1:20" x14ac:dyDescent="0.25">
      <c r="A614" s="83" t="s">
        <v>5499</v>
      </c>
      <c r="B614" t="s">
        <v>5500</v>
      </c>
      <c r="C614" t="s">
        <v>3392</v>
      </c>
      <c r="D614">
        <v>0</v>
      </c>
      <c r="E614">
        <v>0</v>
      </c>
      <c r="F614">
        <v>0</v>
      </c>
      <c r="G614">
        <v>0</v>
      </c>
      <c r="H614">
        <v>0</v>
      </c>
      <c r="I614">
        <v>0</v>
      </c>
      <c r="J614">
        <v>0</v>
      </c>
      <c r="K614">
        <v>0</v>
      </c>
      <c r="L614" s="83">
        <v>0</v>
      </c>
      <c r="M614">
        <v>0</v>
      </c>
      <c r="N614">
        <v>0</v>
      </c>
      <c r="O614">
        <v>0</v>
      </c>
      <c r="P614" t="s">
        <v>5312</v>
      </c>
      <c r="Q614" t="s">
        <v>5317</v>
      </c>
      <c r="R614" t="s">
        <v>5318</v>
      </c>
      <c r="S614" t="s">
        <v>5315</v>
      </c>
      <c r="T614" t="s">
        <v>5315</v>
      </c>
    </row>
    <row r="615" spans="1:20" x14ac:dyDescent="0.25">
      <c r="A615" s="83" t="s">
        <v>413</v>
      </c>
      <c r="B615" t="s">
        <v>4409</v>
      </c>
      <c r="C615" t="s">
        <v>224</v>
      </c>
      <c r="D615">
        <v>12</v>
      </c>
      <c r="E615">
        <v>12</v>
      </c>
      <c r="F615">
        <v>12</v>
      </c>
      <c r="G615">
        <v>12</v>
      </c>
      <c r="H615">
        <v>12</v>
      </c>
      <c r="I615">
        <v>12</v>
      </c>
      <c r="J615">
        <v>12</v>
      </c>
      <c r="K615">
        <v>12</v>
      </c>
      <c r="L615" s="83">
        <v>12</v>
      </c>
      <c r="M615">
        <v>12</v>
      </c>
      <c r="N615">
        <v>12</v>
      </c>
      <c r="O615">
        <v>12</v>
      </c>
      <c r="P615" t="s">
        <v>5319</v>
      </c>
      <c r="Q615" t="s">
        <v>5313</v>
      </c>
      <c r="R615" t="s">
        <v>5314</v>
      </c>
      <c r="S615" t="s">
        <v>5315</v>
      </c>
      <c r="T615" t="s">
        <v>5315</v>
      </c>
    </row>
    <row r="616" spans="1:20" x14ac:dyDescent="0.25">
      <c r="A616" s="83" t="s">
        <v>4410</v>
      </c>
      <c r="B616" t="s">
        <v>4411</v>
      </c>
      <c r="C616" t="s">
        <v>224</v>
      </c>
      <c r="D616">
        <v>18.899999999999999</v>
      </c>
      <c r="E616">
        <v>16.440000000000001</v>
      </c>
      <c r="F616">
        <v>28.13</v>
      </c>
      <c r="G616">
        <v>38.979999999999997</v>
      </c>
      <c r="H616">
        <v>38.61</v>
      </c>
      <c r="I616">
        <v>39.729999999999997</v>
      </c>
      <c r="J616">
        <v>39.68</v>
      </c>
      <c r="K616">
        <v>28.51</v>
      </c>
      <c r="L616" s="83">
        <v>0.09</v>
      </c>
      <c r="M616">
        <v>2.64</v>
      </c>
      <c r="N616">
        <v>8.64</v>
      </c>
      <c r="O616">
        <v>29.71</v>
      </c>
      <c r="P616" t="s">
        <v>5319</v>
      </c>
      <c r="Q616" t="s">
        <v>5313</v>
      </c>
      <c r="R616" t="s">
        <v>5314</v>
      </c>
      <c r="S616" t="s">
        <v>5315</v>
      </c>
      <c r="T616" t="s">
        <v>5315</v>
      </c>
    </row>
    <row r="617" spans="1:20" x14ac:dyDescent="0.25">
      <c r="A617" s="83" t="s">
        <v>4412</v>
      </c>
      <c r="B617" t="s">
        <v>4413</v>
      </c>
      <c r="C617" t="s">
        <v>3360</v>
      </c>
      <c r="D617">
        <v>90</v>
      </c>
      <c r="E617">
        <v>90</v>
      </c>
      <c r="F617">
        <v>90</v>
      </c>
      <c r="G617">
        <v>90</v>
      </c>
      <c r="H617">
        <v>90</v>
      </c>
      <c r="I617">
        <v>90</v>
      </c>
      <c r="J617">
        <v>90</v>
      </c>
      <c r="K617">
        <v>90</v>
      </c>
      <c r="L617" s="83">
        <v>90</v>
      </c>
      <c r="M617">
        <v>90</v>
      </c>
      <c r="N617">
        <v>90</v>
      </c>
      <c r="O617">
        <v>90</v>
      </c>
      <c r="P617" t="s">
        <v>5319</v>
      </c>
      <c r="Q617" t="s">
        <v>5317</v>
      </c>
      <c r="R617" t="s">
        <v>5314</v>
      </c>
      <c r="S617" t="s">
        <v>5315</v>
      </c>
      <c r="T617" t="s">
        <v>5315</v>
      </c>
    </row>
    <row r="618" spans="1:20" x14ac:dyDescent="0.25">
      <c r="A618" s="83" t="s">
        <v>2612</v>
      </c>
      <c r="B618" t="s">
        <v>4414</v>
      </c>
      <c r="C618" t="s">
        <v>3337</v>
      </c>
      <c r="D618">
        <v>31</v>
      </c>
      <c r="E618">
        <v>31</v>
      </c>
      <c r="F618">
        <v>31</v>
      </c>
      <c r="G618">
        <v>31</v>
      </c>
      <c r="H618">
        <v>31</v>
      </c>
      <c r="I618">
        <v>31</v>
      </c>
      <c r="J618">
        <v>31</v>
      </c>
      <c r="K618">
        <v>31</v>
      </c>
      <c r="L618" s="83">
        <v>31</v>
      </c>
      <c r="M618">
        <v>31</v>
      </c>
      <c r="N618">
        <v>31</v>
      </c>
      <c r="O618">
        <v>31</v>
      </c>
      <c r="P618" t="s">
        <v>5319</v>
      </c>
      <c r="Q618" t="s">
        <v>5313</v>
      </c>
      <c r="R618" t="s">
        <v>5314</v>
      </c>
      <c r="S618" t="s">
        <v>5315</v>
      </c>
      <c r="T618" t="s">
        <v>5315</v>
      </c>
    </row>
    <row r="619" spans="1:20" x14ac:dyDescent="0.25">
      <c r="A619" s="83" t="s">
        <v>4415</v>
      </c>
      <c r="B619" t="s">
        <v>4416</v>
      </c>
      <c r="C619" t="s">
        <v>3337</v>
      </c>
      <c r="D619">
        <v>28</v>
      </c>
      <c r="E619">
        <v>28</v>
      </c>
      <c r="F619">
        <v>28</v>
      </c>
      <c r="G619">
        <v>28</v>
      </c>
      <c r="H619">
        <v>28</v>
      </c>
      <c r="I619">
        <v>28</v>
      </c>
      <c r="J619">
        <v>28</v>
      </c>
      <c r="K619">
        <v>28</v>
      </c>
      <c r="L619" s="83">
        <v>28</v>
      </c>
      <c r="M619">
        <v>28</v>
      </c>
      <c r="N619">
        <v>28</v>
      </c>
      <c r="O619">
        <v>28</v>
      </c>
      <c r="P619" t="s">
        <v>5319</v>
      </c>
      <c r="Q619" t="s">
        <v>5313</v>
      </c>
      <c r="R619" t="s">
        <v>5314</v>
      </c>
      <c r="S619" t="s">
        <v>5315</v>
      </c>
      <c r="T619" t="s">
        <v>5315</v>
      </c>
    </row>
    <row r="620" spans="1:20" x14ac:dyDescent="0.25">
      <c r="A620" s="83" t="s">
        <v>2615</v>
      </c>
      <c r="B620" t="s">
        <v>4417</v>
      </c>
      <c r="C620" t="s">
        <v>3337</v>
      </c>
      <c r="D620">
        <v>0</v>
      </c>
      <c r="E620">
        <v>0</v>
      </c>
      <c r="F620">
        <v>0</v>
      </c>
      <c r="G620">
        <v>0</v>
      </c>
      <c r="H620">
        <v>0</v>
      </c>
      <c r="I620">
        <v>0</v>
      </c>
      <c r="J620">
        <v>0</v>
      </c>
      <c r="K620">
        <v>0</v>
      </c>
      <c r="L620" s="83">
        <v>0</v>
      </c>
      <c r="M620">
        <v>0</v>
      </c>
      <c r="N620">
        <v>0</v>
      </c>
      <c r="O620">
        <v>0</v>
      </c>
      <c r="P620" t="s">
        <v>5319</v>
      </c>
      <c r="Q620" t="s">
        <v>5313</v>
      </c>
      <c r="R620" t="s">
        <v>5314</v>
      </c>
      <c r="S620" t="s">
        <v>5315</v>
      </c>
      <c r="T620" t="s">
        <v>5315</v>
      </c>
    </row>
    <row r="621" spans="1:20" x14ac:dyDescent="0.25">
      <c r="A621" s="83" t="s">
        <v>4418</v>
      </c>
      <c r="B621" t="s">
        <v>4419</v>
      </c>
      <c r="C621" t="s">
        <v>3337</v>
      </c>
      <c r="D621">
        <v>52.73</v>
      </c>
      <c r="E621">
        <v>52.73</v>
      </c>
      <c r="F621">
        <v>52.73</v>
      </c>
      <c r="G621">
        <v>52.73</v>
      </c>
      <c r="H621">
        <v>52.73</v>
      </c>
      <c r="I621">
        <v>52.73</v>
      </c>
      <c r="J621">
        <v>52.73</v>
      </c>
      <c r="K621">
        <v>52.73</v>
      </c>
      <c r="L621" s="83">
        <v>52.73</v>
      </c>
      <c r="M621">
        <v>52.73</v>
      </c>
      <c r="N621">
        <v>52.73</v>
      </c>
      <c r="O621">
        <v>52.73</v>
      </c>
      <c r="P621" t="s">
        <v>5319</v>
      </c>
      <c r="Q621" t="s">
        <v>5313</v>
      </c>
      <c r="R621" t="s">
        <v>5314</v>
      </c>
      <c r="S621" t="s">
        <v>5315</v>
      </c>
      <c r="T621" t="s">
        <v>5315</v>
      </c>
    </row>
    <row r="622" spans="1:20" x14ac:dyDescent="0.25">
      <c r="A622" s="83" t="s">
        <v>821</v>
      </c>
      <c r="B622" t="s">
        <v>4420</v>
      </c>
      <c r="C622" t="s">
        <v>3334</v>
      </c>
      <c r="D622">
        <v>2.64</v>
      </c>
      <c r="E622">
        <v>1.98</v>
      </c>
      <c r="F622">
        <v>11.88</v>
      </c>
      <c r="G622">
        <v>9.9</v>
      </c>
      <c r="H622">
        <v>10.56</v>
      </c>
      <c r="I622">
        <v>20.46</v>
      </c>
      <c r="J622">
        <v>25.74</v>
      </c>
      <c r="K622">
        <v>17.82</v>
      </c>
      <c r="L622" s="83">
        <v>9.24</v>
      </c>
      <c r="M622">
        <v>1.32</v>
      </c>
      <c r="N622">
        <v>1.32</v>
      </c>
      <c r="O622">
        <v>0</v>
      </c>
      <c r="P622" t="s">
        <v>5312</v>
      </c>
      <c r="Q622" t="s">
        <v>5317</v>
      </c>
      <c r="R622" t="s">
        <v>5314</v>
      </c>
      <c r="S622" t="s">
        <v>5315</v>
      </c>
      <c r="T622" t="s">
        <v>5315</v>
      </c>
    </row>
    <row r="623" spans="1:20" x14ac:dyDescent="0.25">
      <c r="A623" s="83" t="s">
        <v>4421</v>
      </c>
      <c r="B623" t="s">
        <v>4422</v>
      </c>
      <c r="C623" t="s">
        <v>3455</v>
      </c>
      <c r="D623">
        <v>0.04</v>
      </c>
      <c r="E623">
        <v>0.05</v>
      </c>
      <c r="F623">
        <v>0.05</v>
      </c>
      <c r="G623">
        <v>0.05</v>
      </c>
      <c r="H623">
        <v>0.05</v>
      </c>
      <c r="I623">
        <v>0.05</v>
      </c>
      <c r="J623">
        <v>0.05</v>
      </c>
      <c r="K623">
        <v>0.05</v>
      </c>
      <c r="L623" s="83">
        <v>0.04</v>
      </c>
      <c r="M623">
        <v>0.05</v>
      </c>
      <c r="N623">
        <v>0.05</v>
      </c>
      <c r="O623">
        <v>0.05</v>
      </c>
      <c r="P623" t="s">
        <v>5312</v>
      </c>
      <c r="Q623" t="s">
        <v>5313</v>
      </c>
      <c r="R623" t="s">
        <v>5314</v>
      </c>
      <c r="S623" t="s">
        <v>5315</v>
      </c>
      <c r="T623" t="s">
        <v>5315</v>
      </c>
    </row>
    <row r="624" spans="1:20" x14ac:dyDescent="0.25">
      <c r="A624" s="83" t="s">
        <v>4423</v>
      </c>
      <c r="B624" t="s">
        <v>4424</v>
      </c>
      <c r="C624" t="s">
        <v>3360</v>
      </c>
      <c r="D624">
        <v>0.56999999999999995</v>
      </c>
      <c r="E624">
        <v>0.92</v>
      </c>
      <c r="F624">
        <v>0.64</v>
      </c>
      <c r="G624">
        <v>0.38</v>
      </c>
      <c r="H624">
        <v>1.43</v>
      </c>
      <c r="I624">
        <v>1.68</v>
      </c>
      <c r="J624">
        <v>1.7</v>
      </c>
      <c r="K624">
        <v>1.62</v>
      </c>
      <c r="L624" s="83">
        <v>1.25</v>
      </c>
      <c r="M624">
        <v>0.32</v>
      </c>
      <c r="N624">
        <v>0.12</v>
      </c>
      <c r="O624">
        <v>0.16</v>
      </c>
      <c r="P624" t="s">
        <v>5312</v>
      </c>
      <c r="Q624" t="s">
        <v>5313</v>
      </c>
      <c r="R624" t="s">
        <v>5314</v>
      </c>
      <c r="S624" t="s">
        <v>5315</v>
      </c>
      <c r="T624" t="s">
        <v>5315</v>
      </c>
    </row>
    <row r="625" spans="1:20" x14ac:dyDescent="0.25">
      <c r="A625" s="83" t="s">
        <v>5501</v>
      </c>
      <c r="B625" t="s">
        <v>5502</v>
      </c>
      <c r="C625" t="s">
        <v>3337</v>
      </c>
      <c r="D625">
        <v>3.11</v>
      </c>
      <c r="E625">
        <v>3.22</v>
      </c>
      <c r="F625">
        <v>3.04</v>
      </c>
      <c r="G625">
        <v>3.24</v>
      </c>
      <c r="H625">
        <v>3.34</v>
      </c>
      <c r="I625">
        <v>3.52</v>
      </c>
      <c r="J625">
        <v>3.37</v>
      </c>
      <c r="K625">
        <v>3.56</v>
      </c>
      <c r="L625" s="83">
        <v>3.42</v>
      </c>
      <c r="M625">
        <v>3.26</v>
      </c>
      <c r="N625">
        <v>3.24</v>
      </c>
      <c r="O625">
        <v>3.51</v>
      </c>
      <c r="P625" t="s">
        <v>5312</v>
      </c>
      <c r="Q625" t="s">
        <v>5313</v>
      </c>
      <c r="R625" t="s">
        <v>4</v>
      </c>
      <c r="S625" t="s">
        <v>5329</v>
      </c>
      <c r="T625" t="s">
        <v>7649</v>
      </c>
    </row>
    <row r="626" spans="1:20" x14ac:dyDescent="0.25">
      <c r="A626" s="83" t="s">
        <v>453</v>
      </c>
      <c r="B626" t="s">
        <v>4428</v>
      </c>
      <c r="C626" t="s">
        <v>224</v>
      </c>
      <c r="D626">
        <v>0.41</v>
      </c>
      <c r="E626">
        <v>3.98</v>
      </c>
      <c r="F626">
        <v>3.13</v>
      </c>
      <c r="G626">
        <v>4.13</v>
      </c>
      <c r="H626">
        <v>4.09</v>
      </c>
      <c r="I626">
        <v>1.35</v>
      </c>
      <c r="J626">
        <v>1.25</v>
      </c>
      <c r="K626">
        <v>0.51</v>
      </c>
      <c r="L626" s="83">
        <v>0.13</v>
      </c>
      <c r="M626">
        <v>0</v>
      </c>
      <c r="N626">
        <v>0</v>
      </c>
      <c r="O626">
        <v>0</v>
      </c>
      <c r="P626" t="s">
        <v>5312</v>
      </c>
      <c r="Q626" t="s">
        <v>5313</v>
      </c>
      <c r="R626" t="s">
        <v>5314</v>
      </c>
      <c r="S626" t="s">
        <v>5315</v>
      </c>
      <c r="T626" t="s">
        <v>5315</v>
      </c>
    </row>
    <row r="627" spans="1:20" x14ac:dyDescent="0.25">
      <c r="A627" s="83" t="s">
        <v>4429</v>
      </c>
      <c r="B627" t="s">
        <v>4430</v>
      </c>
      <c r="C627" t="s">
        <v>3360</v>
      </c>
      <c r="D627">
        <v>0.88</v>
      </c>
      <c r="E627">
        <v>0.76</v>
      </c>
      <c r="F627">
        <v>1.77</v>
      </c>
      <c r="G627">
        <v>1.58</v>
      </c>
      <c r="H627">
        <v>1.58</v>
      </c>
      <c r="I627">
        <v>2.08</v>
      </c>
      <c r="J627">
        <v>1.45</v>
      </c>
      <c r="K627">
        <v>1.33</v>
      </c>
      <c r="L627" s="83">
        <v>0.95</v>
      </c>
      <c r="M627">
        <v>0.5</v>
      </c>
      <c r="N627">
        <v>0.76</v>
      </c>
      <c r="O627">
        <v>0.82</v>
      </c>
      <c r="P627" t="s">
        <v>5312</v>
      </c>
      <c r="Q627" t="s">
        <v>5317</v>
      </c>
      <c r="R627" t="s">
        <v>5314</v>
      </c>
      <c r="S627" t="s">
        <v>5315</v>
      </c>
      <c r="T627" t="s">
        <v>5315</v>
      </c>
    </row>
    <row r="628" spans="1:20" x14ac:dyDescent="0.25">
      <c r="A628" s="83" t="s">
        <v>1123</v>
      </c>
      <c r="B628" t="s">
        <v>4431</v>
      </c>
      <c r="C628" t="s">
        <v>3360</v>
      </c>
      <c r="D628">
        <v>1.26</v>
      </c>
      <c r="E628">
        <v>1.08</v>
      </c>
      <c r="F628">
        <v>2.52</v>
      </c>
      <c r="G628">
        <v>2.25</v>
      </c>
      <c r="H628">
        <v>2.25</v>
      </c>
      <c r="I628">
        <v>2.97</v>
      </c>
      <c r="J628">
        <v>2.0699999999999998</v>
      </c>
      <c r="K628">
        <v>1.89</v>
      </c>
      <c r="L628" s="83">
        <v>1.35</v>
      </c>
      <c r="M628">
        <v>0.72</v>
      </c>
      <c r="N628">
        <v>1.08</v>
      </c>
      <c r="O628">
        <v>1.17</v>
      </c>
      <c r="P628" t="s">
        <v>5312</v>
      </c>
      <c r="Q628" t="s">
        <v>5317</v>
      </c>
      <c r="R628" t="s">
        <v>5314</v>
      </c>
      <c r="S628" t="s">
        <v>5315</v>
      </c>
      <c r="T628" t="s">
        <v>5315</v>
      </c>
    </row>
    <row r="629" spans="1:20" x14ac:dyDescent="0.25">
      <c r="A629" s="83" t="s">
        <v>4432</v>
      </c>
      <c r="B629" t="s">
        <v>5503</v>
      </c>
      <c r="C629" t="s">
        <v>3360</v>
      </c>
      <c r="D629">
        <v>0.47</v>
      </c>
      <c r="E629">
        <v>0.4</v>
      </c>
      <c r="F629">
        <v>0.94</v>
      </c>
      <c r="G629">
        <v>0.84</v>
      </c>
      <c r="H629">
        <v>0.84</v>
      </c>
      <c r="I629">
        <v>1.1100000000000001</v>
      </c>
      <c r="J629">
        <v>0.77</v>
      </c>
      <c r="K629">
        <v>0.7</v>
      </c>
      <c r="L629" s="83">
        <v>0.5</v>
      </c>
      <c r="M629">
        <v>0.27</v>
      </c>
      <c r="N629">
        <v>0.4</v>
      </c>
      <c r="O629">
        <v>0.44</v>
      </c>
      <c r="P629" t="s">
        <v>5312</v>
      </c>
      <c r="Q629" t="s">
        <v>5317</v>
      </c>
      <c r="R629" t="s">
        <v>5314</v>
      </c>
      <c r="S629" t="s">
        <v>5315</v>
      </c>
      <c r="T629" t="s">
        <v>5315</v>
      </c>
    </row>
    <row r="630" spans="1:20" x14ac:dyDescent="0.25">
      <c r="A630" s="83" t="s">
        <v>2006</v>
      </c>
      <c r="B630" t="s">
        <v>4434</v>
      </c>
      <c r="C630" t="s">
        <v>3360</v>
      </c>
      <c r="D630">
        <v>0.56999999999999995</v>
      </c>
      <c r="E630">
        <v>0.49</v>
      </c>
      <c r="F630">
        <v>1.1399999999999999</v>
      </c>
      <c r="G630">
        <v>1.02</v>
      </c>
      <c r="H630">
        <v>1.02</v>
      </c>
      <c r="I630">
        <v>1.34</v>
      </c>
      <c r="J630">
        <v>0.94</v>
      </c>
      <c r="K630">
        <v>0.85</v>
      </c>
      <c r="L630" s="83">
        <v>0.61</v>
      </c>
      <c r="M630">
        <v>0.33</v>
      </c>
      <c r="N630">
        <v>0.49</v>
      </c>
      <c r="O630">
        <v>0.53</v>
      </c>
      <c r="P630" t="s">
        <v>5312</v>
      </c>
      <c r="Q630" t="s">
        <v>5317</v>
      </c>
      <c r="R630" t="s">
        <v>5314</v>
      </c>
      <c r="S630" t="s">
        <v>5315</v>
      </c>
      <c r="T630" t="s">
        <v>5315</v>
      </c>
    </row>
    <row r="631" spans="1:20" x14ac:dyDescent="0.25">
      <c r="A631" s="83" t="s">
        <v>2009</v>
      </c>
      <c r="B631" t="s">
        <v>4435</v>
      </c>
      <c r="C631" t="s">
        <v>3360</v>
      </c>
      <c r="D631">
        <v>0.54</v>
      </c>
      <c r="E631">
        <v>0.46</v>
      </c>
      <c r="F631">
        <v>1.08</v>
      </c>
      <c r="G631">
        <v>0.97</v>
      </c>
      <c r="H631">
        <v>0.97</v>
      </c>
      <c r="I631">
        <v>1.27</v>
      </c>
      <c r="J631">
        <v>0.89</v>
      </c>
      <c r="K631">
        <v>0.81</v>
      </c>
      <c r="L631" s="83">
        <v>0.57999999999999996</v>
      </c>
      <c r="M631">
        <v>0.31</v>
      </c>
      <c r="N631">
        <v>0.46</v>
      </c>
      <c r="O631">
        <v>0.5</v>
      </c>
      <c r="P631" t="s">
        <v>5312</v>
      </c>
      <c r="Q631" t="s">
        <v>5317</v>
      </c>
      <c r="R631" t="s">
        <v>5314</v>
      </c>
      <c r="S631" t="s">
        <v>5315</v>
      </c>
      <c r="T631" t="s">
        <v>5315</v>
      </c>
    </row>
    <row r="632" spans="1:20" x14ac:dyDescent="0.25">
      <c r="A632" s="83" t="s">
        <v>2012</v>
      </c>
      <c r="B632" t="s">
        <v>5504</v>
      </c>
      <c r="C632" t="s">
        <v>3360</v>
      </c>
      <c r="D632">
        <v>0.95</v>
      </c>
      <c r="E632">
        <v>0.81</v>
      </c>
      <c r="F632">
        <v>1.9</v>
      </c>
      <c r="G632">
        <v>1.69</v>
      </c>
      <c r="H632">
        <v>1.69</v>
      </c>
      <c r="I632">
        <v>2.23</v>
      </c>
      <c r="J632">
        <v>1.56</v>
      </c>
      <c r="K632">
        <v>1.42</v>
      </c>
      <c r="L632" s="83">
        <v>1.02</v>
      </c>
      <c r="M632">
        <v>0.54</v>
      </c>
      <c r="N632">
        <v>0.81</v>
      </c>
      <c r="O632">
        <v>0.88</v>
      </c>
      <c r="P632" t="s">
        <v>5312</v>
      </c>
      <c r="Q632" t="s">
        <v>5317</v>
      </c>
      <c r="R632" t="s">
        <v>5314</v>
      </c>
      <c r="S632" t="s">
        <v>5315</v>
      </c>
      <c r="T632" t="s">
        <v>5315</v>
      </c>
    </row>
    <row r="633" spans="1:20" x14ac:dyDescent="0.25">
      <c r="A633" s="83" t="s">
        <v>4436</v>
      </c>
      <c r="B633" t="s">
        <v>4437</v>
      </c>
      <c r="C633" t="s">
        <v>3455</v>
      </c>
      <c r="D633">
        <v>1.23</v>
      </c>
      <c r="E633">
        <v>1.4</v>
      </c>
      <c r="F633">
        <v>1.41</v>
      </c>
      <c r="G633">
        <v>1.53</v>
      </c>
      <c r="H633">
        <v>1.22</v>
      </c>
      <c r="I633">
        <v>0.72</v>
      </c>
      <c r="J633">
        <v>1.08</v>
      </c>
      <c r="K633">
        <v>1.2</v>
      </c>
      <c r="L633" s="83">
        <v>1.54</v>
      </c>
      <c r="M633">
        <v>1</v>
      </c>
      <c r="N633">
        <v>0.92</v>
      </c>
      <c r="O633">
        <v>0.56999999999999995</v>
      </c>
      <c r="P633" t="s">
        <v>5312</v>
      </c>
      <c r="Q633" t="s">
        <v>5313</v>
      </c>
      <c r="R633" t="s">
        <v>5314</v>
      </c>
      <c r="S633" t="s">
        <v>5315</v>
      </c>
      <c r="T633" t="s">
        <v>5315</v>
      </c>
    </row>
    <row r="634" spans="1:20" x14ac:dyDescent="0.25">
      <c r="A634" s="83" t="s">
        <v>3656</v>
      </c>
      <c r="B634" t="s">
        <v>3657</v>
      </c>
      <c r="C634" t="s">
        <v>3455</v>
      </c>
      <c r="D634">
        <v>55</v>
      </c>
      <c r="E634">
        <v>55</v>
      </c>
      <c r="F634">
        <v>55</v>
      </c>
      <c r="G634">
        <v>55</v>
      </c>
      <c r="H634">
        <v>55</v>
      </c>
      <c r="I634">
        <v>55</v>
      </c>
      <c r="J634">
        <v>55</v>
      </c>
      <c r="K634">
        <v>55</v>
      </c>
      <c r="L634" s="83">
        <v>55</v>
      </c>
      <c r="M634">
        <v>55</v>
      </c>
      <c r="N634">
        <v>55</v>
      </c>
      <c r="O634">
        <v>55</v>
      </c>
      <c r="P634" t="s">
        <v>5319</v>
      </c>
      <c r="Q634" t="s">
        <v>5313</v>
      </c>
      <c r="R634" t="s">
        <v>5314</v>
      </c>
      <c r="S634" t="s">
        <v>5315</v>
      </c>
      <c r="T634" t="s">
        <v>5315</v>
      </c>
    </row>
    <row r="635" spans="1:20" x14ac:dyDescent="0.25">
      <c r="A635" s="83" t="s">
        <v>3660</v>
      </c>
      <c r="B635" t="s">
        <v>3661</v>
      </c>
      <c r="C635" t="s">
        <v>3455</v>
      </c>
      <c r="D635">
        <v>55</v>
      </c>
      <c r="E635">
        <v>55</v>
      </c>
      <c r="F635">
        <v>55</v>
      </c>
      <c r="G635">
        <v>55</v>
      </c>
      <c r="H635">
        <v>55</v>
      </c>
      <c r="I635">
        <v>55</v>
      </c>
      <c r="J635">
        <v>55</v>
      </c>
      <c r="K635">
        <v>55</v>
      </c>
      <c r="L635" s="83">
        <v>55</v>
      </c>
      <c r="M635">
        <v>55</v>
      </c>
      <c r="N635">
        <v>55</v>
      </c>
      <c r="O635">
        <v>55</v>
      </c>
      <c r="P635" t="s">
        <v>5319</v>
      </c>
      <c r="Q635" t="s">
        <v>5313</v>
      </c>
      <c r="R635" t="s">
        <v>5314</v>
      </c>
      <c r="S635" t="s">
        <v>5315</v>
      </c>
      <c r="T635" t="s">
        <v>5315</v>
      </c>
    </row>
    <row r="636" spans="1:20" x14ac:dyDescent="0.25">
      <c r="A636" s="83" t="s">
        <v>3663</v>
      </c>
      <c r="B636" t="s">
        <v>3664</v>
      </c>
      <c r="C636" t="s">
        <v>3455</v>
      </c>
      <c r="D636">
        <v>55</v>
      </c>
      <c r="E636">
        <v>55</v>
      </c>
      <c r="F636">
        <v>55</v>
      </c>
      <c r="G636">
        <v>55</v>
      </c>
      <c r="H636">
        <v>55</v>
      </c>
      <c r="I636">
        <v>55</v>
      </c>
      <c r="J636">
        <v>55</v>
      </c>
      <c r="K636">
        <v>55</v>
      </c>
      <c r="L636" s="83">
        <v>55</v>
      </c>
      <c r="M636">
        <v>55</v>
      </c>
      <c r="N636">
        <v>55</v>
      </c>
      <c r="O636">
        <v>55</v>
      </c>
      <c r="P636" t="s">
        <v>5319</v>
      </c>
      <c r="Q636" t="s">
        <v>5313</v>
      </c>
      <c r="R636" t="s">
        <v>5314</v>
      </c>
      <c r="S636" t="s">
        <v>5315</v>
      </c>
      <c r="T636" t="s">
        <v>5315</v>
      </c>
    </row>
    <row r="637" spans="1:20" x14ac:dyDescent="0.25">
      <c r="A637" s="83" t="s">
        <v>2951</v>
      </c>
      <c r="B637" t="s">
        <v>5505</v>
      </c>
      <c r="C637" t="s">
        <v>3455</v>
      </c>
      <c r="D637">
        <v>0</v>
      </c>
      <c r="E637">
        <v>0</v>
      </c>
      <c r="F637">
        <v>0</v>
      </c>
      <c r="G637">
        <v>0</v>
      </c>
      <c r="H637">
        <v>0</v>
      </c>
      <c r="I637">
        <v>0</v>
      </c>
      <c r="J637">
        <v>0</v>
      </c>
      <c r="K637">
        <v>0</v>
      </c>
      <c r="L637" s="83">
        <v>0</v>
      </c>
      <c r="M637">
        <v>0</v>
      </c>
      <c r="N637">
        <v>0</v>
      </c>
      <c r="O637">
        <v>0</v>
      </c>
      <c r="P637" t="s">
        <v>5312</v>
      </c>
      <c r="Q637" t="s">
        <v>5313</v>
      </c>
      <c r="R637" t="s">
        <v>5318</v>
      </c>
      <c r="S637" t="s">
        <v>5315</v>
      </c>
      <c r="T637" t="s">
        <v>5315</v>
      </c>
    </row>
    <row r="638" spans="1:20" x14ac:dyDescent="0.25">
      <c r="A638" s="83" t="s">
        <v>5506</v>
      </c>
      <c r="B638" t="s">
        <v>5507</v>
      </c>
      <c r="C638" t="s">
        <v>3360</v>
      </c>
      <c r="D638">
        <v>3.9</v>
      </c>
      <c r="E638">
        <v>3.34</v>
      </c>
      <c r="F638">
        <v>7.8</v>
      </c>
      <c r="G638">
        <v>6.97</v>
      </c>
      <c r="H638">
        <v>6.97</v>
      </c>
      <c r="I638">
        <v>9.1999999999999993</v>
      </c>
      <c r="J638">
        <v>6.41</v>
      </c>
      <c r="K638">
        <v>5.85</v>
      </c>
      <c r="L638" s="83">
        <v>4.18</v>
      </c>
      <c r="M638">
        <v>2.23</v>
      </c>
      <c r="N638">
        <v>3.34</v>
      </c>
      <c r="O638">
        <v>3.62</v>
      </c>
      <c r="P638" t="s">
        <v>5312</v>
      </c>
      <c r="Q638" t="s">
        <v>5317</v>
      </c>
      <c r="R638" t="s">
        <v>5314</v>
      </c>
      <c r="S638" t="s">
        <v>5315</v>
      </c>
      <c r="T638" t="s">
        <v>5315</v>
      </c>
    </row>
    <row r="639" spans="1:20" x14ac:dyDescent="0.25">
      <c r="A639" s="83" t="s">
        <v>2360</v>
      </c>
      <c r="B639" t="s">
        <v>4447</v>
      </c>
      <c r="C639" t="s">
        <v>3360</v>
      </c>
      <c r="D639">
        <v>0.49</v>
      </c>
      <c r="E639">
        <v>0.42</v>
      </c>
      <c r="F639">
        <v>0.98</v>
      </c>
      <c r="G639">
        <v>0.88</v>
      </c>
      <c r="H639">
        <v>0.88</v>
      </c>
      <c r="I639">
        <v>1.1599999999999999</v>
      </c>
      <c r="J639">
        <v>0.81</v>
      </c>
      <c r="K639">
        <v>0.74</v>
      </c>
      <c r="L639" s="83">
        <v>0.53</v>
      </c>
      <c r="M639">
        <v>0.28000000000000003</v>
      </c>
      <c r="N639">
        <v>0.42</v>
      </c>
      <c r="O639">
        <v>0.46</v>
      </c>
      <c r="P639" t="s">
        <v>5312</v>
      </c>
      <c r="Q639" t="s">
        <v>5317</v>
      </c>
      <c r="R639" t="s">
        <v>5314</v>
      </c>
      <c r="S639" t="s">
        <v>5315</v>
      </c>
      <c r="T639" t="s">
        <v>5315</v>
      </c>
    </row>
    <row r="640" spans="1:20" x14ac:dyDescent="0.25">
      <c r="A640" s="83" t="s">
        <v>4448</v>
      </c>
      <c r="B640" t="s">
        <v>5508</v>
      </c>
      <c r="C640" t="s">
        <v>3334</v>
      </c>
      <c r="D640">
        <v>0</v>
      </c>
      <c r="E640">
        <v>0</v>
      </c>
      <c r="F640">
        <v>0</v>
      </c>
      <c r="G640">
        <v>0</v>
      </c>
      <c r="H640">
        <v>0</v>
      </c>
      <c r="I640">
        <v>0</v>
      </c>
      <c r="J640">
        <v>0</v>
      </c>
      <c r="K640">
        <v>0</v>
      </c>
      <c r="L640" s="83">
        <v>0</v>
      </c>
      <c r="M640">
        <v>0</v>
      </c>
      <c r="N640">
        <v>0</v>
      </c>
      <c r="O640">
        <v>0</v>
      </c>
      <c r="P640" t="s">
        <v>5312</v>
      </c>
      <c r="Q640" t="s">
        <v>5317</v>
      </c>
      <c r="R640" t="s">
        <v>5318</v>
      </c>
      <c r="S640" t="s">
        <v>5315</v>
      </c>
      <c r="T640" t="s">
        <v>5315</v>
      </c>
    </row>
    <row r="641" spans="1:20" x14ac:dyDescent="0.25">
      <c r="A641" s="83" t="s">
        <v>5509</v>
      </c>
      <c r="B641" t="s">
        <v>5510</v>
      </c>
      <c r="C641" t="s">
        <v>3334</v>
      </c>
      <c r="D641">
        <v>0.12</v>
      </c>
      <c r="E641">
        <v>0.09</v>
      </c>
      <c r="F641">
        <v>0.54</v>
      </c>
      <c r="G641">
        <v>0.45</v>
      </c>
      <c r="H641">
        <v>0.48</v>
      </c>
      <c r="I641">
        <v>0.93</v>
      </c>
      <c r="J641">
        <v>1.17</v>
      </c>
      <c r="K641">
        <v>0.81</v>
      </c>
      <c r="L641" s="83">
        <v>0.42</v>
      </c>
      <c r="M641">
        <v>0.06</v>
      </c>
      <c r="N641">
        <v>0.06</v>
      </c>
      <c r="O641">
        <v>0</v>
      </c>
      <c r="P641" t="s">
        <v>5312</v>
      </c>
      <c r="Q641" t="s">
        <v>5317</v>
      </c>
      <c r="R641" t="s">
        <v>5314</v>
      </c>
      <c r="S641" t="s">
        <v>5315</v>
      </c>
      <c r="T641" t="s">
        <v>5315</v>
      </c>
    </row>
    <row r="642" spans="1:20" x14ac:dyDescent="0.25">
      <c r="A642" s="83" t="s">
        <v>1783</v>
      </c>
      <c r="B642" t="s">
        <v>5511</v>
      </c>
      <c r="C642" t="s">
        <v>3334</v>
      </c>
      <c r="D642">
        <v>0</v>
      </c>
      <c r="E642">
        <v>0</v>
      </c>
      <c r="F642">
        <v>0</v>
      </c>
      <c r="G642">
        <v>0</v>
      </c>
      <c r="H642">
        <v>0</v>
      </c>
      <c r="I642">
        <v>0</v>
      </c>
      <c r="J642">
        <v>0</v>
      </c>
      <c r="K642">
        <v>0</v>
      </c>
      <c r="L642" s="83">
        <v>0</v>
      </c>
      <c r="M642">
        <v>0</v>
      </c>
      <c r="N642">
        <v>0</v>
      </c>
      <c r="O642">
        <v>0</v>
      </c>
      <c r="P642" t="s">
        <v>5312</v>
      </c>
      <c r="Q642" t="s">
        <v>5317</v>
      </c>
      <c r="R642" t="s">
        <v>5318</v>
      </c>
      <c r="S642" t="s">
        <v>5315</v>
      </c>
      <c r="T642" t="s">
        <v>5315</v>
      </c>
    </row>
    <row r="643" spans="1:20" x14ac:dyDescent="0.25">
      <c r="A643" s="83" t="s">
        <v>1817</v>
      </c>
      <c r="B643" t="s">
        <v>4450</v>
      </c>
      <c r="C643" t="s">
        <v>3334</v>
      </c>
      <c r="D643">
        <v>0.8</v>
      </c>
      <c r="E643">
        <v>0.6</v>
      </c>
      <c r="F643">
        <v>3.6</v>
      </c>
      <c r="G643">
        <v>3</v>
      </c>
      <c r="H643">
        <v>3.2</v>
      </c>
      <c r="I643">
        <v>6.2</v>
      </c>
      <c r="J643">
        <v>7.8</v>
      </c>
      <c r="K643">
        <v>5.4</v>
      </c>
      <c r="L643" s="83">
        <v>2.8</v>
      </c>
      <c r="M643">
        <v>0.4</v>
      </c>
      <c r="N643">
        <v>0.4</v>
      </c>
      <c r="O643">
        <v>0</v>
      </c>
      <c r="P643" t="s">
        <v>5312</v>
      </c>
      <c r="Q643" t="s">
        <v>5317</v>
      </c>
      <c r="R643" t="s">
        <v>5314</v>
      </c>
      <c r="S643" t="s">
        <v>5315</v>
      </c>
      <c r="T643" t="s">
        <v>5315</v>
      </c>
    </row>
    <row r="644" spans="1:20" x14ac:dyDescent="0.25">
      <c r="A644" s="83" t="s">
        <v>5512</v>
      </c>
      <c r="B644" t="s">
        <v>5513</v>
      </c>
      <c r="C644" t="s">
        <v>3334</v>
      </c>
      <c r="D644">
        <v>0</v>
      </c>
      <c r="E644">
        <v>0</v>
      </c>
      <c r="F644">
        <v>0</v>
      </c>
      <c r="G644">
        <v>0</v>
      </c>
      <c r="H644">
        <v>0</v>
      </c>
      <c r="I644">
        <v>0</v>
      </c>
      <c r="J644">
        <v>0</v>
      </c>
      <c r="K644">
        <v>0</v>
      </c>
      <c r="L644" s="83">
        <v>0</v>
      </c>
      <c r="M644">
        <v>0</v>
      </c>
      <c r="N644">
        <v>0</v>
      </c>
      <c r="O644">
        <v>0</v>
      </c>
      <c r="P644" t="s">
        <v>5312</v>
      </c>
      <c r="Q644" t="s">
        <v>5317</v>
      </c>
      <c r="R644" t="s">
        <v>5318</v>
      </c>
      <c r="S644" t="s">
        <v>5315</v>
      </c>
      <c r="T644" t="s">
        <v>5315</v>
      </c>
    </row>
    <row r="645" spans="1:20" x14ac:dyDescent="0.25">
      <c r="A645" s="83" t="s">
        <v>2349</v>
      </c>
      <c r="B645" t="s">
        <v>4451</v>
      </c>
      <c r="C645" t="s">
        <v>3392</v>
      </c>
      <c r="D645">
        <v>37.1</v>
      </c>
      <c r="E645">
        <v>31.8</v>
      </c>
      <c r="F645">
        <v>74.2</v>
      </c>
      <c r="G645">
        <v>66.25</v>
      </c>
      <c r="H645">
        <v>66.25</v>
      </c>
      <c r="I645">
        <v>87.45</v>
      </c>
      <c r="J645">
        <v>60.95</v>
      </c>
      <c r="K645">
        <v>55.65</v>
      </c>
      <c r="L645" s="83">
        <v>39.75</v>
      </c>
      <c r="M645">
        <v>21.2</v>
      </c>
      <c r="N645">
        <v>31.8</v>
      </c>
      <c r="O645">
        <v>34.450000000000003</v>
      </c>
      <c r="P645" t="s">
        <v>5312</v>
      </c>
      <c r="Q645" t="s">
        <v>5317</v>
      </c>
      <c r="R645" t="s">
        <v>5314</v>
      </c>
      <c r="S645" t="s">
        <v>5315</v>
      </c>
      <c r="T645" t="s">
        <v>5315</v>
      </c>
    </row>
    <row r="646" spans="1:20" x14ac:dyDescent="0.25">
      <c r="A646" s="83" t="s">
        <v>3391</v>
      </c>
      <c r="B646" t="s">
        <v>3393</v>
      </c>
      <c r="C646" t="s">
        <v>3392</v>
      </c>
      <c r="D646">
        <v>96</v>
      </c>
      <c r="E646">
        <v>96</v>
      </c>
      <c r="F646">
        <v>96</v>
      </c>
      <c r="G646">
        <v>96</v>
      </c>
      <c r="H646">
        <v>96</v>
      </c>
      <c r="I646">
        <v>96</v>
      </c>
      <c r="J646">
        <v>96</v>
      </c>
      <c r="K646">
        <v>96</v>
      </c>
      <c r="L646" s="83">
        <v>96</v>
      </c>
      <c r="M646">
        <v>96</v>
      </c>
      <c r="N646">
        <v>96</v>
      </c>
      <c r="O646">
        <v>96</v>
      </c>
      <c r="P646" t="s">
        <v>5319</v>
      </c>
      <c r="Q646" t="s">
        <v>5317</v>
      </c>
      <c r="R646" t="s">
        <v>5314</v>
      </c>
      <c r="S646" t="s">
        <v>5315</v>
      </c>
      <c r="T646" t="s">
        <v>5315</v>
      </c>
    </row>
    <row r="647" spans="1:20" x14ac:dyDescent="0.25">
      <c r="A647" s="83" t="s">
        <v>4454</v>
      </c>
      <c r="B647" t="s">
        <v>4455</v>
      </c>
      <c r="C647" t="s">
        <v>3360</v>
      </c>
      <c r="D647">
        <v>0.48</v>
      </c>
      <c r="E647">
        <v>0.72</v>
      </c>
      <c r="F647">
        <v>0.11</v>
      </c>
      <c r="G647">
        <v>1.53</v>
      </c>
      <c r="H647">
        <v>2.27</v>
      </c>
      <c r="I647">
        <v>2.06</v>
      </c>
      <c r="J647">
        <v>1.8</v>
      </c>
      <c r="K647">
        <v>1.77</v>
      </c>
      <c r="L647" s="83">
        <v>1.3</v>
      </c>
      <c r="M647">
        <v>0.47</v>
      </c>
      <c r="N647">
        <v>0.1</v>
      </c>
      <c r="O647">
        <v>0.11</v>
      </c>
      <c r="P647" t="s">
        <v>5312</v>
      </c>
      <c r="Q647" t="s">
        <v>5313</v>
      </c>
      <c r="R647" t="s">
        <v>5314</v>
      </c>
      <c r="S647" t="s">
        <v>5315</v>
      </c>
      <c r="T647" t="s">
        <v>5315</v>
      </c>
    </row>
    <row r="648" spans="1:20" x14ac:dyDescent="0.25">
      <c r="A648" s="83" t="s">
        <v>78</v>
      </c>
      <c r="B648" t="s">
        <v>4456</v>
      </c>
      <c r="C648" t="s">
        <v>79</v>
      </c>
      <c r="D648">
        <v>1.44</v>
      </c>
      <c r="E648">
        <v>1.46</v>
      </c>
      <c r="F648">
        <v>1.66</v>
      </c>
      <c r="G648">
        <v>1.6</v>
      </c>
      <c r="H648">
        <v>1.59</v>
      </c>
      <c r="I648">
        <v>1.61</v>
      </c>
      <c r="J648">
        <v>1.69</v>
      </c>
      <c r="K648">
        <v>1.69</v>
      </c>
      <c r="L648" s="83">
        <v>1.67</v>
      </c>
      <c r="M648">
        <v>1.66</v>
      </c>
      <c r="N648">
        <v>1.44</v>
      </c>
      <c r="O648">
        <v>1.45</v>
      </c>
      <c r="P648" t="s">
        <v>5312</v>
      </c>
      <c r="Q648" t="s">
        <v>5313</v>
      </c>
      <c r="R648" t="s">
        <v>5314</v>
      </c>
      <c r="S648" t="s">
        <v>5315</v>
      </c>
      <c r="T648" t="s">
        <v>5315</v>
      </c>
    </row>
    <row r="649" spans="1:20" x14ac:dyDescent="0.25">
      <c r="A649" s="83" t="s">
        <v>5514</v>
      </c>
      <c r="B649" t="s">
        <v>5515</v>
      </c>
      <c r="C649" t="s">
        <v>79</v>
      </c>
      <c r="D649">
        <v>0.82</v>
      </c>
      <c r="E649">
        <v>0.76</v>
      </c>
      <c r="F649">
        <v>0.88</v>
      </c>
      <c r="G649">
        <v>0.8</v>
      </c>
      <c r="H649">
        <v>0.86</v>
      </c>
      <c r="I649">
        <v>0.89</v>
      </c>
      <c r="J649">
        <v>0.88</v>
      </c>
      <c r="K649">
        <v>0.9</v>
      </c>
      <c r="L649" s="83">
        <v>0.91</v>
      </c>
      <c r="M649">
        <v>0.85</v>
      </c>
      <c r="N649">
        <v>0.87</v>
      </c>
      <c r="O649">
        <v>0.87</v>
      </c>
      <c r="P649" t="s">
        <v>5312</v>
      </c>
      <c r="Q649" t="s">
        <v>5313</v>
      </c>
      <c r="R649" t="s">
        <v>5314</v>
      </c>
      <c r="S649" t="s">
        <v>5315</v>
      </c>
      <c r="T649" t="s">
        <v>5315</v>
      </c>
    </row>
    <row r="650" spans="1:20" x14ac:dyDescent="0.25">
      <c r="A650" s="83" t="s">
        <v>5516</v>
      </c>
      <c r="B650" t="s">
        <v>5517</v>
      </c>
      <c r="C650" t="s">
        <v>79</v>
      </c>
      <c r="D650">
        <v>0.82</v>
      </c>
      <c r="E650">
        <v>0.74</v>
      </c>
      <c r="F650">
        <v>0.86</v>
      </c>
      <c r="G650">
        <v>0.82</v>
      </c>
      <c r="H650">
        <v>0.86</v>
      </c>
      <c r="I650">
        <v>0.9</v>
      </c>
      <c r="J650">
        <v>0.88</v>
      </c>
      <c r="K650">
        <v>0.91</v>
      </c>
      <c r="L650" s="83">
        <v>0.9</v>
      </c>
      <c r="M650">
        <v>0.84</v>
      </c>
      <c r="N650">
        <v>0.87</v>
      </c>
      <c r="O650">
        <v>0.87</v>
      </c>
      <c r="P650" t="s">
        <v>5312</v>
      </c>
      <c r="Q650" t="s">
        <v>5313</v>
      </c>
      <c r="R650" t="s">
        <v>5314</v>
      </c>
      <c r="S650" t="s">
        <v>5315</v>
      </c>
      <c r="T650" t="s">
        <v>5315</v>
      </c>
    </row>
    <row r="651" spans="1:20" x14ac:dyDescent="0.25">
      <c r="A651" s="83" t="s">
        <v>944</v>
      </c>
      <c r="B651" t="s">
        <v>4457</v>
      </c>
      <c r="C651" t="s">
        <v>79</v>
      </c>
      <c r="D651">
        <v>0.8</v>
      </c>
      <c r="E651">
        <v>0.6</v>
      </c>
      <c r="F651">
        <v>3.6</v>
      </c>
      <c r="G651">
        <v>3</v>
      </c>
      <c r="H651">
        <v>3.2</v>
      </c>
      <c r="I651">
        <v>6.2</v>
      </c>
      <c r="J651">
        <v>7.8</v>
      </c>
      <c r="K651">
        <v>5.4</v>
      </c>
      <c r="L651" s="83">
        <v>2.8</v>
      </c>
      <c r="M651">
        <v>0.4</v>
      </c>
      <c r="N651">
        <v>0.4</v>
      </c>
      <c r="O651">
        <v>0</v>
      </c>
      <c r="P651" t="s">
        <v>5312</v>
      </c>
      <c r="Q651" t="s">
        <v>5313</v>
      </c>
      <c r="R651" t="s">
        <v>5314</v>
      </c>
      <c r="S651" t="s">
        <v>5315</v>
      </c>
      <c r="T651" t="s">
        <v>5315</v>
      </c>
    </row>
    <row r="652" spans="1:20" x14ac:dyDescent="0.25">
      <c r="A652" s="83" t="s">
        <v>4458</v>
      </c>
      <c r="B652" t="s">
        <v>4459</v>
      </c>
      <c r="C652" t="s">
        <v>3346</v>
      </c>
      <c r="D652">
        <v>3.13</v>
      </c>
      <c r="E652">
        <v>3.13</v>
      </c>
      <c r="F652">
        <v>3.13</v>
      </c>
      <c r="G652">
        <v>3.13</v>
      </c>
      <c r="H652">
        <v>3.13</v>
      </c>
      <c r="I652">
        <v>3.13</v>
      </c>
      <c r="J652">
        <v>3.13</v>
      </c>
      <c r="K652">
        <v>3.13</v>
      </c>
      <c r="L652" s="83">
        <v>3.13</v>
      </c>
      <c r="M652">
        <v>3.13</v>
      </c>
      <c r="N652">
        <v>3.13</v>
      </c>
      <c r="O652">
        <v>3.13</v>
      </c>
      <c r="P652" t="s">
        <v>5319</v>
      </c>
      <c r="Q652" t="s">
        <v>5317</v>
      </c>
      <c r="R652" t="s">
        <v>5314</v>
      </c>
      <c r="S652" t="s">
        <v>5315</v>
      </c>
      <c r="T652" t="s">
        <v>5315</v>
      </c>
    </row>
    <row r="653" spans="1:20" x14ac:dyDescent="0.25">
      <c r="A653" s="83" t="s">
        <v>2625</v>
      </c>
      <c r="B653" t="s">
        <v>4460</v>
      </c>
      <c r="C653" t="s">
        <v>3346</v>
      </c>
      <c r="D653">
        <v>25.77</v>
      </c>
      <c r="E653">
        <v>25.61</v>
      </c>
      <c r="F653">
        <v>25.71</v>
      </c>
      <c r="G653">
        <v>23.9</v>
      </c>
      <c r="H653">
        <v>24.24</v>
      </c>
      <c r="I653">
        <v>25.25</v>
      </c>
      <c r="J653">
        <v>24.23</v>
      </c>
      <c r="K653">
        <v>23.17</v>
      </c>
      <c r="L653" s="83">
        <v>24.84</v>
      </c>
      <c r="M653">
        <v>25.06</v>
      </c>
      <c r="N653">
        <v>25.25</v>
      </c>
      <c r="O653">
        <v>25.98</v>
      </c>
      <c r="P653" t="s">
        <v>5312</v>
      </c>
      <c r="Q653" t="s">
        <v>5317</v>
      </c>
      <c r="R653" t="s">
        <v>5314</v>
      </c>
      <c r="S653" t="s">
        <v>5315</v>
      </c>
      <c r="T653" t="s">
        <v>5315</v>
      </c>
    </row>
    <row r="654" spans="1:20" x14ac:dyDescent="0.25">
      <c r="A654" s="83" t="s">
        <v>1345</v>
      </c>
      <c r="B654" t="s">
        <v>4462</v>
      </c>
      <c r="C654" t="s">
        <v>3346</v>
      </c>
      <c r="D654">
        <v>0</v>
      </c>
      <c r="E654">
        <v>0</v>
      </c>
      <c r="F654">
        <v>0</v>
      </c>
      <c r="G654">
        <v>0</v>
      </c>
      <c r="H654">
        <v>0</v>
      </c>
      <c r="I654">
        <v>0</v>
      </c>
      <c r="J654">
        <v>0</v>
      </c>
      <c r="K654">
        <v>0</v>
      </c>
      <c r="L654" s="83">
        <v>0</v>
      </c>
      <c r="M654">
        <v>0</v>
      </c>
      <c r="N654">
        <v>0</v>
      </c>
      <c r="O654">
        <v>0</v>
      </c>
      <c r="P654" t="s">
        <v>5312</v>
      </c>
      <c r="Q654" t="s">
        <v>5317</v>
      </c>
      <c r="R654" t="s">
        <v>5314</v>
      </c>
      <c r="S654" t="s">
        <v>5315</v>
      </c>
      <c r="T654" t="s">
        <v>5315</v>
      </c>
    </row>
    <row r="655" spans="1:20" x14ac:dyDescent="0.25">
      <c r="A655" s="83" t="s">
        <v>5518</v>
      </c>
      <c r="B655" t="s">
        <v>5519</v>
      </c>
      <c r="C655" t="s">
        <v>3346</v>
      </c>
      <c r="D655">
        <v>0.43</v>
      </c>
      <c r="E655">
        <v>0.38</v>
      </c>
      <c r="F655">
        <v>0.32</v>
      </c>
      <c r="G655">
        <v>0.24</v>
      </c>
      <c r="H655">
        <v>0.19</v>
      </c>
      <c r="I655">
        <v>0.28999999999999998</v>
      </c>
      <c r="J655">
        <v>0.39</v>
      </c>
      <c r="K655">
        <v>0.36</v>
      </c>
      <c r="L655" s="83">
        <v>0.28999999999999998</v>
      </c>
      <c r="M655">
        <v>0.26</v>
      </c>
      <c r="N655">
        <v>0.18</v>
      </c>
      <c r="O655">
        <v>0.2</v>
      </c>
      <c r="P655" t="s">
        <v>5312</v>
      </c>
      <c r="Q655" t="s">
        <v>5317</v>
      </c>
      <c r="R655" t="s">
        <v>5314</v>
      </c>
      <c r="S655" t="s">
        <v>5315</v>
      </c>
      <c r="T655" t="s">
        <v>5315</v>
      </c>
    </row>
    <row r="656" spans="1:20" x14ac:dyDescent="0.25">
      <c r="A656" s="83" t="s">
        <v>4463</v>
      </c>
      <c r="B656" t="s">
        <v>4463</v>
      </c>
      <c r="C656" t="s">
        <v>3346</v>
      </c>
      <c r="D656">
        <v>0</v>
      </c>
      <c r="E656">
        <v>0</v>
      </c>
      <c r="F656">
        <v>0</v>
      </c>
      <c r="G656">
        <v>0</v>
      </c>
      <c r="H656">
        <v>0</v>
      </c>
      <c r="I656">
        <v>0</v>
      </c>
      <c r="J656">
        <v>0</v>
      </c>
      <c r="K656">
        <v>0</v>
      </c>
      <c r="L656" s="83">
        <v>0</v>
      </c>
      <c r="M656">
        <v>0</v>
      </c>
      <c r="N656">
        <v>0</v>
      </c>
      <c r="O656">
        <v>0</v>
      </c>
      <c r="P656" t="s">
        <v>5312</v>
      </c>
      <c r="Q656" t="s">
        <v>5317</v>
      </c>
      <c r="R656" t="s">
        <v>5314</v>
      </c>
      <c r="S656" t="s">
        <v>5315</v>
      </c>
      <c r="T656" t="s">
        <v>5315</v>
      </c>
    </row>
    <row r="657" spans="1:20" x14ac:dyDescent="0.25">
      <c r="A657" s="83" t="s">
        <v>864</v>
      </c>
      <c r="B657" t="s">
        <v>4464</v>
      </c>
      <c r="C657" t="s">
        <v>3360</v>
      </c>
      <c r="D657">
        <v>0.8</v>
      </c>
      <c r="E657">
        <v>0.6</v>
      </c>
      <c r="F657">
        <v>3.6</v>
      </c>
      <c r="G657">
        <v>3</v>
      </c>
      <c r="H657">
        <v>3.2</v>
      </c>
      <c r="I657">
        <v>6.2</v>
      </c>
      <c r="J657">
        <v>7.8</v>
      </c>
      <c r="K657">
        <v>5.4</v>
      </c>
      <c r="L657" s="83">
        <v>2.8</v>
      </c>
      <c r="M657">
        <v>0.4</v>
      </c>
      <c r="N657">
        <v>0.4</v>
      </c>
      <c r="O657">
        <v>0</v>
      </c>
      <c r="P657" t="s">
        <v>5312</v>
      </c>
      <c r="Q657" t="s">
        <v>5313</v>
      </c>
      <c r="R657" t="s">
        <v>5314</v>
      </c>
      <c r="S657" t="s">
        <v>5315</v>
      </c>
      <c r="T657" t="s">
        <v>5315</v>
      </c>
    </row>
    <row r="658" spans="1:20" x14ac:dyDescent="0.25">
      <c r="A658" s="83" t="s">
        <v>900</v>
      </c>
      <c r="B658" t="s">
        <v>4465</v>
      </c>
      <c r="C658" t="s">
        <v>3360</v>
      </c>
      <c r="D658">
        <v>0.79</v>
      </c>
      <c r="E658">
        <v>0.59</v>
      </c>
      <c r="F658">
        <v>3.56</v>
      </c>
      <c r="G658">
        <v>2.96</v>
      </c>
      <c r="H658">
        <v>3.16</v>
      </c>
      <c r="I658">
        <v>6.12</v>
      </c>
      <c r="J658">
        <v>7.7</v>
      </c>
      <c r="K658">
        <v>5.33</v>
      </c>
      <c r="L658" s="83">
        <v>2.77</v>
      </c>
      <c r="M658">
        <v>0.4</v>
      </c>
      <c r="N658">
        <v>0.4</v>
      </c>
      <c r="O658">
        <v>0</v>
      </c>
      <c r="P658" t="s">
        <v>5312</v>
      </c>
      <c r="Q658" t="s">
        <v>5313</v>
      </c>
      <c r="R658" t="s">
        <v>5314</v>
      </c>
      <c r="S658" t="s">
        <v>5315</v>
      </c>
      <c r="T658" t="s">
        <v>5315</v>
      </c>
    </row>
    <row r="659" spans="1:20" x14ac:dyDescent="0.25">
      <c r="A659" s="83" t="s">
        <v>529</v>
      </c>
      <c r="B659" t="s">
        <v>4466</v>
      </c>
      <c r="C659" t="s">
        <v>3360</v>
      </c>
      <c r="D659">
        <v>2.0099999999999998</v>
      </c>
      <c r="E659">
        <v>2.25</v>
      </c>
      <c r="F659">
        <v>3.62</v>
      </c>
      <c r="G659">
        <v>3.85</v>
      </c>
      <c r="H659">
        <v>2.48</v>
      </c>
      <c r="I659">
        <v>0.84</v>
      </c>
      <c r="J659">
        <v>0.22</v>
      </c>
      <c r="K659">
        <v>0.06</v>
      </c>
      <c r="L659" s="83">
        <v>0</v>
      </c>
      <c r="M659">
        <v>0.05</v>
      </c>
      <c r="N659">
        <v>0.46</v>
      </c>
      <c r="O659">
        <v>0.8</v>
      </c>
      <c r="P659" t="s">
        <v>5312</v>
      </c>
      <c r="Q659" t="s">
        <v>5313</v>
      </c>
      <c r="R659" t="s">
        <v>5314</v>
      </c>
      <c r="S659" t="s">
        <v>5315</v>
      </c>
      <c r="T659" t="s">
        <v>5315</v>
      </c>
    </row>
    <row r="660" spans="1:20" x14ac:dyDescent="0.25">
      <c r="A660" s="83" t="s">
        <v>5122</v>
      </c>
      <c r="B660" t="s">
        <v>5123</v>
      </c>
      <c r="C660" t="s">
        <v>3334</v>
      </c>
      <c r="D660">
        <v>76</v>
      </c>
      <c r="E660">
        <v>76</v>
      </c>
      <c r="F660">
        <v>75</v>
      </c>
      <c r="G660">
        <v>73.099999999999994</v>
      </c>
      <c r="H660">
        <v>72.16</v>
      </c>
      <c r="I660">
        <v>71.06</v>
      </c>
      <c r="J660">
        <v>71</v>
      </c>
      <c r="K660">
        <v>70.3</v>
      </c>
      <c r="L660" s="83">
        <v>72.34</v>
      </c>
      <c r="M660">
        <v>72.14</v>
      </c>
      <c r="N660">
        <v>74.040000000000006</v>
      </c>
      <c r="O660">
        <v>76</v>
      </c>
      <c r="P660" t="s">
        <v>5319</v>
      </c>
      <c r="Q660" t="s">
        <v>5317</v>
      </c>
      <c r="R660" t="s">
        <v>5314</v>
      </c>
      <c r="S660" t="s">
        <v>5315</v>
      </c>
      <c r="T660" t="s">
        <v>5315</v>
      </c>
    </row>
    <row r="661" spans="1:20" x14ac:dyDescent="0.25">
      <c r="A661" s="83" t="s">
        <v>5125</v>
      </c>
      <c r="B661" t="s">
        <v>5126</v>
      </c>
      <c r="C661" t="s">
        <v>3334</v>
      </c>
      <c r="D661">
        <v>76.400000000000006</v>
      </c>
      <c r="E661">
        <v>76.03</v>
      </c>
      <c r="F661">
        <v>75.28</v>
      </c>
      <c r="G661">
        <v>74.22</v>
      </c>
      <c r="H661">
        <v>72.92</v>
      </c>
      <c r="I661">
        <v>71.760000000000005</v>
      </c>
      <c r="J661">
        <v>71.28</v>
      </c>
      <c r="K661">
        <v>71.239999999999995</v>
      </c>
      <c r="L661" s="83">
        <v>72.819999999999993</v>
      </c>
      <c r="M661">
        <v>72.56</v>
      </c>
      <c r="N661">
        <v>74.849999999999994</v>
      </c>
      <c r="O661">
        <v>76.14</v>
      </c>
      <c r="P661" t="s">
        <v>5319</v>
      </c>
      <c r="Q661" t="s">
        <v>5317</v>
      </c>
      <c r="R661" t="s">
        <v>5314</v>
      </c>
      <c r="S661" t="s">
        <v>5315</v>
      </c>
      <c r="T661" t="s">
        <v>5315</v>
      </c>
    </row>
    <row r="662" spans="1:20" x14ac:dyDescent="0.25">
      <c r="A662" s="83" t="s">
        <v>5129</v>
      </c>
      <c r="B662" t="s">
        <v>5130</v>
      </c>
      <c r="C662" t="s">
        <v>3334</v>
      </c>
      <c r="D662">
        <v>78.27</v>
      </c>
      <c r="E662">
        <v>77.87</v>
      </c>
      <c r="F662">
        <v>77.58</v>
      </c>
      <c r="G662">
        <v>76.86</v>
      </c>
      <c r="H662">
        <v>75.72</v>
      </c>
      <c r="I662">
        <v>74.36</v>
      </c>
      <c r="J662">
        <v>73.88</v>
      </c>
      <c r="K662">
        <v>74.03</v>
      </c>
      <c r="L662" s="83">
        <v>75.760000000000005</v>
      </c>
      <c r="M662">
        <v>75.69</v>
      </c>
      <c r="N662">
        <v>77.12</v>
      </c>
      <c r="O662">
        <v>77.94</v>
      </c>
      <c r="P662" t="s">
        <v>5319</v>
      </c>
      <c r="Q662" t="s">
        <v>5317</v>
      </c>
      <c r="R662" t="s">
        <v>5314</v>
      </c>
      <c r="S662" t="s">
        <v>5315</v>
      </c>
      <c r="T662" t="s">
        <v>5315</v>
      </c>
    </row>
    <row r="663" spans="1:20" x14ac:dyDescent="0.25">
      <c r="A663" s="83" t="s">
        <v>5132</v>
      </c>
      <c r="B663" t="s">
        <v>5133</v>
      </c>
      <c r="C663" t="s">
        <v>3334</v>
      </c>
      <c r="D663">
        <v>81.44</v>
      </c>
      <c r="E663">
        <v>81.44</v>
      </c>
      <c r="F663">
        <v>81.44</v>
      </c>
      <c r="G663">
        <v>81.44</v>
      </c>
      <c r="H663">
        <v>81.44</v>
      </c>
      <c r="I663">
        <v>81.44</v>
      </c>
      <c r="J663">
        <v>81.44</v>
      </c>
      <c r="K663">
        <v>81.44</v>
      </c>
      <c r="L663" s="83">
        <v>81.44</v>
      </c>
      <c r="M663">
        <v>81.44</v>
      </c>
      <c r="N663">
        <v>81.44</v>
      </c>
      <c r="O663">
        <v>81.44</v>
      </c>
      <c r="P663" t="s">
        <v>5319</v>
      </c>
      <c r="Q663" t="s">
        <v>5317</v>
      </c>
      <c r="R663" t="s">
        <v>5314</v>
      </c>
      <c r="S663" t="s">
        <v>5315</v>
      </c>
      <c r="T663" t="s">
        <v>5315</v>
      </c>
    </row>
    <row r="664" spans="1:20" x14ac:dyDescent="0.25">
      <c r="A664" s="83" t="s">
        <v>4477</v>
      </c>
      <c r="B664" t="s">
        <v>4478</v>
      </c>
      <c r="C664" t="s">
        <v>130</v>
      </c>
      <c r="D664">
        <v>10.01</v>
      </c>
      <c r="E664">
        <v>12.05</v>
      </c>
      <c r="F664">
        <v>12.33</v>
      </c>
      <c r="G664">
        <v>12.22</v>
      </c>
      <c r="H664">
        <v>11.83</v>
      </c>
      <c r="I664">
        <v>12.7</v>
      </c>
      <c r="J664">
        <v>12.35</v>
      </c>
      <c r="K664">
        <v>12.12</v>
      </c>
      <c r="L664" s="83">
        <v>12.01</v>
      </c>
      <c r="M664">
        <v>10.67</v>
      </c>
      <c r="N664">
        <v>9.42</v>
      </c>
      <c r="O664">
        <v>5.34</v>
      </c>
      <c r="P664" t="s">
        <v>5312</v>
      </c>
      <c r="Q664" t="s">
        <v>5313</v>
      </c>
      <c r="R664" t="s">
        <v>5314</v>
      </c>
      <c r="S664" t="s">
        <v>5315</v>
      </c>
      <c r="T664" t="s">
        <v>5315</v>
      </c>
    </row>
    <row r="665" spans="1:20" x14ac:dyDescent="0.25">
      <c r="A665" s="83" t="s">
        <v>4479</v>
      </c>
      <c r="B665" t="s">
        <v>4480</v>
      </c>
      <c r="C665" t="s">
        <v>3360</v>
      </c>
      <c r="D665">
        <v>0</v>
      </c>
      <c r="E665">
        <v>0</v>
      </c>
      <c r="F665">
        <v>0</v>
      </c>
      <c r="G665">
        <v>0.03</v>
      </c>
      <c r="H665">
        <v>0.1</v>
      </c>
      <c r="I665">
        <v>0.09</v>
      </c>
      <c r="J665">
        <v>0.16</v>
      </c>
      <c r="K665">
        <v>7.0000000000000007E-2</v>
      </c>
      <c r="L665" s="83">
        <v>0.01</v>
      </c>
      <c r="M665">
        <v>0.02</v>
      </c>
      <c r="N665">
        <v>0</v>
      </c>
      <c r="O665">
        <v>0</v>
      </c>
      <c r="P665" t="s">
        <v>5312</v>
      </c>
      <c r="Q665" t="s">
        <v>5313</v>
      </c>
      <c r="R665" t="s">
        <v>5314</v>
      </c>
      <c r="S665" t="s">
        <v>5315</v>
      </c>
      <c r="T665" t="s">
        <v>5315</v>
      </c>
    </row>
    <row r="666" spans="1:20" x14ac:dyDescent="0.25">
      <c r="A666" s="83" t="s">
        <v>4481</v>
      </c>
      <c r="B666" t="s">
        <v>4482</v>
      </c>
      <c r="C666" t="s">
        <v>3360</v>
      </c>
      <c r="D666">
        <v>0.06</v>
      </c>
      <c r="E666">
        <v>0.05</v>
      </c>
      <c r="F666">
        <v>0.27</v>
      </c>
      <c r="G666">
        <v>0.23</v>
      </c>
      <c r="H666">
        <v>0.24</v>
      </c>
      <c r="I666">
        <v>0.47</v>
      </c>
      <c r="J666">
        <v>0.59</v>
      </c>
      <c r="K666">
        <v>0.41</v>
      </c>
      <c r="L666" s="83">
        <v>0.21</v>
      </c>
      <c r="M666">
        <v>0.03</v>
      </c>
      <c r="N666">
        <v>0.03</v>
      </c>
      <c r="O666">
        <v>0</v>
      </c>
      <c r="P666" t="s">
        <v>5312</v>
      </c>
      <c r="Q666" t="s">
        <v>5313</v>
      </c>
      <c r="R666" t="s">
        <v>5314</v>
      </c>
    </row>
    <row r="667" spans="1:20" x14ac:dyDescent="0.25">
      <c r="A667" s="83" t="s">
        <v>4483</v>
      </c>
      <c r="B667" t="s">
        <v>4484</v>
      </c>
      <c r="C667" t="s">
        <v>3334</v>
      </c>
      <c r="D667">
        <v>741.27</v>
      </c>
      <c r="E667">
        <v>741.27</v>
      </c>
      <c r="F667">
        <v>741.27</v>
      </c>
      <c r="G667">
        <v>741.27</v>
      </c>
      <c r="H667">
        <v>741.27</v>
      </c>
      <c r="I667">
        <v>741.27</v>
      </c>
      <c r="J667">
        <v>741.27</v>
      </c>
      <c r="K667">
        <v>741.27</v>
      </c>
      <c r="L667" s="83">
        <v>741.27</v>
      </c>
      <c r="M667">
        <v>741.27</v>
      </c>
      <c r="N667">
        <v>741.27</v>
      </c>
      <c r="O667">
        <v>741.27</v>
      </c>
      <c r="P667" t="s">
        <v>5319</v>
      </c>
      <c r="Q667" t="s">
        <v>5317</v>
      </c>
      <c r="R667" t="s">
        <v>5314</v>
      </c>
      <c r="S667" t="s">
        <v>5315</v>
      </c>
      <c r="T667" t="s">
        <v>5315</v>
      </c>
    </row>
    <row r="668" spans="1:20" x14ac:dyDescent="0.25">
      <c r="A668" s="83" t="s">
        <v>4486</v>
      </c>
      <c r="B668" t="s">
        <v>4487</v>
      </c>
      <c r="C668" t="s">
        <v>3334</v>
      </c>
      <c r="D668">
        <v>750</v>
      </c>
      <c r="E668">
        <v>750</v>
      </c>
      <c r="F668">
        <v>750</v>
      </c>
      <c r="G668">
        <v>750</v>
      </c>
      <c r="H668">
        <v>750</v>
      </c>
      <c r="I668">
        <v>750</v>
      </c>
      <c r="J668">
        <v>750</v>
      </c>
      <c r="K668">
        <v>750</v>
      </c>
      <c r="L668" s="83">
        <v>750</v>
      </c>
      <c r="M668">
        <v>750</v>
      </c>
      <c r="N668">
        <v>750</v>
      </c>
      <c r="O668">
        <v>750</v>
      </c>
      <c r="P668" t="s">
        <v>5319</v>
      </c>
      <c r="Q668" t="s">
        <v>5317</v>
      </c>
      <c r="R668" t="s">
        <v>5314</v>
      </c>
      <c r="S668" t="s">
        <v>5315</v>
      </c>
      <c r="T668" t="s">
        <v>5315</v>
      </c>
    </row>
    <row r="669" spans="1:20" x14ac:dyDescent="0.25">
      <c r="A669" s="83" t="s">
        <v>707</v>
      </c>
      <c r="B669" t="s">
        <v>5520</v>
      </c>
      <c r="C669" t="s">
        <v>130</v>
      </c>
      <c r="D669">
        <v>0</v>
      </c>
      <c r="E669">
        <v>0</v>
      </c>
      <c r="F669">
        <v>0</v>
      </c>
      <c r="G669">
        <v>0</v>
      </c>
      <c r="H669">
        <v>0</v>
      </c>
      <c r="I669">
        <v>0</v>
      </c>
      <c r="J669">
        <v>0</v>
      </c>
      <c r="K669">
        <v>0</v>
      </c>
      <c r="L669" s="83">
        <v>0</v>
      </c>
      <c r="M669">
        <v>0</v>
      </c>
      <c r="N669">
        <v>0</v>
      </c>
      <c r="O669">
        <v>0</v>
      </c>
      <c r="P669" t="s">
        <v>5312</v>
      </c>
      <c r="Q669" t="s">
        <v>5313</v>
      </c>
      <c r="R669" t="s">
        <v>5318</v>
      </c>
      <c r="S669" t="s">
        <v>5315</v>
      </c>
      <c r="T669" t="s">
        <v>5315</v>
      </c>
    </row>
    <row r="670" spans="1:20" x14ac:dyDescent="0.25">
      <c r="A670" s="83" t="s">
        <v>716</v>
      </c>
      <c r="B670" t="s">
        <v>5521</v>
      </c>
      <c r="C670" t="s">
        <v>130</v>
      </c>
      <c r="D670">
        <v>0</v>
      </c>
      <c r="E670">
        <v>0</v>
      </c>
      <c r="F670">
        <v>0</v>
      </c>
      <c r="G670">
        <v>0</v>
      </c>
      <c r="H670">
        <v>0</v>
      </c>
      <c r="I670">
        <v>0</v>
      </c>
      <c r="J670">
        <v>0</v>
      </c>
      <c r="K670">
        <v>0</v>
      </c>
      <c r="L670" s="83">
        <v>0</v>
      </c>
      <c r="M670">
        <v>0</v>
      </c>
      <c r="N670">
        <v>0</v>
      </c>
      <c r="O670">
        <v>0</v>
      </c>
      <c r="P670" t="s">
        <v>5312</v>
      </c>
      <c r="Q670" t="s">
        <v>5313</v>
      </c>
      <c r="R670" t="s">
        <v>5318</v>
      </c>
      <c r="S670" t="s">
        <v>5315</v>
      </c>
      <c r="T670" t="s">
        <v>5315</v>
      </c>
    </row>
    <row r="671" spans="1:20" x14ac:dyDescent="0.25">
      <c r="A671" s="83" t="s">
        <v>4489</v>
      </c>
      <c r="B671" t="s">
        <v>4490</v>
      </c>
      <c r="C671" t="s">
        <v>224</v>
      </c>
      <c r="D671">
        <v>7.5</v>
      </c>
      <c r="E671">
        <v>7.5</v>
      </c>
      <c r="F671">
        <v>7.5</v>
      </c>
      <c r="G671">
        <v>7.5</v>
      </c>
      <c r="H671">
        <v>7.5</v>
      </c>
      <c r="I671">
        <v>7.5</v>
      </c>
      <c r="J671">
        <v>7.5</v>
      </c>
      <c r="K671">
        <v>7.5</v>
      </c>
      <c r="L671" s="83">
        <v>7.5</v>
      </c>
      <c r="M671">
        <v>7.5</v>
      </c>
      <c r="N671">
        <v>7.5</v>
      </c>
      <c r="O671">
        <v>7.5</v>
      </c>
      <c r="P671" t="s">
        <v>5319</v>
      </c>
      <c r="Q671" t="s">
        <v>5313</v>
      </c>
      <c r="R671" t="s">
        <v>5314</v>
      </c>
      <c r="S671" t="s">
        <v>5315</v>
      </c>
      <c r="T671" t="s">
        <v>5315</v>
      </c>
    </row>
    <row r="672" spans="1:20" x14ac:dyDescent="0.25">
      <c r="A672" s="83" t="s">
        <v>5522</v>
      </c>
      <c r="B672" t="s">
        <v>5523</v>
      </c>
      <c r="C672" t="s">
        <v>130</v>
      </c>
      <c r="D672">
        <v>0</v>
      </c>
      <c r="E672">
        <v>0</v>
      </c>
      <c r="F672">
        <v>0</v>
      </c>
      <c r="G672">
        <v>0</v>
      </c>
      <c r="H672">
        <v>0</v>
      </c>
      <c r="I672">
        <v>0</v>
      </c>
      <c r="J672">
        <v>0</v>
      </c>
      <c r="K672">
        <v>0</v>
      </c>
      <c r="L672" s="83">
        <v>0</v>
      </c>
      <c r="M672">
        <v>0</v>
      </c>
      <c r="N672">
        <v>0</v>
      </c>
      <c r="O672">
        <v>0</v>
      </c>
      <c r="P672" t="s">
        <v>5312</v>
      </c>
      <c r="Q672" t="s">
        <v>5313</v>
      </c>
      <c r="R672" t="s">
        <v>5318</v>
      </c>
      <c r="S672" t="s">
        <v>5315</v>
      </c>
      <c r="T672" t="s">
        <v>5315</v>
      </c>
    </row>
    <row r="673" spans="1:20" x14ac:dyDescent="0.25">
      <c r="A673" s="83" t="s">
        <v>4498</v>
      </c>
      <c r="B673" t="s">
        <v>4498</v>
      </c>
      <c r="C673" t="s">
        <v>3334</v>
      </c>
      <c r="D673">
        <v>18</v>
      </c>
      <c r="E673">
        <v>18</v>
      </c>
      <c r="F673">
        <v>18</v>
      </c>
      <c r="G673">
        <v>18</v>
      </c>
      <c r="H673">
        <v>18</v>
      </c>
      <c r="I673">
        <v>18</v>
      </c>
      <c r="J673">
        <v>18</v>
      </c>
      <c r="K673">
        <v>18</v>
      </c>
      <c r="L673" s="83">
        <v>18</v>
      </c>
      <c r="M673">
        <v>18</v>
      </c>
      <c r="N673">
        <v>18</v>
      </c>
      <c r="O673">
        <v>18</v>
      </c>
      <c r="P673" t="s">
        <v>5319</v>
      </c>
      <c r="Q673" t="s">
        <v>5317</v>
      </c>
      <c r="R673" t="s">
        <v>5314</v>
      </c>
      <c r="S673" t="s">
        <v>5315</v>
      </c>
      <c r="T673" t="s">
        <v>5315</v>
      </c>
    </row>
    <row r="674" spans="1:20" x14ac:dyDescent="0.25">
      <c r="A674" s="83" t="s">
        <v>2200</v>
      </c>
      <c r="B674" t="s">
        <v>4499</v>
      </c>
      <c r="C674" t="s">
        <v>3392</v>
      </c>
      <c r="D674">
        <v>0</v>
      </c>
      <c r="E674">
        <v>0</v>
      </c>
      <c r="F674">
        <v>0</v>
      </c>
      <c r="G674">
        <v>0</v>
      </c>
      <c r="H674">
        <v>0</v>
      </c>
      <c r="I674">
        <v>0</v>
      </c>
      <c r="J674">
        <v>0</v>
      </c>
      <c r="K674">
        <v>0</v>
      </c>
      <c r="L674" s="83">
        <v>0</v>
      </c>
      <c r="M674">
        <v>0</v>
      </c>
      <c r="N674">
        <v>0</v>
      </c>
      <c r="O674">
        <v>0</v>
      </c>
      <c r="P674" t="s">
        <v>5312</v>
      </c>
      <c r="Q674" t="s">
        <v>5317</v>
      </c>
      <c r="R674" t="s">
        <v>5318</v>
      </c>
      <c r="S674" t="s">
        <v>5315</v>
      </c>
      <c r="T674" t="s">
        <v>5315</v>
      </c>
    </row>
    <row r="675" spans="1:20" x14ac:dyDescent="0.25">
      <c r="A675" s="83" t="s">
        <v>2203</v>
      </c>
      <c r="B675" t="s">
        <v>4500</v>
      </c>
      <c r="C675" t="s">
        <v>3392</v>
      </c>
      <c r="D675">
        <v>0</v>
      </c>
      <c r="E675">
        <v>0</v>
      </c>
      <c r="F675">
        <v>0</v>
      </c>
      <c r="G675">
        <v>0</v>
      </c>
      <c r="H675">
        <v>0</v>
      </c>
      <c r="I675">
        <v>0</v>
      </c>
      <c r="J675">
        <v>0</v>
      </c>
      <c r="K675">
        <v>0</v>
      </c>
      <c r="L675" s="83">
        <v>0</v>
      </c>
      <c r="M675">
        <v>0</v>
      </c>
      <c r="N675">
        <v>0</v>
      </c>
      <c r="O675">
        <v>0</v>
      </c>
      <c r="P675" t="s">
        <v>5312</v>
      </c>
      <c r="Q675" t="s">
        <v>5317</v>
      </c>
      <c r="R675" t="s">
        <v>5318</v>
      </c>
      <c r="S675" t="s">
        <v>5315</v>
      </c>
      <c r="T675" t="s">
        <v>5315</v>
      </c>
    </row>
    <row r="676" spans="1:20" x14ac:dyDescent="0.25">
      <c r="A676" s="83" t="s">
        <v>3566</v>
      </c>
      <c r="B676" t="s">
        <v>3567</v>
      </c>
      <c r="C676" t="s">
        <v>3392</v>
      </c>
      <c r="D676">
        <v>35.5</v>
      </c>
      <c r="E676">
        <v>35.5</v>
      </c>
      <c r="F676">
        <v>35.5</v>
      </c>
      <c r="G676">
        <v>35.5</v>
      </c>
      <c r="H676">
        <v>35.5</v>
      </c>
      <c r="I676">
        <v>35.5</v>
      </c>
      <c r="J676">
        <v>35.5</v>
      </c>
      <c r="K676">
        <v>35.5</v>
      </c>
      <c r="L676" s="83">
        <v>35.5</v>
      </c>
      <c r="M676">
        <v>35.5</v>
      </c>
      <c r="N676">
        <v>35.5</v>
      </c>
      <c r="O676">
        <v>35.5</v>
      </c>
      <c r="P676" t="s">
        <v>5319</v>
      </c>
      <c r="Q676" t="s">
        <v>5317</v>
      </c>
      <c r="R676" t="s">
        <v>5314</v>
      </c>
      <c r="S676" t="s">
        <v>5315</v>
      </c>
      <c r="T676" t="s">
        <v>5315</v>
      </c>
    </row>
    <row r="677" spans="1:20" x14ac:dyDescent="0.25">
      <c r="A677" s="83" t="s">
        <v>2181</v>
      </c>
      <c r="B677" t="s">
        <v>4504</v>
      </c>
      <c r="C677" t="s">
        <v>3392</v>
      </c>
      <c r="D677">
        <v>1.77</v>
      </c>
      <c r="E677">
        <v>1.04</v>
      </c>
      <c r="F677">
        <v>1.4</v>
      </c>
      <c r="G677">
        <v>1.91</v>
      </c>
      <c r="H677">
        <v>1.98</v>
      </c>
      <c r="I677">
        <v>1.73</v>
      </c>
      <c r="J677">
        <v>2.09</v>
      </c>
      <c r="K677">
        <v>2.13</v>
      </c>
      <c r="L677" s="83">
        <v>2.0499999999999998</v>
      </c>
      <c r="M677">
        <v>2.4</v>
      </c>
      <c r="N677">
        <v>1.81</v>
      </c>
      <c r="O677">
        <v>2.23</v>
      </c>
      <c r="P677" t="s">
        <v>5312</v>
      </c>
      <c r="Q677" t="s">
        <v>5317</v>
      </c>
      <c r="R677" t="s">
        <v>5314</v>
      </c>
      <c r="S677" t="s">
        <v>5315</v>
      </c>
      <c r="T677" t="s">
        <v>5315</v>
      </c>
    </row>
    <row r="678" spans="1:20" x14ac:dyDescent="0.25">
      <c r="A678" s="83" t="s">
        <v>4225</v>
      </c>
      <c r="B678" t="s">
        <v>4226</v>
      </c>
      <c r="C678" t="s">
        <v>3392</v>
      </c>
      <c r="D678">
        <v>603.6</v>
      </c>
      <c r="E678">
        <v>603.6</v>
      </c>
      <c r="F678">
        <v>603.6</v>
      </c>
      <c r="G678">
        <v>603.6</v>
      </c>
      <c r="H678">
        <v>603.6</v>
      </c>
      <c r="I678">
        <v>603.6</v>
      </c>
      <c r="J678">
        <v>603.6</v>
      </c>
      <c r="K678">
        <v>603.6</v>
      </c>
      <c r="L678" s="83">
        <v>603.6</v>
      </c>
      <c r="M678">
        <v>603.6</v>
      </c>
      <c r="N678">
        <v>603.6</v>
      </c>
      <c r="O678">
        <v>603.6</v>
      </c>
      <c r="P678" t="s">
        <v>5319</v>
      </c>
      <c r="Q678" t="s">
        <v>5317</v>
      </c>
      <c r="R678" t="s">
        <v>5314</v>
      </c>
      <c r="S678" t="s">
        <v>5315</v>
      </c>
      <c r="T678" t="s">
        <v>5315</v>
      </c>
    </row>
    <row r="679" spans="1:20" x14ac:dyDescent="0.25">
      <c r="A679" s="83" t="s">
        <v>4509</v>
      </c>
      <c r="B679" t="s">
        <v>4511</v>
      </c>
      <c r="C679" t="s">
        <v>224</v>
      </c>
      <c r="D679">
        <v>1.46</v>
      </c>
      <c r="E679">
        <v>0.63</v>
      </c>
      <c r="F679">
        <v>1.53</v>
      </c>
      <c r="G679">
        <v>3.38</v>
      </c>
      <c r="H679">
        <v>2.31</v>
      </c>
      <c r="I679">
        <v>2.94</v>
      </c>
      <c r="J679">
        <v>4.04</v>
      </c>
      <c r="K679">
        <v>3.62</v>
      </c>
      <c r="L679" s="83">
        <v>2.93</v>
      </c>
      <c r="M679">
        <v>0.44</v>
      </c>
      <c r="N679">
        <v>2.95</v>
      </c>
      <c r="O679">
        <v>2.5099999999999998</v>
      </c>
      <c r="P679" t="s">
        <v>5312</v>
      </c>
      <c r="Q679" t="s">
        <v>5313</v>
      </c>
      <c r="R679" t="s">
        <v>5314</v>
      </c>
      <c r="S679" t="s">
        <v>5315</v>
      </c>
      <c r="T679" t="s">
        <v>5315</v>
      </c>
    </row>
    <row r="680" spans="1:20" x14ac:dyDescent="0.25">
      <c r="A680" s="83" t="s">
        <v>2606</v>
      </c>
      <c r="B680" t="s">
        <v>4512</v>
      </c>
      <c r="C680" t="s">
        <v>3455</v>
      </c>
      <c r="D680" s="91">
        <v>10.39</v>
      </c>
      <c r="E680" s="91">
        <v>9.8000000000000007</v>
      </c>
      <c r="F680" s="91">
        <v>9.8699999999999992</v>
      </c>
      <c r="G680" s="91">
        <v>9.99</v>
      </c>
      <c r="H680" s="91">
        <v>10.45</v>
      </c>
      <c r="I680" s="91">
        <v>10.28</v>
      </c>
      <c r="J680" s="91">
        <v>8.68</v>
      </c>
      <c r="K680" s="91">
        <v>10.29</v>
      </c>
      <c r="L680" s="95">
        <v>10.47</v>
      </c>
      <c r="M680" s="91">
        <v>10.09</v>
      </c>
      <c r="N680" s="91">
        <v>10.3</v>
      </c>
      <c r="O680" s="91">
        <v>10.52</v>
      </c>
      <c r="P680" t="s">
        <v>5312</v>
      </c>
      <c r="Q680" t="s">
        <v>5313</v>
      </c>
      <c r="R680" t="s">
        <v>5314</v>
      </c>
      <c r="S680" t="s">
        <v>5315</v>
      </c>
      <c r="T680" t="s">
        <v>5315</v>
      </c>
    </row>
    <row r="681" spans="1:20" x14ac:dyDescent="0.25">
      <c r="A681" s="83" t="s">
        <v>94</v>
      </c>
      <c r="B681" t="s">
        <v>5524</v>
      </c>
      <c r="C681" t="s">
        <v>95</v>
      </c>
      <c r="D681">
        <v>19.73</v>
      </c>
      <c r="E681">
        <v>19.62</v>
      </c>
      <c r="F681">
        <v>20.02</v>
      </c>
      <c r="G681">
        <v>18.5</v>
      </c>
      <c r="H681">
        <v>20.36</v>
      </c>
      <c r="I681">
        <v>17.100000000000001</v>
      </c>
      <c r="J681">
        <v>14.77</v>
      </c>
      <c r="K681">
        <v>15.13</v>
      </c>
      <c r="L681" s="83">
        <v>15.4</v>
      </c>
      <c r="M681">
        <v>15.92</v>
      </c>
      <c r="N681">
        <v>14.84</v>
      </c>
      <c r="O681">
        <v>15.06</v>
      </c>
      <c r="P681" t="s">
        <v>5312</v>
      </c>
      <c r="Q681" t="s">
        <v>5313</v>
      </c>
      <c r="R681" t="s">
        <v>5314</v>
      </c>
      <c r="S681" t="s">
        <v>5315</v>
      </c>
      <c r="T681" t="s">
        <v>5315</v>
      </c>
    </row>
    <row r="682" spans="1:20" x14ac:dyDescent="0.25">
      <c r="A682" s="83" t="s">
        <v>1262</v>
      </c>
      <c r="B682" t="s">
        <v>4514</v>
      </c>
      <c r="C682" t="s">
        <v>3346</v>
      </c>
      <c r="D682">
        <v>0.36</v>
      </c>
      <c r="E682">
        <v>0.31</v>
      </c>
      <c r="F682">
        <v>0.75</v>
      </c>
      <c r="G682">
        <v>0.85</v>
      </c>
      <c r="H682">
        <v>0.82</v>
      </c>
      <c r="I682">
        <v>0.67</v>
      </c>
      <c r="J682">
        <v>0.5</v>
      </c>
      <c r="K682">
        <v>0.35</v>
      </c>
      <c r="L682" s="83">
        <v>0.32</v>
      </c>
      <c r="M682">
        <v>0.32</v>
      </c>
      <c r="N682">
        <v>0.31</v>
      </c>
      <c r="O682">
        <v>0.34</v>
      </c>
      <c r="P682" t="s">
        <v>5312</v>
      </c>
      <c r="Q682" t="s">
        <v>5317</v>
      </c>
      <c r="R682" t="s">
        <v>5314</v>
      </c>
      <c r="S682" t="s">
        <v>5315</v>
      </c>
      <c r="T682" t="s">
        <v>5315</v>
      </c>
    </row>
    <row r="683" spans="1:20" x14ac:dyDescent="0.25">
      <c r="A683" s="83" t="s">
        <v>1833</v>
      </c>
      <c r="B683" t="s">
        <v>4515</v>
      </c>
      <c r="C683" t="s">
        <v>3346</v>
      </c>
      <c r="D683">
        <v>0</v>
      </c>
      <c r="E683">
        <v>0</v>
      </c>
      <c r="F683">
        <v>0</v>
      </c>
      <c r="G683">
        <v>0</v>
      </c>
      <c r="H683">
        <v>0</v>
      </c>
      <c r="I683">
        <v>0</v>
      </c>
      <c r="J683">
        <v>0</v>
      </c>
      <c r="K683">
        <v>0</v>
      </c>
      <c r="L683" s="83">
        <v>0</v>
      </c>
      <c r="M683">
        <v>0</v>
      </c>
      <c r="N683">
        <v>0</v>
      </c>
      <c r="O683">
        <v>0</v>
      </c>
      <c r="P683" t="s">
        <v>5312</v>
      </c>
      <c r="Q683" t="s">
        <v>5317</v>
      </c>
      <c r="R683" t="s">
        <v>5318</v>
      </c>
      <c r="S683" t="s">
        <v>5315</v>
      </c>
      <c r="T683" t="s">
        <v>5315</v>
      </c>
    </row>
    <row r="684" spans="1:20" x14ac:dyDescent="0.25">
      <c r="A684" s="83" t="s">
        <v>4516</v>
      </c>
      <c r="B684" t="s">
        <v>4517</v>
      </c>
      <c r="C684" t="s">
        <v>3346</v>
      </c>
      <c r="D684">
        <v>3.1</v>
      </c>
      <c r="E684">
        <v>1.7</v>
      </c>
      <c r="F684">
        <v>2.7</v>
      </c>
      <c r="G684">
        <v>3.5</v>
      </c>
      <c r="H684">
        <v>3.4</v>
      </c>
      <c r="I684">
        <v>2.1</v>
      </c>
      <c r="J684">
        <v>3</v>
      </c>
      <c r="K684">
        <v>2.6</v>
      </c>
      <c r="L684" s="83">
        <v>3</v>
      </c>
      <c r="M684">
        <v>3.7</v>
      </c>
      <c r="N684">
        <v>3.4</v>
      </c>
      <c r="O684">
        <v>2.7</v>
      </c>
      <c r="P684" t="s">
        <v>5319</v>
      </c>
      <c r="Q684" t="s">
        <v>5317</v>
      </c>
      <c r="R684" t="s">
        <v>5314</v>
      </c>
      <c r="S684" t="s">
        <v>5315</v>
      </c>
      <c r="T684" t="s">
        <v>5315</v>
      </c>
    </row>
    <row r="685" spans="1:20" x14ac:dyDescent="0.25">
      <c r="A685" s="83" t="s">
        <v>1317</v>
      </c>
      <c r="B685" t="s">
        <v>4518</v>
      </c>
      <c r="C685" t="s">
        <v>3346</v>
      </c>
      <c r="D685">
        <v>0.13</v>
      </c>
      <c r="E685">
        <v>0.17</v>
      </c>
      <c r="F685">
        <v>0.34</v>
      </c>
      <c r="G685">
        <v>0.31</v>
      </c>
      <c r="H685">
        <v>0.38</v>
      </c>
      <c r="I685">
        <v>0.39</v>
      </c>
      <c r="J685">
        <v>0.45</v>
      </c>
      <c r="K685">
        <v>0.39</v>
      </c>
      <c r="L685" s="83">
        <v>0.38</v>
      </c>
      <c r="M685">
        <v>0.28999999999999998</v>
      </c>
      <c r="N685">
        <v>0.26</v>
      </c>
      <c r="O685">
        <v>0.13</v>
      </c>
      <c r="P685" t="s">
        <v>5312</v>
      </c>
      <c r="Q685" t="s">
        <v>5317</v>
      </c>
      <c r="R685" t="s">
        <v>5314</v>
      </c>
      <c r="S685" t="s">
        <v>5315</v>
      </c>
      <c r="T685" t="s">
        <v>5315</v>
      </c>
    </row>
    <row r="686" spans="1:20" x14ac:dyDescent="0.25">
      <c r="A686" s="83" t="s">
        <v>2578</v>
      </c>
      <c r="B686" t="s">
        <v>4519</v>
      </c>
      <c r="C686" t="s">
        <v>3346</v>
      </c>
      <c r="D686">
        <v>0</v>
      </c>
      <c r="E686">
        <v>0</v>
      </c>
      <c r="F686">
        <v>0</v>
      </c>
      <c r="G686">
        <v>0</v>
      </c>
      <c r="H686">
        <v>1.05</v>
      </c>
      <c r="I686">
        <v>1.05</v>
      </c>
      <c r="J686">
        <v>1.05</v>
      </c>
      <c r="K686">
        <v>1.05</v>
      </c>
      <c r="L686" s="83">
        <v>1.05</v>
      </c>
      <c r="M686">
        <v>0</v>
      </c>
      <c r="N686">
        <v>0</v>
      </c>
      <c r="O686">
        <v>0</v>
      </c>
      <c r="P686" t="s">
        <v>5319</v>
      </c>
      <c r="Q686" t="s">
        <v>5317</v>
      </c>
      <c r="R686" t="s">
        <v>5314</v>
      </c>
      <c r="S686" t="s">
        <v>5315</v>
      </c>
      <c r="T686" t="s">
        <v>5315</v>
      </c>
    </row>
    <row r="687" spans="1:20" x14ac:dyDescent="0.25">
      <c r="A687" s="83" t="s">
        <v>2382</v>
      </c>
      <c r="B687" t="s">
        <v>5525</v>
      </c>
      <c r="C687" t="s">
        <v>130</v>
      </c>
      <c r="D687">
        <v>0</v>
      </c>
      <c r="E687">
        <v>0</v>
      </c>
      <c r="F687">
        <v>0</v>
      </c>
      <c r="G687">
        <v>0</v>
      </c>
      <c r="H687">
        <v>0</v>
      </c>
      <c r="I687">
        <v>0</v>
      </c>
      <c r="J687">
        <v>0</v>
      </c>
      <c r="K687">
        <v>0</v>
      </c>
      <c r="L687" s="83">
        <v>0</v>
      </c>
      <c r="M687">
        <v>0</v>
      </c>
      <c r="N687">
        <v>0</v>
      </c>
      <c r="O687">
        <v>0</v>
      </c>
      <c r="P687" t="s">
        <v>5312</v>
      </c>
      <c r="Q687" t="s">
        <v>5313</v>
      </c>
      <c r="R687" t="s">
        <v>5318</v>
      </c>
      <c r="S687" t="s">
        <v>5315</v>
      </c>
      <c r="T687" t="s">
        <v>5315</v>
      </c>
    </row>
    <row r="688" spans="1:20" x14ac:dyDescent="0.25">
      <c r="A688" s="83" t="s">
        <v>4520</v>
      </c>
      <c r="B688" t="s">
        <v>4521</v>
      </c>
      <c r="C688" t="s">
        <v>3455</v>
      </c>
      <c r="D688" s="91">
        <v>0</v>
      </c>
      <c r="E688" s="91">
        <v>0</v>
      </c>
      <c r="F688" s="91">
        <v>0</v>
      </c>
      <c r="G688" s="91">
        <v>0</v>
      </c>
      <c r="H688" s="91">
        <v>0</v>
      </c>
      <c r="I688" s="91">
        <v>0</v>
      </c>
      <c r="J688" s="91">
        <v>0</v>
      </c>
      <c r="K688" s="91">
        <v>0</v>
      </c>
      <c r="L688" s="95">
        <v>0</v>
      </c>
      <c r="M688" s="91">
        <v>0</v>
      </c>
      <c r="N688" s="91">
        <v>0</v>
      </c>
      <c r="O688" s="91">
        <v>0</v>
      </c>
      <c r="P688" t="s">
        <v>5312</v>
      </c>
      <c r="Q688" t="s">
        <v>5313</v>
      </c>
      <c r="R688" t="s">
        <v>5314</v>
      </c>
      <c r="S688" t="s">
        <v>5315</v>
      </c>
      <c r="T688" t="s">
        <v>5315</v>
      </c>
    </row>
    <row r="689" spans="1:20" x14ac:dyDescent="0.25">
      <c r="A689" s="83" t="s">
        <v>4822</v>
      </c>
      <c r="B689" t="s">
        <v>4823</v>
      </c>
      <c r="C689" t="s">
        <v>3392</v>
      </c>
      <c r="D689">
        <v>565.61</v>
      </c>
      <c r="E689">
        <v>565.61</v>
      </c>
      <c r="F689">
        <v>565.61</v>
      </c>
      <c r="G689">
        <v>565.61</v>
      </c>
      <c r="H689">
        <v>565.61</v>
      </c>
      <c r="I689">
        <v>565.61</v>
      </c>
      <c r="J689">
        <v>565.61</v>
      </c>
      <c r="K689">
        <v>565.61</v>
      </c>
      <c r="L689" s="83">
        <v>565.61</v>
      </c>
      <c r="M689">
        <v>565.61</v>
      </c>
      <c r="N689">
        <v>565.61</v>
      </c>
      <c r="O689">
        <v>565.61</v>
      </c>
      <c r="P689" t="s">
        <v>5319</v>
      </c>
      <c r="Q689" t="s">
        <v>5317</v>
      </c>
      <c r="R689" t="s">
        <v>5314</v>
      </c>
      <c r="S689" t="s">
        <v>5315</v>
      </c>
      <c r="T689" t="s">
        <v>5315</v>
      </c>
    </row>
    <row r="690" spans="1:20" x14ac:dyDescent="0.25">
      <c r="A690" s="83" t="s">
        <v>2562</v>
      </c>
      <c r="B690" t="s">
        <v>4527</v>
      </c>
      <c r="C690" t="s">
        <v>3346</v>
      </c>
      <c r="D690">
        <v>4.2</v>
      </c>
      <c r="E690">
        <v>3.6</v>
      </c>
      <c r="F690">
        <v>8.4</v>
      </c>
      <c r="G690">
        <v>7.5</v>
      </c>
      <c r="H690">
        <v>7.5</v>
      </c>
      <c r="I690">
        <v>9.9</v>
      </c>
      <c r="J690">
        <v>6.9</v>
      </c>
      <c r="K690">
        <v>6.3</v>
      </c>
      <c r="L690" s="83">
        <v>4.5</v>
      </c>
      <c r="M690">
        <v>2.4</v>
      </c>
      <c r="N690">
        <v>3.6</v>
      </c>
      <c r="O690">
        <v>3.9</v>
      </c>
      <c r="P690" t="s">
        <v>5312</v>
      </c>
      <c r="Q690" t="s">
        <v>5317</v>
      </c>
      <c r="R690" t="s">
        <v>5314</v>
      </c>
      <c r="S690" t="s">
        <v>5315</v>
      </c>
      <c r="T690" t="s">
        <v>5315</v>
      </c>
    </row>
    <row r="691" spans="1:20" x14ac:dyDescent="0.25">
      <c r="A691" s="83" t="s">
        <v>4528</v>
      </c>
      <c r="B691" t="s">
        <v>4529</v>
      </c>
      <c r="C691" t="s">
        <v>3360</v>
      </c>
      <c r="D691">
        <v>20</v>
      </c>
      <c r="E691">
        <v>20</v>
      </c>
      <c r="F691">
        <v>20</v>
      </c>
      <c r="G691">
        <v>20</v>
      </c>
      <c r="H691">
        <v>20</v>
      </c>
      <c r="I691">
        <v>20</v>
      </c>
      <c r="J691">
        <v>14</v>
      </c>
      <c r="K691">
        <v>14</v>
      </c>
      <c r="L691" s="83">
        <v>14</v>
      </c>
      <c r="M691">
        <v>15</v>
      </c>
      <c r="N691">
        <v>7</v>
      </c>
      <c r="O691">
        <v>15</v>
      </c>
      <c r="P691" t="s">
        <v>5319</v>
      </c>
      <c r="Q691" t="s">
        <v>5313</v>
      </c>
      <c r="R691" t="s">
        <v>5314</v>
      </c>
      <c r="S691" t="s">
        <v>5315</v>
      </c>
      <c r="T691" t="s">
        <v>5315</v>
      </c>
    </row>
    <row r="692" spans="1:20" x14ac:dyDescent="0.25">
      <c r="A692" s="83" t="s">
        <v>3276</v>
      </c>
      <c r="B692" t="s">
        <v>3275</v>
      </c>
      <c r="C692" t="s">
        <v>3360</v>
      </c>
      <c r="D692">
        <v>0.38</v>
      </c>
      <c r="E692">
        <v>0.28999999999999998</v>
      </c>
      <c r="F692">
        <v>1.71</v>
      </c>
      <c r="G692">
        <v>1.43</v>
      </c>
      <c r="H692">
        <v>1.52</v>
      </c>
      <c r="I692">
        <v>2.95</v>
      </c>
      <c r="J692">
        <v>3.71</v>
      </c>
      <c r="K692">
        <v>2.57</v>
      </c>
      <c r="L692" s="83">
        <v>1.33</v>
      </c>
      <c r="M692">
        <v>0.19</v>
      </c>
      <c r="N692">
        <v>0.19</v>
      </c>
      <c r="O692">
        <v>0</v>
      </c>
      <c r="P692" t="s">
        <v>5312</v>
      </c>
      <c r="Q692" t="s">
        <v>5317</v>
      </c>
      <c r="R692" t="s">
        <v>5314</v>
      </c>
      <c r="S692" t="s">
        <v>5315</v>
      </c>
      <c r="T692" t="s">
        <v>5315</v>
      </c>
    </row>
    <row r="693" spans="1:20" x14ac:dyDescent="0.25">
      <c r="A693" s="83" t="s">
        <v>2888</v>
      </c>
      <c r="B693" t="s">
        <v>4530</v>
      </c>
      <c r="C693" t="s">
        <v>3360</v>
      </c>
      <c r="D693">
        <v>1.48</v>
      </c>
      <c r="E693">
        <v>1.44</v>
      </c>
      <c r="F693">
        <v>1.48</v>
      </c>
      <c r="G693">
        <v>1.43</v>
      </c>
      <c r="H693">
        <v>1.1299999999999999</v>
      </c>
      <c r="I693">
        <v>1.43</v>
      </c>
      <c r="J693">
        <v>1.46</v>
      </c>
      <c r="K693">
        <v>1.48</v>
      </c>
      <c r="L693" s="83">
        <v>1.51</v>
      </c>
      <c r="M693">
        <v>1.48</v>
      </c>
      <c r="N693">
        <v>1.51</v>
      </c>
      <c r="O693">
        <v>1.51</v>
      </c>
      <c r="P693" t="s">
        <v>5312</v>
      </c>
      <c r="Q693" t="s">
        <v>5313</v>
      </c>
      <c r="R693" t="s">
        <v>4</v>
      </c>
      <c r="S693" t="s">
        <v>5329</v>
      </c>
      <c r="T693" t="s">
        <v>7649</v>
      </c>
    </row>
    <row r="694" spans="1:20" x14ac:dyDescent="0.25">
      <c r="A694" s="83" t="s">
        <v>86</v>
      </c>
      <c r="B694" t="s">
        <v>5526</v>
      </c>
      <c r="C694" t="s">
        <v>3360</v>
      </c>
      <c r="D694">
        <v>7.03</v>
      </c>
      <c r="E694">
        <v>7.39</v>
      </c>
      <c r="F694">
        <v>7.2</v>
      </c>
      <c r="G694">
        <v>6.64</v>
      </c>
      <c r="H694">
        <v>7.16</v>
      </c>
      <c r="I694">
        <v>7.14</v>
      </c>
      <c r="J694">
        <v>7.02</v>
      </c>
      <c r="K694">
        <v>7.24</v>
      </c>
      <c r="L694" s="83">
        <v>7.09</v>
      </c>
      <c r="M694">
        <v>6.77</v>
      </c>
      <c r="N694">
        <v>7.42</v>
      </c>
      <c r="O694">
        <v>7.51</v>
      </c>
      <c r="P694" t="s">
        <v>5312</v>
      </c>
      <c r="Q694" t="s">
        <v>5313</v>
      </c>
      <c r="R694" t="s">
        <v>5314</v>
      </c>
    </row>
    <row r="695" spans="1:20" x14ac:dyDescent="0.25">
      <c r="A695" s="83" t="s">
        <v>4532</v>
      </c>
      <c r="B695" t="s">
        <v>4532</v>
      </c>
      <c r="C695" t="s">
        <v>3360</v>
      </c>
      <c r="D695">
        <v>46</v>
      </c>
      <c r="E695">
        <v>46</v>
      </c>
      <c r="F695">
        <v>46</v>
      </c>
      <c r="G695">
        <v>46</v>
      </c>
      <c r="H695">
        <v>42</v>
      </c>
      <c r="I695">
        <v>21</v>
      </c>
      <c r="J695">
        <v>21</v>
      </c>
      <c r="K695">
        <v>21</v>
      </c>
      <c r="L695" s="83">
        <v>21</v>
      </c>
      <c r="M695">
        <v>17.75</v>
      </c>
      <c r="N695">
        <v>21</v>
      </c>
      <c r="O695">
        <v>21</v>
      </c>
      <c r="P695" t="s">
        <v>5319</v>
      </c>
      <c r="Q695" t="s">
        <v>5317</v>
      </c>
      <c r="R695" t="s">
        <v>5314</v>
      </c>
      <c r="S695" t="s">
        <v>5315</v>
      </c>
      <c r="T695" t="s">
        <v>5315</v>
      </c>
    </row>
    <row r="696" spans="1:20" x14ac:dyDescent="0.25">
      <c r="A696" s="83" t="s">
        <v>731</v>
      </c>
      <c r="B696" t="s">
        <v>4533</v>
      </c>
      <c r="C696" t="s">
        <v>3466</v>
      </c>
      <c r="D696">
        <v>0.06</v>
      </c>
      <c r="E696">
        <v>0.05</v>
      </c>
      <c r="F696">
        <v>0.27</v>
      </c>
      <c r="G696">
        <v>0.23</v>
      </c>
      <c r="H696">
        <v>0.24</v>
      </c>
      <c r="I696">
        <v>0.47</v>
      </c>
      <c r="J696">
        <v>0.59</v>
      </c>
      <c r="K696">
        <v>0.41</v>
      </c>
      <c r="L696" s="83">
        <v>0.21</v>
      </c>
      <c r="M696">
        <v>0.03</v>
      </c>
      <c r="N696">
        <v>0.03</v>
      </c>
      <c r="O696">
        <v>0</v>
      </c>
      <c r="P696" t="s">
        <v>5312</v>
      </c>
      <c r="Q696" t="s">
        <v>5313</v>
      </c>
      <c r="R696" t="s">
        <v>5314</v>
      </c>
      <c r="S696" t="s">
        <v>5315</v>
      </c>
      <c r="T696" t="s">
        <v>5315</v>
      </c>
    </row>
    <row r="697" spans="1:20" x14ac:dyDescent="0.25">
      <c r="A697" s="83" t="s">
        <v>4536</v>
      </c>
      <c r="B697" t="s">
        <v>4536</v>
      </c>
      <c r="C697" t="s">
        <v>3360</v>
      </c>
      <c r="D697">
        <v>0.28999999999999998</v>
      </c>
      <c r="E697">
        <v>0.28000000000000003</v>
      </c>
      <c r="F697">
        <v>0.28999999999999998</v>
      </c>
      <c r="G697">
        <v>0.27</v>
      </c>
      <c r="H697">
        <v>0.28000000000000003</v>
      </c>
      <c r="I697">
        <v>0.35</v>
      </c>
      <c r="J697">
        <v>0.31</v>
      </c>
      <c r="K697">
        <v>0.31</v>
      </c>
      <c r="L697" s="83">
        <v>0.3</v>
      </c>
      <c r="M697">
        <v>0.28999999999999998</v>
      </c>
      <c r="N697">
        <v>0.28000000000000003</v>
      </c>
      <c r="O697">
        <v>0.28000000000000003</v>
      </c>
      <c r="P697" t="s">
        <v>5319</v>
      </c>
      <c r="Q697" t="s">
        <v>5313</v>
      </c>
      <c r="R697" t="s">
        <v>5314</v>
      </c>
      <c r="S697" t="s">
        <v>5315</v>
      </c>
      <c r="T697" t="s">
        <v>5315</v>
      </c>
    </row>
    <row r="698" spans="1:20" x14ac:dyDescent="0.25">
      <c r="A698" s="83" t="s">
        <v>5527</v>
      </c>
      <c r="B698" t="s">
        <v>5527</v>
      </c>
      <c r="C698" t="s">
        <v>3360</v>
      </c>
      <c r="D698">
        <v>1</v>
      </c>
      <c r="E698">
        <v>1</v>
      </c>
      <c r="F698">
        <v>1</v>
      </c>
      <c r="G698">
        <v>1</v>
      </c>
      <c r="H698">
        <v>1</v>
      </c>
      <c r="I698">
        <v>1</v>
      </c>
      <c r="J698">
        <v>1</v>
      </c>
      <c r="K698">
        <v>1</v>
      </c>
      <c r="L698" s="83">
        <v>1</v>
      </c>
      <c r="M698">
        <v>1</v>
      </c>
      <c r="N698">
        <v>1</v>
      </c>
      <c r="O698">
        <v>1</v>
      </c>
      <c r="P698" t="s">
        <v>5319</v>
      </c>
      <c r="Q698" t="s">
        <v>5313</v>
      </c>
      <c r="R698" t="s">
        <v>5314</v>
      </c>
      <c r="S698" t="s">
        <v>5315</v>
      </c>
      <c r="T698" t="s">
        <v>5315</v>
      </c>
    </row>
    <row r="699" spans="1:20" x14ac:dyDescent="0.25">
      <c r="A699" s="83" t="s">
        <v>5528</v>
      </c>
      <c r="B699" t="s">
        <v>5529</v>
      </c>
      <c r="C699" t="s">
        <v>3360</v>
      </c>
      <c r="D699">
        <v>0.3</v>
      </c>
      <c r="E699">
        <v>0.3</v>
      </c>
      <c r="F699">
        <v>0.3</v>
      </c>
      <c r="G699">
        <v>0.3</v>
      </c>
      <c r="H699">
        <v>0.3</v>
      </c>
      <c r="I699">
        <v>0.3</v>
      </c>
      <c r="J699">
        <v>0.4</v>
      </c>
      <c r="K699">
        <v>0.4</v>
      </c>
      <c r="L699" s="83">
        <v>0.4</v>
      </c>
      <c r="M699">
        <v>0.4</v>
      </c>
      <c r="N699">
        <v>0.4</v>
      </c>
      <c r="O699">
        <v>0.4</v>
      </c>
      <c r="P699" t="s">
        <v>5319</v>
      </c>
      <c r="Q699" t="s">
        <v>5313</v>
      </c>
      <c r="R699" t="s">
        <v>5314</v>
      </c>
      <c r="S699" t="s">
        <v>5315</v>
      </c>
      <c r="T699" t="s">
        <v>5315</v>
      </c>
    </row>
    <row r="700" spans="1:20" x14ac:dyDescent="0.25">
      <c r="A700" s="83" t="s">
        <v>5530</v>
      </c>
      <c r="B700" t="s">
        <v>5530</v>
      </c>
      <c r="C700" t="s">
        <v>3360</v>
      </c>
      <c r="D700">
        <v>0.99</v>
      </c>
      <c r="E700">
        <v>0.99</v>
      </c>
      <c r="F700">
        <v>0.99</v>
      </c>
      <c r="G700">
        <v>0.99</v>
      </c>
      <c r="H700">
        <v>0.99</v>
      </c>
      <c r="I700">
        <v>0.99</v>
      </c>
      <c r="J700">
        <v>0.99</v>
      </c>
      <c r="K700">
        <v>0.99</v>
      </c>
      <c r="L700" s="83">
        <v>0.99</v>
      </c>
      <c r="M700">
        <v>0.99</v>
      </c>
      <c r="N700">
        <v>0.99</v>
      </c>
      <c r="O700">
        <v>0.99</v>
      </c>
      <c r="P700" t="s">
        <v>5319</v>
      </c>
      <c r="Q700" t="s">
        <v>5313</v>
      </c>
      <c r="R700" t="s">
        <v>5314</v>
      </c>
      <c r="S700" t="s">
        <v>5315</v>
      </c>
      <c r="T700" t="s">
        <v>5315</v>
      </c>
    </row>
    <row r="701" spans="1:20" x14ac:dyDescent="0.25">
      <c r="A701" s="83" t="s">
        <v>5531</v>
      </c>
      <c r="B701" t="s">
        <v>5531</v>
      </c>
      <c r="C701" t="s">
        <v>3360</v>
      </c>
      <c r="D701">
        <v>0.99</v>
      </c>
      <c r="E701">
        <v>0.99</v>
      </c>
      <c r="F701">
        <v>0.99</v>
      </c>
      <c r="G701">
        <v>0.99</v>
      </c>
      <c r="H701">
        <v>0.99</v>
      </c>
      <c r="I701">
        <v>0.99</v>
      </c>
      <c r="J701">
        <v>0.99</v>
      </c>
      <c r="K701">
        <v>0.99</v>
      </c>
      <c r="L701" s="83">
        <v>0.99</v>
      </c>
      <c r="M701">
        <v>0.99</v>
      </c>
      <c r="N701">
        <v>0.99</v>
      </c>
      <c r="O701">
        <v>0.99</v>
      </c>
      <c r="P701" t="s">
        <v>5319</v>
      </c>
      <c r="Q701" t="s">
        <v>5313</v>
      </c>
      <c r="R701" t="s">
        <v>5314</v>
      </c>
      <c r="S701" t="s">
        <v>5315</v>
      </c>
      <c r="T701" t="s">
        <v>5315</v>
      </c>
    </row>
    <row r="702" spans="1:20" x14ac:dyDescent="0.25">
      <c r="A702" s="83" t="s">
        <v>5532</v>
      </c>
      <c r="B702" t="s">
        <v>5532</v>
      </c>
      <c r="C702" t="s">
        <v>3360</v>
      </c>
      <c r="D702">
        <v>0.99</v>
      </c>
      <c r="E702">
        <v>0.99</v>
      </c>
      <c r="F702">
        <v>0.99</v>
      </c>
      <c r="G702">
        <v>0.99</v>
      </c>
      <c r="H702">
        <v>0.99</v>
      </c>
      <c r="I702">
        <v>0.99</v>
      </c>
      <c r="J702">
        <v>0.99</v>
      </c>
      <c r="K702">
        <v>0.99</v>
      </c>
      <c r="L702" s="83">
        <v>0.99</v>
      </c>
      <c r="M702">
        <v>0.99</v>
      </c>
      <c r="N702">
        <v>0.99</v>
      </c>
      <c r="O702">
        <v>0.99</v>
      </c>
      <c r="P702" t="s">
        <v>5319</v>
      </c>
      <c r="Q702" t="s">
        <v>5313</v>
      </c>
      <c r="R702" t="s">
        <v>5314</v>
      </c>
      <c r="S702" t="s">
        <v>5315</v>
      </c>
      <c r="T702" t="s">
        <v>5315</v>
      </c>
    </row>
    <row r="703" spans="1:20" x14ac:dyDescent="0.25">
      <c r="A703" s="83" t="s">
        <v>5533</v>
      </c>
      <c r="B703" t="s">
        <v>5533</v>
      </c>
      <c r="C703" t="s">
        <v>3360</v>
      </c>
      <c r="D703">
        <v>0.99</v>
      </c>
      <c r="E703">
        <v>0.99</v>
      </c>
      <c r="F703">
        <v>0.99</v>
      </c>
      <c r="G703">
        <v>0.99</v>
      </c>
      <c r="H703">
        <v>0.99</v>
      </c>
      <c r="I703">
        <v>0.99</v>
      </c>
      <c r="J703">
        <v>0.99</v>
      </c>
      <c r="K703">
        <v>0.99</v>
      </c>
      <c r="L703" s="83">
        <v>0.99</v>
      </c>
      <c r="M703">
        <v>0.99</v>
      </c>
      <c r="N703">
        <v>0.99</v>
      </c>
      <c r="O703">
        <v>0.99</v>
      </c>
      <c r="P703" t="s">
        <v>5319</v>
      </c>
      <c r="Q703" t="s">
        <v>5313</v>
      </c>
      <c r="R703" t="s">
        <v>5314</v>
      </c>
      <c r="S703" t="s">
        <v>5315</v>
      </c>
      <c r="T703" t="s">
        <v>5315</v>
      </c>
    </row>
    <row r="704" spans="1:20" x14ac:dyDescent="0.25">
      <c r="A704" s="83" t="s">
        <v>5534</v>
      </c>
      <c r="B704" t="s">
        <v>5534</v>
      </c>
      <c r="C704" t="s">
        <v>3360</v>
      </c>
      <c r="D704">
        <v>0.99</v>
      </c>
      <c r="E704">
        <v>0.99</v>
      </c>
      <c r="F704">
        <v>0.99</v>
      </c>
      <c r="G704">
        <v>0.99</v>
      </c>
      <c r="H704">
        <v>0.99</v>
      </c>
      <c r="I704">
        <v>0.99</v>
      </c>
      <c r="J704">
        <v>0.99</v>
      </c>
      <c r="K704">
        <v>0.99</v>
      </c>
      <c r="L704" s="83">
        <v>0.99</v>
      </c>
      <c r="M704">
        <v>0.99</v>
      </c>
      <c r="N704">
        <v>0.99</v>
      </c>
      <c r="O704">
        <v>0.99</v>
      </c>
      <c r="P704" t="s">
        <v>5319</v>
      </c>
      <c r="Q704" t="s">
        <v>5313</v>
      </c>
      <c r="R704" t="s">
        <v>5314</v>
      </c>
      <c r="S704" t="s">
        <v>5315</v>
      </c>
      <c r="T704" t="s">
        <v>5315</v>
      </c>
    </row>
    <row r="705" spans="1:20" x14ac:dyDescent="0.25">
      <c r="A705" s="83" t="s">
        <v>4537</v>
      </c>
      <c r="B705" t="s">
        <v>5535</v>
      </c>
      <c r="C705" t="s">
        <v>3360</v>
      </c>
      <c r="D705">
        <v>1</v>
      </c>
      <c r="E705">
        <v>1</v>
      </c>
      <c r="F705">
        <v>1</v>
      </c>
      <c r="G705">
        <v>1</v>
      </c>
      <c r="H705">
        <v>1</v>
      </c>
      <c r="I705">
        <v>1</v>
      </c>
      <c r="J705">
        <v>1</v>
      </c>
      <c r="K705">
        <v>1</v>
      </c>
      <c r="L705" s="83">
        <v>1</v>
      </c>
      <c r="M705">
        <v>1</v>
      </c>
      <c r="N705">
        <v>1</v>
      </c>
      <c r="O705">
        <v>1</v>
      </c>
      <c r="P705" t="s">
        <v>5319</v>
      </c>
      <c r="Q705" t="s">
        <v>5313</v>
      </c>
      <c r="R705" t="s">
        <v>5314</v>
      </c>
      <c r="S705" t="s">
        <v>5315</v>
      </c>
      <c r="T705" t="s">
        <v>5315</v>
      </c>
    </row>
    <row r="706" spans="1:20" x14ac:dyDescent="0.25">
      <c r="A706" s="83" t="s">
        <v>4541</v>
      </c>
      <c r="B706" t="s">
        <v>4542</v>
      </c>
      <c r="C706" t="s">
        <v>3360</v>
      </c>
      <c r="D706">
        <v>0.1</v>
      </c>
      <c r="E706">
        <v>0.1</v>
      </c>
      <c r="F706">
        <v>0.1</v>
      </c>
      <c r="G706">
        <v>0.1</v>
      </c>
      <c r="H706">
        <v>0.1</v>
      </c>
      <c r="I706">
        <v>0.1</v>
      </c>
      <c r="J706">
        <v>0.1</v>
      </c>
      <c r="K706">
        <v>0.1</v>
      </c>
      <c r="L706" s="83">
        <v>0.1</v>
      </c>
      <c r="M706">
        <v>0.1</v>
      </c>
      <c r="N706">
        <v>0.1</v>
      </c>
      <c r="O706">
        <v>0.1</v>
      </c>
      <c r="P706" t="s">
        <v>5319</v>
      </c>
      <c r="Q706" t="s">
        <v>5313</v>
      </c>
      <c r="R706" t="s">
        <v>5314</v>
      </c>
      <c r="S706" t="s">
        <v>5315</v>
      </c>
      <c r="T706" t="s">
        <v>5315</v>
      </c>
    </row>
    <row r="707" spans="1:20" x14ac:dyDescent="0.25">
      <c r="A707" s="83" t="s">
        <v>4543</v>
      </c>
      <c r="B707" t="s">
        <v>4543</v>
      </c>
      <c r="C707" t="s">
        <v>3360</v>
      </c>
      <c r="D707">
        <v>0.74</v>
      </c>
      <c r="E707">
        <v>0.65</v>
      </c>
      <c r="F707">
        <v>0.03</v>
      </c>
      <c r="G707">
        <v>0</v>
      </c>
      <c r="H707">
        <v>1.23</v>
      </c>
      <c r="I707">
        <v>0</v>
      </c>
      <c r="J707">
        <v>0</v>
      </c>
      <c r="K707">
        <v>0</v>
      </c>
      <c r="L707" s="83">
        <v>2.19</v>
      </c>
      <c r="M707">
        <v>1.33</v>
      </c>
      <c r="N707">
        <v>0</v>
      </c>
      <c r="O707">
        <v>0.69</v>
      </c>
      <c r="P707" t="s">
        <v>5319</v>
      </c>
      <c r="Q707" t="s">
        <v>5313</v>
      </c>
      <c r="R707" t="s">
        <v>5314</v>
      </c>
      <c r="S707" t="s">
        <v>5315</v>
      </c>
      <c r="T707" t="s">
        <v>5315</v>
      </c>
    </row>
    <row r="708" spans="1:20" x14ac:dyDescent="0.25">
      <c r="A708" s="83" t="s">
        <v>5536</v>
      </c>
      <c r="B708" t="s">
        <v>5536</v>
      </c>
      <c r="C708" t="s">
        <v>3360</v>
      </c>
      <c r="D708">
        <v>0</v>
      </c>
      <c r="E708">
        <v>0</v>
      </c>
      <c r="F708">
        <v>0</v>
      </c>
      <c r="G708">
        <v>0</v>
      </c>
      <c r="H708">
        <v>1.1399999999999999</v>
      </c>
      <c r="I708">
        <v>0</v>
      </c>
      <c r="J708">
        <v>0</v>
      </c>
      <c r="K708">
        <v>0</v>
      </c>
      <c r="L708" s="83">
        <v>2.73</v>
      </c>
      <c r="M708">
        <v>1.53</v>
      </c>
      <c r="N708">
        <v>0</v>
      </c>
      <c r="O708">
        <v>0</v>
      </c>
      <c r="P708" t="s">
        <v>5319</v>
      </c>
      <c r="Q708" t="s">
        <v>5313</v>
      </c>
      <c r="R708" t="s">
        <v>5314</v>
      </c>
      <c r="S708" t="s">
        <v>5315</v>
      </c>
      <c r="T708" t="s">
        <v>5315</v>
      </c>
    </row>
    <row r="709" spans="1:20" x14ac:dyDescent="0.25">
      <c r="A709" s="83" t="s">
        <v>5537</v>
      </c>
      <c r="B709" t="s">
        <v>5537</v>
      </c>
      <c r="C709" t="s">
        <v>3360</v>
      </c>
      <c r="D709">
        <v>1</v>
      </c>
      <c r="E709">
        <v>1</v>
      </c>
      <c r="F709">
        <v>1</v>
      </c>
      <c r="G709">
        <v>1</v>
      </c>
      <c r="H709">
        <v>1</v>
      </c>
      <c r="I709">
        <v>1</v>
      </c>
      <c r="J709">
        <v>1</v>
      </c>
      <c r="K709">
        <v>1</v>
      </c>
      <c r="L709" s="83">
        <v>1</v>
      </c>
      <c r="M709">
        <v>1</v>
      </c>
      <c r="N709">
        <v>1</v>
      </c>
      <c r="O709">
        <v>1</v>
      </c>
      <c r="P709" t="s">
        <v>5319</v>
      </c>
      <c r="Q709" t="s">
        <v>5313</v>
      </c>
      <c r="R709" t="s">
        <v>5314</v>
      </c>
      <c r="S709" t="s">
        <v>5315</v>
      </c>
      <c r="T709" t="s">
        <v>5315</v>
      </c>
    </row>
    <row r="710" spans="1:20" x14ac:dyDescent="0.25">
      <c r="A710" s="83" t="s">
        <v>5538</v>
      </c>
      <c r="B710" t="s">
        <v>5538</v>
      </c>
      <c r="C710" t="s">
        <v>3360</v>
      </c>
      <c r="D710">
        <v>1</v>
      </c>
      <c r="E710">
        <v>1</v>
      </c>
      <c r="F710">
        <v>1</v>
      </c>
      <c r="G710">
        <v>1</v>
      </c>
      <c r="H710">
        <v>1</v>
      </c>
      <c r="I710">
        <v>1</v>
      </c>
      <c r="J710">
        <v>1</v>
      </c>
      <c r="K710">
        <v>1</v>
      </c>
      <c r="L710" s="83">
        <v>1</v>
      </c>
      <c r="M710">
        <v>1</v>
      </c>
      <c r="N710">
        <v>1</v>
      </c>
      <c r="O710">
        <v>1</v>
      </c>
      <c r="P710" t="s">
        <v>5319</v>
      </c>
      <c r="Q710" t="s">
        <v>5313</v>
      </c>
      <c r="R710" t="s">
        <v>5314</v>
      </c>
      <c r="S710" t="s">
        <v>5315</v>
      </c>
      <c r="T710" t="s">
        <v>5315</v>
      </c>
    </row>
    <row r="711" spans="1:20" x14ac:dyDescent="0.25">
      <c r="A711" s="83" t="s">
        <v>5539</v>
      </c>
      <c r="B711" t="s">
        <v>5539</v>
      </c>
      <c r="C711" t="s">
        <v>3360</v>
      </c>
      <c r="D711">
        <v>0.99</v>
      </c>
      <c r="E711">
        <v>0.99</v>
      </c>
      <c r="F711">
        <v>0.99</v>
      </c>
      <c r="G711">
        <v>0.99</v>
      </c>
      <c r="H711">
        <v>0.99</v>
      </c>
      <c r="I711">
        <v>0.99</v>
      </c>
      <c r="J711">
        <v>0.99</v>
      </c>
      <c r="K711">
        <v>0.99</v>
      </c>
      <c r="L711" s="83">
        <v>0.99</v>
      </c>
      <c r="M711">
        <v>0.99</v>
      </c>
      <c r="N711">
        <v>0.99</v>
      </c>
      <c r="O711">
        <v>0.99</v>
      </c>
      <c r="P711" t="s">
        <v>5319</v>
      </c>
      <c r="Q711" t="s">
        <v>5313</v>
      </c>
      <c r="R711" t="s">
        <v>5314</v>
      </c>
      <c r="S711" t="s">
        <v>5315</v>
      </c>
      <c r="T711" t="s">
        <v>5315</v>
      </c>
    </row>
    <row r="712" spans="1:20" x14ac:dyDescent="0.25">
      <c r="A712" s="83" t="s">
        <v>5540</v>
      </c>
      <c r="B712" t="s">
        <v>5541</v>
      </c>
      <c r="C712" t="s">
        <v>3360</v>
      </c>
      <c r="D712">
        <v>0.2</v>
      </c>
      <c r="E712">
        <v>0.2</v>
      </c>
      <c r="F712">
        <v>0.2</v>
      </c>
      <c r="G712">
        <v>0.2</v>
      </c>
      <c r="H712">
        <v>0.2</v>
      </c>
      <c r="I712">
        <v>0.2</v>
      </c>
      <c r="J712">
        <v>0.2</v>
      </c>
      <c r="K712">
        <v>0.2</v>
      </c>
      <c r="L712" s="83">
        <v>0.2</v>
      </c>
      <c r="M712">
        <v>0.2</v>
      </c>
      <c r="N712">
        <v>0.2</v>
      </c>
      <c r="O712">
        <v>0.2</v>
      </c>
      <c r="P712" t="s">
        <v>5319</v>
      </c>
      <c r="Q712" t="s">
        <v>5313</v>
      </c>
      <c r="R712" t="s">
        <v>5314</v>
      </c>
      <c r="S712" t="s">
        <v>5315</v>
      </c>
      <c r="T712" t="s">
        <v>5315</v>
      </c>
    </row>
    <row r="713" spans="1:20" x14ac:dyDescent="0.25">
      <c r="A713" s="83" t="s">
        <v>5542</v>
      </c>
      <c r="B713" t="s">
        <v>5542</v>
      </c>
      <c r="C713" t="s">
        <v>3360</v>
      </c>
      <c r="D713">
        <v>0.99</v>
      </c>
      <c r="E713">
        <v>0.99</v>
      </c>
      <c r="F713">
        <v>0.99</v>
      </c>
      <c r="G713">
        <v>0.99</v>
      </c>
      <c r="H713">
        <v>0.99</v>
      </c>
      <c r="I713">
        <v>0.99</v>
      </c>
      <c r="J713">
        <v>0.99</v>
      </c>
      <c r="K713">
        <v>0.99</v>
      </c>
      <c r="L713" s="83">
        <v>0.99</v>
      </c>
      <c r="M713">
        <v>0.99</v>
      </c>
      <c r="N713">
        <v>0.99</v>
      </c>
      <c r="O713">
        <v>0.99</v>
      </c>
      <c r="P713" t="s">
        <v>5319</v>
      </c>
      <c r="Q713" t="s">
        <v>5313</v>
      </c>
      <c r="R713" t="s">
        <v>5314</v>
      </c>
      <c r="S713" t="s">
        <v>5315</v>
      </c>
      <c r="T713" t="s">
        <v>5315</v>
      </c>
    </row>
    <row r="714" spans="1:20" x14ac:dyDescent="0.25">
      <c r="A714" s="83" t="s">
        <v>5543</v>
      </c>
      <c r="B714" t="s">
        <v>5543</v>
      </c>
      <c r="C714" t="s">
        <v>3360</v>
      </c>
      <c r="D714">
        <v>0.99</v>
      </c>
      <c r="E714">
        <v>0.99</v>
      </c>
      <c r="F714">
        <v>0.99</v>
      </c>
      <c r="G714">
        <v>0.99</v>
      </c>
      <c r="H714">
        <v>0.99</v>
      </c>
      <c r="I714">
        <v>0.99</v>
      </c>
      <c r="J714">
        <v>0.99</v>
      </c>
      <c r="K714">
        <v>0.99</v>
      </c>
      <c r="L714" s="83">
        <v>0.99</v>
      </c>
      <c r="M714">
        <v>0.99</v>
      </c>
      <c r="N714">
        <v>0.99</v>
      </c>
      <c r="O714">
        <v>0.99</v>
      </c>
      <c r="P714" t="s">
        <v>5319</v>
      </c>
      <c r="Q714" t="s">
        <v>5313</v>
      </c>
      <c r="R714" t="s">
        <v>5314</v>
      </c>
      <c r="S714" t="s">
        <v>5315</v>
      </c>
      <c r="T714" t="s">
        <v>5315</v>
      </c>
    </row>
    <row r="715" spans="1:20" x14ac:dyDescent="0.25">
      <c r="A715" s="83" t="s">
        <v>5544</v>
      </c>
      <c r="B715" t="s">
        <v>5544</v>
      </c>
      <c r="C715" t="s">
        <v>3360</v>
      </c>
      <c r="D715">
        <v>0.99</v>
      </c>
      <c r="E715">
        <v>0.99</v>
      </c>
      <c r="F715">
        <v>0.99</v>
      </c>
      <c r="G715">
        <v>0.99</v>
      </c>
      <c r="H715">
        <v>0.99</v>
      </c>
      <c r="I715">
        <v>0.99</v>
      </c>
      <c r="J715">
        <v>0.99</v>
      </c>
      <c r="K715">
        <v>0.99</v>
      </c>
      <c r="L715" s="83">
        <v>0.99</v>
      </c>
      <c r="M715">
        <v>0.99</v>
      </c>
      <c r="N715">
        <v>0.99</v>
      </c>
      <c r="O715">
        <v>0.99</v>
      </c>
      <c r="P715" t="s">
        <v>5319</v>
      </c>
      <c r="Q715" t="s">
        <v>5313</v>
      </c>
      <c r="R715" t="s">
        <v>5314</v>
      </c>
      <c r="S715" t="s">
        <v>5315</v>
      </c>
      <c r="T715" t="s">
        <v>5315</v>
      </c>
    </row>
    <row r="716" spans="1:20" x14ac:dyDescent="0.25">
      <c r="A716" s="83" t="s">
        <v>5545</v>
      </c>
      <c r="B716" t="s">
        <v>5545</v>
      </c>
      <c r="C716" t="s">
        <v>3360</v>
      </c>
      <c r="D716">
        <v>0.99</v>
      </c>
      <c r="E716">
        <v>0.99</v>
      </c>
      <c r="F716">
        <v>0.99</v>
      </c>
      <c r="G716">
        <v>0.99</v>
      </c>
      <c r="H716">
        <v>0.99</v>
      </c>
      <c r="I716">
        <v>0.99</v>
      </c>
      <c r="J716">
        <v>0.99</v>
      </c>
      <c r="K716">
        <v>0.99</v>
      </c>
      <c r="L716" s="83">
        <v>0.99</v>
      </c>
      <c r="M716">
        <v>0.99</v>
      </c>
      <c r="N716">
        <v>0.99</v>
      </c>
      <c r="O716">
        <v>0.99</v>
      </c>
      <c r="P716" t="s">
        <v>5319</v>
      </c>
      <c r="Q716" t="s">
        <v>5313</v>
      </c>
      <c r="R716" t="s">
        <v>5314</v>
      </c>
      <c r="S716" t="s">
        <v>5315</v>
      </c>
      <c r="T716" t="s">
        <v>5315</v>
      </c>
    </row>
    <row r="717" spans="1:20" x14ac:dyDescent="0.25">
      <c r="A717" s="83" t="s">
        <v>5546</v>
      </c>
      <c r="B717" t="s">
        <v>5546</v>
      </c>
      <c r="C717" t="s">
        <v>3360</v>
      </c>
      <c r="D717">
        <v>0.99</v>
      </c>
      <c r="E717">
        <v>0.99</v>
      </c>
      <c r="F717">
        <v>0.99</v>
      </c>
      <c r="G717">
        <v>0.99</v>
      </c>
      <c r="H717">
        <v>0.99</v>
      </c>
      <c r="I717">
        <v>0.99</v>
      </c>
      <c r="J717">
        <v>0.99</v>
      </c>
      <c r="K717">
        <v>0.99</v>
      </c>
      <c r="L717" s="83">
        <v>0.99</v>
      </c>
      <c r="M717">
        <v>0.99</v>
      </c>
      <c r="N717">
        <v>0.99</v>
      </c>
      <c r="O717">
        <v>0.99</v>
      </c>
      <c r="P717" t="s">
        <v>5319</v>
      </c>
      <c r="Q717" t="s">
        <v>5313</v>
      </c>
      <c r="R717" t="s">
        <v>5314</v>
      </c>
      <c r="S717" t="s">
        <v>5315</v>
      </c>
      <c r="T717" t="s">
        <v>5315</v>
      </c>
    </row>
    <row r="718" spans="1:20" x14ac:dyDescent="0.25">
      <c r="A718" s="83" t="s">
        <v>5547</v>
      </c>
      <c r="B718" t="s">
        <v>5547</v>
      </c>
      <c r="C718" t="s">
        <v>3360</v>
      </c>
      <c r="D718">
        <v>0.99</v>
      </c>
      <c r="E718">
        <v>0.99</v>
      </c>
      <c r="F718">
        <v>0.99</v>
      </c>
      <c r="G718">
        <v>0.99</v>
      </c>
      <c r="H718">
        <v>0.99</v>
      </c>
      <c r="I718">
        <v>0.99</v>
      </c>
      <c r="J718">
        <v>0.99</v>
      </c>
      <c r="K718">
        <v>0.99</v>
      </c>
      <c r="L718" s="83">
        <v>0.99</v>
      </c>
      <c r="M718">
        <v>0.99</v>
      </c>
      <c r="N718">
        <v>0.99</v>
      </c>
      <c r="O718">
        <v>0.99</v>
      </c>
      <c r="P718" t="s">
        <v>5319</v>
      </c>
      <c r="Q718" t="s">
        <v>5313</v>
      </c>
      <c r="R718" t="s">
        <v>5314</v>
      </c>
      <c r="S718" t="s">
        <v>5315</v>
      </c>
      <c r="T718" t="s">
        <v>5315</v>
      </c>
    </row>
    <row r="719" spans="1:20" x14ac:dyDescent="0.25">
      <c r="A719" s="83" t="s">
        <v>5548</v>
      </c>
      <c r="B719" t="s">
        <v>5548</v>
      </c>
      <c r="C719" t="s">
        <v>3360</v>
      </c>
      <c r="D719">
        <v>0.99</v>
      </c>
      <c r="E719">
        <v>0.99</v>
      </c>
      <c r="F719">
        <v>0.99</v>
      </c>
      <c r="G719">
        <v>0.99</v>
      </c>
      <c r="H719">
        <v>0.99</v>
      </c>
      <c r="I719">
        <v>0.99</v>
      </c>
      <c r="J719">
        <v>0.99</v>
      </c>
      <c r="K719">
        <v>0.99</v>
      </c>
      <c r="L719" s="83">
        <v>0.99</v>
      </c>
      <c r="M719">
        <v>0.99</v>
      </c>
      <c r="N719">
        <v>0.99</v>
      </c>
      <c r="O719">
        <v>0.99</v>
      </c>
      <c r="P719" t="s">
        <v>5319</v>
      </c>
      <c r="Q719" t="s">
        <v>5313</v>
      </c>
      <c r="R719" t="s">
        <v>5314</v>
      </c>
      <c r="S719" t="s">
        <v>5315</v>
      </c>
      <c r="T719" t="s">
        <v>5315</v>
      </c>
    </row>
    <row r="720" spans="1:20" x14ac:dyDescent="0.25">
      <c r="A720" s="83" t="s">
        <v>5549</v>
      </c>
      <c r="B720" t="s">
        <v>5549</v>
      </c>
      <c r="C720" t="s">
        <v>3360</v>
      </c>
      <c r="D720">
        <v>0.99</v>
      </c>
      <c r="E720">
        <v>0.99</v>
      </c>
      <c r="F720">
        <v>0.99</v>
      </c>
      <c r="G720">
        <v>0.99</v>
      </c>
      <c r="H720">
        <v>0.99</v>
      </c>
      <c r="I720">
        <v>0.99</v>
      </c>
      <c r="J720">
        <v>0.99</v>
      </c>
      <c r="K720">
        <v>0.99</v>
      </c>
      <c r="L720" s="83">
        <v>0.99</v>
      </c>
      <c r="M720">
        <v>0.99</v>
      </c>
      <c r="N720">
        <v>0.99</v>
      </c>
      <c r="O720">
        <v>0.99</v>
      </c>
      <c r="P720" t="s">
        <v>5319</v>
      </c>
      <c r="Q720" t="s">
        <v>5313</v>
      </c>
      <c r="R720" t="s">
        <v>5314</v>
      </c>
      <c r="S720" t="s">
        <v>5315</v>
      </c>
      <c r="T720" t="s">
        <v>5315</v>
      </c>
    </row>
    <row r="721" spans="1:20" x14ac:dyDescent="0.25">
      <c r="A721" s="83" t="s">
        <v>5550</v>
      </c>
      <c r="B721" t="s">
        <v>5550</v>
      </c>
      <c r="C721" t="s">
        <v>3360</v>
      </c>
      <c r="D721">
        <v>0.99</v>
      </c>
      <c r="E721">
        <v>0.99</v>
      </c>
      <c r="F721">
        <v>0.99</v>
      </c>
      <c r="G721">
        <v>0.99</v>
      </c>
      <c r="H721">
        <v>0.99</v>
      </c>
      <c r="I721">
        <v>0.99</v>
      </c>
      <c r="J721">
        <v>0.99</v>
      </c>
      <c r="K721">
        <v>0.99</v>
      </c>
      <c r="L721" s="83">
        <v>0.99</v>
      </c>
      <c r="M721">
        <v>0.99</v>
      </c>
      <c r="N721">
        <v>0.99</v>
      </c>
      <c r="O721">
        <v>0.99</v>
      </c>
      <c r="P721" t="s">
        <v>5319</v>
      </c>
      <c r="Q721" t="s">
        <v>5313</v>
      </c>
      <c r="R721" t="s">
        <v>5314</v>
      </c>
      <c r="S721" t="s">
        <v>5315</v>
      </c>
      <c r="T721" t="s">
        <v>5315</v>
      </c>
    </row>
    <row r="722" spans="1:20" x14ac:dyDescent="0.25">
      <c r="A722" s="83" t="s">
        <v>5551</v>
      </c>
      <c r="B722" t="s">
        <v>5551</v>
      </c>
      <c r="C722" t="s">
        <v>3360</v>
      </c>
      <c r="D722">
        <v>0.99</v>
      </c>
      <c r="E722">
        <v>0.99</v>
      </c>
      <c r="F722">
        <v>0.99</v>
      </c>
      <c r="G722">
        <v>0.99</v>
      </c>
      <c r="H722">
        <v>0.99</v>
      </c>
      <c r="I722">
        <v>0.99</v>
      </c>
      <c r="J722">
        <v>0.99</v>
      </c>
      <c r="K722">
        <v>0.99</v>
      </c>
      <c r="L722" s="83">
        <v>0.99</v>
      </c>
      <c r="M722">
        <v>0.99</v>
      </c>
      <c r="N722">
        <v>0.99</v>
      </c>
      <c r="O722">
        <v>0.99</v>
      </c>
      <c r="P722" t="s">
        <v>5319</v>
      </c>
      <c r="Q722" t="s">
        <v>5313</v>
      </c>
      <c r="R722" t="s">
        <v>5314</v>
      </c>
      <c r="S722" t="s">
        <v>5315</v>
      </c>
      <c r="T722" t="s">
        <v>5315</v>
      </c>
    </row>
    <row r="723" spans="1:20" x14ac:dyDescent="0.25">
      <c r="A723" s="83" t="s">
        <v>5552</v>
      </c>
      <c r="B723" t="s">
        <v>5552</v>
      </c>
      <c r="C723" t="s">
        <v>3360</v>
      </c>
      <c r="D723">
        <v>0.99</v>
      </c>
      <c r="E723">
        <v>0.99</v>
      </c>
      <c r="F723">
        <v>0.99</v>
      </c>
      <c r="G723">
        <v>0.99</v>
      </c>
      <c r="H723">
        <v>0.99</v>
      </c>
      <c r="I723">
        <v>0.99</v>
      </c>
      <c r="J723">
        <v>0.99</v>
      </c>
      <c r="K723">
        <v>0.99</v>
      </c>
      <c r="L723" s="83">
        <v>0.99</v>
      </c>
      <c r="M723">
        <v>0.99</v>
      </c>
      <c r="N723">
        <v>0.99</v>
      </c>
      <c r="O723">
        <v>0.99</v>
      </c>
      <c r="P723" t="s">
        <v>5319</v>
      </c>
      <c r="Q723" t="s">
        <v>5313</v>
      </c>
      <c r="R723" t="s">
        <v>5314</v>
      </c>
      <c r="S723" t="s">
        <v>5315</v>
      </c>
      <c r="T723" t="s">
        <v>5315</v>
      </c>
    </row>
    <row r="724" spans="1:20" x14ac:dyDescent="0.25">
      <c r="A724" s="83" t="s">
        <v>5553</v>
      </c>
      <c r="B724" t="s">
        <v>5553</v>
      </c>
      <c r="C724" t="s">
        <v>3360</v>
      </c>
      <c r="D724">
        <v>0.99</v>
      </c>
      <c r="E724">
        <v>0.99</v>
      </c>
      <c r="F724">
        <v>0.99</v>
      </c>
      <c r="G724">
        <v>0.99</v>
      </c>
      <c r="H724">
        <v>0.99</v>
      </c>
      <c r="I724">
        <v>0.99</v>
      </c>
      <c r="J724">
        <v>0.99</v>
      </c>
      <c r="K724">
        <v>0.99</v>
      </c>
      <c r="L724" s="83">
        <v>0.99</v>
      </c>
      <c r="M724">
        <v>0.99</v>
      </c>
      <c r="N724">
        <v>0.99</v>
      </c>
      <c r="O724">
        <v>0.99</v>
      </c>
      <c r="P724" t="s">
        <v>5319</v>
      </c>
      <c r="Q724" t="s">
        <v>5313</v>
      </c>
      <c r="R724" t="s">
        <v>5314</v>
      </c>
      <c r="S724" t="s">
        <v>5315</v>
      </c>
      <c r="T724" t="s">
        <v>5315</v>
      </c>
    </row>
    <row r="725" spans="1:20" x14ac:dyDescent="0.25">
      <c r="A725" s="83" t="s">
        <v>5554</v>
      </c>
      <c r="B725" t="s">
        <v>5554</v>
      </c>
      <c r="C725" t="s">
        <v>3360</v>
      </c>
      <c r="D725">
        <v>0.99</v>
      </c>
      <c r="E725">
        <v>0.99</v>
      </c>
      <c r="F725">
        <v>0.99</v>
      </c>
      <c r="G725">
        <v>0.99</v>
      </c>
      <c r="H725">
        <v>0.99</v>
      </c>
      <c r="I725">
        <v>0.99</v>
      </c>
      <c r="J725">
        <v>0.99</v>
      </c>
      <c r="K725">
        <v>0.99</v>
      </c>
      <c r="L725" s="83">
        <v>0.99</v>
      </c>
      <c r="M725">
        <v>0.99</v>
      </c>
      <c r="N725">
        <v>0.99</v>
      </c>
      <c r="O725">
        <v>0.99</v>
      </c>
      <c r="P725" t="s">
        <v>5319</v>
      </c>
      <c r="Q725" t="s">
        <v>5313</v>
      </c>
      <c r="R725" t="s">
        <v>5314</v>
      </c>
      <c r="S725" t="s">
        <v>5315</v>
      </c>
      <c r="T725" t="s">
        <v>5315</v>
      </c>
    </row>
    <row r="726" spans="1:20" x14ac:dyDescent="0.25">
      <c r="A726" s="83" t="s">
        <v>5555</v>
      </c>
      <c r="B726" t="s">
        <v>5555</v>
      </c>
      <c r="C726" t="s">
        <v>3360</v>
      </c>
      <c r="D726">
        <v>0.99</v>
      </c>
      <c r="E726">
        <v>0.99</v>
      </c>
      <c r="F726">
        <v>0.99</v>
      </c>
      <c r="G726">
        <v>0.99</v>
      </c>
      <c r="H726">
        <v>0.99</v>
      </c>
      <c r="I726">
        <v>0.99</v>
      </c>
      <c r="J726">
        <v>0.99</v>
      </c>
      <c r="K726">
        <v>0.99</v>
      </c>
      <c r="L726" s="83">
        <v>0.99</v>
      </c>
      <c r="M726">
        <v>0.99</v>
      </c>
      <c r="N726">
        <v>0.99</v>
      </c>
      <c r="O726">
        <v>0.99</v>
      </c>
      <c r="P726" t="s">
        <v>5319</v>
      </c>
      <c r="Q726" t="s">
        <v>5313</v>
      </c>
      <c r="R726" t="s">
        <v>5314</v>
      </c>
      <c r="S726" t="s">
        <v>5315</v>
      </c>
      <c r="T726" t="s">
        <v>5315</v>
      </c>
    </row>
    <row r="727" spans="1:20" x14ac:dyDescent="0.25">
      <c r="A727" s="83" t="s">
        <v>5556</v>
      </c>
      <c r="B727" t="s">
        <v>5556</v>
      </c>
      <c r="C727" t="s">
        <v>3360</v>
      </c>
      <c r="D727">
        <v>0.99</v>
      </c>
      <c r="E727">
        <v>0.99</v>
      </c>
      <c r="F727">
        <v>0.99</v>
      </c>
      <c r="G727">
        <v>0.99</v>
      </c>
      <c r="H727">
        <v>0.99</v>
      </c>
      <c r="I727">
        <v>0.99</v>
      </c>
      <c r="J727">
        <v>0.99</v>
      </c>
      <c r="K727">
        <v>0.99</v>
      </c>
      <c r="L727" s="83">
        <v>0.99</v>
      </c>
      <c r="M727">
        <v>0.99</v>
      </c>
      <c r="N727">
        <v>0.99</v>
      </c>
      <c r="O727">
        <v>0.99</v>
      </c>
      <c r="P727" t="s">
        <v>5319</v>
      </c>
      <c r="Q727" t="s">
        <v>5313</v>
      </c>
      <c r="R727" t="s">
        <v>5314</v>
      </c>
      <c r="S727" t="s">
        <v>5315</v>
      </c>
      <c r="T727" t="s">
        <v>5315</v>
      </c>
    </row>
    <row r="728" spans="1:20" x14ac:dyDescent="0.25">
      <c r="A728" s="83" t="s">
        <v>5557</v>
      </c>
      <c r="B728" t="s">
        <v>5557</v>
      </c>
      <c r="C728" t="s">
        <v>3360</v>
      </c>
      <c r="D728">
        <v>0.99</v>
      </c>
      <c r="E728">
        <v>0.99</v>
      </c>
      <c r="F728">
        <v>0.99</v>
      </c>
      <c r="G728">
        <v>0.99</v>
      </c>
      <c r="H728">
        <v>0.99</v>
      </c>
      <c r="I728">
        <v>0.99</v>
      </c>
      <c r="J728">
        <v>0.99</v>
      </c>
      <c r="K728">
        <v>0.99</v>
      </c>
      <c r="L728" s="83">
        <v>0.99</v>
      </c>
      <c r="M728">
        <v>0.99</v>
      </c>
      <c r="N728">
        <v>0.99</v>
      </c>
      <c r="O728">
        <v>0.99</v>
      </c>
      <c r="P728" t="s">
        <v>5319</v>
      </c>
      <c r="Q728" t="s">
        <v>5313</v>
      </c>
      <c r="R728" t="s">
        <v>5314</v>
      </c>
      <c r="S728" t="s">
        <v>5315</v>
      </c>
      <c r="T728" t="s">
        <v>5315</v>
      </c>
    </row>
    <row r="729" spans="1:20" x14ac:dyDescent="0.25">
      <c r="A729" s="83" t="s">
        <v>5558</v>
      </c>
      <c r="B729" t="s">
        <v>5558</v>
      </c>
      <c r="C729" t="s">
        <v>3360</v>
      </c>
      <c r="D729">
        <v>0.99</v>
      </c>
      <c r="E729">
        <v>0.99</v>
      </c>
      <c r="F729">
        <v>0.99</v>
      </c>
      <c r="G729">
        <v>0.99</v>
      </c>
      <c r="H729">
        <v>0.99</v>
      </c>
      <c r="I729">
        <v>0.99</v>
      </c>
      <c r="J729">
        <v>0.99</v>
      </c>
      <c r="K729">
        <v>0.99</v>
      </c>
      <c r="L729" s="83">
        <v>0.99</v>
      </c>
      <c r="M729">
        <v>0.99</v>
      </c>
      <c r="N729">
        <v>0.99</v>
      </c>
      <c r="O729">
        <v>0.99</v>
      </c>
      <c r="P729" t="s">
        <v>5319</v>
      </c>
      <c r="Q729" t="s">
        <v>5313</v>
      </c>
      <c r="R729" t="s">
        <v>5314</v>
      </c>
      <c r="S729" t="s">
        <v>5315</v>
      </c>
      <c r="T729" t="s">
        <v>5315</v>
      </c>
    </row>
    <row r="730" spans="1:20" x14ac:dyDescent="0.25">
      <c r="A730" s="83" t="s">
        <v>5559</v>
      </c>
      <c r="B730" t="s">
        <v>5559</v>
      </c>
      <c r="C730" t="s">
        <v>3360</v>
      </c>
      <c r="D730">
        <v>0.99</v>
      </c>
      <c r="E730">
        <v>0.99</v>
      </c>
      <c r="F730">
        <v>0.99</v>
      </c>
      <c r="G730">
        <v>0.99</v>
      </c>
      <c r="H730">
        <v>0.99</v>
      </c>
      <c r="I730">
        <v>0.99</v>
      </c>
      <c r="J730">
        <v>0.99</v>
      </c>
      <c r="K730">
        <v>0.99</v>
      </c>
      <c r="L730" s="83">
        <v>0.99</v>
      </c>
      <c r="M730">
        <v>0.99</v>
      </c>
      <c r="N730">
        <v>0.99</v>
      </c>
      <c r="O730">
        <v>0.99</v>
      </c>
      <c r="P730" t="s">
        <v>5319</v>
      </c>
      <c r="Q730" t="s">
        <v>5313</v>
      </c>
      <c r="R730" t="s">
        <v>5314</v>
      </c>
      <c r="S730" t="s">
        <v>5315</v>
      </c>
      <c r="T730" t="s">
        <v>5315</v>
      </c>
    </row>
    <row r="731" spans="1:20" x14ac:dyDescent="0.25">
      <c r="A731" s="83" t="s">
        <v>5560</v>
      </c>
      <c r="B731" t="s">
        <v>5560</v>
      </c>
      <c r="C731" t="s">
        <v>3360</v>
      </c>
      <c r="D731">
        <v>0.99</v>
      </c>
      <c r="E731">
        <v>0.99</v>
      </c>
      <c r="F731">
        <v>0.99</v>
      </c>
      <c r="G731">
        <v>0.99</v>
      </c>
      <c r="H731">
        <v>0.99</v>
      </c>
      <c r="I731">
        <v>0.99</v>
      </c>
      <c r="J731">
        <v>0.99</v>
      </c>
      <c r="K731">
        <v>0.99</v>
      </c>
      <c r="L731" s="83">
        <v>0.99</v>
      </c>
      <c r="M731">
        <v>0.99</v>
      </c>
      <c r="N731">
        <v>0.99</v>
      </c>
      <c r="O731">
        <v>0.99</v>
      </c>
      <c r="P731" t="s">
        <v>5319</v>
      </c>
      <c r="Q731" t="s">
        <v>5313</v>
      </c>
      <c r="R731" t="s">
        <v>5314</v>
      </c>
      <c r="S731" t="s">
        <v>5315</v>
      </c>
      <c r="T731" t="s">
        <v>5315</v>
      </c>
    </row>
    <row r="732" spans="1:20" x14ac:dyDescent="0.25">
      <c r="A732" s="83" t="s">
        <v>5561</v>
      </c>
      <c r="B732" t="s">
        <v>5561</v>
      </c>
      <c r="C732" t="s">
        <v>3360</v>
      </c>
      <c r="D732">
        <v>0.99</v>
      </c>
      <c r="E732">
        <v>0.99</v>
      </c>
      <c r="F732">
        <v>0.99</v>
      </c>
      <c r="G732">
        <v>0.99</v>
      </c>
      <c r="H732">
        <v>0.99</v>
      </c>
      <c r="I732">
        <v>0.99</v>
      </c>
      <c r="J732">
        <v>0.99</v>
      </c>
      <c r="K732">
        <v>0.99</v>
      </c>
      <c r="L732" s="83">
        <v>0.99</v>
      </c>
      <c r="M732">
        <v>0.99</v>
      </c>
      <c r="N732">
        <v>0.99</v>
      </c>
      <c r="O732">
        <v>0.99</v>
      </c>
      <c r="P732" t="s">
        <v>5319</v>
      </c>
      <c r="Q732" t="s">
        <v>5313</v>
      </c>
      <c r="R732" t="s">
        <v>5314</v>
      </c>
      <c r="S732" t="s">
        <v>5315</v>
      </c>
      <c r="T732" t="s">
        <v>5315</v>
      </c>
    </row>
    <row r="733" spans="1:20" x14ac:dyDescent="0.25">
      <c r="A733" s="83" t="s">
        <v>5562</v>
      </c>
      <c r="B733" t="s">
        <v>5562</v>
      </c>
      <c r="C733" t="s">
        <v>3360</v>
      </c>
      <c r="D733">
        <v>0.99</v>
      </c>
      <c r="E733">
        <v>0.99</v>
      </c>
      <c r="F733">
        <v>0.99</v>
      </c>
      <c r="G733">
        <v>0.99</v>
      </c>
      <c r="H733">
        <v>0.99</v>
      </c>
      <c r="I733">
        <v>0.99</v>
      </c>
      <c r="J733">
        <v>0.99</v>
      </c>
      <c r="K733">
        <v>0.99</v>
      </c>
      <c r="L733" s="83">
        <v>0.99</v>
      </c>
      <c r="M733">
        <v>0.99</v>
      </c>
      <c r="N733">
        <v>0.99</v>
      </c>
      <c r="O733">
        <v>0.99</v>
      </c>
      <c r="P733" t="s">
        <v>5319</v>
      </c>
      <c r="Q733" t="s">
        <v>5313</v>
      </c>
      <c r="R733" t="s">
        <v>5314</v>
      </c>
      <c r="S733" t="s">
        <v>5315</v>
      </c>
      <c r="T733" t="s">
        <v>5315</v>
      </c>
    </row>
    <row r="734" spans="1:20" x14ac:dyDescent="0.25">
      <c r="A734" s="83" t="s">
        <v>5563</v>
      </c>
      <c r="B734" t="s">
        <v>5563</v>
      </c>
      <c r="C734" t="s">
        <v>3360</v>
      </c>
      <c r="D734">
        <v>0.99</v>
      </c>
      <c r="E734">
        <v>0.99</v>
      </c>
      <c r="F734">
        <v>0.99</v>
      </c>
      <c r="G734">
        <v>0.99</v>
      </c>
      <c r="H734">
        <v>0.99</v>
      </c>
      <c r="I734">
        <v>0.99</v>
      </c>
      <c r="J734">
        <v>0.99</v>
      </c>
      <c r="K734">
        <v>0.99</v>
      </c>
      <c r="L734" s="83">
        <v>0.99</v>
      </c>
      <c r="M734">
        <v>0.99</v>
      </c>
      <c r="N734">
        <v>0.99</v>
      </c>
      <c r="O734">
        <v>0.99</v>
      </c>
      <c r="P734" t="s">
        <v>5319</v>
      </c>
      <c r="Q734" t="s">
        <v>5313</v>
      </c>
      <c r="R734" t="s">
        <v>5314</v>
      </c>
      <c r="S734" t="s">
        <v>5315</v>
      </c>
      <c r="T734" t="s">
        <v>5315</v>
      </c>
    </row>
    <row r="735" spans="1:20" x14ac:dyDescent="0.25">
      <c r="A735" s="83" t="s">
        <v>5564</v>
      </c>
      <c r="B735" t="s">
        <v>5564</v>
      </c>
      <c r="C735" t="s">
        <v>3360</v>
      </c>
      <c r="D735">
        <v>0.99</v>
      </c>
      <c r="E735">
        <v>0.99</v>
      </c>
      <c r="F735">
        <v>0.99</v>
      </c>
      <c r="G735">
        <v>0.99</v>
      </c>
      <c r="H735">
        <v>0.99</v>
      </c>
      <c r="I735">
        <v>0.99</v>
      </c>
      <c r="J735">
        <v>0.99</v>
      </c>
      <c r="K735">
        <v>0.99</v>
      </c>
      <c r="L735" s="83">
        <v>0.99</v>
      </c>
      <c r="M735">
        <v>0.99</v>
      </c>
      <c r="N735">
        <v>0.99</v>
      </c>
      <c r="O735">
        <v>0.99</v>
      </c>
      <c r="P735" t="s">
        <v>5319</v>
      </c>
      <c r="Q735" t="s">
        <v>5313</v>
      </c>
      <c r="R735" t="s">
        <v>5314</v>
      </c>
      <c r="S735" t="s">
        <v>5315</v>
      </c>
      <c r="T735" t="s">
        <v>5315</v>
      </c>
    </row>
    <row r="736" spans="1:20" x14ac:dyDescent="0.25">
      <c r="A736" s="83" t="s">
        <v>5565</v>
      </c>
      <c r="B736" t="s">
        <v>5565</v>
      </c>
      <c r="C736" t="s">
        <v>3360</v>
      </c>
      <c r="D736">
        <v>0.99</v>
      </c>
      <c r="E736">
        <v>0.99</v>
      </c>
      <c r="F736">
        <v>0.99</v>
      </c>
      <c r="G736">
        <v>0.99</v>
      </c>
      <c r="H736">
        <v>0.99</v>
      </c>
      <c r="I736">
        <v>0.99</v>
      </c>
      <c r="J736">
        <v>0.99</v>
      </c>
      <c r="K736">
        <v>0.99</v>
      </c>
      <c r="L736" s="83">
        <v>0.99</v>
      </c>
      <c r="M736">
        <v>0.99</v>
      </c>
      <c r="N736">
        <v>0.99</v>
      </c>
      <c r="O736">
        <v>0.99</v>
      </c>
      <c r="P736" t="s">
        <v>5319</v>
      </c>
      <c r="Q736" t="s">
        <v>5313</v>
      </c>
      <c r="R736" t="s">
        <v>5314</v>
      </c>
      <c r="S736" t="s">
        <v>5315</v>
      </c>
      <c r="T736" t="s">
        <v>5315</v>
      </c>
    </row>
    <row r="737" spans="1:20" x14ac:dyDescent="0.25">
      <c r="A737" s="83" t="s">
        <v>5566</v>
      </c>
      <c r="B737" t="s">
        <v>5566</v>
      </c>
      <c r="C737" t="s">
        <v>3360</v>
      </c>
      <c r="D737">
        <v>0.99</v>
      </c>
      <c r="E737">
        <v>0.99</v>
      </c>
      <c r="F737">
        <v>0.99</v>
      </c>
      <c r="G737">
        <v>0.99</v>
      </c>
      <c r="H737">
        <v>0.99</v>
      </c>
      <c r="I737">
        <v>0.99</v>
      </c>
      <c r="J737">
        <v>0.99</v>
      </c>
      <c r="K737">
        <v>0.99</v>
      </c>
      <c r="L737" s="83">
        <v>0.99</v>
      </c>
      <c r="M737">
        <v>0.99</v>
      </c>
      <c r="N737">
        <v>0.99</v>
      </c>
      <c r="O737">
        <v>0.99</v>
      </c>
      <c r="P737" t="s">
        <v>5319</v>
      </c>
      <c r="Q737" t="s">
        <v>5313</v>
      </c>
      <c r="R737" t="s">
        <v>5314</v>
      </c>
      <c r="S737" t="s">
        <v>5315</v>
      </c>
      <c r="T737" t="s">
        <v>5315</v>
      </c>
    </row>
    <row r="738" spans="1:20" x14ac:dyDescent="0.25">
      <c r="A738" s="83" t="s">
        <v>5567</v>
      </c>
      <c r="B738" t="s">
        <v>5567</v>
      </c>
      <c r="C738" t="s">
        <v>3360</v>
      </c>
      <c r="D738">
        <v>0.99</v>
      </c>
      <c r="E738">
        <v>0.99</v>
      </c>
      <c r="F738">
        <v>0.99</v>
      </c>
      <c r="G738">
        <v>0.99</v>
      </c>
      <c r="H738">
        <v>0.99</v>
      </c>
      <c r="I738">
        <v>0.99</v>
      </c>
      <c r="J738">
        <v>0.99</v>
      </c>
      <c r="K738">
        <v>0.99</v>
      </c>
      <c r="L738" s="83">
        <v>0.99</v>
      </c>
      <c r="M738">
        <v>0.99</v>
      </c>
      <c r="N738">
        <v>0.99</v>
      </c>
      <c r="O738">
        <v>0.99</v>
      </c>
      <c r="P738" t="s">
        <v>5319</v>
      </c>
      <c r="Q738" t="s">
        <v>5313</v>
      </c>
      <c r="R738" t="s">
        <v>5314</v>
      </c>
      <c r="S738" t="s">
        <v>5315</v>
      </c>
      <c r="T738" t="s">
        <v>5315</v>
      </c>
    </row>
    <row r="739" spans="1:20" x14ac:dyDescent="0.25">
      <c r="A739" s="83" t="s">
        <v>5568</v>
      </c>
      <c r="B739" t="s">
        <v>5568</v>
      </c>
      <c r="C739" t="s">
        <v>3360</v>
      </c>
      <c r="D739">
        <v>0.99</v>
      </c>
      <c r="E739">
        <v>0.99</v>
      </c>
      <c r="F739">
        <v>0.99</v>
      </c>
      <c r="G739">
        <v>0.99</v>
      </c>
      <c r="H739">
        <v>0.99</v>
      </c>
      <c r="I739">
        <v>0.99</v>
      </c>
      <c r="J739">
        <v>0.99</v>
      </c>
      <c r="K739">
        <v>0.99</v>
      </c>
      <c r="L739" s="83">
        <v>0.99</v>
      </c>
      <c r="M739">
        <v>0.99</v>
      </c>
      <c r="N739">
        <v>0.99</v>
      </c>
      <c r="O739">
        <v>0.99</v>
      </c>
      <c r="P739" t="s">
        <v>5319</v>
      </c>
      <c r="Q739" t="s">
        <v>5313</v>
      </c>
      <c r="R739" t="s">
        <v>5314</v>
      </c>
      <c r="S739" t="s">
        <v>5315</v>
      </c>
      <c r="T739" t="s">
        <v>5315</v>
      </c>
    </row>
    <row r="740" spans="1:20" x14ac:dyDescent="0.25">
      <c r="A740" s="83" t="s">
        <v>5569</v>
      </c>
      <c r="B740" t="s">
        <v>5569</v>
      </c>
      <c r="C740" t="s">
        <v>3360</v>
      </c>
      <c r="D740">
        <v>0.99</v>
      </c>
      <c r="E740">
        <v>0.99</v>
      </c>
      <c r="F740">
        <v>0.99</v>
      </c>
      <c r="G740">
        <v>0.99</v>
      </c>
      <c r="H740">
        <v>0.99</v>
      </c>
      <c r="I740">
        <v>0.99</v>
      </c>
      <c r="J740">
        <v>0.99</v>
      </c>
      <c r="K740">
        <v>0.99</v>
      </c>
      <c r="L740" s="83">
        <v>0.99</v>
      </c>
      <c r="M740">
        <v>0.99</v>
      </c>
      <c r="N740">
        <v>0.99</v>
      </c>
      <c r="O740">
        <v>0.99</v>
      </c>
      <c r="P740" t="s">
        <v>5319</v>
      </c>
      <c r="Q740" t="s">
        <v>5313</v>
      </c>
      <c r="R740" t="s">
        <v>5314</v>
      </c>
      <c r="S740" t="s">
        <v>5315</v>
      </c>
      <c r="T740" t="s">
        <v>5315</v>
      </c>
    </row>
    <row r="741" spans="1:20" x14ac:dyDescent="0.25">
      <c r="A741" s="83" t="s">
        <v>5570</v>
      </c>
      <c r="B741" t="s">
        <v>5570</v>
      </c>
      <c r="C741" t="s">
        <v>3360</v>
      </c>
      <c r="D741">
        <v>0.99</v>
      </c>
      <c r="E741">
        <v>0.99</v>
      </c>
      <c r="F741">
        <v>0.99</v>
      </c>
      <c r="G741">
        <v>0.99</v>
      </c>
      <c r="H741">
        <v>0.99</v>
      </c>
      <c r="I741">
        <v>0.99</v>
      </c>
      <c r="J741">
        <v>0.99</v>
      </c>
      <c r="K741">
        <v>0.99</v>
      </c>
      <c r="L741" s="83">
        <v>0.99</v>
      </c>
      <c r="M741">
        <v>0.99</v>
      </c>
      <c r="N741">
        <v>0.99</v>
      </c>
      <c r="O741">
        <v>0.99</v>
      </c>
      <c r="P741" t="s">
        <v>5319</v>
      </c>
      <c r="Q741" t="s">
        <v>5313</v>
      </c>
      <c r="R741" t="s">
        <v>5314</v>
      </c>
      <c r="S741" t="s">
        <v>5315</v>
      </c>
      <c r="T741" t="s">
        <v>5315</v>
      </c>
    </row>
    <row r="742" spans="1:20" x14ac:dyDescent="0.25">
      <c r="A742" s="83" t="s">
        <v>5571</v>
      </c>
      <c r="B742" t="s">
        <v>5571</v>
      </c>
      <c r="C742" t="s">
        <v>3360</v>
      </c>
      <c r="D742">
        <v>0.99</v>
      </c>
      <c r="E742">
        <v>0.99</v>
      </c>
      <c r="F742">
        <v>0.99</v>
      </c>
      <c r="G742">
        <v>0.99</v>
      </c>
      <c r="H742">
        <v>0.99</v>
      </c>
      <c r="I742">
        <v>0.99</v>
      </c>
      <c r="J742">
        <v>0.99</v>
      </c>
      <c r="K742">
        <v>0.99</v>
      </c>
      <c r="L742" s="83">
        <v>0.99</v>
      </c>
      <c r="M742">
        <v>0.99</v>
      </c>
      <c r="N742">
        <v>0.99</v>
      </c>
      <c r="O742">
        <v>0.99</v>
      </c>
      <c r="P742" t="s">
        <v>5319</v>
      </c>
      <c r="Q742" t="s">
        <v>5313</v>
      </c>
      <c r="R742" t="s">
        <v>5314</v>
      </c>
      <c r="S742" t="s">
        <v>5315</v>
      </c>
      <c r="T742" t="s">
        <v>5315</v>
      </c>
    </row>
    <row r="743" spans="1:20" x14ac:dyDescent="0.25">
      <c r="A743" s="83" t="s">
        <v>5572</v>
      </c>
      <c r="B743" t="s">
        <v>5572</v>
      </c>
      <c r="C743" t="s">
        <v>3360</v>
      </c>
      <c r="D743">
        <v>0.99</v>
      </c>
      <c r="E743">
        <v>0.99</v>
      </c>
      <c r="F743">
        <v>0.99</v>
      </c>
      <c r="G743">
        <v>0.99</v>
      </c>
      <c r="H743">
        <v>0.99</v>
      </c>
      <c r="I743">
        <v>0.99</v>
      </c>
      <c r="J743">
        <v>0.99</v>
      </c>
      <c r="K743">
        <v>0.99</v>
      </c>
      <c r="L743" s="83">
        <v>0.99</v>
      </c>
      <c r="M743">
        <v>0.99</v>
      </c>
      <c r="N743">
        <v>0.99</v>
      </c>
      <c r="O743">
        <v>0.99</v>
      </c>
      <c r="P743" t="s">
        <v>5319</v>
      </c>
      <c r="Q743" t="s">
        <v>5313</v>
      </c>
      <c r="R743" t="s">
        <v>5314</v>
      </c>
      <c r="S743" t="s">
        <v>5315</v>
      </c>
      <c r="T743" t="s">
        <v>5315</v>
      </c>
    </row>
    <row r="744" spans="1:20" x14ac:dyDescent="0.25">
      <c r="A744" s="83" t="s">
        <v>5573</v>
      </c>
      <c r="B744" t="s">
        <v>5573</v>
      </c>
      <c r="C744" t="s">
        <v>3360</v>
      </c>
      <c r="D744">
        <v>0.99</v>
      </c>
      <c r="E744">
        <v>0.99</v>
      </c>
      <c r="F744">
        <v>0.99</v>
      </c>
      <c r="G744">
        <v>0.99</v>
      </c>
      <c r="H744">
        <v>0.99</v>
      </c>
      <c r="I744">
        <v>0.99</v>
      </c>
      <c r="J744">
        <v>0.99</v>
      </c>
      <c r="K744">
        <v>0.99</v>
      </c>
      <c r="L744" s="83">
        <v>0.99</v>
      </c>
      <c r="M744">
        <v>0.99</v>
      </c>
      <c r="N744">
        <v>0.99</v>
      </c>
      <c r="O744">
        <v>0.99</v>
      </c>
      <c r="P744" t="s">
        <v>5319</v>
      </c>
      <c r="Q744" t="s">
        <v>5313</v>
      </c>
      <c r="R744" t="s">
        <v>5314</v>
      </c>
      <c r="S744" t="s">
        <v>5315</v>
      </c>
      <c r="T744" t="s">
        <v>5315</v>
      </c>
    </row>
    <row r="745" spans="1:20" x14ac:dyDescent="0.25">
      <c r="A745" s="83" t="s">
        <v>5574</v>
      </c>
      <c r="B745" t="s">
        <v>5574</v>
      </c>
      <c r="C745" t="s">
        <v>3360</v>
      </c>
      <c r="D745">
        <v>0.99</v>
      </c>
      <c r="E745">
        <v>0.99</v>
      </c>
      <c r="F745">
        <v>0.99</v>
      </c>
      <c r="G745">
        <v>0.99</v>
      </c>
      <c r="H745">
        <v>0.99</v>
      </c>
      <c r="I745">
        <v>0.99</v>
      </c>
      <c r="J745">
        <v>0.99</v>
      </c>
      <c r="K745">
        <v>0.99</v>
      </c>
      <c r="L745" s="83">
        <v>0.99</v>
      </c>
      <c r="M745">
        <v>0.99</v>
      </c>
      <c r="N745">
        <v>0.99</v>
      </c>
      <c r="O745">
        <v>0.99</v>
      </c>
      <c r="P745" t="s">
        <v>5319</v>
      </c>
      <c r="Q745" t="s">
        <v>5313</v>
      </c>
      <c r="R745" t="s">
        <v>5314</v>
      </c>
      <c r="S745" t="s">
        <v>5315</v>
      </c>
      <c r="T745" t="s">
        <v>5315</v>
      </c>
    </row>
    <row r="746" spans="1:20" x14ac:dyDescent="0.25">
      <c r="A746" s="83" t="s">
        <v>5575</v>
      </c>
      <c r="B746" t="s">
        <v>5575</v>
      </c>
      <c r="C746" t="s">
        <v>3360</v>
      </c>
      <c r="D746">
        <v>0.99</v>
      </c>
      <c r="E746">
        <v>0.99</v>
      </c>
      <c r="F746">
        <v>0.99</v>
      </c>
      <c r="G746">
        <v>0.99</v>
      </c>
      <c r="H746">
        <v>0.99</v>
      </c>
      <c r="I746">
        <v>0.99</v>
      </c>
      <c r="J746">
        <v>0.99</v>
      </c>
      <c r="K746">
        <v>0.99</v>
      </c>
      <c r="L746" s="83">
        <v>0.99</v>
      </c>
      <c r="M746">
        <v>0.99</v>
      </c>
      <c r="N746">
        <v>0.99</v>
      </c>
      <c r="O746">
        <v>0.99</v>
      </c>
      <c r="P746" t="s">
        <v>5319</v>
      </c>
      <c r="Q746" t="s">
        <v>5313</v>
      </c>
      <c r="R746" t="s">
        <v>5314</v>
      </c>
      <c r="S746" t="s">
        <v>5315</v>
      </c>
      <c r="T746" t="s">
        <v>5315</v>
      </c>
    </row>
    <row r="747" spans="1:20" x14ac:dyDescent="0.25">
      <c r="A747" s="83" t="s">
        <v>5576</v>
      </c>
      <c r="B747" t="s">
        <v>5576</v>
      </c>
      <c r="C747" t="s">
        <v>3360</v>
      </c>
      <c r="D747">
        <v>9.99</v>
      </c>
      <c r="E747">
        <v>9.99</v>
      </c>
      <c r="F747">
        <v>9.99</v>
      </c>
      <c r="G747">
        <v>9.99</v>
      </c>
      <c r="H747">
        <v>9.99</v>
      </c>
      <c r="I747">
        <v>9.99</v>
      </c>
      <c r="J747">
        <v>9.99</v>
      </c>
      <c r="K747">
        <v>9.99</v>
      </c>
      <c r="L747" s="83">
        <v>9.99</v>
      </c>
      <c r="M747">
        <v>9.99</v>
      </c>
      <c r="N747">
        <v>9.99</v>
      </c>
      <c r="O747">
        <v>9.99</v>
      </c>
      <c r="P747" t="s">
        <v>5319</v>
      </c>
      <c r="Q747" t="s">
        <v>5313</v>
      </c>
      <c r="R747" t="s">
        <v>5314</v>
      </c>
      <c r="S747" t="s">
        <v>5315</v>
      </c>
      <c r="T747" t="s">
        <v>5315</v>
      </c>
    </row>
    <row r="748" spans="1:20" x14ac:dyDescent="0.25">
      <c r="A748" s="83" t="s">
        <v>5577</v>
      </c>
      <c r="B748" t="s">
        <v>5577</v>
      </c>
      <c r="C748" t="s">
        <v>3360</v>
      </c>
      <c r="D748">
        <v>0.99</v>
      </c>
      <c r="E748">
        <v>0.99</v>
      </c>
      <c r="F748">
        <v>0.99</v>
      </c>
      <c r="G748">
        <v>0.99</v>
      </c>
      <c r="H748">
        <v>0.99</v>
      </c>
      <c r="I748">
        <v>0.99</v>
      </c>
      <c r="J748">
        <v>0.99</v>
      </c>
      <c r="K748">
        <v>0.99</v>
      </c>
      <c r="L748" s="83">
        <v>0.99</v>
      </c>
      <c r="M748">
        <v>0.99</v>
      </c>
      <c r="N748">
        <v>0.99</v>
      </c>
      <c r="O748">
        <v>0.99</v>
      </c>
      <c r="P748" t="s">
        <v>5319</v>
      </c>
      <c r="Q748" t="s">
        <v>5313</v>
      </c>
      <c r="R748" t="s">
        <v>5314</v>
      </c>
      <c r="S748" t="s">
        <v>5315</v>
      </c>
      <c r="T748" t="s">
        <v>5315</v>
      </c>
    </row>
    <row r="749" spans="1:20" x14ac:dyDescent="0.25">
      <c r="A749" s="83" t="s">
        <v>5578</v>
      </c>
      <c r="B749" t="s">
        <v>5578</v>
      </c>
      <c r="C749" t="s">
        <v>3360</v>
      </c>
      <c r="D749">
        <v>0.99</v>
      </c>
      <c r="E749">
        <v>0.99</v>
      </c>
      <c r="F749">
        <v>0.99</v>
      </c>
      <c r="G749">
        <v>0.99</v>
      </c>
      <c r="H749">
        <v>0.99</v>
      </c>
      <c r="I749">
        <v>0.99</v>
      </c>
      <c r="J749">
        <v>0.99</v>
      </c>
      <c r="K749">
        <v>0.99</v>
      </c>
      <c r="L749" s="83">
        <v>0.99</v>
      </c>
      <c r="M749">
        <v>0.99</v>
      </c>
      <c r="N749">
        <v>0.99</v>
      </c>
      <c r="O749">
        <v>0.99</v>
      </c>
      <c r="P749" t="s">
        <v>5319</v>
      </c>
      <c r="Q749" t="s">
        <v>5313</v>
      </c>
      <c r="R749" t="s">
        <v>5314</v>
      </c>
      <c r="S749" t="s">
        <v>5315</v>
      </c>
      <c r="T749" t="s">
        <v>5315</v>
      </c>
    </row>
    <row r="750" spans="1:20" x14ac:dyDescent="0.25">
      <c r="A750" s="83" t="s">
        <v>5579</v>
      </c>
      <c r="B750" t="s">
        <v>5579</v>
      </c>
      <c r="C750" t="s">
        <v>3360</v>
      </c>
      <c r="D750">
        <v>0.99</v>
      </c>
      <c r="E750">
        <v>0.99</v>
      </c>
      <c r="F750">
        <v>0.99</v>
      </c>
      <c r="G750">
        <v>0.99</v>
      </c>
      <c r="H750">
        <v>0.99</v>
      </c>
      <c r="I750">
        <v>0.99</v>
      </c>
      <c r="J750">
        <v>0.99</v>
      </c>
      <c r="K750">
        <v>0.99</v>
      </c>
      <c r="L750" s="83">
        <v>0.99</v>
      </c>
      <c r="M750">
        <v>0.99</v>
      </c>
      <c r="N750">
        <v>0.99</v>
      </c>
      <c r="O750">
        <v>0.99</v>
      </c>
      <c r="P750" t="s">
        <v>5319</v>
      </c>
      <c r="Q750" t="s">
        <v>5313</v>
      </c>
      <c r="R750" t="s">
        <v>5314</v>
      </c>
      <c r="S750" t="s">
        <v>5315</v>
      </c>
      <c r="T750" t="s">
        <v>5315</v>
      </c>
    </row>
    <row r="751" spans="1:20" x14ac:dyDescent="0.25">
      <c r="A751" s="83" t="s">
        <v>5580</v>
      </c>
      <c r="B751" t="s">
        <v>5580</v>
      </c>
      <c r="C751" t="s">
        <v>3360</v>
      </c>
      <c r="D751">
        <v>0.99</v>
      </c>
      <c r="E751">
        <v>0.99</v>
      </c>
      <c r="F751">
        <v>0.99</v>
      </c>
      <c r="G751">
        <v>0.99</v>
      </c>
      <c r="H751">
        <v>0.99</v>
      </c>
      <c r="I751">
        <v>0.99</v>
      </c>
      <c r="J751">
        <v>0.99</v>
      </c>
      <c r="K751">
        <v>0.99</v>
      </c>
      <c r="L751" s="83">
        <v>0.99</v>
      </c>
      <c r="M751">
        <v>0.99</v>
      </c>
      <c r="N751">
        <v>0.99</v>
      </c>
      <c r="O751">
        <v>0.99</v>
      </c>
      <c r="P751" t="s">
        <v>5319</v>
      </c>
      <c r="Q751" t="s">
        <v>5313</v>
      </c>
      <c r="R751" t="s">
        <v>5314</v>
      </c>
      <c r="S751" t="s">
        <v>5315</v>
      </c>
      <c r="T751" t="s">
        <v>5315</v>
      </c>
    </row>
    <row r="752" spans="1:20" x14ac:dyDescent="0.25">
      <c r="A752" s="83" t="s">
        <v>5581</v>
      </c>
      <c r="B752" t="s">
        <v>5582</v>
      </c>
      <c r="C752" t="s">
        <v>3360</v>
      </c>
      <c r="D752">
        <v>1.5</v>
      </c>
      <c r="E752">
        <v>1.5</v>
      </c>
      <c r="F752">
        <v>1.5</v>
      </c>
      <c r="G752">
        <v>1.5</v>
      </c>
      <c r="H752">
        <v>1.6</v>
      </c>
      <c r="I752">
        <v>1.6</v>
      </c>
      <c r="J752">
        <v>1.9</v>
      </c>
      <c r="K752">
        <v>1.9</v>
      </c>
      <c r="L752" s="83">
        <v>1.9</v>
      </c>
      <c r="M752">
        <v>1.9</v>
      </c>
      <c r="N752">
        <v>1.9</v>
      </c>
      <c r="O752">
        <v>1.9</v>
      </c>
      <c r="P752" t="s">
        <v>5319</v>
      </c>
      <c r="Q752" t="s">
        <v>5313</v>
      </c>
      <c r="R752" t="s">
        <v>5314</v>
      </c>
      <c r="S752" t="s">
        <v>5315</v>
      </c>
      <c r="T752" t="s">
        <v>5315</v>
      </c>
    </row>
    <row r="753" spans="1:20" x14ac:dyDescent="0.25">
      <c r="A753" s="83" t="s">
        <v>4548</v>
      </c>
      <c r="B753" t="s">
        <v>4548</v>
      </c>
      <c r="C753" t="s">
        <v>3360</v>
      </c>
      <c r="D753">
        <v>0.38</v>
      </c>
      <c r="E753">
        <v>0.39</v>
      </c>
      <c r="F753">
        <v>0.42</v>
      </c>
      <c r="G753">
        <v>0</v>
      </c>
      <c r="H753">
        <v>0.87</v>
      </c>
      <c r="I753">
        <v>0</v>
      </c>
      <c r="J753">
        <v>0</v>
      </c>
      <c r="K753">
        <v>0</v>
      </c>
      <c r="L753" s="83">
        <v>1.1000000000000001</v>
      </c>
      <c r="M753">
        <v>0.8</v>
      </c>
      <c r="N753">
        <v>0</v>
      </c>
      <c r="O753">
        <v>0.4</v>
      </c>
      <c r="P753" t="s">
        <v>5319</v>
      </c>
      <c r="Q753" t="s">
        <v>5313</v>
      </c>
      <c r="R753" t="s">
        <v>5314</v>
      </c>
      <c r="S753" t="s">
        <v>5315</v>
      </c>
      <c r="T753" t="s">
        <v>5315</v>
      </c>
    </row>
    <row r="754" spans="1:20" x14ac:dyDescent="0.25">
      <c r="A754" s="83" t="s">
        <v>5583</v>
      </c>
      <c r="B754" t="s">
        <v>5583</v>
      </c>
      <c r="C754" t="s">
        <v>3360</v>
      </c>
      <c r="D754">
        <v>0.76</v>
      </c>
      <c r="E754">
        <v>0.78</v>
      </c>
      <c r="F754">
        <v>0.83</v>
      </c>
      <c r="G754">
        <v>0</v>
      </c>
      <c r="H754">
        <v>1.74</v>
      </c>
      <c r="I754">
        <v>0.97</v>
      </c>
      <c r="J754">
        <v>0</v>
      </c>
      <c r="K754">
        <v>0.24</v>
      </c>
      <c r="L754" s="83">
        <v>2.2000000000000002</v>
      </c>
      <c r="M754">
        <v>1.59</v>
      </c>
      <c r="N754">
        <v>0.87</v>
      </c>
      <c r="O754">
        <v>0.8</v>
      </c>
      <c r="P754" t="s">
        <v>5319</v>
      </c>
      <c r="Q754" t="s">
        <v>5313</v>
      </c>
      <c r="R754" t="s">
        <v>5314</v>
      </c>
      <c r="S754" t="s">
        <v>5315</v>
      </c>
      <c r="T754" t="s">
        <v>5315</v>
      </c>
    </row>
    <row r="755" spans="1:20" x14ac:dyDescent="0.25">
      <c r="A755" s="83" t="s">
        <v>5584</v>
      </c>
      <c r="B755" t="s">
        <v>4545</v>
      </c>
      <c r="C755" t="s">
        <v>3360</v>
      </c>
      <c r="D755">
        <v>0.99</v>
      </c>
      <c r="E755">
        <v>0.99</v>
      </c>
      <c r="F755">
        <v>0.99</v>
      </c>
      <c r="G755">
        <v>0.99</v>
      </c>
      <c r="H755">
        <v>0.99</v>
      </c>
      <c r="I755">
        <v>0.99</v>
      </c>
      <c r="J755">
        <v>0.99</v>
      </c>
      <c r="K755">
        <v>0.99</v>
      </c>
      <c r="L755" s="83">
        <v>0.99</v>
      </c>
      <c r="M755">
        <v>0.99</v>
      </c>
      <c r="N755">
        <v>0.99</v>
      </c>
      <c r="O755">
        <v>0.99</v>
      </c>
      <c r="P755" t="s">
        <v>5319</v>
      </c>
      <c r="Q755" t="s">
        <v>5313</v>
      </c>
      <c r="R755" t="s">
        <v>5314</v>
      </c>
      <c r="S755" t="s">
        <v>5315</v>
      </c>
      <c r="T755" t="s">
        <v>5315</v>
      </c>
    </row>
    <row r="756" spans="1:20" x14ac:dyDescent="0.25">
      <c r="A756" s="83" t="s">
        <v>5585</v>
      </c>
      <c r="B756" t="s">
        <v>5586</v>
      </c>
      <c r="C756" t="s">
        <v>3360</v>
      </c>
      <c r="D756">
        <v>0.99</v>
      </c>
      <c r="E756">
        <v>0.99</v>
      </c>
      <c r="F756">
        <v>0.99</v>
      </c>
      <c r="G756">
        <v>0.99</v>
      </c>
      <c r="H756">
        <v>0.99</v>
      </c>
      <c r="I756">
        <v>0.99</v>
      </c>
      <c r="J756">
        <v>0.99</v>
      </c>
      <c r="K756">
        <v>0.99</v>
      </c>
      <c r="L756" s="83">
        <v>0.99</v>
      </c>
      <c r="M756">
        <v>0.99</v>
      </c>
      <c r="N756">
        <v>0.99</v>
      </c>
      <c r="O756">
        <v>0.99</v>
      </c>
      <c r="P756" t="s">
        <v>5319</v>
      </c>
      <c r="Q756" t="s">
        <v>5313</v>
      </c>
      <c r="R756" t="s">
        <v>5314</v>
      </c>
      <c r="S756" t="s">
        <v>5315</v>
      </c>
      <c r="T756" t="s">
        <v>5315</v>
      </c>
    </row>
    <row r="757" spans="1:20" x14ac:dyDescent="0.25">
      <c r="A757" s="83" t="s">
        <v>5587</v>
      </c>
      <c r="B757" t="s">
        <v>5587</v>
      </c>
      <c r="C757" t="s">
        <v>3360</v>
      </c>
      <c r="D757">
        <v>0.56999999999999995</v>
      </c>
      <c r="E757">
        <v>0.59</v>
      </c>
      <c r="F757">
        <v>0.63</v>
      </c>
      <c r="G757">
        <v>0</v>
      </c>
      <c r="H757">
        <v>1.31</v>
      </c>
      <c r="I757">
        <v>0</v>
      </c>
      <c r="J757">
        <v>0</v>
      </c>
      <c r="K757">
        <v>0</v>
      </c>
      <c r="L757" s="83">
        <v>1.03</v>
      </c>
      <c r="M757">
        <v>1.19</v>
      </c>
      <c r="N757">
        <v>7.0000000000000007E-2</v>
      </c>
      <c r="O757">
        <v>0.6</v>
      </c>
      <c r="P757" t="s">
        <v>5319</v>
      </c>
      <c r="Q757" t="s">
        <v>5313</v>
      </c>
      <c r="R757" t="s">
        <v>5314</v>
      </c>
      <c r="S757" t="s">
        <v>5315</v>
      </c>
      <c r="T757" t="s">
        <v>5315</v>
      </c>
    </row>
    <row r="758" spans="1:20" x14ac:dyDescent="0.25">
      <c r="A758" s="83" t="s">
        <v>5588</v>
      </c>
      <c r="B758" t="s">
        <v>5588</v>
      </c>
      <c r="C758" t="s">
        <v>3360</v>
      </c>
      <c r="D758">
        <v>0.99</v>
      </c>
      <c r="E758">
        <v>0.99</v>
      </c>
      <c r="F758">
        <v>0.99</v>
      </c>
      <c r="G758">
        <v>0.99</v>
      </c>
      <c r="H758">
        <v>0.99</v>
      </c>
      <c r="I758">
        <v>0.99</v>
      </c>
      <c r="J758">
        <v>0.99</v>
      </c>
      <c r="K758">
        <v>0.99</v>
      </c>
      <c r="L758" s="83">
        <v>0.99</v>
      </c>
      <c r="M758">
        <v>0.99</v>
      </c>
      <c r="N758">
        <v>0.99</v>
      </c>
      <c r="O758">
        <v>0.99</v>
      </c>
      <c r="P758" t="s">
        <v>5319</v>
      </c>
      <c r="Q758" t="s">
        <v>5313</v>
      </c>
      <c r="R758" t="s">
        <v>5314</v>
      </c>
      <c r="S758" t="s">
        <v>5315</v>
      </c>
      <c r="T758" t="s">
        <v>5315</v>
      </c>
    </row>
    <row r="759" spans="1:20" x14ac:dyDescent="0.25">
      <c r="A759" s="83" t="s">
        <v>5589</v>
      </c>
      <c r="B759" t="s">
        <v>5589</v>
      </c>
      <c r="C759" t="s">
        <v>3360</v>
      </c>
      <c r="D759">
        <v>0.99</v>
      </c>
      <c r="E759">
        <v>0.99</v>
      </c>
      <c r="F759">
        <v>0.99</v>
      </c>
      <c r="G759">
        <v>0.99</v>
      </c>
      <c r="H759">
        <v>0.99</v>
      </c>
      <c r="I759">
        <v>0.99</v>
      </c>
      <c r="J759">
        <v>0.99</v>
      </c>
      <c r="K759">
        <v>0.99</v>
      </c>
      <c r="L759" s="83">
        <v>0.99</v>
      </c>
      <c r="M759">
        <v>0.99</v>
      </c>
      <c r="N759">
        <v>0.99</v>
      </c>
      <c r="O759">
        <v>0.99</v>
      </c>
      <c r="P759" t="s">
        <v>5319</v>
      </c>
      <c r="Q759" t="s">
        <v>5313</v>
      </c>
      <c r="R759" t="s">
        <v>5314</v>
      </c>
      <c r="S759" t="s">
        <v>5315</v>
      </c>
      <c r="T759" t="s">
        <v>5315</v>
      </c>
    </row>
    <row r="760" spans="1:20" x14ac:dyDescent="0.25">
      <c r="A760" s="83" t="s">
        <v>5590</v>
      </c>
      <c r="B760" t="s">
        <v>5590</v>
      </c>
      <c r="C760" t="s">
        <v>3360</v>
      </c>
      <c r="D760">
        <v>0.99</v>
      </c>
      <c r="E760">
        <v>0.99</v>
      </c>
      <c r="F760">
        <v>0.99</v>
      </c>
      <c r="G760">
        <v>0.99</v>
      </c>
      <c r="H760">
        <v>0.99</v>
      </c>
      <c r="I760">
        <v>0.99</v>
      </c>
      <c r="J760">
        <v>0.99</v>
      </c>
      <c r="K760">
        <v>0.99</v>
      </c>
      <c r="L760" s="83">
        <v>0.99</v>
      </c>
      <c r="M760">
        <v>0.99</v>
      </c>
      <c r="N760">
        <v>0.99</v>
      </c>
      <c r="O760">
        <v>0.99</v>
      </c>
      <c r="P760" t="s">
        <v>5319</v>
      </c>
      <c r="Q760" t="s">
        <v>5313</v>
      </c>
      <c r="R760" t="s">
        <v>5314</v>
      </c>
      <c r="S760" t="s">
        <v>5315</v>
      </c>
      <c r="T760" t="s">
        <v>5315</v>
      </c>
    </row>
    <row r="761" spans="1:20" x14ac:dyDescent="0.25">
      <c r="A761" s="83" t="s">
        <v>5591</v>
      </c>
      <c r="B761" t="s">
        <v>5591</v>
      </c>
      <c r="C761" t="s">
        <v>3360</v>
      </c>
      <c r="D761">
        <v>0.99</v>
      </c>
      <c r="E761">
        <v>0.99</v>
      </c>
      <c r="F761">
        <v>0.99</v>
      </c>
      <c r="G761">
        <v>0.99</v>
      </c>
      <c r="H761">
        <v>0.99</v>
      </c>
      <c r="I761">
        <v>0.99</v>
      </c>
      <c r="J761">
        <v>0.99</v>
      </c>
      <c r="K761">
        <v>0.99</v>
      </c>
      <c r="L761" s="83">
        <v>0.99</v>
      </c>
      <c r="M761">
        <v>0.99</v>
      </c>
      <c r="N761">
        <v>0.99</v>
      </c>
      <c r="O761">
        <v>0.99</v>
      </c>
      <c r="P761" t="s">
        <v>5319</v>
      </c>
      <c r="Q761" t="s">
        <v>5313</v>
      </c>
      <c r="R761" t="s">
        <v>5314</v>
      </c>
      <c r="S761" t="s">
        <v>5315</v>
      </c>
      <c r="T761" t="s">
        <v>5315</v>
      </c>
    </row>
    <row r="762" spans="1:20" x14ac:dyDescent="0.25">
      <c r="A762" s="83" t="s">
        <v>5592</v>
      </c>
      <c r="B762" t="s">
        <v>5592</v>
      </c>
      <c r="C762" t="s">
        <v>3360</v>
      </c>
      <c r="D762">
        <v>0.99</v>
      </c>
      <c r="E762">
        <v>0.99</v>
      </c>
      <c r="F762">
        <v>0.99</v>
      </c>
      <c r="G762">
        <v>0.99</v>
      </c>
      <c r="H762">
        <v>0.99</v>
      </c>
      <c r="I762">
        <v>0.99</v>
      </c>
      <c r="J762">
        <v>0.99</v>
      </c>
      <c r="K762">
        <v>0.99</v>
      </c>
      <c r="L762" s="83">
        <v>0.99</v>
      </c>
      <c r="M762">
        <v>0.99</v>
      </c>
      <c r="N762">
        <v>0.99</v>
      </c>
      <c r="O762">
        <v>0.99</v>
      </c>
      <c r="P762" t="s">
        <v>5319</v>
      </c>
      <c r="Q762" t="s">
        <v>5313</v>
      </c>
      <c r="R762" t="s">
        <v>5314</v>
      </c>
      <c r="S762" t="s">
        <v>5315</v>
      </c>
      <c r="T762" t="s">
        <v>5315</v>
      </c>
    </row>
    <row r="763" spans="1:20" x14ac:dyDescent="0.25">
      <c r="A763" s="83" t="s">
        <v>5593</v>
      </c>
      <c r="B763" t="s">
        <v>5593</v>
      </c>
      <c r="C763" t="s">
        <v>3360</v>
      </c>
      <c r="D763">
        <v>0.99</v>
      </c>
      <c r="E763">
        <v>0.99</v>
      </c>
      <c r="F763">
        <v>0.99</v>
      </c>
      <c r="G763">
        <v>0.99</v>
      </c>
      <c r="H763">
        <v>0.99</v>
      </c>
      <c r="I763">
        <v>0.99</v>
      </c>
      <c r="J763">
        <v>0.99</v>
      </c>
      <c r="K763">
        <v>0.99</v>
      </c>
      <c r="L763" s="83">
        <v>0.99</v>
      </c>
      <c r="M763">
        <v>0.99</v>
      </c>
      <c r="N763">
        <v>0.99</v>
      </c>
      <c r="O763">
        <v>0.99</v>
      </c>
      <c r="P763" t="s">
        <v>5319</v>
      </c>
      <c r="Q763" t="s">
        <v>5313</v>
      </c>
      <c r="R763" t="s">
        <v>5314</v>
      </c>
      <c r="S763" t="s">
        <v>5315</v>
      </c>
      <c r="T763" t="s">
        <v>5315</v>
      </c>
    </row>
    <row r="764" spans="1:20" x14ac:dyDescent="0.25">
      <c r="A764" s="83" t="s">
        <v>5594</v>
      </c>
      <c r="B764" t="s">
        <v>5594</v>
      </c>
      <c r="C764" t="s">
        <v>3360</v>
      </c>
      <c r="D764">
        <v>0.99</v>
      </c>
      <c r="E764">
        <v>0.99</v>
      </c>
      <c r="F764">
        <v>0.99</v>
      </c>
      <c r="G764">
        <v>0.99</v>
      </c>
      <c r="H764">
        <v>0.99</v>
      </c>
      <c r="I764">
        <v>0.99</v>
      </c>
      <c r="J764">
        <v>0.99</v>
      </c>
      <c r="K764">
        <v>0.99</v>
      </c>
      <c r="L764" s="83">
        <v>0.99</v>
      </c>
      <c r="M764">
        <v>0.99</v>
      </c>
      <c r="N764">
        <v>0.99</v>
      </c>
      <c r="O764">
        <v>0.99</v>
      </c>
      <c r="P764" t="s">
        <v>5319</v>
      </c>
      <c r="Q764" t="s">
        <v>5313</v>
      </c>
      <c r="R764" t="s">
        <v>5314</v>
      </c>
      <c r="S764" t="s">
        <v>5315</v>
      </c>
      <c r="T764" t="s">
        <v>5315</v>
      </c>
    </row>
    <row r="765" spans="1:20" x14ac:dyDescent="0.25">
      <c r="A765" s="83" t="s">
        <v>5595</v>
      </c>
      <c r="B765" t="s">
        <v>5595</v>
      </c>
      <c r="C765" t="s">
        <v>3360</v>
      </c>
      <c r="D765">
        <v>0.99</v>
      </c>
      <c r="E765">
        <v>0.99</v>
      </c>
      <c r="F765">
        <v>0.99</v>
      </c>
      <c r="G765">
        <v>0.99</v>
      </c>
      <c r="H765">
        <v>0.99</v>
      </c>
      <c r="I765">
        <v>0.99</v>
      </c>
      <c r="J765">
        <v>0.99</v>
      </c>
      <c r="K765">
        <v>0.99</v>
      </c>
      <c r="L765" s="83">
        <v>0.99</v>
      </c>
      <c r="M765">
        <v>0.99</v>
      </c>
      <c r="N765">
        <v>0.99</v>
      </c>
      <c r="O765">
        <v>0.99</v>
      </c>
      <c r="P765" t="s">
        <v>5319</v>
      </c>
      <c r="Q765" t="s">
        <v>5313</v>
      </c>
      <c r="R765" t="s">
        <v>5314</v>
      </c>
      <c r="S765" t="s">
        <v>5315</v>
      </c>
      <c r="T765" t="s">
        <v>5315</v>
      </c>
    </row>
    <row r="766" spans="1:20" x14ac:dyDescent="0.25">
      <c r="A766" s="83" t="s">
        <v>5596</v>
      </c>
      <c r="B766" t="s">
        <v>5596</v>
      </c>
      <c r="C766" t="s">
        <v>3360</v>
      </c>
      <c r="D766">
        <v>0.99</v>
      </c>
      <c r="E766">
        <v>0.99</v>
      </c>
      <c r="F766">
        <v>0.99</v>
      </c>
      <c r="G766">
        <v>0.99</v>
      </c>
      <c r="H766">
        <v>0.99</v>
      </c>
      <c r="I766">
        <v>0.99</v>
      </c>
      <c r="J766">
        <v>0.99</v>
      </c>
      <c r="K766">
        <v>0.99</v>
      </c>
      <c r="L766" s="83">
        <v>0.99</v>
      </c>
      <c r="M766">
        <v>0.99</v>
      </c>
      <c r="N766">
        <v>0.99</v>
      </c>
      <c r="O766">
        <v>0.99</v>
      </c>
      <c r="P766" t="s">
        <v>5319</v>
      </c>
      <c r="Q766" t="s">
        <v>5313</v>
      </c>
      <c r="R766" t="s">
        <v>5314</v>
      </c>
      <c r="S766" t="s">
        <v>5315</v>
      </c>
      <c r="T766" t="s">
        <v>5315</v>
      </c>
    </row>
    <row r="767" spans="1:20" x14ac:dyDescent="0.25">
      <c r="A767" s="83" t="s">
        <v>5597</v>
      </c>
      <c r="B767" t="s">
        <v>5597</v>
      </c>
      <c r="C767" t="s">
        <v>3360</v>
      </c>
      <c r="D767">
        <v>0.99</v>
      </c>
      <c r="E767">
        <v>0.99</v>
      </c>
      <c r="F767">
        <v>0.99</v>
      </c>
      <c r="G767">
        <v>0.99</v>
      </c>
      <c r="H767">
        <v>0.99</v>
      </c>
      <c r="I767">
        <v>0.99</v>
      </c>
      <c r="J767">
        <v>0.99</v>
      </c>
      <c r="K767">
        <v>0.99</v>
      </c>
      <c r="L767" s="83">
        <v>0.99</v>
      </c>
      <c r="M767">
        <v>0.99</v>
      </c>
      <c r="N767">
        <v>0.99</v>
      </c>
      <c r="O767">
        <v>0.99</v>
      </c>
      <c r="P767" t="s">
        <v>5319</v>
      </c>
      <c r="Q767" t="s">
        <v>5313</v>
      </c>
      <c r="R767" t="s">
        <v>5314</v>
      </c>
      <c r="S767" t="s">
        <v>5315</v>
      </c>
      <c r="T767" t="s">
        <v>5315</v>
      </c>
    </row>
    <row r="768" spans="1:20" x14ac:dyDescent="0.25">
      <c r="A768" s="83" t="s">
        <v>5598</v>
      </c>
      <c r="B768" t="s">
        <v>5598</v>
      </c>
      <c r="C768" t="s">
        <v>3360</v>
      </c>
      <c r="D768">
        <v>0.99</v>
      </c>
      <c r="E768">
        <v>0.99</v>
      </c>
      <c r="F768">
        <v>0.99</v>
      </c>
      <c r="G768">
        <v>0.99</v>
      </c>
      <c r="H768">
        <v>0.99</v>
      </c>
      <c r="I768">
        <v>0.99</v>
      </c>
      <c r="J768">
        <v>0.99</v>
      </c>
      <c r="K768">
        <v>0.99</v>
      </c>
      <c r="L768" s="83">
        <v>0.99</v>
      </c>
      <c r="M768">
        <v>0.99</v>
      </c>
      <c r="N768">
        <v>0.99</v>
      </c>
      <c r="O768">
        <v>0.99</v>
      </c>
      <c r="P768" t="s">
        <v>5319</v>
      </c>
      <c r="Q768" t="s">
        <v>5313</v>
      </c>
      <c r="R768" t="s">
        <v>5314</v>
      </c>
      <c r="S768" t="s">
        <v>5315</v>
      </c>
      <c r="T768" t="s">
        <v>5315</v>
      </c>
    </row>
    <row r="769" spans="1:20" x14ac:dyDescent="0.25">
      <c r="A769" s="83" t="s">
        <v>5599</v>
      </c>
      <c r="B769" t="s">
        <v>5599</v>
      </c>
      <c r="C769" t="s">
        <v>3360</v>
      </c>
      <c r="D769">
        <v>0.99</v>
      </c>
      <c r="E769">
        <v>0.99</v>
      </c>
      <c r="F769">
        <v>0.99</v>
      </c>
      <c r="G769">
        <v>0.99</v>
      </c>
      <c r="H769">
        <v>0.99</v>
      </c>
      <c r="I769">
        <v>0.99</v>
      </c>
      <c r="J769">
        <v>0.99</v>
      </c>
      <c r="K769">
        <v>0.99</v>
      </c>
      <c r="L769" s="83">
        <v>0.99</v>
      </c>
      <c r="M769">
        <v>0.99</v>
      </c>
      <c r="N769">
        <v>0.99</v>
      </c>
      <c r="O769">
        <v>0.99</v>
      </c>
      <c r="P769" t="s">
        <v>5319</v>
      </c>
      <c r="Q769" t="s">
        <v>5313</v>
      </c>
      <c r="R769" t="s">
        <v>5314</v>
      </c>
      <c r="S769" t="s">
        <v>5315</v>
      </c>
      <c r="T769" t="s">
        <v>5315</v>
      </c>
    </row>
    <row r="770" spans="1:20" x14ac:dyDescent="0.25">
      <c r="A770" s="83" t="s">
        <v>5600</v>
      </c>
      <c r="B770" t="s">
        <v>5600</v>
      </c>
      <c r="C770" t="s">
        <v>3360</v>
      </c>
      <c r="D770">
        <v>0.99</v>
      </c>
      <c r="E770">
        <v>0.99</v>
      </c>
      <c r="F770">
        <v>0.99</v>
      </c>
      <c r="G770">
        <v>0.99</v>
      </c>
      <c r="H770">
        <v>0.99</v>
      </c>
      <c r="I770">
        <v>0.99</v>
      </c>
      <c r="J770">
        <v>0.99</v>
      </c>
      <c r="K770">
        <v>0.99</v>
      </c>
      <c r="L770" s="83">
        <v>0.99</v>
      </c>
      <c r="M770">
        <v>0.99</v>
      </c>
      <c r="N770">
        <v>0.99</v>
      </c>
      <c r="O770">
        <v>0.99</v>
      </c>
      <c r="P770" t="s">
        <v>5319</v>
      </c>
      <c r="Q770" t="s">
        <v>5313</v>
      </c>
      <c r="R770" t="s">
        <v>5314</v>
      </c>
      <c r="S770" t="s">
        <v>5315</v>
      </c>
      <c r="T770" t="s">
        <v>5315</v>
      </c>
    </row>
    <row r="771" spans="1:20" x14ac:dyDescent="0.25">
      <c r="A771" s="83" t="s">
        <v>5601</v>
      </c>
      <c r="B771" t="s">
        <v>5601</v>
      </c>
      <c r="C771" t="s">
        <v>3360</v>
      </c>
      <c r="D771">
        <v>0</v>
      </c>
      <c r="E771">
        <v>0</v>
      </c>
      <c r="F771">
        <v>0</v>
      </c>
      <c r="G771">
        <v>0</v>
      </c>
      <c r="H771">
        <v>0</v>
      </c>
      <c r="I771">
        <v>0</v>
      </c>
      <c r="J771">
        <v>0</v>
      </c>
      <c r="K771">
        <v>0</v>
      </c>
      <c r="L771" s="83">
        <v>0.34</v>
      </c>
      <c r="M771">
        <v>0</v>
      </c>
      <c r="N771">
        <v>0</v>
      </c>
      <c r="O771">
        <v>0</v>
      </c>
      <c r="P771" t="s">
        <v>5319</v>
      </c>
      <c r="Q771" t="s">
        <v>5313</v>
      </c>
      <c r="R771" t="s">
        <v>5314</v>
      </c>
      <c r="S771" t="s">
        <v>5315</v>
      </c>
      <c r="T771" t="s">
        <v>5315</v>
      </c>
    </row>
    <row r="772" spans="1:20" x14ac:dyDescent="0.25">
      <c r="A772" s="83" t="s">
        <v>5602</v>
      </c>
      <c r="B772" t="s">
        <v>5602</v>
      </c>
      <c r="C772" t="s">
        <v>3360</v>
      </c>
      <c r="D772">
        <v>2</v>
      </c>
      <c r="E772">
        <v>2</v>
      </c>
      <c r="F772">
        <v>2</v>
      </c>
      <c r="G772">
        <v>2</v>
      </c>
      <c r="H772">
        <v>2</v>
      </c>
      <c r="I772">
        <v>2</v>
      </c>
      <c r="J772">
        <v>2</v>
      </c>
      <c r="K772">
        <v>2</v>
      </c>
      <c r="L772" s="83">
        <v>2</v>
      </c>
      <c r="M772">
        <v>2</v>
      </c>
      <c r="N772">
        <v>2</v>
      </c>
      <c r="O772">
        <v>2</v>
      </c>
      <c r="P772" t="s">
        <v>5319</v>
      </c>
      <c r="Q772" t="s">
        <v>5313</v>
      </c>
      <c r="R772" t="s">
        <v>5314</v>
      </c>
      <c r="S772" t="s">
        <v>5315</v>
      </c>
      <c r="T772" t="s">
        <v>5315</v>
      </c>
    </row>
    <row r="773" spans="1:20" x14ac:dyDescent="0.25">
      <c r="A773" s="83" t="s">
        <v>5603</v>
      </c>
      <c r="B773" t="s">
        <v>5603</v>
      </c>
      <c r="C773" t="s">
        <v>3360</v>
      </c>
      <c r="D773">
        <v>2</v>
      </c>
      <c r="E773">
        <v>2</v>
      </c>
      <c r="F773">
        <v>2</v>
      </c>
      <c r="G773">
        <v>2</v>
      </c>
      <c r="H773">
        <v>2</v>
      </c>
      <c r="I773">
        <v>2</v>
      </c>
      <c r="J773">
        <v>2</v>
      </c>
      <c r="K773">
        <v>2</v>
      </c>
      <c r="L773" s="83">
        <v>2</v>
      </c>
      <c r="M773">
        <v>2</v>
      </c>
      <c r="N773">
        <v>2</v>
      </c>
      <c r="O773">
        <v>2</v>
      </c>
      <c r="P773" t="s">
        <v>5319</v>
      </c>
      <c r="Q773" t="s">
        <v>5313</v>
      </c>
      <c r="R773" t="s">
        <v>5314</v>
      </c>
      <c r="S773" t="s">
        <v>5315</v>
      </c>
      <c r="T773" t="s">
        <v>5315</v>
      </c>
    </row>
    <row r="774" spans="1:20" x14ac:dyDescent="0.25">
      <c r="A774" s="83" t="s">
        <v>5604</v>
      </c>
      <c r="B774" t="s">
        <v>5604</v>
      </c>
      <c r="C774" t="s">
        <v>3360</v>
      </c>
      <c r="D774">
        <v>2</v>
      </c>
      <c r="E774">
        <v>2</v>
      </c>
      <c r="F774">
        <v>2</v>
      </c>
      <c r="G774">
        <v>2</v>
      </c>
      <c r="H774">
        <v>2</v>
      </c>
      <c r="I774">
        <v>2</v>
      </c>
      <c r="J774">
        <v>2</v>
      </c>
      <c r="K774">
        <v>2</v>
      </c>
      <c r="L774" s="83">
        <v>2</v>
      </c>
      <c r="M774">
        <v>2</v>
      </c>
      <c r="N774">
        <v>2</v>
      </c>
      <c r="O774">
        <v>2</v>
      </c>
      <c r="P774" t="s">
        <v>5319</v>
      </c>
      <c r="Q774" t="s">
        <v>5313</v>
      </c>
      <c r="R774" t="s">
        <v>5314</v>
      </c>
      <c r="S774" t="s">
        <v>5315</v>
      </c>
      <c r="T774" t="s">
        <v>5315</v>
      </c>
    </row>
    <row r="775" spans="1:20" x14ac:dyDescent="0.25">
      <c r="A775" s="83" t="s">
        <v>5605</v>
      </c>
      <c r="B775" t="s">
        <v>5605</v>
      </c>
      <c r="C775" t="s">
        <v>3360</v>
      </c>
      <c r="D775">
        <v>2</v>
      </c>
      <c r="E775">
        <v>2</v>
      </c>
      <c r="F775">
        <v>2</v>
      </c>
      <c r="G775">
        <v>2</v>
      </c>
      <c r="H775">
        <v>2</v>
      </c>
      <c r="I775">
        <v>2</v>
      </c>
      <c r="J775">
        <v>2</v>
      </c>
      <c r="K775">
        <v>2</v>
      </c>
      <c r="L775" s="83">
        <v>2</v>
      </c>
      <c r="M775">
        <v>2</v>
      </c>
      <c r="N775">
        <v>2</v>
      </c>
      <c r="O775">
        <v>2</v>
      </c>
      <c r="P775" t="s">
        <v>5319</v>
      </c>
      <c r="Q775" t="s">
        <v>5313</v>
      </c>
      <c r="R775" t="s">
        <v>5314</v>
      </c>
      <c r="S775" t="s">
        <v>5315</v>
      </c>
      <c r="T775" t="s">
        <v>5315</v>
      </c>
    </row>
    <row r="776" spans="1:20" x14ac:dyDescent="0.25">
      <c r="A776" s="83" t="s">
        <v>5606</v>
      </c>
      <c r="B776" t="s">
        <v>5606</v>
      </c>
      <c r="C776" t="s">
        <v>3360</v>
      </c>
      <c r="D776">
        <v>2</v>
      </c>
      <c r="E776">
        <v>2</v>
      </c>
      <c r="F776">
        <v>2</v>
      </c>
      <c r="G776">
        <v>2</v>
      </c>
      <c r="H776">
        <v>2</v>
      </c>
      <c r="I776">
        <v>2</v>
      </c>
      <c r="J776">
        <v>2</v>
      </c>
      <c r="K776">
        <v>2</v>
      </c>
      <c r="L776" s="83">
        <v>2</v>
      </c>
      <c r="M776">
        <v>2</v>
      </c>
      <c r="N776">
        <v>2</v>
      </c>
      <c r="O776">
        <v>2</v>
      </c>
      <c r="P776" t="s">
        <v>5319</v>
      </c>
      <c r="Q776" t="s">
        <v>5313</v>
      </c>
      <c r="R776" t="s">
        <v>5314</v>
      </c>
      <c r="S776" t="s">
        <v>5315</v>
      </c>
      <c r="T776" t="s">
        <v>5315</v>
      </c>
    </row>
    <row r="777" spans="1:20" x14ac:dyDescent="0.25">
      <c r="A777" s="83" t="s">
        <v>5607</v>
      </c>
      <c r="B777" t="s">
        <v>5607</v>
      </c>
      <c r="C777" t="s">
        <v>3360</v>
      </c>
      <c r="D777">
        <v>2</v>
      </c>
      <c r="E777">
        <v>2</v>
      </c>
      <c r="F777">
        <v>2</v>
      </c>
      <c r="G777">
        <v>2</v>
      </c>
      <c r="H777">
        <v>2</v>
      </c>
      <c r="I777">
        <v>2</v>
      </c>
      <c r="J777">
        <v>2</v>
      </c>
      <c r="K777">
        <v>2</v>
      </c>
      <c r="L777" s="83">
        <v>2</v>
      </c>
      <c r="M777">
        <v>2</v>
      </c>
      <c r="N777">
        <v>2</v>
      </c>
      <c r="O777">
        <v>2</v>
      </c>
      <c r="P777" t="s">
        <v>5319</v>
      </c>
      <c r="Q777" t="s">
        <v>5313</v>
      </c>
      <c r="R777" t="s">
        <v>5314</v>
      </c>
      <c r="S777" t="s">
        <v>5315</v>
      </c>
      <c r="T777" t="s">
        <v>5315</v>
      </c>
    </row>
    <row r="778" spans="1:20" x14ac:dyDescent="0.25">
      <c r="A778" s="83" t="s">
        <v>5608</v>
      </c>
      <c r="B778" t="s">
        <v>5608</v>
      </c>
      <c r="C778" t="s">
        <v>3360</v>
      </c>
      <c r="D778">
        <v>2</v>
      </c>
      <c r="E778">
        <v>2</v>
      </c>
      <c r="F778">
        <v>2</v>
      </c>
      <c r="G778">
        <v>2</v>
      </c>
      <c r="H778">
        <v>2</v>
      </c>
      <c r="I778">
        <v>2</v>
      </c>
      <c r="J778">
        <v>2</v>
      </c>
      <c r="K778">
        <v>2</v>
      </c>
      <c r="L778" s="83">
        <v>2</v>
      </c>
      <c r="M778">
        <v>2</v>
      </c>
      <c r="N778">
        <v>2</v>
      </c>
      <c r="O778">
        <v>2</v>
      </c>
      <c r="P778" t="s">
        <v>5319</v>
      </c>
      <c r="Q778" t="s">
        <v>5313</v>
      </c>
      <c r="R778" t="s">
        <v>5314</v>
      </c>
      <c r="S778" t="s">
        <v>5315</v>
      </c>
      <c r="T778" t="s">
        <v>5315</v>
      </c>
    </row>
    <row r="779" spans="1:20" x14ac:dyDescent="0.25">
      <c r="A779" s="83" t="s">
        <v>5609</v>
      </c>
      <c r="B779" t="s">
        <v>5609</v>
      </c>
      <c r="C779" t="s">
        <v>3360</v>
      </c>
      <c r="D779">
        <v>2</v>
      </c>
      <c r="E779">
        <v>2</v>
      </c>
      <c r="F779">
        <v>2</v>
      </c>
      <c r="G779">
        <v>2</v>
      </c>
      <c r="H779">
        <v>2</v>
      </c>
      <c r="I779">
        <v>2</v>
      </c>
      <c r="J779">
        <v>2</v>
      </c>
      <c r="K779">
        <v>2</v>
      </c>
      <c r="L779" s="83">
        <v>2</v>
      </c>
      <c r="M779">
        <v>2</v>
      </c>
      <c r="N779">
        <v>2</v>
      </c>
      <c r="O779">
        <v>2</v>
      </c>
      <c r="P779" t="s">
        <v>5319</v>
      </c>
      <c r="Q779" t="s">
        <v>5313</v>
      </c>
      <c r="R779" t="s">
        <v>5314</v>
      </c>
      <c r="S779" t="s">
        <v>5315</v>
      </c>
      <c r="T779" t="s">
        <v>5315</v>
      </c>
    </row>
    <row r="780" spans="1:20" x14ac:dyDescent="0.25">
      <c r="A780" s="83" t="s">
        <v>5610</v>
      </c>
      <c r="B780" t="s">
        <v>5610</v>
      </c>
      <c r="C780" t="s">
        <v>3360</v>
      </c>
      <c r="D780">
        <v>2</v>
      </c>
      <c r="E780">
        <v>2</v>
      </c>
      <c r="F780">
        <v>2</v>
      </c>
      <c r="G780">
        <v>2</v>
      </c>
      <c r="H780">
        <v>2</v>
      </c>
      <c r="I780">
        <v>2</v>
      </c>
      <c r="J780">
        <v>2</v>
      </c>
      <c r="K780">
        <v>2</v>
      </c>
      <c r="L780" s="83">
        <v>2</v>
      </c>
      <c r="M780">
        <v>2</v>
      </c>
      <c r="N780">
        <v>2</v>
      </c>
      <c r="O780">
        <v>2</v>
      </c>
      <c r="P780" t="s">
        <v>5319</v>
      </c>
      <c r="Q780" t="s">
        <v>5313</v>
      </c>
      <c r="R780" t="s">
        <v>5314</v>
      </c>
      <c r="S780" t="s">
        <v>5315</v>
      </c>
      <c r="T780" t="s">
        <v>5315</v>
      </c>
    </row>
    <row r="781" spans="1:20" x14ac:dyDescent="0.25">
      <c r="A781" s="83" t="s">
        <v>5611</v>
      </c>
      <c r="B781" t="s">
        <v>5611</v>
      </c>
      <c r="C781" t="s">
        <v>3360</v>
      </c>
      <c r="D781">
        <v>2</v>
      </c>
      <c r="E781">
        <v>2</v>
      </c>
      <c r="F781">
        <v>2</v>
      </c>
      <c r="G781">
        <v>2</v>
      </c>
      <c r="H781">
        <v>2</v>
      </c>
      <c r="I781">
        <v>2</v>
      </c>
      <c r="J781">
        <v>2</v>
      </c>
      <c r="K781">
        <v>2</v>
      </c>
      <c r="L781" s="83">
        <v>2</v>
      </c>
      <c r="M781">
        <v>2</v>
      </c>
      <c r="N781">
        <v>2</v>
      </c>
      <c r="O781">
        <v>2</v>
      </c>
      <c r="P781" t="s">
        <v>5319</v>
      </c>
      <c r="Q781" t="s">
        <v>5313</v>
      </c>
      <c r="R781" t="s">
        <v>5314</v>
      </c>
      <c r="S781" t="s">
        <v>5315</v>
      </c>
      <c r="T781" t="s">
        <v>5315</v>
      </c>
    </row>
    <row r="782" spans="1:20" x14ac:dyDescent="0.25">
      <c r="A782" s="83" t="s">
        <v>5612</v>
      </c>
      <c r="B782" t="s">
        <v>5612</v>
      </c>
      <c r="C782" t="s">
        <v>3360</v>
      </c>
      <c r="D782">
        <v>2</v>
      </c>
      <c r="E782">
        <v>2</v>
      </c>
      <c r="F782">
        <v>2</v>
      </c>
      <c r="G782">
        <v>2</v>
      </c>
      <c r="H782">
        <v>2</v>
      </c>
      <c r="I782">
        <v>2</v>
      </c>
      <c r="J782">
        <v>2</v>
      </c>
      <c r="K782">
        <v>2</v>
      </c>
      <c r="L782" s="83">
        <v>2</v>
      </c>
      <c r="M782">
        <v>2</v>
      </c>
      <c r="N782">
        <v>2</v>
      </c>
      <c r="O782">
        <v>2</v>
      </c>
      <c r="P782" t="s">
        <v>5319</v>
      </c>
      <c r="Q782" t="s">
        <v>5313</v>
      </c>
      <c r="R782" t="s">
        <v>5314</v>
      </c>
      <c r="S782" t="s">
        <v>5315</v>
      </c>
      <c r="T782" t="s">
        <v>5315</v>
      </c>
    </row>
    <row r="783" spans="1:20" x14ac:dyDescent="0.25">
      <c r="A783" s="83" t="s">
        <v>5613</v>
      </c>
      <c r="B783" t="s">
        <v>5613</v>
      </c>
      <c r="C783" t="s">
        <v>3360</v>
      </c>
      <c r="D783">
        <v>2</v>
      </c>
      <c r="E783">
        <v>2</v>
      </c>
      <c r="F783">
        <v>2</v>
      </c>
      <c r="G783">
        <v>2</v>
      </c>
      <c r="H783">
        <v>2</v>
      </c>
      <c r="I783">
        <v>2</v>
      </c>
      <c r="J783">
        <v>2</v>
      </c>
      <c r="K783">
        <v>2</v>
      </c>
      <c r="L783" s="83">
        <v>2</v>
      </c>
      <c r="M783">
        <v>2</v>
      </c>
      <c r="N783">
        <v>2</v>
      </c>
      <c r="O783">
        <v>2</v>
      </c>
      <c r="P783" t="s">
        <v>5319</v>
      </c>
      <c r="Q783" t="s">
        <v>5313</v>
      </c>
      <c r="R783" t="s">
        <v>5314</v>
      </c>
      <c r="S783" t="s">
        <v>5315</v>
      </c>
      <c r="T783" t="s">
        <v>5315</v>
      </c>
    </row>
    <row r="784" spans="1:20" x14ac:dyDescent="0.25">
      <c r="A784" s="83" t="s">
        <v>5614</v>
      </c>
      <c r="B784" t="s">
        <v>5614</v>
      </c>
      <c r="C784" t="s">
        <v>3360</v>
      </c>
      <c r="D784">
        <v>2</v>
      </c>
      <c r="E784">
        <v>2</v>
      </c>
      <c r="F784">
        <v>2</v>
      </c>
      <c r="G784">
        <v>2</v>
      </c>
      <c r="H784">
        <v>2</v>
      </c>
      <c r="I784">
        <v>2</v>
      </c>
      <c r="J784">
        <v>2</v>
      </c>
      <c r="K784">
        <v>2</v>
      </c>
      <c r="L784" s="83">
        <v>2</v>
      </c>
      <c r="M784">
        <v>2</v>
      </c>
      <c r="N784">
        <v>2</v>
      </c>
      <c r="O784">
        <v>2</v>
      </c>
      <c r="P784" t="s">
        <v>5319</v>
      </c>
      <c r="Q784" t="s">
        <v>5313</v>
      </c>
      <c r="R784" t="s">
        <v>5314</v>
      </c>
      <c r="S784" t="s">
        <v>5315</v>
      </c>
      <c r="T784" t="s">
        <v>5315</v>
      </c>
    </row>
    <row r="785" spans="1:20" x14ac:dyDescent="0.25">
      <c r="A785" s="83" t="s">
        <v>5615</v>
      </c>
      <c r="B785" t="s">
        <v>5615</v>
      </c>
      <c r="C785" t="s">
        <v>3360</v>
      </c>
      <c r="D785">
        <v>2</v>
      </c>
      <c r="E785">
        <v>2</v>
      </c>
      <c r="F785">
        <v>2</v>
      </c>
      <c r="G785">
        <v>2</v>
      </c>
      <c r="H785">
        <v>2</v>
      </c>
      <c r="I785">
        <v>2</v>
      </c>
      <c r="J785">
        <v>2</v>
      </c>
      <c r="K785">
        <v>2</v>
      </c>
      <c r="L785" s="83">
        <v>2</v>
      </c>
      <c r="M785">
        <v>2</v>
      </c>
      <c r="N785">
        <v>2</v>
      </c>
      <c r="O785">
        <v>2</v>
      </c>
      <c r="P785" t="s">
        <v>5319</v>
      </c>
      <c r="Q785" t="s">
        <v>5313</v>
      </c>
      <c r="R785" t="s">
        <v>5314</v>
      </c>
      <c r="S785" t="s">
        <v>5315</v>
      </c>
      <c r="T785" t="s">
        <v>5315</v>
      </c>
    </row>
    <row r="786" spans="1:20" x14ac:dyDescent="0.25">
      <c r="A786" s="83" t="s">
        <v>5616</v>
      </c>
      <c r="B786" t="s">
        <v>5616</v>
      </c>
      <c r="C786" t="s">
        <v>3360</v>
      </c>
      <c r="D786">
        <v>2</v>
      </c>
      <c r="E786">
        <v>2</v>
      </c>
      <c r="F786">
        <v>2</v>
      </c>
      <c r="G786">
        <v>2</v>
      </c>
      <c r="H786">
        <v>2</v>
      </c>
      <c r="I786">
        <v>2</v>
      </c>
      <c r="J786">
        <v>2</v>
      </c>
      <c r="K786">
        <v>2</v>
      </c>
      <c r="L786" s="83">
        <v>2</v>
      </c>
      <c r="M786">
        <v>2</v>
      </c>
      <c r="N786">
        <v>2</v>
      </c>
      <c r="O786">
        <v>2</v>
      </c>
      <c r="P786" t="s">
        <v>5319</v>
      </c>
      <c r="Q786" t="s">
        <v>5313</v>
      </c>
      <c r="R786" t="s">
        <v>5314</v>
      </c>
      <c r="S786" t="s">
        <v>5315</v>
      </c>
      <c r="T786" t="s">
        <v>5315</v>
      </c>
    </row>
    <row r="787" spans="1:20" x14ac:dyDescent="0.25">
      <c r="A787" s="83" t="s">
        <v>5617</v>
      </c>
      <c r="B787" t="s">
        <v>5617</v>
      </c>
      <c r="C787" t="s">
        <v>3360</v>
      </c>
      <c r="D787">
        <v>2</v>
      </c>
      <c r="E787">
        <v>2</v>
      </c>
      <c r="F787">
        <v>2</v>
      </c>
      <c r="G787">
        <v>2</v>
      </c>
      <c r="H787">
        <v>2</v>
      </c>
      <c r="I787">
        <v>2</v>
      </c>
      <c r="J787">
        <v>2</v>
      </c>
      <c r="K787">
        <v>2</v>
      </c>
      <c r="L787" s="83">
        <v>2</v>
      </c>
      <c r="M787">
        <v>2</v>
      </c>
      <c r="N787">
        <v>2</v>
      </c>
      <c r="O787">
        <v>2</v>
      </c>
      <c r="P787" t="s">
        <v>5319</v>
      </c>
      <c r="Q787" t="s">
        <v>5313</v>
      </c>
      <c r="R787" t="s">
        <v>5314</v>
      </c>
      <c r="S787" t="s">
        <v>5315</v>
      </c>
      <c r="T787" t="s">
        <v>5315</v>
      </c>
    </row>
    <row r="788" spans="1:20" x14ac:dyDescent="0.25">
      <c r="A788" s="83" t="s">
        <v>5618</v>
      </c>
      <c r="B788" t="s">
        <v>5618</v>
      </c>
      <c r="C788" t="s">
        <v>3360</v>
      </c>
      <c r="D788">
        <v>2</v>
      </c>
      <c r="E788">
        <v>2</v>
      </c>
      <c r="F788">
        <v>2</v>
      </c>
      <c r="G788">
        <v>2</v>
      </c>
      <c r="H788">
        <v>2</v>
      </c>
      <c r="I788">
        <v>2</v>
      </c>
      <c r="J788">
        <v>2</v>
      </c>
      <c r="K788">
        <v>2</v>
      </c>
      <c r="L788" s="83">
        <v>2</v>
      </c>
      <c r="M788">
        <v>2</v>
      </c>
      <c r="N788">
        <v>2</v>
      </c>
      <c r="O788">
        <v>2</v>
      </c>
      <c r="P788" t="s">
        <v>5319</v>
      </c>
      <c r="Q788" t="s">
        <v>5313</v>
      </c>
      <c r="R788" t="s">
        <v>5314</v>
      </c>
      <c r="S788" t="s">
        <v>5315</v>
      </c>
      <c r="T788" t="s">
        <v>5315</v>
      </c>
    </row>
    <row r="789" spans="1:20" x14ac:dyDescent="0.25">
      <c r="A789" s="83" t="s">
        <v>5619</v>
      </c>
      <c r="B789" t="s">
        <v>5619</v>
      </c>
      <c r="C789" t="s">
        <v>3360</v>
      </c>
      <c r="D789">
        <v>2</v>
      </c>
      <c r="E789">
        <v>2</v>
      </c>
      <c r="F789">
        <v>2</v>
      </c>
      <c r="G789">
        <v>2</v>
      </c>
      <c r="H789">
        <v>2</v>
      </c>
      <c r="I789">
        <v>2</v>
      </c>
      <c r="J789">
        <v>2</v>
      </c>
      <c r="K789">
        <v>2</v>
      </c>
      <c r="L789" s="83">
        <v>2</v>
      </c>
      <c r="M789">
        <v>2</v>
      </c>
      <c r="N789">
        <v>2</v>
      </c>
      <c r="O789">
        <v>2</v>
      </c>
      <c r="P789" t="s">
        <v>5319</v>
      </c>
      <c r="Q789" t="s">
        <v>5313</v>
      </c>
      <c r="R789" t="s">
        <v>5314</v>
      </c>
      <c r="S789" t="s">
        <v>5315</v>
      </c>
      <c r="T789" t="s">
        <v>5315</v>
      </c>
    </row>
    <row r="790" spans="1:20" x14ac:dyDescent="0.25">
      <c r="A790" s="83" t="s">
        <v>5620</v>
      </c>
      <c r="B790" t="s">
        <v>5620</v>
      </c>
      <c r="C790" t="s">
        <v>3360</v>
      </c>
      <c r="D790">
        <v>2</v>
      </c>
      <c r="E790">
        <v>2</v>
      </c>
      <c r="F790">
        <v>2</v>
      </c>
      <c r="G790">
        <v>2</v>
      </c>
      <c r="H790">
        <v>2</v>
      </c>
      <c r="I790">
        <v>2</v>
      </c>
      <c r="J790">
        <v>2</v>
      </c>
      <c r="K790">
        <v>2</v>
      </c>
      <c r="L790" s="83">
        <v>2</v>
      </c>
      <c r="M790">
        <v>2</v>
      </c>
      <c r="N790">
        <v>2</v>
      </c>
      <c r="O790">
        <v>2</v>
      </c>
      <c r="P790" t="s">
        <v>5319</v>
      </c>
      <c r="Q790" t="s">
        <v>5313</v>
      </c>
      <c r="R790" t="s">
        <v>5314</v>
      </c>
      <c r="S790" t="s">
        <v>5315</v>
      </c>
      <c r="T790" t="s">
        <v>5315</v>
      </c>
    </row>
    <row r="791" spans="1:20" x14ac:dyDescent="0.25">
      <c r="A791" s="83" t="s">
        <v>5621</v>
      </c>
      <c r="B791" t="s">
        <v>5621</v>
      </c>
      <c r="C791" t="s">
        <v>3360</v>
      </c>
      <c r="D791">
        <v>2</v>
      </c>
      <c r="E791">
        <v>2</v>
      </c>
      <c r="F791">
        <v>2</v>
      </c>
      <c r="G791">
        <v>2</v>
      </c>
      <c r="H791">
        <v>2</v>
      </c>
      <c r="I791">
        <v>2</v>
      </c>
      <c r="J791">
        <v>2</v>
      </c>
      <c r="K791">
        <v>2</v>
      </c>
      <c r="L791" s="83">
        <v>2</v>
      </c>
      <c r="M791">
        <v>2</v>
      </c>
      <c r="N791">
        <v>2</v>
      </c>
      <c r="O791">
        <v>2</v>
      </c>
      <c r="P791" t="s">
        <v>5319</v>
      </c>
      <c r="Q791" t="s">
        <v>5313</v>
      </c>
      <c r="R791" t="s">
        <v>5314</v>
      </c>
      <c r="S791" t="s">
        <v>5315</v>
      </c>
      <c r="T791" t="s">
        <v>5315</v>
      </c>
    </row>
    <row r="792" spans="1:20" x14ac:dyDescent="0.25">
      <c r="A792" s="83" t="s">
        <v>5622</v>
      </c>
      <c r="B792" t="s">
        <v>5622</v>
      </c>
      <c r="C792" t="s">
        <v>3360</v>
      </c>
      <c r="D792">
        <v>2</v>
      </c>
      <c r="E792">
        <v>2</v>
      </c>
      <c r="F792">
        <v>2</v>
      </c>
      <c r="G792">
        <v>2</v>
      </c>
      <c r="H792">
        <v>2</v>
      </c>
      <c r="I792">
        <v>2</v>
      </c>
      <c r="J792">
        <v>2</v>
      </c>
      <c r="K792">
        <v>2</v>
      </c>
      <c r="L792" s="83">
        <v>2</v>
      </c>
      <c r="M792">
        <v>2</v>
      </c>
      <c r="N792">
        <v>2</v>
      </c>
      <c r="O792">
        <v>2</v>
      </c>
      <c r="P792" t="s">
        <v>5319</v>
      </c>
      <c r="Q792" t="s">
        <v>5313</v>
      </c>
      <c r="R792" t="s">
        <v>5314</v>
      </c>
      <c r="S792" t="s">
        <v>5315</v>
      </c>
      <c r="T792" t="s">
        <v>5315</v>
      </c>
    </row>
    <row r="793" spans="1:20" x14ac:dyDescent="0.25">
      <c r="A793" s="83" t="s">
        <v>5623</v>
      </c>
      <c r="B793" t="s">
        <v>5623</v>
      </c>
      <c r="C793" t="s">
        <v>3360</v>
      </c>
      <c r="D793">
        <v>2</v>
      </c>
      <c r="E793">
        <v>2</v>
      </c>
      <c r="F793">
        <v>2</v>
      </c>
      <c r="G793">
        <v>2</v>
      </c>
      <c r="H793">
        <v>2</v>
      </c>
      <c r="I793">
        <v>2</v>
      </c>
      <c r="J793">
        <v>2</v>
      </c>
      <c r="K793">
        <v>2</v>
      </c>
      <c r="L793" s="83">
        <v>2</v>
      </c>
      <c r="M793">
        <v>2</v>
      </c>
      <c r="N793">
        <v>2</v>
      </c>
      <c r="O793">
        <v>2</v>
      </c>
      <c r="P793" t="s">
        <v>5319</v>
      </c>
      <c r="Q793" t="s">
        <v>5313</v>
      </c>
      <c r="R793" t="s">
        <v>5314</v>
      </c>
      <c r="S793" t="s">
        <v>5315</v>
      </c>
      <c r="T793" t="s">
        <v>5315</v>
      </c>
    </row>
    <row r="794" spans="1:20" x14ac:dyDescent="0.25">
      <c r="A794" s="83" t="s">
        <v>5624</v>
      </c>
      <c r="B794" t="s">
        <v>5624</v>
      </c>
      <c r="C794" t="s">
        <v>3360</v>
      </c>
      <c r="D794">
        <v>2</v>
      </c>
      <c r="E794">
        <v>2</v>
      </c>
      <c r="F794">
        <v>2</v>
      </c>
      <c r="G794">
        <v>2</v>
      </c>
      <c r="H794">
        <v>2</v>
      </c>
      <c r="I794">
        <v>2</v>
      </c>
      <c r="J794">
        <v>2</v>
      </c>
      <c r="K794">
        <v>2</v>
      </c>
      <c r="L794" s="83">
        <v>2</v>
      </c>
      <c r="M794">
        <v>2</v>
      </c>
      <c r="N794">
        <v>2</v>
      </c>
      <c r="O794">
        <v>2</v>
      </c>
      <c r="P794" t="s">
        <v>5319</v>
      </c>
      <c r="Q794" t="s">
        <v>5313</v>
      </c>
      <c r="R794" t="s">
        <v>5314</v>
      </c>
      <c r="S794" t="s">
        <v>5315</v>
      </c>
      <c r="T794" t="s">
        <v>5315</v>
      </c>
    </row>
    <row r="795" spans="1:20" x14ac:dyDescent="0.25">
      <c r="A795" s="83" t="s">
        <v>5625</v>
      </c>
      <c r="B795" t="s">
        <v>5625</v>
      </c>
      <c r="C795" t="s">
        <v>3360</v>
      </c>
      <c r="D795">
        <v>9.99</v>
      </c>
      <c r="E795">
        <v>9.99</v>
      </c>
      <c r="F795">
        <v>9.99</v>
      </c>
      <c r="G795">
        <v>9.99</v>
      </c>
      <c r="H795">
        <v>9.99</v>
      </c>
      <c r="I795">
        <v>9.99</v>
      </c>
      <c r="J795">
        <v>9.99</v>
      </c>
      <c r="K795">
        <v>9.99</v>
      </c>
      <c r="L795" s="83">
        <v>9.99</v>
      </c>
      <c r="M795">
        <v>9.99</v>
      </c>
      <c r="N795">
        <v>9.99</v>
      </c>
      <c r="O795">
        <v>9.99</v>
      </c>
      <c r="P795" t="s">
        <v>5319</v>
      </c>
      <c r="Q795" t="s">
        <v>5313</v>
      </c>
      <c r="R795" t="s">
        <v>5314</v>
      </c>
      <c r="S795" t="s">
        <v>5315</v>
      </c>
      <c r="T795" t="s">
        <v>5315</v>
      </c>
    </row>
    <row r="796" spans="1:20" x14ac:dyDescent="0.25">
      <c r="A796" s="83" t="s">
        <v>5626</v>
      </c>
      <c r="B796" t="s">
        <v>5626</v>
      </c>
      <c r="C796" t="s">
        <v>3360</v>
      </c>
      <c r="D796">
        <v>0.99</v>
      </c>
      <c r="E796">
        <v>0.99</v>
      </c>
      <c r="F796">
        <v>0.99</v>
      </c>
      <c r="G796">
        <v>0.99</v>
      </c>
      <c r="H796">
        <v>0.99</v>
      </c>
      <c r="I796">
        <v>0.99</v>
      </c>
      <c r="J796">
        <v>0.99</v>
      </c>
      <c r="K796">
        <v>0.99</v>
      </c>
      <c r="L796" s="83">
        <v>0.99</v>
      </c>
      <c r="M796">
        <v>0.99</v>
      </c>
      <c r="N796">
        <v>0.99</v>
      </c>
      <c r="O796">
        <v>0.99</v>
      </c>
      <c r="P796" t="s">
        <v>5319</v>
      </c>
      <c r="Q796" t="s">
        <v>5313</v>
      </c>
      <c r="R796" t="s">
        <v>5314</v>
      </c>
      <c r="S796" t="s">
        <v>5315</v>
      </c>
      <c r="T796" t="s">
        <v>5315</v>
      </c>
    </row>
    <row r="797" spans="1:20" x14ac:dyDescent="0.25">
      <c r="A797" s="83" t="s">
        <v>5627</v>
      </c>
      <c r="B797" t="s">
        <v>5627</v>
      </c>
      <c r="C797" t="s">
        <v>3360</v>
      </c>
      <c r="D797">
        <v>0.99</v>
      </c>
      <c r="E797">
        <v>0.99</v>
      </c>
      <c r="F797">
        <v>0.99</v>
      </c>
      <c r="G797">
        <v>0.99</v>
      </c>
      <c r="H797">
        <v>0.99</v>
      </c>
      <c r="I797">
        <v>0.99</v>
      </c>
      <c r="J797">
        <v>0.99</v>
      </c>
      <c r="K797">
        <v>0.99</v>
      </c>
      <c r="L797" s="83">
        <v>0.99</v>
      </c>
      <c r="M797">
        <v>0.99</v>
      </c>
      <c r="N797">
        <v>0.99</v>
      </c>
      <c r="O797">
        <v>0.99</v>
      </c>
      <c r="P797" t="s">
        <v>5319</v>
      </c>
      <c r="Q797" t="s">
        <v>5313</v>
      </c>
      <c r="R797" t="s">
        <v>5314</v>
      </c>
      <c r="S797" t="s">
        <v>5315</v>
      </c>
      <c r="T797" t="s">
        <v>5315</v>
      </c>
    </row>
    <row r="798" spans="1:20" x14ac:dyDescent="0.25">
      <c r="A798" s="83" t="s">
        <v>5628</v>
      </c>
      <c r="B798" t="s">
        <v>5628</v>
      </c>
      <c r="C798" t="s">
        <v>3360</v>
      </c>
      <c r="D798">
        <v>0.99</v>
      </c>
      <c r="E798">
        <v>0.99</v>
      </c>
      <c r="F798">
        <v>0.99</v>
      </c>
      <c r="G798">
        <v>0.99</v>
      </c>
      <c r="H798">
        <v>0.99</v>
      </c>
      <c r="I798">
        <v>0.99</v>
      </c>
      <c r="J798">
        <v>0.99</v>
      </c>
      <c r="K798">
        <v>0.99</v>
      </c>
      <c r="L798" s="83">
        <v>0.99</v>
      </c>
      <c r="M798">
        <v>0.99</v>
      </c>
      <c r="N798">
        <v>0.99</v>
      </c>
      <c r="O798">
        <v>0.99</v>
      </c>
      <c r="P798" t="s">
        <v>5319</v>
      </c>
      <c r="Q798" t="s">
        <v>5313</v>
      </c>
      <c r="R798" t="s">
        <v>5314</v>
      </c>
      <c r="S798" t="s">
        <v>5315</v>
      </c>
      <c r="T798" t="s">
        <v>5315</v>
      </c>
    </row>
    <row r="799" spans="1:20" x14ac:dyDescent="0.25">
      <c r="A799" s="83" t="s">
        <v>5629</v>
      </c>
      <c r="B799" t="s">
        <v>5629</v>
      </c>
      <c r="C799" t="s">
        <v>3360</v>
      </c>
      <c r="D799">
        <v>0.99</v>
      </c>
      <c r="E799">
        <v>0.99</v>
      </c>
      <c r="F799">
        <v>0.99</v>
      </c>
      <c r="G799">
        <v>0.99</v>
      </c>
      <c r="H799">
        <v>0.99</v>
      </c>
      <c r="I799">
        <v>0.99</v>
      </c>
      <c r="J799">
        <v>0.99</v>
      </c>
      <c r="K799">
        <v>0.99</v>
      </c>
      <c r="L799" s="83">
        <v>0.99</v>
      </c>
      <c r="M799">
        <v>0.99</v>
      </c>
      <c r="N799">
        <v>0.99</v>
      </c>
      <c r="O799">
        <v>0.99</v>
      </c>
      <c r="P799" t="s">
        <v>5319</v>
      </c>
      <c r="Q799" t="s">
        <v>5313</v>
      </c>
      <c r="R799" t="s">
        <v>5314</v>
      </c>
      <c r="S799" t="s">
        <v>5315</v>
      </c>
      <c r="T799" t="s">
        <v>5315</v>
      </c>
    </row>
    <row r="800" spans="1:20" x14ac:dyDescent="0.25">
      <c r="A800" s="83" t="s">
        <v>5630</v>
      </c>
      <c r="B800" t="s">
        <v>5630</v>
      </c>
      <c r="C800" t="s">
        <v>3360</v>
      </c>
      <c r="D800">
        <v>0.99</v>
      </c>
      <c r="E800">
        <v>0.99</v>
      </c>
      <c r="F800">
        <v>0.99</v>
      </c>
      <c r="G800">
        <v>0.99</v>
      </c>
      <c r="H800">
        <v>0.99</v>
      </c>
      <c r="I800">
        <v>0.99</v>
      </c>
      <c r="J800">
        <v>0.99</v>
      </c>
      <c r="K800">
        <v>0.99</v>
      </c>
      <c r="L800" s="83">
        <v>0.99</v>
      </c>
      <c r="M800">
        <v>0.99</v>
      </c>
      <c r="N800">
        <v>0.99</v>
      </c>
      <c r="O800">
        <v>0.99</v>
      </c>
      <c r="P800" t="s">
        <v>5319</v>
      </c>
      <c r="Q800" t="s">
        <v>5313</v>
      </c>
      <c r="R800" t="s">
        <v>5314</v>
      </c>
      <c r="S800" t="s">
        <v>5315</v>
      </c>
      <c r="T800" t="s">
        <v>5315</v>
      </c>
    </row>
    <row r="801" spans="1:20" x14ac:dyDescent="0.25">
      <c r="A801" s="83" t="s">
        <v>5631</v>
      </c>
      <c r="B801" t="s">
        <v>5631</v>
      </c>
      <c r="C801" t="s">
        <v>3360</v>
      </c>
      <c r="D801">
        <v>9.99</v>
      </c>
      <c r="E801">
        <v>9.99</v>
      </c>
      <c r="F801">
        <v>9.99</v>
      </c>
      <c r="G801">
        <v>9.99</v>
      </c>
      <c r="H801">
        <v>9.99</v>
      </c>
      <c r="I801">
        <v>9.99</v>
      </c>
      <c r="J801">
        <v>9.99</v>
      </c>
      <c r="K801">
        <v>9.99</v>
      </c>
      <c r="L801" s="83">
        <v>9.99</v>
      </c>
      <c r="M801">
        <v>9.99</v>
      </c>
      <c r="N801">
        <v>9.99</v>
      </c>
      <c r="O801">
        <v>9.99</v>
      </c>
      <c r="P801" t="s">
        <v>5319</v>
      </c>
      <c r="Q801" t="s">
        <v>5313</v>
      </c>
      <c r="R801" t="s">
        <v>5314</v>
      </c>
      <c r="S801" t="s">
        <v>5315</v>
      </c>
      <c r="T801" t="s">
        <v>5315</v>
      </c>
    </row>
    <row r="802" spans="1:20" x14ac:dyDescent="0.25">
      <c r="A802" s="83" t="s">
        <v>5632</v>
      </c>
      <c r="B802" t="s">
        <v>5632</v>
      </c>
      <c r="C802" t="s">
        <v>3360</v>
      </c>
      <c r="D802">
        <v>0.99</v>
      </c>
      <c r="E802">
        <v>0.99</v>
      </c>
      <c r="F802">
        <v>0.99</v>
      </c>
      <c r="G802">
        <v>0.99</v>
      </c>
      <c r="H802">
        <v>0.99</v>
      </c>
      <c r="I802">
        <v>0.99</v>
      </c>
      <c r="J802">
        <v>0.99</v>
      </c>
      <c r="K802">
        <v>0.99</v>
      </c>
      <c r="L802" s="83">
        <v>0.99</v>
      </c>
      <c r="M802">
        <v>0.99</v>
      </c>
      <c r="N802">
        <v>0.99</v>
      </c>
      <c r="O802">
        <v>0.99</v>
      </c>
      <c r="P802" t="s">
        <v>5319</v>
      </c>
      <c r="Q802" t="s">
        <v>5313</v>
      </c>
      <c r="R802" t="s">
        <v>5314</v>
      </c>
      <c r="S802" t="s">
        <v>5315</v>
      </c>
      <c r="T802" t="s">
        <v>5315</v>
      </c>
    </row>
    <row r="803" spans="1:20" x14ac:dyDescent="0.25">
      <c r="A803" s="83" t="s">
        <v>5633</v>
      </c>
      <c r="B803" t="s">
        <v>5633</v>
      </c>
      <c r="C803" t="s">
        <v>3360</v>
      </c>
      <c r="D803">
        <v>0.99</v>
      </c>
      <c r="E803">
        <v>0.99</v>
      </c>
      <c r="F803">
        <v>0.99</v>
      </c>
      <c r="G803">
        <v>0.99</v>
      </c>
      <c r="H803">
        <v>0.99</v>
      </c>
      <c r="I803">
        <v>0.99</v>
      </c>
      <c r="J803">
        <v>0.99</v>
      </c>
      <c r="K803">
        <v>0.99</v>
      </c>
      <c r="L803" s="83">
        <v>0.99</v>
      </c>
      <c r="M803">
        <v>0.99</v>
      </c>
      <c r="N803">
        <v>0.99</v>
      </c>
      <c r="O803">
        <v>0.99</v>
      </c>
      <c r="P803" t="s">
        <v>5319</v>
      </c>
      <c r="Q803" t="s">
        <v>5313</v>
      </c>
      <c r="R803" t="s">
        <v>5314</v>
      </c>
      <c r="S803" t="s">
        <v>5315</v>
      </c>
      <c r="T803" t="s">
        <v>5315</v>
      </c>
    </row>
    <row r="804" spans="1:20" x14ac:dyDescent="0.25">
      <c r="A804" s="83" t="s">
        <v>5634</v>
      </c>
      <c r="B804" t="s">
        <v>5634</v>
      </c>
      <c r="C804" t="s">
        <v>3360</v>
      </c>
      <c r="D804">
        <v>0.99</v>
      </c>
      <c r="E804">
        <v>0.99</v>
      </c>
      <c r="F804">
        <v>0.99</v>
      </c>
      <c r="G804">
        <v>0.99</v>
      </c>
      <c r="H804">
        <v>0.99</v>
      </c>
      <c r="I804">
        <v>0.99</v>
      </c>
      <c r="J804">
        <v>0.99</v>
      </c>
      <c r="K804">
        <v>0.99</v>
      </c>
      <c r="L804" s="83">
        <v>0.99</v>
      </c>
      <c r="M804">
        <v>0.99</v>
      </c>
      <c r="N804">
        <v>0.99</v>
      </c>
      <c r="O804">
        <v>0.99</v>
      </c>
      <c r="P804" t="s">
        <v>5319</v>
      </c>
      <c r="Q804" t="s">
        <v>5313</v>
      </c>
      <c r="R804" t="s">
        <v>5314</v>
      </c>
      <c r="S804" t="s">
        <v>5315</v>
      </c>
      <c r="T804" t="s">
        <v>5315</v>
      </c>
    </row>
    <row r="805" spans="1:20" x14ac:dyDescent="0.25">
      <c r="A805" s="83" t="s">
        <v>5635</v>
      </c>
      <c r="B805" t="s">
        <v>5635</v>
      </c>
      <c r="C805" t="s">
        <v>3360</v>
      </c>
      <c r="D805">
        <v>0.99</v>
      </c>
      <c r="E805">
        <v>0.99</v>
      </c>
      <c r="F805">
        <v>0.99</v>
      </c>
      <c r="G805">
        <v>0.99</v>
      </c>
      <c r="H805">
        <v>0.99</v>
      </c>
      <c r="I805">
        <v>0.99</v>
      </c>
      <c r="J805">
        <v>0.99</v>
      </c>
      <c r="K805">
        <v>0.99</v>
      </c>
      <c r="L805" s="83">
        <v>0.99</v>
      </c>
      <c r="M805">
        <v>0.99</v>
      </c>
      <c r="N805">
        <v>0.99</v>
      </c>
      <c r="O805">
        <v>0.99</v>
      </c>
      <c r="P805" t="s">
        <v>5319</v>
      </c>
      <c r="Q805" t="s">
        <v>5313</v>
      </c>
      <c r="R805" t="s">
        <v>5314</v>
      </c>
      <c r="S805" t="s">
        <v>5315</v>
      </c>
      <c r="T805" t="s">
        <v>5315</v>
      </c>
    </row>
    <row r="806" spans="1:20" x14ac:dyDescent="0.25">
      <c r="A806" s="83" t="s">
        <v>5636</v>
      </c>
      <c r="B806" t="s">
        <v>5636</v>
      </c>
      <c r="C806" t="s">
        <v>3360</v>
      </c>
      <c r="D806">
        <v>0.99</v>
      </c>
      <c r="E806">
        <v>0.99</v>
      </c>
      <c r="F806">
        <v>0.99</v>
      </c>
      <c r="G806">
        <v>0.99</v>
      </c>
      <c r="H806">
        <v>0.99</v>
      </c>
      <c r="I806">
        <v>0.99</v>
      </c>
      <c r="J806">
        <v>0.99</v>
      </c>
      <c r="K806">
        <v>0.99</v>
      </c>
      <c r="L806" s="83">
        <v>0.99</v>
      </c>
      <c r="M806">
        <v>0.99</v>
      </c>
      <c r="N806">
        <v>0.99</v>
      </c>
      <c r="O806">
        <v>0.99</v>
      </c>
      <c r="P806" t="s">
        <v>5319</v>
      </c>
      <c r="Q806" t="s">
        <v>5313</v>
      </c>
      <c r="R806" t="s">
        <v>5314</v>
      </c>
      <c r="S806" t="s">
        <v>5315</v>
      </c>
      <c r="T806" t="s">
        <v>5315</v>
      </c>
    </row>
    <row r="807" spans="1:20" x14ac:dyDescent="0.25">
      <c r="A807" s="83" t="s">
        <v>5637</v>
      </c>
      <c r="B807" t="s">
        <v>5638</v>
      </c>
      <c r="C807" t="s">
        <v>3360</v>
      </c>
      <c r="D807">
        <v>0.9</v>
      </c>
      <c r="E807">
        <v>0.9</v>
      </c>
      <c r="F807">
        <v>0.9</v>
      </c>
      <c r="G807">
        <v>0.9</v>
      </c>
      <c r="H807">
        <v>0.9</v>
      </c>
      <c r="I807">
        <v>0.9</v>
      </c>
      <c r="J807">
        <v>0.9</v>
      </c>
      <c r="K807">
        <v>0.9</v>
      </c>
      <c r="L807" s="83">
        <v>0.9</v>
      </c>
      <c r="M807">
        <v>0.9</v>
      </c>
      <c r="N807">
        <v>0.9</v>
      </c>
      <c r="O807">
        <v>0.9</v>
      </c>
      <c r="P807" t="s">
        <v>5319</v>
      </c>
      <c r="Q807" t="s">
        <v>5313</v>
      </c>
      <c r="R807" t="s">
        <v>5314</v>
      </c>
      <c r="S807" t="s">
        <v>5315</v>
      </c>
      <c r="T807" t="s">
        <v>5315</v>
      </c>
    </row>
    <row r="808" spans="1:20" x14ac:dyDescent="0.25">
      <c r="A808" s="83" t="s">
        <v>5639</v>
      </c>
      <c r="B808" t="s">
        <v>5640</v>
      </c>
      <c r="C808" t="s">
        <v>3360</v>
      </c>
      <c r="D808">
        <v>1.9</v>
      </c>
      <c r="E808">
        <v>2</v>
      </c>
      <c r="F808">
        <v>2</v>
      </c>
      <c r="G808">
        <v>2</v>
      </c>
      <c r="H808">
        <v>2</v>
      </c>
      <c r="I808">
        <v>2</v>
      </c>
      <c r="J808">
        <v>2</v>
      </c>
      <c r="K808">
        <v>2</v>
      </c>
      <c r="L808" s="83">
        <v>2</v>
      </c>
      <c r="M808">
        <v>2</v>
      </c>
      <c r="N808">
        <v>2</v>
      </c>
      <c r="O808">
        <v>2</v>
      </c>
      <c r="P808" t="s">
        <v>5319</v>
      </c>
      <c r="Q808" t="s">
        <v>5313</v>
      </c>
      <c r="R808" t="s">
        <v>5314</v>
      </c>
      <c r="S808" t="s">
        <v>5315</v>
      </c>
      <c r="T808" t="s">
        <v>5315</v>
      </c>
    </row>
    <row r="809" spans="1:20" x14ac:dyDescent="0.25">
      <c r="A809" s="83" t="s">
        <v>5641</v>
      </c>
      <c r="B809" t="s">
        <v>5642</v>
      </c>
      <c r="C809" t="s">
        <v>3360</v>
      </c>
      <c r="D809">
        <v>0.99</v>
      </c>
      <c r="E809">
        <v>0.99</v>
      </c>
      <c r="F809">
        <v>0.99</v>
      </c>
      <c r="G809">
        <v>0.99</v>
      </c>
      <c r="H809">
        <v>0.99</v>
      </c>
      <c r="I809">
        <v>0.99</v>
      </c>
      <c r="J809">
        <v>0.99</v>
      </c>
      <c r="K809">
        <v>0.99</v>
      </c>
      <c r="L809" s="83">
        <v>0.99</v>
      </c>
      <c r="M809">
        <v>0.99</v>
      </c>
      <c r="N809">
        <v>0.99</v>
      </c>
      <c r="O809">
        <v>0.99</v>
      </c>
      <c r="P809" t="s">
        <v>5319</v>
      </c>
      <c r="Q809" t="s">
        <v>5313</v>
      </c>
      <c r="R809" t="s">
        <v>5314</v>
      </c>
      <c r="S809" t="s">
        <v>5315</v>
      </c>
      <c r="T809" t="s">
        <v>5315</v>
      </c>
    </row>
    <row r="810" spans="1:20" x14ac:dyDescent="0.25">
      <c r="A810" s="83" t="s">
        <v>5643</v>
      </c>
      <c r="B810" t="s">
        <v>5643</v>
      </c>
      <c r="C810" t="s">
        <v>3360</v>
      </c>
      <c r="D810">
        <v>0.27</v>
      </c>
      <c r="E810">
        <v>0.26</v>
      </c>
      <c r="F810">
        <v>0.27</v>
      </c>
      <c r="G810">
        <v>0.28999999999999998</v>
      </c>
      <c r="H810">
        <v>0.25</v>
      </c>
      <c r="I810">
        <v>0.53</v>
      </c>
      <c r="J810">
        <v>0.52</v>
      </c>
      <c r="K810">
        <v>0.5</v>
      </c>
      <c r="L810" s="83">
        <v>0.43</v>
      </c>
      <c r="M810">
        <v>0.26</v>
      </c>
      <c r="N810">
        <v>0.27</v>
      </c>
      <c r="O810">
        <v>0.26</v>
      </c>
      <c r="P810" t="s">
        <v>5319</v>
      </c>
      <c r="Q810" t="s">
        <v>5313</v>
      </c>
      <c r="R810" t="s">
        <v>5314</v>
      </c>
      <c r="S810" t="s">
        <v>5315</v>
      </c>
      <c r="T810" t="s">
        <v>5315</v>
      </c>
    </row>
    <row r="811" spans="1:20" x14ac:dyDescent="0.25">
      <c r="A811" s="83" t="s">
        <v>5644</v>
      </c>
      <c r="B811" t="s">
        <v>5644</v>
      </c>
      <c r="C811" t="s">
        <v>3360</v>
      </c>
      <c r="D811">
        <v>0.99</v>
      </c>
      <c r="E811">
        <v>0.99</v>
      </c>
      <c r="F811">
        <v>0.99</v>
      </c>
      <c r="G811">
        <v>0.99</v>
      </c>
      <c r="H811">
        <v>0.99</v>
      </c>
      <c r="I811">
        <v>0.99</v>
      </c>
      <c r="J811">
        <v>0.99</v>
      </c>
      <c r="K811">
        <v>0.99</v>
      </c>
      <c r="L811" s="83">
        <v>0.99</v>
      </c>
      <c r="M811">
        <v>0.99</v>
      </c>
      <c r="N811">
        <v>0.99</v>
      </c>
      <c r="O811">
        <v>0.99</v>
      </c>
      <c r="P811" t="s">
        <v>5319</v>
      </c>
      <c r="Q811" t="s">
        <v>5313</v>
      </c>
      <c r="R811" t="s">
        <v>5314</v>
      </c>
      <c r="S811" t="s">
        <v>5315</v>
      </c>
      <c r="T811" t="s">
        <v>5315</v>
      </c>
    </row>
    <row r="812" spans="1:20" x14ac:dyDescent="0.25">
      <c r="A812" s="83" t="s">
        <v>5645</v>
      </c>
      <c r="B812" t="s">
        <v>5645</v>
      </c>
      <c r="C812" t="s">
        <v>3360</v>
      </c>
      <c r="D812">
        <v>0.99</v>
      </c>
      <c r="E812">
        <v>0.99</v>
      </c>
      <c r="F812">
        <v>0.99</v>
      </c>
      <c r="G812">
        <v>0.99</v>
      </c>
      <c r="H812">
        <v>0.99</v>
      </c>
      <c r="I812">
        <v>0.99</v>
      </c>
      <c r="J812">
        <v>0.99</v>
      </c>
      <c r="K812">
        <v>0.99</v>
      </c>
      <c r="L812" s="83">
        <v>0.99</v>
      </c>
      <c r="M812">
        <v>0.99</v>
      </c>
      <c r="N812">
        <v>0.99</v>
      </c>
      <c r="O812">
        <v>0.99</v>
      </c>
      <c r="P812" t="s">
        <v>5319</v>
      </c>
      <c r="Q812" t="s">
        <v>5313</v>
      </c>
      <c r="R812" t="s">
        <v>5314</v>
      </c>
      <c r="S812" t="s">
        <v>5315</v>
      </c>
      <c r="T812" t="s">
        <v>5315</v>
      </c>
    </row>
    <row r="813" spans="1:20" x14ac:dyDescent="0.25">
      <c r="A813" s="83" t="s">
        <v>5646</v>
      </c>
      <c r="B813" t="s">
        <v>5646</v>
      </c>
      <c r="C813" t="s">
        <v>3360</v>
      </c>
      <c r="D813">
        <v>0.99</v>
      </c>
      <c r="E813">
        <v>0.99</v>
      </c>
      <c r="F813">
        <v>0.99</v>
      </c>
      <c r="G813">
        <v>0.99</v>
      </c>
      <c r="H813">
        <v>0.99</v>
      </c>
      <c r="I813">
        <v>0.99</v>
      </c>
      <c r="J813">
        <v>0.99</v>
      </c>
      <c r="K813">
        <v>0.99</v>
      </c>
      <c r="L813" s="83">
        <v>0.99</v>
      </c>
      <c r="M813">
        <v>0.99</v>
      </c>
      <c r="N813">
        <v>0.99</v>
      </c>
      <c r="O813">
        <v>0.99</v>
      </c>
      <c r="P813" t="s">
        <v>5319</v>
      </c>
      <c r="Q813" t="s">
        <v>5313</v>
      </c>
      <c r="R813" t="s">
        <v>5314</v>
      </c>
      <c r="S813" t="s">
        <v>5315</v>
      </c>
      <c r="T813" t="s">
        <v>5315</v>
      </c>
    </row>
    <row r="814" spans="1:20" x14ac:dyDescent="0.25">
      <c r="A814" s="83" t="s">
        <v>5647</v>
      </c>
      <c r="B814" t="s">
        <v>5647</v>
      </c>
      <c r="C814" t="s">
        <v>3360</v>
      </c>
      <c r="D814">
        <v>0.99</v>
      </c>
      <c r="E814">
        <v>0.99</v>
      </c>
      <c r="F814">
        <v>0.99</v>
      </c>
      <c r="G814">
        <v>0.99</v>
      </c>
      <c r="H814">
        <v>0.99</v>
      </c>
      <c r="I814">
        <v>0.99</v>
      </c>
      <c r="J814">
        <v>0.99</v>
      </c>
      <c r="K814">
        <v>0.99</v>
      </c>
      <c r="L814" s="83">
        <v>0.99</v>
      </c>
      <c r="M814">
        <v>0.99</v>
      </c>
      <c r="N814">
        <v>0.99</v>
      </c>
      <c r="O814">
        <v>0.99</v>
      </c>
      <c r="P814" t="s">
        <v>5319</v>
      </c>
      <c r="Q814" t="s">
        <v>5313</v>
      </c>
      <c r="R814" t="s">
        <v>5314</v>
      </c>
      <c r="S814" t="s">
        <v>5315</v>
      </c>
      <c r="T814" t="s">
        <v>5315</v>
      </c>
    </row>
    <row r="815" spans="1:20" x14ac:dyDescent="0.25">
      <c r="A815" s="83" t="s">
        <v>5648</v>
      </c>
      <c r="B815" t="s">
        <v>5648</v>
      </c>
      <c r="C815" t="s">
        <v>3360</v>
      </c>
      <c r="D815">
        <v>9.99</v>
      </c>
      <c r="E815">
        <v>9.99</v>
      </c>
      <c r="F815">
        <v>9.99</v>
      </c>
      <c r="G815">
        <v>9.99</v>
      </c>
      <c r="H815">
        <v>9.99</v>
      </c>
      <c r="I815">
        <v>9.99</v>
      </c>
      <c r="J815">
        <v>9.99</v>
      </c>
      <c r="K815">
        <v>9.99</v>
      </c>
      <c r="L815" s="83">
        <v>9.99</v>
      </c>
      <c r="M815">
        <v>9.99</v>
      </c>
      <c r="N815">
        <v>9.99</v>
      </c>
      <c r="O815">
        <v>9.99</v>
      </c>
      <c r="P815" t="s">
        <v>5319</v>
      </c>
      <c r="Q815" t="s">
        <v>5313</v>
      </c>
      <c r="R815" t="s">
        <v>5314</v>
      </c>
      <c r="S815" t="s">
        <v>5315</v>
      </c>
      <c r="T815" t="s">
        <v>5315</v>
      </c>
    </row>
    <row r="816" spans="1:20" x14ac:dyDescent="0.25">
      <c r="A816" s="83" t="s">
        <v>5649</v>
      </c>
      <c r="B816" t="s">
        <v>5649</v>
      </c>
      <c r="C816" t="s">
        <v>3360</v>
      </c>
      <c r="D816">
        <v>0.99</v>
      </c>
      <c r="E816">
        <v>0.99</v>
      </c>
      <c r="F816">
        <v>0.99</v>
      </c>
      <c r="G816">
        <v>0.99</v>
      </c>
      <c r="H816">
        <v>0.99</v>
      </c>
      <c r="I816">
        <v>0.99</v>
      </c>
      <c r="J816">
        <v>0.99</v>
      </c>
      <c r="K816">
        <v>0.99</v>
      </c>
      <c r="L816" s="83">
        <v>0.99</v>
      </c>
      <c r="M816">
        <v>0.99</v>
      </c>
      <c r="N816">
        <v>0.99</v>
      </c>
      <c r="O816">
        <v>0.99</v>
      </c>
      <c r="P816" t="s">
        <v>5319</v>
      </c>
      <c r="Q816" t="s">
        <v>5313</v>
      </c>
      <c r="R816" t="s">
        <v>5314</v>
      </c>
      <c r="S816" t="s">
        <v>5315</v>
      </c>
      <c r="T816" t="s">
        <v>5315</v>
      </c>
    </row>
    <row r="817" spans="1:20" x14ac:dyDescent="0.25">
      <c r="A817" s="83" t="s">
        <v>5650</v>
      </c>
      <c r="B817" t="s">
        <v>5650</v>
      </c>
      <c r="C817" t="s">
        <v>3360</v>
      </c>
      <c r="D817">
        <v>0.99</v>
      </c>
      <c r="E817">
        <v>0.99</v>
      </c>
      <c r="F817">
        <v>0.99</v>
      </c>
      <c r="G817">
        <v>0.99</v>
      </c>
      <c r="H817">
        <v>0.99</v>
      </c>
      <c r="I817">
        <v>0.99</v>
      </c>
      <c r="J817">
        <v>0.99</v>
      </c>
      <c r="K817">
        <v>0.99</v>
      </c>
      <c r="L817" s="83">
        <v>0.99</v>
      </c>
      <c r="M817">
        <v>0.99</v>
      </c>
      <c r="N817">
        <v>0.99</v>
      </c>
      <c r="O817">
        <v>0.99</v>
      </c>
      <c r="P817" t="s">
        <v>5319</v>
      </c>
      <c r="Q817" t="s">
        <v>5313</v>
      </c>
      <c r="R817" t="s">
        <v>5314</v>
      </c>
      <c r="S817" t="s">
        <v>5315</v>
      </c>
      <c r="T817" t="s">
        <v>5315</v>
      </c>
    </row>
    <row r="818" spans="1:20" x14ac:dyDescent="0.25">
      <c r="A818" s="83" t="s">
        <v>5651</v>
      </c>
      <c r="B818" t="s">
        <v>5652</v>
      </c>
      <c r="C818" t="s">
        <v>3360</v>
      </c>
      <c r="D818">
        <v>0.5</v>
      </c>
      <c r="E818">
        <v>0.5</v>
      </c>
      <c r="F818">
        <v>0.5</v>
      </c>
      <c r="G818">
        <v>0.5</v>
      </c>
      <c r="H818">
        <v>0.5</v>
      </c>
      <c r="I818">
        <v>0.5</v>
      </c>
      <c r="J818">
        <v>0.5</v>
      </c>
      <c r="K818">
        <v>0.5</v>
      </c>
      <c r="L818" s="83">
        <v>0.5</v>
      </c>
      <c r="M818">
        <v>0.5</v>
      </c>
      <c r="N818">
        <v>0.5</v>
      </c>
      <c r="O818">
        <v>0.5</v>
      </c>
      <c r="P818" t="s">
        <v>5319</v>
      </c>
      <c r="Q818" t="s">
        <v>5313</v>
      </c>
      <c r="R818" t="s">
        <v>5314</v>
      </c>
      <c r="S818" t="s">
        <v>5315</v>
      </c>
      <c r="T818" t="s">
        <v>5315</v>
      </c>
    </row>
    <row r="819" spans="1:20" x14ac:dyDescent="0.25">
      <c r="A819" s="83" t="s">
        <v>5653</v>
      </c>
      <c r="B819" t="s">
        <v>5653</v>
      </c>
      <c r="C819" t="s">
        <v>3360</v>
      </c>
      <c r="D819">
        <v>0.19</v>
      </c>
      <c r="E819">
        <v>0.19</v>
      </c>
      <c r="F819">
        <v>0.19</v>
      </c>
      <c r="G819">
        <v>0.17</v>
      </c>
      <c r="H819">
        <v>0.2</v>
      </c>
      <c r="I819">
        <v>0.21</v>
      </c>
      <c r="J819">
        <v>0.14000000000000001</v>
      </c>
      <c r="K819">
        <v>0.14000000000000001</v>
      </c>
      <c r="L819" s="83">
        <v>0.18</v>
      </c>
      <c r="M819">
        <v>0.21</v>
      </c>
      <c r="N819">
        <v>0.2</v>
      </c>
      <c r="O819">
        <v>0.19</v>
      </c>
      <c r="P819" t="s">
        <v>5319</v>
      </c>
      <c r="Q819" t="s">
        <v>5313</v>
      </c>
      <c r="R819" t="s">
        <v>5314</v>
      </c>
    </row>
    <row r="820" spans="1:20" x14ac:dyDescent="0.25">
      <c r="A820" s="83" t="s">
        <v>5654</v>
      </c>
      <c r="B820" t="s">
        <v>5654</v>
      </c>
      <c r="C820" t="s">
        <v>3360</v>
      </c>
      <c r="D820">
        <v>0.5</v>
      </c>
      <c r="E820">
        <v>0.5</v>
      </c>
      <c r="F820">
        <v>0.5</v>
      </c>
      <c r="G820">
        <v>0.5</v>
      </c>
      <c r="H820">
        <v>0.5</v>
      </c>
      <c r="I820">
        <v>0.5</v>
      </c>
      <c r="J820">
        <v>0.5</v>
      </c>
      <c r="K820">
        <v>0.5</v>
      </c>
      <c r="L820" s="83">
        <v>0.5</v>
      </c>
      <c r="M820">
        <v>0.5</v>
      </c>
      <c r="N820">
        <v>0.5</v>
      </c>
      <c r="O820">
        <v>0.5</v>
      </c>
      <c r="P820" t="s">
        <v>5319</v>
      </c>
      <c r="Q820" t="s">
        <v>5313</v>
      </c>
      <c r="R820" t="s">
        <v>5314</v>
      </c>
      <c r="S820" t="s">
        <v>5315</v>
      </c>
      <c r="T820" t="s">
        <v>5315</v>
      </c>
    </row>
    <row r="821" spans="1:20" x14ac:dyDescent="0.25">
      <c r="A821" s="83" t="s">
        <v>5655</v>
      </c>
      <c r="B821" t="s">
        <v>5655</v>
      </c>
      <c r="C821" t="s">
        <v>3360</v>
      </c>
      <c r="D821">
        <v>0.99</v>
      </c>
      <c r="E821">
        <v>0.99</v>
      </c>
      <c r="F821">
        <v>0.99</v>
      </c>
      <c r="G821">
        <v>0.99</v>
      </c>
      <c r="H821">
        <v>0.99</v>
      </c>
      <c r="I821">
        <v>0.99</v>
      </c>
      <c r="J821">
        <v>0.99</v>
      </c>
      <c r="K821">
        <v>0.99</v>
      </c>
      <c r="L821" s="83">
        <v>0.99</v>
      </c>
      <c r="M821">
        <v>0.99</v>
      </c>
      <c r="N821">
        <v>0.99</v>
      </c>
      <c r="O821">
        <v>0.99</v>
      </c>
      <c r="P821" t="s">
        <v>5319</v>
      </c>
      <c r="Q821" t="s">
        <v>5313</v>
      </c>
      <c r="R821" t="s">
        <v>5314</v>
      </c>
      <c r="S821" t="s">
        <v>5315</v>
      </c>
      <c r="T821" t="s">
        <v>5315</v>
      </c>
    </row>
    <row r="822" spans="1:20" x14ac:dyDescent="0.25">
      <c r="A822" s="83" t="s">
        <v>5656</v>
      </c>
      <c r="B822" t="s">
        <v>5656</v>
      </c>
      <c r="C822" t="s">
        <v>3360</v>
      </c>
      <c r="D822">
        <v>0.99</v>
      </c>
      <c r="E822">
        <v>0.99</v>
      </c>
      <c r="F822">
        <v>0.99</v>
      </c>
      <c r="G822">
        <v>0.99</v>
      </c>
      <c r="H822">
        <v>0.99</v>
      </c>
      <c r="I822">
        <v>0.99</v>
      </c>
      <c r="J822">
        <v>0.99</v>
      </c>
      <c r="K822">
        <v>0.99</v>
      </c>
      <c r="L822" s="83">
        <v>0.99</v>
      </c>
      <c r="M822">
        <v>0.99</v>
      </c>
      <c r="N822">
        <v>0.99</v>
      </c>
      <c r="O822">
        <v>0.99</v>
      </c>
      <c r="P822" t="s">
        <v>5319</v>
      </c>
      <c r="Q822" t="s">
        <v>5313</v>
      </c>
      <c r="R822" t="s">
        <v>5314</v>
      </c>
      <c r="S822" t="s">
        <v>5315</v>
      </c>
      <c r="T822" t="s">
        <v>5315</v>
      </c>
    </row>
    <row r="823" spans="1:20" x14ac:dyDescent="0.25">
      <c r="A823" s="83" t="s">
        <v>5657</v>
      </c>
      <c r="B823" t="s">
        <v>5657</v>
      </c>
      <c r="C823" t="s">
        <v>3360</v>
      </c>
      <c r="D823">
        <v>0.99</v>
      </c>
      <c r="E823">
        <v>0.99</v>
      </c>
      <c r="F823">
        <v>0.99</v>
      </c>
      <c r="G823">
        <v>0.99</v>
      </c>
      <c r="H823">
        <v>0.99</v>
      </c>
      <c r="I823">
        <v>0.99</v>
      </c>
      <c r="J823">
        <v>0.99</v>
      </c>
      <c r="K823">
        <v>0.99</v>
      </c>
      <c r="L823" s="83">
        <v>0.99</v>
      </c>
      <c r="M823">
        <v>0.99</v>
      </c>
      <c r="N823">
        <v>0.99</v>
      </c>
      <c r="O823">
        <v>0.99</v>
      </c>
      <c r="P823" t="s">
        <v>5319</v>
      </c>
      <c r="Q823" t="s">
        <v>5313</v>
      </c>
      <c r="R823" t="s">
        <v>5314</v>
      </c>
      <c r="S823" t="s">
        <v>5315</v>
      </c>
      <c r="T823" t="s">
        <v>5315</v>
      </c>
    </row>
    <row r="824" spans="1:20" x14ac:dyDescent="0.25">
      <c r="A824" s="83" t="s">
        <v>5658</v>
      </c>
      <c r="B824" t="s">
        <v>5658</v>
      </c>
      <c r="C824" t="s">
        <v>3360</v>
      </c>
      <c r="D824">
        <v>0.99</v>
      </c>
      <c r="E824">
        <v>0.99</v>
      </c>
      <c r="F824">
        <v>0.99</v>
      </c>
      <c r="G824">
        <v>0.99</v>
      </c>
      <c r="H824">
        <v>0.99</v>
      </c>
      <c r="I824">
        <v>0.99</v>
      </c>
      <c r="J824">
        <v>0.99</v>
      </c>
      <c r="K824">
        <v>0.99</v>
      </c>
      <c r="L824" s="83">
        <v>0.99</v>
      </c>
      <c r="M824">
        <v>0.99</v>
      </c>
      <c r="N824">
        <v>0.99</v>
      </c>
      <c r="O824">
        <v>0.99</v>
      </c>
      <c r="P824" t="s">
        <v>5319</v>
      </c>
      <c r="Q824" t="s">
        <v>5313</v>
      </c>
      <c r="R824" t="s">
        <v>5314</v>
      </c>
      <c r="S824" t="s">
        <v>5315</v>
      </c>
      <c r="T824" t="s">
        <v>5315</v>
      </c>
    </row>
    <row r="825" spans="1:20" x14ac:dyDescent="0.25">
      <c r="A825" s="83" t="s">
        <v>5659</v>
      </c>
      <c r="B825" t="s">
        <v>5659</v>
      </c>
      <c r="C825" t="s">
        <v>3360</v>
      </c>
      <c r="D825">
        <v>0.16</v>
      </c>
      <c r="E825">
        <v>0.16</v>
      </c>
      <c r="F825">
        <v>0.24</v>
      </c>
      <c r="G825">
        <v>0.48</v>
      </c>
      <c r="H825">
        <v>0.79</v>
      </c>
      <c r="I825">
        <v>1.35</v>
      </c>
      <c r="J825">
        <v>1.51</v>
      </c>
      <c r="K825">
        <v>1.59</v>
      </c>
      <c r="L825" s="83">
        <v>1.27</v>
      </c>
      <c r="M825">
        <v>0.95</v>
      </c>
      <c r="N825">
        <v>0.4</v>
      </c>
      <c r="O825">
        <v>0.32</v>
      </c>
      <c r="P825" t="s">
        <v>5319</v>
      </c>
      <c r="Q825" t="s">
        <v>5313</v>
      </c>
      <c r="R825" t="s">
        <v>5314</v>
      </c>
      <c r="S825" t="s">
        <v>5315</v>
      </c>
      <c r="T825" t="s">
        <v>5315</v>
      </c>
    </row>
    <row r="826" spans="1:20" x14ac:dyDescent="0.25">
      <c r="A826" s="83" t="s">
        <v>5660</v>
      </c>
      <c r="B826" t="s">
        <v>5660</v>
      </c>
      <c r="C826" t="s">
        <v>3360</v>
      </c>
      <c r="D826">
        <v>0.99</v>
      </c>
      <c r="E826">
        <v>0.99</v>
      </c>
      <c r="F826">
        <v>0.99</v>
      </c>
      <c r="G826">
        <v>0.99</v>
      </c>
      <c r="H826">
        <v>0.99</v>
      </c>
      <c r="I826">
        <v>0.99</v>
      </c>
      <c r="J826">
        <v>0.99</v>
      </c>
      <c r="K826">
        <v>0.99</v>
      </c>
      <c r="L826" s="83">
        <v>0.99</v>
      </c>
      <c r="M826">
        <v>0.99</v>
      </c>
      <c r="N826">
        <v>0.99</v>
      </c>
      <c r="O826">
        <v>0.99</v>
      </c>
      <c r="P826" t="s">
        <v>5319</v>
      </c>
      <c r="Q826" t="s">
        <v>5313</v>
      </c>
      <c r="R826" t="s">
        <v>5314</v>
      </c>
      <c r="S826" t="s">
        <v>5315</v>
      </c>
      <c r="T826" t="s">
        <v>5315</v>
      </c>
    </row>
    <row r="827" spans="1:20" x14ac:dyDescent="0.25">
      <c r="A827" s="83" t="s">
        <v>5661</v>
      </c>
      <c r="B827" t="s">
        <v>5661</v>
      </c>
      <c r="C827" t="s">
        <v>3360</v>
      </c>
      <c r="D827">
        <v>0.99</v>
      </c>
      <c r="E827">
        <v>0.99</v>
      </c>
      <c r="F827">
        <v>0.99</v>
      </c>
      <c r="G827">
        <v>0.99</v>
      </c>
      <c r="H827">
        <v>0.99</v>
      </c>
      <c r="I827">
        <v>0.99</v>
      </c>
      <c r="J827">
        <v>0.99</v>
      </c>
      <c r="K827">
        <v>0.99</v>
      </c>
      <c r="L827" s="83">
        <v>0.99</v>
      </c>
      <c r="M827">
        <v>0.99</v>
      </c>
      <c r="N827">
        <v>0.99</v>
      </c>
      <c r="O827">
        <v>0.99</v>
      </c>
      <c r="P827" t="s">
        <v>5319</v>
      </c>
      <c r="Q827" t="s">
        <v>5313</v>
      </c>
      <c r="R827" t="s">
        <v>5314</v>
      </c>
      <c r="S827" t="s">
        <v>5315</v>
      </c>
      <c r="T827" t="s">
        <v>5315</v>
      </c>
    </row>
    <row r="828" spans="1:20" x14ac:dyDescent="0.25">
      <c r="A828" s="83" t="s">
        <v>5662</v>
      </c>
      <c r="B828" t="s">
        <v>5662</v>
      </c>
      <c r="C828" t="s">
        <v>3360</v>
      </c>
      <c r="D828">
        <v>0.99</v>
      </c>
      <c r="E828">
        <v>0.99</v>
      </c>
      <c r="F828">
        <v>0.99</v>
      </c>
      <c r="G828">
        <v>0.99</v>
      </c>
      <c r="H828">
        <v>0.99</v>
      </c>
      <c r="I828">
        <v>0.99</v>
      </c>
      <c r="J828">
        <v>0.99</v>
      </c>
      <c r="K828">
        <v>0.99</v>
      </c>
      <c r="L828" s="83">
        <v>0.99</v>
      </c>
      <c r="M828">
        <v>0.99</v>
      </c>
      <c r="N828">
        <v>0.99</v>
      </c>
      <c r="O828">
        <v>0.99</v>
      </c>
      <c r="P828" t="s">
        <v>5319</v>
      </c>
      <c r="Q828" t="s">
        <v>5313</v>
      </c>
      <c r="R828" t="s">
        <v>5314</v>
      </c>
      <c r="S828" t="s">
        <v>5315</v>
      </c>
      <c r="T828" t="s">
        <v>5315</v>
      </c>
    </row>
    <row r="829" spans="1:20" x14ac:dyDescent="0.25">
      <c r="A829" s="83" t="s">
        <v>5663</v>
      </c>
      <c r="B829" t="s">
        <v>5663</v>
      </c>
      <c r="C829" t="s">
        <v>3360</v>
      </c>
      <c r="D829">
        <v>0.99</v>
      </c>
      <c r="E829">
        <v>0.99</v>
      </c>
      <c r="F829">
        <v>0.99</v>
      </c>
      <c r="G829">
        <v>0.99</v>
      </c>
      <c r="H829">
        <v>0.99</v>
      </c>
      <c r="I829">
        <v>0.99</v>
      </c>
      <c r="J829">
        <v>0.99</v>
      </c>
      <c r="K829">
        <v>0.99</v>
      </c>
      <c r="L829" s="83">
        <v>0.99</v>
      </c>
      <c r="M829">
        <v>0.99</v>
      </c>
      <c r="N829">
        <v>0.99</v>
      </c>
      <c r="O829">
        <v>0.99</v>
      </c>
      <c r="P829" t="s">
        <v>5319</v>
      </c>
      <c r="Q829" t="s">
        <v>5313</v>
      </c>
      <c r="R829" t="s">
        <v>5314</v>
      </c>
      <c r="S829" t="s">
        <v>5315</v>
      </c>
      <c r="T829" t="s">
        <v>5315</v>
      </c>
    </row>
    <row r="830" spans="1:20" x14ac:dyDescent="0.25">
      <c r="A830" s="83" t="s">
        <v>5664</v>
      </c>
      <c r="B830" t="s">
        <v>5664</v>
      </c>
      <c r="C830" t="s">
        <v>3360</v>
      </c>
      <c r="D830">
        <v>0.28000000000000003</v>
      </c>
      <c r="E830">
        <v>0.32</v>
      </c>
      <c r="F830">
        <v>0.28000000000000003</v>
      </c>
      <c r="G830">
        <v>0.56999999999999995</v>
      </c>
      <c r="H830">
        <v>0.7</v>
      </c>
      <c r="I830">
        <v>1.1000000000000001</v>
      </c>
      <c r="J830">
        <v>1.1399999999999999</v>
      </c>
      <c r="K830">
        <v>1.02</v>
      </c>
      <c r="L830" s="83">
        <v>0.75</v>
      </c>
      <c r="M830">
        <v>0.44</v>
      </c>
      <c r="N830">
        <v>0.13</v>
      </c>
      <c r="O830">
        <v>0.14000000000000001</v>
      </c>
      <c r="P830" t="s">
        <v>5319</v>
      </c>
      <c r="Q830" t="s">
        <v>5313</v>
      </c>
      <c r="R830" t="s">
        <v>5314</v>
      </c>
      <c r="S830" t="s">
        <v>5315</v>
      </c>
      <c r="T830" t="s">
        <v>5315</v>
      </c>
    </row>
    <row r="831" spans="1:20" x14ac:dyDescent="0.25">
      <c r="A831" s="83" t="s">
        <v>5665</v>
      </c>
      <c r="B831" t="s">
        <v>5665</v>
      </c>
      <c r="C831" t="s">
        <v>3360</v>
      </c>
      <c r="D831">
        <v>2</v>
      </c>
      <c r="E831">
        <v>2</v>
      </c>
      <c r="F831">
        <v>2</v>
      </c>
      <c r="G831">
        <v>2</v>
      </c>
      <c r="H831">
        <v>2</v>
      </c>
      <c r="I831">
        <v>2</v>
      </c>
      <c r="J831">
        <v>2</v>
      </c>
      <c r="K831">
        <v>2</v>
      </c>
      <c r="L831" s="83">
        <v>2</v>
      </c>
      <c r="M831">
        <v>2</v>
      </c>
      <c r="N831">
        <v>2</v>
      </c>
      <c r="O831">
        <v>2</v>
      </c>
      <c r="P831" t="s">
        <v>5319</v>
      </c>
      <c r="Q831" t="s">
        <v>5313</v>
      </c>
      <c r="R831" t="s">
        <v>5314</v>
      </c>
      <c r="S831" t="s">
        <v>5315</v>
      </c>
      <c r="T831" t="s">
        <v>5315</v>
      </c>
    </row>
    <row r="832" spans="1:20" x14ac:dyDescent="0.25">
      <c r="A832" s="83" t="s">
        <v>5666</v>
      </c>
      <c r="B832" t="s">
        <v>5666</v>
      </c>
      <c r="C832" t="s">
        <v>3360</v>
      </c>
      <c r="D832">
        <v>2</v>
      </c>
      <c r="E832">
        <v>2</v>
      </c>
      <c r="F832">
        <v>2</v>
      </c>
      <c r="G832">
        <v>2</v>
      </c>
      <c r="H832">
        <v>2</v>
      </c>
      <c r="I832">
        <v>2</v>
      </c>
      <c r="J832">
        <v>2</v>
      </c>
      <c r="K832">
        <v>2</v>
      </c>
      <c r="L832" s="83">
        <v>2</v>
      </c>
      <c r="M832">
        <v>2</v>
      </c>
      <c r="N832">
        <v>2</v>
      </c>
      <c r="O832">
        <v>2</v>
      </c>
      <c r="P832" t="s">
        <v>5319</v>
      </c>
      <c r="Q832" t="s">
        <v>5313</v>
      </c>
      <c r="R832" t="s">
        <v>5314</v>
      </c>
      <c r="S832" t="s">
        <v>5315</v>
      </c>
      <c r="T832" t="s">
        <v>5315</v>
      </c>
    </row>
    <row r="833" spans="1:20" x14ac:dyDescent="0.25">
      <c r="A833" s="83" t="s">
        <v>5667</v>
      </c>
      <c r="B833" t="s">
        <v>5667</v>
      </c>
      <c r="C833" t="s">
        <v>3360</v>
      </c>
      <c r="D833">
        <v>2</v>
      </c>
      <c r="E833">
        <v>2</v>
      </c>
      <c r="F833">
        <v>2</v>
      </c>
      <c r="G833">
        <v>2</v>
      </c>
      <c r="H833">
        <v>2</v>
      </c>
      <c r="I833">
        <v>2</v>
      </c>
      <c r="J833">
        <v>2</v>
      </c>
      <c r="K833">
        <v>2</v>
      </c>
      <c r="L833" s="83">
        <v>2</v>
      </c>
      <c r="M833">
        <v>2</v>
      </c>
      <c r="N833">
        <v>2</v>
      </c>
      <c r="O833">
        <v>2</v>
      </c>
      <c r="P833" t="s">
        <v>5319</v>
      </c>
      <c r="Q833" t="s">
        <v>5313</v>
      </c>
      <c r="R833" t="s">
        <v>5314</v>
      </c>
      <c r="S833" t="s">
        <v>5315</v>
      </c>
      <c r="T833" t="s">
        <v>5315</v>
      </c>
    </row>
    <row r="834" spans="1:20" x14ac:dyDescent="0.25">
      <c r="A834" s="83" t="s">
        <v>5668</v>
      </c>
      <c r="B834" t="s">
        <v>5668</v>
      </c>
      <c r="C834" t="s">
        <v>3360</v>
      </c>
      <c r="D834">
        <v>2</v>
      </c>
      <c r="E834">
        <v>2</v>
      </c>
      <c r="F834">
        <v>2</v>
      </c>
      <c r="G834">
        <v>2</v>
      </c>
      <c r="H834">
        <v>2</v>
      </c>
      <c r="I834">
        <v>2</v>
      </c>
      <c r="J834">
        <v>2</v>
      </c>
      <c r="K834">
        <v>2</v>
      </c>
      <c r="L834" s="83">
        <v>2</v>
      </c>
      <c r="M834">
        <v>2</v>
      </c>
      <c r="N834">
        <v>2</v>
      </c>
      <c r="O834">
        <v>2</v>
      </c>
      <c r="P834" t="s">
        <v>5319</v>
      </c>
      <c r="Q834" t="s">
        <v>5313</v>
      </c>
      <c r="R834" t="s">
        <v>5314</v>
      </c>
      <c r="S834" t="s">
        <v>5315</v>
      </c>
      <c r="T834" t="s">
        <v>5315</v>
      </c>
    </row>
    <row r="835" spans="1:20" x14ac:dyDescent="0.25">
      <c r="A835" s="83" t="s">
        <v>5669</v>
      </c>
      <c r="B835" t="s">
        <v>5669</v>
      </c>
      <c r="C835" t="s">
        <v>3360</v>
      </c>
      <c r="D835">
        <v>2</v>
      </c>
      <c r="E835">
        <v>2</v>
      </c>
      <c r="F835">
        <v>2</v>
      </c>
      <c r="G835">
        <v>2</v>
      </c>
      <c r="H835">
        <v>2</v>
      </c>
      <c r="I835">
        <v>2</v>
      </c>
      <c r="J835">
        <v>2</v>
      </c>
      <c r="K835">
        <v>2</v>
      </c>
      <c r="L835" s="83">
        <v>2</v>
      </c>
      <c r="M835">
        <v>2</v>
      </c>
      <c r="N835">
        <v>2</v>
      </c>
      <c r="O835">
        <v>2</v>
      </c>
      <c r="P835" t="s">
        <v>5319</v>
      </c>
      <c r="Q835" t="s">
        <v>5313</v>
      </c>
      <c r="R835" t="s">
        <v>5314</v>
      </c>
      <c r="S835" t="s">
        <v>5315</v>
      </c>
      <c r="T835" t="s">
        <v>5315</v>
      </c>
    </row>
    <row r="836" spans="1:20" x14ac:dyDescent="0.25">
      <c r="A836" s="83" t="s">
        <v>5670</v>
      </c>
      <c r="B836" t="s">
        <v>5670</v>
      </c>
      <c r="C836" t="s">
        <v>3360</v>
      </c>
      <c r="D836">
        <v>2</v>
      </c>
      <c r="E836">
        <v>2</v>
      </c>
      <c r="F836">
        <v>2</v>
      </c>
      <c r="G836">
        <v>2</v>
      </c>
      <c r="H836">
        <v>2</v>
      </c>
      <c r="I836">
        <v>2</v>
      </c>
      <c r="J836">
        <v>2</v>
      </c>
      <c r="K836">
        <v>2</v>
      </c>
      <c r="L836" s="83">
        <v>2</v>
      </c>
      <c r="M836">
        <v>2</v>
      </c>
      <c r="N836">
        <v>2</v>
      </c>
      <c r="O836">
        <v>2</v>
      </c>
      <c r="P836" t="s">
        <v>5319</v>
      </c>
      <c r="Q836" t="s">
        <v>5313</v>
      </c>
      <c r="R836" t="s">
        <v>5314</v>
      </c>
      <c r="S836" t="s">
        <v>5315</v>
      </c>
      <c r="T836" t="s">
        <v>5315</v>
      </c>
    </row>
    <row r="837" spans="1:20" x14ac:dyDescent="0.25">
      <c r="A837" s="83" t="s">
        <v>5671</v>
      </c>
      <c r="B837" t="s">
        <v>5671</v>
      </c>
      <c r="C837" t="s">
        <v>3360</v>
      </c>
      <c r="D837">
        <v>2</v>
      </c>
      <c r="E837">
        <v>2</v>
      </c>
      <c r="F837">
        <v>2</v>
      </c>
      <c r="G837">
        <v>2</v>
      </c>
      <c r="H837">
        <v>2</v>
      </c>
      <c r="I837">
        <v>2</v>
      </c>
      <c r="J837">
        <v>2</v>
      </c>
      <c r="K837">
        <v>2</v>
      </c>
      <c r="L837" s="83">
        <v>2</v>
      </c>
      <c r="M837">
        <v>2</v>
      </c>
      <c r="N837">
        <v>2</v>
      </c>
      <c r="O837">
        <v>2</v>
      </c>
      <c r="P837" t="s">
        <v>5319</v>
      </c>
      <c r="Q837" t="s">
        <v>5313</v>
      </c>
      <c r="R837" t="s">
        <v>5314</v>
      </c>
      <c r="S837" t="s">
        <v>5315</v>
      </c>
      <c r="T837" t="s">
        <v>5315</v>
      </c>
    </row>
    <row r="838" spans="1:20" x14ac:dyDescent="0.25">
      <c r="A838" s="83" t="s">
        <v>5672</v>
      </c>
      <c r="B838" t="s">
        <v>5672</v>
      </c>
      <c r="C838" t="s">
        <v>3360</v>
      </c>
      <c r="D838">
        <v>2</v>
      </c>
      <c r="E838">
        <v>2</v>
      </c>
      <c r="F838">
        <v>2</v>
      </c>
      <c r="G838">
        <v>2</v>
      </c>
      <c r="H838">
        <v>2</v>
      </c>
      <c r="I838">
        <v>2</v>
      </c>
      <c r="J838">
        <v>2</v>
      </c>
      <c r="K838">
        <v>2</v>
      </c>
      <c r="L838" s="83">
        <v>2</v>
      </c>
      <c r="M838">
        <v>2</v>
      </c>
      <c r="N838">
        <v>2</v>
      </c>
      <c r="O838">
        <v>2</v>
      </c>
      <c r="P838" t="s">
        <v>5319</v>
      </c>
      <c r="Q838" t="s">
        <v>5313</v>
      </c>
      <c r="R838" t="s">
        <v>5314</v>
      </c>
      <c r="S838" t="s">
        <v>5315</v>
      </c>
      <c r="T838" t="s">
        <v>5315</v>
      </c>
    </row>
    <row r="839" spans="1:20" x14ac:dyDescent="0.25">
      <c r="A839" s="83" t="s">
        <v>5673</v>
      </c>
      <c r="B839" t="s">
        <v>5673</v>
      </c>
      <c r="C839" t="s">
        <v>3360</v>
      </c>
      <c r="D839">
        <v>2</v>
      </c>
      <c r="E839">
        <v>2</v>
      </c>
      <c r="F839">
        <v>2</v>
      </c>
      <c r="G839">
        <v>2</v>
      </c>
      <c r="H839">
        <v>2</v>
      </c>
      <c r="I839">
        <v>2</v>
      </c>
      <c r="J839">
        <v>2</v>
      </c>
      <c r="K839">
        <v>2</v>
      </c>
      <c r="L839" s="83">
        <v>2</v>
      </c>
      <c r="M839">
        <v>2</v>
      </c>
      <c r="N839">
        <v>2</v>
      </c>
      <c r="O839">
        <v>2</v>
      </c>
      <c r="P839" t="s">
        <v>5319</v>
      </c>
      <c r="Q839" t="s">
        <v>5313</v>
      </c>
      <c r="R839" t="s">
        <v>5314</v>
      </c>
      <c r="S839" t="s">
        <v>5315</v>
      </c>
      <c r="T839" t="s">
        <v>5315</v>
      </c>
    </row>
    <row r="840" spans="1:20" x14ac:dyDescent="0.25">
      <c r="A840" s="83" t="s">
        <v>5674</v>
      </c>
      <c r="B840" t="s">
        <v>5674</v>
      </c>
      <c r="C840" t="s">
        <v>3360</v>
      </c>
      <c r="D840">
        <v>2</v>
      </c>
      <c r="E840">
        <v>2</v>
      </c>
      <c r="F840">
        <v>2</v>
      </c>
      <c r="G840">
        <v>2</v>
      </c>
      <c r="H840">
        <v>2</v>
      </c>
      <c r="I840">
        <v>2</v>
      </c>
      <c r="J840">
        <v>2</v>
      </c>
      <c r="K840">
        <v>2</v>
      </c>
      <c r="L840" s="83">
        <v>2</v>
      </c>
      <c r="M840">
        <v>2</v>
      </c>
      <c r="N840">
        <v>2</v>
      </c>
      <c r="O840">
        <v>2</v>
      </c>
      <c r="P840" t="s">
        <v>5319</v>
      </c>
      <c r="Q840" t="s">
        <v>5313</v>
      </c>
      <c r="R840" t="s">
        <v>5314</v>
      </c>
      <c r="S840" t="s">
        <v>5315</v>
      </c>
      <c r="T840" t="s">
        <v>5315</v>
      </c>
    </row>
    <row r="841" spans="1:20" x14ac:dyDescent="0.25">
      <c r="A841" s="83" t="s">
        <v>5675</v>
      </c>
      <c r="B841" t="s">
        <v>5676</v>
      </c>
      <c r="C841" t="s">
        <v>3360</v>
      </c>
      <c r="D841">
        <v>0.59</v>
      </c>
      <c r="E841">
        <v>1.23</v>
      </c>
      <c r="F841">
        <v>1.23</v>
      </c>
      <c r="G841">
        <v>1.23</v>
      </c>
      <c r="H841">
        <v>1.23</v>
      </c>
      <c r="I841">
        <v>1.23</v>
      </c>
      <c r="J841">
        <v>1.23</v>
      </c>
      <c r="K841">
        <v>1.23</v>
      </c>
      <c r="L841" s="83">
        <v>1.23</v>
      </c>
      <c r="M841">
        <v>1.23</v>
      </c>
      <c r="N841">
        <v>1.23</v>
      </c>
      <c r="O841">
        <v>1.23</v>
      </c>
      <c r="P841" t="s">
        <v>5319</v>
      </c>
      <c r="Q841" t="s">
        <v>5313</v>
      </c>
      <c r="R841" t="s">
        <v>5314</v>
      </c>
      <c r="S841" t="s">
        <v>5315</v>
      </c>
      <c r="T841" t="s">
        <v>5315</v>
      </c>
    </row>
    <row r="842" spans="1:20" x14ac:dyDescent="0.25">
      <c r="A842" s="83" t="s">
        <v>5677</v>
      </c>
      <c r="B842" t="s">
        <v>5677</v>
      </c>
      <c r="C842" t="s">
        <v>3360</v>
      </c>
      <c r="D842">
        <v>9.99</v>
      </c>
      <c r="E842">
        <v>9.99</v>
      </c>
      <c r="F842">
        <v>9.99</v>
      </c>
      <c r="G842">
        <v>9.99</v>
      </c>
      <c r="H842">
        <v>9.99</v>
      </c>
      <c r="I842">
        <v>9.99</v>
      </c>
      <c r="J842">
        <v>9.99</v>
      </c>
      <c r="K842">
        <v>9.99</v>
      </c>
      <c r="L842" s="83">
        <v>9.99</v>
      </c>
      <c r="M842">
        <v>9.99</v>
      </c>
      <c r="N842">
        <v>9.99</v>
      </c>
      <c r="O842">
        <v>9.99</v>
      </c>
      <c r="P842" t="s">
        <v>5319</v>
      </c>
      <c r="Q842" t="s">
        <v>5313</v>
      </c>
      <c r="R842" t="s">
        <v>5314</v>
      </c>
      <c r="S842" t="s">
        <v>5315</v>
      </c>
      <c r="T842" t="s">
        <v>5315</v>
      </c>
    </row>
    <row r="843" spans="1:20" x14ac:dyDescent="0.25">
      <c r="A843" s="83" t="s">
        <v>5678</v>
      </c>
      <c r="B843" t="s">
        <v>5679</v>
      </c>
      <c r="C843" t="s">
        <v>3360</v>
      </c>
      <c r="D843">
        <v>0.99</v>
      </c>
      <c r="E843">
        <v>0.99</v>
      </c>
      <c r="F843">
        <v>0.99</v>
      </c>
      <c r="G843">
        <v>0.99</v>
      </c>
      <c r="H843">
        <v>0.99</v>
      </c>
      <c r="I843">
        <v>0.99</v>
      </c>
      <c r="J843">
        <v>0.99</v>
      </c>
      <c r="K843">
        <v>0.99</v>
      </c>
      <c r="L843" s="83">
        <v>0.99</v>
      </c>
      <c r="M843">
        <v>0.99</v>
      </c>
      <c r="N843">
        <v>0.99</v>
      </c>
      <c r="O843">
        <v>0.99</v>
      </c>
      <c r="P843" t="s">
        <v>5319</v>
      </c>
      <c r="Q843" t="s">
        <v>5313</v>
      </c>
      <c r="R843" t="s">
        <v>5314</v>
      </c>
      <c r="S843" t="s">
        <v>5315</v>
      </c>
      <c r="T843" t="s">
        <v>5315</v>
      </c>
    </row>
    <row r="844" spans="1:20" x14ac:dyDescent="0.25">
      <c r="A844" s="83" t="s">
        <v>5680</v>
      </c>
      <c r="B844" t="s">
        <v>5680</v>
      </c>
      <c r="C844" t="s">
        <v>3360</v>
      </c>
      <c r="D844">
        <v>0.28999999999999998</v>
      </c>
      <c r="E844">
        <v>0.28000000000000003</v>
      </c>
      <c r="F844">
        <v>0.28999999999999998</v>
      </c>
      <c r="G844">
        <v>0.28999999999999998</v>
      </c>
      <c r="H844">
        <v>0.27</v>
      </c>
      <c r="I844">
        <v>0.42</v>
      </c>
      <c r="J844">
        <v>0.4</v>
      </c>
      <c r="K844">
        <v>0.39</v>
      </c>
      <c r="L844" s="83">
        <v>0.36</v>
      </c>
      <c r="M844">
        <v>0.26</v>
      </c>
      <c r="N844">
        <v>0.27</v>
      </c>
      <c r="O844">
        <v>0.26</v>
      </c>
      <c r="P844" t="s">
        <v>5319</v>
      </c>
      <c r="Q844" t="s">
        <v>5313</v>
      </c>
      <c r="R844" t="s">
        <v>5314</v>
      </c>
      <c r="S844" t="s">
        <v>5315</v>
      </c>
      <c r="T844" t="s">
        <v>5315</v>
      </c>
    </row>
    <row r="845" spans="1:20" x14ac:dyDescent="0.25">
      <c r="A845" s="83" t="s">
        <v>5681</v>
      </c>
      <c r="B845" t="s">
        <v>5681</v>
      </c>
      <c r="C845" t="s">
        <v>3360</v>
      </c>
      <c r="D845">
        <v>3</v>
      </c>
      <c r="E845">
        <v>3</v>
      </c>
      <c r="F845">
        <v>3</v>
      </c>
      <c r="G845">
        <v>3</v>
      </c>
      <c r="H845">
        <v>3</v>
      </c>
      <c r="I845">
        <v>3</v>
      </c>
      <c r="J845">
        <v>3</v>
      </c>
      <c r="K845">
        <v>3</v>
      </c>
      <c r="L845" s="83">
        <v>3</v>
      </c>
      <c r="M845">
        <v>3</v>
      </c>
      <c r="N845">
        <v>3</v>
      </c>
      <c r="O845">
        <v>3</v>
      </c>
      <c r="P845" t="s">
        <v>5319</v>
      </c>
      <c r="Q845" t="s">
        <v>5313</v>
      </c>
      <c r="R845" t="s">
        <v>5314</v>
      </c>
      <c r="S845" t="s">
        <v>5315</v>
      </c>
      <c r="T845" t="s">
        <v>5315</v>
      </c>
    </row>
    <row r="846" spans="1:20" x14ac:dyDescent="0.25">
      <c r="A846" s="83" t="s">
        <v>5682</v>
      </c>
      <c r="B846" t="s">
        <v>5683</v>
      </c>
      <c r="C846" t="s">
        <v>3360</v>
      </c>
      <c r="D846">
        <v>0.99</v>
      </c>
      <c r="E846">
        <v>0.99</v>
      </c>
      <c r="F846">
        <v>0.99</v>
      </c>
      <c r="G846">
        <v>0.99</v>
      </c>
      <c r="H846">
        <v>0.99</v>
      </c>
      <c r="I846">
        <v>0.99</v>
      </c>
      <c r="J846">
        <v>0.99</v>
      </c>
      <c r="K846">
        <v>0.99</v>
      </c>
      <c r="L846" s="83">
        <v>0.99</v>
      </c>
      <c r="M846">
        <v>0.99</v>
      </c>
      <c r="N846">
        <v>0.99</v>
      </c>
      <c r="O846">
        <v>0.99</v>
      </c>
      <c r="P846" t="s">
        <v>5319</v>
      </c>
      <c r="Q846" t="s">
        <v>5313</v>
      </c>
      <c r="R846" t="s">
        <v>5314</v>
      </c>
      <c r="S846" t="s">
        <v>5315</v>
      </c>
      <c r="T846" t="s">
        <v>5315</v>
      </c>
    </row>
    <row r="847" spans="1:20" x14ac:dyDescent="0.25">
      <c r="A847" s="83" t="s">
        <v>5684</v>
      </c>
      <c r="B847" t="s">
        <v>5685</v>
      </c>
      <c r="C847" t="s">
        <v>3360</v>
      </c>
      <c r="D847">
        <v>0.2</v>
      </c>
      <c r="E847">
        <v>0.2</v>
      </c>
      <c r="F847">
        <v>0.2</v>
      </c>
      <c r="G847">
        <v>0.2</v>
      </c>
      <c r="H847">
        <v>0.2</v>
      </c>
      <c r="I847">
        <v>0.2</v>
      </c>
      <c r="J847">
        <v>0.2</v>
      </c>
      <c r="K847">
        <v>0.2</v>
      </c>
      <c r="L847" s="83">
        <v>0.2</v>
      </c>
      <c r="M847">
        <v>0.2</v>
      </c>
      <c r="N847">
        <v>0.2</v>
      </c>
      <c r="O847">
        <v>0.2</v>
      </c>
      <c r="P847" t="s">
        <v>5319</v>
      </c>
      <c r="Q847" t="s">
        <v>5313</v>
      </c>
      <c r="R847" t="s">
        <v>5314</v>
      </c>
      <c r="S847" t="s">
        <v>5315</v>
      </c>
      <c r="T847" t="s">
        <v>5315</v>
      </c>
    </row>
    <row r="848" spans="1:20" x14ac:dyDescent="0.25">
      <c r="A848" s="83" t="s">
        <v>5686</v>
      </c>
      <c r="B848" t="s">
        <v>5686</v>
      </c>
      <c r="C848" t="s">
        <v>3360</v>
      </c>
      <c r="D848">
        <v>0.99</v>
      </c>
      <c r="E848">
        <v>0.99</v>
      </c>
      <c r="F848">
        <v>0.99</v>
      </c>
      <c r="G848">
        <v>0.99</v>
      </c>
      <c r="H848">
        <v>0.99</v>
      </c>
      <c r="I848">
        <v>0.99</v>
      </c>
      <c r="J848">
        <v>0.99</v>
      </c>
      <c r="K848">
        <v>0.99</v>
      </c>
      <c r="L848" s="83">
        <v>0.99</v>
      </c>
      <c r="M848">
        <v>0.99</v>
      </c>
      <c r="N848">
        <v>0.99</v>
      </c>
      <c r="O848">
        <v>0.99</v>
      </c>
      <c r="P848" t="s">
        <v>5319</v>
      </c>
      <c r="Q848" t="s">
        <v>5313</v>
      </c>
      <c r="R848" t="s">
        <v>5314</v>
      </c>
      <c r="S848" t="s">
        <v>5315</v>
      </c>
      <c r="T848" t="s">
        <v>5315</v>
      </c>
    </row>
    <row r="849" spans="1:20" x14ac:dyDescent="0.25">
      <c r="A849" s="83" t="s">
        <v>5687</v>
      </c>
      <c r="B849" t="s">
        <v>5687</v>
      </c>
      <c r="C849" t="s">
        <v>3360</v>
      </c>
      <c r="D849">
        <v>0.99</v>
      </c>
      <c r="E849">
        <v>0.99</v>
      </c>
      <c r="F849">
        <v>0.99</v>
      </c>
      <c r="G849">
        <v>0.99</v>
      </c>
      <c r="H849">
        <v>0.99</v>
      </c>
      <c r="I849">
        <v>0.99</v>
      </c>
      <c r="J849">
        <v>0.99</v>
      </c>
      <c r="K849">
        <v>0.99</v>
      </c>
      <c r="L849" s="83">
        <v>0.99</v>
      </c>
      <c r="M849">
        <v>0.99</v>
      </c>
      <c r="N849">
        <v>0.99</v>
      </c>
      <c r="O849">
        <v>0.99</v>
      </c>
      <c r="P849" t="s">
        <v>5319</v>
      </c>
      <c r="Q849" t="s">
        <v>5313</v>
      </c>
      <c r="R849" t="s">
        <v>5314</v>
      </c>
      <c r="S849" t="s">
        <v>5315</v>
      </c>
      <c r="T849" t="s">
        <v>5315</v>
      </c>
    </row>
    <row r="850" spans="1:20" x14ac:dyDescent="0.25">
      <c r="A850" s="83" t="s">
        <v>5688</v>
      </c>
      <c r="B850" t="s">
        <v>5688</v>
      </c>
      <c r="C850" t="s">
        <v>3360</v>
      </c>
      <c r="D850">
        <v>0.99</v>
      </c>
      <c r="E850">
        <v>0.99</v>
      </c>
      <c r="F850">
        <v>0.99</v>
      </c>
      <c r="G850">
        <v>0.99</v>
      </c>
      <c r="H850">
        <v>0.99</v>
      </c>
      <c r="I850">
        <v>0.99</v>
      </c>
      <c r="J850">
        <v>0.99</v>
      </c>
      <c r="K850">
        <v>0.99</v>
      </c>
      <c r="L850" s="83">
        <v>0.99</v>
      </c>
      <c r="M850">
        <v>0.99</v>
      </c>
      <c r="N850">
        <v>0.99</v>
      </c>
      <c r="O850">
        <v>0.99</v>
      </c>
      <c r="P850" t="s">
        <v>5319</v>
      </c>
      <c r="Q850" t="s">
        <v>5313</v>
      </c>
      <c r="R850" t="s">
        <v>5314</v>
      </c>
      <c r="S850" t="s">
        <v>5315</v>
      </c>
      <c r="T850" t="s">
        <v>5315</v>
      </c>
    </row>
    <row r="851" spans="1:20" x14ac:dyDescent="0.25">
      <c r="A851" s="83" t="s">
        <v>5689</v>
      </c>
      <c r="B851" t="s">
        <v>5689</v>
      </c>
      <c r="C851" t="s">
        <v>3360</v>
      </c>
      <c r="D851">
        <v>0.99</v>
      </c>
      <c r="E851">
        <v>0.99</v>
      </c>
      <c r="F851">
        <v>0.99</v>
      </c>
      <c r="G851">
        <v>0.99</v>
      </c>
      <c r="H851">
        <v>0.99</v>
      </c>
      <c r="I851">
        <v>0.99</v>
      </c>
      <c r="J851">
        <v>0.99</v>
      </c>
      <c r="K851">
        <v>0.99</v>
      </c>
      <c r="L851" s="83">
        <v>0.99</v>
      </c>
      <c r="M851">
        <v>0.99</v>
      </c>
      <c r="N851">
        <v>0.99</v>
      </c>
      <c r="O851">
        <v>0.99</v>
      </c>
      <c r="P851" t="s">
        <v>5319</v>
      </c>
      <c r="Q851" t="s">
        <v>5313</v>
      </c>
      <c r="R851" t="s">
        <v>5314</v>
      </c>
      <c r="S851" t="s">
        <v>5315</v>
      </c>
      <c r="T851" t="s">
        <v>5315</v>
      </c>
    </row>
    <row r="852" spans="1:20" x14ac:dyDescent="0.25">
      <c r="A852" s="83" t="s">
        <v>5690</v>
      </c>
      <c r="B852" t="s">
        <v>5690</v>
      </c>
      <c r="C852" t="s">
        <v>3360</v>
      </c>
      <c r="D852">
        <v>9.99</v>
      </c>
      <c r="E852">
        <v>9.99</v>
      </c>
      <c r="F852">
        <v>9.99</v>
      </c>
      <c r="G852">
        <v>9.99</v>
      </c>
      <c r="H852">
        <v>9.99</v>
      </c>
      <c r="I852">
        <v>9.99</v>
      </c>
      <c r="J852">
        <v>9.99</v>
      </c>
      <c r="K852">
        <v>9.99</v>
      </c>
      <c r="L852" s="83">
        <v>9.99</v>
      </c>
      <c r="M852">
        <v>9.99</v>
      </c>
      <c r="N852">
        <v>9.99</v>
      </c>
      <c r="O852">
        <v>9.99</v>
      </c>
      <c r="P852" t="s">
        <v>5319</v>
      </c>
      <c r="Q852" t="s">
        <v>5313</v>
      </c>
      <c r="R852" t="s">
        <v>5314</v>
      </c>
      <c r="S852" t="s">
        <v>5315</v>
      </c>
      <c r="T852" t="s">
        <v>5315</v>
      </c>
    </row>
    <row r="853" spans="1:20" x14ac:dyDescent="0.25">
      <c r="A853" s="83" t="s">
        <v>5691</v>
      </c>
      <c r="B853" t="s">
        <v>5691</v>
      </c>
      <c r="C853" t="s">
        <v>3360</v>
      </c>
      <c r="D853">
        <v>0.99</v>
      </c>
      <c r="E853">
        <v>0.99</v>
      </c>
      <c r="F853">
        <v>0.99</v>
      </c>
      <c r="G853">
        <v>0.99</v>
      </c>
      <c r="H853">
        <v>0.99</v>
      </c>
      <c r="I853">
        <v>0.99</v>
      </c>
      <c r="J853">
        <v>0.99</v>
      </c>
      <c r="K853">
        <v>0.99</v>
      </c>
      <c r="L853" s="83">
        <v>0.99</v>
      </c>
      <c r="M853">
        <v>0.99</v>
      </c>
      <c r="N853">
        <v>0.99</v>
      </c>
      <c r="O853">
        <v>0.99</v>
      </c>
      <c r="P853" t="s">
        <v>5319</v>
      </c>
      <c r="Q853" t="s">
        <v>5313</v>
      </c>
      <c r="R853" t="s">
        <v>5314</v>
      </c>
      <c r="S853" t="s">
        <v>5315</v>
      </c>
      <c r="T853" t="s">
        <v>5315</v>
      </c>
    </row>
    <row r="854" spans="1:20" x14ac:dyDescent="0.25">
      <c r="A854" s="83" t="s">
        <v>5692</v>
      </c>
      <c r="B854" t="s">
        <v>5692</v>
      </c>
      <c r="C854" t="s">
        <v>3360</v>
      </c>
      <c r="D854">
        <v>0.99</v>
      </c>
      <c r="E854">
        <v>0.99</v>
      </c>
      <c r="F854">
        <v>0.99</v>
      </c>
      <c r="G854">
        <v>0.99</v>
      </c>
      <c r="H854">
        <v>0.99</v>
      </c>
      <c r="I854">
        <v>0.99</v>
      </c>
      <c r="J854">
        <v>0.99</v>
      </c>
      <c r="K854">
        <v>0.99</v>
      </c>
      <c r="L854" s="83">
        <v>0.99</v>
      </c>
      <c r="M854">
        <v>0.99</v>
      </c>
      <c r="N854">
        <v>0.99</v>
      </c>
      <c r="O854">
        <v>0.99</v>
      </c>
      <c r="P854" t="s">
        <v>5319</v>
      </c>
      <c r="Q854" t="s">
        <v>5313</v>
      </c>
      <c r="R854" t="s">
        <v>5314</v>
      </c>
      <c r="S854" t="s">
        <v>5315</v>
      </c>
      <c r="T854" t="s">
        <v>5315</v>
      </c>
    </row>
    <row r="855" spans="1:20" x14ac:dyDescent="0.25">
      <c r="A855" s="83" t="s">
        <v>5693</v>
      </c>
      <c r="B855" t="s">
        <v>5693</v>
      </c>
      <c r="C855" t="s">
        <v>3360</v>
      </c>
      <c r="D855">
        <v>0.99</v>
      </c>
      <c r="E855">
        <v>0.99</v>
      </c>
      <c r="F855">
        <v>0.99</v>
      </c>
      <c r="G855">
        <v>0.99</v>
      </c>
      <c r="H855">
        <v>0.99</v>
      </c>
      <c r="I855">
        <v>0.99</v>
      </c>
      <c r="J855">
        <v>0.99</v>
      </c>
      <c r="K855">
        <v>0.99</v>
      </c>
      <c r="L855" s="83">
        <v>0.99</v>
      </c>
      <c r="M855">
        <v>0.99</v>
      </c>
      <c r="N855">
        <v>0.99</v>
      </c>
      <c r="O855">
        <v>0.99</v>
      </c>
      <c r="P855" t="s">
        <v>5319</v>
      </c>
      <c r="Q855" t="s">
        <v>5313</v>
      </c>
      <c r="R855" t="s">
        <v>5314</v>
      </c>
      <c r="S855" t="s">
        <v>5315</v>
      </c>
      <c r="T855" t="s">
        <v>5315</v>
      </c>
    </row>
    <row r="856" spans="1:20" x14ac:dyDescent="0.25">
      <c r="A856" s="83" t="s">
        <v>5694</v>
      </c>
      <c r="B856" t="s">
        <v>5695</v>
      </c>
      <c r="C856" t="s">
        <v>3360</v>
      </c>
      <c r="D856">
        <v>1.1000000000000001</v>
      </c>
      <c r="E856">
        <v>1.1000000000000001</v>
      </c>
      <c r="F856">
        <v>1.1000000000000001</v>
      </c>
      <c r="G856">
        <v>1.1000000000000001</v>
      </c>
      <c r="H856">
        <v>1.1000000000000001</v>
      </c>
      <c r="I856">
        <v>1.1000000000000001</v>
      </c>
      <c r="J856">
        <v>1.1000000000000001</v>
      </c>
      <c r="K856">
        <v>1.1000000000000001</v>
      </c>
      <c r="L856" s="83">
        <v>1.1000000000000001</v>
      </c>
      <c r="M856">
        <v>1.1000000000000001</v>
      </c>
      <c r="N856">
        <v>1.1000000000000001</v>
      </c>
      <c r="O856">
        <v>1.1000000000000001</v>
      </c>
      <c r="P856" t="s">
        <v>5319</v>
      </c>
      <c r="Q856" t="s">
        <v>5313</v>
      </c>
      <c r="R856" t="s">
        <v>5314</v>
      </c>
      <c r="S856" t="s">
        <v>5315</v>
      </c>
      <c r="T856" t="s">
        <v>5315</v>
      </c>
    </row>
    <row r="857" spans="1:20" x14ac:dyDescent="0.25">
      <c r="A857" s="83" t="s">
        <v>5696</v>
      </c>
      <c r="B857" t="s">
        <v>5696</v>
      </c>
      <c r="C857" t="s">
        <v>3360</v>
      </c>
      <c r="D857">
        <v>0.27</v>
      </c>
      <c r="E857">
        <v>0.28000000000000003</v>
      </c>
      <c r="F857">
        <v>0.3</v>
      </c>
      <c r="G857">
        <v>0.31</v>
      </c>
      <c r="H857">
        <v>0.28000000000000003</v>
      </c>
      <c r="I857">
        <v>0.47</v>
      </c>
      <c r="J857">
        <v>0.55000000000000004</v>
      </c>
      <c r="K857">
        <v>0.55000000000000004</v>
      </c>
      <c r="L857" s="83">
        <v>0.43</v>
      </c>
      <c r="M857">
        <v>0.28999999999999998</v>
      </c>
      <c r="N857">
        <v>0.37</v>
      </c>
      <c r="O857">
        <v>0.36</v>
      </c>
      <c r="P857" t="s">
        <v>5319</v>
      </c>
      <c r="Q857" t="s">
        <v>5313</v>
      </c>
      <c r="R857" t="s">
        <v>5314</v>
      </c>
      <c r="S857" t="s">
        <v>5315</v>
      </c>
      <c r="T857" t="s">
        <v>5315</v>
      </c>
    </row>
    <row r="858" spans="1:20" x14ac:dyDescent="0.25">
      <c r="A858" s="83" t="s">
        <v>5697</v>
      </c>
      <c r="B858" t="s">
        <v>5697</v>
      </c>
      <c r="C858" t="s">
        <v>3360</v>
      </c>
      <c r="D858">
        <v>0.99</v>
      </c>
      <c r="E858">
        <v>0.99</v>
      </c>
      <c r="F858">
        <v>0.99</v>
      </c>
      <c r="G858">
        <v>0.99</v>
      </c>
      <c r="H858">
        <v>0.99</v>
      </c>
      <c r="I858">
        <v>0.99</v>
      </c>
      <c r="J858">
        <v>0.99</v>
      </c>
      <c r="K858">
        <v>0.99</v>
      </c>
      <c r="L858" s="83">
        <v>0.99</v>
      </c>
      <c r="M858">
        <v>0.99</v>
      </c>
      <c r="N858">
        <v>0.99</v>
      </c>
      <c r="O858">
        <v>0.99</v>
      </c>
      <c r="P858" t="s">
        <v>5319</v>
      </c>
      <c r="Q858" t="s">
        <v>5313</v>
      </c>
      <c r="R858" t="s">
        <v>5314</v>
      </c>
      <c r="S858" t="s">
        <v>5315</v>
      </c>
      <c r="T858" t="s">
        <v>5315</v>
      </c>
    </row>
    <row r="859" spans="1:20" x14ac:dyDescent="0.25">
      <c r="A859" s="83" t="s">
        <v>5698</v>
      </c>
      <c r="B859" t="s">
        <v>5698</v>
      </c>
      <c r="C859" t="s">
        <v>3360</v>
      </c>
      <c r="D859">
        <v>0.99</v>
      </c>
      <c r="E859">
        <v>0.99</v>
      </c>
      <c r="F859">
        <v>0.99</v>
      </c>
      <c r="G859">
        <v>0.99</v>
      </c>
      <c r="H859">
        <v>0.99</v>
      </c>
      <c r="I859">
        <v>0.99</v>
      </c>
      <c r="J859">
        <v>0.99</v>
      </c>
      <c r="K859">
        <v>0.99</v>
      </c>
      <c r="L859" s="83">
        <v>0.99</v>
      </c>
      <c r="M859">
        <v>0.99</v>
      </c>
      <c r="N859">
        <v>0.99</v>
      </c>
      <c r="O859">
        <v>0.99</v>
      </c>
      <c r="P859" t="s">
        <v>5319</v>
      </c>
      <c r="Q859" t="s">
        <v>5313</v>
      </c>
      <c r="R859" t="s">
        <v>5314</v>
      </c>
      <c r="S859" t="s">
        <v>5315</v>
      </c>
      <c r="T859" t="s">
        <v>5315</v>
      </c>
    </row>
    <row r="860" spans="1:20" x14ac:dyDescent="0.25">
      <c r="A860" s="83" t="s">
        <v>5699</v>
      </c>
      <c r="B860" t="s">
        <v>5699</v>
      </c>
      <c r="C860" t="s">
        <v>3360</v>
      </c>
      <c r="D860">
        <v>0.99</v>
      </c>
      <c r="E860">
        <v>0.99</v>
      </c>
      <c r="F860">
        <v>0.99</v>
      </c>
      <c r="G860">
        <v>0.99</v>
      </c>
      <c r="H860">
        <v>0.99</v>
      </c>
      <c r="I860">
        <v>0.99</v>
      </c>
      <c r="J860">
        <v>0.99</v>
      </c>
      <c r="K860">
        <v>0.99</v>
      </c>
      <c r="L860" s="83">
        <v>0.99</v>
      </c>
      <c r="M860">
        <v>0.99</v>
      </c>
      <c r="N860">
        <v>0.99</v>
      </c>
      <c r="O860">
        <v>0.99</v>
      </c>
      <c r="P860" t="s">
        <v>5319</v>
      </c>
      <c r="Q860" t="s">
        <v>5313</v>
      </c>
      <c r="R860" t="s">
        <v>5314</v>
      </c>
      <c r="S860" t="s">
        <v>5315</v>
      </c>
      <c r="T860" t="s">
        <v>5315</v>
      </c>
    </row>
    <row r="861" spans="1:20" x14ac:dyDescent="0.25">
      <c r="A861" s="83" t="s">
        <v>5700</v>
      </c>
      <c r="B861" t="s">
        <v>5700</v>
      </c>
      <c r="C861" t="s">
        <v>3360</v>
      </c>
      <c r="D861">
        <v>0.99</v>
      </c>
      <c r="E861">
        <v>0.99</v>
      </c>
      <c r="F861">
        <v>0.99</v>
      </c>
      <c r="G861">
        <v>0.99</v>
      </c>
      <c r="H861">
        <v>0.99</v>
      </c>
      <c r="I861">
        <v>0.99</v>
      </c>
      <c r="J861">
        <v>0.99</v>
      </c>
      <c r="K861">
        <v>0.99</v>
      </c>
      <c r="L861" s="83">
        <v>0.99</v>
      </c>
      <c r="M861">
        <v>0.99</v>
      </c>
      <c r="N861">
        <v>0.99</v>
      </c>
      <c r="O861">
        <v>0.99</v>
      </c>
      <c r="P861" t="s">
        <v>5319</v>
      </c>
      <c r="Q861" t="s">
        <v>5313</v>
      </c>
      <c r="R861" t="s">
        <v>5314</v>
      </c>
      <c r="S861" t="s">
        <v>5315</v>
      </c>
      <c r="T861" t="s">
        <v>5315</v>
      </c>
    </row>
    <row r="862" spans="1:20" x14ac:dyDescent="0.25">
      <c r="A862" s="83" t="s">
        <v>5701</v>
      </c>
      <c r="B862" t="s">
        <v>5701</v>
      </c>
      <c r="C862" t="s">
        <v>3360</v>
      </c>
      <c r="D862">
        <v>0.99</v>
      </c>
      <c r="E862">
        <v>0.99</v>
      </c>
      <c r="F862">
        <v>0.99</v>
      </c>
      <c r="G862">
        <v>0.99</v>
      </c>
      <c r="H862">
        <v>0.99</v>
      </c>
      <c r="I862">
        <v>0.99</v>
      </c>
      <c r="J862">
        <v>0.99</v>
      </c>
      <c r="K862">
        <v>0.99</v>
      </c>
      <c r="L862" s="83">
        <v>0.99</v>
      </c>
      <c r="M862">
        <v>0.99</v>
      </c>
      <c r="N862">
        <v>0.99</v>
      </c>
      <c r="O862">
        <v>0.99</v>
      </c>
      <c r="P862" t="s">
        <v>5319</v>
      </c>
      <c r="Q862" t="s">
        <v>5313</v>
      </c>
      <c r="R862" t="s">
        <v>5314</v>
      </c>
      <c r="S862" t="s">
        <v>5315</v>
      </c>
      <c r="T862" t="s">
        <v>5315</v>
      </c>
    </row>
    <row r="863" spans="1:20" x14ac:dyDescent="0.25">
      <c r="A863" s="83" t="s">
        <v>5702</v>
      </c>
      <c r="B863" t="s">
        <v>5702</v>
      </c>
      <c r="C863" t="s">
        <v>3360</v>
      </c>
      <c r="D863">
        <v>0.4</v>
      </c>
      <c r="E863">
        <v>0.4</v>
      </c>
      <c r="F863">
        <v>0.4</v>
      </c>
      <c r="G863">
        <v>0.4</v>
      </c>
      <c r="H863">
        <v>0.4</v>
      </c>
      <c r="I863">
        <v>0.4</v>
      </c>
      <c r="J863">
        <v>0.4</v>
      </c>
      <c r="K863">
        <v>0.4</v>
      </c>
      <c r="L863" s="83">
        <v>0.4</v>
      </c>
      <c r="M863">
        <v>0.4</v>
      </c>
      <c r="N863">
        <v>0.4</v>
      </c>
      <c r="O863">
        <v>0.4</v>
      </c>
      <c r="P863" t="s">
        <v>5319</v>
      </c>
      <c r="Q863" t="s">
        <v>5313</v>
      </c>
      <c r="R863" t="s">
        <v>5314</v>
      </c>
      <c r="S863" t="s">
        <v>5315</v>
      </c>
      <c r="T863" t="s">
        <v>5315</v>
      </c>
    </row>
    <row r="864" spans="1:20" x14ac:dyDescent="0.25">
      <c r="A864" s="83" t="s">
        <v>5703</v>
      </c>
      <c r="B864" t="s">
        <v>5703</v>
      </c>
      <c r="C864" t="s">
        <v>3360</v>
      </c>
      <c r="D864">
        <v>0.83</v>
      </c>
      <c r="E864">
        <v>0.84</v>
      </c>
      <c r="F864">
        <v>0.89</v>
      </c>
      <c r="G864">
        <v>1.07</v>
      </c>
      <c r="H864">
        <v>1.44</v>
      </c>
      <c r="I864">
        <v>2.33</v>
      </c>
      <c r="J864">
        <v>2.62</v>
      </c>
      <c r="K864">
        <v>2.57</v>
      </c>
      <c r="L864" s="83">
        <v>1.98</v>
      </c>
      <c r="M864">
        <v>1.36</v>
      </c>
      <c r="N864">
        <v>1</v>
      </c>
      <c r="O864">
        <v>0.98</v>
      </c>
      <c r="P864" t="s">
        <v>5319</v>
      </c>
      <c r="Q864" t="s">
        <v>5313</v>
      </c>
      <c r="R864" t="s">
        <v>5314</v>
      </c>
      <c r="S864" t="s">
        <v>5315</v>
      </c>
      <c r="T864" t="s">
        <v>5315</v>
      </c>
    </row>
    <row r="865" spans="1:20" x14ac:dyDescent="0.25">
      <c r="A865" s="83" t="s">
        <v>5704</v>
      </c>
      <c r="B865" t="s">
        <v>7650</v>
      </c>
      <c r="C865" t="s">
        <v>3360</v>
      </c>
      <c r="D865">
        <v>0.35</v>
      </c>
      <c r="E865">
        <v>0.35</v>
      </c>
      <c r="F865">
        <v>0.35</v>
      </c>
      <c r="G865">
        <v>0.35</v>
      </c>
      <c r="H865">
        <v>0.35</v>
      </c>
      <c r="I865">
        <v>0.35</v>
      </c>
      <c r="J865">
        <v>0.35</v>
      </c>
      <c r="K865">
        <v>0.35</v>
      </c>
      <c r="L865" s="83">
        <v>0.35</v>
      </c>
      <c r="M865">
        <v>0.35</v>
      </c>
      <c r="N865">
        <v>0.35</v>
      </c>
      <c r="O865">
        <v>0.35</v>
      </c>
      <c r="P865" t="s">
        <v>5319</v>
      </c>
      <c r="Q865" t="s">
        <v>5313</v>
      </c>
      <c r="R865" t="s">
        <v>5314</v>
      </c>
      <c r="S865" t="s">
        <v>5315</v>
      </c>
      <c r="T865" t="s">
        <v>5315</v>
      </c>
    </row>
    <row r="866" spans="1:20" x14ac:dyDescent="0.25">
      <c r="A866" s="83" t="s">
        <v>5705</v>
      </c>
      <c r="B866" t="s">
        <v>5705</v>
      </c>
      <c r="C866" t="s">
        <v>3360</v>
      </c>
      <c r="D866">
        <v>0.21</v>
      </c>
      <c r="E866">
        <v>0.21</v>
      </c>
      <c r="F866">
        <v>0.22</v>
      </c>
      <c r="G866">
        <v>0.27</v>
      </c>
      <c r="H866">
        <v>0.36</v>
      </c>
      <c r="I866">
        <v>0.57999999999999996</v>
      </c>
      <c r="J866">
        <v>0.65</v>
      </c>
      <c r="K866">
        <v>0.64</v>
      </c>
      <c r="L866" s="83">
        <v>0.49</v>
      </c>
      <c r="M866">
        <v>0.34</v>
      </c>
      <c r="N866">
        <v>0.25</v>
      </c>
      <c r="O866">
        <v>0.24</v>
      </c>
      <c r="P866" t="s">
        <v>5319</v>
      </c>
      <c r="Q866" t="s">
        <v>5313</v>
      </c>
      <c r="R866" t="s">
        <v>5314</v>
      </c>
      <c r="S866" t="s">
        <v>5315</v>
      </c>
      <c r="T866" t="s">
        <v>5315</v>
      </c>
    </row>
    <row r="867" spans="1:20" x14ac:dyDescent="0.25">
      <c r="A867" s="83" t="s">
        <v>5706</v>
      </c>
      <c r="B867" t="s">
        <v>5706</v>
      </c>
      <c r="C867" t="s">
        <v>3360</v>
      </c>
      <c r="D867">
        <v>0.99</v>
      </c>
      <c r="E867">
        <v>0.99</v>
      </c>
      <c r="F867">
        <v>0.99</v>
      </c>
      <c r="G867">
        <v>0.99</v>
      </c>
      <c r="H867">
        <v>0.99</v>
      </c>
      <c r="I867">
        <v>0.99</v>
      </c>
      <c r="J867">
        <v>0.99</v>
      </c>
      <c r="K867">
        <v>0.99</v>
      </c>
      <c r="L867" s="83">
        <v>0.99</v>
      </c>
      <c r="M867">
        <v>0.99</v>
      </c>
      <c r="N867">
        <v>0.99</v>
      </c>
      <c r="O867">
        <v>0.99</v>
      </c>
      <c r="P867" t="s">
        <v>5319</v>
      </c>
      <c r="Q867" t="s">
        <v>5313</v>
      </c>
      <c r="R867" t="s">
        <v>5314</v>
      </c>
      <c r="S867" t="s">
        <v>5315</v>
      </c>
      <c r="T867" t="s">
        <v>5315</v>
      </c>
    </row>
    <row r="868" spans="1:20" x14ac:dyDescent="0.25">
      <c r="A868" s="83" t="s">
        <v>5707</v>
      </c>
      <c r="B868" t="s">
        <v>5707</v>
      </c>
      <c r="C868" t="s">
        <v>3360</v>
      </c>
      <c r="D868">
        <v>0.99</v>
      </c>
      <c r="E868">
        <v>0.99</v>
      </c>
      <c r="F868">
        <v>0.99</v>
      </c>
      <c r="G868">
        <v>0.99</v>
      </c>
      <c r="H868">
        <v>0.99</v>
      </c>
      <c r="I868">
        <v>0.99</v>
      </c>
      <c r="J868">
        <v>0.99</v>
      </c>
      <c r="K868">
        <v>0.99</v>
      </c>
      <c r="L868" s="83">
        <v>0.99</v>
      </c>
      <c r="M868">
        <v>0.99</v>
      </c>
      <c r="N868">
        <v>0.99</v>
      </c>
      <c r="O868">
        <v>0.99</v>
      </c>
      <c r="P868" t="s">
        <v>5319</v>
      </c>
      <c r="Q868" t="s">
        <v>5313</v>
      </c>
      <c r="R868" t="s">
        <v>5314</v>
      </c>
      <c r="S868" t="s">
        <v>5315</v>
      </c>
      <c r="T868" t="s">
        <v>5315</v>
      </c>
    </row>
    <row r="869" spans="1:20" x14ac:dyDescent="0.25">
      <c r="A869" s="83" t="s">
        <v>5708</v>
      </c>
      <c r="B869" t="s">
        <v>5708</v>
      </c>
      <c r="C869" t="s">
        <v>3360</v>
      </c>
      <c r="D869">
        <v>0.99</v>
      </c>
      <c r="E869">
        <v>0.99</v>
      </c>
      <c r="F869">
        <v>0.99</v>
      </c>
      <c r="G869">
        <v>0.99</v>
      </c>
      <c r="H869">
        <v>0.99</v>
      </c>
      <c r="I869">
        <v>0.99</v>
      </c>
      <c r="J869">
        <v>0.99</v>
      </c>
      <c r="K869">
        <v>0.99</v>
      </c>
      <c r="L869" s="83">
        <v>0.99</v>
      </c>
      <c r="M869">
        <v>0.99</v>
      </c>
      <c r="N869">
        <v>0.99</v>
      </c>
      <c r="O869">
        <v>0.99</v>
      </c>
      <c r="P869" t="s">
        <v>5319</v>
      </c>
      <c r="Q869" t="s">
        <v>5313</v>
      </c>
      <c r="R869" t="s">
        <v>5314</v>
      </c>
      <c r="S869" t="s">
        <v>5315</v>
      </c>
      <c r="T869" t="s">
        <v>5315</v>
      </c>
    </row>
    <row r="870" spans="1:20" x14ac:dyDescent="0.25">
      <c r="A870" s="83" t="s">
        <v>5709</v>
      </c>
      <c r="B870" t="s">
        <v>5709</v>
      </c>
      <c r="C870" t="s">
        <v>3360</v>
      </c>
      <c r="D870">
        <v>0.99</v>
      </c>
      <c r="E870">
        <v>0.99</v>
      </c>
      <c r="F870">
        <v>0.99</v>
      </c>
      <c r="G870">
        <v>0.99</v>
      </c>
      <c r="H870">
        <v>0.99</v>
      </c>
      <c r="I870">
        <v>0.99</v>
      </c>
      <c r="J870">
        <v>0.99</v>
      </c>
      <c r="K870">
        <v>0.99</v>
      </c>
      <c r="L870" s="83">
        <v>0.99</v>
      </c>
      <c r="M870">
        <v>0.99</v>
      </c>
      <c r="N870">
        <v>0.99</v>
      </c>
      <c r="O870">
        <v>0.99</v>
      </c>
      <c r="P870" t="s">
        <v>5319</v>
      </c>
      <c r="Q870" t="s">
        <v>5313</v>
      </c>
      <c r="R870" t="s">
        <v>5314</v>
      </c>
      <c r="S870" t="s">
        <v>5315</v>
      </c>
      <c r="T870" t="s">
        <v>5315</v>
      </c>
    </row>
    <row r="871" spans="1:20" x14ac:dyDescent="0.25">
      <c r="A871" s="83" t="s">
        <v>5710</v>
      </c>
      <c r="B871" t="s">
        <v>5710</v>
      </c>
      <c r="C871" t="s">
        <v>3360</v>
      </c>
      <c r="D871">
        <v>0.99</v>
      </c>
      <c r="E871">
        <v>0.99</v>
      </c>
      <c r="F871">
        <v>0.99</v>
      </c>
      <c r="G871">
        <v>0.99</v>
      </c>
      <c r="H871">
        <v>0.99</v>
      </c>
      <c r="I871">
        <v>0.99</v>
      </c>
      <c r="J871">
        <v>0.99</v>
      </c>
      <c r="K871">
        <v>0.99</v>
      </c>
      <c r="L871" s="83">
        <v>0.99</v>
      </c>
      <c r="M871">
        <v>0.99</v>
      </c>
      <c r="N871">
        <v>0.99</v>
      </c>
      <c r="O871">
        <v>0.99</v>
      </c>
      <c r="P871" t="s">
        <v>5319</v>
      </c>
      <c r="Q871" t="s">
        <v>5313</v>
      </c>
      <c r="R871" t="s">
        <v>5314</v>
      </c>
      <c r="S871" t="s">
        <v>5315</v>
      </c>
      <c r="T871" t="s">
        <v>5315</v>
      </c>
    </row>
    <row r="872" spans="1:20" x14ac:dyDescent="0.25">
      <c r="A872" s="83" t="s">
        <v>5711</v>
      </c>
      <c r="B872" t="s">
        <v>5711</v>
      </c>
      <c r="C872" t="s">
        <v>3360</v>
      </c>
      <c r="D872">
        <v>0.99</v>
      </c>
      <c r="E872">
        <v>0.99</v>
      </c>
      <c r="F872">
        <v>0.99</v>
      </c>
      <c r="G872">
        <v>0.99</v>
      </c>
      <c r="H872">
        <v>0.99</v>
      </c>
      <c r="I872">
        <v>0.99</v>
      </c>
      <c r="J872">
        <v>0.99</v>
      </c>
      <c r="K872">
        <v>0.99</v>
      </c>
      <c r="L872" s="83">
        <v>0.99</v>
      </c>
      <c r="M872">
        <v>0.99</v>
      </c>
      <c r="N872">
        <v>0.99</v>
      </c>
      <c r="O872">
        <v>0.99</v>
      </c>
      <c r="P872" t="s">
        <v>5319</v>
      </c>
      <c r="Q872" t="s">
        <v>5313</v>
      </c>
      <c r="R872" t="s">
        <v>5314</v>
      </c>
      <c r="S872" t="s">
        <v>5315</v>
      </c>
      <c r="T872" t="s">
        <v>5315</v>
      </c>
    </row>
    <row r="873" spans="1:20" x14ac:dyDescent="0.25">
      <c r="A873" s="83" t="s">
        <v>5712</v>
      </c>
      <c r="B873" t="s">
        <v>5712</v>
      </c>
      <c r="C873" t="s">
        <v>3360</v>
      </c>
      <c r="D873">
        <v>0.99</v>
      </c>
      <c r="E873">
        <v>0.99</v>
      </c>
      <c r="F873">
        <v>0.99</v>
      </c>
      <c r="G873">
        <v>0.99</v>
      </c>
      <c r="H873">
        <v>0.99</v>
      </c>
      <c r="I873">
        <v>0.99</v>
      </c>
      <c r="J873">
        <v>0.99</v>
      </c>
      <c r="K873">
        <v>0.99</v>
      </c>
      <c r="L873" s="83">
        <v>0.99</v>
      </c>
      <c r="M873">
        <v>0.99</v>
      </c>
      <c r="N873">
        <v>0.99</v>
      </c>
      <c r="O873">
        <v>0.99</v>
      </c>
      <c r="P873" t="s">
        <v>5319</v>
      </c>
      <c r="Q873" t="s">
        <v>5313</v>
      </c>
      <c r="R873" t="s">
        <v>5314</v>
      </c>
      <c r="S873" t="s">
        <v>5315</v>
      </c>
      <c r="T873" t="s">
        <v>5315</v>
      </c>
    </row>
    <row r="874" spans="1:20" x14ac:dyDescent="0.25">
      <c r="A874" s="83" t="s">
        <v>5713</v>
      </c>
      <c r="B874" t="s">
        <v>5713</v>
      </c>
      <c r="C874" t="s">
        <v>3360</v>
      </c>
      <c r="D874">
        <v>0.99</v>
      </c>
      <c r="E874">
        <v>0.99</v>
      </c>
      <c r="F874">
        <v>0.99</v>
      </c>
      <c r="G874">
        <v>0.99</v>
      </c>
      <c r="H874">
        <v>0.99</v>
      </c>
      <c r="I874">
        <v>0.99</v>
      </c>
      <c r="J874">
        <v>0.99</v>
      </c>
      <c r="K874">
        <v>0.99</v>
      </c>
      <c r="L874" s="83">
        <v>0.99</v>
      </c>
      <c r="M874">
        <v>0.99</v>
      </c>
      <c r="N874">
        <v>0.99</v>
      </c>
      <c r="O874">
        <v>0.99</v>
      </c>
      <c r="P874" t="s">
        <v>5319</v>
      </c>
      <c r="Q874" t="s">
        <v>5313</v>
      </c>
      <c r="R874" t="s">
        <v>5314</v>
      </c>
      <c r="S874" t="s">
        <v>5315</v>
      </c>
      <c r="T874" t="s">
        <v>5315</v>
      </c>
    </row>
    <row r="875" spans="1:20" x14ac:dyDescent="0.25">
      <c r="A875" s="83" t="s">
        <v>5714</v>
      </c>
      <c r="B875" t="s">
        <v>5714</v>
      </c>
      <c r="C875" t="s">
        <v>3360</v>
      </c>
      <c r="D875">
        <v>0.99</v>
      </c>
      <c r="E875">
        <v>0.99</v>
      </c>
      <c r="F875">
        <v>0.99</v>
      </c>
      <c r="G875">
        <v>0.99</v>
      </c>
      <c r="H875">
        <v>0.99</v>
      </c>
      <c r="I875">
        <v>0.99</v>
      </c>
      <c r="J875">
        <v>0.99</v>
      </c>
      <c r="K875">
        <v>0.99</v>
      </c>
      <c r="L875" s="83">
        <v>0.99</v>
      </c>
      <c r="M875">
        <v>0.99</v>
      </c>
      <c r="N875">
        <v>0.99</v>
      </c>
      <c r="O875">
        <v>0.99</v>
      </c>
      <c r="P875" t="s">
        <v>5319</v>
      </c>
      <c r="Q875" t="s">
        <v>5313</v>
      </c>
      <c r="R875" t="s">
        <v>5314</v>
      </c>
      <c r="S875" t="s">
        <v>5315</v>
      </c>
      <c r="T875" t="s">
        <v>5315</v>
      </c>
    </row>
    <row r="876" spans="1:20" x14ac:dyDescent="0.25">
      <c r="A876" s="83" t="s">
        <v>5715</v>
      </c>
      <c r="B876" t="s">
        <v>5715</v>
      </c>
      <c r="C876" t="s">
        <v>3360</v>
      </c>
      <c r="D876">
        <v>0.99</v>
      </c>
      <c r="E876">
        <v>0.99</v>
      </c>
      <c r="F876">
        <v>0.99</v>
      </c>
      <c r="G876">
        <v>0.99</v>
      </c>
      <c r="H876">
        <v>0.99</v>
      </c>
      <c r="I876">
        <v>0.99</v>
      </c>
      <c r="J876">
        <v>0.99</v>
      </c>
      <c r="K876">
        <v>0.99</v>
      </c>
      <c r="L876" s="83">
        <v>0.99</v>
      </c>
      <c r="M876">
        <v>0.99</v>
      </c>
      <c r="N876">
        <v>0.99</v>
      </c>
      <c r="O876">
        <v>0.99</v>
      </c>
      <c r="P876" t="s">
        <v>5319</v>
      </c>
      <c r="Q876" t="s">
        <v>5313</v>
      </c>
      <c r="R876" t="s">
        <v>5314</v>
      </c>
      <c r="S876" t="s">
        <v>5315</v>
      </c>
      <c r="T876" t="s">
        <v>5315</v>
      </c>
    </row>
    <row r="877" spans="1:20" x14ac:dyDescent="0.25">
      <c r="A877" s="83" t="s">
        <v>5716</v>
      </c>
      <c r="B877" t="s">
        <v>5716</v>
      </c>
      <c r="C877" t="s">
        <v>3360</v>
      </c>
      <c r="D877">
        <v>0.99</v>
      </c>
      <c r="E877">
        <v>0.99</v>
      </c>
      <c r="F877">
        <v>0.99</v>
      </c>
      <c r="G877">
        <v>0.99</v>
      </c>
      <c r="H877">
        <v>0.99</v>
      </c>
      <c r="I877">
        <v>0.99</v>
      </c>
      <c r="J877">
        <v>0.99</v>
      </c>
      <c r="K877">
        <v>0.99</v>
      </c>
      <c r="L877" s="83">
        <v>0.99</v>
      </c>
      <c r="M877">
        <v>0.99</v>
      </c>
      <c r="N877">
        <v>0.99</v>
      </c>
      <c r="O877">
        <v>0.99</v>
      </c>
      <c r="P877" t="s">
        <v>5319</v>
      </c>
      <c r="Q877" t="s">
        <v>5313</v>
      </c>
      <c r="R877" t="s">
        <v>5314</v>
      </c>
      <c r="S877" t="s">
        <v>5315</v>
      </c>
      <c r="T877" t="s">
        <v>5315</v>
      </c>
    </row>
    <row r="878" spans="1:20" x14ac:dyDescent="0.25">
      <c r="A878" s="83" t="s">
        <v>5717</v>
      </c>
      <c r="B878" t="s">
        <v>5717</v>
      </c>
      <c r="C878" t="s">
        <v>3360</v>
      </c>
      <c r="D878">
        <v>0.99</v>
      </c>
      <c r="E878">
        <v>0.99</v>
      </c>
      <c r="F878">
        <v>0.99</v>
      </c>
      <c r="G878">
        <v>0.99</v>
      </c>
      <c r="H878">
        <v>0.99</v>
      </c>
      <c r="I878">
        <v>0.99</v>
      </c>
      <c r="J878">
        <v>0.99</v>
      </c>
      <c r="K878">
        <v>0.99</v>
      </c>
      <c r="L878" s="83">
        <v>0.99</v>
      </c>
      <c r="M878">
        <v>0.99</v>
      </c>
      <c r="N878">
        <v>0.99</v>
      </c>
      <c r="O878">
        <v>0.99</v>
      </c>
      <c r="P878" t="s">
        <v>5319</v>
      </c>
      <c r="Q878" t="s">
        <v>5313</v>
      </c>
      <c r="R878" t="s">
        <v>5314</v>
      </c>
      <c r="S878" t="s">
        <v>5315</v>
      </c>
      <c r="T878" t="s">
        <v>5315</v>
      </c>
    </row>
    <row r="879" spans="1:20" x14ac:dyDescent="0.25">
      <c r="A879" s="83" t="s">
        <v>5718</v>
      </c>
      <c r="B879" t="s">
        <v>5718</v>
      </c>
      <c r="C879" t="s">
        <v>3360</v>
      </c>
      <c r="D879">
        <v>0.99</v>
      </c>
      <c r="E879">
        <v>0.99</v>
      </c>
      <c r="F879">
        <v>0.99</v>
      </c>
      <c r="G879">
        <v>0.99</v>
      </c>
      <c r="H879">
        <v>0.99</v>
      </c>
      <c r="I879">
        <v>0.99</v>
      </c>
      <c r="J879">
        <v>0.99</v>
      </c>
      <c r="K879">
        <v>0.99</v>
      </c>
      <c r="L879" s="83">
        <v>0.99</v>
      </c>
      <c r="M879">
        <v>0.99</v>
      </c>
      <c r="N879">
        <v>0.99</v>
      </c>
      <c r="O879">
        <v>0.99</v>
      </c>
      <c r="P879" t="s">
        <v>5319</v>
      </c>
      <c r="Q879" t="s">
        <v>5313</v>
      </c>
      <c r="R879" t="s">
        <v>5314</v>
      </c>
      <c r="S879" t="s">
        <v>5315</v>
      </c>
      <c r="T879" t="s">
        <v>5315</v>
      </c>
    </row>
    <row r="880" spans="1:20" x14ac:dyDescent="0.25">
      <c r="A880" s="83" t="s">
        <v>5719</v>
      </c>
      <c r="B880" t="s">
        <v>5719</v>
      </c>
      <c r="C880" t="s">
        <v>3360</v>
      </c>
      <c r="D880">
        <v>0.99</v>
      </c>
      <c r="E880">
        <v>0.99</v>
      </c>
      <c r="F880">
        <v>0.99</v>
      </c>
      <c r="G880">
        <v>0.99</v>
      </c>
      <c r="H880">
        <v>0.99</v>
      </c>
      <c r="I880">
        <v>0.99</v>
      </c>
      <c r="J880">
        <v>0.99</v>
      </c>
      <c r="K880">
        <v>0.99</v>
      </c>
      <c r="L880" s="83">
        <v>0.99</v>
      </c>
      <c r="M880">
        <v>0.99</v>
      </c>
      <c r="N880">
        <v>0.99</v>
      </c>
      <c r="O880">
        <v>0.99</v>
      </c>
      <c r="P880" t="s">
        <v>5319</v>
      </c>
      <c r="Q880" t="s">
        <v>5313</v>
      </c>
      <c r="R880" t="s">
        <v>5314</v>
      </c>
      <c r="S880" t="s">
        <v>5315</v>
      </c>
      <c r="T880" t="s">
        <v>5315</v>
      </c>
    </row>
    <row r="881" spans="1:20" x14ac:dyDescent="0.25">
      <c r="A881" s="83" t="s">
        <v>5720</v>
      </c>
      <c r="B881" t="s">
        <v>5720</v>
      </c>
      <c r="C881" t="s">
        <v>3360</v>
      </c>
      <c r="D881">
        <v>0.99</v>
      </c>
      <c r="E881">
        <v>0.99</v>
      </c>
      <c r="F881">
        <v>0.99</v>
      </c>
      <c r="G881">
        <v>0.99</v>
      </c>
      <c r="H881">
        <v>0.99</v>
      </c>
      <c r="I881">
        <v>0.99</v>
      </c>
      <c r="J881">
        <v>0.99</v>
      </c>
      <c r="K881">
        <v>0.99</v>
      </c>
      <c r="L881" s="83">
        <v>0.99</v>
      </c>
      <c r="M881">
        <v>0.99</v>
      </c>
      <c r="N881">
        <v>0.99</v>
      </c>
      <c r="O881">
        <v>0.99</v>
      </c>
      <c r="P881" t="s">
        <v>5319</v>
      </c>
      <c r="Q881" t="s">
        <v>5313</v>
      </c>
      <c r="R881" t="s">
        <v>5314</v>
      </c>
      <c r="S881" t="s">
        <v>5315</v>
      </c>
      <c r="T881" t="s">
        <v>5315</v>
      </c>
    </row>
    <row r="882" spans="1:20" x14ac:dyDescent="0.25">
      <c r="A882" s="83" t="s">
        <v>5721</v>
      </c>
      <c r="B882" t="s">
        <v>5721</v>
      </c>
      <c r="C882" t="s">
        <v>3360</v>
      </c>
      <c r="D882">
        <v>0.99</v>
      </c>
      <c r="E882">
        <v>0.99</v>
      </c>
      <c r="F882">
        <v>0.99</v>
      </c>
      <c r="G882">
        <v>0.99</v>
      </c>
      <c r="H882">
        <v>0.99</v>
      </c>
      <c r="I882">
        <v>0.99</v>
      </c>
      <c r="J882">
        <v>0.99</v>
      </c>
      <c r="K882">
        <v>0.99</v>
      </c>
      <c r="L882" s="83">
        <v>0.99</v>
      </c>
      <c r="M882">
        <v>0.99</v>
      </c>
      <c r="N882">
        <v>0.99</v>
      </c>
      <c r="O882">
        <v>0.99</v>
      </c>
      <c r="P882" t="s">
        <v>5319</v>
      </c>
      <c r="Q882" t="s">
        <v>5313</v>
      </c>
      <c r="R882" t="s">
        <v>5314</v>
      </c>
      <c r="S882" t="s">
        <v>5315</v>
      </c>
      <c r="T882" t="s">
        <v>5315</v>
      </c>
    </row>
    <row r="883" spans="1:20" x14ac:dyDescent="0.25">
      <c r="A883" s="83" t="s">
        <v>5722</v>
      </c>
      <c r="B883" t="s">
        <v>5722</v>
      </c>
      <c r="C883" t="s">
        <v>3360</v>
      </c>
      <c r="D883">
        <v>0.99</v>
      </c>
      <c r="E883">
        <v>0.99</v>
      </c>
      <c r="F883">
        <v>0.99</v>
      </c>
      <c r="G883">
        <v>0.99</v>
      </c>
      <c r="H883">
        <v>0.99</v>
      </c>
      <c r="I883">
        <v>0.99</v>
      </c>
      <c r="J883">
        <v>0.99</v>
      </c>
      <c r="K883">
        <v>0.99</v>
      </c>
      <c r="L883" s="83">
        <v>0.99</v>
      </c>
      <c r="M883">
        <v>0.99</v>
      </c>
      <c r="N883">
        <v>0.99</v>
      </c>
      <c r="O883">
        <v>0.99</v>
      </c>
      <c r="P883" t="s">
        <v>5319</v>
      </c>
      <c r="Q883" t="s">
        <v>5313</v>
      </c>
      <c r="R883" t="s">
        <v>5314</v>
      </c>
      <c r="S883" t="s">
        <v>5315</v>
      </c>
      <c r="T883" t="s">
        <v>5315</v>
      </c>
    </row>
    <row r="884" spans="1:20" x14ac:dyDescent="0.25">
      <c r="A884" s="83" t="s">
        <v>5723</v>
      </c>
      <c r="B884" t="s">
        <v>5723</v>
      </c>
      <c r="C884" t="s">
        <v>3360</v>
      </c>
      <c r="D884">
        <v>0.99</v>
      </c>
      <c r="E884">
        <v>0.99</v>
      </c>
      <c r="F884">
        <v>0.99</v>
      </c>
      <c r="G884">
        <v>0.99</v>
      </c>
      <c r="H884">
        <v>0.99</v>
      </c>
      <c r="I884">
        <v>0.99</v>
      </c>
      <c r="J884">
        <v>0.99</v>
      </c>
      <c r="K884">
        <v>0.99</v>
      </c>
      <c r="L884" s="83">
        <v>0.99</v>
      </c>
      <c r="M884">
        <v>0.99</v>
      </c>
      <c r="N884">
        <v>0.99</v>
      </c>
      <c r="O884">
        <v>0.99</v>
      </c>
      <c r="P884" t="s">
        <v>5319</v>
      </c>
      <c r="Q884" t="s">
        <v>5313</v>
      </c>
      <c r="R884" t="s">
        <v>5314</v>
      </c>
      <c r="S884" t="s">
        <v>5315</v>
      </c>
      <c r="T884" t="s">
        <v>5315</v>
      </c>
    </row>
    <row r="885" spans="1:20" x14ac:dyDescent="0.25">
      <c r="A885" s="83" t="s">
        <v>5724</v>
      </c>
      <c r="B885" t="s">
        <v>5724</v>
      </c>
      <c r="C885" t="s">
        <v>3360</v>
      </c>
      <c r="D885">
        <v>0.99</v>
      </c>
      <c r="E885">
        <v>0.99</v>
      </c>
      <c r="F885">
        <v>0.99</v>
      </c>
      <c r="G885">
        <v>0.99</v>
      </c>
      <c r="H885">
        <v>0.99</v>
      </c>
      <c r="I885">
        <v>0.99</v>
      </c>
      <c r="J885">
        <v>0.99</v>
      </c>
      <c r="K885">
        <v>0.99</v>
      </c>
      <c r="L885" s="83">
        <v>0.99</v>
      </c>
      <c r="M885">
        <v>0.99</v>
      </c>
      <c r="N885">
        <v>0.99</v>
      </c>
      <c r="O885">
        <v>0.99</v>
      </c>
      <c r="P885" t="s">
        <v>5319</v>
      </c>
      <c r="Q885" t="s">
        <v>5313</v>
      </c>
      <c r="R885" t="s">
        <v>5314</v>
      </c>
      <c r="S885" t="s">
        <v>5315</v>
      </c>
      <c r="T885" t="s">
        <v>5315</v>
      </c>
    </row>
    <row r="886" spans="1:20" x14ac:dyDescent="0.25">
      <c r="A886" s="83" t="s">
        <v>5725</v>
      </c>
      <c r="B886" t="s">
        <v>5725</v>
      </c>
      <c r="C886" t="s">
        <v>3360</v>
      </c>
      <c r="D886">
        <v>0.99</v>
      </c>
      <c r="E886">
        <v>0.99</v>
      </c>
      <c r="F886">
        <v>0.99</v>
      </c>
      <c r="G886">
        <v>0.99</v>
      </c>
      <c r="H886">
        <v>0.99</v>
      </c>
      <c r="I886">
        <v>0.99</v>
      </c>
      <c r="J886">
        <v>0.99</v>
      </c>
      <c r="K886">
        <v>0.99</v>
      </c>
      <c r="L886" s="83">
        <v>0.99</v>
      </c>
      <c r="M886">
        <v>0.99</v>
      </c>
      <c r="N886">
        <v>0.99</v>
      </c>
      <c r="O886">
        <v>0.99</v>
      </c>
      <c r="P886" t="s">
        <v>5319</v>
      </c>
      <c r="Q886" t="s">
        <v>5313</v>
      </c>
      <c r="R886" t="s">
        <v>5314</v>
      </c>
      <c r="S886" t="s">
        <v>5315</v>
      </c>
      <c r="T886" t="s">
        <v>5315</v>
      </c>
    </row>
    <row r="887" spans="1:20" x14ac:dyDescent="0.25">
      <c r="A887" s="83" t="s">
        <v>5726</v>
      </c>
      <c r="B887" t="s">
        <v>5727</v>
      </c>
      <c r="C887" t="s">
        <v>3360</v>
      </c>
      <c r="D887">
        <v>0.99</v>
      </c>
      <c r="E887">
        <v>0.99</v>
      </c>
      <c r="F887">
        <v>0.99</v>
      </c>
      <c r="G887">
        <v>0.99</v>
      </c>
      <c r="H887">
        <v>0.99</v>
      </c>
      <c r="I887">
        <v>0.99</v>
      </c>
      <c r="J887">
        <v>0.99</v>
      </c>
      <c r="K887">
        <v>0.99</v>
      </c>
      <c r="L887" s="83">
        <v>0.99</v>
      </c>
      <c r="M887">
        <v>0.99</v>
      </c>
      <c r="N887">
        <v>0.99</v>
      </c>
      <c r="O887">
        <v>0.99</v>
      </c>
      <c r="P887" t="s">
        <v>5319</v>
      </c>
      <c r="Q887" t="s">
        <v>5313</v>
      </c>
      <c r="R887" t="s">
        <v>5314</v>
      </c>
      <c r="S887" t="s">
        <v>5315</v>
      </c>
      <c r="T887" t="s">
        <v>5315</v>
      </c>
    </row>
    <row r="888" spans="1:20" x14ac:dyDescent="0.25">
      <c r="A888" s="83" t="s">
        <v>5728</v>
      </c>
      <c r="B888" t="s">
        <v>5729</v>
      </c>
      <c r="C888" t="s">
        <v>3360</v>
      </c>
      <c r="D888">
        <v>10</v>
      </c>
      <c r="E888">
        <v>10</v>
      </c>
      <c r="F888">
        <v>10</v>
      </c>
      <c r="G888">
        <v>10</v>
      </c>
      <c r="H888">
        <v>10</v>
      </c>
      <c r="I888">
        <v>10</v>
      </c>
      <c r="J888">
        <v>10</v>
      </c>
      <c r="K888">
        <v>10</v>
      </c>
      <c r="L888" s="83">
        <v>10</v>
      </c>
      <c r="M888">
        <v>10</v>
      </c>
      <c r="N888">
        <v>10</v>
      </c>
      <c r="O888">
        <v>10</v>
      </c>
      <c r="P888" t="s">
        <v>5319</v>
      </c>
      <c r="Q888" t="s">
        <v>5313</v>
      </c>
      <c r="R888" t="s">
        <v>5314</v>
      </c>
      <c r="S888" t="s">
        <v>5315</v>
      </c>
      <c r="T888" t="s">
        <v>5315</v>
      </c>
    </row>
    <row r="889" spans="1:20" x14ac:dyDescent="0.25">
      <c r="A889" s="83" t="s">
        <v>4558</v>
      </c>
      <c r="B889" t="s">
        <v>4558</v>
      </c>
      <c r="C889" t="s">
        <v>3360</v>
      </c>
      <c r="D889">
        <v>0.49</v>
      </c>
      <c r="E889">
        <v>0.47</v>
      </c>
      <c r="F889">
        <v>0.48</v>
      </c>
      <c r="G889">
        <v>0.52</v>
      </c>
      <c r="H889">
        <v>0.42</v>
      </c>
      <c r="I889">
        <v>0.74</v>
      </c>
      <c r="J889">
        <v>0.79</v>
      </c>
      <c r="K889">
        <v>0.77</v>
      </c>
      <c r="L889" s="83">
        <v>0.64</v>
      </c>
      <c r="M889">
        <v>0.43</v>
      </c>
      <c r="N889">
        <v>0.44</v>
      </c>
      <c r="O889">
        <v>0.43</v>
      </c>
      <c r="P889" t="s">
        <v>5319</v>
      </c>
      <c r="Q889" t="s">
        <v>5313</v>
      </c>
      <c r="R889" t="s">
        <v>5314</v>
      </c>
      <c r="S889" t="s">
        <v>5315</v>
      </c>
      <c r="T889" t="s">
        <v>5315</v>
      </c>
    </row>
    <row r="890" spans="1:20" x14ac:dyDescent="0.25">
      <c r="A890" s="83" t="s">
        <v>5730</v>
      </c>
      <c r="B890" t="s">
        <v>5730</v>
      </c>
      <c r="C890" t="s">
        <v>3360</v>
      </c>
      <c r="D890">
        <v>1</v>
      </c>
      <c r="E890">
        <v>1</v>
      </c>
      <c r="F890">
        <v>1</v>
      </c>
      <c r="G890">
        <v>1</v>
      </c>
      <c r="H890">
        <v>1</v>
      </c>
      <c r="I890">
        <v>1</v>
      </c>
      <c r="J890">
        <v>1</v>
      </c>
      <c r="K890">
        <v>1</v>
      </c>
      <c r="L890" s="83">
        <v>1</v>
      </c>
      <c r="M890">
        <v>1</v>
      </c>
      <c r="N890">
        <v>1</v>
      </c>
      <c r="O890">
        <v>1</v>
      </c>
      <c r="P890" t="s">
        <v>5319</v>
      </c>
      <c r="Q890" t="s">
        <v>5313</v>
      </c>
      <c r="R890" t="s">
        <v>5314</v>
      </c>
      <c r="S890" t="s">
        <v>5315</v>
      </c>
      <c r="T890" t="s">
        <v>5315</v>
      </c>
    </row>
    <row r="891" spans="1:20" x14ac:dyDescent="0.25">
      <c r="A891" s="83" t="s">
        <v>5731</v>
      </c>
      <c r="B891" t="s">
        <v>5731</v>
      </c>
      <c r="C891" t="s">
        <v>3360</v>
      </c>
      <c r="D891">
        <v>1</v>
      </c>
      <c r="E891">
        <v>1</v>
      </c>
      <c r="F891">
        <v>1</v>
      </c>
      <c r="G891">
        <v>1</v>
      </c>
      <c r="H891">
        <v>1</v>
      </c>
      <c r="I891">
        <v>1</v>
      </c>
      <c r="J891">
        <v>1</v>
      </c>
      <c r="K891">
        <v>1</v>
      </c>
      <c r="L891" s="83">
        <v>1</v>
      </c>
      <c r="M891">
        <v>1</v>
      </c>
      <c r="N891">
        <v>1</v>
      </c>
      <c r="O891">
        <v>1</v>
      </c>
      <c r="P891" t="s">
        <v>5319</v>
      </c>
      <c r="Q891" t="s">
        <v>5313</v>
      </c>
      <c r="R891" t="s">
        <v>5314</v>
      </c>
      <c r="S891" t="s">
        <v>5315</v>
      </c>
      <c r="T891" t="s">
        <v>5315</v>
      </c>
    </row>
    <row r="892" spans="1:20" x14ac:dyDescent="0.25">
      <c r="A892" s="83" t="s">
        <v>5732</v>
      </c>
      <c r="B892" t="s">
        <v>5732</v>
      </c>
      <c r="C892" t="s">
        <v>3360</v>
      </c>
      <c r="D892">
        <v>0.5</v>
      </c>
      <c r="E892">
        <v>0.5</v>
      </c>
      <c r="F892">
        <v>0.5</v>
      </c>
      <c r="G892">
        <v>0.5</v>
      </c>
      <c r="H892">
        <v>0.5</v>
      </c>
      <c r="I892">
        <v>0.5</v>
      </c>
      <c r="J892">
        <v>0.5</v>
      </c>
      <c r="K892">
        <v>0.5</v>
      </c>
      <c r="L892" s="83">
        <v>0.5</v>
      </c>
      <c r="M892">
        <v>0.5</v>
      </c>
      <c r="N892">
        <v>0.5</v>
      </c>
      <c r="O892">
        <v>0.5</v>
      </c>
      <c r="P892" t="s">
        <v>5319</v>
      </c>
      <c r="Q892" t="s">
        <v>5313</v>
      </c>
      <c r="R892" t="s">
        <v>5314</v>
      </c>
      <c r="S892" t="s">
        <v>5315</v>
      </c>
      <c r="T892" t="s">
        <v>5315</v>
      </c>
    </row>
    <row r="893" spans="1:20" x14ac:dyDescent="0.25">
      <c r="A893" s="83" t="s">
        <v>5733</v>
      </c>
      <c r="B893" t="s">
        <v>5733</v>
      </c>
      <c r="C893" t="s">
        <v>3360</v>
      </c>
      <c r="D893">
        <v>0.99</v>
      </c>
      <c r="E893">
        <v>0.99</v>
      </c>
      <c r="F893">
        <v>0.99</v>
      </c>
      <c r="G893">
        <v>0.99</v>
      </c>
      <c r="H893">
        <v>0.99</v>
      </c>
      <c r="I893">
        <v>0.99</v>
      </c>
      <c r="J893">
        <v>0.99</v>
      </c>
      <c r="K893">
        <v>0.99</v>
      </c>
      <c r="L893" s="83">
        <v>0.99</v>
      </c>
      <c r="M893">
        <v>0.99</v>
      </c>
      <c r="N893">
        <v>0.99</v>
      </c>
      <c r="O893">
        <v>0.99</v>
      </c>
      <c r="P893" t="s">
        <v>5319</v>
      </c>
      <c r="Q893" t="s">
        <v>5313</v>
      </c>
      <c r="R893" t="s">
        <v>5314</v>
      </c>
      <c r="S893" t="s">
        <v>5315</v>
      </c>
      <c r="T893" t="s">
        <v>5315</v>
      </c>
    </row>
    <row r="894" spans="1:20" x14ac:dyDescent="0.25">
      <c r="A894" s="83" t="s">
        <v>5734</v>
      </c>
      <c r="B894" t="s">
        <v>5734</v>
      </c>
      <c r="C894" t="s">
        <v>3360</v>
      </c>
      <c r="D894">
        <v>0.99</v>
      </c>
      <c r="E894">
        <v>0.99</v>
      </c>
      <c r="F894">
        <v>0.99</v>
      </c>
      <c r="G894">
        <v>0.99</v>
      </c>
      <c r="H894">
        <v>0.99</v>
      </c>
      <c r="I894">
        <v>0.99</v>
      </c>
      <c r="J894">
        <v>0.99</v>
      </c>
      <c r="K894">
        <v>0.99</v>
      </c>
      <c r="L894" s="83">
        <v>0.99</v>
      </c>
      <c r="M894">
        <v>0.99</v>
      </c>
      <c r="N894">
        <v>0.99</v>
      </c>
      <c r="O894">
        <v>0.99</v>
      </c>
      <c r="P894" t="s">
        <v>5319</v>
      </c>
      <c r="Q894" t="s">
        <v>5313</v>
      </c>
      <c r="R894" t="s">
        <v>5314</v>
      </c>
      <c r="S894" t="s">
        <v>5315</v>
      </c>
      <c r="T894" t="s">
        <v>5315</v>
      </c>
    </row>
    <row r="895" spans="1:20" x14ac:dyDescent="0.25">
      <c r="A895" s="83" t="s">
        <v>5735</v>
      </c>
      <c r="B895" t="s">
        <v>5735</v>
      </c>
      <c r="C895" t="s">
        <v>3360</v>
      </c>
      <c r="D895">
        <v>0.99</v>
      </c>
      <c r="E895">
        <v>0.99</v>
      </c>
      <c r="F895">
        <v>0.99</v>
      </c>
      <c r="G895">
        <v>0.99</v>
      </c>
      <c r="H895">
        <v>0.99</v>
      </c>
      <c r="I895">
        <v>0.99</v>
      </c>
      <c r="J895">
        <v>0.99</v>
      </c>
      <c r="K895">
        <v>0.99</v>
      </c>
      <c r="L895" s="83">
        <v>0.99</v>
      </c>
      <c r="M895">
        <v>0.99</v>
      </c>
      <c r="N895">
        <v>0.99</v>
      </c>
      <c r="O895">
        <v>0.99</v>
      </c>
      <c r="P895" t="s">
        <v>5319</v>
      </c>
      <c r="Q895" t="s">
        <v>5313</v>
      </c>
      <c r="R895" t="s">
        <v>5314</v>
      </c>
      <c r="S895" t="s">
        <v>5315</v>
      </c>
      <c r="T895" t="s">
        <v>5315</v>
      </c>
    </row>
    <row r="896" spans="1:20" x14ac:dyDescent="0.25">
      <c r="A896" s="83" t="s">
        <v>5736</v>
      </c>
      <c r="B896" t="s">
        <v>5736</v>
      </c>
      <c r="C896" t="s">
        <v>3360</v>
      </c>
      <c r="D896">
        <v>0.99</v>
      </c>
      <c r="E896">
        <v>0.99</v>
      </c>
      <c r="F896">
        <v>0.99</v>
      </c>
      <c r="G896">
        <v>0.99</v>
      </c>
      <c r="H896">
        <v>0.99</v>
      </c>
      <c r="I896">
        <v>0.99</v>
      </c>
      <c r="J896">
        <v>0.99</v>
      </c>
      <c r="K896">
        <v>0.99</v>
      </c>
      <c r="L896" s="83">
        <v>0.99</v>
      </c>
      <c r="M896">
        <v>0.99</v>
      </c>
      <c r="N896">
        <v>0.99</v>
      </c>
      <c r="O896">
        <v>0.99</v>
      </c>
      <c r="P896" t="s">
        <v>5319</v>
      </c>
      <c r="Q896" t="s">
        <v>5313</v>
      </c>
      <c r="R896" t="s">
        <v>5314</v>
      </c>
      <c r="S896" t="s">
        <v>5315</v>
      </c>
      <c r="T896" t="s">
        <v>5315</v>
      </c>
    </row>
    <row r="897" spans="1:20" x14ac:dyDescent="0.25">
      <c r="A897" s="83" t="s">
        <v>5737</v>
      </c>
      <c r="B897" t="s">
        <v>5737</v>
      </c>
      <c r="C897" t="s">
        <v>3360</v>
      </c>
      <c r="D897">
        <v>0.99</v>
      </c>
      <c r="E897">
        <v>0.99</v>
      </c>
      <c r="F897">
        <v>0.99</v>
      </c>
      <c r="G897">
        <v>0.99</v>
      </c>
      <c r="H897">
        <v>0.99</v>
      </c>
      <c r="I897">
        <v>0.99</v>
      </c>
      <c r="J897">
        <v>0.99</v>
      </c>
      <c r="K897">
        <v>0.99</v>
      </c>
      <c r="L897" s="83">
        <v>0.99</v>
      </c>
      <c r="M897">
        <v>0.99</v>
      </c>
      <c r="N897">
        <v>0.99</v>
      </c>
      <c r="O897">
        <v>0.99</v>
      </c>
      <c r="P897" t="s">
        <v>5319</v>
      </c>
      <c r="Q897" t="s">
        <v>5313</v>
      </c>
      <c r="R897" t="s">
        <v>5314</v>
      </c>
      <c r="S897" t="s">
        <v>5315</v>
      </c>
      <c r="T897" t="s">
        <v>5315</v>
      </c>
    </row>
    <row r="898" spans="1:20" x14ac:dyDescent="0.25">
      <c r="A898" s="83" t="s">
        <v>5738</v>
      </c>
      <c r="B898" t="s">
        <v>5738</v>
      </c>
      <c r="C898" t="s">
        <v>3360</v>
      </c>
      <c r="D898">
        <v>0.99</v>
      </c>
      <c r="E898">
        <v>0.99</v>
      </c>
      <c r="F898">
        <v>0.99</v>
      </c>
      <c r="G898">
        <v>0.99</v>
      </c>
      <c r="H898">
        <v>0.99</v>
      </c>
      <c r="I898">
        <v>0.99</v>
      </c>
      <c r="J898">
        <v>0.99</v>
      </c>
      <c r="K898">
        <v>0.99</v>
      </c>
      <c r="L898" s="83">
        <v>0.99</v>
      </c>
      <c r="M898">
        <v>0.99</v>
      </c>
      <c r="N898">
        <v>0.99</v>
      </c>
      <c r="O898">
        <v>0.99</v>
      </c>
      <c r="P898" t="s">
        <v>5319</v>
      </c>
      <c r="Q898" t="s">
        <v>5313</v>
      </c>
      <c r="R898" t="s">
        <v>5314</v>
      </c>
      <c r="S898" t="s">
        <v>5315</v>
      </c>
      <c r="T898" t="s">
        <v>5315</v>
      </c>
    </row>
    <row r="899" spans="1:20" x14ac:dyDescent="0.25">
      <c r="A899" s="83" t="s">
        <v>5739</v>
      </c>
      <c r="B899" t="s">
        <v>5739</v>
      </c>
      <c r="C899" t="s">
        <v>3360</v>
      </c>
      <c r="D899">
        <v>0.99</v>
      </c>
      <c r="E899">
        <v>0.99</v>
      </c>
      <c r="F899">
        <v>0.99</v>
      </c>
      <c r="G899">
        <v>0.99</v>
      </c>
      <c r="H899">
        <v>0.99</v>
      </c>
      <c r="I899">
        <v>0.99</v>
      </c>
      <c r="J899">
        <v>0.99</v>
      </c>
      <c r="K899">
        <v>0.99</v>
      </c>
      <c r="L899" s="83">
        <v>0.99</v>
      </c>
      <c r="M899">
        <v>0.99</v>
      </c>
      <c r="N899">
        <v>0.99</v>
      </c>
      <c r="O899">
        <v>0.99</v>
      </c>
      <c r="P899" t="s">
        <v>5319</v>
      </c>
      <c r="Q899" t="s">
        <v>5313</v>
      </c>
      <c r="R899" t="s">
        <v>5314</v>
      </c>
      <c r="S899" t="s">
        <v>5315</v>
      </c>
      <c r="T899" t="s">
        <v>5315</v>
      </c>
    </row>
    <row r="900" spans="1:20" x14ac:dyDescent="0.25">
      <c r="A900" s="83" t="s">
        <v>5740</v>
      </c>
      <c r="B900" t="s">
        <v>5740</v>
      </c>
      <c r="C900" t="s">
        <v>3360</v>
      </c>
      <c r="D900">
        <v>0.99</v>
      </c>
      <c r="E900">
        <v>0.99</v>
      </c>
      <c r="F900">
        <v>0.99</v>
      </c>
      <c r="G900">
        <v>0.99</v>
      </c>
      <c r="H900">
        <v>0.99</v>
      </c>
      <c r="I900">
        <v>0.99</v>
      </c>
      <c r="J900">
        <v>0.99</v>
      </c>
      <c r="K900">
        <v>0.99</v>
      </c>
      <c r="L900" s="83">
        <v>0.99</v>
      </c>
      <c r="M900">
        <v>0.99</v>
      </c>
      <c r="N900">
        <v>0.99</v>
      </c>
      <c r="O900">
        <v>0.99</v>
      </c>
      <c r="P900" t="s">
        <v>5319</v>
      </c>
      <c r="Q900" t="s">
        <v>5313</v>
      </c>
      <c r="R900" t="s">
        <v>5314</v>
      </c>
      <c r="S900" t="s">
        <v>5315</v>
      </c>
      <c r="T900" t="s">
        <v>5315</v>
      </c>
    </row>
    <row r="901" spans="1:20" x14ac:dyDescent="0.25">
      <c r="A901" s="83" t="s">
        <v>5741</v>
      </c>
      <c r="B901" t="s">
        <v>5741</v>
      </c>
      <c r="C901" t="s">
        <v>3360</v>
      </c>
      <c r="D901">
        <v>0.99</v>
      </c>
      <c r="E901">
        <v>0.99</v>
      </c>
      <c r="F901">
        <v>0.99</v>
      </c>
      <c r="G901">
        <v>0.99</v>
      </c>
      <c r="H901">
        <v>0.99</v>
      </c>
      <c r="I901">
        <v>0.99</v>
      </c>
      <c r="J901">
        <v>0.99</v>
      </c>
      <c r="K901">
        <v>0.99</v>
      </c>
      <c r="L901" s="83">
        <v>0.99</v>
      </c>
      <c r="M901">
        <v>0.99</v>
      </c>
      <c r="N901">
        <v>0.99</v>
      </c>
      <c r="O901">
        <v>0.99</v>
      </c>
      <c r="P901" t="s">
        <v>5319</v>
      </c>
      <c r="Q901" t="s">
        <v>5313</v>
      </c>
      <c r="R901" t="s">
        <v>5314</v>
      </c>
      <c r="S901" t="s">
        <v>5315</v>
      </c>
      <c r="T901" t="s">
        <v>5315</v>
      </c>
    </row>
    <row r="902" spans="1:20" x14ac:dyDescent="0.25">
      <c r="A902" s="83" t="s">
        <v>5742</v>
      </c>
      <c r="B902" t="s">
        <v>5742</v>
      </c>
      <c r="C902" t="s">
        <v>3360</v>
      </c>
      <c r="D902">
        <v>0.99</v>
      </c>
      <c r="E902">
        <v>0.99</v>
      </c>
      <c r="F902">
        <v>0.99</v>
      </c>
      <c r="G902">
        <v>0.99</v>
      </c>
      <c r="H902">
        <v>0.99</v>
      </c>
      <c r="I902">
        <v>0.99</v>
      </c>
      <c r="J902">
        <v>0.99</v>
      </c>
      <c r="K902">
        <v>0.99</v>
      </c>
      <c r="L902" s="83">
        <v>0.99</v>
      </c>
      <c r="M902">
        <v>0.99</v>
      </c>
      <c r="N902">
        <v>0.99</v>
      </c>
      <c r="O902">
        <v>0.99</v>
      </c>
      <c r="P902" t="s">
        <v>5319</v>
      </c>
      <c r="Q902" t="s">
        <v>5313</v>
      </c>
      <c r="R902" t="s">
        <v>5314</v>
      </c>
      <c r="S902" t="s">
        <v>5315</v>
      </c>
      <c r="T902" t="s">
        <v>5315</v>
      </c>
    </row>
    <row r="903" spans="1:20" x14ac:dyDescent="0.25">
      <c r="A903" s="83" t="s">
        <v>5743</v>
      </c>
      <c r="B903" t="s">
        <v>5743</v>
      </c>
      <c r="C903" t="s">
        <v>3360</v>
      </c>
      <c r="D903">
        <v>0.99</v>
      </c>
      <c r="E903">
        <v>0.99</v>
      </c>
      <c r="F903">
        <v>0.99</v>
      </c>
      <c r="G903">
        <v>0.99</v>
      </c>
      <c r="H903">
        <v>0.99</v>
      </c>
      <c r="I903">
        <v>0.99</v>
      </c>
      <c r="J903">
        <v>0.99</v>
      </c>
      <c r="K903">
        <v>0.99</v>
      </c>
      <c r="L903" s="83">
        <v>0.99</v>
      </c>
      <c r="M903">
        <v>0.99</v>
      </c>
      <c r="N903">
        <v>0.99</v>
      </c>
      <c r="O903">
        <v>0.99</v>
      </c>
      <c r="P903" t="s">
        <v>5319</v>
      </c>
      <c r="Q903" t="s">
        <v>5313</v>
      </c>
      <c r="R903" t="s">
        <v>5314</v>
      </c>
      <c r="S903" t="s">
        <v>5315</v>
      </c>
      <c r="T903" t="s">
        <v>5315</v>
      </c>
    </row>
    <row r="904" spans="1:20" x14ac:dyDescent="0.25">
      <c r="A904" s="83" t="s">
        <v>5744</v>
      </c>
      <c r="B904" t="s">
        <v>5744</v>
      </c>
      <c r="C904" t="s">
        <v>3360</v>
      </c>
      <c r="D904">
        <v>9.99</v>
      </c>
      <c r="E904">
        <v>9.99</v>
      </c>
      <c r="F904">
        <v>9.99</v>
      </c>
      <c r="G904">
        <v>9.99</v>
      </c>
      <c r="H904">
        <v>9.99</v>
      </c>
      <c r="I904">
        <v>9.99</v>
      </c>
      <c r="J904">
        <v>9.99</v>
      </c>
      <c r="K904">
        <v>9.99</v>
      </c>
      <c r="L904" s="83">
        <v>9.99</v>
      </c>
      <c r="M904">
        <v>9.99</v>
      </c>
      <c r="N904">
        <v>9.99</v>
      </c>
      <c r="O904">
        <v>9.99</v>
      </c>
      <c r="P904" t="s">
        <v>5319</v>
      </c>
      <c r="Q904" t="s">
        <v>5313</v>
      </c>
      <c r="R904" t="s">
        <v>5314</v>
      </c>
      <c r="S904" t="s">
        <v>5315</v>
      </c>
      <c r="T904" t="s">
        <v>5315</v>
      </c>
    </row>
    <row r="905" spans="1:20" x14ac:dyDescent="0.25">
      <c r="A905" s="83" t="s">
        <v>5745</v>
      </c>
      <c r="B905" t="s">
        <v>5745</v>
      </c>
      <c r="C905" t="s">
        <v>3360</v>
      </c>
      <c r="D905">
        <v>9.99</v>
      </c>
      <c r="E905">
        <v>9.99</v>
      </c>
      <c r="F905">
        <v>9.99</v>
      </c>
      <c r="G905">
        <v>9.99</v>
      </c>
      <c r="H905">
        <v>9.99</v>
      </c>
      <c r="I905">
        <v>9.99</v>
      </c>
      <c r="J905">
        <v>9.99</v>
      </c>
      <c r="K905">
        <v>9.99</v>
      </c>
      <c r="L905" s="83">
        <v>9.99</v>
      </c>
      <c r="M905">
        <v>9.99</v>
      </c>
      <c r="N905">
        <v>9.99</v>
      </c>
      <c r="O905">
        <v>9.99</v>
      </c>
      <c r="P905" t="s">
        <v>5319</v>
      </c>
      <c r="Q905" t="s">
        <v>5313</v>
      </c>
      <c r="R905" t="s">
        <v>5314</v>
      </c>
      <c r="S905" t="s">
        <v>5315</v>
      </c>
      <c r="T905" t="s">
        <v>5315</v>
      </c>
    </row>
    <row r="906" spans="1:20" x14ac:dyDescent="0.25">
      <c r="A906" s="83" t="s">
        <v>5746</v>
      </c>
      <c r="B906" t="s">
        <v>5746</v>
      </c>
      <c r="C906" t="s">
        <v>3360</v>
      </c>
      <c r="D906">
        <v>0.99</v>
      </c>
      <c r="E906">
        <v>0.99</v>
      </c>
      <c r="F906">
        <v>0.99</v>
      </c>
      <c r="G906">
        <v>0.99</v>
      </c>
      <c r="H906">
        <v>0.99</v>
      </c>
      <c r="I906">
        <v>0.99</v>
      </c>
      <c r="J906">
        <v>0.99</v>
      </c>
      <c r="K906">
        <v>0.99</v>
      </c>
      <c r="L906" s="83">
        <v>0.99</v>
      </c>
      <c r="M906">
        <v>0.99</v>
      </c>
      <c r="N906">
        <v>0.99</v>
      </c>
      <c r="O906">
        <v>0.99</v>
      </c>
      <c r="P906" t="s">
        <v>5319</v>
      </c>
      <c r="Q906" t="s">
        <v>5313</v>
      </c>
      <c r="R906" t="s">
        <v>5314</v>
      </c>
      <c r="S906" t="s">
        <v>5315</v>
      </c>
      <c r="T906" t="s">
        <v>5315</v>
      </c>
    </row>
    <row r="907" spans="1:20" x14ac:dyDescent="0.25">
      <c r="A907" s="83" t="s">
        <v>5747</v>
      </c>
      <c r="B907" t="s">
        <v>5747</v>
      </c>
      <c r="C907" t="s">
        <v>3360</v>
      </c>
      <c r="D907">
        <v>0.99</v>
      </c>
      <c r="E907">
        <v>0.99</v>
      </c>
      <c r="F907">
        <v>0.99</v>
      </c>
      <c r="G907">
        <v>0.99</v>
      </c>
      <c r="H907">
        <v>0.99</v>
      </c>
      <c r="I907">
        <v>0.99</v>
      </c>
      <c r="J907">
        <v>0.99</v>
      </c>
      <c r="K907">
        <v>0.99</v>
      </c>
      <c r="L907" s="83">
        <v>0.99</v>
      </c>
      <c r="M907">
        <v>0.99</v>
      </c>
      <c r="N907">
        <v>0.99</v>
      </c>
      <c r="O907">
        <v>0.99</v>
      </c>
      <c r="P907" t="s">
        <v>5319</v>
      </c>
      <c r="Q907" t="s">
        <v>5313</v>
      </c>
      <c r="R907" t="s">
        <v>5314</v>
      </c>
      <c r="S907" t="s">
        <v>5315</v>
      </c>
      <c r="T907" t="s">
        <v>5315</v>
      </c>
    </row>
    <row r="908" spans="1:20" x14ac:dyDescent="0.25">
      <c r="A908" s="83" t="s">
        <v>5748</v>
      </c>
      <c r="B908" t="s">
        <v>5748</v>
      </c>
      <c r="C908" t="s">
        <v>3360</v>
      </c>
      <c r="D908">
        <v>0.99</v>
      </c>
      <c r="E908">
        <v>0.99</v>
      </c>
      <c r="F908">
        <v>0.99</v>
      </c>
      <c r="G908">
        <v>0.99</v>
      </c>
      <c r="H908">
        <v>0.99</v>
      </c>
      <c r="I908">
        <v>0.99</v>
      </c>
      <c r="J908">
        <v>0.99</v>
      </c>
      <c r="K908">
        <v>0.99</v>
      </c>
      <c r="L908" s="83">
        <v>0.99</v>
      </c>
      <c r="M908">
        <v>0.99</v>
      </c>
      <c r="N908">
        <v>0.99</v>
      </c>
      <c r="O908">
        <v>0.99</v>
      </c>
      <c r="P908" t="s">
        <v>5319</v>
      </c>
      <c r="Q908" t="s">
        <v>5313</v>
      </c>
      <c r="R908" t="s">
        <v>5314</v>
      </c>
      <c r="S908" t="s">
        <v>5315</v>
      </c>
      <c r="T908" t="s">
        <v>5315</v>
      </c>
    </row>
    <row r="909" spans="1:20" x14ac:dyDescent="0.25">
      <c r="A909" s="83" t="s">
        <v>5749</v>
      </c>
      <c r="B909" t="s">
        <v>5749</v>
      </c>
      <c r="C909" t="s">
        <v>3360</v>
      </c>
      <c r="D909">
        <v>0.99</v>
      </c>
      <c r="E909">
        <v>0.99</v>
      </c>
      <c r="F909">
        <v>0.99</v>
      </c>
      <c r="G909">
        <v>0.99</v>
      </c>
      <c r="H909">
        <v>0.99</v>
      </c>
      <c r="I909">
        <v>0.99</v>
      </c>
      <c r="J909">
        <v>0.99</v>
      </c>
      <c r="K909">
        <v>0.99</v>
      </c>
      <c r="L909" s="83">
        <v>0.99</v>
      </c>
      <c r="M909">
        <v>0.99</v>
      </c>
      <c r="N909">
        <v>0.99</v>
      </c>
      <c r="O909">
        <v>0.99</v>
      </c>
      <c r="P909" t="s">
        <v>5319</v>
      </c>
      <c r="Q909" t="s">
        <v>5313</v>
      </c>
      <c r="R909" t="s">
        <v>5314</v>
      </c>
      <c r="S909" t="s">
        <v>5315</v>
      </c>
      <c r="T909" t="s">
        <v>5315</v>
      </c>
    </row>
    <row r="910" spans="1:20" x14ac:dyDescent="0.25">
      <c r="A910" s="83" t="s">
        <v>5750</v>
      </c>
      <c r="B910" t="s">
        <v>5750</v>
      </c>
      <c r="C910" t="s">
        <v>3360</v>
      </c>
      <c r="D910">
        <v>0.99</v>
      </c>
      <c r="E910">
        <v>0.99</v>
      </c>
      <c r="F910">
        <v>0.99</v>
      </c>
      <c r="G910">
        <v>0.99</v>
      </c>
      <c r="H910">
        <v>0.99</v>
      </c>
      <c r="I910">
        <v>0.99</v>
      </c>
      <c r="J910">
        <v>0.99</v>
      </c>
      <c r="K910">
        <v>0.99</v>
      </c>
      <c r="L910" s="83">
        <v>0.99</v>
      </c>
      <c r="M910">
        <v>0.99</v>
      </c>
      <c r="N910">
        <v>0.99</v>
      </c>
      <c r="O910">
        <v>0.99</v>
      </c>
      <c r="P910" t="s">
        <v>5319</v>
      </c>
      <c r="Q910" t="s">
        <v>5313</v>
      </c>
      <c r="R910" t="s">
        <v>5314</v>
      </c>
      <c r="S910" t="s">
        <v>5315</v>
      </c>
      <c r="T910" t="s">
        <v>5315</v>
      </c>
    </row>
    <row r="911" spans="1:20" x14ac:dyDescent="0.25">
      <c r="A911" s="83" t="s">
        <v>4568</v>
      </c>
      <c r="B911" t="s">
        <v>4568</v>
      </c>
      <c r="C911" t="s">
        <v>3360</v>
      </c>
      <c r="D911">
        <v>3</v>
      </c>
      <c r="E911">
        <v>3</v>
      </c>
      <c r="F911">
        <v>3</v>
      </c>
      <c r="G911">
        <v>3</v>
      </c>
      <c r="H911">
        <v>3</v>
      </c>
      <c r="I911">
        <v>3</v>
      </c>
      <c r="J911">
        <v>3</v>
      </c>
      <c r="K911">
        <v>3</v>
      </c>
      <c r="L911" s="83">
        <v>3</v>
      </c>
      <c r="M911">
        <v>3</v>
      </c>
      <c r="N911">
        <v>3</v>
      </c>
      <c r="O911">
        <v>3</v>
      </c>
      <c r="P911" t="s">
        <v>5319</v>
      </c>
      <c r="Q911" t="s">
        <v>5313</v>
      </c>
      <c r="R911" t="s">
        <v>5314</v>
      </c>
      <c r="S911" t="s">
        <v>5315</v>
      </c>
      <c r="T911" t="s">
        <v>5315</v>
      </c>
    </row>
    <row r="912" spans="1:20" x14ac:dyDescent="0.25">
      <c r="A912" s="83" t="s">
        <v>4571</v>
      </c>
      <c r="B912" t="s">
        <v>4572</v>
      </c>
      <c r="C912" t="s">
        <v>3360</v>
      </c>
      <c r="D912">
        <v>0.96</v>
      </c>
      <c r="E912">
        <v>0.96</v>
      </c>
      <c r="F912">
        <v>0.96</v>
      </c>
      <c r="G912">
        <v>0.96</v>
      </c>
      <c r="H912">
        <v>0.96</v>
      </c>
      <c r="I912">
        <v>0.96</v>
      </c>
      <c r="J912">
        <v>0.96</v>
      </c>
      <c r="K912">
        <v>0.96</v>
      </c>
      <c r="L912" s="83">
        <v>0.96</v>
      </c>
      <c r="M912">
        <v>0.96</v>
      </c>
      <c r="N912">
        <v>0.96</v>
      </c>
      <c r="O912">
        <v>0.96</v>
      </c>
      <c r="P912" t="s">
        <v>5319</v>
      </c>
      <c r="Q912" t="s">
        <v>5313</v>
      </c>
      <c r="R912" t="s">
        <v>5314</v>
      </c>
      <c r="S912" t="s">
        <v>5315</v>
      </c>
      <c r="T912" t="s">
        <v>5315</v>
      </c>
    </row>
    <row r="913" spans="1:20" x14ac:dyDescent="0.25">
      <c r="A913" s="83" t="s">
        <v>5751</v>
      </c>
      <c r="B913" t="s">
        <v>5751</v>
      </c>
      <c r="C913" t="s">
        <v>3360</v>
      </c>
      <c r="D913">
        <v>1.24</v>
      </c>
      <c r="E913">
        <v>1.2</v>
      </c>
      <c r="F913">
        <v>1.22</v>
      </c>
      <c r="G913">
        <v>0.22</v>
      </c>
      <c r="H913">
        <v>1.21</v>
      </c>
      <c r="I913">
        <v>2.31</v>
      </c>
      <c r="J913">
        <v>2.31</v>
      </c>
      <c r="K913">
        <v>2.46</v>
      </c>
      <c r="L913" s="83">
        <v>1.98</v>
      </c>
      <c r="M913">
        <v>1.22</v>
      </c>
      <c r="N913">
        <v>1.1100000000000001</v>
      </c>
      <c r="O913">
        <v>1.1000000000000001</v>
      </c>
      <c r="P913" t="s">
        <v>5319</v>
      </c>
      <c r="Q913" t="s">
        <v>5313</v>
      </c>
      <c r="R913" t="s">
        <v>5314</v>
      </c>
      <c r="S913" t="s">
        <v>5315</v>
      </c>
      <c r="T913" t="s">
        <v>5315</v>
      </c>
    </row>
    <row r="914" spans="1:20" x14ac:dyDescent="0.25">
      <c r="A914" s="83" t="s">
        <v>5752</v>
      </c>
      <c r="B914" t="s">
        <v>5752</v>
      </c>
      <c r="C914" t="s">
        <v>3360</v>
      </c>
      <c r="D914">
        <v>3</v>
      </c>
      <c r="E914">
        <v>3</v>
      </c>
      <c r="F914">
        <v>3</v>
      </c>
      <c r="G914">
        <v>3</v>
      </c>
      <c r="H914">
        <v>3</v>
      </c>
      <c r="I914">
        <v>3</v>
      </c>
      <c r="J914">
        <v>3</v>
      </c>
      <c r="K914">
        <v>3</v>
      </c>
      <c r="L914" s="83">
        <v>3</v>
      </c>
      <c r="M914">
        <v>3</v>
      </c>
      <c r="N914">
        <v>3</v>
      </c>
      <c r="O914">
        <v>3</v>
      </c>
      <c r="P914" t="s">
        <v>5319</v>
      </c>
      <c r="Q914" t="s">
        <v>5313</v>
      </c>
      <c r="R914" t="s">
        <v>5314</v>
      </c>
      <c r="S914" t="s">
        <v>5315</v>
      </c>
      <c r="T914" t="s">
        <v>5315</v>
      </c>
    </row>
    <row r="915" spans="1:20" x14ac:dyDescent="0.25">
      <c r="A915" s="83" t="s">
        <v>5753</v>
      </c>
      <c r="B915" t="s">
        <v>5753</v>
      </c>
      <c r="C915" t="s">
        <v>3360</v>
      </c>
      <c r="D915">
        <v>1</v>
      </c>
      <c r="E915">
        <v>1</v>
      </c>
      <c r="F915">
        <v>1</v>
      </c>
      <c r="G915">
        <v>1</v>
      </c>
      <c r="H915">
        <v>1</v>
      </c>
      <c r="I915">
        <v>1</v>
      </c>
      <c r="J915">
        <v>1</v>
      </c>
      <c r="K915">
        <v>1</v>
      </c>
      <c r="L915" s="83">
        <v>1</v>
      </c>
      <c r="M915">
        <v>1</v>
      </c>
      <c r="N915">
        <v>1</v>
      </c>
      <c r="O915">
        <v>1</v>
      </c>
      <c r="P915" t="s">
        <v>5319</v>
      </c>
      <c r="Q915" t="s">
        <v>5313</v>
      </c>
      <c r="R915" t="s">
        <v>5314</v>
      </c>
      <c r="S915" t="s">
        <v>5315</v>
      </c>
      <c r="T915" t="s">
        <v>5315</v>
      </c>
    </row>
    <row r="916" spans="1:20" x14ac:dyDescent="0.25">
      <c r="A916" s="83" t="s">
        <v>5754</v>
      </c>
      <c r="B916" t="s">
        <v>5755</v>
      </c>
      <c r="C916" t="s">
        <v>3360</v>
      </c>
      <c r="D916">
        <v>0.5</v>
      </c>
      <c r="E916">
        <v>0.5</v>
      </c>
      <c r="F916">
        <v>0.5</v>
      </c>
      <c r="G916">
        <v>0.5</v>
      </c>
      <c r="H916">
        <v>0.5</v>
      </c>
      <c r="I916">
        <v>0.5</v>
      </c>
      <c r="J916">
        <v>0.5</v>
      </c>
      <c r="K916">
        <v>0.5</v>
      </c>
      <c r="L916" s="83">
        <v>0.5</v>
      </c>
      <c r="M916">
        <v>0.5</v>
      </c>
      <c r="N916">
        <v>0.5</v>
      </c>
      <c r="O916">
        <v>0.5</v>
      </c>
      <c r="P916" t="s">
        <v>5319</v>
      </c>
      <c r="Q916" t="s">
        <v>5313</v>
      </c>
      <c r="R916" t="s">
        <v>5314</v>
      </c>
      <c r="S916" t="s">
        <v>5315</v>
      </c>
      <c r="T916" t="s">
        <v>5315</v>
      </c>
    </row>
    <row r="917" spans="1:20" x14ac:dyDescent="0.25">
      <c r="A917" s="83" t="s">
        <v>5756</v>
      </c>
      <c r="B917" t="s">
        <v>5757</v>
      </c>
      <c r="C917" t="s">
        <v>3360</v>
      </c>
      <c r="D917">
        <v>0.5</v>
      </c>
      <c r="E917">
        <v>0.5</v>
      </c>
      <c r="F917">
        <v>0.5</v>
      </c>
      <c r="G917">
        <v>0.5</v>
      </c>
      <c r="H917">
        <v>0.5</v>
      </c>
      <c r="I917">
        <v>0.5</v>
      </c>
      <c r="J917">
        <v>0.5</v>
      </c>
      <c r="K917">
        <v>0.5</v>
      </c>
      <c r="L917" s="83">
        <v>0.5</v>
      </c>
      <c r="M917">
        <v>0.5</v>
      </c>
      <c r="N917">
        <v>0.5</v>
      </c>
      <c r="O917">
        <v>0.5</v>
      </c>
      <c r="P917" t="s">
        <v>5319</v>
      </c>
      <c r="Q917" t="s">
        <v>5313</v>
      </c>
      <c r="R917" t="s">
        <v>5314</v>
      </c>
      <c r="S917" t="s">
        <v>5315</v>
      </c>
      <c r="T917" t="s">
        <v>5315</v>
      </c>
    </row>
    <row r="918" spans="1:20" x14ac:dyDescent="0.25">
      <c r="A918" s="83" t="s">
        <v>5758</v>
      </c>
      <c r="B918" t="s">
        <v>5759</v>
      </c>
      <c r="C918" t="s">
        <v>3360</v>
      </c>
      <c r="D918">
        <v>0.4</v>
      </c>
      <c r="E918">
        <v>0.4</v>
      </c>
      <c r="F918">
        <v>0.4</v>
      </c>
      <c r="G918">
        <v>0.4</v>
      </c>
      <c r="H918">
        <v>0.4</v>
      </c>
      <c r="I918">
        <v>0.4</v>
      </c>
      <c r="J918">
        <v>0.4</v>
      </c>
      <c r="K918">
        <v>0.4</v>
      </c>
      <c r="L918" s="83">
        <v>0.4</v>
      </c>
      <c r="M918">
        <v>0.4</v>
      </c>
      <c r="N918">
        <v>0.4</v>
      </c>
      <c r="O918">
        <v>0.4</v>
      </c>
      <c r="P918" t="s">
        <v>5319</v>
      </c>
      <c r="Q918" t="s">
        <v>5313</v>
      </c>
      <c r="R918" t="s">
        <v>5314</v>
      </c>
      <c r="S918" t="s">
        <v>5315</v>
      </c>
      <c r="T918" t="s">
        <v>5315</v>
      </c>
    </row>
    <row r="919" spans="1:20" x14ac:dyDescent="0.25">
      <c r="A919" s="83" t="s">
        <v>5760</v>
      </c>
      <c r="B919" t="s">
        <v>5760</v>
      </c>
      <c r="C919" t="s">
        <v>3360</v>
      </c>
      <c r="D919">
        <v>0.5</v>
      </c>
      <c r="E919">
        <v>0.5</v>
      </c>
      <c r="F919">
        <v>0.5</v>
      </c>
      <c r="G919">
        <v>0.5</v>
      </c>
      <c r="H919">
        <v>0.5</v>
      </c>
      <c r="I919">
        <v>0.5</v>
      </c>
      <c r="J919">
        <v>0.5</v>
      </c>
      <c r="K919">
        <v>0.5</v>
      </c>
      <c r="L919" s="83">
        <v>0.5</v>
      </c>
      <c r="M919">
        <v>0.5</v>
      </c>
      <c r="N919">
        <v>0.5</v>
      </c>
      <c r="O919">
        <v>0.5</v>
      </c>
      <c r="P919" t="s">
        <v>5319</v>
      </c>
      <c r="Q919" t="s">
        <v>5313</v>
      </c>
      <c r="R919" t="s">
        <v>5314</v>
      </c>
      <c r="S919" t="s">
        <v>5315</v>
      </c>
      <c r="T919" t="s">
        <v>5315</v>
      </c>
    </row>
    <row r="920" spans="1:20" x14ac:dyDescent="0.25">
      <c r="A920" s="83" t="s">
        <v>5761</v>
      </c>
      <c r="B920" t="s">
        <v>5761</v>
      </c>
      <c r="C920" t="s">
        <v>3360</v>
      </c>
      <c r="D920">
        <v>0.99</v>
      </c>
      <c r="E920">
        <v>0.99</v>
      </c>
      <c r="F920">
        <v>0.99</v>
      </c>
      <c r="G920">
        <v>0.99</v>
      </c>
      <c r="H920">
        <v>0.99</v>
      </c>
      <c r="I920">
        <v>0.99</v>
      </c>
      <c r="J920">
        <v>0.99</v>
      </c>
      <c r="K920">
        <v>0.99</v>
      </c>
      <c r="L920" s="83">
        <v>0.99</v>
      </c>
      <c r="M920">
        <v>0.99</v>
      </c>
      <c r="N920">
        <v>0.99</v>
      </c>
      <c r="O920">
        <v>0.99</v>
      </c>
      <c r="P920" t="s">
        <v>5319</v>
      </c>
      <c r="Q920" t="s">
        <v>5313</v>
      </c>
      <c r="R920" t="s">
        <v>5314</v>
      </c>
      <c r="S920" t="s">
        <v>5315</v>
      </c>
      <c r="T920" t="s">
        <v>5315</v>
      </c>
    </row>
    <row r="921" spans="1:20" x14ac:dyDescent="0.25">
      <c r="A921" s="83" t="s">
        <v>5762</v>
      </c>
      <c r="B921" t="s">
        <v>5762</v>
      </c>
      <c r="C921" t="s">
        <v>3360</v>
      </c>
      <c r="D921">
        <v>0.99</v>
      </c>
      <c r="E921">
        <v>0.99</v>
      </c>
      <c r="F921">
        <v>0.99</v>
      </c>
      <c r="G921">
        <v>0.99</v>
      </c>
      <c r="H921">
        <v>0.99</v>
      </c>
      <c r="I921">
        <v>0.99</v>
      </c>
      <c r="J921">
        <v>0.99</v>
      </c>
      <c r="K921">
        <v>0.99</v>
      </c>
      <c r="L921" s="83">
        <v>0.99</v>
      </c>
      <c r="M921">
        <v>0.99</v>
      </c>
      <c r="N921">
        <v>0.99</v>
      </c>
      <c r="O921">
        <v>0.99</v>
      </c>
      <c r="P921" t="s">
        <v>5319</v>
      </c>
      <c r="Q921" t="s">
        <v>5313</v>
      </c>
      <c r="R921" t="s">
        <v>5314</v>
      </c>
      <c r="S921" t="s">
        <v>5315</v>
      </c>
      <c r="T921" t="s">
        <v>5315</v>
      </c>
    </row>
    <row r="922" spans="1:20" x14ac:dyDescent="0.25">
      <c r="A922" s="83" t="s">
        <v>5763</v>
      </c>
      <c r="B922" t="s">
        <v>5763</v>
      </c>
      <c r="C922" t="s">
        <v>3360</v>
      </c>
      <c r="D922">
        <v>0.99</v>
      </c>
      <c r="E922">
        <v>0.99</v>
      </c>
      <c r="F922">
        <v>0.99</v>
      </c>
      <c r="G922">
        <v>0.99</v>
      </c>
      <c r="H922">
        <v>0.99</v>
      </c>
      <c r="I922">
        <v>0.99</v>
      </c>
      <c r="J922">
        <v>0.99</v>
      </c>
      <c r="K922">
        <v>0.99</v>
      </c>
      <c r="L922" s="83">
        <v>0.99</v>
      </c>
      <c r="M922">
        <v>0.99</v>
      </c>
      <c r="N922">
        <v>0.99</v>
      </c>
      <c r="O922">
        <v>0.99</v>
      </c>
      <c r="P922" t="s">
        <v>5319</v>
      </c>
      <c r="Q922" t="s">
        <v>5313</v>
      </c>
      <c r="R922" t="s">
        <v>5314</v>
      </c>
      <c r="S922" t="s">
        <v>5315</v>
      </c>
      <c r="T922" t="s">
        <v>5315</v>
      </c>
    </row>
    <row r="923" spans="1:20" x14ac:dyDescent="0.25">
      <c r="A923" s="83" t="s">
        <v>5764</v>
      </c>
      <c r="B923" t="s">
        <v>5764</v>
      </c>
      <c r="C923" t="s">
        <v>3360</v>
      </c>
      <c r="D923">
        <v>0.99</v>
      </c>
      <c r="E923">
        <v>0.99</v>
      </c>
      <c r="F923">
        <v>0.99</v>
      </c>
      <c r="G923">
        <v>0.99</v>
      </c>
      <c r="H923">
        <v>0.99</v>
      </c>
      <c r="I923">
        <v>0.99</v>
      </c>
      <c r="J923">
        <v>0.99</v>
      </c>
      <c r="K923">
        <v>0.99</v>
      </c>
      <c r="L923" s="83">
        <v>0.99</v>
      </c>
      <c r="M923">
        <v>0.99</v>
      </c>
      <c r="N923">
        <v>0.99</v>
      </c>
      <c r="O923">
        <v>0.99</v>
      </c>
      <c r="P923" t="s">
        <v>5319</v>
      </c>
      <c r="Q923" t="s">
        <v>5313</v>
      </c>
      <c r="R923" t="s">
        <v>5314</v>
      </c>
      <c r="S923" t="s">
        <v>5315</v>
      </c>
      <c r="T923" t="s">
        <v>5315</v>
      </c>
    </row>
    <row r="924" spans="1:20" x14ac:dyDescent="0.25">
      <c r="A924" s="83" t="s">
        <v>5765</v>
      </c>
      <c r="B924" t="s">
        <v>5765</v>
      </c>
      <c r="C924" t="s">
        <v>3360</v>
      </c>
      <c r="D924">
        <v>0.99</v>
      </c>
      <c r="E924">
        <v>0.99</v>
      </c>
      <c r="F924">
        <v>0.99</v>
      </c>
      <c r="G924">
        <v>0.99</v>
      </c>
      <c r="H924">
        <v>0.99</v>
      </c>
      <c r="I924">
        <v>0.99</v>
      </c>
      <c r="J924">
        <v>0.99</v>
      </c>
      <c r="K924">
        <v>0.99</v>
      </c>
      <c r="L924" s="83">
        <v>0.99</v>
      </c>
      <c r="M924">
        <v>0.99</v>
      </c>
      <c r="N924">
        <v>0.99</v>
      </c>
      <c r="O924">
        <v>0.99</v>
      </c>
      <c r="P924" t="s">
        <v>5319</v>
      </c>
      <c r="Q924" t="s">
        <v>5313</v>
      </c>
      <c r="R924" t="s">
        <v>5314</v>
      </c>
      <c r="S924" t="s">
        <v>5315</v>
      </c>
      <c r="T924" t="s">
        <v>5315</v>
      </c>
    </row>
    <row r="925" spans="1:20" x14ac:dyDescent="0.25">
      <c r="A925" s="83" t="s">
        <v>5766</v>
      </c>
      <c r="B925" t="s">
        <v>5766</v>
      </c>
      <c r="C925" t="s">
        <v>3360</v>
      </c>
      <c r="D925">
        <v>0.99</v>
      </c>
      <c r="E925">
        <v>0.99</v>
      </c>
      <c r="F925">
        <v>0.99</v>
      </c>
      <c r="G925">
        <v>0.99</v>
      </c>
      <c r="H925">
        <v>0.99</v>
      </c>
      <c r="I925">
        <v>0.99</v>
      </c>
      <c r="J925">
        <v>0.99</v>
      </c>
      <c r="K925">
        <v>0.99</v>
      </c>
      <c r="L925" s="83">
        <v>0.99</v>
      </c>
      <c r="M925">
        <v>0.99</v>
      </c>
      <c r="N925">
        <v>0.99</v>
      </c>
      <c r="O925">
        <v>0.99</v>
      </c>
      <c r="P925" t="s">
        <v>5319</v>
      </c>
      <c r="Q925" t="s">
        <v>5313</v>
      </c>
      <c r="R925" t="s">
        <v>5314</v>
      </c>
      <c r="S925" t="s">
        <v>5315</v>
      </c>
      <c r="T925" t="s">
        <v>5315</v>
      </c>
    </row>
    <row r="926" spans="1:20" x14ac:dyDescent="0.25">
      <c r="A926" s="83" t="s">
        <v>5767</v>
      </c>
      <c r="B926" t="s">
        <v>5767</v>
      </c>
      <c r="C926" t="s">
        <v>3360</v>
      </c>
      <c r="D926">
        <v>0.99</v>
      </c>
      <c r="E926">
        <v>0.99</v>
      </c>
      <c r="F926">
        <v>0.99</v>
      </c>
      <c r="G926">
        <v>0.99</v>
      </c>
      <c r="H926">
        <v>0.99</v>
      </c>
      <c r="I926">
        <v>0.99</v>
      </c>
      <c r="J926">
        <v>0.99</v>
      </c>
      <c r="K926">
        <v>0.99</v>
      </c>
      <c r="L926" s="83">
        <v>0.99</v>
      </c>
      <c r="M926">
        <v>0.99</v>
      </c>
      <c r="N926">
        <v>0.99</v>
      </c>
      <c r="O926">
        <v>0.99</v>
      </c>
      <c r="P926" t="s">
        <v>5319</v>
      </c>
      <c r="Q926" t="s">
        <v>5313</v>
      </c>
      <c r="R926" t="s">
        <v>5314</v>
      </c>
      <c r="S926" t="s">
        <v>5315</v>
      </c>
      <c r="T926" t="s">
        <v>5315</v>
      </c>
    </row>
    <row r="927" spans="1:20" x14ac:dyDescent="0.25">
      <c r="A927" s="83" t="s">
        <v>5768</v>
      </c>
      <c r="B927" t="s">
        <v>5768</v>
      </c>
      <c r="C927" t="s">
        <v>3360</v>
      </c>
      <c r="D927">
        <v>0.99</v>
      </c>
      <c r="E927">
        <v>0.99</v>
      </c>
      <c r="F927">
        <v>0.99</v>
      </c>
      <c r="G927">
        <v>0.99</v>
      </c>
      <c r="H927">
        <v>0.99</v>
      </c>
      <c r="I927">
        <v>0.99</v>
      </c>
      <c r="J927">
        <v>0.99</v>
      </c>
      <c r="K927">
        <v>0.99</v>
      </c>
      <c r="L927" s="83">
        <v>0.99</v>
      </c>
      <c r="M927">
        <v>0.99</v>
      </c>
      <c r="N927">
        <v>0.99</v>
      </c>
      <c r="O927">
        <v>0.99</v>
      </c>
      <c r="P927" t="s">
        <v>5319</v>
      </c>
      <c r="Q927" t="s">
        <v>5313</v>
      </c>
      <c r="R927" t="s">
        <v>5314</v>
      </c>
      <c r="S927" t="s">
        <v>5315</v>
      </c>
      <c r="T927" t="s">
        <v>5315</v>
      </c>
    </row>
    <row r="928" spans="1:20" x14ac:dyDescent="0.25">
      <c r="A928" s="83" t="s">
        <v>5769</v>
      </c>
      <c r="B928" t="s">
        <v>5769</v>
      </c>
      <c r="C928" t="s">
        <v>3360</v>
      </c>
      <c r="D928">
        <v>0.99</v>
      </c>
      <c r="E928">
        <v>0.99</v>
      </c>
      <c r="F928">
        <v>0.99</v>
      </c>
      <c r="G928">
        <v>0.99</v>
      </c>
      <c r="H928">
        <v>0.99</v>
      </c>
      <c r="I928">
        <v>0.99</v>
      </c>
      <c r="J928">
        <v>0.99</v>
      </c>
      <c r="K928">
        <v>0.99</v>
      </c>
      <c r="L928" s="83">
        <v>0.99</v>
      </c>
      <c r="M928">
        <v>0.99</v>
      </c>
      <c r="N928">
        <v>0.99</v>
      </c>
      <c r="O928">
        <v>0.99</v>
      </c>
      <c r="P928" t="s">
        <v>5319</v>
      </c>
      <c r="Q928" t="s">
        <v>5313</v>
      </c>
      <c r="R928" t="s">
        <v>5314</v>
      </c>
      <c r="S928" t="s">
        <v>5315</v>
      </c>
      <c r="T928" t="s">
        <v>5315</v>
      </c>
    </row>
    <row r="929" spans="1:20" x14ac:dyDescent="0.25">
      <c r="A929" s="83" t="s">
        <v>5770</v>
      </c>
      <c r="B929" t="s">
        <v>5770</v>
      </c>
      <c r="C929" t="s">
        <v>3360</v>
      </c>
      <c r="D929">
        <v>0.99</v>
      </c>
      <c r="E929">
        <v>0.99</v>
      </c>
      <c r="F929">
        <v>0.99</v>
      </c>
      <c r="G929">
        <v>0.99</v>
      </c>
      <c r="H929">
        <v>0.99</v>
      </c>
      <c r="I929">
        <v>0.99</v>
      </c>
      <c r="J929">
        <v>0.99</v>
      </c>
      <c r="K929">
        <v>0.99</v>
      </c>
      <c r="L929" s="83">
        <v>0.99</v>
      </c>
      <c r="M929">
        <v>0.99</v>
      </c>
      <c r="N929">
        <v>0.99</v>
      </c>
      <c r="O929">
        <v>0.99</v>
      </c>
      <c r="P929" t="s">
        <v>5319</v>
      </c>
      <c r="Q929" t="s">
        <v>5313</v>
      </c>
      <c r="R929" t="s">
        <v>5314</v>
      </c>
      <c r="S929" t="s">
        <v>5315</v>
      </c>
      <c r="T929" t="s">
        <v>5315</v>
      </c>
    </row>
    <row r="930" spans="1:20" x14ac:dyDescent="0.25">
      <c r="A930" s="83" t="s">
        <v>5771</v>
      </c>
      <c r="B930" t="s">
        <v>5771</v>
      </c>
      <c r="C930" t="s">
        <v>3360</v>
      </c>
      <c r="D930">
        <v>0.99</v>
      </c>
      <c r="E930">
        <v>0.99</v>
      </c>
      <c r="F930">
        <v>0.99</v>
      </c>
      <c r="G930">
        <v>0.99</v>
      </c>
      <c r="H930">
        <v>0.99</v>
      </c>
      <c r="I930">
        <v>0.99</v>
      </c>
      <c r="J930">
        <v>0.99</v>
      </c>
      <c r="K930">
        <v>0.99</v>
      </c>
      <c r="L930" s="83">
        <v>0.99</v>
      </c>
      <c r="M930">
        <v>0.99</v>
      </c>
      <c r="N930">
        <v>0.99</v>
      </c>
      <c r="O930">
        <v>0.99</v>
      </c>
      <c r="P930" t="s">
        <v>5319</v>
      </c>
      <c r="Q930" t="s">
        <v>5313</v>
      </c>
      <c r="R930" t="s">
        <v>5314</v>
      </c>
      <c r="S930" t="s">
        <v>5315</v>
      </c>
      <c r="T930" t="s">
        <v>5315</v>
      </c>
    </row>
    <row r="931" spans="1:20" x14ac:dyDescent="0.25">
      <c r="A931" s="83" t="s">
        <v>5772</v>
      </c>
      <c r="B931" t="s">
        <v>5772</v>
      </c>
      <c r="C931" t="s">
        <v>3360</v>
      </c>
      <c r="D931">
        <v>0.99</v>
      </c>
      <c r="E931">
        <v>0.99</v>
      </c>
      <c r="F931">
        <v>0.99</v>
      </c>
      <c r="G931">
        <v>0.99</v>
      </c>
      <c r="H931">
        <v>0.99</v>
      </c>
      <c r="I931">
        <v>0.99</v>
      </c>
      <c r="J931">
        <v>0.99</v>
      </c>
      <c r="K931">
        <v>0.99</v>
      </c>
      <c r="L931" s="83">
        <v>0.99</v>
      </c>
      <c r="M931">
        <v>0.99</v>
      </c>
      <c r="N931">
        <v>0.99</v>
      </c>
      <c r="O931">
        <v>0.99</v>
      </c>
      <c r="P931" t="s">
        <v>5319</v>
      </c>
      <c r="Q931" t="s">
        <v>5313</v>
      </c>
      <c r="R931" t="s">
        <v>5314</v>
      </c>
      <c r="S931" t="s">
        <v>5315</v>
      </c>
      <c r="T931" t="s">
        <v>5315</v>
      </c>
    </row>
    <row r="932" spans="1:20" x14ac:dyDescent="0.25">
      <c r="A932" s="83" t="s">
        <v>5773</v>
      </c>
      <c r="B932" t="s">
        <v>5773</v>
      </c>
      <c r="C932" t="s">
        <v>3360</v>
      </c>
      <c r="D932">
        <v>0.99</v>
      </c>
      <c r="E932">
        <v>0.99</v>
      </c>
      <c r="F932">
        <v>0.99</v>
      </c>
      <c r="G932">
        <v>0.99</v>
      </c>
      <c r="H932">
        <v>0.99</v>
      </c>
      <c r="I932">
        <v>0.99</v>
      </c>
      <c r="J932">
        <v>0.99</v>
      </c>
      <c r="K932">
        <v>0.99</v>
      </c>
      <c r="L932" s="83">
        <v>0.99</v>
      </c>
      <c r="M932">
        <v>0.99</v>
      </c>
      <c r="N932">
        <v>0.99</v>
      </c>
      <c r="O932">
        <v>0.99</v>
      </c>
      <c r="P932" t="s">
        <v>5319</v>
      </c>
      <c r="Q932" t="s">
        <v>5313</v>
      </c>
      <c r="R932" t="s">
        <v>5314</v>
      </c>
      <c r="S932" t="s">
        <v>5315</v>
      </c>
      <c r="T932" t="s">
        <v>5315</v>
      </c>
    </row>
    <row r="933" spans="1:20" x14ac:dyDescent="0.25">
      <c r="A933" s="83" t="s">
        <v>5774</v>
      </c>
      <c r="B933" t="s">
        <v>5774</v>
      </c>
      <c r="C933" t="s">
        <v>3360</v>
      </c>
      <c r="D933">
        <v>0.99</v>
      </c>
      <c r="E933">
        <v>0.99</v>
      </c>
      <c r="F933">
        <v>0.99</v>
      </c>
      <c r="G933">
        <v>0.99</v>
      </c>
      <c r="H933">
        <v>0.99</v>
      </c>
      <c r="I933">
        <v>0.99</v>
      </c>
      <c r="J933">
        <v>0.99</v>
      </c>
      <c r="K933">
        <v>0.99</v>
      </c>
      <c r="L933" s="83">
        <v>0.99</v>
      </c>
      <c r="M933">
        <v>0.99</v>
      </c>
      <c r="N933">
        <v>0.99</v>
      </c>
      <c r="O933">
        <v>0.99</v>
      </c>
      <c r="P933" t="s">
        <v>5319</v>
      </c>
      <c r="Q933" t="s">
        <v>5313</v>
      </c>
      <c r="R933" t="s">
        <v>5314</v>
      </c>
      <c r="S933" t="s">
        <v>5315</v>
      </c>
      <c r="T933" t="s">
        <v>5315</v>
      </c>
    </row>
    <row r="934" spans="1:20" x14ac:dyDescent="0.25">
      <c r="A934" s="83" t="s">
        <v>5775</v>
      </c>
      <c r="B934" t="s">
        <v>5775</v>
      </c>
      <c r="C934" t="s">
        <v>3360</v>
      </c>
      <c r="D934">
        <v>0.99</v>
      </c>
      <c r="E934">
        <v>0.99</v>
      </c>
      <c r="F934">
        <v>0.99</v>
      </c>
      <c r="G934">
        <v>0.99</v>
      </c>
      <c r="H934">
        <v>0.99</v>
      </c>
      <c r="I934">
        <v>0.99</v>
      </c>
      <c r="J934">
        <v>0.99</v>
      </c>
      <c r="K934">
        <v>0.99</v>
      </c>
      <c r="L934" s="83">
        <v>0.99</v>
      </c>
      <c r="M934">
        <v>0.99</v>
      </c>
      <c r="N934">
        <v>0.99</v>
      </c>
      <c r="O934">
        <v>0.99</v>
      </c>
      <c r="P934" t="s">
        <v>5319</v>
      </c>
      <c r="Q934" t="s">
        <v>5313</v>
      </c>
      <c r="R934" t="s">
        <v>5314</v>
      </c>
      <c r="S934" t="s">
        <v>5315</v>
      </c>
      <c r="T934" t="s">
        <v>5315</v>
      </c>
    </row>
    <row r="935" spans="1:20" x14ac:dyDescent="0.25">
      <c r="A935" s="83" t="s">
        <v>5776</v>
      </c>
      <c r="B935" t="s">
        <v>5776</v>
      </c>
      <c r="C935" t="s">
        <v>3360</v>
      </c>
      <c r="D935">
        <v>0.99</v>
      </c>
      <c r="E935">
        <v>0.99</v>
      </c>
      <c r="F935">
        <v>0.99</v>
      </c>
      <c r="G935">
        <v>0.99</v>
      </c>
      <c r="H935">
        <v>0.99</v>
      </c>
      <c r="I935">
        <v>0.99</v>
      </c>
      <c r="J935">
        <v>0.99</v>
      </c>
      <c r="K935">
        <v>0.99</v>
      </c>
      <c r="L935" s="83">
        <v>0.99</v>
      </c>
      <c r="M935">
        <v>0.99</v>
      </c>
      <c r="N935">
        <v>0.99</v>
      </c>
      <c r="O935">
        <v>0.99</v>
      </c>
      <c r="P935" t="s">
        <v>5319</v>
      </c>
      <c r="Q935" t="s">
        <v>5313</v>
      </c>
      <c r="R935" t="s">
        <v>5314</v>
      </c>
      <c r="S935" t="s">
        <v>5315</v>
      </c>
      <c r="T935" t="s">
        <v>5315</v>
      </c>
    </row>
    <row r="936" spans="1:20" x14ac:dyDescent="0.25">
      <c r="A936" s="83" t="s">
        <v>5777</v>
      </c>
      <c r="B936" t="s">
        <v>5777</v>
      </c>
      <c r="C936" t="s">
        <v>3360</v>
      </c>
      <c r="D936">
        <v>0.99</v>
      </c>
      <c r="E936">
        <v>0.99</v>
      </c>
      <c r="F936">
        <v>0.99</v>
      </c>
      <c r="G936">
        <v>0.99</v>
      </c>
      <c r="H936">
        <v>0.99</v>
      </c>
      <c r="I936">
        <v>0.99</v>
      </c>
      <c r="J936">
        <v>0.99</v>
      </c>
      <c r="K936">
        <v>0.99</v>
      </c>
      <c r="L936" s="83">
        <v>0.99</v>
      </c>
      <c r="M936">
        <v>0.99</v>
      </c>
      <c r="N936">
        <v>0.99</v>
      </c>
      <c r="O936">
        <v>0.99</v>
      </c>
      <c r="P936" t="s">
        <v>5319</v>
      </c>
      <c r="Q936" t="s">
        <v>5313</v>
      </c>
      <c r="R936" t="s">
        <v>5314</v>
      </c>
      <c r="S936" t="s">
        <v>5315</v>
      </c>
      <c r="T936" t="s">
        <v>5315</v>
      </c>
    </row>
    <row r="937" spans="1:20" x14ac:dyDescent="0.25">
      <c r="A937" s="83" t="s">
        <v>5778</v>
      </c>
      <c r="B937" t="s">
        <v>5778</v>
      </c>
      <c r="C937" t="s">
        <v>3360</v>
      </c>
      <c r="D937">
        <v>0.99</v>
      </c>
      <c r="E937">
        <v>0.99</v>
      </c>
      <c r="F937">
        <v>0.99</v>
      </c>
      <c r="G937">
        <v>0.99</v>
      </c>
      <c r="H937">
        <v>0.99</v>
      </c>
      <c r="I937">
        <v>0.99</v>
      </c>
      <c r="J937">
        <v>0.99</v>
      </c>
      <c r="K937">
        <v>0.99</v>
      </c>
      <c r="L937" s="83">
        <v>0.99</v>
      </c>
      <c r="M937">
        <v>0.99</v>
      </c>
      <c r="N937">
        <v>0.99</v>
      </c>
      <c r="O937">
        <v>0.99</v>
      </c>
      <c r="P937" t="s">
        <v>5319</v>
      </c>
      <c r="Q937" t="s">
        <v>5313</v>
      </c>
      <c r="R937" t="s">
        <v>5314</v>
      </c>
      <c r="S937" t="s">
        <v>5315</v>
      </c>
      <c r="T937" t="s">
        <v>5315</v>
      </c>
    </row>
    <row r="938" spans="1:20" x14ac:dyDescent="0.25">
      <c r="A938" s="83" t="s">
        <v>5779</v>
      </c>
      <c r="B938" t="s">
        <v>5779</v>
      </c>
      <c r="C938" t="s">
        <v>3360</v>
      </c>
      <c r="D938">
        <v>0.99</v>
      </c>
      <c r="E938">
        <v>0.99</v>
      </c>
      <c r="F938">
        <v>0.99</v>
      </c>
      <c r="G938">
        <v>0.99</v>
      </c>
      <c r="H938">
        <v>0.99</v>
      </c>
      <c r="I938">
        <v>0.99</v>
      </c>
      <c r="J938">
        <v>0.99</v>
      </c>
      <c r="K938">
        <v>0.99</v>
      </c>
      <c r="L938" s="83">
        <v>0.99</v>
      </c>
      <c r="M938">
        <v>0.99</v>
      </c>
      <c r="N938">
        <v>0.99</v>
      </c>
      <c r="O938">
        <v>0.99</v>
      </c>
      <c r="P938" t="s">
        <v>5319</v>
      </c>
      <c r="Q938" t="s">
        <v>5313</v>
      </c>
      <c r="R938" t="s">
        <v>5314</v>
      </c>
      <c r="S938" t="s">
        <v>5315</v>
      </c>
      <c r="T938" t="s">
        <v>5315</v>
      </c>
    </row>
    <row r="939" spans="1:20" x14ac:dyDescent="0.25">
      <c r="A939" s="83" t="s">
        <v>5780</v>
      </c>
      <c r="B939" t="s">
        <v>5780</v>
      </c>
      <c r="C939" t="s">
        <v>3360</v>
      </c>
      <c r="D939">
        <v>0.99</v>
      </c>
      <c r="E939">
        <v>0.99</v>
      </c>
      <c r="F939">
        <v>0.99</v>
      </c>
      <c r="G939">
        <v>0.99</v>
      </c>
      <c r="H939">
        <v>0.99</v>
      </c>
      <c r="I939">
        <v>0.99</v>
      </c>
      <c r="J939">
        <v>0.99</v>
      </c>
      <c r="K939">
        <v>0.99</v>
      </c>
      <c r="L939" s="83">
        <v>0.99</v>
      </c>
      <c r="M939">
        <v>0.99</v>
      </c>
      <c r="N939">
        <v>0.99</v>
      </c>
      <c r="O939">
        <v>0.99</v>
      </c>
      <c r="P939" t="s">
        <v>5319</v>
      </c>
      <c r="Q939" t="s">
        <v>5313</v>
      </c>
      <c r="R939" t="s">
        <v>5314</v>
      </c>
      <c r="S939" t="s">
        <v>5315</v>
      </c>
      <c r="T939" t="s">
        <v>5315</v>
      </c>
    </row>
    <row r="940" spans="1:20" x14ac:dyDescent="0.25">
      <c r="A940" s="83" t="s">
        <v>5781</v>
      </c>
      <c r="B940" t="s">
        <v>5781</v>
      </c>
      <c r="C940" t="s">
        <v>3360</v>
      </c>
      <c r="D940">
        <v>0.99</v>
      </c>
      <c r="E940">
        <v>0.99</v>
      </c>
      <c r="F940">
        <v>0.99</v>
      </c>
      <c r="G940">
        <v>0.99</v>
      </c>
      <c r="H940">
        <v>0.99</v>
      </c>
      <c r="I940">
        <v>0.99</v>
      </c>
      <c r="J940">
        <v>0.99</v>
      </c>
      <c r="K940">
        <v>0.99</v>
      </c>
      <c r="L940" s="83">
        <v>0.99</v>
      </c>
      <c r="M940">
        <v>0.99</v>
      </c>
      <c r="N940">
        <v>0.99</v>
      </c>
      <c r="O940">
        <v>0.99</v>
      </c>
      <c r="P940" t="s">
        <v>5319</v>
      </c>
      <c r="Q940" t="s">
        <v>5313</v>
      </c>
      <c r="R940" t="s">
        <v>5314</v>
      </c>
      <c r="S940" t="s">
        <v>5315</v>
      </c>
      <c r="T940" t="s">
        <v>5315</v>
      </c>
    </row>
    <row r="941" spans="1:20" x14ac:dyDescent="0.25">
      <c r="A941" s="83" t="s">
        <v>5782</v>
      </c>
      <c r="B941" t="s">
        <v>5782</v>
      </c>
      <c r="C941" t="s">
        <v>3360</v>
      </c>
      <c r="D941">
        <v>0.99</v>
      </c>
      <c r="E941">
        <v>0.99</v>
      </c>
      <c r="F941">
        <v>0.99</v>
      </c>
      <c r="G941">
        <v>0.99</v>
      </c>
      <c r="H941">
        <v>0.99</v>
      </c>
      <c r="I941">
        <v>0.99</v>
      </c>
      <c r="J941">
        <v>0.99</v>
      </c>
      <c r="K941">
        <v>0.99</v>
      </c>
      <c r="L941" s="83">
        <v>0.99</v>
      </c>
      <c r="M941">
        <v>0.99</v>
      </c>
      <c r="N941">
        <v>0.99</v>
      </c>
      <c r="O941">
        <v>0.99</v>
      </c>
      <c r="P941" t="s">
        <v>5319</v>
      </c>
      <c r="Q941" t="s">
        <v>5313</v>
      </c>
      <c r="R941" t="s">
        <v>5314</v>
      </c>
      <c r="S941" t="s">
        <v>5315</v>
      </c>
      <c r="T941" t="s">
        <v>5315</v>
      </c>
    </row>
    <row r="942" spans="1:20" x14ac:dyDescent="0.25">
      <c r="A942" s="83" t="s">
        <v>5783</v>
      </c>
      <c r="B942" t="s">
        <v>5783</v>
      </c>
      <c r="C942" t="s">
        <v>3360</v>
      </c>
      <c r="D942">
        <v>0.99</v>
      </c>
      <c r="E942">
        <v>0.99</v>
      </c>
      <c r="F942">
        <v>0.99</v>
      </c>
      <c r="G942">
        <v>0.99</v>
      </c>
      <c r="H942">
        <v>0.99</v>
      </c>
      <c r="I942">
        <v>0.99</v>
      </c>
      <c r="J942">
        <v>0.99</v>
      </c>
      <c r="K942">
        <v>0.99</v>
      </c>
      <c r="L942" s="83">
        <v>0.99</v>
      </c>
      <c r="M942">
        <v>0.99</v>
      </c>
      <c r="N942">
        <v>0.99</v>
      </c>
      <c r="O942">
        <v>0.99</v>
      </c>
      <c r="P942" t="s">
        <v>5319</v>
      </c>
      <c r="Q942" t="s">
        <v>5313</v>
      </c>
      <c r="R942" t="s">
        <v>5314</v>
      </c>
      <c r="S942" t="s">
        <v>5315</v>
      </c>
      <c r="T942" t="s">
        <v>5315</v>
      </c>
    </row>
    <row r="943" spans="1:20" x14ac:dyDescent="0.25">
      <c r="A943" s="83" t="s">
        <v>5784</v>
      </c>
      <c r="B943" t="s">
        <v>5784</v>
      </c>
      <c r="C943" t="s">
        <v>3360</v>
      </c>
      <c r="D943">
        <v>0.99</v>
      </c>
      <c r="E943">
        <v>0.99</v>
      </c>
      <c r="F943">
        <v>0.99</v>
      </c>
      <c r="G943">
        <v>0.99</v>
      </c>
      <c r="H943">
        <v>0.99</v>
      </c>
      <c r="I943">
        <v>0.99</v>
      </c>
      <c r="J943">
        <v>0.99</v>
      </c>
      <c r="K943">
        <v>0.99</v>
      </c>
      <c r="L943" s="83">
        <v>0.99</v>
      </c>
      <c r="M943">
        <v>0.99</v>
      </c>
      <c r="N943">
        <v>0.99</v>
      </c>
      <c r="O943">
        <v>0.99</v>
      </c>
      <c r="P943" t="s">
        <v>5319</v>
      </c>
      <c r="Q943" t="s">
        <v>5313</v>
      </c>
      <c r="R943" t="s">
        <v>5314</v>
      </c>
      <c r="S943" t="s">
        <v>5315</v>
      </c>
      <c r="T943" t="s">
        <v>5315</v>
      </c>
    </row>
    <row r="944" spans="1:20" x14ac:dyDescent="0.25">
      <c r="A944" s="83" t="s">
        <v>5785</v>
      </c>
      <c r="B944" t="s">
        <v>5785</v>
      </c>
      <c r="C944" t="s">
        <v>3360</v>
      </c>
      <c r="D944">
        <v>0.99</v>
      </c>
      <c r="E944">
        <v>0.99</v>
      </c>
      <c r="F944">
        <v>0.99</v>
      </c>
      <c r="G944">
        <v>0.99</v>
      </c>
      <c r="H944">
        <v>0.99</v>
      </c>
      <c r="I944">
        <v>0.99</v>
      </c>
      <c r="J944">
        <v>0.99</v>
      </c>
      <c r="K944">
        <v>0.99</v>
      </c>
      <c r="L944" s="83">
        <v>0.99</v>
      </c>
      <c r="M944">
        <v>0.99</v>
      </c>
      <c r="N944">
        <v>0.99</v>
      </c>
      <c r="O944">
        <v>0.99</v>
      </c>
      <c r="P944" t="s">
        <v>5319</v>
      </c>
      <c r="Q944" t="s">
        <v>5313</v>
      </c>
      <c r="R944" t="s">
        <v>5314</v>
      </c>
      <c r="S944" t="s">
        <v>5315</v>
      </c>
      <c r="T944" t="s">
        <v>5315</v>
      </c>
    </row>
    <row r="945" spans="1:20" x14ac:dyDescent="0.25">
      <c r="A945" s="83" t="s">
        <v>5786</v>
      </c>
      <c r="B945" t="s">
        <v>5786</v>
      </c>
      <c r="C945" t="s">
        <v>3360</v>
      </c>
      <c r="D945">
        <v>9.99</v>
      </c>
      <c r="E945">
        <v>9.99</v>
      </c>
      <c r="F945">
        <v>9.99</v>
      </c>
      <c r="G945">
        <v>9.99</v>
      </c>
      <c r="H945">
        <v>9.99</v>
      </c>
      <c r="I945">
        <v>9.99</v>
      </c>
      <c r="J945">
        <v>9.99</v>
      </c>
      <c r="K945">
        <v>9.99</v>
      </c>
      <c r="L945" s="83">
        <v>9.99</v>
      </c>
      <c r="M945">
        <v>9.99</v>
      </c>
      <c r="N945">
        <v>9.99</v>
      </c>
      <c r="O945">
        <v>9.99</v>
      </c>
      <c r="P945" t="s">
        <v>5319</v>
      </c>
      <c r="Q945" t="s">
        <v>5313</v>
      </c>
      <c r="R945" t="s">
        <v>5314</v>
      </c>
      <c r="S945" t="s">
        <v>5315</v>
      </c>
      <c r="T945" t="s">
        <v>5315</v>
      </c>
    </row>
    <row r="946" spans="1:20" x14ac:dyDescent="0.25">
      <c r="A946" s="83" t="s">
        <v>5787</v>
      </c>
      <c r="B946" t="s">
        <v>5787</v>
      </c>
      <c r="C946" t="s">
        <v>3360</v>
      </c>
      <c r="D946">
        <v>0.99</v>
      </c>
      <c r="E946">
        <v>0.99</v>
      </c>
      <c r="F946">
        <v>0.99</v>
      </c>
      <c r="G946">
        <v>0.99</v>
      </c>
      <c r="H946">
        <v>0.99</v>
      </c>
      <c r="I946">
        <v>0.99</v>
      </c>
      <c r="J946">
        <v>0.99</v>
      </c>
      <c r="K946">
        <v>0.99</v>
      </c>
      <c r="L946" s="83">
        <v>0.99</v>
      </c>
      <c r="M946">
        <v>0.99</v>
      </c>
      <c r="N946">
        <v>0.99</v>
      </c>
      <c r="O946">
        <v>0.99</v>
      </c>
      <c r="P946" t="s">
        <v>5319</v>
      </c>
      <c r="Q946" t="s">
        <v>5313</v>
      </c>
      <c r="R946" t="s">
        <v>5314</v>
      </c>
      <c r="S946" t="s">
        <v>5315</v>
      </c>
      <c r="T946" t="s">
        <v>5315</v>
      </c>
    </row>
    <row r="947" spans="1:20" x14ac:dyDescent="0.25">
      <c r="A947" s="83" t="s">
        <v>5788</v>
      </c>
      <c r="B947" t="s">
        <v>5788</v>
      </c>
      <c r="C947" t="s">
        <v>3360</v>
      </c>
      <c r="D947">
        <v>0.99</v>
      </c>
      <c r="E947">
        <v>0.99</v>
      </c>
      <c r="F947">
        <v>0.99</v>
      </c>
      <c r="G947">
        <v>0.99</v>
      </c>
      <c r="H947">
        <v>0.99</v>
      </c>
      <c r="I947">
        <v>0.99</v>
      </c>
      <c r="J947">
        <v>0.99</v>
      </c>
      <c r="K947">
        <v>0.99</v>
      </c>
      <c r="L947" s="83">
        <v>0.99</v>
      </c>
      <c r="M947">
        <v>0.99</v>
      </c>
      <c r="N947">
        <v>0.99</v>
      </c>
      <c r="O947">
        <v>0.99</v>
      </c>
      <c r="P947" t="s">
        <v>5319</v>
      </c>
      <c r="Q947" t="s">
        <v>5313</v>
      </c>
      <c r="R947" t="s">
        <v>5314</v>
      </c>
      <c r="S947" t="s">
        <v>5315</v>
      </c>
      <c r="T947" t="s">
        <v>5315</v>
      </c>
    </row>
    <row r="948" spans="1:20" x14ac:dyDescent="0.25">
      <c r="A948" s="83" t="s">
        <v>5789</v>
      </c>
      <c r="B948" t="s">
        <v>5789</v>
      </c>
      <c r="C948" t="s">
        <v>3360</v>
      </c>
      <c r="D948">
        <v>0.99</v>
      </c>
      <c r="E948">
        <v>0.99</v>
      </c>
      <c r="F948">
        <v>0.99</v>
      </c>
      <c r="G948">
        <v>0.99</v>
      </c>
      <c r="H948">
        <v>0.99</v>
      </c>
      <c r="I948">
        <v>0.99</v>
      </c>
      <c r="J948">
        <v>0.99</v>
      </c>
      <c r="K948">
        <v>0.99</v>
      </c>
      <c r="L948" s="83">
        <v>0.99</v>
      </c>
      <c r="M948">
        <v>0.99</v>
      </c>
      <c r="N948">
        <v>0.99</v>
      </c>
      <c r="O948">
        <v>0.99</v>
      </c>
      <c r="P948" t="s">
        <v>5319</v>
      </c>
      <c r="Q948" t="s">
        <v>5313</v>
      </c>
      <c r="R948" t="s">
        <v>5314</v>
      </c>
      <c r="S948" t="s">
        <v>5315</v>
      </c>
      <c r="T948" t="s">
        <v>5315</v>
      </c>
    </row>
    <row r="949" spans="1:20" x14ac:dyDescent="0.25">
      <c r="A949" s="83" t="s">
        <v>5790</v>
      </c>
      <c r="B949" t="s">
        <v>5790</v>
      </c>
      <c r="C949" t="s">
        <v>3360</v>
      </c>
      <c r="D949">
        <v>0.99</v>
      </c>
      <c r="E949">
        <v>0.99</v>
      </c>
      <c r="F949">
        <v>0.99</v>
      </c>
      <c r="G949">
        <v>0.99</v>
      </c>
      <c r="H949">
        <v>0.99</v>
      </c>
      <c r="I949">
        <v>0.99</v>
      </c>
      <c r="J949">
        <v>0.99</v>
      </c>
      <c r="K949">
        <v>0.99</v>
      </c>
      <c r="L949" s="83">
        <v>0.99</v>
      </c>
      <c r="M949">
        <v>0.99</v>
      </c>
      <c r="N949">
        <v>0.99</v>
      </c>
      <c r="O949">
        <v>0.99</v>
      </c>
      <c r="P949" t="s">
        <v>5319</v>
      </c>
      <c r="Q949" t="s">
        <v>5313</v>
      </c>
      <c r="R949" t="s">
        <v>5314</v>
      </c>
      <c r="S949" t="s">
        <v>5315</v>
      </c>
      <c r="T949" t="s">
        <v>5315</v>
      </c>
    </row>
    <row r="950" spans="1:20" x14ac:dyDescent="0.25">
      <c r="A950" s="83" t="s">
        <v>5791</v>
      </c>
      <c r="B950" t="s">
        <v>5791</v>
      </c>
      <c r="C950" t="s">
        <v>3360</v>
      </c>
      <c r="D950">
        <v>0.99</v>
      </c>
      <c r="E950">
        <v>0.99</v>
      </c>
      <c r="F950">
        <v>0.99</v>
      </c>
      <c r="G950">
        <v>0.99</v>
      </c>
      <c r="H950">
        <v>0.99</v>
      </c>
      <c r="I950">
        <v>0.99</v>
      </c>
      <c r="J950">
        <v>0.99</v>
      </c>
      <c r="K950">
        <v>0.99</v>
      </c>
      <c r="L950" s="83">
        <v>0.99</v>
      </c>
      <c r="M950">
        <v>0.99</v>
      </c>
      <c r="N950">
        <v>0.99</v>
      </c>
      <c r="O950">
        <v>0.99</v>
      </c>
      <c r="P950" t="s">
        <v>5319</v>
      </c>
      <c r="Q950" t="s">
        <v>5313</v>
      </c>
      <c r="R950" t="s">
        <v>5314</v>
      </c>
      <c r="S950" t="s">
        <v>5315</v>
      </c>
      <c r="T950" t="s">
        <v>5315</v>
      </c>
    </row>
    <row r="951" spans="1:20" x14ac:dyDescent="0.25">
      <c r="A951" s="83" t="s">
        <v>5792</v>
      </c>
      <c r="B951" t="s">
        <v>5792</v>
      </c>
      <c r="C951" t="s">
        <v>3360</v>
      </c>
      <c r="D951">
        <v>0.99</v>
      </c>
      <c r="E951">
        <v>0.99</v>
      </c>
      <c r="F951">
        <v>0.99</v>
      </c>
      <c r="G951">
        <v>0.99</v>
      </c>
      <c r="H951">
        <v>0.99</v>
      </c>
      <c r="I951">
        <v>0.99</v>
      </c>
      <c r="J951">
        <v>0.99</v>
      </c>
      <c r="K951">
        <v>0.99</v>
      </c>
      <c r="L951" s="83">
        <v>0.99</v>
      </c>
      <c r="M951">
        <v>0.99</v>
      </c>
      <c r="N951">
        <v>0.99</v>
      </c>
      <c r="O951">
        <v>0.99</v>
      </c>
      <c r="P951" t="s">
        <v>5319</v>
      </c>
      <c r="Q951" t="s">
        <v>5313</v>
      </c>
      <c r="R951" t="s">
        <v>5314</v>
      </c>
      <c r="S951" t="s">
        <v>5315</v>
      </c>
      <c r="T951" t="s">
        <v>5315</v>
      </c>
    </row>
    <row r="952" spans="1:20" x14ac:dyDescent="0.25">
      <c r="A952" s="83" t="s">
        <v>5793</v>
      </c>
      <c r="B952" t="s">
        <v>5793</v>
      </c>
      <c r="C952" t="s">
        <v>3360</v>
      </c>
      <c r="D952">
        <v>0.99</v>
      </c>
      <c r="E952">
        <v>0.99</v>
      </c>
      <c r="F952">
        <v>0.99</v>
      </c>
      <c r="G952">
        <v>0.99</v>
      </c>
      <c r="H952">
        <v>0.99</v>
      </c>
      <c r="I952">
        <v>0.99</v>
      </c>
      <c r="J952">
        <v>0.99</v>
      </c>
      <c r="K952">
        <v>0.99</v>
      </c>
      <c r="L952" s="83">
        <v>0.99</v>
      </c>
      <c r="M952">
        <v>0.99</v>
      </c>
      <c r="N952">
        <v>0.99</v>
      </c>
      <c r="O952">
        <v>0.99</v>
      </c>
      <c r="P952" t="s">
        <v>5319</v>
      </c>
      <c r="Q952" t="s">
        <v>5313</v>
      </c>
      <c r="R952" t="s">
        <v>5314</v>
      </c>
      <c r="S952" t="s">
        <v>5315</v>
      </c>
      <c r="T952" t="s">
        <v>5315</v>
      </c>
    </row>
    <row r="953" spans="1:20" x14ac:dyDescent="0.25">
      <c r="A953" s="83" t="s">
        <v>5794</v>
      </c>
      <c r="B953" t="s">
        <v>5795</v>
      </c>
      <c r="C953" t="s">
        <v>3360</v>
      </c>
      <c r="D953">
        <v>0.6</v>
      </c>
      <c r="E953">
        <v>0.6</v>
      </c>
      <c r="F953">
        <v>0.6</v>
      </c>
      <c r="G953">
        <v>0.6</v>
      </c>
      <c r="H953">
        <v>0.6</v>
      </c>
      <c r="I953">
        <v>0.6</v>
      </c>
      <c r="J953">
        <v>0.6</v>
      </c>
      <c r="K953">
        <v>0.6</v>
      </c>
      <c r="L953" s="83">
        <v>0.6</v>
      </c>
      <c r="M953">
        <v>0.6</v>
      </c>
      <c r="N953">
        <v>0.6</v>
      </c>
      <c r="O953">
        <v>0.6</v>
      </c>
      <c r="P953" t="s">
        <v>5319</v>
      </c>
      <c r="Q953" t="s">
        <v>5313</v>
      </c>
      <c r="R953" t="s">
        <v>5314</v>
      </c>
      <c r="S953" t="s">
        <v>5315</v>
      </c>
      <c r="T953" t="s">
        <v>5315</v>
      </c>
    </row>
    <row r="954" spans="1:20" x14ac:dyDescent="0.25">
      <c r="A954" s="83" t="s">
        <v>5796</v>
      </c>
      <c r="B954" t="s">
        <v>5797</v>
      </c>
      <c r="C954" t="s">
        <v>3360</v>
      </c>
      <c r="D954">
        <v>1.7</v>
      </c>
      <c r="E954">
        <v>1.73</v>
      </c>
      <c r="F954">
        <v>1.73</v>
      </c>
      <c r="G954">
        <v>1.73</v>
      </c>
      <c r="H954">
        <v>1.73</v>
      </c>
      <c r="I954">
        <v>1.73</v>
      </c>
      <c r="J954">
        <v>1.73</v>
      </c>
      <c r="K954">
        <v>1.73</v>
      </c>
      <c r="L954" s="83">
        <v>1.73</v>
      </c>
      <c r="M954">
        <v>1.73</v>
      </c>
      <c r="N954">
        <v>1.73</v>
      </c>
      <c r="O954">
        <v>1.73</v>
      </c>
      <c r="P954" t="s">
        <v>5319</v>
      </c>
      <c r="Q954" t="s">
        <v>5313</v>
      </c>
      <c r="R954" t="s">
        <v>5314</v>
      </c>
      <c r="S954" t="s">
        <v>5315</v>
      </c>
      <c r="T954" t="s">
        <v>5315</v>
      </c>
    </row>
    <row r="955" spans="1:20" x14ac:dyDescent="0.25">
      <c r="A955" s="83" t="s">
        <v>4575</v>
      </c>
      <c r="B955" t="s">
        <v>4575</v>
      </c>
      <c r="C955" t="s">
        <v>3360</v>
      </c>
      <c r="D955">
        <v>1</v>
      </c>
      <c r="E955">
        <v>1</v>
      </c>
      <c r="F955">
        <v>1</v>
      </c>
      <c r="G955">
        <v>1</v>
      </c>
      <c r="H955">
        <v>1</v>
      </c>
      <c r="I955">
        <v>1</v>
      </c>
      <c r="J955">
        <v>1</v>
      </c>
      <c r="K955">
        <v>1</v>
      </c>
      <c r="L955" s="83">
        <v>1</v>
      </c>
      <c r="M955">
        <v>1</v>
      </c>
      <c r="N955">
        <v>1</v>
      </c>
      <c r="O955">
        <v>1</v>
      </c>
      <c r="P955" t="s">
        <v>5319</v>
      </c>
      <c r="Q955" t="s">
        <v>5313</v>
      </c>
      <c r="R955" t="s">
        <v>5314</v>
      </c>
      <c r="S955" t="s">
        <v>5315</v>
      </c>
      <c r="T955" t="s">
        <v>5315</v>
      </c>
    </row>
    <row r="956" spans="1:20" x14ac:dyDescent="0.25">
      <c r="A956" s="83" t="s">
        <v>5798</v>
      </c>
      <c r="B956" t="s">
        <v>5798</v>
      </c>
      <c r="C956" t="s">
        <v>3360</v>
      </c>
      <c r="D956">
        <v>0.54</v>
      </c>
      <c r="E956">
        <v>0.51</v>
      </c>
      <c r="F956">
        <v>0.52</v>
      </c>
      <c r="G956">
        <v>0.44</v>
      </c>
      <c r="H956">
        <v>0.32</v>
      </c>
      <c r="I956">
        <v>0.42</v>
      </c>
      <c r="J956">
        <v>0.35</v>
      </c>
      <c r="K956">
        <v>0.35</v>
      </c>
      <c r="L956" s="83">
        <v>0.34</v>
      </c>
      <c r="M956">
        <v>0.31</v>
      </c>
      <c r="N956">
        <v>0.45</v>
      </c>
      <c r="O956">
        <v>0.44</v>
      </c>
      <c r="P956" t="s">
        <v>5319</v>
      </c>
      <c r="Q956" t="s">
        <v>5313</v>
      </c>
      <c r="R956" t="s">
        <v>5314</v>
      </c>
      <c r="S956" t="s">
        <v>5315</v>
      </c>
      <c r="T956" t="s">
        <v>5315</v>
      </c>
    </row>
    <row r="957" spans="1:20" x14ac:dyDescent="0.25">
      <c r="A957" s="83" t="s">
        <v>5799</v>
      </c>
      <c r="B957" t="s">
        <v>5799</v>
      </c>
      <c r="C957" t="s">
        <v>3360</v>
      </c>
      <c r="D957">
        <v>2</v>
      </c>
      <c r="E957">
        <v>2</v>
      </c>
      <c r="F957">
        <v>2</v>
      </c>
      <c r="G957">
        <v>2</v>
      </c>
      <c r="H957">
        <v>2</v>
      </c>
      <c r="I957">
        <v>2</v>
      </c>
      <c r="J957">
        <v>2</v>
      </c>
      <c r="K957">
        <v>2</v>
      </c>
      <c r="L957" s="83">
        <v>2</v>
      </c>
      <c r="M957">
        <v>2</v>
      </c>
      <c r="N957">
        <v>2</v>
      </c>
      <c r="O957">
        <v>2</v>
      </c>
      <c r="P957" t="s">
        <v>5319</v>
      </c>
      <c r="Q957" t="s">
        <v>5313</v>
      </c>
      <c r="R957" t="s">
        <v>5314</v>
      </c>
      <c r="S957" t="s">
        <v>5315</v>
      </c>
      <c r="T957" t="s">
        <v>5315</v>
      </c>
    </row>
    <row r="958" spans="1:20" x14ac:dyDescent="0.25">
      <c r="A958" s="83" t="s">
        <v>5801</v>
      </c>
      <c r="B958" t="s">
        <v>5801</v>
      </c>
      <c r="C958" t="s">
        <v>3360</v>
      </c>
      <c r="D958">
        <v>1</v>
      </c>
      <c r="E958">
        <v>1</v>
      </c>
      <c r="F958">
        <v>1</v>
      </c>
      <c r="G958">
        <v>1</v>
      </c>
      <c r="H958">
        <v>1</v>
      </c>
      <c r="I958">
        <v>1</v>
      </c>
      <c r="J958">
        <v>1</v>
      </c>
      <c r="K958">
        <v>1</v>
      </c>
      <c r="L958" s="83">
        <v>1</v>
      </c>
      <c r="M958">
        <v>1</v>
      </c>
      <c r="N958">
        <v>1</v>
      </c>
      <c r="O958">
        <v>1</v>
      </c>
      <c r="P958" t="s">
        <v>5319</v>
      </c>
      <c r="Q958" t="s">
        <v>5313</v>
      </c>
      <c r="R958" t="s">
        <v>5314</v>
      </c>
      <c r="S958" t="s">
        <v>5315</v>
      </c>
      <c r="T958" t="s">
        <v>5315</v>
      </c>
    </row>
    <row r="959" spans="1:20" x14ac:dyDescent="0.25">
      <c r="A959" s="83" t="s">
        <v>5802</v>
      </c>
      <c r="B959" t="s">
        <v>5803</v>
      </c>
      <c r="C959" t="s">
        <v>3360</v>
      </c>
      <c r="D959">
        <v>0.5</v>
      </c>
      <c r="E959">
        <v>0.5</v>
      </c>
      <c r="F959">
        <v>0.5</v>
      </c>
      <c r="G959">
        <v>0.5</v>
      </c>
      <c r="H959">
        <v>0.5</v>
      </c>
      <c r="I959">
        <v>0.5</v>
      </c>
      <c r="J959">
        <v>0.5</v>
      </c>
      <c r="K959">
        <v>0.5</v>
      </c>
      <c r="L959" s="83">
        <v>0.5</v>
      </c>
      <c r="M959">
        <v>0.5</v>
      </c>
      <c r="N959">
        <v>0.5</v>
      </c>
      <c r="O959">
        <v>0.5</v>
      </c>
      <c r="P959" t="s">
        <v>5319</v>
      </c>
      <c r="Q959" t="s">
        <v>5313</v>
      </c>
      <c r="R959" t="s">
        <v>5314</v>
      </c>
      <c r="S959" t="s">
        <v>5315</v>
      </c>
      <c r="T959" t="s">
        <v>5315</v>
      </c>
    </row>
    <row r="960" spans="1:20" x14ac:dyDescent="0.25">
      <c r="A960" s="83" t="s">
        <v>5804</v>
      </c>
      <c r="B960" t="s">
        <v>5804</v>
      </c>
      <c r="C960" t="s">
        <v>3360</v>
      </c>
      <c r="D960">
        <v>1</v>
      </c>
      <c r="E960">
        <v>1</v>
      </c>
      <c r="F960">
        <v>1</v>
      </c>
      <c r="G960">
        <v>1</v>
      </c>
      <c r="H960">
        <v>1</v>
      </c>
      <c r="I960">
        <v>1</v>
      </c>
      <c r="J960">
        <v>1</v>
      </c>
      <c r="K960">
        <v>1</v>
      </c>
      <c r="L960" s="83">
        <v>1</v>
      </c>
      <c r="M960">
        <v>1</v>
      </c>
      <c r="N960">
        <v>1</v>
      </c>
      <c r="O960">
        <v>1</v>
      </c>
      <c r="P960" t="s">
        <v>5319</v>
      </c>
      <c r="Q960" t="s">
        <v>5313</v>
      </c>
      <c r="R960" t="s">
        <v>5314</v>
      </c>
      <c r="S960" t="s">
        <v>5315</v>
      </c>
      <c r="T960" t="s">
        <v>5315</v>
      </c>
    </row>
    <row r="961" spans="1:20" x14ac:dyDescent="0.25">
      <c r="A961" s="83" t="s">
        <v>5805</v>
      </c>
      <c r="B961" t="s">
        <v>5805</v>
      </c>
      <c r="C961" t="s">
        <v>3360</v>
      </c>
      <c r="D961">
        <v>0.5</v>
      </c>
      <c r="E961">
        <v>0.5</v>
      </c>
      <c r="F961">
        <v>0.5</v>
      </c>
      <c r="G961">
        <v>0.5</v>
      </c>
      <c r="H961">
        <v>0.5</v>
      </c>
      <c r="I961">
        <v>0.5</v>
      </c>
      <c r="J961">
        <v>0.5</v>
      </c>
      <c r="K961">
        <v>0.5</v>
      </c>
      <c r="L961" s="83">
        <v>0.5</v>
      </c>
      <c r="M961">
        <v>0.5</v>
      </c>
      <c r="N961">
        <v>0.5</v>
      </c>
      <c r="O961">
        <v>0.5</v>
      </c>
      <c r="P961" t="s">
        <v>5319</v>
      </c>
      <c r="Q961" t="s">
        <v>5313</v>
      </c>
      <c r="R961" t="s">
        <v>5314</v>
      </c>
      <c r="S961" t="s">
        <v>5315</v>
      </c>
      <c r="T961" t="s">
        <v>5315</v>
      </c>
    </row>
    <row r="962" spans="1:20" x14ac:dyDescent="0.25">
      <c r="A962" s="83" t="s">
        <v>5806</v>
      </c>
      <c r="B962" t="s">
        <v>5806</v>
      </c>
      <c r="C962" t="s">
        <v>3360</v>
      </c>
      <c r="D962">
        <v>0.99</v>
      </c>
      <c r="E962">
        <v>0.99</v>
      </c>
      <c r="F962">
        <v>0.99</v>
      </c>
      <c r="G962">
        <v>0.99</v>
      </c>
      <c r="H962">
        <v>0.99</v>
      </c>
      <c r="I962">
        <v>0.99</v>
      </c>
      <c r="J962">
        <v>0.99</v>
      </c>
      <c r="K962">
        <v>0.99</v>
      </c>
      <c r="L962" s="83">
        <v>0.99</v>
      </c>
      <c r="M962">
        <v>0.99</v>
      </c>
      <c r="N962">
        <v>0.99</v>
      </c>
      <c r="O962">
        <v>0.99</v>
      </c>
      <c r="P962" t="s">
        <v>5319</v>
      </c>
      <c r="Q962" t="s">
        <v>5313</v>
      </c>
      <c r="R962" t="s">
        <v>5314</v>
      </c>
      <c r="S962" t="s">
        <v>5315</v>
      </c>
      <c r="T962" t="s">
        <v>5315</v>
      </c>
    </row>
    <row r="963" spans="1:20" x14ac:dyDescent="0.25">
      <c r="A963" s="83" t="s">
        <v>5807</v>
      </c>
      <c r="B963" t="s">
        <v>5807</v>
      </c>
      <c r="C963" t="s">
        <v>3360</v>
      </c>
      <c r="D963">
        <v>0.99</v>
      </c>
      <c r="E963">
        <v>0.99</v>
      </c>
      <c r="F963">
        <v>0.99</v>
      </c>
      <c r="G963">
        <v>0.99</v>
      </c>
      <c r="H963">
        <v>0.99</v>
      </c>
      <c r="I963">
        <v>0.99</v>
      </c>
      <c r="J963">
        <v>0.99</v>
      </c>
      <c r="K963">
        <v>0.99</v>
      </c>
      <c r="L963" s="83">
        <v>0.99</v>
      </c>
      <c r="M963">
        <v>0.99</v>
      </c>
      <c r="N963">
        <v>0.99</v>
      </c>
      <c r="O963">
        <v>0.99</v>
      </c>
      <c r="P963" t="s">
        <v>5319</v>
      </c>
      <c r="Q963" t="s">
        <v>5313</v>
      </c>
      <c r="R963" t="s">
        <v>5314</v>
      </c>
      <c r="S963" t="s">
        <v>5315</v>
      </c>
      <c r="T963" t="s">
        <v>5315</v>
      </c>
    </row>
    <row r="964" spans="1:20" x14ac:dyDescent="0.25">
      <c r="A964" s="83" t="s">
        <v>5808</v>
      </c>
      <c r="B964" t="s">
        <v>5808</v>
      </c>
      <c r="C964" t="s">
        <v>3360</v>
      </c>
      <c r="D964">
        <v>0.99</v>
      </c>
      <c r="E964">
        <v>0.99</v>
      </c>
      <c r="F964">
        <v>0.99</v>
      </c>
      <c r="G964">
        <v>0.99</v>
      </c>
      <c r="H964">
        <v>0.99</v>
      </c>
      <c r="I964">
        <v>0.99</v>
      </c>
      <c r="J964">
        <v>0.99</v>
      </c>
      <c r="K964">
        <v>0.99</v>
      </c>
      <c r="L964" s="83">
        <v>0.99</v>
      </c>
      <c r="M964">
        <v>0.99</v>
      </c>
      <c r="N964">
        <v>0.99</v>
      </c>
      <c r="O964">
        <v>0.99</v>
      </c>
      <c r="P964" t="s">
        <v>5319</v>
      </c>
      <c r="Q964" t="s">
        <v>5313</v>
      </c>
      <c r="R964" t="s">
        <v>5314</v>
      </c>
      <c r="S964" t="s">
        <v>5315</v>
      </c>
      <c r="T964" t="s">
        <v>5315</v>
      </c>
    </row>
    <row r="965" spans="1:20" x14ac:dyDescent="0.25">
      <c r="A965" s="83" t="s">
        <v>5809</v>
      </c>
      <c r="B965" t="s">
        <v>5809</v>
      </c>
      <c r="C965" t="s">
        <v>3360</v>
      </c>
      <c r="D965">
        <v>0.99</v>
      </c>
      <c r="E965">
        <v>0.99</v>
      </c>
      <c r="F965">
        <v>0.99</v>
      </c>
      <c r="G965">
        <v>0.99</v>
      </c>
      <c r="H965">
        <v>0.99</v>
      </c>
      <c r="I965">
        <v>0.99</v>
      </c>
      <c r="J965">
        <v>0.99</v>
      </c>
      <c r="K965">
        <v>0.99</v>
      </c>
      <c r="L965" s="83">
        <v>0.99</v>
      </c>
      <c r="M965">
        <v>0.99</v>
      </c>
      <c r="N965">
        <v>0.99</v>
      </c>
      <c r="O965">
        <v>0.99</v>
      </c>
      <c r="P965" t="s">
        <v>5319</v>
      </c>
      <c r="Q965" t="s">
        <v>5313</v>
      </c>
      <c r="R965" t="s">
        <v>5314</v>
      </c>
      <c r="S965" t="s">
        <v>5315</v>
      </c>
      <c r="T965" t="s">
        <v>5315</v>
      </c>
    </row>
    <row r="966" spans="1:20" x14ac:dyDescent="0.25">
      <c r="A966" s="83" t="s">
        <v>5810</v>
      </c>
      <c r="B966" t="s">
        <v>5810</v>
      </c>
      <c r="C966" t="s">
        <v>3360</v>
      </c>
      <c r="D966">
        <v>0.99</v>
      </c>
      <c r="E966">
        <v>0.99</v>
      </c>
      <c r="F966">
        <v>0.99</v>
      </c>
      <c r="G966">
        <v>0.99</v>
      </c>
      <c r="H966">
        <v>0.99</v>
      </c>
      <c r="I966">
        <v>0.99</v>
      </c>
      <c r="J966">
        <v>0.99</v>
      </c>
      <c r="K966">
        <v>0.99</v>
      </c>
      <c r="L966" s="83">
        <v>0.99</v>
      </c>
      <c r="M966">
        <v>0.99</v>
      </c>
      <c r="N966">
        <v>0.99</v>
      </c>
      <c r="O966">
        <v>0.99</v>
      </c>
      <c r="P966" t="s">
        <v>5319</v>
      </c>
      <c r="Q966" t="s">
        <v>5313</v>
      </c>
      <c r="R966" t="s">
        <v>5314</v>
      </c>
      <c r="S966" t="s">
        <v>5315</v>
      </c>
      <c r="T966" t="s">
        <v>5315</v>
      </c>
    </row>
    <row r="967" spans="1:20" x14ac:dyDescent="0.25">
      <c r="A967" s="83" t="s">
        <v>5811</v>
      </c>
      <c r="B967" t="s">
        <v>5811</v>
      </c>
      <c r="C967" t="s">
        <v>3360</v>
      </c>
      <c r="D967">
        <v>0.99</v>
      </c>
      <c r="E967">
        <v>0.99</v>
      </c>
      <c r="F967">
        <v>0.99</v>
      </c>
      <c r="G967">
        <v>0.99</v>
      </c>
      <c r="H967">
        <v>0.99</v>
      </c>
      <c r="I967">
        <v>0.99</v>
      </c>
      <c r="J967">
        <v>0.99</v>
      </c>
      <c r="K967">
        <v>0.99</v>
      </c>
      <c r="L967" s="83">
        <v>0.99</v>
      </c>
      <c r="M967">
        <v>0.99</v>
      </c>
      <c r="N967">
        <v>0.99</v>
      </c>
      <c r="O967">
        <v>0.99</v>
      </c>
      <c r="P967" t="s">
        <v>5319</v>
      </c>
      <c r="Q967" t="s">
        <v>5313</v>
      </c>
      <c r="R967" t="s">
        <v>5314</v>
      </c>
      <c r="S967" t="s">
        <v>5315</v>
      </c>
      <c r="T967" t="s">
        <v>5315</v>
      </c>
    </row>
    <row r="968" spans="1:20" x14ac:dyDescent="0.25">
      <c r="A968" s="83" t="s">
        <v>5812</v>
      </c>
      <c r="B968" t="s">
        <v>5812</v>
      </c>
      <c r="C968" t="s">
        <v>3360</v>
      </c>
      <c r="D968">
        <v>0.99</v>
      </c>
      <c r="E968">
        <v>0.99</v>
      </c>
      <c r="F968">
        <v>0.99</v>
      </c>
      <c r="G968">
        <v>0.99</v>
      </c>
      <c r="H968">
        <v>0.99</v>
      </c>
      <c r="I968">
        <v>0.99</v>
      </c>
      <c r="J968">
        <v>0.99</v>
      </c>
      <c r="K968">
        <v>0.99</v>
      </c>
      <c r="L968" s="83">
        <v>0.99</v>
      </c>
      <c r="M968">
        <v>0.99</v>
      </c>
      <c r="N968">
        <v>0.99</v>
      </c>
      <c r="O968">
        <v>0.99</v>
      </c>
      <c r="P968" t="s">
        <v>5319</v>
      </c>
      <c r="Q968" t="s">
        <v>5313</v>
      </c>
      <c r="R968" t="s">
        <v>5314</v>
      </c>
      <c r="S968" t="s">
        <v>5315</v>
      </c>
      <c r="T968" t="s">
        <v>5315</v>
      </c>
    </row>
    <row r="969" spans="1:20" x14ac:dyDescent="0.25">
      <c r="A969" s="83" t="s">
        <v>5813</v>
      </c>
      <c r="B969" t="s">
        <v>5813</v>
      </c>
      <c r="C969" t="s">
        <v>3360</v>
      </c>
      <c r="D969">
        <v>0.99</v>
      </c>
      <c r="E969">
        <v>0.99</v>
      </c>
      <c r="F969">
        <v>0.99</v>
      </c>
      <c r="G969">
        <v>0.99</v>
      </c>
      <c r="H969">
        <v>0.99</v>
      </c>
      <c r="I969">
        <v>0.99</v>
      </c>
      <c r="J969">
        <v>0.99</v>
      </c>
      <c r="K969">
        <v>0.99</v>
      </c>
      <c r="L969" s="83">
        <v>0.99</v>
      </c>
      <c r="M969">
        <v>0.99</v>
      </c>
      <c r="N969">
        <v>0.99</v>
      </c>
      <c r="O969">
        <v>0.99</v>
      </c>
      <c r="P969" t="s">
        <v>5319</v>
      </c>
      <c r="Q969" t="s">
        <v>5313</v>
      </c>
      <c r="R969" t="s">
        <v>5314</v>
      </c>
      <c r="S969" t="s">
        <v>5315</v>
      </c>
      <c r="T969" t="s">
        <v>5315</v>
      </c>
    </row>
    <row r="970" spans="1:20" x14ac:dyDescent="0.25">
      <c r="A970" s="83" t="s">
        <v>5814</v>
      </c>
      <c r="B970" t="s">
        <v>5814</v>
      </c>
      <c r="C970" t="s">
        <v>3360</v>
      </c>
      <c r="D970">
        <v>0.99</v>
      </c>
      <c r="E970">
        <v>0.99</v>
      </c>
      <c r="F970">
        <v>0.99</v>
      </c>
      <c r="G970">
        <v>0.99</v>
      </c>
      <c r="H970">
        <v>0.99</v>
      </c>
      <c r="I970">
        <v>0.99</v>
      </c>
      <c r="J970">
        <v>0.99</v>
      </c>
      <c r="K970">
        <v>0.99</v>
      </c>
      <c r="L970" s="83">
        <v>0.99</v>
      </c>
      <c r="M970">
        <v>0.99</v>
      </c>
      <c r="N970">
        <v>0.99</v>
      </c>
      <c r="O970">
        <v>0.99</v>
      </c>
      <c r="P970" t="s">
        <v>5319</v>
      </c>
      <c r="Q970" t="s">
        <v>5313</v>
      </c>
      <c r="R970" t="s">
        <v>5314</v>
      </c>
      <c r="S970" t="s">
        <v>5315</v>
      </c>
      <c r="T970" t="s">
        <v>5315</v>
      </c>
    </row>
    <row r="971" spans="1:20" x14ac:dyDescent="0.25">
      <c r="A971" s="83" t="s">
        <v>5815</v>
      </c>
      <c r="B971" t="s">
        <v>5815</v>
      </c>
      <c r="C971" t="s">
        <v>3360</v>
      </c>
      <c r="D971">
        <v>0.8</v>
      </c>
      <c r="E971">
        <v>0.8</v>
      </c>
      <c r="F971">
        <v>0.8</v>
      </c>
      <c r="G971">
        <v>0.8</v>
      </c>
      <c r="H971">
        <v>0.8</v>
      </c>
      <c r="I971">
        <v>0.8</v>
      </c>
      <c r="J971">
        <v>0.8</v>
      </c>
      <c r="K971">
        <v>0.8</v>
      </c>
      <c r="L971" s="83">
        <v>0.8</v>
      </c>
      <c r="M971">
        <v>0.8</v>
      </c>
      <c r="N971">
        <v>0.8</v>
      </c>
      <c r="O971">
        <v>0.8</v>
      </c>
      <c r="P971" t="s">
        <v>5319</v>
      </c>
      <c r="Q971" t="s">
        <v>5313</v>
      </c>
      <c r="R971" t="s">
        <v>5314</v>
      </c>
      <c r="S971" t="s">
        <v>5315</v>
      </c>
      <c r="T971" t="s">
        <v>5315</v>
      </c>
    </row>
    <row r="972" spans="1:20" x14ac:dyDescent="0.25">
      <c r="A972" s="83" t="s">
        <v>5816</v>
      </c>
      <c r="B972" t="s">
        <v>5816</v>
      </c>
      <c r="C972" t="s">
        <v>3360</v>
      </c>
      <c r="D972">
        <v>0.8</v>
      </c>
      <c r="E972">
        <v>0.8</v>
      </c>
      <c r="F972">
        <v>0.8</v>
      </c>
      <c r="G972">
        <v>0.8</v>
      </c>
      <c r="H972">
        <v>0.8</v>
      </c>
      <c r="I972">
        <v>0.8</v>
      </c>
      <c r="J972">
        <v>0.8</v>
      </c>
      <c r="K972">
        <v>0.8</v>
      </c>
      <c r="L972" s="83">
        <v>0.8</v>
      </c>
      <c r="M972">
        <v>0.8</v>
      </c>
      <c r="N972">
        <v>0.8</v>
      </c>
      <c r="O972">
        <v>0.8</v>
      </c>
      <c r="P972" t="s">
        <v>5319</v>
      </c>
      <c r="Q972" t="s">
        <v>5313</v>
      </c>
      <c r="R972" t="s">
        <v>5314</v>
      </c>
      <c r="S972" t="s">
        <v>5315</v>
      </c>
      <c r="T972" t="s">
        <v>5315</v>
      </c>
    </row>
    <row r="973" spans="1:20" x14ac:dyDescent="0.25">
      <c r="A973" s="83" t="s">
        <v>5817</v>
      </c>
      <c r="B973" t="s">
        <v>5800</v>
      </c>
      <c r="C973" t="s">
        <v>3360</v>
      </c>
      <c r="D973">
        <v>0.16</v>
      </c>
      <c r="E973">
        <v>0.16</v>
      </c>
      <c r="F973">
        <v>0.16</v>
      </c>
      <c r="G973">
        <v>0.16</v>
      </c>
      <c r="H973">
        <v>0.16</v>
      </c>
      <c r="I973">
        <v>0.16</v>
      </c>
      <c r="J973">
        <v>0.16</v>
      </c>
      <c r="K973">
        <v>0.16</v>
      </c>
      <c r="L973" s="83">
        <v>0.16</v>
      </c>
      <c r="M973">
        <v>0.16</v>
      </c>
      <c r="N973">
        <v>0.16</v>
      </c>
      <c r="O973">
        <v>0.16</v>
      </c>
      <c r="P973" t="s">
        <v>5319</v>
      </c>
      <c r="Q973" t="s">
        <v>5313</v>
      </c>
      <c r="R973" t="s">
        <v>5314</v>
      </c>
      <c r="S973" t="s">
        <v>5315</v>
      </c>
      <c r="T973" t="s">
        <v>5315</v>
      </c>
    </row>
    <row r="974" spans="1:20" x14ac:dyDescent="0.25">
      <c r="A974" s="83" t="s">
        <v>5818</v>
      </c>
      <c r="B974" t="s">
        <v>5818</v>
      </c>
      <c r="C974" t="s">
        <v>3360</v>
      </c>
      <c r="D974">
        <v>0.99</v>
      </c>
      <c r="E974">
        <v>0.99</v>
      </c>
      <c r="F974">
        <v>0.99</v>
      </c>
      <c r="G974">
        <v>0.99</v>
      </c>
      <c r="H974">
        <v>0.99</v>
      </c>
      <c r="I974">
        <v>0.99</v>
      </c>
      <c r="J974">
        <v>0.99</v>
      </c>
      <c r="K974">
        <v>0.99</v>
      </c>
      <c r="L974" s="83">
        <v>0.99</v>
      </c>
      <c r="M974">
        <v>0.99</v>
      </c>
      <c r="N974">
        <v>0.99</v>
      </c>
      <c r="O974">
        <v>0.99</v>
      </c>
      <c r="P974" t="s">
        <v>5319</v>
      </c>
      <c r="Q974" t="s">
        <v>5313</v>
      </c>
      <c r="R974" t="s">
        <v>5314</v>
      </c>
      <c r="S974" t="s">
        <v>5315</v>
      </c>
      <c r="T974" t="s">
        <v>5315</v>
      </c>
    </row>
    <row r="975" spans="1:20" x14ac:dyDescent="0.25">
      <c r="A975" s="83" t="s">
        <v>5819</v>
      </c>
      <c r="B975" t="s">
        <v>5819</v>
      </c>
      <c r="C975" t="s">
        <v>3360</v>
      </c>
      <c r="D975">
        <v>0.99</v>
      </c>
      <c r="E975">
        <v>0.99</v>
      </c>
      <c r="F975">
        <v>0.99</v>
      </c>
      <c r="G975">
        <v>0.99</v>
      </c>
      <c r="H975">
        <v>0.99</v>
      </c>
      <c r="I975">
        <v>0.99</v>
      </c>
      <c r="J975">
        <v>0.99</v>
      </c>
      <c r="K975">
        <v>0.99</v>
      </c>
      <c r="L975" s="83">
        <v>0.99</v>
      </c>
      <c r="M975">
        <v>0.99</v>
      </c>
      <c r="N975">
        <v>0.99</v>
      </c>
      <c r="O975">
        <v>0.99</v>
      </c>
      <c r="P975" t="s">
        <v>5319</v>
      </c>
      <c r="Q975" t="s">
        <v>5313</v>
      </c>
      <c r="R975" t="s">
        <v>5314</v>
      </c>
      <c r="S975" t="s">
        <v>5315</v>
      </c>
      <c r="T975" t="s">
        <v>5315</v>
      </c>
    </row>
    <row r="976" spans="1:20" x14ac:dyDescent="0.25">
      <c r="A976" s="83" t="s">
        <v>5820</v>
      </c>
      <c r="B976" t="s">
        <v>5820</v>
      </c>
      <c r="C976" t="s">
        <v>3360</v>
      </c>
      <c r="D976">
        <v>9.99</v>
      </c>
      <c r="E976">
        <v>9.99</v>
      </c>
      <c r="F976">
        <v>9.99</v>
      </c>
      <c r="G976">
        <v>9.99</v>
      </c>
      <c r="H976">
        <v>9.99</v>
      </c>
      <c r="I976">
        <v>9.99</v>
      </c>
      <c r="J976">
        <v>9.99</v>
      </c>
      <c r="K976">
        <v>9.99</v>
      </c>
      <c r="L976" s="83">
        <v>9.99</v>
      </c>
      <c r="M976">
        <v>9.99</v>
      </c>
      <c r="N976">
        <v>9.99</v>
      </c>
      <c r="O976">
        <v>9.99</v>
      </c>
      <c r="P976" t="s">
        <v>5319</v>
      </c>
      <c r="Q976" t="s">
        <v>5313</v>
      </c>
      <c r="R976" t="s">
        <v>5314</v>
      </c>
      <c r="S976" t="s">
        <v>5315</v>
      </c>
      <c r="T976" t="s">
        <v>5315</v>
      </c>
    </row>
    <row r="977" spans="1:20" x14ac:dyDescent="0.25">
      <c r="A977" s="83" t="s">
        <v>5821</v>
      </c>
      <c r="B977" t="s">
        <v>5822</v>
      </c>
      <c r="C977" t="s">
        <v>3360</v>
      </c>
      <c r="D977">
        <v>0.99</v>
      </c>
      <c r="E977">
        <v>0.99</v>
      </c>
      <c r="F977">
        <v>0.99</v>
      </c>
      <c r="G977">
        <v>0.99</v>
      </c>
      <c r="H977">
        <v>0.99</v>
      </c>
      <c r="I977">
        <v>0.99</v>
      </c>
      <c r="J977">
        <v>0.99</v>
      </c>
      <c r="K977">
        <v>0.99</v>
      </c>
      <c r="L977" s="83">
        <v>0.99</v>
      </c>
      <c r="M977">
        <v>0.99</v>
      </c>
      <c r="N977">
        <v>0.99</v>
      </c>
      <c r="O977">
        <v>0.99</v>
      </c>
      <c r="P977" t="s">
        <v>5319</v>
      </c>
      <c r="Q977" t="s">
        <v>5313</v>
      </c>
      <c r="R977" t="s">
        <v>5314</v>
      </c>
      <c r="S977" t="s">
        <v>5315</v>
      </c>
      <c r="T977" t="s">
        <v>5315</v>
      </c>
    </row>
    <row r="978" spans="1:20" x14ac:dyDescent="0.25">
      <c r="A978" s="83" t="s">
        <v>5823</v>
      </c>
      <c r="B978" t="s">
        <v>5823</v>
      </c>
      <c r="C978" t="s">
        <v>3360</v>
      </c>
      <c r="D978">
        <v>0.8</v>
      </c>
      <c r="E978">
        <v>0.81</v>
      </c>
      <c r="F978">
        <v>0.87</v>
      </c>
      <c r="G978">
        <v>1.1100000000000001</v>
      </c>
      <c r="H978">
        <v>1.52</v>
      </c>
      <c r="I978">
        <v>2.5299999999999998</v>
      </c>
      <c r="J978">
        <v>3.01</v>
      </c>
      <c r="K978">
        <v>2.92</v>
      </c>
      <c r="L978" s="83">
        <v>2.04</v>
      </c>
      <c r="M978">
        <v>1.32</v>
      </c>
      <c r="N978">
        <v>0.89</v>
      </c>
      <c r="O978">
        <v>0.83</v>
      </c>
      <c r="P978" t="s">
        <v>5319</v>
      </c>
      <c r="Q978" t="s">
        <v>5313</v>
      </c>
      <c r="R978" t="s">
        <v>5314</v>
      </c>
      <c r="S978" t="s">
        <v>5315</v>
      </c>
      <c r="T978" t="s">
        <v>5315</v>
      </c>
    </row>
    <row r="979" spans="1:20" x14ac:dyDescent="0.25">
      <c r="A979" s="83" t="s">
        <v>5824</v>
      </c>
      <c r="B979" t="s">
        <v>5825</v>
      </c>
      <c r="C979" t="s">
        <v>3360</v>
      </c>
      <c r="D979">
        <v>0.2</v>
      </c>
      <c r="E979">
        <v>0.2</v>
      </c>
      <c r="F979">
        <v>0.2</v>
      </c>
      <c r="G979">
        <v>0.2</v>
      </c>
      <c r="H979">
        <v>0.2</v>
      </c>
      <c r="I979">
        <v>0.2</v>
      </c>
      <c r="J979">
        <v>0.2</v>
      </c>
      <c r="K979">
        <v>0.2</v>
      </c>
      <c r="L979" s="83">
        <v>0.2</v>
      </c>
      <c r="M979">
        <v>0.2</v>
      </c>
      <c r="N979">
        <v>0.2</v>
      </c>
      <c r="O979">
        <v>0.2</v>
      </c>
      <c r="P979" t="s">
        <v>5319</v>
      </c>
      <c r="Q979" t="s">
        <v>5313</v>
      </c>
      <c r="R979" t="s">
        <v>5314</v>
      </c>
      <c r="S979" t="s">
        <v>5315</v>
      </c>
      <c r="T979" t="s">
        <v>5315</v>
      </c>
    </row>
    <row r="980" spans="1:20" x14ac:dyDescent="0.25">
      <c r="A980" s="83" t="s">
        <v>5826</v>
      </c>
      <c r="B980" t="s">
        <v>5826</v>
      </c>
      <c r="C980" t="s">
        <v>3360</v>
      </c>
      <c r="D980">
        <v>0.99</v>
      </c>
      <c r="E980">
        <v>0.99</v>
      </c>
      <c r="F980">
        <v>0.99</v>
      </c>
      <c r="G980">
        <v>0.99</v>
      </c>
      <c r="H980">
        <v>0.99</v>
      </c>
      <c r="I980">
        <v>0.99</v>
      </c>
      <c r="J980">
        <v>0.99</v>
      </c>
      <c r="K980">
        <v>0.99</v>
      </c>
      <c r="L980" s="83">
        <v>0.99</v>
      </c>
      <c r="M980">
        <v>0.99</v>
      </c>
      <c r="N980">
        <v>0.99</v>
      </c>
      <c r="O980">
        <v>0.99</v>
      </c>
      <c r="P980" t="s">
        <v>5319</v>
      </c>
      <c r="Q980" t="s">
        <v>5313</v>
      </c>
      <c r="R980" t="s">
        <v>5314</v>
      </c>
      <c r="S980" t="s">
        <v>5315</v>
      </c>
      <c r="T980" t="s">
        <v>5315</v>
      </c>
    </row>
    <row r="981" spans="1:20" x14ac:dyDescent="0.25">
      <c r="A981" s="83" t="s">
        <v>5827</v>
      </c>
      <c r="B981" t="s">
        <v>5827</v>
      </c>
      <c r="C981" t="s">
        <v>3360</v>
      </c>
      <c r="D981">
        <v>0.99</v>
      </c>
      <c r="E981">
        <v>0.99</v>
      </c>
      <c r="F981">
        <v>0.99</v>
      </c>
      <c r="G981">
        <v>0.99</v>
      </c>
      <c r="H981">
        <v>0.99</v>
      </c>
      <c r="I981">
        <v>0.99</v>
      </c>
      <c r="J981">
        <v>0.99</v>
      </c>
      <c r="K981">
        <v>0.99</v>
      </c>
      <c r="L981" s="83">
        <v>0.99</v>
      </c>
      <c r="M981">
        <v>0.99</v>
      </c>
      <c r="N981">
        <v>0.99</v>
      </c>
      <c r="O981">
        <v>0.99</v>
      </c>
      <c r="P981" t="s">
        <v>5319</v>
      </c>
      <c r="Q981" t="s">
        <v>5313</v>
      </c>
      <c r="R981" t="s">
        <v>5314</v>
      </c>
      <c r="S981" t="s">
        <v>5315</v>
      </c>
      <c r="T981" t="s">
        <v>5315</v>
      </c>
    </row>
    <row r="982" spans="1:20" x14ac:dyDescent="0.25">
      <c r="A982" s="83" t="s">
        <v>5828</v>
      </c>
      <c r="B982" t="s">
        <v>5828</v>
      </c>
      <c r="C982" t="s">
        <v>3360</v>
      </c>
      <c r="D982">
        <v>0.99</v>
      </c>
      <c r="E982">
        <v>0.99</v>
      </c>
      <c r="F982">
        <v>0.99</v>
      </c>
      <c r="G982">
        <v>0.99</v>
      </c>
      <c r="H982">
        <v>0.99</v>
      </c>
      <c r="I982">
        <v>0.99</v>
      </c>
      <c r="J982">
        <v>0.99</v>
      </c>
      <c r="K982">
        <v>0.99</v>
      </c>
      <c r="L982" s="83">
        <v>0.99</v>
      </c>
      <c r="M982">
        <v>0.99</v>
      </c>
      <c r="N982">
        <v>0.99</v>
      </c>
      <c r="O982">
        <v>0.99</v>
      </c>
      <c r="P982" t="s">
        <v>5319</v>
      </c>
      <c r="Q982" t="s">
        <v>5313</v>
      </c>
      <c r="R982" t="s">
        <v>5314</v>
      </c>
      <c r="S982" t="s">
        <v>5315</v>
      </c>
      <c r="T982" t="s">
        <v>5315</v>
      </c>
    </row>
    <row r="983" spans="1:20" x14ac:dyDescent="0.25">
      <c r="A983" s="83" t="s">
        <v>5829</v>
      </c>
      <c r="B983" t="s">
        <v>5829</v>
      </c>
      <c r="C983" t="s">
        <v>3360</v>
      </c>
      <c r="D983">
        <v>0.99</v>
      </c>
      <c r="E983">
        <v>0.99</v>
      </c>
      <c r="F983">
        <v>0.99</v>
      </c>
      <c r="G983">
        <v>0.99</v>
      </c>
      <c r="H983">
        <v>0.99</v>
      </c>
      <c r="I983">
        <v>0.99</v>
      </c>
      <c r="J983">
        <v>0.99</v>
      </c>
      <c r="K983">
        <v>0.99</v>
      </c>
      <c r="L983" s="83">
        <v>0.99</v>
      </c>
      <c r="M983">
        <v>0.99</v>
      </c>
      <c r="N983">
        <v>0.99</v>
      </c>
      <c r="O983">
        <v>0.99</v>
      </c>
      <c r="P983" t="s">
        <v>5319</v>
      </c>
      <c r="Q983" t="s">
        <v>5313</v>
      </c>
      <c r="R983" t="s">
        <v>5314</v>
      </c>
      <c r="S983" t="s">
        <v>5315</v>
      </c>
      <c r="T983" t="s">
        <v>5315</v>
      </c>
    </row>
    <row r="984" spans="1:20" x14ac:dyDescent="0.25">
      <c r="A984" s="83" t="s">
        <v>5830</v>
      </c>
      <c r="B984" t="s">
        <v>5830</v>
      </c>
      <c r="C984" t="s">
        <v>3360</v>
      </c>
      <c r="D984">
        <v>0.99</v>
      </c>
      <c r="E984">
        <v>0.99</v>
      </c>
      <c r="F984">
        <v>0.99</v>
      </c>
      <c r="G984">
        <v>0.99</v>
      </c>
      <c r="H984">
        <v>0.99</v>
      </c>
      <c r="I984">
        <v>0.99</v>
      </c>
      <c r="J984">
        <v>0.99</v>
      </c>
      <c r="K984">
        <v>0.99</v>
      </c>
      <c r="L984" s="83">
        <v>0.99</v>
      </c>
      <c r="M984">
        <v>0.99</v>
      </c>
      <c r="N984">
        <v>0.99</v>
      </c>
      <c r="O984">
        <v>0.99</v>
      </c>
      <c r="P984" t="s">
        <v>5319</v>
      </c>
      <c r="Q984" t="s">
        <v>5313</v>
      </c>
      <c r="R984" t="s">
        <v>5314</v>
      </c>
      <c r="S984" t="s">
        <v>5315</v>
      </c>
      <c r="T984" t="s">
        <v>5315</v>
      </c>
    </row>
    <row r="985" spans="1:20" x14ac:dyDescent="0.25">
      <c r="A985" s="83" t="s">
        <v>5831</v>
      </c>
      <c r="B985" t="s">
        <v>5831</v>
      </c>
      <c r="C985" t="s">
        <v>3360</v>
      </c>
      <c r="D985">
        <v>0.99</v>
      </c>
      <c r="E985">
        <v>0.99</v>
      </c>
      <c r="F985">
        <v>0.99</v>
      </c>
      <c r="G985">
        <v>0.99</v>
      </c>
      <c r="H985">
        <v>0.99</v>
      </c>
      <c r="I985">
        <v>0.99</v>
      </c>
      <c r="J985">
        <v>0.99</v>
      </c>
      <c r="K985">
        <v>0.99</v>
      </c>
      <c r="L985" s="83">
        <v>0.99</v>
      </c>
      <c r="M985">
        <v>0.99</v>
      </c>
      <c r="N985">
        <v>0.99</v>
      </c>
      <c r="O985">
        <v>0.99</v>
      </c>
      <c r="P985" t="s">
        <v>5319</v>
      </c>
      <c r="Q985" t="s">
        <v>5313</v>
      </c>
      <c r="R985" t="s">
        <v>5314</v>
      </c>
      <c r="S985" t="s">
        <v>5315</v>
      </c>
      <c r="T985" t="s">
        <v>5315</v>
      </c>
    </row>
    <row r="986" spans="1:20" x14ac:dyDescent="0.25">
      <c r="A986" s="83" t="s">
        <v>5832</v>
      </c>
      <c r="B986" t="s">
        <v>5832</v>
      </c>
      <c r="C986" t="s">
        <v>3360</v>
      </c>
      <c r="D986">
        <v>0.99</v>
      </c>
      <c r="E986">
        <v>0.99</v>
      </c>
      <c r="F986">
        <v>0.99</v>
      </c>
      <c r="G986">
        <v>0.99</v>
      </c>
      <c r="H986">
        <v>0.99</v>
      </c>
      <c r="I986">
        <v>0.99</v>
      </c>
      <c r="J986">
        <v>0.99</v>
      </c>
      <c r="K986">
        <v>0.99</v>
      </c>
      <c r="L986" s="83">
        <v>0.99</v>
      </c>
      <c r="M986">
        <v>0.99</v>
      </c>
      <c r="N986">
        <v>0.99</v>
      </c>
      <c r="O986">
        <v>0.99</v>
      </c>
      <c r="P986" t="s">
        <v>5319</v>
      </c>
      <c r="Q986" t="s">
        <v>5313</v>
      </c>
      <c r="R986" t="s">
        <v>5314</v>
      </c>
      <c r="S986" t="s">
        <v>5315</v>
      </c>
      <c r="T986" t="s">
        <v>5315</v>
      </c>
    </row>
    <row r="987" spans="1:20" x14ac:dyDescent="0.25">
      <c r="A987" s="83" t="s">
        <v>5833</v>
      </c>
      <c r="B987" t="s">
        <v>5833</v>
      </c>
      <c r="C987" t="s">
        <v>3360</v>
      </c>
      <c r="D987">
        <v>0.99</v>
      </c>
      <c r="E987">
        <v>0.99</v>
      </c>
      <c r="F987">
        <v>0.99</v>
      </c>
      <c r="G987">
        <v>0.99</v>
      </c>
      <c r="H987">
        <v>0.99</v>
      </c>
      <c r="I987">
        <v>0.99</v>
      </c>
      <c r="J987">
        <v>0.99</v>
      </c>
      <c r="K987">
        <v>0.99</v>
      </c>
      <c r="L987" s="83">
        <v>0.99</v>
      </c>
      <c r="M987">
        <v>0.99</v>
      </c>
      <c r="N987">
        <v>0.99</v>
      </c>
      <c r="O987">
        <v>0.99</v>
      </c>
      <c r="P987" t="s">
        <v>5319</v>
      </c>
      <c r="Q987" t="s">
        <v>5313</v>
      </c>
      <c r="R987" t="s">
        <v>5314</v>
      </c>
      <c r="S987" t="s">
        <v>5315</v>
      </c>
      <c r="T987" t="s">
        <v>5315</v>
      </c>
    </row>
    <row r="988" spans="1:20" x14ac:dyDescent="0.25">
      <c r="A988" s="83" t="s">
        <v>5834</v>
      </c>
      <c r="B988" t="s">
        <v>5834</v>
      </c>
      <c r="C988" t="s">
        <v>3360</v>
      </c>
      <c r="D988">
        <v>0.99</v>
      </c>
      <c r="E988">
        <v>0.99</v>
      </c>
      <c r="F988">
        <v>0.99</v>
      </c>
      <c r="G988">
        <v>0.99</v>
      </c>
      <c r="H988">
        <v>0.99</v>
      </c>
      <c r="I988">
        <v>0.99</v>
      </c>
      <c r="J988">
        <v>0.99</v>
      </c>
      <c r="K988">
        <v>0.99</v>
      </c>
      <c r="L988" s="83">
        <v>0.99</v>
      </c>
      <c r="M988">
        <v>0.99</v>
      </c>
      <c r="N988">
        <v>0.99</v>
      </c>
      <c r="O988">
        <v>0.99</v>
      </c>
      <c r="P988" t="s">
        <v>5319</v>
      </c>
      <c r="Q988" t="s">
        <v>5313</v>
      </c>
      <c r="R988" t="s">
        <v>5314</v>
      </c>
      <c r="S988" t="s">
        <v>5315</v>
      </c>
      <c r="T988" t="s">
        <v>5315</v>
      </c>
    </row>
    <row r="989" spans="1:20" x14ac:dyDescent="0.25">
      <c r="A989" s="83" t="s">
        <v>5835</v>
      </c>
      <c r="B989" t="s">
        <v>5835</v>
      </c>
      <c r="C989" t="s">
        <v>3360</v>
      </c>
      <c r="D989">
        <v>0.99</v>
      </c>
      <c r="E989">
        <v>0.99</v>
      </c>
      <c r="F989">
        <v>0.99</v>
      </c>
      <c r="G989">
        <v>0.99</v>
      </c>
      <c r="H989">
        <v>0.99</v>
      </c>
      <c r="I989">
        <v>0.99</v>
      </c>
      <c r="J989">
        <v>0.99</v>
      </c>
      <c r="K989">
        <v>0.99</v>
      </c>
      <c r="L989" s="83">
        <v>0.99</v>
      </c>
      <c r="M989">
        <v>0.99</v>
      </c>
      <c r="N989">
        <v>0.99</v>
      </c>
      <c r="O989">
        <v>0.99</v>
      </c>
      <c r="P989" t="s">
        <v>5319</v>
      </c>
      <c r="Q989" t="s">
        <v>5313</v>
      </c>
      <c r="R989" t="s">
        <v>5314</v>
      </c>
      <c r="S989" t="s">
        <v>5315</v>
      </c>
      <c r="T989" t="s">
        <v>5315</v>
      </c>
    </row>
    <row r="990" spans="1:20" x14ac:dyDescent="0.25">
      <c r="A990" s="83" t="s">
        <v>5836</v>
      </c>
      <c r="B990" t="s">
        <v>5836</v>
      </c>
      <c r="C990" t="s">
        <v>3360</v>
      </c>
      <c r="D990">
        <v>0.99</v>
      </c>
      <c r="E990">
        <v>0.99</v>
      </c>
      <c r="F990">
        <v>0.99</v>
      </c>
      <c r="G990">
        <v>0.99</v>
      </c>
      <c r="H990">
        <v>0.99</v>
      </c>
      <c r="I990">
        <v>0.99</v>
      </c>
      <c r="J990">
        <v>0.99</v>
      </c>
      <c r="K990">
        <v>0.99</v>
      </c>
      <c r="L990" s="83">
        <v>0.99</v>
      </c>
      <c r="M990">
        <v>0.99</v>
      </c>
      <c r="N990">
        <v>0.99</v>
      </c>
      <c r="O990">
        <v>0.99</v>
      </c>
      <c r="P990" t="s">
        <v>5319</v>
      </c>
      <c r="Q990" t="s">
        <v>5313</v>
      </c>
      <c r="R990" t="s">
        <v>5314</v>
      </c>
      <c r="S990" t="s">
        <v>5315</v>
      </c>
      <c r="T990" t="s">
        <v>5315</v>
      </c>
    </row>
    <row r="991" spans="1:20" x14ac:dyDescent="0.25">
      <c r="A991" s="83" t="s">
        <v>5837</v>
      </c>
      <c r="B991" t="s">
        <v>5837</v>
      </c>
      <c r="C991" t="s">
        <v>3360</v>
      </c>
      <c r="D991">
        <v>0.99</v>
      </c>
      <c r="E991">
        <v>0.99</v>
      </c>
      <c r="F991">
        <v>0.99</v>
      </c>
      <c r="G991">
        <v>0.99</v>
      </c>
      <c r="H991">
        <v>0.99</v>
      </c>
      <c r="I991">
        <v>0.99</v>
      </c>
      <c r="J991">
        <v>0.99</v>
      </c>
      <c r="K991">
        <v>0.99</v>
      </c>
      <c r="L991" s="83">
        <v>0.99</v>
      </c>
      <c r="M991">
        <v>0.99</v>
      </c>
      <c r="N991">
        <v>0.99</v>
      </c>
      <c r="O991">
        <v>0.99</v>
      </c>
      <c r="P991" t="s">
        <v>5319</v>
      </c>
      <c r="Q991" t="s">
        <v>5313</v>
      </c>
      <c r="R991" t="s">
        <v>5314</v>
      </c>
      <c r="S991" t="s">
        <v>5315</v>
      </c>
      <c r="T991" t="s">
        <v>5315</v>
      </c>
    </row>
    <row r="992" spans="1:20" x14ac:dyDescent="0.25">
      <c r="A992" s="83" t="s">
        <v>5838</v>
      </c>
      <c r="B992" t="s">
        <v>5838</v>
      </c>
      <c r="C992" t="s">
        <v>3360</v>
      </c>
      <c r="D992">
        <v>0.99</v>
      </c>
      <c r="E992">
        <v>0.99</v>
      </c>
      <c r="F992">
        <v>0.99</v>
      </c>
      <c r="G992">
        <v>0.99</v>
      </c>
      <c r="H992">
        <v>0.99</v>
      </c>
      <c r="I992">
        <v>0.99</v>
      </c>
      <c r="J992">
        <v>0.99</v>
      </c>
      <c r="K992">
        <v>0.99</v>
      </c>
      <c r="L992" s="83">
        <v>0.99</v>
      </c>
      <c r="M992">
        <v>0.99</v>
      </c>
      <c r="N992">
        <v>0.99</v>
      </c>
      <c r="O992">
        <v>0.99</v>
      </c>
      <c r="P992" t="s">
        <v>5319</v>
      </c>
      <c r="Q992" t="s">
        <v>5313</v>
      </c>
      <c r="R992" t="s">
        <v>5314</v>
      </c>
      <c r="S992" t="s">
        <v>5315</v>
      </c>
      <c r="T992" t="s">
        <v>5315</v>
      </c>
    </row>
    <row r="993" spans="1:20" x14ac:dyDescent="0.25">
      <c r="A993" s="83" t="s">
        <v>5839</v>
      </c>
      <c r="B993" t="s">
        <v>5839</v>
      </c>
      <c r="C993" t="s">
        <v>3360</v>
      </c>
      <c r="D993">
        <v>0.99</v>
      </c>
      <c r="E993">
        <v>0.99</v>
      </c>
      <c r="F993">
        <v>0.99</v>
      </c>
      <c r="G993">
        <v>0.99</v>
      </c>
      <c r="H993">
        <v>0.99</v>
      </c>
      <c r="I993">
        <v>0.99</v>
      </c>
      <c r="J993">
        <v>0.99</v>
      </c>
      <c r="K993">
        <v>0.99</v>
      </c>
      <c r="L993" s="83">
        <v>0.99</v>
      </c>
      <c r="M993">
        <v>0.99</v>
      </c>
      <c r="N993">
        <v>0.99</v>
      </c>
      <c r="O993">
        <v>0.99</v>
      </c>
      <c r="P993" t="s">
        <v>5319</v>
      </c>
      <c r="Q993" t="s">
        <v>5313</v>
      </c>
      <c r="R993" t="s">
        <v>5314</v>
      </c>
      <c r="S993" t="s">
        <v>5315</v>
      </c>
      <c r="T993" t="s">
        <v>5315</v>
      </c>
    </row>
    <row r="994" spans="1:20" x14ac:dyDescent="0.25">
      <c r="A994" s="83" t="s">
        <v>5840</v>
      </c>
      <c r="B994" t="s">
        <v>5840</v>
      </c>
      <c r="C994" t="s">
        <v>3360</v>
      </c>
      <c r="D994">
        <v>0.99</v>
      </c>
      <c r="E994">
        <v>0.99</v>
      </c>
      <c r="F994">
        <v>0.99</v>
      </c>
      <c r="G994">
        <v>0.99</v>
      </c>
      <c r="H994">
        <v>0.99</v>
      </c>
      <c r="I994">
        <v>0.99</v>
      </c>
      <c r="J994">
        <v>0.99</v>
      </c>
      <c r="K994">
        <v>0.99</v>
      </c>
      <c r="L994" s="83">
        <v>0.99</v>
      </c>
      <c r="M994">
        <v>0.99</v>
      </c>
      <c r="N994">
        <v>0.99</v>
      </c>
      <c r="O994">
        <v>0.99</v>
      </c>
      <c r="P994" t="s">
        <v>5319</v>
      </c>
      <c r="Q994" t="s">
        <v>5313</v>
      </c>
      <c r="R994" t="s">
        <v>5314</v>
      </c>
      <c r="S994" t="s">
        <v>5315</v>
      </c>
      <c r="T994" t="s">
        <v>5315</v>
      </c>
    </row>
    <row r="995" spans="1:20" x14ac:dyDescent="0.25">
      <c r="A995" s="83" t="s">
        <v>5841</v>
      </c>
      <c r="B995" t="s">
        <v>5841</v>
      </c>
      <c r="C995" t="s">
        <v>3360</v>
      </c>
      <c r="D995">
        <v>0.99</v>
      </c>
      <c r="E995">
        <v>0.99</v>
      </c>
      <c r="F995">
        <v>0.99</v>
      </c>
      <c r="G995">
        <v>0.99</v>
      </c>
      <c r="H995">
        <v>0.99</v>
      </c>
      <c r="I995">
        <v>0.99</v>
      </c>
      <c r="J995">
        <v>0.99</v>
      </c>
      <c r="K995">
        <v>0.99</v>
      </c>
      <c r="L995" s="83">
        <v>0.99</v>
      </c>
      <c r="M995">
        <v>0.99</v>
      </c>
      <c r="N995">
        <v>0.99</v>
      </c>
      <c r="O995">
        <v>0.99</v>
      </c>
      <c r="P995" t="s">
        <v>5319</v>
      </c>
      <c r="Q995" t="s">
        <v>5313</v>
      </c>
      <c r="R995" t="s">
        <v>5314</v>
      </c>
      <c r="S995" t="s">
        <v>5315</v>
      </c>
      <c r="T995" t="s">
        <v>5315</v>
      </c>
    </row>
    <row r="996" spans="1:20" x14ac:dyDescent="0.25">
      <c r="A996" s="83" t="s">
        <v>5842</v>
      </c>
      <c r="B996" t="s">
        <v>5842</v>
      </c>
      <c r="C996" t="s">
        <v>3360</v>
      </c>
      <c r="D996">
        <v>0.99</v>
      </c>
      <c r="E996">
        <v>0.99</v>
      </c>
      <c r="F996">
        <v>0.99</v>
      </c>
      <c r="G996">
        <v>0.99</v>
      </c>
      <c r="H996">
        <v>0.99</v>
      </c>
      <c r="I996">
        <v>0.99</v>
      </c>
      <c r="J996">
        <v>0.99</v>
      </c>
      <c r="K996">
        <v>0.99</v>
      </c>
      <c r="L996" s="83">
        <v>0.99</v>
      </c>
      <c r="M996">
        <v>0.99</v>
      </c>
      <c r="N996">
        <v>0.99</v>
      </c>
      <c r="O996">
        <v>0.99</v>
      </c>
      <c r="P996" t="s">
        <v>5319</v>
      </c>
      <c r="Q996" t="s">
        <v>5313</v>
      </c>
      <c r="R996" t="s">
        <v>5314</v>
      </c>
      <c r="S996" t="s">
        <v>5315</v>
      </c>
      <c r="T996" t="s">
        <v>5315</v>
      </c>
    </row>
    <row r="997" spans="1:20" x14ac:dyDescent="0.25">
      <c r="A997" s="83" t="s">
        <v>5843</v>
      </c>
      <c r="B997" t="s">
        <v>5844</v>
      </c>
      <c r="C997" t="s">
        <v>3360</v>
      </c>
      <c r="D997">
        <v>0.16</v>
      </c>
      <c r="E997">
        <v>0.16</v>
      </c>
      <c r="F997">
        <v>0.16</v>
      </c>
      <c r="G997">
        <v>0.16</v>
      </c>
      <c r="H997">
        <v>0.25</v>
      </c>
      <c r="I997">
        <v>0.25</v>
      </c>
      <c r="J997">
        <v>0.25</v>
      </c>
      <c r="K997">
        <v>0.25</v>
      </c>
      <c r="L997" s="83">
        <v>0.25</v>
      </c>
      <c r="M997">
        <v>0.25</v>
      </c>
      <c r="N997">
        <v>0.25</v>
      </c>
      <c r="O997">
        <v>0.25</v>
      </c>
      <c r="P997" t="s">
        <v>5319</v>
      </c>
      <c r="Q997" t="s">
        <v>5313</v>
      </c>
      <c r="R997" t="s">
        <v>5314</v>
      </c>
      <c r="S997" t="s">
        <v>5315</v>
      </c>
      <c r="T997" t="s">
        <v>5315</v>
      </c>
    </row>
    <row r="998" spans="1:20" x14ac:dyDescent="0.25">
      <c r="A998" s="83" t="s">
        <v>5845</v>
      </c>
      <c r="B998" t="s">
        <v>5845</v>
      </c>
      <c r="C998" t="s">
        <v>3360</v>
      </c>
      <c r="D998">
        <v>9.99</v>
      </c>
      <c r="E998">
        <v>9.99</v>
      </c>
      <c r="F998">
        <v>9.99</v>
      </c>
      <c r="G998">
        <v>9.99</v>
      </c>
      <c r="H998">
        <v>9.99</v>
      </c>
      <c r="I998">
        <v>9.99</v>
      </c>
      <c r="J998">
        <v>9.99</v>
      </c>
      <c r="K998">
        <v>9.99</v>
      </c>
      <c r="L998" s="83">
        <v>9.99</v>
      </c>
      <c r="M998">
        <v>9.99</v>
      </c>
      <c r="N998">
        <v>9.99</v>
      </c>
      <c r="O998">
        <v>9.99</v>
      </c>
      <c r="P998" t="s">
        <v>5319</v>
      </c>
      <c r="Q998" t="s">
        <v>5313</v>
      </c>
      <c r="R998" t="s">
        <v>5314</v>
      </c>
      <c r="S998" t="s">
        <v>5315</v>
      </c>
      <c r="T998" t="s">
        <v>5315</v>
      </c>
    </row>
    <row r="999" spans="1:20" x14ac:dyDescent="0.25">
      <c r="A999" s="83" t="s">
        <v>5846</v>
      </c>
      <c r="B999" t="s">
        <v>5846</v>
      </c>
      <c r="C999" t="s">
        <v>3360</v>
      </c>
      <c r="D999">
        <v>0.99</v>
      </c>
      <c r="E999">
        <v>0.99</v>
      </c>
      <c r="F999">
        <v>0.99</v>
      </c>
      <c r="G999">
        <v>0.99</v>
      </c>
      <c r="H999">
        <v>0.99</v>
      </c>
      <c r="I999">
        <v>0.99</v>
      </c>
      <c r="J999">
        <v>0.99</v>
      </c>
      <c r="K999">
        <v>0.99</v>
      </c>
      <c r="L999" s="83">
        <v>0.99</v>
      </c>
      <c r="M999">
        <v>0.99</v>
      </c>
      <c r="N999">
        <v>0.99</v>
      </c>
      <c r="O999">
        <v>0.99</v>
      </c>
      <c r="P999" t="s">
        <v>5319</v>
      </c>
      <c r="Q999" t="s">
        <v>5313</v>
      </c>
      <c r="R999" t="s">
        <v>5314</v>
      </c>
      <c r="S999" t="s">
        <v>5315</v>
      </c>
      <c r="T999" t="s">
        <v>5315</v>
      </c>
    </row>
    <row r="1000" spans="1:20" x14ac:dyDescent="0.25">
      <c r="A1000" s="83" t="s">
        <v>4579</v>
      </c>
      <c r="B1000" t="s">
        <v>4579</v>
      </c>
      <c r="C1000" t="s">
        <v>3360</v>
      </c>
      <c r="D1000">
        <v>1</v>
      </c>
      <c r="E1000">
        <v>1</v>
      </c>
      <c r="F1000">
        <v>1</v>
      </c>
      <c r="G1000">
        <v>1</v>
      </c>
      <c r="H1000">
        <v>1</v>
      </c>
      <c r="I1000">
        <v>1</v>
      </c>
      <c r="J1000">
        <v>1</v>
      </c>
      <c r="K1000">
        <v>1</v>
      </c>
      <c r="L1000" s="83">
        <v>1</v>
      </c>
      <c r="M1000">
        <v>1</v>
      </c>
      <c r="N1000">
        <v>1</v>
      </c>
      <c r="O1000">
        <v>1</v>
      </c>
      <c r="P1000" t="s">
        <v>5319</v>
      </c>
      <c r="Q1000" t="s">
        <v>5313</v>
      </c>
      <c r="R1000" t="s">
        <v>5314</v>
      </c>
      <c r="S1000" t="s">
        <v>5315</v>
      </c>
      <c r="T1000" t="s">
        <v>5315</v>
      </c>
    </row>
    <row r="1001" spans="1:20" x14ac:dyDescent="0.25">
      <c r="A1001" s="83" t="s">
        <v>5847</v>
      </c>
      <c r="B1001" t="s">
        <v>5847</v>
      </c>
      <c r="C1001" t="s">
        <v>3360</v>
      </c>
      <c r="D1001">
        <v>0.38</v>
      </c>
      <c r="E1001">
        <v>0.37</v>
      </c>
      <c r="F1001">
        <v>0.39</v>
      </c>
      <c r="G1001">
        <v>0.48</v>
      </c>
      <c r="H1001">
        <v>0.56000000000000005</v>
      </c>
      <c r="I1001">
        <v>0.96</v>
      </c>
      <c r="J1001">
        <v>1.23</v>
      </c>
      <c r="K1001">
        <v>1.2</v>
      </c>
      <c r="L1001" s="83">
        <v>0.8</v>
      </c>
      <c r="M1001">
        <v>0.51</v>
      </c>
      <c r="N1001">
        <v>0.4</v>
      </c>
      <c r="O1001">
        <v>0.39</v>
      </c>
      <c r="P1001" t="s">
        <v>5319</v>
      </c>
      <c r="Q1001" t="s">
        <v>5313</v>
      </c>
      <c r="R1001" t="s">
        <v>5314</v>
      </c>
      <c r="S1001" t="s">
        <v>5315</v>
      </c>
      <c r="T1001" t="s">
        <v>5315</v>
      </c>
    </row>
    <row r="1002" spans="1:20" x14ac:dyDescent="0.25">
      <c r="A1002" s="83" t="s">
        <v>5848</v>
      </c>
      <c r="B1002" t="s">
        <v>5848</v>
      </c>
      <c r="C1002" t="s">
        <v>3360</v>
      </c>
      <c r="D1002">
        <v>0.99</v>
      </c>
      <c r="E1002">
        <v>0.99</v>
      </c>
      <c r="F1002">
        <v>0.99</v>
      </c>
      <c r="G1002">
        <v>0.99</v>
      </c>
      <c r="H1002">
        <v>0.99</v>
      </c>
      <c r="I1002">
        <v>0.99</v>
      </c>
      <c r="J1002">
        <v>0.99</v>
      </c>
      <c r="K1002">
        <v>0.99</v>
      </c>
      <c r="L1002" s="83">
        <v>0.99</v>
      </c>
      <c r="M1002">
        <v>0.99</v>
      </c>
      <c r="N1002">
        <v>0.99</v>
      </c>
      <c r="O1002">
        <v>0.99</v>
      </c>
      <c r="P1002" t="s">
        <v>5319</v>
      </c>
      <c r="Q1002" t="s">
        <v>5313</v>
      </c>
      <c r="R1002" t="s">
        <v>5314</v>
      </c>
      <c r="S1002" t="s">
        <v>5315</v>
      </c>
      <c r="T1002" t="s">
        <v>5315</v>
      </c>
    </row>
    <row r="1003" spans="1:20" x14ac:dyDescent="0.25">
      <c r="A1003" s="83" t="s">
        <v>5849</v>
      </c>
      <c r="B1003" t="s">
        <v>5849</v>
      </c>
      <c r="C1003" t="s">
        <v>3360</v>
      </c>
      <c r="D1003">
        <v>0.99</v>
      </c>
      <c r="E1003">
        <v>0.99</v>
      </c>
      <c r="F1003">
        <v>0.99</v>
      </c>
      <c r="G1003">
        <v>0.99</v>
      </c>
      <c r="H1003">
        <v>0.99</v>
      </c>
      <c r="I1003">
        <v>0.99</v>
      </c>
      <c r="J1003">
        <v>0.99</v>
      </c>
      <c r="K1003">
        <v>0.99</v>
      </c>
      <c r="L1003" s="83">
        <v>0.99</v>
      </c>
      <c r="M1003">
        <v>0.99</v>
      </c>
      <c r="N1003">
        <v>0.99</v>
      </c>
      <c r="O1003">
        <v>0.99</v>
      </c>
      <c r="P1003" t="s">
        <v>5319</v>
      </c>
      <c r="Q1003" t="s">
        <v>5313</v>
      </c>
      <c r="R1003" t="s">
        <v>5314</v>
      </c>
      <c r="S1003" t="s">
        <v>5315</v>
      </c>
      <c r="T1003" t="s">
        <v>5315</v>
      </c>
    </row>
    <row r="1004" spans="1:20" x14ac:dyDescent="0.25">
      <c r="A1004" s="83" t="s">
        <v>5850</v>
      </c>
      <c r="B1004" t="s">
        <v>5850</v>
      </c>
      <c r="C1004" t="s">
        <v>3360</v>
      </c>
      <c r="D1004">
        <v>0.99</v>
      </c>
      <c r="E1004">
        <v>0.99</v>
      </c>
      <c r="F1004">
        <v>0.99</v>
      </c>
      <c r="G1004">
        <v>0.99</v>
      </c>
      <c r="H1004">
        <v>0.99</v>
      </c>
      <c r="I1004">
        <v>0.99</v>
      </c>
      <c r="J1004">
        <v>0.99</v>
      </c>
      <c r="K1004">
        <v>0.99</v>
      </c>
      <c r="L1004" s="83">
        <v>0.99</v>
      </c>
      <c r="M1004">
        <v>0.99</v>
      </c>
      <c r="N1004">
        <v>0.99</v>
      </c>
      <c r="O1004">
        <v>0.99</v>
      </c>
      <c r="P1004" t="s">
        <v>5319</v>
      </c>
      <c r="Q1004" t="s">
        <v>5313</v>
      </c>
      <c r="R1004" t="s">
        <v>5314</v>
      </c>
      <c r="S1004" t="s">
        <v>5315</v>
      </c>
      <c r="T1004" t="s">
        <v>5315</v>
      </c>
    </row>
    <row r="1005" spans="1:20" x14ac:dyDescent="0.25">
      <c r="A1005" s="83" t="s">
        <v>5851</v>
      </c>
      <c r="B1005" t="s">
        <v>5851</v>
      </c>
      <c r="C1005" t="s">
        <v>3360</v>
      </c>
      <c r="D1005">
        <v>0.99</v>
      </c>
      <c r="E1005">
        <v>0.99</v>
      </c>
      <c r="F1005">
        <v>0.99</v>
      </c>
      <c r="G1005">
        <v>0.99</v>
      </c>
      <c r="H1005">
        <v>0.99</v>
      </c>
      <c r="I1005">
        <v>0.99</v>
      </c>
      <c r="J1005">
        <v>0.99</v>
      </c>
      <c r="K1005">
        <v>0.99</v>
      </c>
      <c r="L1005" s="83">
        <v>0.99</v>
      </c>
      <c r="M1005">
        <v>0.99</v>
      </c>
      <c r="N1005">
        <v>0.99</v>
      </c>
      <c r="O1005">
        <v>0.99</v>
      </c>
      <c r="P1005" t="s">
        <v>5319</v>
      </c>
      <c r="Q1005" t="s">
        <v>5313</v>
      </c>
      <c r="R1005" t="s">
        <v>5314</v>
      </c>
      <c r="S1005" t="s">
        <v>5315</v>
      </c>
      <c r="T1005" t="s">
        <v>5315</v>
      </c>
    </row>
    <row r="1006" spans="1:20" x14ac:dyDescent="0.25">
      <c r="A1006" s="83" t="s">
        <v>5852</v>
      </c>
      <c r="B1006" t="s">
        <v>5852</v>
      </c>
      <c r="C1006" t="s">
        <v>3360</v>
      </c>
      <c r="D1006">
        <v>0.99</v>
      </c>
      <c r="E1006">
        <v>0.99</v>
      </c>
      <c r="F1006">
        <v>0.99</v>
      </c>
      <c r="G1006">
        <v>0.99</v>
      </c>
      <c r="H1006">
        <v>0.99</v>
      </c>
      <c r="I1006">
        <v>0.99</v>
      </c>
      <c r="J1006">
        <v>0.99</v>
      </c>
      <c r="K1006">
        <v>0.99</v>
      </c>
      <c r="L1006" s="83">
        <v>0.99</v>
      </c>
      <c r="M1006">
        <v>0.99</v>
      </c>
      <c r="N1006">
        <v>0.99</v>
      </c>
      <c r="O1006">
        <v>0.99</v>
      </c>
      <c r="P1006" t="s">
        <v>5319</v>
      </c>
      <c r="Q1006" t="s">
        <v>5313</v>
      </c>
      <c r="R1006" t="s">
        <v>5314</v>
      </c>
      <c r="S1006" t="s">
        <v>5315</v>
      </c>
      <c r="T1006" t="s">
        <v>5315</v>
      </c>
    </row>
    <row r="1007" spans="1:20" x14ac:dyDescent="0.25">
      <c r="A1007" s="83" t="s">
        <v>5853</v>
      </c>
      <c r="B1007" t="s">
        <v>5853</v>
      </c>
      <c r="C1007" t="s">
        <v>3360</v>
      </c>
      <c r="D1007">
        <v>0.99</v>
      </c>
      <c r="E1007">
        <v>0.99</v>
      </c>
      <c r="F1007">
        <v>0.99</v>
      </c>
      <c r="G1007">
        <v>0.99</v>
      </c>
      <c r="H1007">
        <v>0.99</v>
      </c>
      <c r="I1007">
        <v>0.99</v>
      </c>
      <c r="J1007">
        <v>0.99</v>
      </c>
      <c r="K1007">
        <v>0.99</v>
      </c>
      <c r="L1007" s="83">
        <v>0.99</v>
      </c>
      <c r="M1007">
        <v>0.99</v>
      </c>
      <c r="N1007">
        <v>0.99</v>
      </c>
      <c r="O1007">
        <v>0.99</v>
      </c>
      <c r="P1007" t="s">
        <v>5319</v>
      </c>
      <c r="Q1007" t="s">
        <v>5313</v>
      </c>
      <c r="R1007" t="s">
        <v>5314</v>
      </c>
      <c r="S1007" t="s">
        <v>5315</v>
      </c>
      <c r="T1007" t="s">
        <v>5315</v>
      </c>
    </row>
    <row r="1008" spans="1:20" x14ac:dyDescent="0.25">
      <c r="A1008" s="83" t="s">
        <v>5854</v>
      </c>
      <c r="B1008" t="s">
        <v>5854</v>
      </c>
      <c r="C1008" t="s">
        <v>3360</v>
      </c>
      <c r="D1008">
        <v>0.99</v>
      </c>
      <c r="E1008">
        <v>0.99</v>
      </c>
      <c r="F1008">
        <v>0.99</v>
      </c>
      <c r="G1008">
        <v>0.99</v>
      </c>
      <c r="H1008">
        <v>0.99</v>
      </c>
      <c r="I1008">
        <v>0.99</v>
      </c>
      <c r="J1008">
        <v>0.99</v>
      </c>
      <c r="K1008">
        <v>0.99</v>
      </c>
      <c r="L1008" s="83">
        <v>0.99</v>
      </c>
      <c r="M1008">
        <v>0.99</v>
      </c>
      <c r="N1008">
        <v>0.99</v>
      </c>
      <c r="O1008">
        <v>0.99</v>
      </c>
      <c r="P1008" t="s">
        <v>5319</v>
      </c>
      <c r="Q1008" t="s">
        <v>5313</v>
      </c>
      <c r="R1008" t="s">
        <v>5314</v>
      </c>
      <c r="S1008" t="s">
        <v>5315</v>
      </c>
      <c r="T1008" t="s">
        <v>5315</v>
      </c>
    </row>
    <row r="1009" spans="1:20" x14ac:dyDescent="0.25">
      <c r="A1009" s="83" t="s">
        <v>5855</v>
      </c>
      <c r="B1009" t="s">
        <v>5855</v>
      </c>
      <c r="C1009" t="s">
        <v>3360</v>
      </c>
      <c r="D1009">
        <v>0.99</v>
      </c>
      <c r="E1009">
        <v>0.99</v>
      </c>
      <c r="F1009">
        <v>0.99</v>
      </c>
      <c r="G1009">
        <v>0.99</v>
      </c>
      <c r="H1009">
        <v>0.99</v>
      </c>
      <c r="I1009">
        <v>0.99</v>
      </c>
      <c r="J1009">
        <v>0.99</v>
      </c>
      <c r="K1009">
        <v>0.99</v>
      </c>
      <c r="L1009" s="83">
        <v>0.99</v>
      </c>
      <c r="M1009">
        <v>0.99</v>
      </c>
      <c r="N1009">
        <v>0.99</v>
      </c>
      <c r="O1009">
        <v>0.99</v>
      </c>
      <c r="P1009" t="s">
        <v>5319</v>
      </c>
      <c r="Q1009" t="s">
        <v>5313</v>
      </c>
      <c r="R1009" t="s">
        <v>5314</v>
      </c>
      <c r="S1009" t="s">
        <v>5315</v>
      </c>
      <c r="T1009" t="s">
        <v>5315</v>
      </c>
    </row>
    <row r="1010" spans="1:20" x14ac:dyDescent="0.25">
      <c r="A1010" s="83" t="s">
        <v>5856</v>
      </c>
      <c r="B1010" t="s">
        <v>5856</v>
      </c>
      <c r="C1010" t="s">
        <v>3360</v>
      </c>
      <c r="D1010">
        <v>9.99</v>
      </c>
      <c r="E1010">
        <v>9.99</v>
      </c>
      <c r="F1010">
        <v>9.99</v>
      </c>
      <c r="G1010">
        <v>9.99</v>
      </c>
      <c r="H1010">
        <v>9.99</v>
      </c>
      <c r="I1010">
        <v>9.99</v>
      </c>
      <c r="J1010">
        <v>9.99</v>
      </c>
      <c r="K1010">
        <v>9.99</v>
      </c>
      <c r="L1010" s="83">
        <v>9.99</v>
      </c>
      <c r="M1010">
        <v>9.99</v>
      </c>
      <c r="N1010">
        <v>9.99</v>
      </c>
      <c r="O1010">
        <v>9.99</v>
      </c>
      <c r="P1010" t="s">
        <v>5319</v>
      </c>
      <c r="Q1010" t="s">
        <v>5313</v>
      </c>
      <c r="R1010" t="s">
        <v>5314</v>
      </c>
      <c r="S1010" t="s">
        <v>5315</v>
      </c>
      <c r="T1010" t="s">
        <v>5315</v>
      </c>
    </row>
    <row r="1011" spans="1:20" x14ac:dyDescent="0.25">
      <c r="A1011" s="83" t="s">
        <v>5857</v>
      </c>
      <c r="B1011" t="s">
        <v>5857</v>
      </c>
      <c r="C1011" t="s">
        <v>3360</v>
      </c>
      <c r="D1011">
        <v>0.99</v>
      </c>
      <c r="E1011">
        <v>0.99</v>
      </c>
      <c r="F1011">
        <v>0.99</v>
      </c>
      <c r="G1011">
        <v>0.99</v>
      </c>
      <c r="H1011">
        <v>0.99</v>
      </c>
      <c r="I1011">
        <v>0.99</v>
      </c>
      <c r="J1011">
        <v>0.99</v>
      </c>
      <c r="K1011">
        <v>0.99</v>
      </c>
      <c r="L1011" s="83">
        <v>0.99</v>
      </c>
      <c r="M1011">
        <v>0.99</v>
      </c>
      <c r="N1011">
        <v>0.99</v>
      </c>
      <c r="O1011">
        <v>0.99</v>
      </c>
      <c r="P1011" t="s">
        <v>5319</v>
      </c>
      <c r="Q1011" t="s">
        <v>5313</v>
      </c>
      <c r="R1011" t="s">
        <v>5314</v>
      </c>
      <c r="S1011" t="s">
        <v>5315</v>
      </c>
      <c r="T1011" t="s">
        <v>5315</v>
      </c>
    </row>
    <row r="1012" spans="1:20" x14ac:dyDescent="0.25">
      <c r="A1012" s="83" t="s">
        <v>5858</v>
      </c>
      <c r="B1012" t="s">
        <v>5859</v>
      </c>
      <c r="C1012" t="s">
        <v>3360</v>
      </c>
      <c r="D1012">
        <v>1.6</v>
      </c>
      <c r="E1012">
        <v>1.6</v>
      </c>
      <c r="F1012">
        <v>1.6</v>
      </c>
      <c r="G1012">
        <v>1.6</v>
      </c>
      <c r="H1012">
        <v>1.6</v>
      </c>
      <c r="I1012">
        <v>1.6</v>
      </c>
      <c r="J1012">
        <v>1.6</v>
      </c>
      <c r="K1012">
        <v>1.6</v>
      </c>
      <c r="L1012" s="83">
        <v>1.6</v>
      </c>
      <c r="M1012">
        <v>1.6</v>
      </c>
      <c r="N1012">
        <v>1.6</v>
      </c>
      <c r="O1012">
        <v>1.6</v>
      </c>
      <c r="P1012" t="s">
        <v>5319</v>
      </c>
      <c r="Q1012" t="s">
        <v>5313</v>
      </c>
      <c r="R1012" t="s">
        <v>5314</v>
      </c>
      <c r="S1012" t="s">
        <v>5315</v>
      </c>
      <c r="T1012" t="s">
        <v>5315</v>
      </c>
    </row>
    <row r="1013" spans="1:20" x14ac:dyDescent="0.25">
      <c r="A1013" s="83" t="s">
        <v>5860</v>
      </c>
      <c r="B1013" t="s">
        <v>5860</v>
      </c>
      <c r="C1013" t="s">
        <v>3360</v>
      </c>
      <c r="D1013">
        <v>0.48</v>
      </c>
      <c r="E1013">
        <v>0.49</v>
      </c>
      <c r="F1013">
        <v>0.5</v>
      </c>
      <c r="G1013">
        <v>0.73</v>
      </c>
      <c r="H1013">
        <v>0.73</v>
      </c>
      <c r="I1013">
        <v>1.28</v>
      </c>
      <c r="J1013">
        <v>1.46</v>
      </c>
      <c r="K1013">
        <v>1.41</v>
      </c>
      <c r="L1013" s="83">
        <v>1.1200000000000001</v>
      </c>
      <c r="M1013">
        <v>0.67</v>
      </c>
      <c r="N1013">
        <v>0.46</v>
      </c>
      <c r="O1013">
        <v>0.41</v>
      </c>
      <c r="P1013" t="s">
        <v>5319</v>
      </c>
      <c r="Q1013" t="s">
        <v>5313</v>
      </c>
      <c r="R1013" t="s">
        <v>5314</v>
      </c>
      <c r="S1013" t="s">
        <v>5315</v>
      </c>
      <c r="T1013" t="s">
        <v>5315</v>
      </c>
    </row>
    <row r="1014" spans="1:20" x14ac:dyDescent="0.25">
      <c r="A1014" s="83" t="s">
        <v>5861</v>
      </c>
      <c r="B1014" t="s">
        <v>5861</v>
      </c>
      <c r="C1014" t="s">
        <v>3360</v>
      </c>
      <c r="D1014">
        <v>0.99</v>
      </c>
      <c r="E1014">
        <v>0.99</v>
      </c>
      <c r="F1014">
        <v>0.99</v>
      </c>
      <c r="G1014">
        <v>0.99</v>
      </c>
      <c r="H1014">
        <v>0.99</v>
      </c>
      <c r="I1014">
        <v>0.99</v>
      </c>
      <c r="J1014">
        <v>0.99</v>
      </c>
      <c r="K1014">
        <v>0.99</v>
      </c>
      <c r="L1014" s="83">
        <v>0.99</v>
      </c>
      <c r="M1014">
        <v>0.99</v>
      </c>
      <c r="N1014">
        <v>0.99</v>
      </c>
      <c r="O1014">
        <v>0.99</v>
      </c>
      <c r="P1014" t="s">
        <v>5319</v>
      </c>
      <c r="Q1014" t="s">
        <v>5313</v>
      </c>
      <c r="R1014" t="s">
        <v>5314</v>
      </c>
      <c r="S1014" t="s">
        <v>5315</v>
      </c>
      <c r="T1014" t="s">
        <v>5315</v>
      </c>
    </row>
    <row r="1015" spans="1:20" x14ac:dyDescent="0.25">
      <c r="A1015" s="83" t="s">
        <v>5862</v>
      </c>
      <c r="B1015" t="s">
        <v>5862</v>
      </c>
      <c r="C1015" t="s">
        <v>3360</v>
      </c>
      <c r="D1015">
        <v>0.99</v>
      </c>
      <c r="E1015">
        <v>0.99</v>
      </c>
      <c r="F1015">
        <v>0.99</v>
      </c>
      <c r="G1015">
        <v>0.99</v>
      </c>
      <c r="H1015">
        <v>0.99</v>
      </c>
      <c r="I1015">
        <v>0.99</v>
      </c>
      <c r="J1015">
        <v>0.99</v>
      </c>
      <c r="K1015">
        <v>0.99</v>
      </c>
      <c r="L1015" s="83">
        <v>0.99</v>
      </c>
      <c r="M1015">
        <v>0.99</v>
      </c>
      <c r="N1015">
        <v>0.99</v>
      </c>
      <c r="O1015">
        <v>0.99</v>
      </c>
      <c r="P1015" t="s">
        <v>5319</v>
      </c>
      <c r="Q1015" t="s">
        <v>5313</v>
      </c>
      <c r="R1015" t="s">
        <v>5314</v>
      </c>
      <c r="S1015" t="s">
        <v>5315</v>
      </c>
      <c r="T1015" t="s">
        <v>5315</v>
      </c>
    </row>
    <row r="1016" spans="1:20" x14ac:dyDescent="0.25">
      <c r="A1016" s="83" t="s">
        <v>5863</v>
      </c>
      <c r="B1016" t="s">
        <v>5863</v>
      </c>
      <c r="C1016" t="s">
        <v>3360</v>
      </c>
      <c r="D1016">
        <v>0.99</v>
      </c>
      <c r="E1016">
        <v>0.99</v>
      </c>
      <c r="F1016">
        <v>0.99</v>
      </c>
      <c r="G1016">
        <v>0.99</v>
      </c>
      <c r="H1016">
        <v>0.99</v>
      </c>
      <c r="I1016">
        <v>0.99</v>
      </c>
      <c r="J1016">
        <v>0.99</v>
      </c>
      <c r="K1016">
        <v>0.99</v>
      </c>
      <c r="L1016" s="83">
        <v>0.99</v>
      </c>
      <c r="M1016">
        <v>0.99</v>
      </c>
      <c r="N1016">
        <v>0.99</v>
      </c>
      <c r="O1016">
        <v>0.99</v>
      </c>
      <c r="P1016" t="s">
        <v>5319</v>
      </c>
      <c r="Q1016" t="s">
        <v>5313</v>
      </c>
      <c r="R1016" t="s">
        <v>5314</v>
      </c>
      <c r="S1016" t="s">
        <v>5315</v>
      </c>
      <c r="T1016" t="s">
        <v>5315</v>
      </c>
    </row>
    <row r="1017" spans="1:20" x14ac:dyDescent="0.25">
      <c r="A1017" s="83" t="s">
        <v>5864</v>
      </c>
      <c r="B1017" t="s">
        <v>5864</v>
      </c>
      <c r="C1017" t="s">
        <v>3360</v>
      </c>
      <c r="D1017">
        <v>0.99</v>
      </c>
      <c r="E1017">
        <v>0.99</v>
      </c>
      <c r="F1017">
        <v>0.99</v>
      </c>
      <c r="G1017">
        <v>0.99</v>
      </c>
      <c r="H1017">
        <v>0.99</v>
      </c>
      <c r="I1017">
        <v>0.99</v>
      </c>
      <c r="J1017">
        <v>0.99</v>
      </c>
      <c r="K1017">
        <v>0.99</v>
      </c>
      <c r="L1017" s="83">
        <v>0.99</v>
      </c>
      <c r="M1017">
        <v>0.99</v>
      </c>
      <c r="N1017">
        <v>0.99</v>
      </c>
      <c r="O1017">
        <v>0.99</v>
      </c>
      <c r="P1017" t="s">
        <v>5319</v>
      </c>
      <c r="Q1017" t="s">
        <v>5313</v>
      </c>
      <c r="R1017" t="s">
        <v>5314</v>
      </c>
      <c r="S1017" t="s">
        <v>5315</v>
      </c>
      <c r="T1017" t="s">
        <v>5315</v>
      </c>
    </row>
    <row r="1018" spans="1:20" x14ac:dyDescent="0.25">
      <c r="A1018" s="83" t="s">
        <v>5865</v>
      </c>
      <c r="B1018" t="s">
        <v>5865</v>
      </c>
      <c r="C1018" t="s">
        <v>3360</v>
      </c>
      <c r="D1018">
        <v>0.99</v>
      </c>
      <c r="E1018">
        <v>0.99</v>
      </c>
      <c r="F1018">
        <v>0.99</v>
      </c>
      <c r="G1018">
        <v>0.99</v>
      </c>
      <c r="H1018">
        <v>0.99</v>
      </c>
      <c r="I1018">
        <v>0.99</v>
      </c>
      <c r="J1018">
        <v>0.99</v>
      </c>
      <c r="K1018">
        <v>0.99</v>
      </c>
      <c r="L1018" s="83">
        <v>0.99</v>
      </c>
      <c r="M1018">
        <v>0.99</v>
      </c>
      <c r="N1018">
        <v>0.99</v>
      </c>
      <c r="O1018">
        <v>0.99</v>
      </c>
      <c r="P1018" t="s">
        <v>5319</v>
      </c>
      <c r="Q1018" t="s">
        <v>5313</v>
      </c>
      <c r="R1018" t="s">
        <v>5314</v>
      </c>
      <c r="S1018" t="s">
        <v>5315</v>
      </c>
      <c r="T1018" t="s">
        <v>5315</v>
      </c>
    </row>
    <row r="1019" spans="1:20" x14ac:dyDescent="0.25">
      <c r="A1019" s="83" t="s">
        <v>5866</v>
      </c>
      <c r="B1019" t="s">
        <v>5866</v>
      </c>
      <c r="C1019" t="s">
        <v>3360</v>
      </c>
      <c r="D1019">
        <v>0.99</v>
      </c>
      <c r="E1019">
        <v>0.99</v>
      </c>
      <c r="F1019">
        <v>0.99</v>
      </c>
      <c r="G1019">
        <v>0.99</v>
      </c>
      <c r="H1019">
        <v>0.99</v>
      </c>
      <c r="I1019">
        <v>0.99</v>
      </c>
      <c r="J1019">
        <v>0.99</v>
      </c>
      <c r="K1019">
        <v>0.99</v>
      </c>
      <c r="L1019" s="83">
        <v>0.99</v>
      </c>
      <c r="M1019">
        <v>0.99</v>
      </c>
      <c r="N1019">
        <v>0.99</v>
      </c>
      <c r="O1019">
        <v>0.99</v>
      </c>
      <c r="P1019" t="s">
        <v>5319</v>
      </c>
      <c r="Q1019" t="s">
        <v>5313</v>
      </c>
      <c r="R1019" t="s">
        <v>5314</v>
      </c>
      <c r="S1019" t="s">
        <v>5315</v>
      </c>
      <c r="T1019" t="s">
        <v>5315</v>
      </c>
    </row>
    <row r="1020" spans="1:20" x14ac:dyDescent="0.25">
      <c r="A1020" s="83" t="s">
        <v>5867</v>
      </c>
      <c r="B1020" t="s">
        <v>5867</v>
      </c>
      <c r="C1020" t="s">
        <v>3360</v>
      </c>
      <c r="D1020">
        <v>0.99</v>
      </c>
      <c r="E1020">
        <v>0.99</v>
      </c>
      <c r="F1020">
        <v>0.99</v>
      </c>
      <c r="G1020">
        <v>0.99</v>
      </c>
      <c r="H1020">
        <v>0.99</v>
      </c>
      <c r="I1020">
        <v>0.99</v>
      </c>
      <c r="J1020">
        <v>0.99</v>
      </c>
      <c r="K1020">
        <v>0.99</v>
      </c>
      <c r="L1020" s="83">
        <v>0.99</v>
      </c>
      <c r="M1020">
        <v>0.99</v>
      </c>
      <c r="N1020">
        <v>0.99</v>
      </c>
      <c r="O1020">
        <v>0.99</v>
      </c>
      <c r="P1020" t="s">
        <v>5319</v>
      </c>
      <c r="Q1020" t="s">
        <v>5313</v>
      </c>
      <c r="R1020" t="s">
        <v>5314</v>
      </c>
      <c r="S1020" t="s">
        <v>5315</v>
      </c>
      <c r="T1020" t="s">
        <v>5315</v>
      </c>
    </row>
    <row r="1021" spans="1:20" x14ac:dyDescent="0.25">
      <c r="A1021" s="83" t="s">
        <v>5868</v>
      </c>
      <c r="B1021" t="s">
        <v>5868</v>
      </c>
      <c r="C1021" t="s">
        <v>3360</v>
      </c>
      <c r="D1021">
        <v>0.99</v>
      </c>
      <c r="E1021">
        <v>0.99</v>
      </c>
      <c r="F1021">
        <v>0.99</v>
      </c>
      <c r="G1021">
        <v>0.99</v>
      </c>
      <c r="H1021">
        <v>0.99</v>
      </c>
      <c r="I1021">
        <v>0.99</v>
      </c>
      <c r="J1021">
        <v>0.99</v>
      </c>
      <c r="K1021">
        <v>0.99</v>
      </c>
      <c r="L1021" s="83">
        <v>0.99</v>
      </c>
      <c r="M1021">
        <v>0.99</v>
      </c>
      <c r="N1021">
        <v>0.99</v>
      </c>
      <c r="O1021">
        <v>0.99</v>
      </c>
      <c r="P1021" t="s">
        <v>5319</v>
      </c>
      <c r="Q1021" t="s">
        <v>5313</v>
      </c>
      <c r="R1021" t="s">
        <v>5314</v>
      </c>
      <c r="S1021" t="s">
        <v>5315</v>
      </c>
      <c r="T1021" t="s">
        <v>5315</v>
      </c>
    </row>
    <row r="1022" spans="1:20" x14ac:dyDescent="0.25">
      <c r="A1022" s="83" t="s">
        <v>5869</v>
      </c>
      <c r="B1022" t="s">
        <v>5869</v>
      </c>
      <c r="C1022" t="s">
        <v>3360</v>
      </c>
      <c r="D1022">
        <v>0.99</v>
      </c>
      <c r="E1022">
        <v>0.99</v>
      </c>
      <c r="F1022">
        <v>0.99</v>
      </c>
      <c r="G1022">
        <v>0.99</v>
      </c>
      <c r="H1022">
        <v>0.99</v>
      </c>
      <c r="I1022">
        <v>0.99</v>
      </c>
      <c r="J1022">
        <v>0.99</v>
      </c>
      <c r="K1022">
        <v>0.99</v>
      </c>
      <c r="L1022" s="83">
        <v>0.99</v>
      </c>
      <c r="M1022">
        <v>0.99</v>
      </c>
      <c r="N1022">
        <v>0.99</v>
      </c>
      <c r="O1022">
        <v>0.99</v>
      </c>
      <c r="P1022" t="s">
        <v>5319</v>
      </c>
      <c r="Q1022" t="s">
        <v>5313</v>
      </c>
      <c r="R1022" t="s">
        <v>5314</v>
      </c>
      <c r="S1022" t="s">
        <v>5315</v>
      </c>
      <c r="T1022" t="s">
        <v>5315</v>
      </c>
    </row>
    <row r="1023" spans="1:20" x14ac:dyDescent="0.25">
      <c r="A1023" s="83" t="s">
        <v>5870</v>
      </c>
      <c r="B1023" t="s">
        <v>5870</v>
      </c>
      <c r="C1023" t="s">
        <v>3360</v>
      </c>
      <c r="D1023">
        <v>0.99</v>
      </c>
      <c r="E1023">
        <v>0.99</v>
      </c>
      <c r="F1023">
        <v>0.99</v>
      </c>
      <c r="G1023">
        <v>0.99</v>
      </c>
      <c r="H1023">
        <v>0.99</v>
      </c>
      <c r="I1023">
        <v>0.99</v>
      </c>
      <c r="J1023">
        <v>0.99</v>
      </c>
      <c r="K1023">
        <v>0.99</v>
      </c>
      <c r="L1023" s="83">
        <v>0.99</v>
      </c>
      <c r="M1023">
        <v>0.99</v>
      </c>
      <c r="N1023">
        <v>0.99</v>
      </c>
      <c r="O1023">
        <v>0.99</v>
      </c>
      <c r="P1023" t="s">
        <v>5319</v>
      </c>
      <c r="Q1023" t="s">
        <v>5313</v>
      </c>
      <c r="R1023" t="s">
        <v>5314</v>
      </c>
      <c r="S1023" t="s">
        <v>5315</v>
      </c>
      <c r="T1023" t="s">
        <v>5315</v>
      </c>
    </row>
    <row r="1024" spans="1:20" x14ac:dyDescent="0.25">
      <c r="A1024" s="83" t="s">
        <v>5871</v>
      </c>
      <c r="B1024" t="s">
        <v>5871</v>
      </c>
      <c r="C1024" t="s">
        <v>3360</v>
      </c>
      <c r="D1024">
        <v>0.99</v>
      </c>
      <c r="E1024">
        <v>0.99</v>
      </c>
      <c r="F1024">
        <v>0.99</v>
      </c>
      <c r="G1024">
        <v>0.99</v>
      </c>
      <c r="H1024">
        <v>0.99</v>
      </c>
      <c r="I1024">
        <v>0.99</v>
      </c>
      <c r="J1024">
        <v>0.99</v>
      </c>
      <c r="K1024">
        <v>0.99</v>
      </c>
      <c r="L1024" s="83">
        <v>0.99</v>
      </c>
      <c r="M1024">
        <v>0.99</v>
      </c>
      <c r="N1024">
        <v>0.99</v>
      </c>
      <c r="O1024">
        <v>0.99</v>
      </c>
      <c r="P1024" t="s">
        <v>5319</v>
      </c>
      <c r="Q1024" t="s">
        <v>5313</v>
      </c>
      <c r="R1024" t="s">
        <v>5314</v>
      </c>
      <c r="S1024" t="s">
        <v>5315</v>
      </c>
      <c r="T1024" t="s">
        <v>5315</v>
      </c>
    </row>
    <row r="1025" spans="1:20" x14ac:dyDescent="0.25">
      <c r="A1025" s="83" t="s">
        <v>5872</v>
      </c>
      <c r="B1025" t="s">
        <v>5872</v>
      </c>
      <c r="C1025" t="s">
        <v>3360</v>
      </c>
      <c r="D1025">
        <v>0.99</v>
      </c>
      <c r="E1025">
        <v>0.99</v>
      </c>
      <c r="F1025">
        <v>0.99</v>
      </c>
      <c r="G1025">
        <v>0.99</v>
      </c>
      <c r="H1025">
        <v>0.99</v>
      </c>
      <c r="I1025">
        <v>0.99</v>
      </c>
      <c r="J1025">
        <v>0.99</v>
      </c>
      <c r="K1025">
        <v>0.99</v>
      </c>
      <c r="L1025" s="83">
        <v>0.99</v>
      </c>
      <c r="M1025">
        <v>0.99</v>
      </c>
      <c r="N1025">
        <v>0.99</v>
      </c>
      <c r="O1025">
        <v>0.99</v>
      </c>
      <c r="P1025" t="s">
        <v>5319</v>
      </c>
      <c r="Q1025" t="s">
        <v>5313</v>
      </c>
      <c r="R1025" t="s">
        <v>5314</v>
      </c>
      <c r="S1025" t="s">
        <v>5315</v>
      </c>
      <c r="T1025" t="s">
        <v>5315</v>
      </c>
    </row>
    <row r="1026" spans="1:20" x14ac:dyDescent="0.25">
      <c r="A1026" s="83" t="s">
        <v>5873</v>
      </c>
      <c r="B1026" t="s">
        <v>5873</v>
      </c>
      <c r="C1026" t="s">
        <v>3360</v>
      </c>
      <c r="D1026">
        <v>0.99</v>
      </c>
      <c r="E1026">
        <v>0.99</v>
      </c>
      <c r="F1026">
        <v>0.99</v>
      </c>
      <c r="G1026">
        <v>0.99</v>
      </c>
      <c r="H1026">
        <v>0.99</v>
      </c>
      <c r="I1026">
        <v>0.99</v>
      </c>
      <c r="J1026">
        <v>0.99</v>
      </c>
      <c r="K1026">
        <v>0.99</v>
      </c>
      <c r="L1026" s="83">
        <v>0.99</v>
      </c>
      <c r="M1026">
        <v>0.99</v>
      </c>
      <c r="N1026">
        <v>0.99</v>
      </c>
      <c r="O1026">
        <v>0.99</v>
      </c>
      <c r="P1026" t="s">
        <v>5319</v>
      </c>
      <c r="Q1026" t="s">
        <v>5313</v>
      </c>
      <c r="R1026" t="s">
        <v>5314</v>
      </c>
      <c r="S1026" t="s">
        <v>5315</v>
      </c>
      <c r="T1026" t="s">
        <v>5315</v>
      </c>
    </row>
    <row r="1027" spans="1:20" x14ac:dyDescent="0.25">
      <c r="A1027" s="83" t="s">
        <v>5874</v>
      </c>
      <c r="B1027" t="s">
        <v>5875</v>
      </c>
      <c r="C1027" t="s">
        <v>3360</v>
      </c>
      <c r="D1027">
        <v>3.72</v>
      </c>
      <c r="E1027">
        <v>4.2</v>
      </c>
      <c r="F1027">
        <v>4.2</v>
      </c>
      <c r="G1027">
        <v>4.2</v>
      </c>
      <c r="H1027">
        <v>4.2</v>
      </c>
      <c r="I1027">
        <v>4.2</v>
      </c>
      <c r="J1027">
        <v>4.2</v>
      </c>
      <c r="K1027">
        <v>4.2</v>
      </c>
      <c r="L1027" s="83">
        <v>4.2</v>
      </c>
      <c r="M1027">
        <v>4.2</v>
      </c>
      <c r="N1027">
        <v>4.2</v>
      </c>
      <c r="O1027">
        <v>4.2</v>
      </c>
      <c r="P1027" t="s">
        <v>5319</v>
      </c>
      <c r="Q1027" t="s">
        <v>5313</v>
      </c>
      <c r="R1027" t="s">
        <v>5314</v>
      </c>
      <c r="S1027" t="s">
        <v>5315</v>
      </c>
      <c r="T1027" t="s">
        <v>5315</v>
      </c>
    </row>
    <row r="1028" spans="1:20" x14ac:dyDescent="0.25">
      <c r="A1028" s="83" t="s">
        <v>5876</v>
      </c>
      <c r="B1028" t="s">
        <v>5876</v>
      </c>
      <c r="C1028" t="s">
        <v>3360</v>
      </c>
      <c r="D1028">
        <v>0.99</v>
      </c>
      <c r="E1028">
        <v>0.99</v>
      </c>
      <c r="F1028">
        <v>0.99</v>
      </c>
      <c r="G1028">
        <v>0.99</v>
      </c>
      <c r="H1028">
        <v>0.99</v>
      </c>
      <c r="I1028">
        <v>0.99</v>
      </c>
      <c r="J1028">
        <v>0.99</v>
      </c>
      <c r="K1028">
        <v>0.99</v>
      </c>
      <c r="L1028" s="83">
        <v>0.99</v>
      </c>
      <c r="M1028">
        <v>0.99</v>
      </c>
      <c r="N1028">
        <v>0.99</v>
      </c>
      <c r="O1028">
        <v>0.99</v>
      </c>
      <c r="P1028" t="s">
        <v>5319</v>
      </c>
      <c r="Q1028" t="s">
        <v>5313</v>
      </c>
      <c r="R1028" t="s">
        <v>5314</v>
      </c>
      <c r="S1028" t="s">
        <v>5315</v>
      </c>
      <c r="T1028" t="s">
        <v>5315</v>
      </c>
    </row>
    <row r="1029" spans="1:20" x14ac:dyDescent="0.25">
      <c r="A1029" s="83" t="s">
        <v>5877</v>
      </c>
      <c r="B1029" t="s">
        <v>5877</v>
      </c>
      <c r="C1029" t="s">
        <v>3360</v>
      </c>
      <c r="D1029">
        <v>0.99</v>
      </c>
      <c r="E1029">
        <v>0.99</v>
      </c>
      <c r="F1029">
        <v>0.99</v>
      </c>
      <c r="G1029">
        <v>0.99</v>
      </c>
      <c r="H1029">
        <v>0.99</v>
      </c>
      <c r="I1029">
        <v>0.99</v>
      </c>
      <c r="J1029">
        <v>0.99</v>
      </c>
      <c r="K1029">
        <v>0.99</v>
      </c>
      <c r="L1029" s="83">
        <v>0.99</v>
      </c>
      <c r="M1029">
        <v>0.99</v>
      </c>
      <c r="N1029">
        <v>0.99</v>
      </c>
      <c r="O1029">
        <v>0.99</v>
      </c>
      <c r="P1029" t="s">
        <v>5319</v>
      </c>
      <c r="Q1029" t="s">
        <v>5313</v>
      </c>
      <c r="R1029" t="s">
        <v>5314</v>
      </c>
      <c r="S1029" t="s">
        <v>5315</v>
      </c>
      <c r="T1029" t="s">
        <v>5315</v>
      </c>
    </row>
    <row r="1030" spans="1:20" x14ac:dyDescent="0.25">
      <c r="A1030" s="83" t="s">
        <v>5878</v>
      </c>
      <c r="B1030" t="s">
        <v>5878</v>
      </c>
      <c r="C1030" t="s">
        <v>3360</v>
      </c>
      <c r="D1030">
        <v>9.99</v>
      </c>
      <c r="E1030">
        <v>9.99</v>
      </c>
      <c r="F1030">
        <v>9.99</v>
      </c>
      <c r="G1030">
        <v>9.99</v>
      </c>
      <c r="H1030">
        <v>9.99</v>
      </c>
      <c r="I1030">
        <v>9.99</v>
      </c>
      <c r="J1030">
        <v>9.99</v>
      </c>
      <c r="K1030">
        <v>9.99</v>
      </c>
      <c r="L1030" s="83">
        <v>9.99</v>
      </c>
      <c r="M1030">
        <v>9.99</v>
      </c>
      <c r="N1030">
        <v>9.99</v>
      </c>
      <c r="O1030">
        <v>9.99</v>
      </c>
      <c r="P1030" t="s">
        <v>5319</v>
      </c>
      <c r="Q1030" t="s">
        <v>5313</v>
      </c>
      <c r="R1030" t="s">
        <v>5314</v>
      </c>
      <c r="S1030" t="s">
        <v>5315</v>
      </c>
      <c r="T1030" t="s">
        <v>5315</v>
      </c>
    </row>
    <row r="1031" spans="1:20" x14ac:dyDescent="0.25">
      <c r="A1031" s="83" t="s">
        <v>5879</v>
      </c>
      <c r="B1031" t="s">
        <v>5879</v>
      </c>
      <c r="C1031" t="s">
        <v>3360</v>
      </c>
      <c r="D1031">
        <v>0.99</v>
      </c>
      <c r="E1031">
        <v>0.99</v>
      </c>
      <c r="F1031">
        <v>0.99</v>
      </c>
      <c r="G1031">
        <v>0.99</v>
      </c>
      <c r="H1031">
        <v>0.99</v>
      </c>
      <c r="I1031">
        <v>0.99</v>
      </c>
      <c r="J1031">
        <v>0.99</v>
      </c>
      <c r="K1031">
        <v>0.99</v>
      </c>
      <c r="L1031" s="83">
        <v>0.99</v>
      </c>
      <c r="M1031">
        <v>0.99</v>
      </c>
      <c r="N1031">
        <v>0.99</v>
      </c>
      <c r="O1031">
        <v>0.99</v>
      </c>
      <c r="P1031" t="s">
        <v>5319</v>
      </c>
      <c r="Q1031" t="s">
        <v>5313</v>
      </c>
      <c r="R1031" t="s">
        <v>5314</v>
      </c>
      <c r="S1031" t="s">
        <v>5315</v>
      </c>
      <c r="T1031" t="s">
        <v>5315</v>
      </c>
    </row>
    <row r="1032" spans="1:20" x14ac:dyDescent="0.25">
      <c r="A1032" s="83" t="s">
        <v>5880</v>
      </c>
      <c r="B1032" t="s">
        <v>5880</v>
      </c>
      <c r="C1032" t="s">
        <v>3360</v>
      </c>
      <c r="D1032">
        <v>0.99</v>
      </c>
      <c r="E1032">
        <v>0.99</v>
      </c>
      <c r="F1032">
        <v>0.99</v>
      </c>
      <c r="G1032">
        <v>0.99</v>
      </c>
      <c r="H1032">
        <v>0.99</v>
      </c>
      <c r="I1032">
        <v>0.99</v>
      </c>
      <c r="J1032">
        <v>0.99</v>
      </c>
      <c r="K1032">
        <v>0.99</v>
      </c>
      <c r="L1032" s="83">
        <v>0.99</v>
      </c>
      <c r="M1032">
        <v>0.99</v>
      </c>
      <c r="N1032">
        <v>0.99</v>
      </c>
      <c r="O1032">
        <v>0.99</v>
      </c>
      <c r="P1032" t="s">
        <v>5319</v>
      </c>
      <c r="Q1032" t="s">
        <v>5313</v>
      </c>
      <c r="R1032" t="s">
        <v>5314</v>
      </c>
      <c r="S1032" t="s">
        <v>5315</v>
      </c>
      <c r="T1032" t="s">
        <v>5315</v>
      </c>
    </row>
    <row r="1033" spans="1:20" x14ac:dyDescent="0.25">
      <c r="A1033" s="83" t="s">
        <v>5881</v>
      </c>
      <c r="B1033" t="s">
        <v>5881</v>
      </c>
      <c r="C1033" t="s">
        <v>3360</v>
      </c>
      <c r="D1033">
        <v>0.99</v>
      </c>
      <c r="E1033">
        <v>0.99</v>
      </c>
      <c r="F1033">
        <v>0.99</v>
      </c>
      <c r="G1033">
        <v>0.99</v>
      </c>
      <c r="H1033">
        <v>0.99</v>
      </c>
      <c r="I1033">
        <v>0.99</v>
      </c>
      <c r="J1033">
        <v>0.99</v>
      </c>
      <c r="K1033">
        <v>0.99</v>
      </c>
      <c r="L1033" s="83">
        <v>0.99</v>
      </c>
      <c r="M1033">
        <v>0.99</v>
      </c>
      <c r="N1033">
        <v>0.99</v>
      </c>
      <c r="O1033">
        <v>0.99</v>
      </c>
      <c r="P1033" t="s">
        <v>5319</v>
      </c>
      <c r="Q1033" t="s">
        <v>5313</v>
      </c>
      <c r="R1033" t="s">
        <v>5314</v>
      </c>
      <c r="S1033" t="s">
        <v>5315</v>
      </c>
      <c r="T1033" t="s">
        <v>5315</v>
      </c>
    </row>
    <row r="1034" spans="1:20" x14ac:dyDescent="0.25">
      <c r="A1034" s="83" t="s">
        <v>5882</v>
      </c>
      <c r="B1034" t="s">
        <v>5882</v>
      </c>
      <c r="C1034" t="s">
        <v>3360</v>
      </c>
      <c r="D1034">
        <v>0.99</v>
      </c>
      <c r="E1034">
        <v>0.99</v>
      </c>
      <c r="F1034">
        <v>0.99</v>
      </c>
      <c r="G1034">
        <v>0.99</v>
      </c>
      <c r="H1034">
        <v>0.99</v>
      </c>
      <c r="I1034">
        <v>0.99</v>
      </c>
      <c r="J1034">
        <v>0.99</v>
      </c>
      <c r="K1034">
        <v>0.99</v>
      </c>
      <c r="L1034" s="83">
        <v>0.99</v>
      </c>
      <c r="M1034">
        <v>0.99</v>
      </c>
      <c r="N1034">
        <v>0.99</v>
      </c>
      <c r="O1034">
        <v>0.99</v>
      </c>
      <c r="P1034" t="s">
        <v>5319</v>
      </c>
      <c r="Q1034" t="s">
        <v>5313</v>
      </c>
      <c r="R1034" t="s">
        <v>5314</v>
      </c>
      <c r="S1034" t="s">
        <v>5315</v>
      </c>
      <c r="T1034" t="s">
        <v>5315</v>
      </c>
    </row>
    <row r="1035" spans="1:20" x14ac:dyDescent="0.25">
      <c r="A1035" s="83" t="s">
        <v>5883</v>
      </c>
      <c r="B1035" t="s">
        <v>5884</v>
      </c>
      <c r="C1035" t="s">
        <v>3360</v>
      </c>
      <c r="D1035">
        <v>5</v>
      </c>
      <c r="E1035">
        <v>5</v>
      </c>
      <c r="F1035">
        <v>5</v>
      </c>
      <c r="G1035">
        <v>5</v>
      </c>
      <c r="H1035">
        <v>5</v>
      </c>
      <c r="I1035">
        <v>6.5</v>
      </c>
      <c r="J1035">
        <v>6.5</v>
      </c>
      <c r="K1035">
        <v>6.5</v>
      </c>
      <c r="L1035" s="83">
        <v>6.5</v>
      </c>
      <c r="M1035">
        <v>6.5</v>
      </c>
      <c r="N1035">
        <v>6.5</v>
      </c>
      <c r="O1035">
        <v>6.5</v>
      </c>
      <c r="P1035" t="s">
        <v>5319</v>
      </c>
      <c r="Q1035" t="s">
        <v>5313</v>
      </c>
      <c r="R1035" t="s">
        <v>5314</v>
      </c>
      <c r="S1035" t="s">
        <v>5315</v>
      </c>
      <c r="T1035" t="s">
        <v>5315</v>
      </c>
    </row>
    <row r="1036" spans="1:20" x14ac:dyDescent="0.25">
      <c r="A1036" s="83" t="s">
        <v>410</v>
      </c>
      <c r="B1036" t="s">
        <v>4580</v>
      </c>
      <c r="C1036" t="s">
        <v>3466</v>
      </c>
      <c r="D1036">
        <v>0.86</v>
      </c>
      <c r="E1036">
        <v>0.81</v>
      </c>
      <c r="F1036">
        <v>0.9</v>
      </c>
      <c r="G1036">
        <v>0.84</v>
      </c>
      <c r="H1036">
        <v>0.9</v>
      </c>
      <c r="I1036">
        <v>0.81</v>
      </c>
      <c r="J1036">
        <v>0.85</v>
      </c>
      <c r="K1036">
        <v>0.84</v>
      </c>
      <c r="L1036" s="83">
        <v>0.82</v>
      </c>
      <c r="M1036">
        <v>0.36</v>
      </c>
      <c r="N1036">
        <v>0.45</v>
      </c>
      <c r="O1036">
        <v>0.67</v>
      </c>
      <c r="P1036" t="s">
        <v>5312</v>
      </c>
      <c r="Q1036" t="s">
        <v>5313</v>
      </c>
      <c r="R1036" t="s">
        <v>5314</v>
      </c>
      <c r="S1036" t="s">
        <v>5315</v>
      </c>
      <c r="T1036" t="s">
        <v>5315</v>
      </c>
    </row>
    <row r="1037" spans="1:20" x14ac:dyDescent="0.25">
      <c r="A1037" s="83" t="s">
        <v>4581</v>
      </c>
      <c r="B1037" t="s">
        <v>4582</v>
      </c>
      <c r="C1037" t="s">
        <v>130</v>
      </c>
      <c r="D1037">
        <v>0</v>
      </c>
      <c r="E1037">
        <v>0</v>
      </c>
      <c r="F1037">
        <v>34.799999999999997</v>
      </c>
      <c r="G1037">
        <v>71.099999999999994</v>
      </c>
      <c r="H1037">
        <v>95</v>
      </c>
      <c r="I1037">
        <v>159.38</v>
      </c>
      <c r="J1037">
        <v>151.5</v>
      </c>
      <c r="K1037">
        <v>90.2</v>
      </c>
      <c r="L1037" s="83">
        <v>28.58</v>
      </c>
      <c r="M1037">
        <v>0</v>
      </c>
      <c r="N1037">
        <v>0</v>
      </c>
      <c r="O1037">
        <v>0</v>
      </c>
      <c r="P1037" t="s">
        <v>5319</v>
      </c>
      <c r="Q1037" t="s">
        <v>5313</v>
      </c>
      <c r="R1037" t="s">
        <v>5314</v>
      </c>
      <c r="S1037" t="s">
        <v>5315</v>
      </c>
      <c r="T1037" t="s">
        <v>5315</v>
      </c>
    </row>
    <row r="1038" spans="1:20" x14ac:dyDescent="0.25">
      <c r="A1038" s="83" t="s">
        <v>4853</v>
      </c>
      <c r="B1038" t="s">
        <v>4854</v>
      </c>
      <c r="C1038" t="s">
        <v>3392</v>
      </c>
      <c r="D1038">
        <v>111.3</v>
      </c>
      <c r="E1038">
        <v>111.3</v>
      </c>
      <c r="F1038">
        <v>111.3</v>
      </c>
      <c r="G1038">
        <v>111.3</v>
      </c>
      <c r="H1038">
        <v>111.3</v>
      </c>
      <c r="I1038">
        <v>111.3</v>
      </c>
      <c r="J1038">
        <v>111.3</v>
      </c>
      <c r="K1038">
        <v>111.3</v>
      </c>
      <c r="L1038" s="83">
        <v>111.3</v>
      </c>
      <c r="M1038">
        <v>111.3</v>
      </c>
      <c r="N1038">
        <v>111.3</v>
      </c>
      <c r="O1038">
        <v>111.3</v>
      </c>
      <c r="P1038" t="s">
        <v>5319</v>
      </c>
      <c r="Q1038" t="s">
        <v>5317</v>
      </c>
      <c r="R1038" t="s">
        <v>4</v>
      </c>
      <c r="S1038" t="s">
        <v>5329</v>
      </c>
      <c r="T1038" t="s">
        <v>5885</v>
      </c>
    </row>
    <row r="1039" spans="1:20" x14ac:dyDescent="0.25">
      <c r="A1039" s="83" t="s">
        <v>4856</v>
      </c>
      <c r="B1039" t="s">
        <v>4857</v>
      </c>
      <c r="C1039" t="s">
        <v>3392</v>
      </c>
      <c r="D1039">
        <v>112.7</v>
      </c>
      <c r="E1039">
        <v>112.7</v>
      </c>
      <c r="F1039">
        <v>112.7</v>
      </c>
      <c r="G1039">
        <v>112.7</v>
      </c>
      <c r="H1039">
        <v>112.7</v>
      </c>
      <c r="I1039">
        <v>112.7</v>
      </c>
      <c r="J1039">
        <v>112.7</v>
      </c>
      <c r="K1039">
        <v>112.7</v>
      </c>
      <c r="L1039" s="83">
        <v>112.7</v>
      </c>
      <c r="M1039">
        <v>112.7</v>
      </c>
      <c r="N1039">
        <v>112.7</v>
      </c>
      <c r="O1039">
        <v>112.7</v>
      </c>
      <c r="P1039" t="s">
        <v>5319</v>
      </c>
      <c r="Q1039" t="s">
        <v>5317</v>
      </c>
      <c r="R1039" t="s">
        <v>4</v>
      </c>
      <c r="S1039" t="s">
        <v>5329</v>
      </c>
      <c r="T1039" t="s">
        <v>5885</v>
      </c>
    </row>
    <row r="1040" spans="1:20" x14ac:dyDescent="0.25">
      <c r="A1040" s="83" t="s">
        <v>4859</v>
      </c>
      <c r="B1040" t="s">
        <v>4860</v>
      </c>
      <c r="C1040" t="s">
        <v>3392</v>
      </c>
      <c r="D1040">
        <v>112</v>
      </c>
      <c r="E1040">
        <v>112</v>
      </c>
      <c r="F1040">
        <v>112</v>
      </c>
      <c r="G1040">
        <v>112</v>
      </c>
      <c r="H1040">
        <v>112</v>
      </c>
      <c r="I1040">
        <v>112</v>
      </c>
      <c r="J1040">
        <v>112</v>
      </c>
      <c r="K1040">
        <v>112</v>
      </c>
      <c r="L1040" s="83">
        <v>112</v>
      </c>
      <c r="M1040">
        <v>112</v>
      </c>
      <c r="N1040">
        <v>112</v>
      </c>
      <c r="O1040">
        <v>112</v>
      </c>
      <c r="P1040" t="s">
        <v>5319</v>
      </c>
      <c r="Q1040" t="s">
        <v>5317</v>
      </c>
      <c r="R1040" t="s">
        <v>4</v>
      </c>
      <c r="S1040" t="s">
        <v>5329</v>
      </c>
      <c r="T1040" t="s">
        <v>5885</v>
      </c>
    </row>
    <row r="1041" spans="1:20" x14ac:dyDescent="0.25">
      <c r="A1041" s="83" t="s">
        <v>4583</v>
      </c>
      <c r="B1041" t="s">
        <v>4584</v>
      </c>
      <c r="C1041" t="s">
        <v>3360</v>
      </c>
      <c r="D1041">
        <v>0.06</v>
      </c>
      <c r="E1041">
        <v>0.05</v>
      </c>
      <c r="F1041">
        <v>0.27</v>
      </c>
      <c r="G1041">
        <v>0.23</v>
      </c>
      <c r="H1041">
        <v>0.24</v>
      </c>
      <c r="I1041">
        <v>0.47</v>
      </c>
      <c r="J1041">
        <v>0.59</v>
      </c>
      <c r="K1041">
        <v>0.41</v>
      </c>
      <c r="L1041" s="83">
        <v>0.21</v>
      </c>
      <c r="M1041">
        <v>0.03</v>
      </c>
      <c r="N1041">
        <v>0.03</v>
      </c>
      <c r="O1041">
        <v>0</v>
      </c>
      <c r="P1041" t="s">
        <v>5312</v>
      </c>
      <c r="Q1041" t="s">
        <v>5313</v>
      </c>
      <c r="R1041" t="s">
        <v>4</v>
      </c>
      <c r="S1041" t="s">
        <v>5329</v>
      </c>
      <c r="T1041" t="s">
        <v>5480</v>
      </c>
    </row>
    <row r="1042" spans="1:20" x14ac:dyDescent="0.25">
      <c r="A1042" s="83" t="s">
        <v>4585</v>
      </c>
      <c r="B1042" t="s">
        <v>4586</v>
      </c>
      <c r="C1042" t="s">
        <v>3360</v>
      </c>
      <c r="D1042">
        <v>32</v>
      </c>
      <c r="E1042">
        <v>32</v>
      </c>
      <c r="F1042">
        <v>32</v>
      </c>
      <c r="G1042">
        <v>32</v>
      </c>
      <c r="H1042">
        <v>32</v>
      </c>
      <c r="I1042">
        <v>32</v>
      </c>
      <c r="J1042">
        <v>32</v>
      </c>
      <c r="K1042">
        <v>32</v>
      </c>
      <c r="L1042" s="83">
        <v>32</v>
      </c>
      <c r="M1042">
        <v>32</v>
      </c>
      <c r="N1042">
        <v>32</v>
      </c>
      <c r="O1042">
        <v>32</v>
      </c>
      <c r="P1042" t="s">
        <v>5319</v>
      </c>
      <c r="Q1042" t="s">
        <v>5313</v>
      </c>
      <c r="R1042" t="s">
        <v>5314</v>
      </c>
      <c r="S1042" t="s">
        <v>5315</v>
      </c>
      <c r="T1042" t="s">
        <v>5315</v>
      </c>
    </row>
    <row r="1043" spans="1:20" x14ac:dyDescent="0.25">
      <c r="A1043" s="83" t="s">
        <v>4587</v>
      </c>
      <c r="B1043" t="s">
        <v>4588</v>
      </c>
      <c r="C1043" t="s">
        <v>3360</v>
      </c>
      <c r="D1043">
        <v>32</v>
      </c>
      <c r="E1043">
        <v>32</v>
      </c>
      <c r="F1043">
        <v>32</v>
      </c>
      <c r="G1043">
        <v>32</v>
      </c>
      <c r="H1043">
        <v>32</v>
      </c>
      <c r="I1043">
        <v>32</v>
      </c>
      <c r="J1043">
        <v>32</v>
      </c>
      <c r="K1043">
        <v>32</v>
      </c>
      <c r="L1043" s="83">
        <v>32</v>
      </c>
      <c r="M1043">
        <v>32</v>
      </c>
      <c r="N1043">
        <v>32</v>
      </c>
      <c r="O1043">
        <v>32</v>
      </c>
      <c r="P1043" t="s">
        <v>5319</v>
      </c>
      <c r="Q1043" t="s">
        <v>5313</v>
      </c>
      <c r="R1043" t="s">
        <v>5314</v>
      </c>
      <c r="S1043" t="s">
        <v>5315</v>
      </c>
      <c r="T1043" t="s">
        <v>5315</v>
      </c>
    </row>
    <row r="1044" spans="1:20" x14ac:dyDescent="0.25">
      <c r="A1044" s="83" t="s">
        <v>4589</v>
      </c>
      <c r="B1044" t="s">
        <v>4590</v>
      </c>
      <c r="C1044" t="s">
        <v>3360</v>
      </c>
      <c r="D1044">
        <v>70.599999999999994</v>
      </c>
      <c r="E1044">
        <v>70.599999999999994</v>
      </c>
      <c r="F1044">
        <v>70.599999999999994</v>
      </c>
      <c r="G1044">
        <v>70.599999999999994</v>
      </c>
      <c r="H1044">
        <v>70.599999999999994</v>
      </c>
      <c r="I1044">
        <v>70.599999999999994</v>
      </c>
      <c r="J1044">
        <v>70.599999999999994</v>
      </c>
      <c r="K1044">
        <v>70.599999999999994</v>
      </c>
      <c r="L1044" s="83">
        <v>70.599999999999994</v>
      </c>
      <c r="M1044">
        <v>70.599999999999994</v>
      </c>
      <c r="N1044">
        <v>70.599999999999994</v>
      </c>
      <c r="O1044">
        <v>70.599999999999994</v>
      </c>
      <c r="P1044" t="s">
        <v>5319</v>
      </c>
      <c r="Q1044" t="s">
        <v>5313</v>
      </c>
      <c r="R1044" t="s">
        <v>5314</v>
      </c>
      <c r="S1044" t="s">
        <v>5315</v>
      </c>
      <c r="T1044" t="s">
        <v>5315</v>
      </c>
    </row>
    <row r="1045" spans="1:20" x14ac:dyDescent="0.25">
      <c r="A1045" s="83" t="s">
        <v>4591</v>
      </c>
      <c r="B1045" t="s">
        <v>4592</v>
      </c>
      <c r="C1045" t="s">
        <v>3360</v>
      </c>
      <c r="D1045">
        <v>95</v>
      </c>
      <c r="E1045">
        <v>95</v>
      </c>
      <c r="F1045">
        <v>95</v>
      </c>
      <c r="G1045">
        <v>95</v>
      </c>
      <c r="H1045">
        <v>95</v>
      </c>
      <c r="I1045">
        <v>95</v>
      </c>
      <c r="J1045">
        <v>95</v>
      </c>
      <c r="K1045">
        <v>95</v>
      </c>
      <c r="L1045" s="83">
        <v>95</v>
      </c>
      <c r="M1045">
        <v>95</v>
      </c>
      <c r="N1045">
        <v>95</v>
      </c>
      <c r="O1045">
        <v>95</v>
      </c>
      <c r="P1045" t="s">
        <v>5319</v>
      </c>
      <c r="Q1045" t="s">
        <v>5313</v>
      </c>
      <c r="R1045" t="s">
        <v>5314</v>
      </c>
      <c r="S1045" t="s">
        <v>5315</v>
      </c>
      <c r="T1045" t="s">
        <v>5315</v>
      </c>
    </row>
    <row r="1046" spans="1:20" x14ac:dyDescent="0.25">
      <c r="A1046" s="83" t="s">
        <v>4593</v>
      </c>
      <c r="B1046" t="s">
        <v>4594</v>
      </c>
      <c r="C1046" t="s">
        <v>3360</v>
      </c>
      <c r="D1046">
        <v>82</v>
      </c>
      <c r="E1046">
        <v>82</v>
      </c>
      <c r="F1046">
        <v>82</v>
      </c>
      <c r="G1046">
        <v>82</v>
      </c>
      <c r="H1046">
        <v>82</v>
      </c>
      <c r="I1046">
        <v>82</v>
      </c>
      <c r="J1046">
        <v>82</v>
      </c>
      <c r="K1046">
        <v>82</v>
      </c>
      <c r="L1046" s="83">
        <v>82</v>
      </c>
      <c r="M1046">
        <v>82</v>
      </c>
      <c r="N1046">
        <v>82</v>
      </c>
      <c r="O1046">
        <v>82</v>
      </c>
      <c r="P1046" t="s">
        <v>5319</v>
      </c>
      <c r="Q1046" t="s">
        <v>5313</v>
      </c>
      <c r="R1046" t="s">
        <v>5314</v>
      </c>
      <c r="S1046" t="s">
        <v>5315</v>
      </c>
      <c r="T1046" t="s">
        <v>5315</v>
      </c>
    </row>
    <row r="1047" spans="1:20" x14ac:dyDescent="0.25">
      <c r="A1047" s="83" t="s">
        <v>4595</v>
      </c>
      <c r="B1047" t="s">
        <v>4596</v>
      </c>
      <c r="C1047" t="s">
        <v>3360</v>
      </c>
      <c r="D1047">
        <v>82</v>
      </c>
      <c r="E1047">
        <v>82</v>
      </c>
      <c r="F1047">
        <v>82</v>
      </c>
      <c r="G1047">
        <v>82</v>
      </c>
      <c r="H1047">
        <v>82</v>
      </c>
      <c r="I1047">
        <v>82</v>
      </c>
      <c r="J1047">
        <v>82</v>
      </c>
      <c r="K1047">
        <v>82</v>
      </c>
      <c r="L1047" s="83">
        <v>82</v>
      </c>
      <c r="M1047">
        <v>82</v>
      </c>
      <c r="N1047">
        <v>82</v>
      </c>
      <c r="O1047">
        <v>82</v>
      </c>
      <c r="P1047" t="s">
        <v>5319</v>
      </c>
      <c r="Q1047" t="s">
        <v>5313</v>
      </c>
      <c r="R1047" t="s">
        <v>5314</v>
      </c>
      <c r="S1047" t="s">
        <v>5315</v>
      </c>
      <c r="T1047" t="s">
        <v>5315</v>
      </c>
    </row>
    <row r="1048" spans="1:20" x14ac:dyDescent="0.25">
      <c r="A1048" s="83" t="s">
        <v>517</v>
      </c>
      <c r="B1048" t="s">
        <v>5886</v>
      </c>
      <c r="C1048" t="s">
        <v>3360</v>
      </c>
      <c r="D1048">
        <v>0.37</v>
      </c>
      <c r="E1048">
        <v>0.57999999999999996</v>
      </c>
      <c r="F1048">
        <v>0.97</v>
      </c>
      <c r="G1048">
        <v>0.95</v>
      </c>
      <c r="H1048">
        <v>0.75</v>
      </c>
      <c r="I1048">
        <v>0.33</v>
      </c>
      <c r="J1048">
        <v>0.1</v>
      </c>
      <c r="K1048">
        <v>0.05</v>
      </c>
      <c r="L1048" s="83">
        <v>0.05</v>
      </c>
      <c r="M1048">
        <v>0.04</v>
      </c>
      <c r="N1048">
        <v>0.05</v>
      </c>
      <c r="O1048">
        <v>0.24</v>
      </c>
      <c r="P1048" t="s">
        <v>5312</v>
      </c>
      <c r="Q1048" t="s">
        <v>5313</v>
      </c>
      <c r="R1048" t="s">
        <v>5314</v>
      </c>
      <c r="S1048" t="s">
        <v>5315</v>
      </c>
      <c r="T1048" t="s">
        <v>5315</v>
      </c>
    </row>
    <row r="1049" spans="1:20" x14ac:dyDescent="0.25">
      <c r="A1049" s="83" t="s">
        <v>4598</v>
      </c>
      <c r="B1049" t="s">
        <v>4599</v>
      </c>
      <c r="C1049" t="s">
        <v>3360</v>
      </c>
      <c r="D1049">
        <v>39</v>
      </c>
      <c r="E1049">
        <v>39</v>
      </c>
      <c r="F1049">
        <v>39</v>
      </c>
      <c r="G1049">
        <v>39</v>
      </c>
      <c r="H1049">
        <v>39</v>
      </c>
      <c r="I1049">
        <v>39</v>
      </c>
      <c r="J1049">
        <v>39</v>
      </c>
      <c r="K1049">
        <v>39</v>
      </c>
      <c r="L1049" s="83">
        <v>39</v>
      </c>
      <c r="M1049">
        <v>39</v>
      </c>
      <c r="N1049">
        <v>39</v>
      </c>
      <c r="O1049">
        <v>39</v>
      </c>
      <c r="P1049" t="s">
        <v>5319</v>
      </c>
      <c r="Q1049" t="s">
        <v>5313</v>
      </c>
      <c r="R1049" t="s">
        <v>5314</v>
      </c>
      <c r="S1049" t="s">
        <v>5315</v>
      </c>
      <c r="T1049" t="s">
        <v>5315</v>
      </c>
    </row>
    <row r="1050" spans="1:20" x14ac:dyDescent="0.25">
      <c r="A1050" s="83" t="s">
        <v>4600</v>
      </c>
      <c r="B1050" t="s">
        <v>4601</v>
      </c>
      <c r="C1050" t="s">
        <v>3360</v>
      </c>
      <c r="D1050">
        <v>40</v>
      </c>
      <c r="E1050">
        <v>40</v>
      </c>
      <c r="F1050">
        <v>40</v>
      </c>
      <c r="G1050">
        <v>40</v>
      </c>
      <c r="H1050">
        <v>40</v>
      </c>
      <c r="I1050">
        <v>40</v>
      </c>
      <c r="J1050">
        <v>40</v>
      </c>
      <c r="K1050">
        <v>40</v>
      </c>
      <c r="L1050" s="83">
        <v>40</v>
      </c>
      <c r="M1050">
        <v>40</v>
      </c>
      <c r="N1050">
        <v>40</v>
      </c>
      <c r="O1050">
        <v>40</v>
      </c>
      <c r="P1050" t="s">
        <v>5319</v>
      </c>
      <c r="Q1050" t="s">
        <v>5313</v>
      </c>
      <c r="R1050" t="s">
        <v>5314</v>
      </c>
      <c r="S1050" t="s">
        <v>5315</v>
      </c>
      <c r="T1050" t="s">
        <v>5315</v>
      </c>
    </row>
    <row r="1051" spans="1:20" x14ac:dyDescent="0.25">
      <c r="A1051" s="83" t="s">
        <v>4602</v>
      </c>
      <c r="B1051" t="s">
        <v>4603</v>
      </c>
      <c r="C1051" t="s">
        <v>3360</v>
      </c>
      <c r="D1051">
        <v>55.7</v>
      </c>
      <c r="E1051">
        <v>55.7</v>
      </c>
      <c r="F1051">
        <v>55.7</v>
      </c>
      <c r="G1051">
        <v>55.7</v>
      </c>
      <c r="H1051">
        <v>55.7</v>
      </c>
      <c r="I1051">
        <v>55.7</v>
      </c>
      <c r="J1051">
        <v>55.7</v>
      </c>
      <c r="K1051">
        <v>55.7</v>
      </c>
      <c r="L1051" s="83">
        <v>55.7</v>
      </c>
      <c r="M1051">
        <v>55.7</v>
      </c>
      <c r="N1051">
        <v>55.7</v>
      </c>
      <c r="O1051">
        <v>55.7</v>
      </c>
      <c r="P1051" t="s">
        <v>5319</v>
      </c>
      <c r="Q1051" t="s">
        <v>5313</v>
      </c>
      <c r="R1051" t="s">
        <v>5314</v>
      </c>
      <c r="S1051" t="s">
        <v>5315</v>
      </c>
      <c r="T1051" t="s">
        <v>5315</v>
      </c>
    </row>
    <row r="1052" spans="1:20" x14ac:dyDescent="0.25">
      <c r="A1052" s="83" t="s">
        <v>4604</v>
      </c>
      <c r="B1052" t="s">
        <v>4605</v>
      </c>
      <c r="C1052" t="s">
        <v>3360</v>
      </c>
      <c r="D1052">
        <v>54.6</v>
      </c>
      <c r="E1052">
        <v>54.6</v>
      </c>
      <c r="F1052">
        <v>54.6</v>
      </c>
      <c r="G1052">
        <v>54.6</v>
      </c>
      <c r="H1052">
        <v>54.6</v>
      </c>
      <c r="I1052">
        <v>54.6</v>
      </c>
      <c r="J1052">
        <v>54.6</v>
      </c>
      <c r="K1052">
        <v>54.6</v>
      </c>
      <c r="L1052" s="83">
        <v>54.6</v>
      </c>
      <c r="M1052">
        <v>54.6</v>
      </c>
      <c r="N1052">
        <v>54.6</v>
      </c>
      <c r="O1052">
        <v>54.6</v>
      </c>
      <c r="P1052" t="s">
        <v>5319</v>
      </c>
      <c r="Q1052" t="s">
        <v>5313</v>
      </c>
      <c r="R1052" t="s">
        <v>5314</v>
      </c>
      <c r="S1052" t="s">
        <v>5315</v>
      </c>
      <c r="T1052" t="s">
        <v>5315</v>
      </c>
    </row>
    <row r="1053" spans="1:20" x14ac:dyDescent="0.25">
      <c r="A1053" s="83" t="s">
        <v>5887</v>
      </c>
      <c r="B1053" t="s">
        <v>5888</v>
      </c>
      <c r="C1053" t="s">
        <v>3334</v>
      </c>
      <c r="D1053">
        <v>0.12</v>
      </c>
      <c r="E1053">
        <v>0.09</v>
      </c>
      <c r="F1053">
        <v>0.54</v>
      </c>
      <c r="G1053">
        <v>0.45</v>
      </c>
      <c r="H1053">
        <v>0.48</v>
      </c>
      <c r="I1053">
        <v>0.93</v>
      </c>
      <c r="J1053">
        <v>1.17</v>
      </c>
      <c r="K1053">
        <v>0.81</v>
      </c>
      <c r="L1053" s="83">
        <v>0.42</v>
      </c>
      <c r="M1053">
        <v>0.06</v>
      </c>
      <c r="N1053">
        <v>0.06</v>
      </c>
      <c r="O1053">
        <v>0</v>
      </c>
      <c r="P1053" t="s">
        <v>5312</v>
      </c>
      <c r="Q1053" t="s">
        <v>5317</v>
      </c>
      <c r="R1053" t="s">
        <v>5314</v>
      </c>
      <c r="S1053" t="s">
        <v>5315</v>
      </c>
      <c r="T1053" t="s">
        <v>5315</v>
      </c>
    </row>
    <row r="1054" spans="1:20" x14ac:dyDescent="0.25">
      <c r="A1054" s="83" t="s">
        <v>427</v>
      </c>
      <c r="B1054" t="s">
        <v>4615</v>
      </c>
      <c r="C1054" t="s">
        <v>224</v>
      </c>
      <c r="D1054">
        <v>8.4</v>
      </c>
      <c r="E1054">
        <v>8.4</v>
      </c>
      <c r="F1054">
        <v>8.4</v>
      </c>
      <c r="G1054">
        <v>8.4</v>
      </c>
      <c r="H1054">
        <v>8.4</v>
      </c>
      <c r="I1054">
        <v>8.4</v>
      </c>
      <c r="J1054">
        <v>8.4</v>
      </c>
      <c r="K1054">
        <v>8.4</v>
      </c>
      <c r="L1054" s="83">
        <v>8.4</v>
      </c>
      <c r="M1054">
        <v>8.4</v>
      </c>
      <c r="N1054">
        <v>8.4</v>
      </c>
      <c r="O1054">
        <v>8.4</v>
      </c>
      <c r="P1054" t="s">
        <v>5319</v>
      </c>
      <c r="Q1054" t="s">
        <v>5313</v>
      </c>
      <c r="R1054" t="s">
        <v>5314</v>
      </c>
      <c r="S1054" t="s">
        <v>5315</v>
      </c>
      <c r="T1054" t="s">
        <v>5315</v>
      </c>
    </row>
    <row r="1055" spans="1:20" x14ac:dyDescent="0.25">
      <c r="A1055" s="83" t="s">
        <v>464</v>
      </c>
      <c r="B1055" t="s">
        <v>2527</v>
      </c>
      <c r="C1055" t="s">
        <v>224</v>
      </c>
      <c r="D1055">
        <v>2.0699999999999998</v>
      </c>
      <c r="E1055">
        <v>2.33</v>
      </c>
      <c r="F1055">
        <v>2.72</v>
      </c>
      <c r="G1055">
        <v>1.95</v>
      </c>
      <c r="H1055">
        <v>1.57</v>
      </c>
      <c r="I1055">
        <v>1.36</v>
      </c>
      <c r="J1055">
        <v>1.22</v>
      </c>
      <c r="K1055">
        <v>1.2</v>
      </c>
      <c r="L1055" s="83">
        <v>1.19</v>
      </c>
      <c r="M1055">
        <v>1.06</v>
      </c>
      <c r="N1055">
        <v>0.93</v>
      </c>
      <c r="O1055">
        <v>1.06</v>
      </c>
      <c r="P1055" t="s">
        <v>5312</v>
      </c>
      <c r="Q1055" t="s">
        <v>5313</v>
      </c>
      <c r="R1055" t="s">
        <v>5314</v>
      </c>
      <c r="S1055" t="s">
        <v>5315</v>
      </c>
      <c r="T1055" t="s">
        <v>5315</v>
      </c>
    </row>
    <row r="1056" spans="1:20" x14ac:dyDescent="0.25">
      <c r="A1056" s="83" t="s">
        <v>919</v>
      </c>
      <c r="B1056" t="s">
        <v>4617</v>
      </c>
      <c r="C1056" t="s">
        <v>3334</v>
      </c>
      <c r="D1056">
        <v>0</v>
      </c>
      <c r="E1056">
        <v>0</v>
      </c>
      <c r="F1056">
        <v>0</v>
      </c>
      <c r="G1056">
        <v>0</v>
      </c>
      <c r="H1056">
        <v>0</v>
      </c>
      <c r="I1056">
        <v>0</v>
      </c>
      <c r="J1056">
        <v>0</v>
      </c>
      <c r="K1056">
        <v>0</v>
      </c>
      <c r="L1056" s="83">
        <v>0</v>
      </c>
      <c r="M1056">
        <v>0</v>
      </c>
      <c r="N1056">
        <v>0</v>
      </c>
      <c r="O1056">
        <v>0</v>
      </c>
      <c r="P1056" t="s">
        <v>5312</v>
      </c>
      <c r="Q1056" t="s">
        <v>5317</v>
      </c>
      <c r="R1056" t="s">
        <v>5318</v>
      </c>
      <c r="S1056" t="s">
        <v>5315</v>
      </c>
      <c r="T1056" t="s">
        <v>5315</v>
      </c>
    </row>
    <row r="1057" spans="1:20" x14ac:dyDescent="0.25">
      <c r="A1057" s="83" t="s">
        <v>3273</v>
      </c>
      <c r="B1057" t="s">
        <v>3272</v>
      </c>
      <c r="C1057" t="s">
        <v>3334</v>
      </c>
      <c r="D1057">
        <v>0.4</v>
      </c>
      <c r="E1057">
        <v>0.3</v>
      </c>
      <c r="F1057">
        <v>1.8</v>
      </c>
      <c r="G1057">
        <v>1.5</v>
      </c>
      <c r="H1057">
        <v>1.6</v>
      </c>
      <c r="I1057">
        <v>3.1</v>
      </c>
      <c r="J1057">
        <v>3.9</v>
      </c>
      <c r="K1057">
        <v>2.7</v>
      </c>
      <c r="L1057" s="83">
        <v>1.4</v>
      </c>
      <c r="M1057">
        <v>0.2</v>
      </c>
      <c r="N1057">
        <v>0.2</v>
      </c>
      <c r="O1057">
        <v>0</v>
      </c>
      <c r="P1057" t="s">
        <v>5312</v>
      </c>
      <c r="Q1057" t="s">
        <v>5317</v>
      </c>
      <c r="R1057" t="s">
        <v>5314</v>
      </c>
      <c r="S1057" t="s">
        <v>5315</v>
      </c>
      <c r="T1057" t="s">
        <v>5315</v>
      </c>
    </row>
    <row r="1058" spans="1:20" x14ac:dyDescent="0.25">
      <c r="A1058" s="83" t="s">
        <v>1552</v>
      </c>
      <c r="B1058" t="s">
        <v>5889</v>
      </c>
      <c r="C1058" t="s">
        <v>3334</v>
      </c>
      <c r="D1058">
        <v>0</v>
      </c>
      <c r="E1058">
        <v>0</v>
      </c>
      <c r="F1058">
        <v>0</v>
      </c>
      <c r="G1058">
        <v>0</v>
      </c>
      <c r="H1058">
        <v>0</v>
      </c>
      <c r="I1058">
        <v>0</v>
      </c>
      <c r="J1058">
        <v>0</v>
      </c>
      <c r="K1058">
        <v>0</v>
      </c>
      <c r="L1058" s="83">
        <v>0</v>
      </c>
      <c r="M1058">
        <v>0</v>
      </c>
      <c r="N1058">
        <v>0</v>
      </c>
      <c r="O1058">
        <v>0</v>
      </c>
      <c r="P1058" t="s">
        <v>5312</v>
      </c>
      <c r="Q1058" t="s">
        <v>5317</v>
      </c>
      <c r="R1058" t="s">
        <v>5318</v>
      </c>
      <c r="S1058" t="s">
        <v>5315</v>
      </c>
      <c r="T1058" t="s">
        <v>5315</v>
      </c>
    </row>
    <row r="1059" spans="1:20" x14ac:dyDescent="0.25">
      <c r="A1059" s="83" t="s">
        <v>1555</v>
      </c>
      <c r="B1059" t="s">
        <v>5890</v>
      </c>
      <c r="C1059" t="s">
        <v>3334</v>
      </c>
      <c r="D1059">
        <v>0</v>
      </c>
      <c r="E1059">
        <v>0</v>
      </c>
      <c r="F1059">
        <v>0</v>
      </c>
      <c r="G1059">
        <v>0</v>
      </c>
      <c r="H1059">
        <v>0</v>
      </c>
      <c r="I1059">
        <v>0</v>
      </c>
      <c r="J1059">
        <v>0</v>
      </c>
      <c r="K1059">
        <v>0</v>
      </c>
      <c r="L1059" s="83">
        <v>0</v>
      </c>
      <c r="M1059">
        <v>0</v>
      </c>
      <c r="N1059">
        <v>0</v>
      </c>
      <c r="O1059">
        <v>0</v>
      </c>
      <c r="P1059" t="s">
        <v>5312</v>
      </c>
      <c r="Q1059" t="s">
        <v>5317</v>
      </c>
      <c r="R1059" t="s">
        <v>5318</v>
      </c>
      <c r="S1059" t="s">
        <v>5315</v>
      </c>
      <c r="T1059" t="s">
        <v>5315</v>
      </c>
    </row>
    <row r="1060" spans="1:20" x14ac:dyDescent="0.25">
      <c r="A1060" s="83" t="s">
        <v>1549</v>
      </c>
      <c r="B1060" t="s">
        <v>4619</v>
      </c>
      <c r="C1060" t="s">
        <v>3334</v>
      </c>
      <c r="D1060">
        <v>0</v>
      </c>
      <c r="E1060">
        <v>0</v>
      </c>
      <c r="F1060">
        <v>0</v>
      </c>
      <c r="G1060">
        <v>0</v>
      </c>
      <c r="H1060">
        <v>0</v>
      </c>
      <c r="I1060">
        <v>0</v>
      </c>
      <c r="J1060">
        <v>0</v>
      </c>
      <c r="K1060">
        <v>0</v>
      </c>
      <c r="L1060" s="83">
        <v>0</v>
      </c>
      <c r="M1060">
        <v>0</v>
      </c>
      <c r="N1060">
        <v>0</v>
      </c>
      <c r="O1060">
        <v>0</v>
      </c>
      <c r="P1060" t="s">
        <v>5312</v>
      </c>
      <c r="Q1060" t="s">
        <v>5317</v>
      </c>
      <c r="R1060" t="s">
        <v>5318</v>
      </c>
      <c r="S1060" t="s">
        <v>5315</v>
      </c>
      <c r="T1060" t="s">
        <v>5315</v>
      </c>
    </row>
    <row r="1061" spans="1:20" x14ac:dyDescent="0.25">
      <c r="A1061" s="83" t="s">
        <v>2720</v>
      </c>
      <c r="B1061" t="s">
        <v>4620</v>
      </c>
      <c r="C1061" t="s">
        <v>224</v>
      </c>
      <c r="D1061">
        <v>3.28</v>
      </c>
      <c r="E1061">
        <v>3.07</v>
      </c>
      <c r="F1061">
        <v>3.32</v>
      </c>
      <c r="G1061">
        <v>3.61</v>
      </c>
      <c r="H1061">
        <v>3.29</v>
      </c>
      <c r="I1061">
        <v>3.08</v>
      </c>
      <c r="J1061">
        <v>2.84</v>
      </c>
      <c r="K1061">
        <v>3.09</v>
      </c>
      <c r="L1061" s="83">
        <v>2.92</v>
      </c>
      <c r="M1061">
        <v>3.09</v>
      </c>
      <c r="N1061">
        <v>3.18</v>
      </c>
      <c r="O1061">
        <v>3.05</v>
      </c>
      <c r="P1061" t="s">
        <v>5312</v>
      </c>
      <c r="Q1061" t="s">
        <v>5313</v>
      </c>
      <c r="R1061" t="s">
        <v>5314</v>
      </c>
    </row>
    <row r="1062" spans="1:20" x14ac:dyDescent="0.25">
      <c r="A1062" s="83" t="s">
        <v>1788</v>
      </c>
      <c r="B1062" t="s">
        <v>1787</v>
      </c>
      <c r="C1062" t="s">
        <v>3334</v>
      </c>
      <c r="D1062">
        <v>0.4</v>
      </c>
      <c r="E1062">
        <v>0.3</v>
      </c>
      <c r="F1062">
        <v>1.8</v>
      </c>
      <c r="G1062">
        <v>1.5</v>
      </c>
      <c r="H1062">
        <v>1.6</v>
      </c>
      <c r="I1062">
        <v>3.1</v>
      </c>
      <c r="J1062">
        <v>3.9</v>
      </c>
      <c r="K1062">
        <v>2.7</v>
      </c>
      <c r="L1062" s="83">
        <v>1.4</v>
      </c>
      <c r="M1062">
        <v>0.2</v>
      </c>
      <c r="N1062">
        <v>0.2</v>
      </c>
      <c r="O1062">
        <v>0</v>
      </c>
      <c r="P1062" t="s">
        <v>5312</v>
      </c>
      <c r="Q1062" t="s">
        <v>5317</v>
      </c>
      <c r="R1062" t="s">
        <v>5314</v>
      </c>
      <c r="S1062" t="s">
        <v>5315</v>
      </c>
      <c r="T1062" t="s">
        <v>5315</v>
      </c>
    </row>
    <row r="1063" spans="1:20" x14ac:dyDescent="0.25">
      <c r="A1063" s="83" t="s">
        <v>1886</v>
      </c>
      <c r="B1063" t="s">
        <v>5891</v>
      </c>
      <c r="C1063" t="s">
        <v>3360</v>
      </c>
      <c r="D1063">
        <v>0.8</v>
      </c>
      <c r="E1063">
        <v>0.6</v>
      </c>
      <c r="F1063">
        <v>3.6</v>
      </c>
      <c r="G1063">
        <v>3</v>
      </c>
      <c r="H1063">
        <v>3.2</v>
      </c>
      <c r="I1063">
        <v>6.2</v>
      </c>
      <c r="J1063">
        <v>7.8</v>
      </c>
      <c r="K1063">
        <v>5.4</v>
      </c>
      <c r="L1063" s="83">
        <v>2.8</v>
      </c>
      <c r="M1063">
        <v>0.4</v>
      </c>
      <c r="N1063">
        <v>0.4</v>
      </c>
      <c r="O1063">
        <v>0</v>
      </c>
      <c r="P1063" t="s">
        <v>5312</v>
      </c>
      <c r="Q1063" t="s">
        <v>5313</v>
      </c>
      <c r="R1063" t="s">
        <v>4</v>
      </c>
      <c r="S1063" t="s">
        <v>5329</v>
      </c>
      <c r="T1063" t="s">
        <v>5892</v>
      </c>
    </row>
    <row r="1064" spans="1:20" x14ac:dyDescent="0.25">
      <c r="A1064" s="83" t="s">
        <v>1794</v>
      </c>
      <c r="B1064" t="s">
        <v>4622</v>
      </c>
      <c r="C1064" t="s">
        <v>3360</v>
      </c>
      <c r="D1064">
        <v>0.8</v>
      </c>
      <c r="E1064">
        <v>0.6</v>
      </c>
      <c r="F1064">
        <v>3.6</v>
      </c>
      <c r="G1064">
        <v>3</v>
      </c>
      <c r="H1064">
        <v>3.2</v>
      </c>
      <c r="I1064">
        <v>6.2</v>
      </c>
      <c r="J1064">
        <v>7.8</v>
      </c>
      <c r="K1064">
        <v>5.4</v>
      </c>
      <c r="L1064" s="83">
        <v>2.8</v>
      </c>
      <c r="M1064">
        <v>0.4</v>
      </c>
      <c r="N1064">
        <v>0.4</v>
      </c>
      <c r="O1064">
        <v>0</v>
      </c>
      <c r="P1064" t="s">
        <v>5312</v>
      </c>
      <c r="Q1064" t="s">
        <v>5313</v>
      </c>
      <c r="R1064" t="s">
        <v>5314</v>
      </c>
      <c r="S1064" t="s">
        <v>5315</v>
      </c>
      <c r="T1064" t="s">
        <v>5315</v>
      </c>
    </row>
    <row r="1065" spans="1:20" x14ac:dyDescent="0.25">
      <c r="A1065" s="83" t="s">
        <v>1883</v>
      </c>
      <c r="B1065" t="s">
        <v>5893</v>
      </c>
      <c r="C1065" t="s">
        <v>3360</v>
      </c>
      <c r="D1065">
        <v>0.8</v>
      </c>
      <c r="E1065">
        <v>0.6</v>
      </c>
      <c r="F1065">
        <v>3.6</v>
      </c>
      <c r="G1065">
        <v>3</v>
      </c>
      <c r="H1065">
        <v>3.2</v>
      </c>
      <c r="I1065">
        <v>6.2</v>
      </c>
      <c r="J1065">
        <v>7.8</v>
      </c>
      <c r="K1065">
        <v>5.4</v>
      </c>
      <c r="L1065" s="83">
        <v>2.8</v>
      </c>
      <c r="M1065">
        <v>0.4</v>
      </c>
      <c r="N1065">
        <v>0.4</v>
      </c>
      <c r="O1065">
        <v>0</v>
      </c>
      <c r="P1065" t="s">
        <v>5312</v>
      </c>
      <c r="Q1065" t="s">
        <v>5313</v>
      </c>
      <c r="R1065" t="s">
        <v>5314</v>
      </c>
      <c r="S1065" t="s">
        <v>5315</v>
      </c>
      <c r="T1065" t="s">
        <v>5315</v>
      </c>
    </row>
    <row r="1066" spans="1:20" x14ac:dyDescent="0.25">
      <c r="A1066" s="83" t="s">
        <v>4444</v>
      </c>
      <c r="B1066" t="s">
        <v>4445</v>
      </c>
      <c r="C1066" t="s">
        <v>3360</v>
      </c>
      <c r="D1066">
        <v>401</v>
      </c>
      <c r="E1066">
        <v>401</v>
      </c>
      <c r="F1066">
        <v>401</v>
      </c>
      <c r="G1066">
        <v>401</v>
      </c>
      <c r="H1066">
        <v>401</v>
      </c>
      <c r="I1066">
        <v>395.9</v>
      </c>
      <c r="J1066">
        <v>394.4</v>
      </c>
      <c r="K1066">
        <v>395.6</v>
      </c>
      <c r="L1066" s="83">
        <v>400.1</v>
      </c>
      <c r="M1066">
        <v>401</v>
      </c>
      <c r="N1066">
        <v>401</v>
      </c>
      <c r="O1066">
        <v>401</v>
      </c>
      <c r="P1066" t="s">
        <v>5319</v>
      </c>
      <c r="Q1066" t="s">
        <v>5313</v>
      </c>
      <c r="R1066" t="s">
        <v>5314</v>
      </c>
      <c r="S1066" t="s">
        <v>5315</v>
      </c>
      <c r="T1066" t="s">
        <v>7651</v>
      </c>
    </row>
    <row r="1067" spans="1:20" x14ac:dyDescent="0.25">
      <c r="A1067" s="83" t="s">
        <v>4139</v>
      </c>
      <c r="B1067" t="s">
        <v>4140</v>
      </c>
      <c r="C1067" t="s">
        <v>130</v>
      </c>
      <c r="D1067">
        <v>119.61</v>
      </c>
      <c r="E1067">
        <v>119.21</v>
      </c>
      <c r="F1067">
        <v>117.76</v>
      </c>
      <c r="G1067">
        <v>114.9</v>
      </c>
      <c r="H1067">
        <v>112.8</v>
      </c>
      <c r="I1067">
        <v>109.83</v>
      </c>
      <c r="J1067">
        <v>107.92</v>
      </c>
      <c r="K1067">
        <v>108.35</v>
      </c>
      <c r="L1067" s="83">
        <v>110.52</v>
      </c>
      <c r="M1067">
        <v>113.77</v>
      </c>
      <c r="N1067">
        <v>118.78</v>
      </c>
      <c r="O1067">
        <v>119.67</v>
      </c>
      <c r="P1067" t="s">
        <v>5319</v>
      </c>
      <c r="Q1067" t="s">
        <v>5313</v>
      </c>
      <c r="R1067" t="s">
        <v>5314</v>
      </c>
      <c r="S1067" t="s">
        <v>5315</v>
      </c>
      <c r="T1067" t="s">
        <v>5315</v>
      </c>
    </row>
    <row r="1068" spans="1:20" x14ac:dyDescent="0.25">
      <c r="A1068" s="83" t="s">
        <v>5894</v>
      </c>
      <c r="B1068" t="s">
        <v>5895</v>
      </c>
      <c r="C1068" t="s">
        <v>3360</v>
      </c>
      <c r="D1068">
        <v>5.6</v>
      </c>
      <c r="E1068">
        <v>4.2</v>
      </c>
      <c r="F1068">
        <v>25.2</v>
      </c>
      <c r="G1068">
        <v>21</v>
      </c>
      <c r="H1068">
        <v>22.4</v>
      </c>
      <c r="I1068">
        <v>43.4</v>
      </c>
      <c r="J1068">
        <v>54.6</v>
      </c>
      <c r="K1068">
        <v>37.799999999999997</v>
      </c>
      <c r="L1068" s="83">
        <v>19.600000000000001</v>
      </c>
      <c r="M1068">
        <v>2.8</v>
      </c>
      <c r="N1068">
        <v>2.8</v>
      </c>
      <c r="O1068">
        <v>0</v>
      </c>
      <c r="P1068" t="s">
        <v>5312</v>
      </c>
      <c r="Q1068" t="s">
        <v>5313</v>
      </c>
      <c r="R1068" t="s">
        <v>5314</v>
      </c>
      <c r="S1068" t="s">
        <v>5315</v>
      </c>
      <c r="T1068" t="s">
        <v>5315</v>
      </c>
    </row>
    <row r="1069" spans="1:20" x14ac:dyDescent="0.25">
      <c r="A1069" s="83" t="s">
        <v>3998</v>
      </c>
      <c r="B1069" t="s">
        <v>3999</v>
      </c>
      <c r="C1069" t="s">
        <v>130</v>
      </c>
      <c r="D1069">
        <v>49.97</v>
      </c>
      <c r="E1069">
        <v>49.97</v>
      </c>
      <c r="F1069">
        <v>49.97</v>
      </c>
      <c r="G1069">
        <v>49.97</v>
      </c>
      <c r="H1069">
        <v>49.97</v>
      </c>
      <c r="I1069">
        <v>49.97</v>
      </c>
      <c r="J1069">
        <v>49.97</v>
      </c>
      <c r="K1069">
        <v>49.97</v>
      </c>
      <c r="L1069" s="83">
        <v>49.97</v>
      </c>
      <c r="M1069">
        <v>49.97</v>
      </c>
      <c r="N1069">
        <v>49.97</v>
      </c>
      <c r="O1069">
        <v>49.97</v>
      </c>
      <c r="P1069" t="s">
        <v>5319</v>
      </c>
      <c r="Q1069" t="s">
        <v>5313</v>
      </c>
      <c r="R1069" t="s">
        <v>5314</v>
      </c>
      <c r="S1069" t="s">
        <v>5315</v>
      </c>
      <c r="T1069" t="s">
        <v>5315</v>
      </c>
    </row>
    <row r="1070" spans="1:20" x14ac:dyDescent="0.25">
      <c r="A1070" s="83" t="s">
        <v>4096</v>
      </c>
      <c r="B1070" t="s">
        <v>4097</v>
      </c>
      <c r="C1070" t="s">
        <v>130</v>
      </c>
      <c r="D1070">
        <v>52.01</v>
      </c>
      <c r="E1070">
        <v>52.01</v>
      </c>
      <c r="F1070">
        <v>52.01</v>
      </c>
      <c r="G1070">
        <v>52.01</v>
      </c>
      <c r="H1070">
        <v>52.01</v>
      </c>
      <c r="I1070">
        <v>52.01</v>
      </c>
      <c r="J1070">
        <v>52.01</v>
      </c>
      <c r="K1070">
        <v>52.01</v>
      </c>
      <c r="L1070" s="83">
        <v>52.01</v>
      </c>
      <c r="M1070">
        <v>52.01</v>
      </c>
      <c r="N1070">
        <v>52.01</v>
      </c>
      <c r="O1070">
        <v>52.01</v>
      </c>
      <c r="P1070" t="s">
        <v>5319</v>
      </c>
      <c r="Q1070" t="s">
        <v>5313</v>
      </c>
      <c r="R1070" t="s">
        <v>5314</v>
      </c>
      <c r="S1070" t="s">
        <v>5315</v>
      </c>
      <c r="T1070" t="s">
        <v>5315</v>
      </c>
    </row>
    <row r="1071" spans="1:20" x14ac:dyDescent="0.25">
      <c r="A1071" s="83" t="s">
        <v>4645</v>
      </c>
      <c r="B1071" t="s">
        <v>4646</v>
      </c>
      <c r="C1071" t="s">
        <v>224</v>
      </c>
      <c r="D1071">
        <v>60</v>
      </c>
      <c r="E1071">
        <v>60</v>
      </c>
      <c r="F1071">
        <v>60</v>
      </c>
      <c r="G1071">
        <v>60</v>
      </c>
      <c r="H1071">
        <v>60</v>
      </c>
      <c r="I1071">
        <v>60</v>
      </c>
      <c r="J1071">
        <v>60</v>
      </c>
      <c r="K1071">
        <v>60</v>
      </c>
      <c r="L1071" s="83">
        <v>60</v>
      </c>
      <c r="M1071">
        <v>60</v>
      </c>
      <c r="N1071">
        <v>60</v>
      </c>
      <c r="O1071">
        <v>60</v>
      </c>
      <c r="P1071" t="s">
        <v>5319</v>
      </c>
      <c r="Q1071" t="s">
        <v>5313</v>
      </c>
      <c r="R1071" t="s">
        <v>5314</v>
      </c>
      <c r="S1071" t="s">
        <v>5315</v>
      </c>
      <c r="T1071" t="s">
        <v>5315</v>
      </c>
    </row>
    <row r="1072" spans="1:20" x14ac:dyDescent="0.25">
      <c r="A1072" s="83" t="s">
        <v>4647</v>
      </c>
      <c r="B1072" t="s">
        <v>4648</v>
      </c>
      <c r="C1072" t="s">
        <v>224</v>
      </c>
      <c r="D1072">
        <v>60</v>
      </c>
      <c r="E1072">
        <v>60</v>
      </c>
      <c r="F1072">
        <v>60</v>
      </c>
      <c r="G1072">
        <v>60</v>
      </c>
      <c r="H1072">
        <v>60</v>
      </c>
      <c r="I1072">
        <v>60</v>
      </c>
      <c r="J1072">
        <v>60</v>
      </c>
      <c r="K1072">
        <v>60</v>
      </c>
      <c r="L1072" s="83">
        <v>60</v>
      </c>
      <c r="M1072">
        <v>60</v>
      </c>
      <c r="N1072">
        <v>60</v>
      </c>
      <c r="O1072">
        <v>60</v>
      </c>
      <c r="P1072" t="s">
        <v>5319</v>
      </c>
      <c r="Q1072" t="s">
        <v>5313</v>
      </c>
      <c r="R1072" t="s">
        <v>5314</v>
      </c>
      <c r="S1072" t="s">
        <v>5315</v>
      </c>
      <c r="T1072" t="s">
        <v>5315</v>
      </c>
    </row>
    <row r="1073" spans="1:20" x14ac:dyDescent="0.25">
      <c r="A1073" s="83" t="s">
        <v>4649</v>
      </c>
      <c r="B1073" t="s">
        <v>4650</v>
      </c>
      <c r="C1073" t="s">
        <v>3337</v>
      </c>
      <c r="D1073">
        <v>0.66</v>
      </c>
      <c r="E1073">
        <v>0.97</v>
      </c>
      <c r="F1073">
        <v>0.7</v>
      </c>
      <c r="G1073">
        <v>1.05</v>
      </c>
      <c r="H1073">
        <v>1.72</v>
      </c>
      <c r="I1073">
        <v>2.21</v>
      </c>
      <c r="J1073">
        <v>2.73</v>
      </c>
      <c r="K1073">
        <v>2.52</v>
      </c>
      <c r="L1073" s="83">
        <v>2.23</v>
      </c>
      <c r="M1073">
        <v>1.02</v>
      </c>
      <c r="N1073">
        <v>1.1299999999999999</v>
      </c>
      <c r="O1073">
        <v>1.71</v>
      </c>
      <c r="P1073" t="s">
        <v>5312</v>
      </c>
      <c r="Q1073" t="s">
        <v>5313</v>
      </c>
      <c r="R1073" t="s">
        <v>5314</v>
      </c>
      <c r="S1073" t="s">
        <v>5315</v>
      </c>
      <c r="T1073" t="s">
        <v>5315</v>
      </c>
    </row>
    <row r="1074" spans="1:20" x14ac:dyDescent="0.25">
      <c r="A1074" s="83" t="s">
        <v>4651</v>
      </c>
      <c r="B1074" t="s">
        <v>4652</v>
      </c>
      <c r="C1074" t="s">
        <v>3337</v>
      </c>
      <c r="D1074">
        <v>0</v>
      </c>
      <c r="E1074">
        <v>0</v>
      </c>
      <c r="F1074">
        <v>0</v>
      </c>
      <c r="G1074">
        <v>0</v>
      </c>
      <c r="H1074">
        <v>0.02</v>
      </c>
      <c r="I1074">
        <v>0.02</v>
      </c>
      <c r="J1074">
        <v>0.01</v>
      </c>
      <c r="K1074">
        <v>0.01</v>
      </c>
      <c r="L1074" s="83">
        <v>0</v>
      </c>
      <c r="M1074">
        <v>0</v>
      </c>
      <c r="N1074">
        <v>0</v>
      </c>
      <c r="O1074">
        <v>0</v>
      </c>
      <c r="P1074" t="s">
        <v>5312</v>
      </c>
      <c r="Q1074" t="s">
        <v>5313</v>
      </c>
      <c r="R1074" t="s">
        <v>5314</v>
      </c>
      <c r="S1074" t="s">
        <v>5315</v>
      </c>
      <c r="T1074" t="s">
        <v>5315</v>
      </c>
    </row>
    <row r="1075" spans="1:20" x14ac:dyDescent="0.25">
      <c r="A1075" s="83" t="s">
        <v>5896</v>
      </c>
      <c r="B1075" t="s">
        <v>5897</v>
      </c>
      <c r="C1075" t="s">
        <v>3392</v>
      </c>
      <c r="D1075">
        <v>0</v>
      </c>
      <c r="E1075">
        <v>0</v>
      </c>
      <c r="F1075">
        <v>0</v>
      </c>
      <c r="G1075">
        <v>0</v>
      </c>
      <c r="H1075">
        <v>0</v>
      </c>
      <c r="I1075">
        <v>0</v>
      </c>
      <c r="J1075">
        <v>0</v>
      </c>
      <c r="K1075">
        <v>0</v>
      </c>
      <c r="L1075" s="83">
        <v>0</v>
      </c>
      <c r="M1075">
        <v>0</v>
      </c>
      <c r="N1075">
        <v>0</v>
      </c>
      <c r="O1075">
        <v>0</v>
      </c>
      <c r="P1075" t="s">
        <v>5312</v>
      </c>
      <c r="Q1075" t="s">
        <v>5317</v>
      </c>
      <c r="R1075" t="s">
        <v>5318</v>
      </c>
      <c r="S1075" t="s">
        <v>5315</v>
      </c>
      <c r="T1075" t="s">
        <v>5315</v>
      </c>
    </row>
    <row r="1076" spans="1:20" x14ac:dyDescent="0.25">
      <c r="A1076" s="83" t="s">
        <v>1489</v>
      </c>
      <c r="B1076" t="s">
        <v>4653</v>
      </c>
      <c r="C1076" t="s">
        <v>3360</v>
      </c>
      <c r="D1076">
        <v>10</v>
      </c>
      <c r="E1076">
        <v>7.5</v>
      </c>
      <c r="F1076">
        <v>45</v>
      </c>
      <c r="G1076">
        <v>37.5</v>
      </c>
      <c r="H1076">
        <v>40</v>
      </c>
      <c r="I1076">
        <v>77.5</v>
      </c>
      <c r="J1076">
        <v>97.5</v>
      </c>
      <c r="K1076">
        <v>67.5</v>
      </c>
      <c r="L1076" s="83">
        <v>35</v>
      </c>
      <c r="M1076">
        <v>5</v>
      </c>
      <c r="N1076">
        <v>5</v>
      </c>
      <c r="O1076">
        <v>0</v>
      </c>
      <c r="P1076" t="s">
        <v>5312</v>
      </c>
      <c r="Q1076" t="s">
        <v>5317</v>
      </c>
      <c r="R1076" t="s">
        <v>5314</v>
      </c>
      <c r="S1076" t="s">
        <v>5315</v>
      </c>
      <c r="T1076" t="s">
        <v>5315</v>
      </c>
    </row>
    <row r="1077" spans="1:20" x14ac:dyDescent="0.25">
      <c r="A1077" s="83" t="s">
        <v>3072</v>
      </c>
      <c r="B1077" t="s">
        <v>3071</v>
      </c>
      <c r="C1077" t="s">
        <v>3360</v>
      </c>
      <c r="D1077">
        <v>0</v>
      </c>
      <c r="E1077">
        <v>0</v>
      </c>
      <c r="F1077">
        <v>0</v>
      </c>
      <c r="G1077">
        <v>0</v>
      </c>
      <c r="H1077">
        <v>0</v>
      </c>
      <c r="I1077">
        <v>0</v>
      </c>
      <c r="J1077">
        <v>0</v>
      </c>
      <c r="K1077">
        <v>0</v>
      </c>
      <c r="L1077" s="83">
        <v>0</v>
      </c>
      <c r="M1077">
        <v>0</v>
      </c>
      <c r="N1077">
        <v>0</v>
      </c>
      <c r="O1077">
        <v>0</v>
      </c>
      <c r="P1077" t="s">
        <v>5319</v>
      </c>
      <c r="Q1077" t="s">
        <v>5313</v>
      </c>
      <c r="R1077" t="s">
        <v>5318</v>
      </c>
      <c r="S1077" t="s">
        <v>5315</v>
      </c>
      <c r="T1077" t="s">
        <v>5315</v>
      </c>
    </row>
    <row r="1078" spans="1:20" x14ac:dyDescent="0.25">
      <c r="A1078" s="83" t="s">
        <v>4654</v>
      </c>
      <c r="B1078" t="s">
        <v>4654</v>
      </c>
      <c r="C1078" t="s">
        <v>3360</v>
      </c>
      <c r="D1078">
        <v>0</v>
      </c>
      <c r="E1078">
        <v>0</v>
      </c>
      <c r="F1078">
        <v>0</v>
      </c>
      <c r="G1078">
        <v>0</v>
      </c>
      <c r="H1078">
        <v>0</v>
      </c>
      <c r="I1078">
        <v>0</v>
      </c>
      <c r="J1078">
        <v>0</v>
      </c>
      <c r="K1078">
        <v>0</v>
      </c>
      <c r="L1078" s="83">
        <v>0</v>
      </c>
      <c r="M1078">
        <v>0</v>
      </c>
      <c r="N1078">
        <v>0</v>
      </c>
      <c r="O1078">
        <v>0</v>
      </c>
      <c r="P1078" t="s">
        <v>5312</v>
      </c>
      <c r="Q1078" t="s">
        <v>5313</v>
      </c>
      <c r="R1078" t="s">
        <v>5314</v>
      </c>
      <c r="S1078" t="s">
        <v>5315</v>
      </c>
      <c r="T1078" t="s">
        <v>5315</v>
      </c>
    </row>
    <row r="1079" spans="1:20" x14ac:dyDescent="0.25">
      <c r="A1079" s="83" t="s">
        <v>4658</v>
      </c>
      <c r="B1079" t="s">
        <v>4659</v>
      </c>
      <c r="C1079" t="s">
        <v>3392</v>
      </c>
      <c r="D1079">
        <v>19.5</v>
      </c>
      <c r="E1079">
        <v>15.9</v>
      </c>
      <c r="F1079">
        <v>8.6300000000000008</v>
      </c>
      <c r="G1079">
        <v>11.5</v>
      </c>
      <c r="H1079">
        <v>15.04</v>
      </c>
      <c r="I1079">
        <v>16.2</v>
      </c>
      <c r="J1079">
        <v>16.739999999999998</v>
      </c>
      <c r="K1079">
        <v>16.59</v>
      </c>
      <c r="L1079" s="83">
        <v>15.31</v>
      </c>
      <c r="M1079">
        <v>13.16</v>
      </c>
      <c r="N1079">
        <v>20.27</v>
      </c>
      <c r="O1079">
        <v>20.16</v>
      </c>
      <c r="P1079" t="s">
        <v>5312</v>
      </c>
      <c r="Q1079" t="s">
        <v>5317</v>
      </c>
      <c r="R1079" t="s">
        <v>5314</v>
      </c>
      <c r="S1079" t="s">
        <v>5315</v>
      </c>
      <c r="T1079" t="s">
        <v>5315</v>
      </c>
    </row>
    <row r="1080" spans="1:20" x14ac:dyDescent="0.25">
      <c r="A1080" s="83" t="s">
        <v>640</v>
      </c>
      <c r="B1080" t="s">
        <v>4660</v>
      </c>
      <c r="C1080" t="s">
        <v>3360</v>
      </c>
      <c r="D1080">
        <v>0.08</v>
      </c>
      <c r="E1080">
        <v>0.06</v>
      </c>
      <c r="F1080">
        <v>0.36</v>
      </c>
      <c r="G1080">
        <v>0.3</v>
      </c>
      <c r="H1080">
        <v>0.32</v>
      </c>
      <c r="I1080">
        <v>0.61</v>
      </c>
      <c r="J1080">
        <v>0.77</v>
      </c>
      <c r="K1080">
        <v>0.53</v>
      </c>
      <c r="L1080" s="83">
        <v>0.28000000000000003</v>
      </c>
      <c r="M1080">
        <v>0.04</v>
      </c>
      <c r="N1080">
        <v>0.04</v>
      </c>
      <c r="O1080">
        <v>0</v>
      </c>
      <c r="P1080" t="s">
        <v>5312</v>
      </c>
      <c r="Q1080" t="s">
        <v>5313</v>
      </c>
      <c r="R1080" t="s">
        <v>5314</v>
      </c>
    </row>
    <row r="1081" spans="1:20" x14ac:dyDescent="0.25">
      <c r="A1081" s="83" t="s">
        <v>2324</v>
      </c>
      <c r="B1081" t="s">
        <v>4661</v>
      </c>
      <c r="C1081" t="s">
        <v>3346</v>
      </c>
      <c r="D1081">
        <v>0.28999999999999998</v>
      </c>
      <c r="E1081">
        <v>0.25</v>
      </c>
      <c r="F1081">
        <v>0.59</v>
      </c>
      <c r="G1081">
        <v>0.53</v>
      </c>
      <c r="H1081">
        <v>0.53</v>
      </c>
      <c r="I1081">
        <v>0.69</v>
      </c>
      <c r="J1081">
        <v>0.48</v>
      </c>
      <c r="K1081">
        <v>0.44</v>
      </c>
      <c r="L1081" s="83">
        <v>0.32</v>
      </c>
      <c r="M1081">
        <v>0.17</v>
      </c>
      <c r="N1081">
        <v>0.25</v>
      </c>
      <c r="O1081">
        <v>0.27</v>
      </c>
      <c r="P1081" t="s">
        <v>5312</v>
      </c>
      <c r="Q1081" t="s">
        <v>5317</v>
      </c>
      <c r="R1081" t="s">
        <v>5314</v>
      </c>
      <c r="S1081" t="s">
        <v>5315</v>
      </c>
      <c r="T1081" t="s">
        <v>5315</v>
      </c>
    </row>
    <row r="1082" spans="1:20" x14ac:dyDescent="0.25">
      <c r="A1082" s="83" t="s">
        <v>5898</v>
      </c>
      <c r="B1082" t="s">
        <v>5899</v>
      </c>
      <c r="C1082" t="s">
        <v>3360</v>
      </c>
      <c r="D1082">
        <v>6</v>
      </c>
      <c r="E1082">
        <v>4.5</v>
      </c>
      <c r="F1082">
        <v>27</v>
      </c>
      <c r="G1082">
        <v>22.5</v>
      </c>
      <c r="H1082">
        <v>24</v>
      </c>
      <c r="I1082">
        <v>46.5</v>
      </c>
      <c r="J1082">
        <v>58.5</v>
      </c>
      <c r="K1082">
        <v>40.5</v>
      </c>
      <c r="L1082" s="83">
        <v>21</v>
      </c>
      <c r="M1082">
        <v>3</v>
      </c>
      <c r="N1082">
        <v>3</v>
      </c>
      <c r="O1082">
        <v>0</v>
      </c>
      <c r="P1082" t="s">
        <v>5312</v>
      </c>
      <c r="Q1082" t="s">
        <v>5317</v>
      </c>
      <c r="R1082" t="s">
        <v>5314</v>
      </c>
      <c r="S1082" t="s">
        <v>5315</v>
      </c>
    </row>
    <row r="1083" spans="1:20" x14ac:dyDescent="0.25">
      <c r="A1083" s="83" t="s">
        <v>4662</v>
      </c>
      <c r="B1083" t="s">
        <v>4663</v>
      </c>
      <c r="C1083" t="s">
        <v>224</v>
      </c>
      <c r="D1083">
        <v>57</v>
      </c>
      <c r="E1083">
        <v>57</v>
      </c>
      <c r="F1083">
        <v>57</v>
      </c>
      <c r="G1083">
        <v>57</v>
      </c>
      <c r="H1083">
        <v>57</v>
      </c>
      <c r="I1083">
        <v>57</v>
      </c>
      <c r="J1083">
        <v>57</v>
      </c>
      <c r="K1083">
        <v>57</v>
      </c>
      <c r="L1083" s="83">
        <v>57</v>
      </c>
      <c r="M1083">
        <v>57</v>
      </c>
      <c r="N1083">
        <v>57</v>
      </c>
      <c r="O1083">
        <v>57</v>
      </c>
      <c r="P1083" t="s">
        <v>5319</v>
      </c>
      <c r="Q1083" t="s">
        <v>5313</v>
      </c>
      <c r="R1083" t="s">
        <v>5314</v>
      </c>
      <c r="S1083" t="s">
        <v>5315</v>
      </c>
      <c r="T1083" t="s">
        <v>5315</v>
      </c>
    </row>
    <row r="1084" spans="1:20" x14ac:dyDescent="0.25">
      <c r="A1084" s="83" t="s">
        <v>461</v>
      </c>
      <c r="B1084" t="s">
        <v>4664</v>
      </c>
      <c r="C1084" t="s">
        <v>224</v>
      </c>
      <c r="D1084">
        <v>56.9</v>
      </c>
      <c r="E1084">
        <v>56.9</v>
      </c>
      <c r="F1084">
        <v>56.9</v>
      </c>
      <c r="G1084">
        <v>56.9</v>
      </c>
      <c r="H1084">
        <v>56.9</v>
      </c>
      <c r="I1084">
        <v>56.9</v>
      </c>
      <c r="J1084">
        <v>56.9</v>
      </c>
      <c r="K1084">
        <v>56.9</v>
      </c>
      <c r="L1084" s="83">
        <v>56.9</v>
      </c>
      <c r="M1084">
        <v>56.9</v>
      </c>
      <c r="N1084">
        <v>56.9</v>
      </c>
      <c r="O1084">
        <v>56.9</v>
      </c>
      <c r="P1084" t="s">
        <v>5319</v>
      </c>
      <c r="Q1084" t="s">
        <v>5313</v>
      </c>
      <c r="R1084" t="s">
        <v>5314</v>
      </c>
      <c r="S1084" t="s">
        <v>5315</v>
      </c>
      <c r="T1084" t="s">
        <v>5315</v>
      </c>
    </row>
    <row r="1085" spans="1:20" x14ac:dyDescent="0.25">
      <c r="A1085" s="83" t="s">
        <v>4665</v>
      </c>
      <c r="B1085" t="s">
        <v>5508</v>
      </c>
      <c r="C1085" t="s">
        <v>3360</v>
      </c>
      <c r="D1085">
        <v>0</v>
      </c>
      <c r="E1085">
        <v>0</v>
      </c>
      <c r="F1085">
        <v>0</v>
      </c>
      <c r="G1085">
        <v>0</v>
      </c>
      <c r="H1085">
        <v>0</v>
      </c>
      <c r="I1085">
        <v>0</v>
      </c>
      <c r="J1085">
        <v>0</v>
      </c>
      <c r="K1085">
        <v>0</v>
      </c>
      <c r="L1085" s="83">
        <v>0</v>
      </c>
      <c r="M1085">
        <v>0</v>
      </c>
      <c r="N1085">
        <v>0</v>
      </c>
      <c r="O1085">
        <v>0</v>
      </c>
      <c r="P1085" t="s">
        <v>5312</v>
      </c>
      <c r="Q1085" t="s">
        <v>5317</v>
      </c>
      <c r="R1085" t="s">
        <v>5318</v>
      </c>
      <c r="S1085" t="s">
        <v>5315</v>
      </c>
      <c r="T1085" t="s">
        <v>5315</v>
      </c>
    </row>
    <row r="1086" spans="1:20" x14ac:dyDescent="0.25">
      <c r="A1086" s="83" t="s">
        <v>5900</v>
      </c>
      <c r="B1086" t="s">
        <v>5901</v>
      </c>
      <c r="C1086" t="s">
        <v>3334</v>
      </c>
      <c r="D1086">
        <v>0</v>
      </c>
      <c r="E1086">
        <v>0</v>
      </c>
      <c r="F1086">
        <v>0</v>
      </c>
      <c r="G1086">
        <v>0</v>
      </c>
      <c r="H1086">
        <v>0</v>
      </c>
      <c r="I1086">
        <v>0</v>
      </c>
      <c r="J1086">
        <v>0</v>
      </c>
      <c r="K1086">
        <v>0</v>
      </c>
      <c r="L1086" s="83">
        <v>0</v>
      </c>
      <c r="M1086">
        <v>0</v>
      </c>
      <c r="N1086">
        <v>0</v>
      </c>
      <c r="O1086">
        <v>0</v>
      </c>
      <c r="P1086" t="s">
        <v>5312</v>
      </c>
      <c r="Q1086" t="s">
        <v>5317</v>
      </c>
      <c r="R1086" t="s">
        <v>5318</v>
      </c>
      <c r="S1086" t="s">
        <v>5315</v>
      </c>
      <c r="T1086" t="s">
        <v>5315</v>
      </c>
    </row>
    <row r="1087" spans="1:20" x14ac:dyDescent="0.25">
      <c r="A1087" s="83" t="s">
        <v>4666</v>
      </c>
      <c r="B1087" t="s">
        <v>4667</v>
      </c>
      <c r="C1087" t="s">
        <v>3334</v>
      </c>
      <c r="D1087">
        <v>1.87</v>
      </c>
      <c r="E1087">
        <v>2.27</v>
      </c>
      <c r="F1087">
        <v>3.85</v>
      </c>
      <c r="G1087">
        <v>5.22</v>
      </c>
      <c r="H1087">
        <v>5.58</v>
      </c>
      <c r="I1087">
        <v>5.08</v>
      </c>
      <c r="J1087">
        <v>3.32</v>
      </c>
      <c r="K1087">
        <v>1.74</v>
      </c>
      <c r="L1087" s="83">
        <v>1.21</v>
      </c>
      <c r="M1087">
        <v>0</v>
      </c>
      <c r="N1087">
        <v>0.18</v>
      </c>
      <c r="O1087">
        <v>1.72</v>
      </c>
      <c r="P1087" t="s">
        <v>5312</v>
      </c>
      <c r="Q1087" t="s">
        <v>5317</v>
      </c>
      <c r="R1087" t="s">
        <v>5314</v>
      </c>
      <c r="S1087" t="s">
        <v>5315</v>
      </c>
      <c r="T1087" t="s">
        <v>5315</v>
      </c>
    </row>
    <row r="1088" spans="1:20" x14ac:dyDescent="0.25">
      <c r="A1088" s="83" t="s">
        <v>1237</v>
      </c>
      <c r="B1088" t="s">
        <v>4668</v>
      </c>
      <c r="C1088" t="s">
        <v>3334</v>
      </c>
      <c r="D1088">
        <v>0.96</v>
      </c>
      <c r="E1088">
        <v>0.99</v>
      </c>
      <c r="F1088">
        <v>1.2</v>
      </c>
      <c r="G1088">
        <v>1.19</v>
      </c>
      <c r="H1088">
        <v>1.29</v>
      </c>
      <c r="I1088">
        <v>1.01</v>
      </c>
      <c r="J1088">
        <v>0.81</v>
      </c>
      <c r="K1088">
        <v>0.52</v>
      </c>
      <c r="L1088" s="83">
        <v>0.38</v>
      </c>
      <c r="M1088">
        <v>0</v>
      </c>
      <c r="N1088">
        <v>0.08</v>
      </c>
      <c r="O1088">
        <v>0.36</v>
      </c>
      <c r="P1088" t="s">
        <v>5312</v>
      </c>
      <c r="Q1088" t="s">
        <v>5317</v>
      </c>
      <c r="R1088" t="s">
        <v>5314</v>
      </c>
      <c r="S1088" t="s">
        <v>5315</v>
      </c>
      <c r="T1088" t="s">
        <v>5315</v>
      </c>
    </row>
    <row r="1089" spans="1:20" x14ac:dyDescent="0.25">
      <c r="A1089" s="83" t="s">
        <v>1324</v>
      </c>
      <c r="B1089" t="s">
        <v>4669</v>
      </c>
      <c r="C1089" t="s">
        <v>3334</v>
      </c>
      <c r="D1089">
        <v>3.73</v>
      </c>
      <c r="E1089">
        <v>5.14</v>
      </c>
      <c r="F1089">
        <v>4.3499999999999996</v>
      </c>
      <c r="G1089">
        <v>3.79</v>
      </c>
      <c r="H1089">
        <v>10.16</v>
      </c>
      <c r="I1089">
        <v>17</v>
      </c>
      <c r="J1089">
        <v>14.7</v>
      </c>
      <c r="K1089">
        <v>3.94</v>
      </c>
      <c r="L1089" s="83">
        <v>0</v>
      </c>
      <c r="M1089">
        <v>0</v>
      </c>
      <c r="N1089">
        <v>0</v>
      </c>
      <c r="O1089">
        <v>0.68</v>
      </c>
      <c r="P1089" t="s">
        <v>5312</v>
      </c>
      <c r="Q1089" t="s">
        <v>5317</v>
      </c>
      <c r="R1089" t="s">
        <v>5314</v>
      </c>
      <c r="S1089" t="s">
        <v>5315</v>
      </c>
      <c r="T1089" t="s">
        <v>5315</v>
      </c>
    </row>
    <row r="1090" spans="1:20" x14ac:dyDescent="0.25">
      <c r="A1090" s="83" t="s">
        <v>5902</v>
      </c>
      <c r="B1090" t="s">
        <v>5903</v>
      </c>
      <c r="C1090" t="s">
        <v>3334</v>
      </c>
      <c r="D1090">
        <v>0</v>
      </c>
      <c r="E1090">
        <v>0</v>
      </c>
      <c r="F1090">
        <v>0</v>
      </c>
      <c r="G1090">
        <v>0</v>
      </c>
      <c r="H1090">
        <v>0</v>
      </c>
      <c r="I1090">
        <v>0</v>
      </c>
      <c r="J1090">
        <v>0</v>
      </c>
      <c r="K1090">
        <v>0</v>
      </c>
      <c r="L1090" s="83">
        <v>0</v>
      </c>
      <c r="M1090">
        <v>0</v>
      </c>
      <c r="N1090">
        <v>0</v>
      </c>
      <c r="O1090">
        <v>0</v>
      </c>
      <c r="P1090" t="s">
        <v>5312</v>
      </c>
      <c r="Q1090" t="s">
        <v>5317</v>
      </c>
      <c r="R1090" t="s">
        <v>5318</v>
      </c>
      <c r="S1090" t="s">
        <v>5315</v>
      </c>
      <c r="T1090" t="s">
        <v>5315</v>
      </c>
    </row>
    <row r="1091" spans="1:20" x14ac:dyDescent="0.25">
      <c r="A1091" s="83" t="s">
        <v>4670</v>
      </c>
      <c r="B1091" t="s">
        <v>5904</v>
      </c>
      <c r="C1091" t="s">
        <v>3334</v>
      </c>
      <c r="D1091">
        <v>0</v>
      </c>
      <c r="E1091">
        <v>0</v>
      </c>
      <c r="F1091">
        <v>0</v>
      </c>
      <c r="G1091">
        <v>0</v>
      </c>
      <c r="H1091">
        <v>0</v>
      </c>
      <c r="I1091">
        <v>0</v>
      </c>
      <c r="J1091">
        <v>0</v>
      </c>
      <c r="K1091">
        <v>0</v>
      </c>
      <c r="L1091" s="83">
        <v>0</v>
      </c>
      <c r="M1091">
        <v>0</v>
      </c>
      <c r="N1091">
        <v>0</v>
      </c>
      <c r="O1091">
        <v>0</v>
      </c>
      <c r="P1091" t="s">
        <v>5312</v>
      </c>
      <c r="Q1091" t="s">
        <v>5317</v>
      </c>
      <c r="R1091" t="s">
        <v>5318</v>
      </c>
      <c r="S1091" t="s">
        <v>5315</v>
      </c>
      <c r="T1091" t="s">
        <v>5315</v>
      </c>
    </row>
    <row r="1092" spans="1:20" x14ac:dyDescent="0.25">
      <c r="A1092" s="83" t="s">
        <v>4671</v>
      </c>
      <c r="B1092" t="s">
        <v>4672</v>
      </c>
      <c r="C1092" t="s">
        <v>3360</v>
      </c>
      <c r="D1092">
        <v>44</v>
      </c>
      <c r="E1092">
        <v>44</v>
      </c>
      <c r="F1092">
        <v>44</v>
      </c>
      <c r="G1092">
        <v>44</v>
      </c>
      <c r="H1092">
        <v>44</v>
      </c>
      <c r="I1092">
        <v>44</v>
      </c>
      <c r="J1092">
        <v>44</v>
      </c>
      <c r="K1092">
        <v>44</v>
      </c>
      <c r="L1092" s="83">
        <v>44</v>
      </c>
      <c r="M1092">
        <v>44</v>
      </c>
      <c r="N1092">
        <v>44</v>
      </c>
      <c r="O1092">
        <v>44</v>
      </c>
      <c r="P1092" t="s">
        <v>5319</v>
      </c>
      <c r="Q1092" t="s">
        <v>5313</v>
      </c>
      <c r="R1092" t="s">
        <v>5314</v>
      </c>
      <c r="S1092" t="s">
        <v>5315</v>
      </c>
      <c r="T1092" t="s">
        <v>5315</v>
      </c>
    </row>
    <row r="1093" spans="1:20" x14ac:dyDescent="0.25">
      <c r="A1093" s="83" t="s">
        <v>5905</v>
      </c>
      <c r="B1093" t="s">
        <v>5906</v>
      </c>
      <c r="C1093" t="s">
        <v>3334</v>
      </c>
      <c r="D1093">
        <v>0.15</v>
      </c>
      <c r="E1093">
        <v>0.11</v>
      </c>
      <c r="F1093">
        <v>0.68</v>
      </c>
      <c r="G1093">
        <v>0.56000000000000005</v>
      </c>
      <c r="H1093">
        <v>0.6</v>
      </c>
      <c r="I1093">
        <v>1.1599999999999999</v>
      </c>
      <c r="J1093">
        <v>1.46</v>
      </c>
      <c r="K1093">
        <v>1.01</v>
      </c>
      <c r="L1093" s="83">
        <v>0.53</v>
      </c>
      <c r="M1093">
        <v>0.08</v>
      </c>
      <c r="N1093">
        <v>0.08</v>
      </c>
      <c r="O1093">
        <v>0</v>
      </c>
      <c r="P1093" t="s">
        <v>5312</v>
      </c>
      <c r="Q1093" t="s">
        <v>5317</v>
      </c>
      <c r="R1093" t="s">
        <v>5314</v>
      </c>
      <c r="S1093" t="s">
        <v>5315</v>
      </c>
      <c r="T1093" t="s">
        <v>5315</v>
      </c>
    </row>
    <row r="1094" spans="1:20" x14ac:dyDescent="0.25">
      <c r="A1094" s="83" t="s">
        <v>5907</v>
      </c>
      <c r="B1094" t="s">
        <v>5908</v>
      </c>
      <c r="C1094" t="s">
        <v>3334</v>
      </c>
      <c r="D1094">
        <v>0.12</v>
      </c>
      <c r="E1094">
        <v>0.09</v>
      </c>
      <c r="F1094">
        <v>0.54</v>
      </c>
      <c r="G1094">
        <v>0.45</v>
      </c>
      <c r="H1094">
        <v>0.48</v>
      </c>
      <c r="I1094">
        <v>0.93</v>
      </c>
      <c r="J1094">
        <v>1.17</v>
      </c>
      <c r="K1094">
        <v>0.81</v>
      </c>
      <c r="L1094" s="83">
        <v>0.42</v>
      </c>
      <c r="M1094">
        <v>0.06</v>
      </c>
      <c r="N1094">
        <v>0.06</v>
      </c>
      <c r="O1094">
        <v>0</v>
      </c>
      <c r="P1094" t="s">
        <v>5312</v>
      </c>
      <c r="Q1094" t="s">
        <v>5317</v>
      </c>
      <c r="R1094" t="s">
        <v>5314</v>
      </c>
      <c r="S1094" t="s">
        <v>5315</v>
      </c>
      <c r="T1094" t="s">
        <v>5315</v>
      </c>
    </row>
    <row r="1095" spans="1:20" x14ac:dyDescent="0.25">
      <c r="A1095" s="83" t="s">
        <v>4689</v>
      </c>
      <c r="B1095" t="s">
        <v>4690</v>
      </c>
      <c r="C1095" t="s">
        <v>3346</v>
      </c>
      <c r="D1095">
        <v>178.87</v>
      </c>
      <c r="E1095">
        <v>178.87</v>
      </c>
      <c r="F1095">
        <v>178.87</v>
      </c>
      <c r="G1095">
        <v>178.87</v>
      </c>
      <c r="H1095">
        <v>178.87</v>
      </c>
      <c r="I1095">
        <v>178.87</v>
      </c>
      <c r="J1095">
        <v>178.87</v>
      </c>
      <c r="K1095">
        <v>178.87</v>
      </c>
      <c r="L1095" s="83">
        <v>178.87</v>
      </c>
      <c r="M1095">
        <v>178.87</v>
      </c>
      <c r="N1095">
        <v>178.87</v>
      </c>
      <c r="O1095">
        <v>178.87</v>
      </c>
      <c r="P1095" t="s">
        <v>5319</v>
      </c>
      <c r="Q1095" t="s">
        <v>5317</v>
      </c>
      <c r="R1095" t="s">
        <v>5314</v>
      </c>
      <c r="S1095" t="s">
        <v>5315</v>
      </c>
    </row>
    <row r="1096" spans="1:20" x14ac:dyDescent="0.25">
      <c r="A1096" s="83" t="s">
        <v>4692</v>
      </c>
      <c r="B1096" t="s">
        <v>4693</v>
      </c>
      <c r="C1096" t="s">
        <v>3346</v>
      </c>
      <c r="D1096">
        <v>175</v>
      </c>
      <c r="E1096">
        <v>175</v>
      </c>
      <c r="F1096">
        <v>175</v>
      </c>
      <c r="G1096">
        <v>175</v>
      </c>
      <c r="H1096">
        <v>175</v>
      </c>
      <c r="I1096">
        <v>175</v>
      </c>
      <c r="J1096">
        <v>175</v>
      </c>
      <c r="K1096">
        <v>175</v>
      </c>
      <c r="L1096" s="83">
        <v>175</v>
      </c>
      <c r="M1096">
        <v>175</v>
      </c>
      <c r="N1096">
        <v>175</v>
      </c>
      <c r="O1096">
        <v>175</v>
      </c>
      <c r="P1096" t="s">
        <v>5319</v>
      </c>
      <c r="Q1096" t="s">
        <v>5317</v>
      </c>
      <c r="R1096" t="s">
        <v>5314</v>
      </c>
      <c r="S1096" t="s">
        <v>5315</v>
      </c>
    </row>
    <row r="1097" spans="1:20" x14ac:dyDescent="0.25">
      <c r="A1097" s="83" t="s">
        <v>4698</v>
      </c>
      <c r="B1097" t="s">
        <v>4699</v>
      </c>
      <c r="C1097" t="s">
        <v>3346</v>
      </c>
      <c r="D1097">
        <v>495.9</v>
      </c>
      <c r="E1097">
        <v>495.9</v>
      </c>
      <c r="F1097">
        <v>495.9</v>
      </c>
      <c r="G1097">
        <v>495.9</v>
      </c>
      <c r="H1097">
        <v>495.9</v>
      </c>
      <c r="I1097">
        <v>495.9</v>
      </c>
      <c r="J1097">
        <v>495.9</v>
      </c>
      <c r="K1097">
        <v>495.9</v>
      </c>
      <c r="L1097" s="83">
        <v>495.9</v>
      </c>
      <c r="M1097">
        <v>495.9</v>
      </c>
      <c r="N1097">
        <v>495.9</v>
      </c>
      <c r="O1097">
        <v>495.9</v>
      </c>
      <c r="P1097" t="s">
        <v>5319</v>
      </c>
      <c r="Q1097" t="s">
        <v>5317</v>
      </c>
      <c r="R1097" t="s">
        <v>5314</v>
      </c>
      <c r="S1097" t="s">
        <v>5315</v>
      </c>
    </row>
    <row r="1098" spans="1:20" x14ac:dyDescent="0.25">
      <c r="A1098" s="83" t="s">
        <v>801</v>
      </c>
      <c r="B1098" t="s">
        <v>4701</v>
      </c>
      <c r="C1098" t="s">
        <v>130</v>
      </c>
      <c r="D1098">
        <v>0</v>
      </c>
      <c r="E1098">
        <v>0</v>
      </c>
      <c r="F1098">
        <v>0</v>
      </c>
      <c r="G1098">
        <v>0</v>
      </c>
      <c r="H1098">
        <v>0</v>
      </c>
      <c r="I1098">
        <v>0</v>
      </c>
      <c r="J1098">
        <v>0</v>
      </c>
      <c r="K1098">
        <v>0</v>
      </c>
      <c r="L1098" s="83">
        <v>0</v>
      </c>
      <c r="M1098">
        <v>0</v>
      </c>
      <c r="N1098">
        <v>0</v>
      </c>
      <c r="O1098">
        <v>0</v>
      </c>
      <c r="P1098" t="s">
        <v>5312</v>
      </c>
      <c r="Q1098" t="s">
        <v>5313</v>
      </c>
      <c r="R1098" t="s">
        <v>5318</v>
      </c>
      <c r="S1098" t="s">
        <v>5315</v>
      </c>
      <c r="T1098" t="s">
        <v>5315</v>
      </c>
    </row>
    <row r="1099" spans="1:20" x14ac:dyDescent="0.25">
      <c r="A1099" s="83" t="s">
        <v>4702</v>
      </c>
      <c r="B1099" t="s">
        <v>4703</v>
      </c>
      <c r="C1099" t="s">
        <v>3346</v>
      </c>
      <c r="D1099">
        <v>1.4</v>
      </c>
      <c r="E1099">
        <v>1.2</v>
      </c>
      <c r="F1099">
        <v>2.8</v>
      </c>
      <c r="G1099">
        <v>2.5</v>
      </c>
      <c r="H1099">
        <v>2.5</v>
      </c>
      <c r="I1099">
        <v>3.3</v>
      </c>
      <c r="J1099">
        <v>2.2999999999999998</v>
      </c>
      <c r="K1099">
        <v>2.1</v>
      </c>
      <c r="L1099" s="83">
        <v>1.5</v>
      </c>
      <c r="M1099">
        <v>0.8</v>
      </c>
      <c r="N1099">
        <v>1.2</v>
      </c>
      <c r="O1099">
        <v>1.3</v>
      </c>
      <c r="P1099" t="s">
        <v>5312</v>
      </c>
      <c r="Q1099" t="s">
        <v>5317</v>
      </c>
      <c r="R1099" t="s">
        <v>5314</v>
      </c>
      <c r="S1099" t="s">
        <v>5315</v>
      </c>
      <c r="T1099" t="s">
        <v>5315</v>
      </c>
    </row>
    <row r="1100" spans="1:20" x14ac:dyDescent="0.25">
      <c r="A1100" s="83" t="s">
        <v>5909</v>
      </c>
      <c r="B1100" t="s">
        <v>5910</v>
      </c>
      <c r="C1100" t="s">
        <v>3455</v>
      </c>
      <c r="D1100">
        <v>0.34</v>
      </c>
      <c r="E1100">
        <v>0.26</v>
      </c>
      <c r="F1100">
        <v>1.53</v>
      </c>
      <c r="G1100">
        <v>1.28</v>
      </c>
      <c r="H1100">
        <v>1.36</v>
      </c>
      <c r="I1100">
        <v>2.64</v>
      </c>
      <c r="J1100">
        <v>3.32</v>
      </c>
      <c r="K1100">
        <v>2.2999999999999998</v>
      </c>
      <c r="L1100" s="83">
        <v>1.19</v>
      </c>
      <c r="M1100">
        <v>0.17</v>
      </c>
      <c r="N1100">
        <v>0.17</v>
      </c>
      <c r="O1100">
        <v>0</v>
      </c>
      <c r="P1100" t="s">
        <v>5312</v>
      </c>
      <c r="Q1100" t="s">
        <v>5313</v>
      </c>
      <c r="R1100" t="s">
        <v>4</v>
      </c>
      <c r="S1100" t="s">
        <v>5329</v>
      </c>
      <c r="T1100" t="s">
        <v>7652</v>
      </c>
    </row>
    <row r="1101" spans="1:20" x14ac:dyDescent="0.25">
      <c r="A1101" s="83" t="s">
        <v>5911</v>
      </c>
      <c r="B1101" t="s">
        <v>5912</v>
      </c>
      <c r="C1101" t="s">
        <v>3455</v>
      </c>
      <c r="D1101">
        <v>0.08</v>
      </c>
      <c r="E1101">
        <v>0.06</v>
      </c>
      <c r="F1101">
        <v>0.36</v>
      </c>
      <c r="G1101">
        <v>0.3</v>
      </c>
      <c r="H1101">
        <v>0.32</v>
      </c>
      <c r="I1101">
        <v>0.62</v>
      </c>
      <c r="J1101">
        <v>0.78</v>
      </c>
      <c r="K1101">
        <v>0.54</v>
      </c>
      <c r="L1101" s="83">
        <v>0.28000000000000003</v>
      </c>
      <c r="M1101">
        <v>0.04</v>
      </c>
      <c r="N1101">
        <v>0.04</v>
      </c>
      <c r="O1101">
        <v>0</v>
      </c>
      <c r="P1101" t="s">
        <v>5312</v>
      </c>
      <c r="Q1101" t="s">
        <v>5313</v>
      </c>
      <c r="R1101" t="s">
        <v>4</v>
      </c>
      <c r="S1101" t="s">
        <v>5329</v>
      </c>
      <c r="T1101" t="s">
        <v>7652</v>
      </c>
    </row>
    <row r="1102" spans="1:20" x14ac:dyDescent="0.25">
      <c r="A1102" s="83" t="s">
        <v>2588</v>
      </c>
      <c r="B1102" t="s">
        <v>4706</v>
      </c>
      <c r="C1102" t="s">
        <v>3455</v>
      </c>
      <c r="D1102" s="91">
        <v>0.81</v>
      </c>
      <c r="E1102" s="91">
        <v>0.79</v>
      </c>
      <c r="F1102" s="91">
        <v>0.94</v>
      </c>
      <c r="G1102" s="91">
        <v>0.72</v>
      </c>
      <c r="H1102" s="91">
        <v>0.82</v>
      </c>
      <c r="I1102" s="91">
        <v>0.81</v>
      </c>
      <c r="J1102" s="91">
        <v>1.1499999999999999</v>
      </c>
      <c r="K1102" s="91">
        <v>1.28</v>
      </c>
      <c r="L1102" s="95">
        <v>0.8</v>
      </c>
      <c r="M1102" s="91">
        <v>0.82</v>
      </c>
      <c r="N1102" s="91">
        <v>0.9</v>
      </c>
      <c r="O1102" s="91">
        <v>0.54</v>
      </c>
      <c r="P1102" t="s">
        <v>5312</v>
      </c>
      <c r="Q1102" t="s">
        <v>5313</v>
      </c>
      <c r="R1102" t="s">
        <v>5314</v>
      </c>
      <c r="S1102" t="s">
        <v>5315</v>
      </c>
      <c r="T1102" t="s">
        <v>5315</v>
      </c>
    </row>
    <row r="1103" spans="1:20" x14ac:dyDescent="0.25">
      <c r="A1103" s="83" t="s">
        <v>490</v>
      </c>
      <c r="B1103" t="s">
        <v>6753</v>
      </c>
      <c r="C1103" t="s">
        <v>3360</v>
      </c>
      <c r="D1103">
        <v>0.02</v>
      </c>
      <c r="E1103">
        <v>1.88</v>
      </c>
      <c r="F1103">
        <v>2.52</v>
      </c>
      <c r="G1103">
        <v>3.22</v>
      </c>
      <c r="H1103">
        <v>5.0199999999999996</v>
      </c>
      <c r="I1103">
        <v>6.72</v>
      </c>
      <c r="J1103">
        <v>6.69</v>
      </c>
      <c r="K1103">
        <v>7</v>
      </c>
      <c r="L1103" s="83">
        <v>3.39</v>
      </c>
      <c r="M1103">
        <v>2.2000000000000002</v>
      </c>
      <c r="N1103">
        <v>0.36</v>
      </c>
      <c r="O1103">
        <v>0</v>
      </c>
      <c r="P1103" t="s">
        <v>5312</v>
      </c>
      <c r="Q1103" t="s">
        <v>5313</v>
      </c>
      <c r="R1103" t="s">
        <v>5314</v>
      </c>
      <c r="S1103" t="s">
        <v>5315</v>
      </c>
      <c r="T1103" t="s">
        <v>5315</v>
      </c>
    </row>
    <row r="1104" spans="1:20" x14ac:dyDescent="0.25">
      <c r="A1104" s="83" t="s">
        <v>210</v>
      </c>
      <c r="B1104" t="s">
        <v>4708</v>
      </c>
      <c r="C1104" t="s">
        <v>224</v>
      </c>
      <c r="D1104">
        <v>0.42</v>
      </c>
      <c r="E1104">
        <v>0.55000000000000004</v>
      </c>
      <c r="F1104">
        <v>0.83</v>
      </c>
      <c r="G1104">
        <v>0.62</v>
      </c>
      <c r="H1104">
        <v>0.87</v>
      </c>
      <c r="I1104">
        <v>0.98</v>
      </c>
      <c r="J1104">
        <v>1.1100000000000001</v>
      </c>
      <c r="K1104">
        <v>1.1499999999999999</v>
      </c>
      <c r="L1104" s="83">
        <v>1.08</v>
      </c>
      <c r="M1104">
        <v>0.35</v>
      </c>
      <c r="N1104">
        <v>0.08</v>
      </c>
      <c r="O1104">
        <v>0.3</v>
      </c>
      <c r="P1104" t="s">
        <v>5312</v>
      </c>
      <c r="Q1104" t="s">
        <v>5313</v>
      </c>
      <c r="R1104" t="s">
        <v>5314</v>
      </c>
      <c r="S1104" t="s">
        <v>5315</v>
      </c>
      <c r="T1104" t="s">
        <v>5315</v>
      </c>
    </row>
    <row r="1105" spans="1:20" x14ac:dyDescent="0.25">
      <c r="A1105" s="83" t="s">
        <v>5913</v>
      </c>
      <c r="B1105" t="s">
        <v>5914</v>
      </c>
      <c r="C1105" t="s">
        <v>3360</v>
      </c>
      <c r="D1105">
        <v>0.32</v>
      </c>
      <c r="E1105">
        <v>0.36</v>
      </c>
      <c r="F1105">
        <v>0.37</v>
      </c>
      <c r="G1105">
        <v>0.37</v>
      </c>
      <c r="H1105">
        <v>0.35</v>
      </c>
      <c r="I1105">
        <v>0.37</v>
      </c>
      <c r="J1105">
        <v>0.37</v>
      </c>
      <c r="K1105">
        <v>0.28000000000000003</v>
      </c>
      <c r="L1105" s="83">
        <v>0.27</v>
      </c>
      <c r="M1105">
        <v>0.26</v>
      </c>
      <c r="N1105">
        <v>0.24</v>
      </c>
      <c r="O1105">
        <v>0.26</v>
      </c>
      <c r="P1105" t="s">
        <v>5312</v>
      </c>
      <c r="Q1105" t="s">
        <v>5313</v>
      </c>
      <c r="R1105" t="s">
        <v>5314</v>
      </c>
      <c r="S1105" t="s">
        <v>5315</v>
      </c>
      <c r="T1105" t="s">
        <v>5315</v>
      </c>
    </row>
    <row r="1106" spans="1:20" x14ac:dyDescent="0.25">
      <c r="A1106" s="83" t="s">
        <v>4709</v>
      </c>
      <c r="B1106" t="s">
        <v>4710</v>
      </c>
      <c r="C1106" t="s">
        <v>224</v>
      </c>
      <c r="D1106">
        <v>13.5</v>
      </c>
      <c r="E1106">
        <v>13.5</v>
      </c>
      <c r="F1106">
        <v>13.5</v>
      </c>
      <c r="G1106">
        <v>13.5</v>
      </c>
      <c r="H1106">
        <v>13.5</v>
      </c>
      <c r="I1106">
        <v>13.5</v>
      </c>
      <c r="J1106">
        <v>13.5</v>
      </c>
      <c r="K1106">
        <v>13.5</v>
      </c>
      <c r="L1106" s="83">
        <v>13.5</v>
      </c>
      <c r="M1106">
        <v>13.5</v>
      </c>
      <c r="N1106">
        <v>13.5</v>
      </c>
      <c r="O1106">
        <v>13.5</v>
      </c>
      <c r="P1106" t="s">
        <v>5319</v>
      </c>
      <c r="Q1106" t="s">
        <v>5313</v>
      </c>
      <c r="R1106" t="s">
        <v>5314</v>
      </c>
      <c r="S1106" t="s">
        <v>5315</v>
      </c>
      <c r="T1106" t="s">
        <v>5315</v>
      </c>
    </row>
    <row r="1107" spans="1:20" x14ac:dyDescent="0.25">
      <c r="A1107" s="83" t="s">
        <v>2343</v>
      </c>
      <c r="B1107" t="s">
        <v>4711</v>
      </c>
      <c r="C1107" t="s">
        <v>3360</v>
      </c>
      <c r="D1107">
        <v>19.600000000000001</v>
      </c>
      <c r="E1107">
        <v>16.8</v>
      </c>
      <c r="F1107">
        <v>39.200000000000003</v>
      </c>
      <c r="G1107">
        <v>35</v>
      </c>
      <c r="H1107">
        <v>35</v>
      </c>
      <c r="I1107">
        <v>46.2</v>
      </c>
      <c r="J1107">
        <v>32.200000000000003</v>
      </c>
      <c r="K1107">
        <v>29.4</v>
      </c>
      <c r="L1107" s="83">
        <v>21</v>
      </c>
      <c r="M1107">
        <v>11.2</v>
      </c>
      <c r="N1107">
        <v>16.8</v>
      </c>
      <c r="O1107">
        <v>18.2</v>
      </c>
      <c r="P1107" t="s">
        <v>5312</v>
      </c>
      <c r="Q1107" t="s">
        <v>5317</v>
      </c>
      <c r="R1107" t="s">
        <v>5314</v>
      </c>
      <c r="S1107" t="s">
        <v>5315</v>
      </c>
      <c r="T1107" t="s">
        <v>5315</v>
      </c>
    </row>
    <row r="1108" spans="1:20" x14ac:dyDescent="0.25">
      <c r="A1108" s="83" t="s">
        <v>1791</v>
      </c>
      <c r="B1108" t="s">
        <v>5915</v>
      </c>
      <c r="C1108" t="s">
        <v>3334</v>
      </c>
      <c r="D1108">
        <v>0.12</v>
      </c>
      <c r="E1108">
        <v>0.09</v>
      </c>
      <c r="F1108">
        <v>0.54</v>
      </c>
      <c r="G1108">
        <v>0.45</v>
      </c>
      <c r="H1108">
        <v>0.48</v>
      </c>
      <c r="I1108">
        <v>0.93</v>
      </c>
      <c r="J1108">
        <v>1.17</v>
      </c>
      <c r="K1108">
        <v>0.81</v>
      </c>
      <c r="L1108" s="83">
        <v>0.42</v>
      </c>
      <c r="M1108">
        <v>0.06</v>
      </c>
      <c r="N1108">
        <v>0.06</v>
      </c>
      <c r="O1108">
        <v>0</v>
      </c>
      <c r="P1108" t="s">
        <v>5312</v>
      </c>
      <c r="Q1108" t="s">
        <v>5317</v>
      </c>
      <c r="R1108" t="s">
        <v>5314</v>
      </c>
      <c r="S1108" t="s">
        <v>5315</v>
      </c>
      <c r="T1108" t="s">
        <v>5315</v>
      </c>
    </row>
    <row r="1109" spans="1:20" x14ac:dyDescent="0.25">
      <c r="A1109" s="83" t="s">
        <v>3156</v>
      </c>
      <c r="B1109" t="s">
        <v>4712</v>
      </c>
      <c r="C1109" t="s">
        <v>3334</v>
      </c>
      <c r="D1109">
        <v>0.8</v>
      </c>
      <c r="E1109">
        <v>0.6</v>
      </c>
      <c r="F1109">
        <v>3.6</v>
      </c>
      <c r="G1109">
        <v>3</v>
      </c>
      <c r="H1109">
        <v>3.2</v>
      </c>
      <c r="I1109">
        <v>6.2</v>
      </c>
      <c r="J1109">
        <v>7.8</v>
      </c>
      <c r="K1109">
        <v>5.4</v>
      </c>
      <c r="L1109" s="83">
        <v>2.8</v>
      </c>
      <c r="M1109">
        <v>0.4</v>
      </c>
      <c r="N1109">
        <v>0.4</v>
      </c>
      <c r="O1109">
        <v>0</v>
      </c>
      <c r="P1109" t="s">
        <v>5312</v>
      </c>
      <c r="Q1109" t="s">
        <v>5317</v>
      </c>
      <c r="R1109" t="s">
        <v>5314</v>
      </c>
      <c r="S1109" t="s">
        <v>5315</v>
      </c>
      <c r="T1109" t="s">
        <v>5315</v>
      </c>
    </row>
    <row r="1110" spans="1:20" x14ac:dyDescent="0.25">
      <c r="A1110" s="83" t="s">
        <v>1472</v>
      </c>
      <c r="B1110" t="s">
        <v>4713</v>
      </c>
      <c r="C1110" t="s">
        <v>3334</v>
      </c>
      <c r="D1110">
        <v>0.8</v>
      </c>
      <c r="E1110">
        <v>0.6</v>
      </c>
      <c r="F1110">
        <v>3.6</v>
      </c>
      <c r="G1110">
        <v>3</v>
      </c>
      <c r="H1110">
        <v>3.2</v>
      </c>
      <c r="I1110">
        <v>6.2</v>
      </c>
      <c r="J1110">
        <v>7.8</v>
      </c>
      <c r="K1110">
        <v>5.4</v>
      </c>
      <c r="L1110" s="83">
        <v>2.8</v>
      </c>
      <c r="M1110">
        <v>0.4</v>
      </c>
      <c r="N1110">
        <v>0.4</v>
      </c>
      <c r="O1110">
        <v>0</v>
      </c>
      <c r="P1110" t="s">
        <v>5312</v>
      </c>
      <c r="Q1110" t="s">
        <v>5317</v>
      </c>
      <c r="R1110" t="s">
        <v>5314</v>
      </c>
      <c r="S1110" t="s">
        <v>5315</v>
      </c>
      <c r="T1110" t="s">
        <v>5315</v>
      </c>
    </row>
    <row r="1111" spans="1:20" x14ac:dyDescent="0.25">
      <c r="A1111" s="83" t="s">
        <v>3241</v>
      </c>
      <c r="B1111" t="s">
        <v>3240</v>
      </c>
      <c r="C1111" t="s">
        <v>3360</v>
      </c>
      <c r="D1111">
        <v>2.16</v>
      </c>
      <c r="E1111">
        <v>1.62</v>
      </c>
      <c r="F1111">
        <v>9.7200000000000006</v>
      </c>
      <c r="G1111">
        <v>8.1</v>
      </c>
      <c r="H1111">
        <v>8.64</v>
      </c>
      <c r="I1111">
        <v>16.739999999999998</v>
      </c>
      <c r="J1111">
        <v>21.06</v>
      </c>
      <c r="K1111">
        <v>14.58</v>
      </c>
      <c r="L1111" s="83">
        <v>7.56</v>
      </c>
      <c r="M1111">
        <v>1.08</v>
      </c>
      <c r="N1111">
        <v>1.08</v>
      </c>
      <c r="O1111">
        <v>0</v>
      </c>
      <c r="P1111" t="s">
        <v>5312</v>
      </c>
      <c r="Q1111" t="s">
        <v>5317</v>
      </c>
      <c r="R1111" t="s">
        <v>5314</v>
      </c>
      <c r="S1111" t="s">
        <v>5315</v>
      </c>
      <c r="T1111" t="s">
        <v>5315</v>
      </c>
    </row>
    <row r="1112" spans="1:20" x14ac:dyDescent="0.25">
      <c r="A1112" s="83" t="s">
        <v>3239</v>
      </c>
      <c r="B1112" t="s">
        <v>3238</v>
      </c>
      <c r="C1112" t="s">
        <v>3360</v>
      </c>
      <c r="D1112">
        <v>2.16</v>
      </c>
      <c r="E1112">
        <v>1.62</v>
      </c>
      <c r="F1112">
        <v>9.7200000000000006</v>
      </c>
      <c r="G1112">
        <v>8.1</v>
      </c>
      <c r="H1112">
        <v>8.64</v>
      </c>
      <c r="I1112">
        <v>16.739999999999998</v>
      </c>
      <c r="J1112">
        <v>21.06</v>
      </c>
      <c r="K1112">
        <v>14.58</v>
      </c>
      <c r="L1112" s="83">
        <v>7.56</v>
      </c>
      <c r="M1112">
        <v>1.08</v>
      </c>
      <c r="N1112">
        <v>1.08</v>
      </c>
      <c r="O1112">
        <v>0</v>
      </c>
      <c r="P1112" t="s">
        <v>5312</v>
      </c>
      <c r="Q1112" t="s">
        <v>5317</v>
      </c>
      <c r="R1112" t="s">
        <v>5314</v>
      </c>
      <c r="S1112" t="s">
        <v>5315</v>
      </c>
      <c r="T1112" t="s">
        <v>5315</v>
      </c>
    </row>
    <row r="1113" spans="1:20" x14ac:dyDescent="0.25">
      <c r="A1113" s="83" t="s">
        <v>2166</v>
      </c>
      <c r="B1113" t="s">
        <v>4714</v>
      </c>
      <c r="C1113" t="s">
        <v>3360</v>
      </c>
      <c r="D1113">
        <v>11.09</v>
      </c>
      <c r="E1113">
        <v>9.5</v>
      </c>
      <c r="F1113">
        <v>22.18</v>
      </c>
      <c r="G1113">
        <v>19.8</v>
      </c>
      <c r="H1113">
        <v>19.8</v>
      </c>
      <c r="I1113">
        <v>26.14</v>
      </c>
      <c r="J1113">
        <v>18.22</v>
      </c>
      <c r="K1113">
        <v>16.63</v>
      </c>
      <c r="L1113" s="83">
        <v>11.88</v>
      </c>
      <c r="M1113">
        <v>6.34</v>
      </c>
      <c r="N1113">
        <v>9.5</v>
      </c>
      <c r="O1113">
        <v>10.3</v>
      </c>
      <c r="P1113" t="s">
        <v>5312</v>
      </c>
      <c r="Q1113" t="s">
        <v>5317</v>
      </c>
      <c r="R1113" t="s">
        <v>5314</v>
      </c>
      <c r="S1113" t="s">
        <v>5315</v>
      </c>
      <c r="T1113" t="s">
        <v>5315</v>
      </c>
    </row>
    <row r="1114" spans="1:20" x14ac:dyDescent="0.25">
      <c r="A1114" s="83" t="s">
        <v>1005</v>
      </c>
      <c r="B1114" t="s">
        <v>4715</v>
      </c>
      <c r="C1114" t="s">
        <v>3360</v>
      </c>
      <c r="D1114">
        <v>2.77</v>
      </c>
      <c r="E1114">
        <v>2.38</v>
      </c>
      <c r="F1114">
        <v>5.54</v>
      </c>
      <c r="G1114">
        <v>4.95</v>
      </c>
      <c r="H1114">
        <v>4.95</v>
      </c>
      <c r="I1114">
        <v>6.53</v>
      </c>
      <c r="J1114">
        <v>4.55</v>
      </c>
      <c r="K1114">
        <v>4.16</v>
      </c>
      <c r="L1114" s="83">
        <v>2.97</v>
      </c>
      <c r="M1114">
        <v>1.58</v>
      </c>
      <c r="N1114">
        <v>2.38</v>
      </c>
      <c r="O1114">
        <v>2.57</v>
      </c>
      <c r="P1114" t="s">
        <v>5312</v>
      </c>
      <c r="Q1114" t="s">
        <v>5317</v>
      </c>
      <c r="R1114" t="s">
        <v>5314</v>
      </c>
      <c r="S1114" t="s">
        <v>5315</v>
      </c>
      <c r="T1114" t="s">
        <v>5315</v>
      </c>
    </row>
    <row r="1115" spans="1:20" x14ac:dyDescent="0.25">
      <c r="A1115" s="83" t="s">
        <v>2163</v>
      </c>
      <c r="B1115" t="s">
        <v>4716</v>
      </c>
      <c r="C1115" t="s">
        <v>3360</v>
      </c>
      <c r="D1115">
        <v>13.86</v>
      </c>
      <c r="E1115">
        <v>11.88</v>
      </c>
      <c r="F1115">
        <v>27.72</v>
      </c>
      <c r="G1115">
        <v>24.75</v>
      </c>
      <c r="H1115">
        <v>24.75</v>
      </c>
      <c r="I1115">
        <v>32.67</v>
      </c>
      <c r="J1115">
        <v>22.77</v>
      </c>
      <c r="K1115">
        <v>20.79</v>
      </c>
      <c r="L1115" s="83">
        <v>14.85</v>
      </c>
      <c r="M1115">
        <v>7.92</v>
      </c>
      <c r="N1115">
        <v>11.88</v>
      </c>
      <c r="O1115">
        <v>12.87</v>
      </c>
      <c r="P1115" t="s">
        <v>5312</v>
      </c>
      <c r="Q1115" t="s">
        <v>5317</v>
      </c>
      <c r="R1115" t="s">
        <v>5314</v>
      </c>
      <c r="S1115" t="s">
        <v>5315</v>
      </c>
      <c r="T1115" t="s">
        <v>5315</v>
      </c>
    </row>
    <row r="1116" spans="1:20" x14ac:dyDescent="0.25">
      <c r="A1116" s="83" t="s">
        <v>3975</v>
      </c>
      <c r="B1116" t="s">
        <v>3977</v>
      </c>
      <c r="C1116" t="s">
        <v>3455</v>
      </c>
      <c r="D1116">
        <v>620</v>
      </c>
      <c r="E1116">
        <v>620</v>
      </c>
      <c r="F1116">
        <v>620</v>
      </c>
      <c r="G1116">
        <v>618.74</v>
      </c>
      <c r="H1116">
        <v>620</v>
      </c>
      <c r="I1116">
        <v>617.96</v>
      </c>
      <c r="J1116">
        <v>619.28</v>
      </c>
      <c r="K1116">
        <v>597.4</v>
      </c>
      <c r="L1116" s="83">
        <v>613.22</v>
      </c>
      <c r="M1116">
        <v>615.6</v>
      </c>
      <c r="N1116">
        <v>619.44000000000005</v>
      </c>
      <c r="O1116">
        <v>620</v>
      </c>
      <c r="P1116" t="s">
        <v>5319</v>
      </c>
      <c r="Q1116" t="s">
        <v>5313</v>
      </c>
      <c r="R1116" t="s">
        <v>5314</v>
      </c>
      <c r="S1116" t="s">
        <v>5315</v>
      </c>
      <c r="T1116" t="s">
        <v>5315</v>
      </c>
    </row>
    <row r="1117" spans="1:20" x14ac:dyDescent="0.25">
      <c r="A1117" s="83" t="s">
        <v>3904</v>
      </c>
      <c r="B1117" t="s">
        <v>3905</v>
      </c>
      <c r="C1117" t="s">
        <v>3455</v>
      </c>
      <c r="D1117">
        <v>47.6</v>
      </c>
      <c r="E1117">
        <v>47.6</v>
      </c>
      <c r="F1117">
        <v>47.6</v>
      </c>
      <c r="G1117">
        <v>47.6</v>
      </c>
      <c r="H1117">
        <v>47.6</v>
      </c>
      <c r="I1117">
        <v>47.6</v>
      </c>
      <c r="J1117">
        <v>47.6</v>
      </c>
      <c r="K1117">
        <v>47.6</v>
      </c>
      <c r="L1117" s="83">
        <v>47.6</v>
      </c>
      <c r="M1117">
        <v>47.6</v>
      </c>
      <c r="N1117">
        <v>47.6</v>
      </c>
      <c r="O1117">
        <v>47.6</v>
      </c>
      <c r="P1117" t="s">
        <v>5319</v>
      </c>
      <c r="Q1117" t="s">
        <v>5313</v>
      </c>
      <c r="R1117" t="s">
        <v>5314</v>
      </c>
      <c r="S1117" t="s">
        <v>5315</v>
      </c>
      <c r="T1117" t="s">
        <v>5315</v>
      </c>
    </row>
    <row r="1118" spans="1:20" x14ac:dyDescent="0.25">
      <c r="A1118" s="83" t="s">
        <v>4272</v>
      </c>
      <c r="B1118" t="s">
        <v>4273</v>
      </c>
      <c r="C1118" t="s">
        <v>3346</v>
      </c>
      <c r="D1118">
        <v>49</v>
      </c>
      <c r="E1118">
        <v>49</v>
      </c>
      <c r="F1118">
        <v>49</v>
      </c>
      <c r="G1118">
        <v>49</v>
      </c>
      <c r="H1118">
        <v>49</v>
      </c>
      <c r="I1118">
        <v>49</v>
      </c>
      <c r="J1118">
        <v>49</v>
      </c>
      <c r="K1118">
        <v>49</v>
      </c>
      <c r="L1118" s="83">
        <v>49</v>
      </c>
      <c r="M1118">
        <v>49</v>
      </c>
      <c r="N1118">
        <v>49</v>
      </c>
      <c r="O1118">
        <v>49</v>
      </c>
      <c r="P1118" t="s">
        <v>5319</v>
      </c>
      <c r="Q1118" t="s">
        <v>5317</v>
      </c>
      <c r="R1118" t="s">
        <v>5314</v>
      </c>
      <c r="S1118" t="s">
        <v>5315</v>
      </c>
      <c r="T1118" t="s">
        <v>5315</v>
      </c>
    </row>
    <row r="1119" spans="1:20" x14ac:dyDescent="0.25">
      <c r="A1119" s="83" t="s">
        <v>4278</v>
      </c>
      <c r="B1119" t="s">
        <v>4279</v>
      </c>
      <c r="C1119" t="s">
        <v>3346</v>
      </c>
      <c r="D1119">
        <v>49</v>
      </c>
      <c r="E1119">
        <v>49</v>
      </c>
      <c r="F1119">
        <v>49</v>
      </c>
      <c r="G1119">
        <v>49</v>
      </c>
      <c r="H1119">
        <v>49</v>
      </c>
      <c r="I1119">
        <v>49</v>
      </c>
      <c r="J1119">
        <v>49</v>
      </c>
      <c r="K1119">
        <v>49</v>
      </c>
      <c r="L1119" s="83">
        <v>49</v>
      </c>
      <c r="M1119">
        <v>49</v>
      </c>
      <c r="N1119">
        <v>49</v>
      </c>
      <c r="O1119">
        <v>49</v>
      </c>
      <c r="P1119" t="s">
        <v>5319</v>
      </c>
      <c r="Q1119" t="s">
        <v>5317</v>
      </c>
      <c r="R1119" t="s">
        <v>5314</v>
      </c>
      <c r="S1119" t="s">
        <v>5315</v>
      </c>
      <c r="T1119" t="s">
        <v>5315</v>
      </c>
    </row>
    <row r="1120" spans="1:20" x14ac:dyDescent="0.25">
      <c r="A1120" s="83" t="s">
        <v>4238</v>
      </c>
      <c r="B1120" t="s">
        <v>4239</v>
      </c>
      <c r="C1120" t="s">
        <v>3346</v>
      </c>
      <c r="D1120">
        <v>48.35</v>
      </c>
      <c r="E1120">
        <v>48.35</v>
      </c>
      <c r="F1120">
        <v>48.35</v>
      </c>
      <c r="G1120">
        <v>48.35</v>
      </c>
      <c r="H1120">
        <v>48.35</v>
      </c>
      <c r="I1120">
        <v>48.35</v>
      </c>
      <c r="J1120">
        <v>48.35</v>
      </c>
      <c r="K1120">
        <v>48.35</v>
      </c>
      <c r="L1120" s="83">
        <v>48.35</v>
      </c>
      <c r="M1120">
        <v>48.35</v>
      </c>
      <c r="N1120">
        <v>48.35</v>
      </c>
      <c r="O1120">
        <v>48.35</v>
      </c>
      <c r="P1120" t="s">
        <v>5319</v>
      </c>
      <c r="Q1120" t="s">
        <v>5317</v>
      </c>
      <c r="R1120" t="s">
        <v>5314</v>
      </c>
      <c r="S1120" t="s">
        <v>5315</v>
      </c>
      <c r="T1120" t="s">
        <v>5315</v>
      </c>
    </row>
    <row r="1121" spans="1:20" x14ac:dyDescent="0.25">
      <c r="A1121" s="83" t="s">
        <v>4167</v>
      </c>
      <c r="B1121" t="s">
        <v>4168</v>
      </c>
      <c r="C1121" t="s">
        <v>3346</v>
      </c>
      <c r="D1121">
        <v>48.5</v>
      </c>
      <c r="E1121">
        <v>48.5</v>
      </c>
      <c r="F1121">
        <v>48.5</v>
      </c>
      <c r="G1121">
        <v>48.5</v>
      </c>
      <c r="H1121">
        <v>48.5</v>
      </c>
      <c r="I1121">
        <v>48.5</v>
      </c>
      <c r="J1121">
        <v>48.5</v>
      </c>
      <c r="K1121">
        <v>48.5</v>
      </c>
      <c r="L1121" s="83">
        <v>48.5</v>
      </c>
      <c r="M1121">
        <v>48.5</v>
      </c>
      <c r="N1121">
        <v>48.5</v>
      </c>
      <c r="O1121">
        <v>48.5</v>
      </c>
      <c r="P1121" t="s">
        <v>5319</v>
      </c>
      <c r="Q1121" t="s">
        <v>5317</v>
      </c>
      <c r="R1121" t="s">
        <v>5314</v>
      </c>
      <c r="S1121" t="s">
        <v>5315</v>
      </c>
      <c r="T1121" t="s">
        <v>5315</v>
      </c>
    </row>
    <row r="1122" spans="1:20" x14ac:dyDescent="0.25">
      <c r="A1122" s="83" t="s">
        <v>3018</v>
      </c>
      <c r="B1122" t="s">
        <v>3017</v>
      </c>
      <c r="C1122" t="s">
        <v>3346</v>
      </c>
      <c r="D1122">
        <v>0.3</v>
      </c>
      <c r="E1122">
        <v>0.23</v>
      </c>
      <c r="F1122">
        <v>1.35</v>
      </c>
      <c r="G1122">
        <v>1.1299999999999999</v>
      </c>
      <c r="H1122">
        <v>1.2</v>
      </c>
      <c r="I1122">
        <v>2.33</v>
      </c>
      <c r="J1122">
        <v>2.93</v>
      </c>
      <c r="K1122">
        <v>2.0299999999999998</v>
      </c>
      <c r="L1122" s="83">
        <v>1.05</v>
      </c>
      <c r="M1122">
        <v>0.15</v>
      </c>
      <c r="N1122">
        <v>0.15</v>
      </c>
      <c r="O1122">
        <v>0</v>
      </c>
      <c r="P1122" t="s">
        <v>5312</v>
      </c>
      <c r="Q1122" t="s">
        <v>5317</v>
      </c>
      <c r="R1122" t="s">
        <v>5314</v>
      </c>
      <c r="S1122" t="s">
        <v>5315</v>
      </c>
      <c r="T1122" t="s">
        <v>5315</v>
      </c>
    </row>
    <row r="1123" spans="1:20" x14ac:dyDescent="0.25">
      <c r="A1123" s="83" t="s">
        <v>4862</v>
      </c>
      <c r="B1123" t="s">
        <v>4863</v>
      </c>
      <c r="C1123" t="s">
        <v>3346</v>
      </c>
      <c r="D1123">
        <v>36</v>
      </c>
      <c r="E1123">
        <v>36</v>
      </c>
      <c r="F1123">
        <v>36</v>
      </c>
      <c r="G1123">
        <v>36</v>
      </c>
      <c r="H1123">
        <v>36</v>
      </c>
      <c r="I1123">
        <v>36</v>
      </c>
      <c r="J1123">
        <v>36</v>
      </c>
      <c r="K1123">
        <v>36</v>
      </c>
      <c r="L1123" s="83">
        <v>36</v>
      </c>
      <c r="M1123">
        <v>36</v>
      </c>
      <c r="N1123">
        <v>36</v>
      </c>
      <c r="O1123">
        <v>36</v>
      </c>
      <c r="P1123" t="s">
        <v>5319</v>
      </c>
      <c r="Q1123" t="s">
        <v>5317</v>
      </c>
      <c r="R1123" t="s">
        <v>5314</v>
      </c>
      <c r="S1123" t="s">
        <v>5315</v>
      </c>
      <c r="T1123" t="s">
        <v>5315</v>
      </c>
    </row>
    <row r="1124" spans="1:20" x14ac:dyDescent="0.25">
      <c r="A1124" s="83" t="s">
        <v>643</v>
      </c>
      <c r="B1124" t="s">
        <v>4743</v>
      </c>
      <c r="C1124" t="s">
        <v>130</v>
      </c>
      <c r="D1124">
        <v>0</v>
      </c>
      <c r="E1124">
        <v>0</v>
      </c>
      <c r="F1124">
        <v>0</v>
      </c>
      <c r="G1124">
        <v>0</v>
      </c>
      <c r="H1124">
        <v>0</v>
      </c>
      <c r="I1124">
        <v>0</v>
      </c>
      <c r="J1124">
        <v>0</v>
      </c>
      <c r="K1124">
        <v>0</v>
      </c>
      <c r="L1124" s="83">
        <v>0</v>
      </c>
      <c r="M1124">
        <v>0</v>
      </c>
      <c r="N1124">
        <v>0</v>
      </c>
      <c r="O1124">
        <v>0</v>
      </c>
      <c r="P1124" t="s">
        <v>5312</v>
      </c>
      <c r="Q1124" t="s">
        <v>5313</v>
      </c>
      <c r="R1124" t="s">
        <v>5318</v>
      </c>
      <c r="S1124" t="s">
        <v>5315</v>
      </c>
      <c r="T1124" t="s">
        <v>5315</v>
      </c>
    </row>
    <row r="1125" spans="1:20" x14ac:dyDescent="0.25">
      <c r="A1125" s="83" t="s">
        <v>4744</v>
      </c>
      <c r="B1125" t="s">
        <v>5916</v>
      </c>
      <c r="C1125" t="s">
        <v>3360</v>
      </c>
      <c r="D1125">
        <v>30.68</v>
      </c>
      <c r="E1125">
        <v>30.05</v>
      </c>
      <c r="F1125">
        <v>28.93</v>
      </c>
      <c r="G1125">
        <v>26.92</v>
      </c>
      <c r="H1125">
        <v>28.88</v>
      </c>
      <c r="I1125">
        <v>29.41</v>
      </c>
      <c r="J1125">
        <v>27.72</v>
      </c>
      <c r="K1125">
        <v>29.35</v>
      </c>
      <c r="L1125" s="83">
        <v>22.68</v>
      </c>
      <c r="M1125">
        <v>26.2</v>
      </c>
      <c r="N1125">
        <v>27.36</v>
      </c>
      <c r="O1125">
        <v>27.59</v>
      </c>
      <c r="P1125" t="s">
        <v>5312</v>
      </c>
      <c r="Q1125" t="s">
        <v>5313</v>
      </c>
      <c r="R1125" t="s">
        <v>5314</v>
      </c>
      <c r="S1125" t="s">
        <v>5315</v>
      </c>
      <c r="T1125" t="s">
        <v>5315</v>
      </c>
    </row>
    <row r="1126" spans="1:20" x14ac:dyDescent="0.25">
      <c r="A1126" s="83" t="s">
        <v>4747</v>
      </c>
      <c r="B1126" t="s">
        <v>4748</v>
      </c>
      <c r="C1126" t="s">
        <v>3360</v>
      </c>
      <c r="D1126">
        <v>46</v>
      </c>
      <c r="E1126">
        <v>46</v>
      </c>
      <c r="F1126">
        <v>46</v>
      </c>
      <c r="G1126">
        <v>46</v>
      </c>
      <c r="H1126">
        <v>46</v>
      </c>
      <c r="I1126">
        <v>46</v>
      </c>
      <c r="J1126">
        <v>46</v>
      </c>
      <c r="K1126">
        <v>46</v>
      </c>
      <c r="L1126" s="83">
        <v>46</v>
      </c>
      <c r="M1126">
        <v>46</v>
      </c>
      <c r="N1126">
        <v>46</v>
      </c>
      <c r="O1126">
        <v>46</v>
      </c>
      <c r="P1126" t="s">
        <v>5319</v>
      </c>
      <c r="Q1126" t="s">
        <v>5313</v>
      </c>
      <c r="R1126" t="s">
        <v>5314</v>
      </c>
      <c r="S1126" t="s">
        <v>5315</v>
      </c>
      <c r="T1126" t="s">
        <v>5315</v>
      </c>
    </row>
    <row r="1127" spans="1:20" x14ac:dyDescent="0.25">
      <c r="A1127" s="83" t="s">
        <v>4749</v>
      </c>
      <c r="B1127" t="s">
        <v>4750</v>
      </c>
      <c r="C1127" t="s">
        <v>3392</v>
      </c>
      <c r="D1127">
        <v>1.05</v>
      </c>
      <c r="E1127">
        <v>3.46</v>
      </c>
      <c r="F1127">
        <v>2.2999999999999998</v>
      </c>
      <c r="G1127">
        <v>1.48</v>
      </c>
      <c r="H1127">
        <v>0.86</v>
      </c>
      <c r="I1127">
        <v>0.86</v>
      </c>
      <c r="J1127">
        <v>1.03</v>
      </c>
      <c r="K1127">
        <v>0.85</v>
      </c>
      <c r="L1127" s="83">
        <v>1.74</v>
      </c>
      <c r="M1127">
        <v>2.2200000000000002</v>
      </c>
      <c r="N1127">
        <v>2.29</v>
      </c>
      <c r="O1127">
        <v>2.19</v>
      </c>
      <c r="P1127" t="s">
        <v>5312</v>
      </c>
      <c r="Q1127" t="s">
        <v>5317</v>
      </c>
      <c r="R1127" t="s">
        <v>5314</v>
      </c>
      <c r="S1127" t="s">
        <v>5315</v>
      </c>
      <c r="T1127" t="s">
        <v>5315</v>
      </c>
    </row>
    <row r="1128" spans="1:20" x14ac:dyDescent="0.25">
      <c r="A1128" s="83" t="s">
        <v>988</v>
      </c>
      <c r="B1128" t="s">
        <v>4754</v>
      </c>
      <c r="C1128" t="s">
        <v>3360</v>
      </c>
      <c r="D1128">
        <v>11</v>
      </c>
      <c r="E1128">
        <v>8.25</v>
      </c>
      <c r="F1128">
        <v>49.5</v>
      </c>
      <c r="G1128">
        <v>41.25</v>
      </c>
      <c r="H1128">
        <v>44</v>
      </c>
      <c r="I1128">
        <v>85.25</v>
      </c>
      <c r="J1128">
        <v>107.25</v>
      </c>
      <c r="K1128">
        <v>74.25</v>
      </c>
      <c r="L1128" s="83">
        <v>38.5</v>
      </c>
      <c r="M1128">
        <v>5.5</v>
      </c>
      <c r="N1128">
        <v>5.5</v>
      </c>
      <c r="O1128">
        <v>0</v>
      </c>
      <c r="P1128" t="s">
        <v>5312</v>
      </c>
      <c r="Q1128" t="s">
        <v>5317</v>
      </c>
      <c r="R1128" t="s">
        <v>5314</v>
      </c>
      <c r="S1128" t="s">
        <v>5315</v>
      </c>
      <c r="T1128" t="s">
        <v>5315</v>
      </c>
    </row>
    <row r="1129" spans="1:20" x14ac:dyDescent="0.25">
      <c r="A1129" s="83" t="s">
        <v>4755</v>
      </c>
      <c r="B1129" t="s">
        <v>5917</v>
      </c>
      <c r="C1129" t="s">
        <v>3346</v>
      </c>
      <c r="D1129">
        <v>0.7</v>
      </c>
      <c r="E1129">
        <v>0.99</v>
      </c>
      <c r="F1129">
        <v>1.55</v>
      </c>
      <c r="G1129">
        <v>1.22</v>
      </c>
      <c r="H1129">
        <v>0.85</v>
      </c>
      <c r="I1129">
        <v>1.02</v>
      </c>
      <c r="J1129">
        <v>0.66</v>
      </c>
      <c r="K1129">
        <v>0.84</v>
      </c>
      <c r="L1129" s="83">
        <v>0.8</v>
      </c>
      <c r="M1129">
        <v>0.79</v>
      </c>
      <c r="N1129">
        <v>1.52</v>
      </c>
      <c r="O1129">
        <v>1.08</v>
      </c>
      <c r="P1129" t="s">
        <v>5312</v>
      </c>
      <c r="Q1129" t="s">
        <v>5317</v>
      </c>
      <c r="R1129" t="s">
        <v>5314</v>
      </c>
      <c r="S1129" t="s">
        <v>5315</v>
      </c>
      <c r="T1129" t="s">
        <v>5315</v>
      </c>
    </row>
    <row r="1130" spans="1:20" x14ac:dyDescent="0.25">
      <c r="A1130" s="83" t="s">
        <v>61</v>
      </c>
      <c r="B1130" t="s">
        <v>4756</v>
      </c>
      <c r="C1130" t="s">
        <v>3360</v>
      </c>
      <c r="D1130">
        <v>0</v>
      </c>
      <c r="E1130">
        <v>0</v>
      </c>
      <c r="F1130">
        <v>0</v>
      </c>
      <c r="G1130">
        <v>0</v>
      </c>
      <c r="H1130">
        <v>0</v>
      </c>
      <c r="I1130">
        <v>0</v>
      </c>
      <c r="J1130">
        <v>0</v>
      </c>
      <c r="K1130">
        <v>0</v>
      </c>
      <c r="L1130" s="83">
        <v>0</v>
      </c>
      <c r="M1130">
        <v>0</v>
      </c>
      <c r="N1130">
        <v>0</v>
      </c>
      <c r="O1130">
        <v>0</v>
      </c>
      <c r="P1130" t="s">
        <v>5312</v>
      </c>
      <c r="Q1130" t="s">
        <v>5313</v>
      </c>
      <c r="R1130" t="s">
        <v>5318</v>
      </c>
      <c r="S1130" t="s">
        <v>5315</v>
      </c>
      <c r="T1130" t="s">
        <v>5315</v>
      </c>
    </row>
    <row r="1131" spans="1:20" x14ac:dyDescent="0.25">
      <c r="A1131" s="83" t="s">
        <v>4757</v>
      </c>
      <c r="B1131" t="s">
        <v>4758</v>
      </c>
      <c r="C1131" t="s">
        <v>3337</v>
      </c>
      <c r="D1131">
        <v>63</v>
      </c>
      <c r="E1131">
        <v>63</v>
      </c>
      <c r="F1131">
        <v>63</v>
      </c>
      <c r="G1131">
        <v>63</v>
      </c>
      <c r="H1131">
        <v>63</v>
      </c>
      <c r="I1131">
        <v>63</v>
      </c>
      <c r="J1131">
        <v>63</v>
      </c>
      <c r="K1131">
        <v>63</v>
      </c>
      <c r="L1131" s="83">
        <v>63</v>
      </c>
      <c r="M1131">
        <v>63</v>
      </c>
      <c r="N1131">
        <v>63</v>
      </c>
      <c r="O1131">
        <v>63</v>
      </c>
      <c r="P1131" t="s">
        <v>5319</v>
      </c>
      <c r="Q1131" t="s">
        <v>5313</v>
      </c>
      <c r="R1131" t="s">
        <v>5314</v>
      </c>
      <c r="S1131" t="s">
        <v>5315</v>
      </c>
      <c r="T1131" t="s">
        <v>5315</v>
      </c>
    </row>
    <row r="1132" spans="1:20" x14ac:dyDescent="0.25">
      <c r="A1132" s="83" t="s">
        <v>4759</v>
      </c>
      <c r="B1132" t="s">
        <v>4760</v>
      </c>
      <c r="C1132" t="s">
        <v>3346</v>
      </c>
      <c r="D1132">
        <v>16.28</v>
      </c>
      <c r="E1132">
        <v>17.91</v>
      </c>
      <c r="F1132">
        <v>18.04</v>
      </c>
      <c r="G1132">
        <v>12.36</v>
      </c>
      <c r="H1132">
        <v>17.47</v>
      </c>
      <c r="I1132">
        <v>18.809999999999999</v>
      </c>
      <c r="J1132">
        <v>18</v>
      </c>
      <c r="K1132">
        <v>18.649999999999999</v>
      </c>
      <c r="L1132" s="83">
        <v>19.190000000000001</v>
      </c>
      <c r="M1132">
        <v>18.25</v>
      </c>
      <c r="N1132">
        <v>17.04</v>
      </c>
      <c r="O1132">
        <v>18.68</v>
      </c>
      <c r="P1132" t="s">
        <v>5312</v>
      </c>
      <c r="Q1132" t="s">
        <v>5317</v>
      </c>
      <c r="R1132" t="s">
        <v>5314</v>
      </c>
      <c r="S1132" t="s">
        <v>5315</v>
      </c>
      <c r="T1132" t="s">
        <v>5315</v>
      </c>
    </row>
    <row r="1133" spans="1:20" x14ac:dyDescent="0.25">
      <c r="A1133" s="83" t="s">
        <v>5918</v>
      </c>
      <c r="B1133" t="s">
        <v>5919</v>
      </c>
      <c r="C1133" t="s">
        <v>3346</v>
      </c>
      <c r="D1133">
        <v>2</v>
      </c>
      <c r="E1133">
        <v>2</v>
      </c>
      <c r="F1133">
        <v>2</v>
      </c>
      <c r="G1133">
        <v>2</v>
      </c>
      <c r="H1133">
        <v>2</v>
      </c>
      <c r="I1133">
        <v>2</v>
      </c>
      <c r="J1133">
        <v>2</v>
      </c>
      <c r="K1133">
        <v>2</v>
      </c>
      <c r="L1133" s="83">
        <v>2</v>
      </c>
      <c r="M1133">
        <v>2</v>
      </c>
      <c r="N1133">
        <v>2</v>
      </c>
      <c r="O1133">
        <v>2</v>
      </c>
      <c r="P1133" t="s">
        <v>5319</v>
      </c>
      <c r="Q1133" t="s">
        <v>5317</v>
      </c>
      <c r="R1133" t="s">
        <v>5314</v>
      </c>
      <c r="S1133" t="s">
        <v>5315</v>
      </c>
      <c r="T1133" t="s">
        <v>5315</v>
      </c>
    </row>
    <row r="1134" spans="1:20" x14ac:dyDescent="0.25">
      <c r="A1134" s="83" t="s">
        <v>4761</v>
      </c>
      <c r="B1134" t="s">
        <v>4762</v>
      </c>
      <c r="C1134" t="s">
        <v>3346</v>
      </c>
      <c r="D1134">
        <v>4.34</v>
      </c>
      <c r="E1134">
        <v>3.72</v>
      </c>
      <c r="F1134">
        <v>8.68</v>
      </c>
      <c r="G1134">
        <v>7.75</v>
      </c>
      <c r="H1134">
        <v>7.75</v>
      </c>
      <c r="I1134">
        <v>10.23</v>
      </c>
      <c r="J1134">
        <v>7.13</v>
      </c>
      <c r="K1134">
        <v>6.51</v>
      </c>
      <c r="L1134" s="83">
        <v>4.6500000000000004</v>
      </c>
      <c r="M1134">
        <v>2.48</v>
      </c>
      <c r="N1134">
        <v>3.72</v>
      </c>
      <c r="O1134">
        <v>4.03</v>
      </c>
      <c r="P1134" t="s">
        <v>5312</v>
      </c>
      <c r="Q1134" t="s">
        <v>5317</v>
      </c>
      <c r="R1134" t="s">
        <v>5314</v>
      </c>
      <c r="S1134" t="s">
        <v>5315</v>
      </c>
      <c r="T1134" t="s">
        <v>5315</v>
      </c>
    </row>
    <row r="1135" spans="1:20" x14ac:dyDescent="0.25">
      <c r="A1135" s="83" t="s">
        <v>7653</v>
      </c>
      <c r="B1135" t="s">
        <v>7654</v>
      </c>
      <c r="C1135" t="s">
        <v>3334</v>
      </c>
      <c r="D1135">
        <v>0</v>
      </c>
      <c r="E1135">
        <v>0</v>
      </c>
      <c r="F1135">
        <v>0</v>
      </c>
      <c r="G1135">
        <v>0</v>
      </c>
      <c r="H1135">
        <v>0</v>
      </c>
      <c r="I1135">
        <v>0</v>
      </c>
      <c r="J1135">
        <v>0</v>
      </c>
      <c r="K1135">
        <v>0</v>
      </c>
      <c r="L1135" s="83">
        <v>0</v>
      </c>
      <c r="M1135">
        <v>0</v>
      </c>
      <c r="N1135">
        <v>0</v>
      </c>
      <c r="O1135">
        <v>0</v>
      </c>
      <c r="P1135" t="s">
        <v>5312</v>
      </c>
      <c r="Q1135" t="s">
        <v>5317</v>
      </c>
      <c r="R1135" t="s">
        <v>5318</v>
      </c>
      <c r="S1135" t="s">
        <v>5315</v>
      </c>
    </row>
    <row r="1136" spans="1:20" x14ac:dyDescent="0.25">
      <c r="A1136" s="83" t="s">
        <v>4767</v>
      </c>
      <c r="B1136" t="s">
        <v>4768</v>
      </c>
      <c r="C1136" t="s">
        <v>3334</v>
      </c>
      <c r="D1136">
        <v>2.2999999999999998</v>
      </c>
      <c r="E1136">
        <v>2.2999999999999998</v>
      </c>
      <c r="F1136">
        <v>5.6</v>
      </c>
      <c r="G1136">
        <v>6.3</v>
      </c>
      <c r="H1136">
        <v>5.0999999999999996</v>
      </c>
      <c r="I1136">
        <v>5.4</v>
      </c>
      <c r="J1136">
        <v>5.3</v>
      </c>
      <c r="K1136">
        <v>5.4</v>
      </c>
      <c r="L1136" s="83">
        <v>5.3</v>
      </c>
      <c r="M1136">
        <v>0</v>
      </c>
      <c r="N1136">
        <v>0</v>
      </c>
      <c r="O1136">
        <v>0</v>
      </c>
      <c r="P1136" t="s">
        <v>5319</v>
      </c>
      <c r="Q1136" t="s">
        <v>5317</v>
      </c>
      <c r="R1136" t="s">
        <v>5314</v>
      </c>
      <c r="S1136" t="s">
        <v>5315</v>
      </c>
      <c r="T1136" t="s">
        <v>5315</v>
      </c>
    </row>
    <row r="1137" spans="1:20" x14ac:dyDescent="0.25">
      <c r="A1137" s="83" t="s">
        <v>1297</v>
      </c>
      <c r="B1137" t="s">
        <v>4772</v>
      </c>
      <c r="C1137" t="s">
        <v>3334</v>
      </c>
      <c r="D1137">
        <v>0.31</v>
      </c>
      <c r="E1137">
        <v>0.33</v>
      </c>
      <c r="F1137">
        <v>0.38</v>
      </c>
      <c r="G1137">
        <v>0.57999999999999996</v>
      </c>
      <c r="H1137">
        <v>0.69</v>
      </c>
      <c r="I1137">
        <v>0.73</v>
      </c>
      <c r="J1137">
        <v>0.71</v>
      </c>
      <c r="K1137">
        <v>0.7</v>
      </c>
      <c r="L1137" s="83">
        <v>0.62</v>
      </c>
      <c r="M1137">
        <v>0.3</v>
      </c>
      <c r="N1137">
        <v>0.3</v>
      </c>
      <c r="O1137">
        <v>0.25</v>
      </c>
      <c r="P1137" t="s">
        <v>5312</v>
      </c>
      <c r="Q1137" t="s">
        <v>5317</v>
      </c>
      <c r="R1137" t="s">
        <v>5314</v>
      </c>
      <c r="S1137" t="s">
        <v>5315</v>
      </c>
      <c r="T1137" t="s">
        <v>5315</v>
      </c>
    </row>
    <row r="1138" spans="1:20" x14ac:dyDescent="0.25">
      <c r="A1138" s="83" t="s">
        <v>2649</v>
      </c>
      <c r="B1138" t="s">
        <v>4773</v>
      </c>
      <c r="C1138" t="s">
        <v>3334</v>
      </c>
      <c r="D1138" s="91">
        <v>6.33</v>
      </c>
      <c r="E1138" s="91">
        <v>5.88</v>
      </c>
      <c r="F1138" s="91">
        <v>6.15</v>
      </c>
      <c r="G1138" s="91">
        <v>5.39</v>
      </c>
      <c r="H1138" s="91">
        <v>5.47</v>
      </c>
      <c r="I1138" s="91">
        <v>5.31</v>
      </c>
      <c r="J1138" s="91">
        <v>4.79</v>
      </c>
      <c r="K1138" s="91">
        <v>4.91</v>
      </c>
      <c r="L1138" s="95">
        <v>4.88</v>
      </c>
      <c r="M1138" s="91">
        <v>4.8600000000000003</v>
      </c>
      <c r="N1138" s="91">
        <v>5.85</v>
      </c>
      <c r="O1138" s="91">
        <v>5.8</v>
      </c>
      <c r="P1138" t="s">
        <v>5312</v>
      </c>
      <c r="Q1138" t="s">
        <v>5317</v>
      </c>
      <c r="R1138" t="s">
        <v>5314</v>
      </c>
      <c r="S1138" t="s">
        <v>5315</v>
      </c>
      <c r="T1138" t="s">
        <v>5315</v>
      </c>
    </row>
    <row r="1139" spans="1:20" x14ac:dyDescent="0.25">
      <c r="A1139" s="83" t="s">
        <v>2859</v>
      </c>
      <c r="B1139" t="s">
        <v>4774</v>
      </c>
      <c r="C1139" t="s">
        <v>3334</v>
      </c>
      <c r="D1139">
        <v>4.12</v>
      </c>
      <c r="E1139">
        <v>4.67</v>
      </c>
      <c r="F1139">
        <v>5.67</v>
      </c>
      <c r="G1139">
        <v>5.69</v>
      </c>
      <c r="H1139">
        <v>5.55</v>
      </c>
      <c r="I1139">
        <v>4.67</v>
      </c>
      <c r="J1139">
        <v>5.09</v>
      </c>
      <c r="K1139">
        <v>5.34</v>
      </c>
      <c r="L1139" s="83">
        <v>5.47</v>
      </c>
      <c r="M1139">
        <v>5.24</v>
      </c>
      <c r="N1139">
        <v>5.48</v>
      </c>
      <c r="O1139">
        <v>5.29</v>
      </c>
      <c r="P1139" t="s">
        <v>5319</v>
      </c>
      <c r="Q1139" t="s">
        <v>5317</v>
      </c>
      <c r="R1139" t="s">
        <v>5314</v>
      </c>
      <c r="S1139" t="s">
        <v>5315</v>
      </c>
      <c r="T1139" t="s">
        <v>5315</v>
      </c>
    </row>
    <row r="1140" spans="1:20" x14ac:dyDescent="0.25">
      <c r="A1140" s="83" t="s">
        <v>4775</v>
      </c>
      <c r="B1140" t="s">
        <v>4776</v>
      </c>
      <c r="C1140" t="s">
        <v>3346</v>
      </c>
      <c r="D1140">
        <v>555</v>
      </c>
      <c r="E1140">
        <v>555</v>
      </c>
      <c r="F1140">
        <v>555</v>
      </c>
      <c r="G1140">
        <v>555</v>
      </c>
      <c r="H1140">
        <v>555</v>
      </c>
      <c r="I1140">
        <v>555</v>
      </c>
      <c r="J1140">
        <v>555</v>
      </c>
      <c r="K1140">
        <v>555</v>
      </c>
      <c r="L1140" s="83">
        <v>555</v>
      </c>
      <c r="M1140">
        <v>555</v>
      </c>
      <c r="N1140">
        <v>555</v>
      </c>
      <c r="O1140">
        <v>555</v>
      </c>
      <c r="P1140" t="s">
        <v>5319</v>
      </c>
      <c r="Q1140" t="s">
        <v>5317</v>
      </c>
      <c r="R1140" t="s">
        <v>5314</v>
      </c>
      <c r="S1140" t="s">
        <v>5315</v>
      </c>
      <c r="T1140" t="s">
        <v>5315</v>
      </c>
    </row>
    <row r="1141" spans="1:20" x14ac:dyDescent="0.25">
      <c r="A1141" s="83" t="s">
        <v>4778</v>
      </c>
      <c r="B1141" t="s">
        <v>4779</v>
      </c>
      <c r="C1141" t="s">
        <v>3346</v>
      </c>
      <c r="D1141">
        <v>555</v>
      </c>
      <c r="E1141">
        <v>555</v>
      </c>
      <c r="F1141">
        <v>555</v>
      </c>
      <c r="G1141">
        <v>555</v>
      </c>
      <c r="H1141">
        <v>555</v>
      </c>
      <c r="I1141">
        <v>555</v>
      </c>
      <c r="J1141">
        <v>555</v>
      </c>
      <c r="K1141">
        <v>555</v>
      </c>
      <c r="L1141" s="83">
        <v>555</v>
      </c>
      <c r="M1141">
        <v>555</v>
      </c>
      <c r="N1141">
        <v>555</v>
      </c>
      <c r="O1141">
        <v>555</v>
      </c>
      <c r="P1141" t="s">
        <v>5319</v>
      </c>
      <c r="Q1141" t="s">
        <v>5317</v>
      </c>
      <c r="R1141" t="s">
        <v>5314</v>
      </c>
      <c r="S1141" t="s">
        <v>5315</v>
      </c>
      <c r="T1141" t="s">
        <v>5315</v>
      </c>
    </row>
    <row r="1142" spans="1:20" x14ac:dyDescent="0.25">
      <c r="A1142" s="83" t="s">
        <v>4781</v>
      </c>
      <c r="B1142" t="s">
        <v>4782</v>
      </c>
      <c r="C1142" t="s">
        <v>3346</v>
      </c>
      <c r="D1142">
        <v>0.26</v>
      </c>
      <c r="E1142">
        <v>0.19</v>
      </c>
      <c r="F1142">
        <v>0.19</v>
      </c>
      <c r="G1142">
        <v>0.22</v>
      </c>
      <c r="H1142">
        <v>0.24</v>
      </c>
      <c r="I1142">
        <v>0.23</v>
      </c>
      <c r="J1142">
        <v>0.14000000000000001</v>
      </c>
      <c r="K1142">
        <v>0.14000000000000001</v>
      </c>
      <c r="L1142" s="83">
        <v>0.09</v>
      </c>
      <c r="M1142">
        <v>0.11</v>
      </c>
      <c r="N1142">
        <v>0.13</v>
      </c>
      <c r="O1142">
        <v>0.2</v>
      </c>
      <c r="P1142" t="s">
        <v>5312</v>
      </c>
      <c r="Q1142" t="s">
        <v>5317</v>
      </c>
      <c r="R1142" t="s">
        <v>5314</v>
      </c>
      <c r="S1142" t="s">
        <v>5315</v>
      </c>
      <c r="T1142" t="s">
        <v>5315</v>
      </c>
    </row>
    <row r="1143" spans="1:20" x14ac:dyDescent="0.25">
      <c r="A1143" s="83" t="s">
        <v>1426</v>
      </c>
      <c r="B1143" t="s">
        <v>4783</v>
      </c>
      <c r="C1143" t="s">
        <v>3346</v>
      </c>
      <c r="D1143">
        <v>0.08</v>
      </c>
      <c r="E1143">
        <v>0.06</v>
      </c>
      <c r="F1143">
        <v>0.36</v>
      </c>
      <c r="G1143">
        <v>0.3</v>
      </c>
      <c r="H1143">
        <v>0.32</v>
      </c>
      <c r="I1143">
        <v>0.62</v>
      </c>
      <c r="J1143">
        <v>0.78</v>
      </c>
      <c r="K1143">
        <v>0.54</v>
      </c>
      <c r="L1143" s="83">
        <v>0.28000000000000003</v>
      </c>
      <c r="M1143">
        <v>0.04</v>
      </c>
      <c r="N1143">
        <v>0.04</v>
      </c>
      <c r="O1143">
        <v>0</v>
      </c>
      <c r="P1143" t="s">
        <v>5312</v>
      </c>
      <c r="Q1143" t="s">
        <v>5317</v>
      </c>
      <c r="R1143" t="s">
        <v>5314</v>
      </c>
      <c r="S1143" t="s">
        <v>5315</v>
      </c>
      <c r="T1143" t="s">
        <v>5315</v>
      </c>
    </row>
    <row r="1144" spans="1:20" x14ac:dyDescent="0.25">
      <c r="A1144" s="83" t="s">
        <v>1388</v>
      </c>
      <c r="B1144" t="s">
        <v>4784</v>
      </c>
      <c r="C1144" t="s">
        <v>3346</v>
      </c>
      <c r="D1144">
        <v>0.1</v>
      </c>
      <c r="E1144">
        <v>0.08</v>
      </c>
      <c r="F1144">
        <v>0.45</v>
      </c>
      <c r="G1144">
        <v>0.38</v>
      </c>
      <c r="H1144">
        <v>0.4</v>
      </c>
      <c r="I1144">
        <v>0.78</v>
      </c>
      <c r="J1144">
        <v>0.98</v>
      </c>
      <c r="K1144">
        <v>0.68</v>
      </c>
      <c r="L1144" s="83">
        <v>0.35</v>
      </c>
      <c r="M1144">
        <v>0.05</v>
      </c>
      <c r="N1144">
        <v>0.05</v>
      </c>
      <c r="O1144">
        <v>0</v>
      </c>
      <c r="P1144" t="s">
        <v>5312</v>
      </c>
      <c r="Q1144" t="s">
        <v>5317</v>
      </c>
      <c r="R1144" t="s">
        <v>5314</v>
      </c>
      <c r="S1144" t="s">
        <v>5315</v>
      </c>
      <c r="T1144" t="s">
        <v>5315</v>
      </c>
    </row>
    <row r="1145" spans="1:20" x14ac:dyDescent="0.25">
      <c r="A1145" s="83" t="s">
        <v>1394</v>
      </c>
      <c r="B1145" t="s">
        <v>4785</v>
      </c>
      <c r="C1145" t="s">
        <v>3346</v>
      </c>
      <c r="D1145">
        <v>0.1</v>
      </c>
      <c r="E1145">
        <v>0.08</v>
      </c>
      <c r="F1145">
        <v>0.45</v>
      </c>
      <c r="G1145">
        <v>0.38</v>
      </c>
      <c r="H1145">
        <v>0.4</v>
      </c>
      <c r="I1145">
        <v>0.78</v>
      </c>
      <c r="J1145">
        <v>0.98</v>
      </c>
      <c r="K1145">
        <v>0.68</v>
      </c>
      <c r="L1145" s="83">
        <v>0.35</v>
      </c>
      <c r="M1145">
        <v>0.05</v>
      </c>
      <c r="N1145">
        <v>0.05</v>
      </c>
      <c r="O1145">
        <v>0</v>
      </c>
      <c r="P1145" t="s">
        <v>5312</v>
      </c>
      <c r="Q1145" t="s">
        <v>5317</v>
      </c>
      <c r="R1145" t="s">
        <v>5314</v>
      </c>
      <c r="S1145" t="s">
        <v>5315</v>
      </c>
      <c r="T1145" t="s">
        <v>5315</v>
      </c>
    </row>
    <row r="1146" spans="1:20" x14ac:dyDescent="0.25">
      <c r="A1146" s="83" t="s">
        <v>1406</v>
      </c>
      <c r="B1146" t="s">
        <v>4786</v>
      </c>
      <c r="C1146" t="s">
        <v>3346</v>
      </c>
      <c r="D1146">
        <v>0.14000000000000001</v>
      </c>
      <c r="E1146">
        <v>0.11</v>
      </c>
      <c r="F1146">
        <v>0.63</v>
      </c>
      <c r="G1146">
        <v>0.53</v>
      </c>
      <c r="H1146">
        <v>0.56000000000000005</v>
      </c>
      <c r="I1146">
        <v>1.0900000000000001</v>
      </c>
      <c r="J1146">
        <v>1.37</v>
      </c>
      <c r="K1146">
        <v>0.95</v>
      </c>
      <c r="L1146" s="83">
        <v>0.49</v>
      </c>
      <c r="M1146">
        <v>7.0000000000000007E-2</v>
      </c>
      <c r="N1146">
        <v>7.0000000000000007E-2</v>
      </c>
      <c r="O1146">
        <v>0</v>
      </c>
      <c r="P1146" t="s">
        <v>5312</v>
      </c>
      <c r="Q1146" t="s">
        <v>5317</v>
      </c>
      <c r="R1146" t="s">
        <v>5314</v>
      </c>
      <c r="S1146" t="s">
        <v>5315</v>
      </c>
      <c r="T1146" t="s">
        <v>5315</v>
      </c>
    </row>
    <row r="1147" spans="1:20" x14ac:dyDescent="0.25">
      <c r="A1147" s="83" t="s">
        <v>1411</v>
      </c>
      <c r="B1147" t="s">
        <v>4787</v>
      </c>
      <c r="C1147" t="s">
        <v>3346</v>
      </c>
      <c r="D1147">
        <v>0.14000000000000001</v>
      </c>
      <c r="E1147">
        <v>0.11</v>
      </c>
      <c r="F1147">
        <v>0.63</v>
      </c>
      <c r="G1147">
        <v>0.53</v>
      </c>
      <c r="H1147">
        <v>0.56000000000000005</v>
      </c>
      <c r="I1147">
        <v>1.0900000000000001</v>
      </c>
      <c r="J1147">
        <v>1.37</v>
      </c>
      <c r="K1147">
        <v>0.95</v>
      </c>
      <c r="L1147" s="83">
        <v>0.49</v>
      </c>
      <c r="M1147">
        <v>7.0000000000000007E-2</v>
      </c>
      <c r="N1147">
        <v>7.0000000000000007E-2</v>
      </c>
      <c r="O1147">
        <v>0</v>
      </c>
      <c r="P1147" t="s">
        <v>5312</v>
      </c>
      <c r="Q1147" t="s">
        <v>5317</v>
      </c>
      <c r="R1147" t="s">
        <v>5314</v>
      </c>
      <c r="S1147" t="s">
        <v>5315</v>
      </c>
      <c r="T1147" t="s">
        <v>5315</v>
      </c>
    </row>
    <row r="1148" spans="1:20" x14ac:dyDescent="0.25">
      <c r="A1148" s="83" t="s">
        <v>1417</v>
      </c>
      <c r="B1148" t="s">
        <v>4788</v>
      </c>
      <c r="C1148" t="s">
        <v>3346</v>
      </c>
      <c r="D1148">
        <v>0.06</v>
      </c>
      <c r="E1148">
        <v>0.05</v>
      </c>
      <c r="F1148">
        <v>0.27</v>
      </c>
      <c r="G1148">
        <v>0.23</v>
      </c>
      <c r="H1148">
        <v>0.24</v>
      </c>
      <c r="I1148">
        <v>0.47</v>
      </c>
      <c r="J1148">
        <v>0.59</v>
      </c>
      <c r="K1148">
        <v>0.41</v>
      </c>
      <c r="L1148" s="83">
        <v>0.21</v>
      </c>
      <c r="M1148">
        <v>0.03</v>
      </c>
      <c r="N1148">
        <v>0.03</v>
      </c>
      <c r="O1148">
        <v>0</v>
      </c>
      <c r="P1148" t="s">
        <v>5312</v>
      </c>
      <c r="Q1148" t="s">
        <v>5317</v>
      </c>
      <c r="R1148" t="s">
        <v>5314</v>
      </c>
      <c r="S1148" t="s">
        <v>5315</v>
      </c>
      <c r="T1148" t="s">
        <v>5315</v>
      </c>
    </row>
    <row r="1149" spans="1:20" x14ac:dyDescent="0.25">
      <c r="A1149" s="83" t="s">
        <v>1453</v>
      </c>
      <c r="B1149" t="s">
        <v>4789</v>
      </c>
      <c r="C1149" t="s">
        <v>3346</v>
      </c>
      <c r="D1149">
        <v>0</v>
      </c>
      <c r="E1149">
        <v>0</v>
      </c>
      <c r="F1149">
        <v>0</v>
      </c>
      <c r="G1149">
        <v>0</v>
      </c>
      <c r="H1149">
        <v>0</v>
      </c>
      <c r="I1149">
        <v>0</v>
      </c>
      <c r="J1149">
        <v>0</v>
      </c>
      <c r="K1149">
        <v>0</v>
      </c>
      <c r="L1149" s="83">
        <v>0</v>
      </c>
      <c r="M1149">
        <v>0</v>
      </c>
      <c r="N1149">
        <v>0</v>
      </c>
      <c r="O1149">
        <v>0</v>
      </c>
      <c r="P1149" t="s">
        <v>5312</v>
      </c>
      <c r="Q1149" t="s">
        <v>5317</v>
      </c>
      <c r="R1149" t="s">
        <v>5318</v>
      </c>
      <c r="S1149" t="s">
        <v>5315</v>
      </c>
      <c r="T1149" t="s">
        <v>5315</v>
      </c>
    </row>
    <row r="1150" spans="1:20" x14ac:dyDescent="0.25">
      <c r="A1150" s="83" t="s">
        <v>1276</v>
      </c>
      <c r="B1150" t="s">
        <v>4790</v>
      </c>
      <c r="C1150" t="s">
        <v>3346</v>
      </c>
      <c r="D1150">
        <v>0.79</v>
      </c>
      <c r="E1150">
        <v>1.0900000000000001</v>
      </c>
      <c r="F1150">
        <v>1.49</v>
      </c>
      <c r="G1150">
        <v>1.99</v>
      </c>
      <c r="H1150">
        <v>1.44</v>
      </c>
      <c r="I1150">
        <v>0.86</v>
      </c>
      <c r="J1150">
        <v>0.45</v>
      </c>
      <c r="K1150">
        <v>0.3</v>
      </c>
      <c r="L1150" s="83">
        <v>0.3</v>
      </c>
      <c r="M1150">
        <v>0.28000000000000003</v>
      </c>
      <c r="N1150">
        <v>0.32</v>
      </c>
      <c r="O1150">
        <v>0.61</v>
      </c>
      <c r="P1150" t="s">
        <v>5312</v>
      </c>
      <c r="Q1150" t="s">
        <v>5317</v>
      </c>
      <c r="R1150" t="s">
        <v>5314</v>
      </c>
      <c r="S1150" t="s">
        <v>5315</v>
      </c>
      <c r="T1150" t="s">
        <v>5315</v>
      </c>
    </row>
    <row r="1151" spans="1:20" x14ac:dyDescent="0.25">
      <c r="A1151" s="83" t="s">
        <v>1257</v>
      </c>
      <c r="B1151" t="s">
        <v>4791</v>
      </c>
      <c r="C1151" t="s">
        <v>3346</v>
      </c>
      <c r="D1151">
        <v>0.76</v>
      </c>
      <c r="E1151">
        <v>1.29</v>
      </c>
      <c r="F1151">
        <v>1.69</v>
      </c>
      <c r="G1151">
        <v>1.92</v>
      </c>
      <c r="H1151">
        <v>2</v>
      </c>
      <c r="I1151">
        <v>1.58</v>
      </c>
      <c r="J1151">
        <v>1.28</v>
      </c>
      <c r="K1151">
        <v>1.0900000000000001</v>
      </c>
      <c r="L1151" s="83">
        <v>1.06</v>
      </c>
      <c r="M1151">
        <v>0.74</v>
      </c>
      <c r="N1151">
        <v>0.87</v>
      </c>
      <c r="O1151">
        <v>0.73</v>
      </c>
      <c r="P1151" t="s">
        <v>5312</v>
      </c>
      <c r="Q1151" t="s">
        <v>5317</v>
      </c>
      <c r="R1151" t="s">
        <v>5314</v>
      </c>
      <c r="S1151" t="s">
        <v>5315</v>
      </c>
      <c r="T1151" t="s">
        <v>5315</v>
      </c>
    </row>
    <row r="1152" spans="1:20" x14ac:dyDescent="0.25">
      <c r="A1152" s="83" t="s">
        <v>5920</v>
      </c>
      <c r="B1152" t="s">
        <v>5920</v>
      </c>
      <c r="C1152" t="s">
        <v>3360</v>
      </c>
      <c r="D1152">
        <v>0.99</v>
      </c>
      <c r="E1152">
        <v>0.99</v>
      </c>
      <c r="F1152">
        <v>0.99</v>
      </c>
      <c r="G1152">
        <v>0.99</v>
      </c>
      <c r="H1152">
        <v>0.99</v>
      </c>
      <c r="I1152">
        <v>0.99</v>
      </c>
      <c r="J1152">
        <v>0.99</v>
      </c>
      <c r="K1152">
        <v>0.99</v>
      </c>
      <c r="L1152" s="83">
        <v>0.99</v>
      </c>
      <c r="M1152">
        <v>0.99</v>
      </c>
      <c r="N1152">
        <v>0.99</v>
      </c>
      <c r="O1152">
        <v>0.99</v>
      </c>
      <c r="P1152" t="s">
        <v>5319</v>
      </c>
      <c r="Q1152" t="s">
        <v>5317</v>
      </c>
      <c r="R1152" t="s">
        <v>5314</v>
      </c>
      <c r="S1152" t="s">
        <v>5315</v>
      </c>
      <c r="T1152" t="s">
        <v>5315</v>
      </c>
    </row>
    <row r="1153" spans="1:20" x14ac:dyDescent="0.25">
      <c r="A1153" s="83" t="s">
        <v>5921</v>
      </c>
      <c r="B1153" t="s">
        <v>5921</v>
      </c>
      <c r="C1153" t="s">
        <v>3360</v>
      </c>
      <c r="D1153">
        <v>0.99</v>
      </c>
      <c r="E1153">
        <v>0.99</v>
      </c>
      <c r="F1153">
        <v>0.99</v>
      </c>
      <c r="G1153">
        <v>0.99</v>
      </c>
      <c r="H1153">
        <v>0.99</v>
      </c>
      <c r="I1153">
        <v>0.99</v>
      </c>
      <c r="J1153">
        <v>0.99</v>
      </c>
      <c r="K1153">
        <v>0.99</v>
      </c>
      <c r="L1153" s="83">
        <v>0.99</v>
      </c>
      <c r="M1153">
        <v>0.99</v>
      </c>
      <c r="N1153">
        <v>0.99</v>
      </c>
      <c r="O1153">
        <v>0.99</v>
      </c>
      <c r="P1153" t="s">
        <v>5319</v>
      </c>
      <c r="Q1153" t="s">
        <v>5317</v>
      </c>
      <c r="R1153" t="s">
        <v>5314</v>
      </c>
      <c r="S1153" t="s">
        <v>5315</v>
      </c>
      <c r="T1153" t="s">
        <v>5315</v>
      </c>
    </row>
    <row r="1154" spans="1:20" x14ac:dyDescent="0.25">
      <c r="A1154" s="83" t="s">
        <v>5922</v>
      </c>
      <c r="B1154" t="s">
        <v>5922</v>
      </c>
      <c r="C1154" t="s">
        <v>3360</v>
      </c>
      <c r="D1154">
        <v>0.99</v>
      </c>
      <c r="E1154">
        <v>0.99</v>
      </c>
      <c r="F1154">
        <v>0.99</v>
      </c>
      <c r="G1154">
        <v>0.99</v>
      </c>
      <c r="H1154">
        <v>0.99</v>
      </c>
      <c r="I1154">
        <v>0.99</v>
      </c>
      <c r="J1154">
        <v>0.99</v>
      </c>
      <c r="K1154">
        <v>0.99</v>
      </c>
      <c r="L1154" s="83">
        <v>0.99</v>
      </c>
      <c r="M1154">
        <v>0.99</v>
      </c>
      <c r="N1154">
        <v>0.99</v>
      </c>
      <c r="O1154">
        <v>0.99</v>
      </c>
      <c r="P1154" t="s">
        <v>5319</v>
      </c>
      <c r="Q1154" t="s">
        <v>5317</v>
      </c>
      <c r="R1154" t="s">
        <v>5314</v>
      </c>
      <c r="S1154" t="s">
        <v>5315</v>
      </c>
      <c r="T1154" t="s">
        <v>5315</v>
      </c>
    </row>
    <row r="1155" spans="1:20" x14ac:dyDescent="0.25">
      <c r="A1155" s="83" t="s">
        <v>5923</v>
      </c>
      <c r="B1155" t="s">
        <v>5923</v>
      </c>
      <c r="C1155" t="s">
        <v>3360</v>
      </c>
      <c r="D1155">
        <v>0.99</v>
      </c>
      <c r="E1155">
        <v>0.99</v>
      </c>
      <c r="F1155">
        <v>0.99</v>
      </c>
      <c r="G1155">
        <v>0.99</v>
      </c>
      <c r="H1155">
        <v>0.99</v>
      </c>
      <c r="I1155">
        <v>0.99</v>
      </c>
      <c r="J1155">
        <v>0.99</v>
      </c>
      <c r="K1155">
        <v>0.99</v>
      </c>
      <c r="L1155" s="83">
        <v>0.99</v>
      </c>
      <c r="M1155">
        <v>0.99</v>
      </c>
      <c r="N1155">
        <v>0.99</v>
      </c>
      <c r="O1155">
        <v>0.99</v>
      </c>
      <c r="P1155" t="s">
        <v>5319</v>
      </c>
      <c r="Q1155" t="s">
        <v>5317</v>
      </c>
      <c r="R1155" t="s">
        <v>5314</v>
      </c>
      <c r="S1155" t="s">
        <v>5315</v>
      </c>
      <c r="T1155" t="s">
        <v>5315</v>
      </c>
    </row>
    <row r="1156" spans="1:20" x14ac:dyDescent="0.25">
      <c r="A1156" s="83" t="s">
        <v>5924</v>
      </c>
      <c r="B1156" t="s">
        <v>5924</v>
      </c>
      <c r="C1156" t="s">
        <v>3360</v>
      </c>
      <c r="D1156">
        <v>0.99</v>
      </c>
      <c r="E1156">
        <v>0.99</v>
      </c>
      <c r="F1156">
        <v>0.99</v>
      </c>
      <c r="G1156">
        <v>0.99</v>
      </c>
      <c r="H1156">
        <v>0.99</v>
      </c>
      <c r="I1156">
        <v>0.99</v>
      </c>
      <c r="J1156">
        <v>0.99</v>
      </c>
      <c r="K1156">
        <v>0.99</v>
      </c>
      <c r="L1156" s="83">
        <v>0.99</v>
      </c>
      <c r="M1156">
        <v>0.99</v>
      </c>
      <c r="N1156">
        <v>0.99</v>
      </c>
      <c r="O1156">
        <v>0.99</v>
      </c>
      <c r="P1156" t="s">
        <v>5319</v>
      </c>
      <c r="Q1156" t="s">
        <v>5317</v>
      </c>
      <c r="R1156" t="s">
        <v>5314</v>
      </c>
      <c r="S1156" t="s">
        <v>5315</v>
      </c>
      <c r="T1156" t="s">
        <v>5315</v>
      </c>
    </row>
    <row r="1157" spans="1:20" x14ac:dyDescent="0.25">
      <c r="A1157" s="83" t="s">
        <v>5925</v>
      </c>
      <c r="B1157" t="s">
        <v>5925</v>
      </c>
      <c r="C1157" t="s">
        <v>3360</v>
      </c>
      <c r="D1157">
        <v>0.99</v>
      </c>
      <c r="E1157">
        <v>0.99</v>
      </c>
      <c r="F1157">
        <v>0.99</v>
      </c>
      <c r="G1157">
        <v>0.99</v>
      </c>
      <c r="H1157">
        <v>0.99</v>
      </c>
      <c r="I1157">
        <v>0.99</v>
      </c>
      <c r="J1157">
        <v>0.99</v>
      </c>
      <c r="K1157">
        <v>0.99</v>
      </c>
      <c r="L1157" s="83">
        <v>0.99</v>
      </c>
      <c r="M1157">
        <v>0.99</v>
      </c>
      <c r="N1157">
        <v>0.99</v>
      </c>
      <c r="O1157">
        <v>0.99</v>
      </c>
      <c r="P1157" t="s">
        <v>5319</v>
      </c>
      <c r="Q1157" t="s">
        <v>5317</v>
      </c>
      <c r="R1157" t="s">
        <v>5314</v>
      </c>
      <c r="S1157" t="s">
        <v>5315</v>
      </c>
      <c r="T1157" t="s">
        <v>5315</v>
      </c>
    </row>
    <row r="1158" spans="1:20" x14ac:dyDescent="0.25">
      <c r="A1158" s="83" t="s">
        <v>5926</v>
      </c>
      <c r="B1158" t="s">
        <v>5926</v>
      </c>
      <c r="C1158" t="s">
        <v>3360</v>
      </c>
      <c r="D1158">
        <v>0.99</v>
      </c>
      <c r="E1158">
        <v>0.99</v>
      </c>
      <c r="F1158">
        <v>0.99</v>
      </c>
      <c r="G1158">
        <v>0.99</v>
      </c>
      <c r="H1158">
        <v>0.99</v>
      </c>
      <c r="I1158">
        <v>0.99</v>
      </c>
      <c r="J1158">
        <v>0.99</v>
      </c>
      <c r="K1158">
        <v>0.99</v>
      </c>
      <c r="L1158" s="83">
        <v>0.99</v>
      </c>
      <c r="M1158">
        <v>0.99</v>
      </c>
      <c r="N1158">
        <v>0.99</v>
      </c>
      <c r="O1158">
        <v>0.99</v>
      </c>
      <c r="P1158" t="s">
        <v>5319</v>
      </c>
      <c r="Q1158" t="s">
        <v>5317</v>
      </c>
      <c r="R1158" t="s">
        <v>5314</v>
      </c>
      <c r="S1158" t="s">
        <v>5315</v>
      </c>
      <c r="T1158" t="s">
        <v>5315</v>
      </c>
    </row>
    <row r="1159" spans="1:20" x14ac:dyDescent="0.25">
      <c r="A1159" s="83" t="s">
        <v>5927</v>
      </c>
      <c r="B1159" t="s">
        <v>5927</v>
      </c>
      <c r="C1159" t="s">
        <v>3360</v>
      </c>
      <c r="D1159">
        <v>0.99</v>
      </c>
      <c r="E1159">
        <v>0.99</v>
      </c>
      <c r="F1159">
        <v>0.99</v>
      </c>
      <c r="G1159">
        <v>0.99</v>
      </c>
      <c r="H1159">
        <v>0.99</v>
      </c>
      <c r="I1159">
        <v>0.99</v>
      </c>
      <c r="J1159">
        <v>0.99</v>
      </c>
      <c r="K1159">
        <v>0.99</v>
      </c>
      <c r="L1159" s="83">
        <v>0.99</v>
      </c>
      <c r="M1159">
        <v>0.99</v>
      </c>
      <c r="N1159">
        <v>0.99</v>
      </c>
      <c r="O1159">
        <v>0.99</v>
      </c>
      <c r="P1159" t="s">
        <v>5319</v>
      </c>
      <c r="Q1159" t="s">
        <v>5317</v>
      </c>
      <c r="R1159" t="s">
        <v>5314</v>
      </c>
      <c r="S1159" t="s">
        <v>5315</v>
      </c>
      <c r="T1159" t="s">
        <v>5315</v>
      </c>
    </row>
    <row r="1160" spans="1:20" x14ac:dyDescent="0.25">
      <c r="A1160" s="83" t="s">
        <v>5928</v>
      </c>
      <c r="B1160" t="s">
        <v>5928</v>
      </c>
      <c r="C1160" t="s">
        <v>3360</v>
      </c>
      <c r="D1160">
        <v>0.99</v>
      </c>
      <c r="E1160">
        <v>0.99</v>
      </c>
      <c r="F1160">
        <v>0.99</v>
      </c>
      <c r="G1160">
        <v>0.99</v>
      </c>
      <c r="H1160">
        <v>0.99</v>
      </c>
      <c r="I1160">
        <v>0.99</v>
      </c>
      <c r="J1160">
        <v>0.99</v>
      </c>
      <c r="K1160">
        <v>0.99</v>
      </c>
      <c r="L1160" s="83">
        <v>0.99</v>
      </c>
      <c r="M1160">
        <v>0.99</v>
      </c>
      <c r="N1160">
        <v>0.99</v>
      </c>
      <c r="O1160">
        <v>0.99</v>
      </c>
      <c r="P1160" t="s">
        <v>5319</v>
      </c>
      <c r="Q1160" t="s">
        <v>5317</v>
      </c>
      <c r="R1160" t="s">
        <v>5314</v>
      </c>
      <c r="S1160" t="s">
        <v>5315</v>
      </c>
      <c r="T1160" t="s">
        <v>5315</v>
      </c>
    </row>
    <row r="1161" spans="1:20" x14ac:dyDescent="0.25">
      <c r="A1161" s="83" t="s">
        <v>5929</v>
      </c>
      <c r="B1161" t="s">
        <v>5929</v>
      </c>
      <c r="C1161" t="s">
        <v>3360</v>
      </c>
      <c r="D1161">
        <v>0.99</v>
      </c>
      <c r="E1161">
        <v>0.99</v>
      </c>
      <c r="F1161">
        <v>0.99</v>
      </c>
      <c r="G1161">
        <v>0.99</v>
      </c>
      <c r="H1161">
        <v>0.99</v>
      </c>
      <c r="I1161">
        <v>0.99</v>
      </c>
      <c r="J1161">
        <v>0.99</v>
      </c>
      <c r="K1161">
        <v>0.99</v>
      </c>
      <c r="L1161" s="83">
        <v>0.99</v>
      </c>
      <c r="M1161">
        <v>0.99</v>
      </c>
      <c r="N1161">
        <v>0.99</v>
      </c>
      <c r="O1161">
        <v>0.99</v>
      </c>
      <c r="P1161" t="s">
        <v>5319</v>
      </c>
      <c r="Q1161" t="s">
        <v>5317</v>
      </c>
      <c r="R1161" t="s">
        <v>5314</v>
      </c>
      <c r="S1161" t="s">
        <v>5315</v>
      </c>
      <c r="T1161" t="s">
        <v>5315</v>
      </c>
    </row>
    <row r="1162" spans="1:20" x14ac:dyDescent="0.25">
      <c r="A1162" s="83" t="s">
        <v>5930</v>
      </c>
      <c r="B1162" t="s">
        <v>5930</v>
      </c>
      <c r="C1162" t="s">
        <v>3360</v>
      </c>
      <c r="D1162">
        <v>0.99</v>
      </c>
      <c r="E1162">
        <v>0.99</v>
      </c>
      <c r="F1162">
        <v>0.99</v>
      </c>
      <c r="G1162">
        <v>0.99</v>
      </c>
      <c r="H1162">
        <v>0.99</v>
      </c>
      <c r="I1162">
        <v>0.99</v>
      </c>
      <c r="J1162">
        <v>0.99</v>
      </c>
      <c r="K1162">
        <v>0.99</v>
      </c>
      <c r="L1162" s="83">
        <v>0.99</v>
      </c>
      <c r="M1162">
        <v>0.99</v>
      </c>
      <c r="N1162">
        <v>0.99</v>
      </c>
      <c r="O1162">
        <v>0.99</v>
      </c>
      <c r="P1162" t="s">
        <v>5319</v>
      </c>
      <c r="Q1162" t="s">
        <v>5317</v>
      </c>
      <c r="R1162" t="s">
        <v>5314</v>
      </c>
      <c r="S1162" t="s">
        <v>5315</v>
      </c>
      <c r="T1162" t="s">
        <v>5315</v>
      </c>
    </row>
    <row r="1163" spans="1:20" x14ac:dyDescent="0.25">
      <c r="A1163" s="83" t="s">
        <v>5931</v>
      </c>
      <c r="B1163" t="s">
        <v>5931</v>
      </c>
      <c r="C1163" t="s">
        <v>3360</v>
      </c>
      <c r="D1163">
        <v>0.99</v>
      </c>
      <c r="E1163">
        <v>0.99</v>
      </c>
      <c r="F1163">
        <v>0.99</v>
      </c>
      <c r="G1163">
        <v>0.99</v>
      </c>
      <c r="H1163">
        <v>0.99</v>
      </c>
      <c r="I1163">
        <v>0.99</v>
      </c>
      <c r="J1163">
        <v>0.99</v>
      </c>
      <c r="K1163">
        <v>0.99</v>
      </c>
      <c r="L1163" s="83">
        <v>0.99</v>
      </c>
      <c r="M1163">
        <v>0.99</v>
      </c>
      <c r="N1163">
        <v>0.99</v>
      </c>
      <c r="O1163">
        <v>0.99</v>
      </c>
      <c r="P1163" t="s">
        <v>5319</v>
      </c>
      <c r="Q1163" t="s">
        <v>5317</v>
      </c>
      <c r="R1163" t="s">
        <v>5314</v>
      </c>
      <c r="S1163" t="s">
        <v>5315</v>
      </c>
      <c r="T1163" t="s">
        <v>5315</v>
      </c>
    </row>
    <row r="1164" spans="1:20" x14ac:dyDescent="0.25">
      <c r="A1164" s="83" t="s">
        <v>5932</v>
      </c>
      <c r="B1164" t="s">
        <v>5932</v>
      </c>
      <c r="C1164" t="s">
        <v>3360</v>
      </c>
      <c r="D1164">
        <v>0.99</v>
      </c>
      <c r="E1164">
        <v>0.99</v>
      </c>
      <c r="F1164">
        <v>0.99</v>
      </c>
      <c r="G1164">
        <v>0.99</v>
      </c>
      <c r="H1164">
        <v>0.99</v>
      </c>
      <c r="I1164">
        <v>0.99</v>
      </c>
      <c r="J1164">
        <v>0.99</v>
      </c>
      <c r="K1164">
        <v>0.99</v>
      </c>
      <c r="L1164" s="83">
        <v>0.99</v>
      </c>
      <c r="M1164">
        <v>0.99</v>
      </c>
      <c r="N1164">
        <v>0.99</v>
      </c>
      <c r="O1164">
        <v>0.99</v>
      </c>
      <c r="P1164" t="s">
        <v>5319</v>
      </c>
      <c r="Q1164" t="s">
        <v>5317</v>
      </c>
      <c r="R1164" t="s">
        <v>5314</v>
      </c>
      <c r="S1164" t="s">
        <v>5315</v>
      </c>
      <c r="T1164" t="s">
        <v>5315</v>
      </c>
    </row>
    <row r="1165" spans="1:20" x14ac:dyDescent="0.25">
      <c r="A1165" s="83" t="s">
        <v>5933</v>
      </c>
      <c r="B1165" t="s">
        <v>5933</v>
      </c>
      <c r="C1165" t="s">
        <v>3360</v>
      </c>
      <c r="D1165">
        <v>9.99</v>
      </c>
      <c r="E1165">
        <v>9.99</v>
      </c>
      <c r="F1165">
        <v>9.99</v>
      </c>
      <c r="G1165">
        <v>9.99</v>
      </c>
      <c r="H1165">
        <v>9.99</v>
      </c>
      <c r="I1165">
        <v>9.99</v>
      </c>
      <c r="J1165">
        <v>9.99</v>
      </c>
      <c r="K1165">
        <v>9.99</v>
      </c>
      <c r="L1165" s="83">
        <v>9.99</v>
      </c>
      <c r="M1165">
        <v>9.99</v>
      </c>
      <c r="N1165">
        <v>9.99</v>
      </c>
      <c r="O1165">
        <v>9.99</v>
      </c>
      <c r="P1165" t="s">
        <v>5319</v>
      </c>
      <c r="Q1165" t="s">
        <v>5317</v>
      </c>
      <c r="R1165" t="s">
        <v>5314</v>
      </c>
      <c r="S1165" t="s">
        <v>5315</v>
      </c>
      <c r="T1165" t="s">
        <v>5315</v>
      </c>
    </row>
    <row r="1166" spans="1:20" x14ac:dyDescent="0.25">
      <c r="A1166" s="83" t="s">
        <v>5934</v>
      </c>
      <c r="B1166" t="s">
        <v>5934</v>
      </c>
      <c r="C1166" t="s">
        <v>3360</v>
      </c>
      <c r="D1166">
        <v>0.99</v>
      </c>
      <c r="E1166">
        <v>0.99</v>
      </c>
      <c r="F1166">
        <v>0.99</v>
      </c>
      <c r="G1166">
        <v>0.99</v>
      </c>
      <c r="H1166">
        <v>0.99</v>
      </c>
      <c r="I1166">
        <v>0.99</v>
      </c>
      <c r="J1166">
        <v>0.99</v>
      </c>
      <c r="K1166">
        <v>0.99</v>
      </c>
      <c r="L1166" s="83">
        <v>0.99</v>
      </c>
      <c r="M1166">
        <v>0.99</v>
      </c>
      <c r="N1166">
        <v>0.99</v>
      </c>
      <c r="O1166">
        <v>0.99</v>
      </c>
      <c r="P1166" t="s">
        <v>5319</v>
      </c>
      <c r="Q1166" t="s">
        <v>5317</v>
      </c>
      <c r="R1166" t="s">
        <v>5314</v>
      </c>
      <c r="S1166" t="s">
        <v>5315</v>
      </c>
      <c r="T1166" t="s">
        <v>5315</v>
      </c>
    </row>
    <row r="1167" spans="1:20" x14ac:dyDescent="0.25">
      <c r="A1167" s="83" t="s">
        <v>5935</v>
      </c>
      <c r="B1167" t="s">
        <v>5935</v>
      </c>
      <c r="C1167" t="s">
        <v>3360</v>
      </c>
      <c r="D1167">
        <v>0.99</v>
      </c>
      <c r="E1167">
        <v>0.99</v>
      </c>
      <c r="F1167">
        <v>0.99</v>
      </c>
      <c r="G1167">
        <v>0.99</v>
      </c>
      <c r="H1167">
        <v>0.99</v>
      </c>
      <c r="I1167">
        <v>0.99</v>
      </c>
      <c r="J1167">
        <v>0.99</v>
      </c>
      <c r="K1167">
        <v>0.99</v>
      </c>
      <c r="L1167" s="83">
        <v>0.99</v>
      </c>
      <c r="M1167">
        <v>0.99</v>
      </c>
      <c r="N1167">
        <v>0.99</v>
      </c>
      <c r="O1167">
        <v>0.99</v>
      </c>
      <c r="P1167" t="s">
        <v>5319</v>
      </c>
      <c r="Q1167" t="s">
        <v>5317</v>
      </c>
      <c r="R1167" t="s">
        <v>5314</v>
      </c>
      <c r="S1167" t="s">
        <v>5315</v>
      </c>
      <c r="T1167" t="s">
        <v>5315</v>
      </c>
    </row>
    <row r="1168" spans="1:20" x14ac:dyDescent="0.25">
      <c r="A1168" s="83" t="s">
        <v>5936</v>
      </c>
      <c r="B1168" t="s">
        <v>5936</v>
      </c>
      <c r="C1168" t="s">
        <v>3360</v>
      </c>
      <c r="D1168">
        <v>0.99</v>
      </c>
      <c r="E1168">
        <v>0.99</v>
      </c>
      <c r="F1168">
        <v>0.99</v>
      </c>
      <c r="G1168">
        <v>0.99</v>
      </c>
      <c r="H1168">
        <v>0.99</v>
      </c>
      <c r="I1168">
        <v>0.99</v>
      </c>
      <c r="J1168">
        <v>0.99</v>
      </c>
      <c r="K1168">
        <v>0.99</v>
      </c>
      <c r="L1168" s="83">
        <v>0.99</v>
      </c>
      <c r="M1168">
        <v>0.99</v>
      </c>
      <c r="N1168">
        <v>0.99</v>
      </c>
      <c r="O1168">
        <v>0.99</v>
      </c>
      <c r="P1168" t="s">
        <v>5319</v>
      </c>
      <c r="Q1168" t="s">
        <v>5317</v>
      </c>
      <c r="R1168" t="s">
        <v>5314</v>
      </c>
      <c r="S1168" t="s">
        <v>5315</v>
      </c>
      <c r="T1168" t="s">
        <v>5315</v>
      </c>
    </row>
    <row r="1169" spans="1:20" x14ac:dyDescent="0.25">
      <c r="A1169" s="83" t="s">
        <v>5937</v>
      </c>
      <c r="B1169" t="s">
        <v>5937</v>
      </c>
      <c r="C1169" t="s">
        <v>3360</v>
      </c>
      <c r="D1169">
        <v>9.99</v>
      </c>
      <c r="E1169">
        <v>9.99</v>
      </c>
      <c r="F1169">
        <v>9.99</v>
      </c>
      <c r="G1169">
        <v>9.99</v>
      </c>
      <c r="H1169">
        <v>9.99</v>
      </c>
      <c r="I1169">
        <v>9.99</v>
      </c>
      <c r="J1169">
        <v>9.99</v>
      </c>
      <c r="K1169">
        <v>9.99</v>
      </c>
      <c r="L1169" s="83">
        <v>9.99</v>
      </c>
      <c r="M1169">
        <v>9.99</v>
      </c>
      <c r="N1169">
        <v>9.99</v>
      </c>
      <c r="O1169">
        <v>9.99</v>
      </c>
      <c r="P1169" t="s">
        <v>5319</v>
      </c>
      <c r="Q1169" t="s">
        <v>5317</v>
      </c>
      <c r="R1169" t="s">
        <v>5314</v>
      </c>
      <c r="S1169" t="s">
        <v>5315</v>
      </c>
      <c r="T1169" t="s">
        <v>5315</v>
      </c>
    </row>
    <row r="1170" spans="1:20" x14ac:dyDescent="0.25">
      <c r="A1170" s="83" t="s">
        <v>5938</v>
      </c>
      <c r="B1170" t="s">
        <v>5938</v>
      </c>
      <c r="C1170" t="s">
        <v>3360</v>
      </c>
      <c r="D1170">
        <v>0.99</v>
      </c>
      <c r="E1170">
        <v>0.99</v>
      </c>
      <c r="F1170">
        <v>0.99</v>
      </c>
      <c r="G1170">
        <v>0.99</v>
      </c>
      <c r="H1170">
        <v>0.99</v>
      </c>
      <c r="I1170">
        <v>0.99</v>
      </c>
      <c r="J1170">
        <v>0.99</v>
      </c>
      <c r="K1170">
        <v>0.99</v>
      </c>
      <c r="L1170" s="83">
        <v>0.99</v>
      </c>
      <c r="M1170">
        <v>0.99</v>
      </c>
      <c r="N1170">
        <v>0.99</v>
      </c>
      <c r="O1170">
        <v>0.99</v>
      </c>
      <c r="P1170" t="s">
        <v>5319</v>
      </c>
      <c r="Q1170" t="s">
        <v>5317</v>
      </c>
      <c r="R1170" t="s">
        <v>5314</v>
      </c>
      <c r="S1170" t="s">
        <v>5315</v>
      </c>
      <c r="T1170" t="s">
        <v>5315</v>
      </c>
    </row>
    <row r="1171" spans="1:20" x14ac:dyDescent="0.25">
      <c r="A1171" s="83" t="s">
        <v>5939</v>
      </c>
      <c r="B1171" t="s">
        <v>7655</v>
      </c>
      <c r="C1171" t="s">
        <v>3360</v>
      </c>
      <c r="D1171">
        <v>0.99</v>
      </c>
      <c r="E1171">
        <v>0.99</v>
      </c>
      <c r="F1171">
        <v>0.99</v>
      </c>
      <c r="G1171">
        <v>0.99</v>
      </c>
      <c r="H1171">
        <v>0.99</v>
      </c>
      <c r="I1171">
        <v>0.99</v>
      </c>
      <c r="J1171">
        <v>0.99</v>
      </c>
      <c r="K1171">
        <v>0.99</v>
      </c>
      <c r="L1171" s="83">
        <v>0.99</v>
      </c>
      <c r="M1171">
        <v>0.99</v>
      </c>
      <c r="N1171">
        <v>0.99</v>
      </c>
      <c r="O1171">
        <v>0.99</v>
      </c>
      <c r="P1171" t="s">
        <v>5319</v>
      </c>
      <c r="Q1171" t="s">
        <v>5317</v>
      </c>
      <c r="R1171" t="s">
        <v>5314</v>
      </c>
      <c r="S1171" t="s">
        <v>5315</v>
      </c>
      <c r="T1171" t="s">
        <v>5315</v>
      </c>
    </row>
    <row r="1172" spans="1:20" x14ac:dyDescent="0.25">
      <c r="A1172" s="83" t="s">
        <v>5940</v>
      </c>
      <c r="B1172" t="s">
        <v>5940</v>
      </c>
      <c r="C1172" t="s">
        <v>3360</v>
      </c>
      <c r="D1172">
        <v>0.99</v>
      </c>
      <c r="E1172">
        <v>0.99</v>
      </c>
      <c r="F1172">
        <v>0.99</v>
      </c>
      <c r="G1172">
        <v>0.99</v>
      </c>
      <c r="H1172">
        <v>0.99</v>
      </c>
      <c r="I1172">
        <v>0.99</v>
      </c>
      <c r="J1172">
        <v>0.99</v>
      </c>
      <c r="K1172">
        <v>0.99</v>
      </c>
      <c r="L1172" s="83">
        <v>0.99</v>
      </c>
      <c r="M1172">
        <v>0.99</v>
      </c>
      <c r="N1172">
        <v>0.99</v>
      </c>
      <c r="O1172">
        <v>0.99</v>
      </c>
      <c r="P1172" t="s">
        <v>5319</v>
      </c>
      <c r="Q1172" t="s">
        <v>5317</v>
      </c>
      <c r="R1172" t="s">
        <v>5314</v>
      </c>
      <c r="S1172" t="s">
        <v>5315</v>
      </c>
      <c r="T1172" t="s">
        <v>5315</v>
      </c>
    </row>
    <row r="1173" spans="1:20" x14ac:dyDescent="0.25">
      <c r="A1173" s="83" t="s">
        <v>5941</v>
      </c>
      <c r="B1173" t="s">
        <v>5941</v>
      </c>
      <c r="C1173" t="s">
        <v>3360</v>
      </c>
      <c r="D1173">
        <v>0.99</v>
      </c>
      <c r="E1173">
        <v>0.99</v>
      </c>
      <c r="F1173">
        <v>0.99</v>
      </c>
      <c r="G1173">
        <v>0.99</v>
      </c>
      <c r="H1173">
        <v>0.99</v>
      </c>
      <c r="I1173">
        <v>0.99</v>
      </c>
      <c r="J1173">
        <v>0.99</v>
      </c>
      <c r="K1173">
        <v>0.99</v>
      </c>
      <c r="L1173" s="83">
        <v>0.99</v>
      </c>
      <c r="M1173">
        <v>0.99</v>
      </c>
      <c r="N1173">
        <v>0.99</v>
      </c>
      <c r="O1173">
        <v>0.99</v>
      </c>
      <c r="P1173" t="s">
        <v>5319</v>
      </c>
      <c r="Q1173" t="s">
        <v>5317</v>
      </c>
      <c r="R1173" t="s">
        <v>5314</v>
      </c>
      <c r="S1173" t="s">
        <v>5315</v>
      </c>
      <c r="T1173" t="s">
        <v>5315</v>
      </c>
    </row>
    <row r="1174" spans="1:20" x14ac:dyDescent="0.25">
      <c r="A1174" s="83" t="s">
        <v>5942</v>
      </c>
      <c r="B1174" t="s">
        <v>5942</v>
      </c>
      <c r="C1174" t="s">
        <v>3360</v>
      </c>
      <c r="D1174">
        <v>9.99</v>
      </c>
      <c r="E1174">
        <v>9.99</v>
      </c>
      <c r="F1174">
        <v>9.99</v>
      </c>
      <c r="G1174">
        <v>9.99</v>
      </c>
      <c r="H1174">
        <v>9.99</v>
      </c>
      <c r="I1174">
        <v>9.99</v>
      </c>
      <c r="J1174">
        <v>9.99</v>
      </c>
      <c r="K1174">
        <v>9.99</v>
      </c>
      <c r="L1174" s="83">
        <v>9.99</v>
      </c>
      <c r="M1174">
        <v>9.99</v>
      </c>
      <c r="N1174">
        <v>9.99</v>
      </c>
      <c r="O1174">
        <v>9.99</v>
      </c>
      <c r="P1174" t="s">
        <v>5319</v>
      </c>
      <c r="Q1174" t="s">
        <v>5317</v>
      </c>
      <c r="R1174" t="s">
        <v>5314</v>
      </c>
      <c r="S1174" t="s">
        <v>5315</v>
      </c>
      <c r="T1174" t="s">
        <v>5315</v>
      </c>
    </row>
    <row r="1175" spans="1:20" x14ac:dyDescent="0.25">
      <c r="A1175" s="83" t="s">
        <v>5943</v>
      </c>
      <c r="B1175" t="s">
        <v>5943</v>
      </c>
      <c r="C1175" t="s">
        <v>3360</v>
      </c>
      <c r="D1175">
        <v>9.99</v>
      </c>
      <c r="E1175">
        <v>9.99</v>
      </c>
      <c r="F1175">
        <v>9.99</v>
      </c>
      <c r="G1175">
        <v>9.99</v>
      </c>
      <c r="H1175">
        <v>9.99</v>
      </c>
      <c r="I1175">
        <v>9.99</v>
      </c>
      <c r="J1175">
        <v>9.99</v>
      </c>
      <c r="K1175">
        <v>9.99</v>
      </c>
      <c r="L1175" s="83">
        <v>9.99</v>
      </c>
      <c r="M1175">
        <v>9.99</v>
      </c>
      <c r="N1175">
        <v>9.99</v>
      </c>
      <c r="O1175">
        <v>9.99</v>
      </c>
      <c r="P1175" t="s">
        <v>5319</v>
      </c>
      <c r="Q1175" t="s">
        <v>5317</v>
      </c>
      <c r="R1175" t="s">
        <v>5314</v>
      </c>
      <c r="S1175" t="s">
        <v>5315</v>
      </c>
      <c r="T1175" t="s">
        <v>5315</v>
      </c>
    </row>
    <row r="1176" spans="1:20" x14ac:dyDescent="0.25">
      <c r="A1176" s="83" t="s">
        <v>5944</v>
      </c>
      <c r="B1176" t="s">
        <v>5944</v>
      </c>
      <c r="C1176" t="s">
        <v>3360</v>
      </c>
      <c r="D1176">
        <v>0.99</v>
      </c>
      <c r="E1176">
        <v>0.99</v>
      </c>
      <c r="F1176">
        <v>0.99</v>
      </c>
      <c r="G1176">
        <v>0.99</v>
      </c>
      <c r="H1176">
        <v>0.99</v>
      </c>
      <c r="I1176">
        <v>0.99</v>
      </c>
      <c r="J1176">
        <v>0.99</v>
      </c>
      <c r="K1176">
        <v>0.99</v>
      </c>
      <c r="L1176" s="83">
        <v>0.99</v>
      </c>
      <c r="M1176">
        <v>0.99</v>
      </c>
      <c r="N1176">
        <v>0.99</v>
      </c>
      <c r="O1176">
        <v>0.99</v>
      </c>
      <c r="P1176" t="s">
        <v>5319</v>
      </c>
      <c r="Q1176" t="s">
        <v>5317</v>
      </c>
      <c r="R1176" t="s">
        <v>5314</v>
      </c>
      <c r="S1176" t="s">
        <v>5315</v>
      </c>
      <c r="T1176" t="s">
        <v>5315</v>
      </c>
    </row>
    <row r="1177" spans="1:20" x14ac:dyDescent="0.25">
      <c r="A1177" s="83" t="s">
        <v>5945</v>
      </c>
      <c r="B1177" t="s">
        <v>5945</v>
      </c>
      <c r="C1177" t="s">
        <v>3360</v>
      </c>
      <c r="D1177">
        <v>0.99</v>
      </c>
      <c r="E1177">
        <v>0.99</v>
      </c>
      <c r="F1177">
        <v>0.99</v>
      </c>
      <c r="G1177">
        <v>0.99</v>
      </c>
      <c r="H1177">
        <v>0.99</v>
      </c>
      <c r="I1177">
        <v>0.99</v>
      </c>
      <c r="J1177">
        <v>0.99</v>
      </c>
      <c r="K1177">
        <v>0.99</v>
      </c>
      <c r="L1177" s="83">
        <v>0.99</v>
      </c>
      <c r="M1177">
        <v>0.99</v>
      </c>
      <c r="N1177">
        <v>0.99</v>
      </c>
      <c r="O1177">
        <v>0.99</v>
      </c>
      <c r="P1177" t="s">
        <v>5319</v>
      </c>
      <c r="Q1177" t="s">
        <v>5317</v>
      </c>
      <c r="R1177" t="s">
        <v>5314</v>
      </c>
      <c r="S1177" t="s">
        <v>5315</v>
      </c>
      <c r="T1177" t="s">
        <v>5315</v>
      </c>
    </row>
    <row r="1178" spans="1:20" x14ac:dyDescent="0.25">
      <c r="A1178" s="83" t="s">
        <v>5946</v>
      </c>
      <c r="B1178" t="s">
        <v>5946</v>
      </c>
      <c r="C1178" t="s">
        <v>3360</v>
      </c>
      <c r="D1178">
        <v>0.99</v>
      </c>
      <c r="E1178">
        <v>0.99</v>
      </c>
      <c r="F1178">
        <v>0.99</v>
      </c>
      <c r="G1178">
        <v>0.99</v>
      </c>
      <c r="H1178">
        <v>0.99</v>
      </c>
      <c r="I1178">
        <v>0.99</v>
      </c>
      <c r="J1178">
        <v>0.99</v>
      </c>
      <c r="K1178">
        <v>0.99</v>
      </c>
      <c r="L1178" s="83">
        <v>0.99</v>
      </c>
      <c r="M1178">
        <v>0.99</v>
      </c>
      <c r="N1178">
        <v>0.99</v>
      </c>
      <c r="O1178">
        <v>0.99</v>
      </c>
      <c r="P1178" t="s">
        <v>5319</v>
      </c>
      <c r="Q1178" t="s">
        <v>5317</v>
      </c>
      <c r="R1178" t="s">
        <v>5314</v>
      </c>
      <c r="S1178" t="s">
        <v>5315</v>
      </c>
      <c r="T1178" t="s">
        <v>5315</v>
      </c>
    </row>
    <row r="1179" spans="1:20" x14ac:dyDescent="0.25">
      <c r="A1179" s="83" t="s">
        <v>5947</v>
      </c>
      <c r="B1179" t="s">
        <v>5947</v>
      </c>
      <c r="C1179" t="s">
        <v>3360</v>
      </c>
      <c r="D1179">
        <v>9.99</v>
      </c>
      <c r="E1179">
        <v>9.99</v>
      </c>
      <c r="F1179">
        <v>9.99</v>
      </c>
      <c r="G1179">
        <v>9.99</v>
      </c>
      <c r="H1179">
        <v>9.99</v>
      </c>
      <c r="I1179">
        <v>9.99</v>
      </c>
      <c r="J1179">
        <v>9.99</v>
      </c>
      <c r="K1179">
        <v>9.99</v>
      </c>
      <c r="L1179" s="83">
        <v>9.99</v>
      </c>
      <c r="M1179">
        <v>9.99</v>
      </c>
      <c r="N1179">
        <v>9.99</v>
      </c>
      <c r="O1179">
        <v>9.99</v>
      </c>
      <c r="P1179" t="s">
        <v>5319</v>
      </c>
      <c r="Q1179" t="s">
        <v>5317</v>
      </c>
      <c r="R1179" t="s">
        <v>5314</v>
      </c>
      <c r="S1179" t="s">
        <v>5315</v>
      </c>
      <c r="T1179" t="s">
        <v>5315</v>
      </c>
    </row>
    <row r="1180" spans="1:20" x14ac:dyDescent="0.25">
      <c r="A1180" s="83" t="s">
        <v>5948</v>
      </c>
      <c r="B1180" t="s">
        <v>5948</v>
      </c>
      <c r="C1180" t="s">
        <v>3360</v>
      </c>
      <c r="D1180">
        <v>0.99</v>
      </c>
      <c r="E1180">
        <v>0.99</v>
      </c>
      <c r="F1180">
        <v>0.99</v>
      </c>
      <c r="G1180">
        <v>0.99</v>
      </c>
      <c r="H1180">
        <v>0.99</v>
      </c>
      <c r="I1180">
        <v>0.99</v>
      </c>
      <c r="J1180">
        <v>0.99</v>
      </c>
      <c r="K1180">
        <v>0.99</v>
      </c>
      <c r="L1180" s="83">
        <v>0.99</v>
      </c>
      <c r="M1180">
        <v>0.99</v>
      </c>
      <c r="N1180">
        <v>0.99</v>
      </c>
      <c r="O1180">
        <v>0.99</v>
      </c>
      <c r="P1180" t="s">
        <v>5319</v>
      </c>
      <c r="Q1180" t="s">
        <v>5317</v>
      </c>
      <c r="R1180" t="s">
        <v>5314</v>
      </c>
      <c r="S1180" t="s">
        <v>5315</v>
      </c>
      <c r="T1180" t="s">
        <v>5315</v>
      </c>
    </row>
    <row r="1181" spans="1:20" x14ac:dyDescent="0.25">
      <c r="A1181" s="83" t="s">
        <v>5949</v>
      </c>
      <c r="B1181" t="s">
        <v>5949</v>
      </c>
      <c r="C1181" t="s">
        <v>3360</v>
      </c>
      <c r="D1181">
        <v>0.99</v>
      </c>
      <c r="E1181">
        <v>0.99</v>
      </c>
      <c r="F1181">
        <v>0.99</v>
      </c>
      <c r="G1181">
        <v>0.99</v>
      </c>
      <c r="H1181">
        <v>0.99</v>
      </c>
      <c r="I1181">
        <v>0.99</v>
      </c>
      <c r="J1181">
        <v>0.99</v>
      </c>
      <c r="K1181">
        <v>0.99</v>
      </c>
      <c r="L1181" s="83">
        <v>0.99</v>
      </c>
      <c r="M1181">
        <v>0.99</v>
      </c>
      <c r="N1181">
        <v>0.99</v>
      </c>
      <c r="O1181">
        <v>0.99</v>
      </c>
      <c r="P1181" t="s">
        <v>5319</v>
      </c>
      <c r="Q1181" t="s">
        <v>5317</v>
      </c>
      <c r="R1181" t="s">
        <v>5314</v>
      </c>
      <c r="S1181" t="s">
        <v>5315</v>
      </c>
      <c r="T1181" t="s">
        <v>5315</v>
      </c>
    </row>
    <row r="1182" spans="1:20" x14ac:dyDescent="0.25">
      <c r="A1182" s="83" t="s">
        <v>5950</v>
      </c>
      <c r="B1182" t="s">
        <v>7352</v>
      </c>
      <c r="C1182" t="s">
        <v>3360</v>
      </c>
      <c r="D1182">
        <v>0.23</v>
      </c>
      <c r="E1182">
        <v>0.23</v>
      </c>
      <c r="F1182">
        <v>0.23</v>
      </c>
      <c r="G1182">
        <v>0.23</v>
      </c>
      <c r="H1182">
        <v>0.23</v>
      </c>
      <c r="I1182">
        <v>0.23</v>
      </c>
      <c r="J1182">
        <v>0.23</v>
      </c>
      <c r="K1182">
        <v>0.23</v>
      </c>
      <c r="L1182" s="83">
        <v>0.23</v>
      </c>
      <c r="M1182">
        <v>0.23</v>
      </c>
      <c r="N1182">
        <v>0.23</v>
      </c>
      <c r="O1182">
        <v>0.23</v>
      </c>
      <c r="P1182" t="s">
        <v>5319</v>
      </c>
      <c r="Q1182" t="s">
        <v>5317</v>
      </c>
      <c r="R1182" t="s">
        <v>5314</v>
      </c>
      <c r="S1182" t="s">
        <v>5315</v>
      </c>
      <c r="T1182" t="s">
        <v>5315</v>
      </c>
    </row>
    <row r="1183" spans="1:20" x14ac:dyDescent="0.25">
      <c r="A1183" s="83" t="s">
        <v>5951</v>
      </c>
      <c r="B1183" t="s">
        <v>5951</v>
      </c>
      <c r="C1183" t="s">
        <v>3360</v>
      </c>
      <c r="D1183">
        <v>0.99</v>
      </c>
      <c r="E1183">
        <v>0.99</v>
      </c>
      <c r="F1183">
        <v>0.99</v>
      </c>
      <c r="G1183">
        <v>0.99</v>
      </c>
      <c r="H1183">
        <v>0.99</v>
      </c>
      <c r="I1183">
        <v>0.99</v>
      </c>
      <c r="J1183">
        <v>0.99</v>
      </c>
      <c r="K1183">
        <v>0.99</v>
      </c>
      <c r="L1183" s="83">
        <v>0.99</v>
      </c>
      <c r="M1183">
        <v>0.99</v>
      </c>
      <c r="N1183">
        <v>0.99</v>
      </c>
      <c r="O1183">
        <v>0.99</v>
      </c>
      <c r="P1183" t="s">
        <v>5319</v>
      </c>
      <c r="Q1183" t="s">
        <v>5317</v>
      </c>
      <c r="R1183" t="s">
        <v>5314</v>
      </c>
      <c r="S1183" t="s">
        <v>5315</v>
      </c>
      <c r="T1183" t="s">
        <v>5315</v>
      </c>
    </row>
    <row r="1184" spans="1:20" x14ac:dyDescent="0.25">
      <c r="A1184" s="83" t="s">
        <v>5952</v>
      </c>
      <c r="B1184" t="s">
        <v>5952</v>
      </c>
      <c r="C1184" t="s">
        <v>3360</v>
      </c>
      <c r="D1184">
        <v>0.99</v>
      </c>
      <c r="E1184">
        <v>0.99</v>
      </c>
      <c r="F1184">
        <v>0.99</v>
      </c>
      <c r="G1184">
        <v>0.99</v>
      </c>
      <c r="H1184">
        <v>0.99</v>
      </c>
      <c r="I1184">
        <v>0.99</v>
      </c>
      <c r="J1184">
        <v>0.99</v>
      </c>
      <c r="K1184">
        <v>0.99</v>
      </c>
      <c r="L1184" s="83">
        <v>0.99</v>
      </c>
      <c r="M1184">
        <v>0.99</v>
      </c>
      <c r="N1184">
        <v>0.99</v>
      </c>
      <c r="O1184">
        <v>0.99</v>
      </c>
      <c r="P1184" t="s">
        <v>5319</v>
      </c>
      <c r="Q1184" t="s">
        <v>5317</v>
      </c>
      <c r="R1184" t="s">
        <v>5314</v>
      </c>
      <c r="S1184" t="s">
        <v>5315</v>
      </c>
      <c r="T1184" t="s">
        <v>5315</v>
      </c>
    </row>
    <row r="1185" spans="1:20" x14ac:dyDescent="0.25">
      <c r="A1185" s="83" t="s">
        <v>5953</v>
      </c>
      <c r="B1185" t="s">
        <v>5953</v>
      </c>
      <c r="C1185" t="s">
        <v>3360</v>
      </c>
      <c r="D1185">
        <v>0.99</v>
      </c>
      <c r="E1185">
        <v>0.99</v>
      </c>
      <c r="F1185">
        <v>0.99</v>
      </c>
      <c r="G1185">
        <v>0.99</v>
      </c>
      <c r="H1185">
        <v>0.99</v>
      </c>
      <c r="I1185">
        <v>0.99</v>
      </c>
      <c r="J1185">
        <v>0.99</v>
      </c>
      <c r="K1185">
        <v>0.99</v>
      </c>
      <c r="L1185" s="83">
        <v>0.99</v>
      </c>
      <c r="M1185">
        <v>0.99</v>
      </c>
      <c r="N1185">
        <v>0.99</v>
      </c>
      <c r="O1185">
        <v>0.99</v>
      </c>
      <c r="P1185" t="s">
        <v>5319</v>
      </c>
      <c r="Q1185" t="s">
        <v>5317</v>
      </c>
      <c r="R1185" t="s">
        <v>5314</v>
      </c>
      <c r="S1185" t="s">
        <v>5315</v>
      </c>
      <c r="T1185" t="s">
        <v>5315</v>
      </c>
    </row>
    <row r="1186" spans="1:20" x14ac:dyDescent="0.25">
      <c r="A1186" s="83" t="s">
        <v>5954</v>
      </c>
      <c r="B1186" t="s">
        <v>5954</v>
      </c>
      <c r="C1186" t="s">
        <v>3360</v>
      </c>
      <c r="D1186">
        <v>0.99</v>
      </c>
      <c r="E1186">
        <v>0.99</v>
      </c>
      <c r="F1186">
        <v>0.99</v>
      </c>
      <c r="G1186">
        <v>0.99</v>
      </c>
      <c r="H1186">
        <v>0.99</v>
      </c>
      <c r="I1186">
        <v>0.99</v>
      </c>
      <c r="J1186">
        <v>0.99</v>
      </c>
      <c r="K1186">
        <v>0.99</v>
      </c>
      <c r="L1186" s="83">
        <v>0.99</v>
      </c>
      <c r="M1186">
        <v>0.99</v>
      </c>
      <c r="N1186">
        <v>0.99</v>
      </c>
      <c r="O1186">
        <v>0.99</v>
      </c>
      <c r="P1186" t="s">
        <v>5319</v>
      </c>
      <c r="Q1186" t="s">
        <v>5317</v>
      </c>
      <c r="R1186" t="s">
        <v>5314</v>
      </c>
      <c r="S1186" t="s">
        <v>5315</v>
      </c>
      <c r="T1186" t="s">
        <v>5315</v>
      </c>
    </row>
    <row r="1187" spans="1:20" x14ac:dyDescent="0.25">
      <c r="A1187" s="83" t="s">
        <v>5955</v>
      </c>
      <c r="B1187" t="s">
        <v>5955</v>
      </c>
      <c r="C1187" t="s">
        <v>3360</v>
      </c>
      <c r="D1187">
        <v>0.99</v>
      </c>
      <c r="E1187">
        <v>0.99</v>
      </c>
      <c r="F1187">
        <v>0.99</v>
      </c>
      <c r="G1187">
        <v>0.99</v>
      </c>
      <c r="H1187">
        <v>0.99</v>
      </c>
      <c r="I1187">
        <v>0.99</v>
      </c>
      <c r="J1187">
        <v>0.99</v>
      </c>
      <c r="K1187">
        <v>0.99</v>
      </c>
      <c r="L1187" s="83">
        <v>0.99</v>
      </c>
      <c r="M1187">
        <v>0.99</v>
      </c>
      <c r="N1187">
        <v>0.99</v>
      </c>
      <c r="O1187">
        <v>0.99</v>
      </c>
      <c r="P1187" t="s">
        <v>5319</v>
      </c>
      <c r="Q1187" t="s">
        <v>5317</v>
      </c>
      <c r="R1187" t="s">
        <v>5314</v>
      </c>
      <c r="S1187" t="s">
        <v>5315</v>
      </c>
      <c r="T1187" t="s">
        <v>5315</v>
      </c>
    </row>
    <row r="1188" spans="1:20" x14ac:dyDescent="0.25">
      <c r="A1188" s="83" t="s">
        <v>5956</v>
      </c>
      <c r="B1188" t="s">
        <v>5956</v>
      </c>
      <c r="C1188" t="s">
        <v>3360</v>
      </c>
      <c r="D1188">
        <v>0.99</v>
      </c>
      <c r="E1188">
        <v>0.99</v>
      </c>
      <c r="F1188">
        <v>0.99</v>
      </c>
      <c r="G1188">
        <v>0.99</v>
      </c>
      <c r="H1188">
        <v>0.99</v>
      </c>
      <c r="I1188">
        <v>0.99</v>
      </c>
      <c r="J1188">
        <v>0.99</v>
      </c>
      <c r="K1188">
        <v>0.99</v>
      </c>
      <c r="L1188" s="83">
        <v>0.99</v>
      </c>
      <c r="M1188">
        <v>0.99</v>
      </c>
      <c r="N1188">
        <v>0.99</v>
      </c>
      <c r="O1188">
        <v>0.99</v>
      </c>
      <c r="P1188" t="s">
        <v>5319</v>
      </c>
      <c r="Q1188" t="s">
        <v>5317</v>
      </c>
      <c r="R1188" t="s">
        <v>5314</v>
      </c>
      <c r="S1188" t="s">
        <v>5315</v>
      </c>
      <c r="T1188" t="s">
        <v>5315</v>
      </c>
    </row>
    <row r="1189" spans="1:20" x14ac:dyDescent="0.25">
      <c r="A1189" s="83" t="s">
        <v>5957</v>
      </c>
      <c r="B1189" t="s">
        <v>5957</v>
      </c>
      <c r="C1189" t="s">
        <v>3360</v>
      </c>
      <c r="D1189">
        <v>0.99</v>
      </c>
      <c r="E1189">
        <v>0.99</v>
      </c>
      <c r="F1189">
        <v>0.99</v>
      </c>
      <c r="G1189">
        <v>0.99</v>
      </c>
      <c r="H1189">
        <v>0.99</v>
      </c>
      <c r="I1189">
        <v>0.99</v>
      </c>
      <c r="J1189">
        <v>0.99</v>
      </c>
      <c r="K1189">
        <v>0.99</v>
      </c>
      <c r="L1189" s="83">
        <v>0.99</v>
      </c>
      <c r="M1189">
        <v>0.99</v>
      </c>
      <c r="N1189">
        <v>0.99</v>
      </c>
      <c r="O1189">
        <v>0.99</v>
      </c>
      <c r="P1189" t="s">
        <v>5319</v>
      </c>
      <c r="Q1189" t="s">
        <v>5317</v>
      </c>
      <c r="R1189" t="s">
        <v>5314</v>
      </c>
      <c r="S1189" t="s">
        <v>5315</v>
      </c>
      <c r="T1189" t="s">
        <v>5315</v>
      </c>
    </row>
    <row r="1190" spans="1:20" x14ac:dyDescent="0.25">
      <c r="A1190" s="83" t="s">
        <v>5958</v>
      </c>
      <c r="B1190" t="s">
        <v>5958</v>
      </c>
      <c r="C1190" t="s">
        <v>3360</v>
      </c>
      <c r="D1190">
        <v>0.99</v>
      </c>
      <c r="E1190">
        <v>0.99</v>
      </c>
      <c r="F1190">
        <v>0.99</v>
      </c>
      <c r="G1190">
        <v>0.99</v>
      </c>
      <c r="H1190">
        <v>0.99</v>
      </c>
      <c r="I1190">
        <v>0.99</v>
      </c>
      <c r="J1190">
        <v>0.99</v>
      </c>
      <c r="K1190">
        <v>0.99</v>
      </c>
      <c r="L1190" s="83">
        <v>0.99</v>
      </c>
      <c r="M1190">
        <v>0.99</v>
      </c>
      <c r="N1190">
        <v>0.99</v>
      </c>
      <c r="O1190">
        <v>0.99</v>
      </c>
      <c r="P1190" t="s">
        <v>5319</v>
      </c>
      <c r="Q1190" t="s">
        <v>5317</v>
      </c>
      <c r="R1190" t="s">
        <v>5314</v>
      </c>
      <c r="S1190" t="s">
        <v>5315</v>
      </c>
      <c r="T1190" t="s">
        <v>5315</v>
      </c>
    </row>
    <row r="1191" spans="1:20" x14ac:dyDescent="0.25">
      <c r="A1191" s="83" t="s">
        <v>5959</v>
      </c>
      <c r="B1191" t="s">
        <v>5959</v>
      </c>
      <c r="C1191" t="s">
        <v>3360</v>
      </c>
      <c r="D1191">
        <v>0.99</v>
      </c>
      <c r="E1191">
        <v>0.99</v>
      </c>
      <c r="F1191">
        <v>0.99</v>
      </c>
      <c r="G1191">
        <v>0.99</v>
      </c>
      <c r="H1191">
        <v>0.99</v>
      </c>
      <c r="I1191">
        <v>0.99</v>
      </c>
      <c r="J1191">
        <v>0.99</v>
      </c>
      <c r="K1191">
        <v>0.99</v>
      </c>
      <c r="L1191" s="83">
        <v>0.99</v>
      </c>
      <c r="M1191">
        <v>0.99</v>
      </c>
      <c r="N1191">
        <v>0.99</v>
      </c>
      <c r="O1191">
        <v>0.99</v>
      </c>
      <c r="P1191" t="s">
        <v>5319</v>
      </c>
      <c r="Q1191" t="s">
        <v>5317</v>
      </c>
      <c r="R1191" t="s">
        <v>5314</v>
      </c>
      <c r="S1191" t="s">
        <v>5315</v>
      </c>
      <c r="T1191" t="s">
        <v>5315</v>
      </c>
    </row>
    <row r="1192" spans="1:20" x14ac:dyDescent="0.25">
      <c r="A1192" s="83" t="s">
        <v>4792</v>
      </c>
      <c r="B1192" t="s">
        <v>4793</v>
      </c>
      <c r="C1192" t="s">
        <v>3360</v>
      </c>
      <c r="D1192">
        <v>2.34</v>
      </c>
      <c r="E1192">
        <v>2.34</v>
      </c>
      <c r="F1192">
        <v>2.34</v>
      </c>
      <c r="G1192">
        <v>2.34</v>
      </c>
      <c r="H1192">
        <v>2.34</v>
      </c>
      <c r="I1192">
        <v>2.34</v>
      </c>
      <c r="J1192">
        <v>2.34</v>
      </c>
      <c r="K1192">
        <v>2.34</v>
      </c>
      <c r="L1192" s="83">
        <v>2.34</v>
      </c>
      <c r="M1192">
        <v>2.34</v>
      </c>
      <c r="N1192">
        <v>2.34</v>
      </c>
      <c r="O1192">
        <v>2.34</v>
      </c>
      <c r="P1192" t="s">
        <v>5319</v>
      </c>
      <c r="Q1192" t="s">
        <v>5317</v>
      </c>
      <c r="R1192" t="s">
        <v>5314</v>
      </c>
      <c r="S1192" t="s">
        <v>5315</v>
      </c>
      <c r="T1192" t="s">
        <v>5315</v>
      </c>
    </row>
    <row r="1193" spans="1:20" x14ac:dyDescent="0.25">
      <c r="A1193" s="83" t="s">
        <v>4794</v>
      </c>
      <c r="B1193" t="s">
        <v>4795</v>
      </c>
      <c r="C1193" t="s">
        <v>3360</v>
      </c>
      <c r="D1193">
        <v>1.7</v>
      </c>
      <c r="E1193">
        <v>1.9</v>
      </c>
      <c r="F1193">
        <v>1.9</v>
      </c>
      <c r="G1193">
        <v>2</v>
      </c>
      <c r="H1193">
        <v>2</v>
      </c>
      <c r="I1193">
        <v>2</v>
      </c>
      <c r="J1193">
        <v>2</v>
      </c>
      <c r="K1193">
        <v>2</v>
      </c>
      <c r="L1193" s="83">
        <v>2</v>
      </c>
      <c r="M1193">
        <v>2</v>
      </c>
      <c r="N1193">
        <v>2</v>
      </c>
      <c r="O1193">
        <v>2</v>
      </c>
      <c r="P1193" t="s">
        <v>5319</v>
      </c>
      <c r="Q1193" t="s">
        <v>5317</v>
      </c>
      <c r="R1193" t="s">
        <v>5314</v>
      </c>
      <c r="S1193" t="s">
        <v>5315</v>
      </c>
      <c r="T1193" t="s">
        <v>5315</v>
      </c>
    </row>
    <row r="1194" spans="1:20" x14ac:dyDescent="0.25">
      <c r="A1194" s="83" t="s">
        <v>4800</v>
      </c>
      <c r="B1194" t="s">
        <v>4800</v>
      </c>
      <c r="C1194" t="s">
        <v>3360</v>
      </c>
      <c r="D1194">
        <v>5</v>
      </c>
      <c r="E1194">
        <v>5</v>
      </c>
      <c r="F1194">
        <v>5</v>
      </c>
      <c r="G1194">
        <v>5</v>
      </c>
      <c r="H1194">
        <v>5</v>
      </c>
      <c r="I1194">
        <v>5</v>
      </c>
      <c r="J1194">
        <v>5</v>
      </c>
      <c r="K1194">
        <v>5</v>
      </c>
      <c r="L1194" s="83">
        <v>5</v>
      </c>
      <c r="M1194">
        <v>5</v>
      </c>
      <c r="N1194">
        <v>5</v>
      </c>
      <c r="O1194">
        <v>5</v>
      </c>
      <c r="P1194" t="s">
        <v>5319</v>
      </c>
      <c r="Q1194" t="s">
        <v>5317</v>
      </c>
      <c r="R1194" t="s">
        <v>5314</v>
      </c>
      <c r="S1194" t="s">
        <v>5315</v>
      </c>
      <c r="T1194" t="s">
        <v>5315</v>
      </c>
    </row>
    <row r="1195" spans="1:20" x14ac:dyDescent="0.25">
      <c r="A1195" s="83" t="s">
        <v>4801</v>
      </c>
      <c r="B1195" t="s">
        <v>4801</v>
      </c>
      <c r="C1195" t="s">
        <v>3360</v>
      </c>
      <c r="D1195">
        <v>0.55000000000000004</v>
      </c>
      <c r="E1195">
        <v>0.61</v>
      </c>
      <c r="F1195">
        <v>0.69</v>
      </c>
      <c r="G1195">
        <v>0.97</v>
      </c>
      <c r="H1195">
        <v>1.47</v>
      </c>
      <c r="I1195">
        <v>2.91</v>
      </c>
      <c r="J1195">
        <v>3.89</v>
      </c>
      <c r="K1195">
        <v>3.96</v>
      </c>
      <c r="L1195" s="83">
        <v>2.62</v>
      </c>
      <c r="M1195">
        <v>1.65</v>
      </c>
      <c r="N1195">
        <v>0.89</v>
      </c>
      <c r="O1195">
        <v>0.68</v>
      </c>
      <c r="P1195" t="s">
        <v>5319</v>
      </c>
      <c r="Q1195" t="s">
        <v>5317</v>
      </c>
      <c r="R1195" t="s">
        <v>5314</v>
      </c>
      <c r="S1195" t="s">
        <v>5315</v>
      </c>
      <c r="T1195" t="s">
        <v>5315</v>
      </c>
    </row>
    <row r="1196" spans="1:20" x14ac:dyDescent="0.25">
      <c r="A1196" s="83" t="s">
        <v>4802</v>
      </c>
      <c r="B1196" t="s">
        <v>4802</v>
      </c>
      <c r="C1196" t="s">
        <v>3360</v>
      </c>
      <c r="D1196">
        <v>0.66</v>
      </c>
      <c r="E1196">
        <v>0.74</v>
      </c>
      <c r="F1196">
        <v>0.82</v>
      </c>
      <c r="G1196">
        <v>1.17</v>
      </c>
      <c r="H1196">
        <v>1.77</v>
      </c>
      <c r="I1196">
        <v>3.48</v>
      </c>
      <c r="J1196">
        <v>4.66</v>
      </c>
      <c r="K1196">
        <v>4.75</v>
      </c>
      <c r="L1196" s="83">
        <v>3.14</v>
      </c>
      <c r="M1196">
        <v>1.98</v>
      </c>
      <c r="N1196">
        <v>1.08</v>
      </c>
      <c r="O1196">
        <v>0.82</v>
      </c>
      <c r="P1196" t="s">
        <v>5319</v>
      </c>
      <c r="Q1196" t="s">
        <v>5317</v>
      </c>
      <c r="R1196" t="s">
        <v>5314</v>
      </c>
      <c r="S1196" t="s">
        <v>5315</v>
      </c>
      <c r="T1196" t="s">
        <v>5315</v>
      </c>
    </row>
    <row r="1197" spans="1:20" x14ac:dyDescent="0.25">
      <c r="A1197" s="83" t="s">
        <v>5960</v>
      </c>
      <c r="B1197" t="s">
        <v>5960</v>
      </c>
      <c r="C1197" t="s">
        <v>3360</v>
      </c>
      <c r="D1197">
        <v>0.5</v>
      </c>
      <c r="E1197">
        <v>0.5</v>
      </c>
      <c r="F1197">
        <v>0.5</v>
      </c>
      <c r="G1197">
        <v>0.5</v>
      </c>
      <c r="H1197">
        <v>0.5</v>
      </c>
      <c r="I1197">
        <v>0.5</v>
      </c>
      <c r="J1197">
        <v>0.5</v>
      </c>
      <c r="K1197">
        <v>0.5</v>
      </c>
      <c r="L1197" s="83">
        <v>0.5</v>
      </c>
      <c r="M1197">
        <v>0.5</v>
      </c>
      <c r="N1197">
        <v>0.5</v>
      </c>
      <c r="O1197">
        <v>0.5</v>
      </c>
      <c r="P1197" t="s">
        <v>5319</v>
      </c>
      <c r="Q1197" t="s">
        <v>5317</v>
      </c>
      <c r="R1197" t="s">
        <v>5314</v>
      </c>
      <c r="S1197" t="s">
        <v>5315</v>
      </c>
      <c r="T1197" t="s">
        <v>5315</v>
      </c>
    </row>
    <row r="1198" spans="1:20" x14ac:dyDescent="0.25">
      <c r="A1198" s="83" t="s">
        <v>5961</v>
      </c>
      <c r="B1198" t="s">
        <v>5962</v>
      </c>
      <c r="C1198" t="s">
        <v>3360</v>
      </c>
      <c r="D1198">
        <v>0.99</v>
      </c>
      <c r="E1198">
        <v>0.99</v>
      </c>
      <c r="F1198">
        <v>0.99</v>
      </c>
      <c r="G1198">
        <v>0.99</v>
      </c>
      <c r="H1198">
        <v>0.99</v>
      </c>
      <c r="I1198">
        <v>0.99</v>
      </c>
      <c r="J1198">
        <v>0.99</v>
      </c>
      <c r="K1198">
        <v>0.99</v>
      </c>
      <c r="L1198" s="83">
        <v>0.99</v>
      </c>
      <c r="M1198">
        <v>0.99</v>
      </c>
      <c r="N1198">
        <v>0.99</v>
      </c>
      <c r="O1198">
        <v>0.99</v>
      </c>
      <c r="P1198" t="s">
        <v>5319</v>
      </c>
      <c r="Q1198" t="s">
        <v>5317</v>
      </c>
      <c r="R1198" t="s">
        <v>5314</v>
      </c>
      <c r="S1198" t="s">
        <v>5315</v>
      </c>
      <c r="T1198" t="s">
        <v>5315</v>
      </c>
    </row>
    <row r="1199" spans="1:20" x14ac:dyDescent="0.25">
      <c r="A1199" s="83" t="s">
        <v>5963</v>
      </c>
      <c r="B1199" t="s">
        <v>5964</v>
      </c>
      <c r="C1199" t="s">
        <v>3360</v>
      </c>
      <c r="D1199">
        <v>6.5</v>
      </c>
      <c r="E1199">
        <v>6.5</v>
      </c>
      <c r="F1199">
        <v>6.5</v>
      </c>
      <c r="G1199">
        <v>6.5</v>
      </c>
      <c r="H1199">
        <v>9.99</v>
      </c>
      <c r="I1199">
        <v>9.99</v>
      </c>
      <c r="J1199">
        <v>9.99</v>
      </c>
      <c r="K1199">
        <v>9.99</v>
      </c>
      <c r="L1199" s="83">
        <v>9.99</v>
      </c>
      <c r="M1199">
        <v>9.99</v>
      </c>
      <c r="N1199">
        <v>9.99</v>
      </c>
      <c r="O1199">
        <v>9.99</v>
      </c>
      <c r="P1199" t="s">
        <v>5319</v>
      </c>
      <c r="Q1199" t="s">
        <v>5317</v>
      </c>
      <c r="R1199" t="s">
        <v>5314</v>
      </c>
      <c r="S1199" t="s">
        <v>5315</v>
      </c>
      <c r="T1199" t="s">
        <v>5315</v>
      </c>
    </row>
    <row r="1200" spans="1:20" x14ac:dyDescent="0.25">
      <c r="A1200" s="83" t="s">
        <v>5965</v>
      </c>
      <c r="B1200" t="s">
        <v>5965</v>
      </c>
      <c r="C1200" t="s">
        <v>3360</v>
      </c>
      <c r="D1200">
        <v>5</v>
      </c>
      <c r="E1200">
        <v>5</v>
      </c>
      <c r="F1200">
        <v>5</v>
      </c>
      <c r="G1200">
        <v>5</v>
      </c>
      <c r="H1200">
        <v>5</v>
      </c>
      <c r="I1200">
        <v>5</v>
      </c>
      <c r="J1200">
        <v>5</v>
      </c>
      <c r="K1200">
        <v>5</v>
      </c>
      <c r="L1200" s="83">
        <v>5</v>
      </c>
      <c r="M1200">
        <v>5</v>
      </c>
      <c r="N1200">
        <v>5</v>
      </c>
      <c r="O1200">
        <v>5</v>
      </c>
      <c r="P1200" t="s">
        <v>5319</v>
      </c>
      <c r="Q1200" t="s">
        <v>5317</v>
      </c>
      <c r="R1200" t="s">
        <v>5314</v>
      </c>
      <c r="S1200" t="s">
        <v>5315</v>
      </c>
      <c r="T1200" t="s">
        <v>5315</v>
      </c>
    </row>
    <row r="1201" spans="1:20" x14ac:dyDescent="0.25">
      <c r="A1201" s="83" t="s">
        <v>5966</v>
      </c>
      <c r="B1201" t="s">
        <v>5967</v>
      </c>
      <c r="C1201" t="s">
        <v>3360</v>
      </c>
      <c r="D1201">
        <v>0.8</v>
      </c>
      <c r="E1201">
        <v>0.8</v>
      </c>
      <c r="F1201">
        <v>0.8</v>
      </c>
      <c r="G1201">
        <v>0.8</v>
      </c>
      <c r="H1201">
        <v>5</v>
      </c>
      <c r="I1201">
        <v>5</v>
      </c>
      <c r="J1201">
        <v>5</v>
      </c>
      <c r="K1201">
        <v>5</v>
      </c>
      <c r="L1201" s="83">
        <v>5</v>
      </c>
      <c r="M1201">
        <v>5</v>
      </c>
      <c r="N1201">
        <v>5</v>
      </c>
      <c r="O1201">
        <v>5</v>
      </c>
      <c r="P1201" t="s">
        <v>5319</v>
      </c>
      <c r="Q1201" t="s">
        <v>5317</v>
      </c>
      <c r="R1201" t="s">
        <v>5314</v>
      </c>
      <c r="S1201" t="s">
        <v>5315</v>
      </c>
      <c r="T1201" t="s">
        <v>5315</v>
      </c>
    </row>
    <row r="1202" spans="1:20" x14ac:dyDescent="0.25">
      <c r="A1202" s="83" t="s">
        <v>5968</v>
      </c>
      <c r="B1202" t="s">
        <v>5969</v>
      </c>
      <c r="C1202" t="s">
        <v>3360</v>
      </c>
      <c r="D1202">
        <v>1.6</v>
      </c>
      <c r="E1202">
        <v>1.6</v>
      </c>
      <c r="F1202">
        <v>1.6</v>
      </c>
      <c r="G1202">
        <v>1.6</v>
      </c>
      <c r="H1202">
        <v>1.6</v>
      </c>
      <c r="I1202">
        <v>2.4</v>
      </c>
      <c r="J1202">
        <v>5</v>
      </c>
      <c r="K1202">
        <v>5</v>
      </c>
      <c r="L1202" s="83">
        <v>5</v>
      </c>
      <c r="M1202">
        <v>5</v>
      </c>
      <c r="N1202">
        <v>5</v>
      </c>
      <c r="O1202">
        <v>5</v>
      </c>
      <c r="P1202" t="s">
        <v>5319</v>
      </c>
      <c r="Q1202" t="s">
        <v>5317</v>
      </c>
      <c r="R1202" t="s">
        <v>5314</v>
      </c>
      <c r="S1202" t="s">
        <v>5315</v>
      </c>
      <c r="T1202" t="s">
        <v>5315</v>
      </c>
    </row>
    <row r="1203" spans="1:20" x14ac:dyDescent="0.25">
      <c r="A1203" s="83" t="s">
        <v>5970</v>
      </c>
      <c r="B1203" t="s">
        <v>5971</v>
      </c>
      <c r="C1203" t="s">
        <v>3360</v>
      </c>
      <c r="D1203">
        <v>0.8</v>
      </c>
      <c r="E1203">
        <v>0.8</v>
      </c>
      <c r="F1203">
        <v>0.8</v>
      </c>
      <c r="G1203">
        <v>0.8</v>
      </c>
      <c r="H1203">
        <v>0.8</v>
      </c>
      <c r="I1203">
        <v>0.8</v>
      </c>
      <c r="J1203">
        <v>2.5</v>
      </c>
      <c r="K1203">
        <v>2.5</v>
      </c>
      <c r="L1203" s="83">
        <v>2.5</v>
      </c>
      <c r="M1203">
        <v>2.5</v>
      </c>
      <c r="N1203">
        <v>2.5</v>
      </c>
      <c r="O1203">
        <v>2.5</v>
      </c>
      <c r="P1203" t="s">
        <v>5319</v>
      </c>
      <c r="Q1203" t="s">
        <v>5317</v>
      </c>
      <c r="R1203" t="s">
        <v>5314</v>
      </c>
      <c r="S1203" t="s">
        <v>5315</v>
      </c>
      <c r="T1203" t="s">
        <v>5315</v>
      </c>
    </row>
    <row r="1204" spans="1:20" x14ac:dyDescent="0.25">
      <c r="A1204" s="83" t="s">
        <v>5972</v>
      </c>
      <c r="B1204" t="s">
        <v>5973</v>
      </c>
      <c r="C1204" t="s">
        <v>3360</v>
      </c>
      <c r="D1204">
        <v>1.3</v>
      </c>
      <c r="E1204">
        <v>1.3</v>
      </c>
      <c r="F1204">
        <v>1.3</v>
      </c>
      <c r="G1204">
        <v>1.3</v>
      </c>
      <c r="H1204">
        <v>1.3</v>
      </c>
      <c r="I1204">
        <v>2.2999999999999998</v>
      </c>
      <c r="J1204">
        <v>4.76</v>
      </c>
      <c r="K1204">
        <v>4.76</v>
      </c>
      <c r="L1204" s="83">
        <v>4.76</v>
      </c>
      <c r="M1204">
        <v>4.76</v>
      </c>
      <c r="N1204">
        <v>4.76</v>
      </c>
      <c r="O1204">
        <v>4.76</v>
      </c>
      <c r="P1204" t="s">
        <v>5319</v>
      </c>
      <c r="Q1204" t="s">
        <v>5317</v>
      </c>
      <c r="R1204" t="s">
        <v>5314</v>
      </c>
      <c r="S1204" t="s">
        <v>5315</v>
      </c>
      <c r="T1204" t="s">
        <v>5315</v>
      </c>
    </row>
    <row r="1205" spans="1:20" x14ac:dyDescent="0.25">
      <c r="A1205" s="83" t="s">
        <v>5974</v>
      </c>
      <c r="B1205" t="s">
        <v>5975</v>
      </c>
      <c r="C1205" t="s">
        <v>3360</v>
      </c>
      <c r="D1205">
        <v>0.1</v>
      </c>
      <c r="E1205">
        <v>0.1</v>
      </c>
      <c r="F1205">
        <v>0.1</v>
      </c>
      <c r="G1205">
        <v>0.1</v>
      </c>
      <c r="H1205">
        <v>3.68</v>
      </c>
      <c r="I1205">
        <v>3.68</v>
      </c>
      <c r="J1205">
        <v>3.68</v>
      </c>
      <c r="K1205">
        <v>3.68</v>
      </c>
      <c r="L1205" s="83">
        <v>3.68</v>
      </c>
      <c r="M1205">
        <v>3.68</v>
      </c>
      <c r="N1205">
        <v>3.68</v>
      </c>
      <c r="O1205">
        <v>3.68</v>
      </c>
      <c r="P1205" t="s">
        <v>5319</v>
      </c>
      <c r="Q1205" t="s">
        <v>5317</v>
      </c>
      <c r="R1205" t="s">
        <v>5314</v>
      </c>
      <c r="S1205" t="s">
        <v>5315</v>
      </c>
      <c r="T1205" t="s">
        <v>5315</v>
      </c>
    </row>
    <row r="1206" spans="1:20" x14ac:dyDescent="0.25">
      <c r="A1206" s="83" t="s">
        <v>5976</v>
      </c>
      <c r="B1206" t="s">
        <v>5976</v>
      </c>
      <c r="C1206" t="s">
        <v>3360</v>
      </c>
      <c r="D1206">
        <v>0.99</v>
      </c>
      <c r="E1206">
        <v>0.99</v>
      </c>
      <c r="F1206">
        <v>0.99</v>
      </c>
      <c r="G1206">
        <v>0.99</v>
      </c>
      <c r="H1206">
        <v>0.99</v>
      </c>
      <c r="I1206">
        <v>0.99</v>
      </c>
      <c r="J1206">
        <v>0.99</v>
      </c>
      <c r="K1206">
        <v>0.99</v>
      </c>
      <c r="L1206" s="83">
        <v>0.99</v>
      </c>
      <c r="M1206">
        <v>0.99</v>
      </c>
      <c r="N1206">
        <v>0.99</v>
      </c>
      <c r="O1206">
        <v>0.99</v>
      </c>
      <c r="P1206" t="s">
        <v>5319</v>
      </c>
      <c r="Q1206" t="s">
        <v>5317</v>
      </c>
      <c r="R1206" t="s">
        <v>5314</v>
      </c>
      <c r="S1206" t="s">
        <v>5315</v>
      </c>
      <c r="T1206" t="s">
        <v>5315</v>
      </c>
    </row>
    <row r="1207" spans="1:20" x14ac:dyDescent="0.25">
      <c r="A1207" s="83" t="s">
        <v>5977</v>
      </c>
      <c r="B1207" t="s">
        <v>5977</v>
      </c>
      <c r="C1207" t="s">
        <v>3360</v>
      </c>
      <c r="D1207">
        <v>0.99</v>
      </c>
      <c r="E1207">
        <v>0.99</v>
      </c>
      <c r="F1207">
        <v>0.99</v>
      </c>
      <c r="G1207">
        <v>0.99</v>
      </c>
      <c r="H1207">
        <v>0.99</v>
      </c>
      <c r="I1207">
        <v>0.99</v>
      </c>
      <c r="J1207">
        <v>0.99</v>
      </c>
      <c r="K1207">
        <v>0.99</v>
      </c>
      <c r="L1207" s="83">
        <v>0.99</v>
      </c>
      <c r="M1207">
        <v>0.99</v>
      </c>
      <c r="N1207">
        <v>0.99</v>
      </c>
      <c r="O1207">
        <v>0.99</v>
      </c>
      <c r="P1207" t="s">
        <v>5319</v>
      </c>
      <c r="Q1207" t="s">
        <v>5317</v>
      </c>
      <c r="R1207" t="s">
        <v>5314</v>
      </c>
      <c r="S1207" t="s">
        <v>5315</v>
      </c>
      <c r="T1207" t="s">
        <v>5315</v>
      </c>
    </row>
    <row r="1208" spans="1:20" x14ac:dyDescent="0.25">
      <c r="A1208" s="83" t="s">
        <v>5978</v>
      </c>
      <c r="B1208" t="s">
        <v>5978</v>
      </c>
      <c r="C1208" t="s">
        <v>3360</v>
      </c>
      <c r="D1208">
        <v>0.99</v>
      </c>
      <c r="E1208">
        <v>0.99</v>
      </c>
      <c r="F1208">
        <v>0.99</v>
      </c>
      <c r="G1208">
        <v>0.99</v>
      </c>
      <c r="H1208">
        <v>0.99</v>
      </c>
      <c r="I1208">
        <v>0.99</v>
      </c>
      <c r="J1208">
        <v>0.99</v>
      </c>
      <c r="K1208">
        <v>0.99</v>
      </c>
      <c r="L1208" s="83">
        <v>0.99</v>
      </c>
      <c r="M1208">
        <v>0.99</v>
      </c>
      <c r="N1208">
        <v>0.99</v>
      </c>
      <c r="O1208">
        <v>0.99</v>
      </c>
      <c r="P1208" t="s">
        <v>5319</v>
      </c>
      <c r="Q1208" t="s">
        <v>5317</v>
      </c>
      <c r="R1208" t="s">
        <v>5314</v>
      </c>
      <c r="S1208" t="s">
        <v>5315</v>
      </c>
      <c r="T1208" t="s">
        <v>5315</v>
      </c>
    </row>
    <row r="1209" spans="1:20" x14ac:dyDescent="0.25">
      <c r="A1209" s="83" t="s">
        <v>5979</v>
      </c>
      <c r="B1209" t="s">
        <v>5979</v>
      </c>
      <c r="C1209" t="s">
        <v>3360</v>
      </c>
      <c r="D1209">
        <v>0.99</v>
      </c>
      <c r="E1209">
        <v>0.99</v>
      </c>
      <c r="F1209">
        <v>0.99</v>
      </c>
      <c r="G1209">
        <v>0.99</v>
      </c>
      <c r="H1209">
        <v>0.99</v>
      </c>
      <c r="I1209">
        <v>0.99</v>
      </c>
      <c r="J1209">
        <v>0.99</v>
      </c>
      <c r="K1209">
        <v>0.99</v>
      </c>
      <c r="L1209" s="83">
        <v>0.99</v>
      </c>
      <c r="M1209">
        <v>0.99</v>
      </c>
      <c r="N1209">
        <v>0.99</v>
      </c>
      <c r="O1209">
        <v>0.99</v>
      </c>
      <c r="P1209" t="s">
        <v>5319</v>
      </c>
      <c r="Q1209" t="s">
        <v>5317</v>
      </c>
      <c r="R1209" t="s">
        <v>5314</v>
      </c>
      <c r="S1209" t="s">
        <v>5315</v>
      </c>
      <c r="T1209" t="s">
        <v>5315</v>
      </c>
    </row>
    <row r="1210" spans="1:20" x14ac:dyDescent="0.25">
      <c r="A1210" s="83" t="s">
        <v>5980</v>
      </c>
      <c r="B1210" t="s">
        <v>5980</v>
      </c>
      <c r="C1210" t="s">
        <v>3360</v>
      </c>
      <c r="D1210">
        <v>0.99</v>
      </c>
      <c r="E1210">
        <v>0.99</v>
      </c>
      <c r="F1210">
        <v>0.99</v>
      </c>
      <c r="G1210">
        <v>0.99</v>
      </c>
      <c r="H1210">
        <v>0.99</v>
      </c>
      <c r="I1210">
        <v>0.99</v>
      </c>
      <c r="J1210">
        <v>0.99</v>
      </c>
      <c r="K1210">
        <v>0.99</v>
      </c>
      <c r="L1210" s="83">
        <v>0.99</v>
      </c>
      <c r="M1210">
        <v>0.99</v>
      </c>
      <c r="N1210">
        <v>0.99</v>
      </c>
      <c r="O1210">
        <v>0.99</v>
      </c>
      <c r="P1210" t="s">
        <v>5319</v>
      </c>
      <c r="Q1210" t="s">
        <v>5317</v>
      </c>
      <c r="R1210" t="s">
        <v>5314</v>
      </c>
      <c r="S1210" t="s">
        <v>5315</v>
      </c>
      <c r="T1210" t="s">
        <v>5315</v>
      </c>
    </row>
    <row r="1211" spans="1:20" x14ac:dyDescent="0.25">
      <c r="A1211" s="83" t="s">
        <v>5981</v>
      </c>
      <c r="B1211" t="s">
        <v>5981</v>
      </c>
      <c r="C1211" t="s">
        <v>3360</v>
      </c>
      <c r="D1211">
        <v>0.99</v>
      </c>
      <c r="E1211">
        <v>0.99</v>
      </c>
      <c r="F1211">
        <v>0.99</v>
      </c>
      <c r="G1211">
        <v>0.99</v>
      </c>
      <c r="H1211">
        <v>0.99</v>
      </c>
      <c r="I1211">
        <v>0.99</v>
      </c>
      <c r="J1211">
        <v>0.99</v>
      </c>
      <c r="K1211">
        <v>0.99</v>
      </c>
      <c r="L1211" s="83">
        <v>0.99</v>
      </c>
      <c r="M1211">
        <v>0.99</v>
      </c>
      <c r="N1211">
        <v>0.99</v>
      </c>
      <c r="O1211">
        <v>0.99</v>
      </c>
      <c r="P1211" t="s">
        <v>5319</v>
      </c>
      <c r="Q1211" t="s">
        <v>5317</v>
      </c>
      <c r="R1211" t="s">
        <v>5314</v>
      </c>
      <c r="S1211" t="s">
        <v>5315</v>
      </c>
      <c r="T1211" t="s">
        <v>5315</v>
      </c>
    </row>
    <row r="1212" spans="1:20" x14ac:dyDescent="0.25">
      <c r="A1212" s="83" t="s">
        <v>5982</v>
      </c>
      <c r="B1212" t="s">
        <v>5982</v>
      </c>
      <c r="C1212" t="s">
        <v>3360</v>
      </c>
      <c r="D1212">
        <v>0.99</v>
      </c>
      <c r="E1212">
        <v>0.99</v>
      </c>
      <c r="F1212">
        <v>0.99</v>
      </c>
      <c r="G1212">
        <v>0.99</v>
      </c>
      <c r="H1212">
        <v>0.99</v>
      </c>
      <c r="I1212">
        <v>0.99</v>
      </c>
      <c r="J1212">
        <v>0.99</v>
      </c>
      <c r="K1212">
        <v>0.99</v>
      </c>
      <c r="L1212" s="83">
        <v>0.99</v>
      </c>
      <c r="M1212">
        <v>0.99</v>
      </c>
      <c r="N1212">
        <v>0.99</v>
      </c>
      <c r="O1212">
        <v>0.99</v>
      </c>
      <c r="P1212" t="s">
        <v>5319</v>
      </c>
      <c r="Q1212" t="s">
        <v>5317</v>
      </c>
      <c r="R1212" t="s">
        <v>5314</v>
      </c>
      <c r="S1212" t="s">
        <v>5315</v>
      </c>
      <c r="T1212" t="s">
        <v>5315</v>
      </c>
    </row>
    <row r="1213" spans="1:20" x14ac:dyDescent="0.25">
      <c r="A1213" s="83" t="s">
        <v>5983</v>
      </c>
      <c r="B1213" t="s">
        <v>5983</v>
      </c>
      <c r="C1213" t="s">
        <v>3360</v>
      </c>
      <c r="D1213">
        <v>0.99</v>
      </c>
      <c r="E1213">
        <v>0.99</v>
      </c>
      <c r="F1213">
        <v>0.99</v>
      </c>
      <c r="G1213">
        <v>0.99</v>
      </c>
      <c r="H1213">
        <v>0.99</v>
      </c>
      <c r="I1213">
        <v>0.99</v>
      </c>
      <c r="J1213">
        <v>0.99</v>
      </c>
      <c r="K1213">
        <v>0.99</v>
      </c>
      <c r="L1213" s="83">
        <v>0.99</v>
      </c>
      <c r="M1213">
        <v>0.99</v>
      </c>
      <c r="N1213">
        <v>0.99</v>
      </c>
      <c r="O1213">
        <v>0.99</v>
      </c>
      <c r="P1213" t="s">
        <v>5319</v>
      </c>
      <c r="Q1213" t="s">
        <v>5317</v>
      </c>
      <c r="R1213" t="s">
        <v>5314</v>
      </c>
      <c r="S1213" t="s">
        <v>5315</v>
      </c>
      <c r="T1213" t="s">
        <v>5315</v>
      </c>
    </row>
    <row r="1214" spans="1:20" x14ac:dyDescent="0.25">
      <c r="A1214" s="83" t="s">
        <v>5984</v>
      </c>
      <c r="B1214" t="s">
        <v>5984</v>
      </c>
      <c r="C1214" t="s">
        <v>3360</v>
      </c>
      <c r="D1214">
        <v>4</v>
      </c>
      <c r="E1214">
        <v>4</v>
      </c>
      <c r="F1214">
        <v>4</v>
      </c>
      <c r="G1214">
        <v>4</v>
      </c>
      <c r="H1214">
        <v>4</v>
      </c>
      <c r="I1214">
        <v>4</v>
      </c>
      <c r="J1214">
        <v>4</v>
      </c>
      <c r="K1214">
        <v>4</v>
      </c>
      <c r="L1214" s="83">
        <v>4</v>
      </c>
      <c r="M1214">
        <v>4</v>
      </c>
      <c r="N1214">
        <v>4</v>
      </c>
      <c r="O1214">
        <v>4</v>
      </c>
      <c r="P1214" t="s">
        <v>5319</v>
      </c>
      <c r="Q1214" t="s">
        <v>5317</v>
      </c>
      <c r="R1214" t="s">
        <v>5314</v>
      </c>
      <c r="S1214" t="s">
        <v>5315</v>
      </c>
      <c r="T1214" t="s">
        <v>5315</v>
      </c>
    </row>
    <row r="1215" spans="1:20" x14ac:dyDescent="0.25">
      <c r="A1215" s="83" t="s">
        <v>5985</v>
      </c>
      <c r="B1215" t="s">
        <v>5986</v>
      </c>
      <c r="C1215" t="s">
        <v>3360</v>
      </c>
      <c r="D1215">
        <v>0.3</v>
      </c>
      <c r="E1215">
        <v>0.5</v>
      </c>
      <c r="F1215">
        <v>0.5</v>
      </c>
      <c r="G1215">
        <v>0.5</v>
      </c>
      <c r="H1215">
        <v>0.5</v>
      </c>
      <c r="I1215">
        <v>0.5</v>
      </c>
      <c r="J1215">
        <v>0.5</v>
      </c>
      <c r="K1215">
        <v>0.5</v>
      </c>
      <c r="L1215" s="83">
        <v>0.5</v>
      </c>
      <c r="M1215">
        <v>0.5</v>
      </c>
      <c r="N1215">
        <v>0.5</v>
      </c>
      <c r="O1215">
        <v>0.5</v>
      </c>
      <c r="P1215" t="s">
        <v>5319</v>
      </c>
      <c r="Q1215" t="s">
        <v>5317</v>
      </c>
      <c r="R1215" t="s">
        <v>5314</v>
      </c>
      <c r="S1215" t="s">
        <v>5315</v>
      </c>
      <c r="T1215" t="s">
        <v>5315</v>
      </c>
    </row>
    <row r="1216" spans="1:20" x14ac:dyDescent="0.25">
      <c r="A1216" s="83" t="s">
        <v>5987</v>
      </c>
      <c r="B1216" t="s">
        <v>5988</v>
      </c>
      <c r="C1216" t="s">
        <v>3360</v>
      </c>
      <c r="D1216">
        <v>4</v>
      </c>
      <c r="E1216">
        <v>4</v>
      </c>
      <c r="F1216">
        <v>4</v>
      </c>
      <c r="G1216">
        <v>4</v>
      </c>
      <c r="H1216">
        <v>4</v>
      </c>
      <c r="I1216">
        <v>4</v>
      </c>
      <c r="J1216">
        <v>4</v>
      </c>
      <c r="K1216">
        <v>4</v>
      </c>
      <c r="L1216" s="83">
        <v>4</v>
      </c>
      <c r="M1216">
        <v>4</v>
      </c>
      <c r="N1216">
        <v>4</v>
      </c>
      <c r="O1216">
        <v>4</v>
      </c>
      <c r="P1216" t="s">
        <v>5319</v>
      </c>
      <c r="Q1216" t="s">
        <v>5317</v>
      </c>
      <c r="R1216" t="s">
        <v>5314</v>
      </c>
      <c r="S1216" t="s">
        <v>5315</v>
      </c>
      <c r="T1216" t="s">
        <v>5315</v>
      </c>
    </row>
    <row r="1217" spans="1:20" x14ac:dyDescent="0.25">
      <c r="A1217" s="83" t="s">
        <v>5989</v>
      </c>
      <c r="B1217" t="s">
        <v>5989</v>
      </c>
      <c r="C1217" t="s">
        <v>3360</v>
      </c>
      <c r="D1217">
        <v>0.99</v>
      </c>
      <c r="E1217">
        <v>0.99</v>
      </c>
      <c r="F1217">
        <v>0.99</v>
      </c>
      <c r="G1217">
        <v>0.99</v>
      </c>
      <c r="H1217">
        <v>0.99</v>
      </c>
      <c r="I1217">
        <v>0.99</v>
      </c>
      <c r="J1217">
        <v>0.99</v>
      </c>
      <c r="K1217">
        <v>0.99</v>
      </c>
      <c r="L1217" s="83">
        <v>0.99</v>
      </c>
      <c r="M1217">
        <v>0.99</v>
      </c>
      <c r="N1217">
        <v>0.99</v>
      </c>
      <c r="O1217">
        <v>0.99</v>
      </c>
      <c r="P1217" t="s">
        <v>5319</v>
      </c>
      <c r="Q1217" t="s">
        <v>5317</v>
      </c>
      <c r="R1217" t="s">
        <v>5314</v>
      </c>
      <c r="S1217" t="s">
        <v>5315</v>
      </c>
      <c r="T1217" t="s">
        <v>5315</v>
      </c>
    </row>
    <row r="1218" spans="1:20" x14ac:dyDescent="0.25">
      <c r="A1218" s="83" t="s">
        <v>5990</v>
      </c>
      <c r="B1218" t="s">
        <v>5990</v>
      </c>
      <c r="C1218" t="s">
        <v>3360</v>
      </c>
      <c r="D1218">
        <v>0.99</v>
      </c>
      <c r="E1218">
        <v>0.99</v>
      </c>
      <c r="F1218">
        <v>0.99</v>
      </c>
      <c r="G1218">
        <v>0.99</v>
      </c>
      <c r="H1218">
        <v>0.99</v>
      </c>
      <c r="I1218">
        <v>0.99</v>
      </c>
      <c r="J1218">
        <v>0.99</v>
      </c>
      <c r="K1218">
        <v>0.99</v>
      </c>
      <c r="L1218" s="83">
        <v>0.99</v>
      </c>
      <c r="M1218">
        <v>0.99</v>
      </c>
      <c r="N1218">
        <v>0.99</v>
      </c>
      <c r="O1218">
        <v>0.99</v>
      </c>
      <c r="P1218" t="s">
        <v>5319</v>
      </c>
      <c r="Q1218" t="s">
        <v>5317</v>
      </c>
      <c r="R1218" t="s">
        <v>5314</v>
      </c>
      <c r="S1218" t="s">
        <v>5315</v>
      </c>
      <c r="T1218" t="s">
        <v>5315</v>
      </c>
    </row>
    <row r="1219" spans="1:20" x14ac:dyDescent="0.25">
      <c r="A1219" s="83" t="s">
        <v>5991</v>
      </c>
      <c r="B1219" t="s">
        <v>5991</v>
      </c>
      <c r="C1219" t="s">
        <v>3360</v>
      </c>
      <c r="D1219">
        <v>0.99</v>
      </c>
      <c r="E1219">
        <v>0.99</v>
      </c>
      <c r="F1219">
        <v>0.99</v>
      </c>
      <c r="G1219">
        <v>0.99</v>
      </c>
      <c r="H1219">
        <v>0.99</v>
      </c>
      <c r="I1219">
        <v>0.99</v>
      </c>
      <c r="J1219">
        <v>0.99</v>
      </c>
      <c r="K1219">
        <v>0.99</v>
      </c>
      <c r="L1219" s="83">
        <v>0.99</v>
      </c>
      <c r="M1219">
        <v>0.99</v>
      </c>
      <c r="N1219">
        <v>0.99</v>
      </c>
      <c r="O1219">
        <v>0.99</v>
      </c>
      <c r="P1219" t="s">
        <v>5319</v>
      </c>
      <c r="Q1219" t="s">
        <v>5317</v>
      </c>
      <c r="R1219" t="s">
        <v>5314</v>
      </c>
      <c r="S1219" t="s">
        <v>5315</v>
      </c>
      <c r="T1219" t="s">
        <v>5315</v>
      </c>
    </row>
    <row r="1220" spans="1:20" x14ac:dyDescent="0.25">
      <c r="A1220" s="83" t="s">
        <v>5992</v>
      </c>
      <c r="B1220" t="s">
        <v>5992</v>
      </c>
      <c r="C1220" t="s">
        <v>3360</v>
      </c>
      <c r="D1220">
        <v>0.99</v>
      </c>
      <c r="E1220">
        <v>0.99</v>
      </c>
      <c r="F1220">
        <v>0.99</v>
      </c>
      <c r="G1220">
        <v>0.99</v>
      </c>
      <c r="H1220">
        <v>0.99</v>
      </c>
      <c r="I1220">
        <v>0.99</v>
      </c>
      <c r="J1220">
        <v>0.99</v>
      </c>
      <c r="K1220">
        <v>0.99</v>
      </c>
      <c r="L1220" s="83">
        <v>0.99</v>
      </c>
      <c r="M1220">
        <v>0.99</v>
      </c>
      <c r="N1220">
        <v>0.99</v>
      </c>
      <c r="O1220">
        <v>0.99</v>
      </c>
      <c r="P1220" t="s">
        <v>5319</v>
      </c>
      <c r="Q1220" t="s">
        <v>5317</v>
      </c>
      <c r="R1220" t="s">
        <v>5314</v>
      </c>
      <c r="S1220" t="s">
        <v>5315</v>
      </c>
      <c r="T1220" t="s">
        <v>5315</v>
      </c>
    </row>
    <row r="1221" spans="1:20" x14ac:dyDescent="0.25">
      <c r="A1221" s="83" t="s">
        <v>5993</v>
      </c>
      <c r="B1221" t="s">
        <v>5993</v>
      </c>
      <c r="C1221" t="s">
        <v>3360</v>
      </c>
      <c r="D1221">
        <v>0.99</v>
      </c>
      <c r="E1221">
        <v>0.99</v>
      </c>
      <c r="F1221">
        <v>0.99</v>
      </c>
      <c r="G1221">
        <v>0.99</v>
      </c>
      <c r="H1221">
        <v>0.99</v>
      </c>
      <c r="I1221">
        <v>0.99</v>
      </c>
      <c r="J1221">
        <v>0.99</v>
      </c>
      <c r="K1221">
        <v>0.99</v>
      </c>
      <c r="L1221" s="83">
        <v>0.99</v>
      </c>
      <c r="M1221">
        <v>0.99</v>
      </c>
      <c r="N1221">
        <v>0.99</v>
      </c>
      <c r="O1221">
        <v>0.99</v>
      </c>
      <c r="P1221" t="s">
        <v>5319</v>
      </c>
      <c r="Q1221" t="s">
        <v>5317</v>
      </c>
      <c r="R1221" t="s">
        <v>5314</v>
      </c>
      <c r="S1221" t="s">
        <v>5315</v>
      </c>
      <c r="T1221" t="s">
        <v>5315</v>
      </c>
    </row>
    <row r="1222" spans="1:20" x14ac:dyDescent="0.25">
      <c r="A1222" s="83" t="s">
        <v>5994</v>
      </c>
      <c r="B1222" t="s">
        <v>5994</v>
      </c>
      <c r="C1222" t="s">
        <v>3360</v>
      </c>
      <c r="D1222">
        <v>0.99</v>
      </c>
      <c r="E1222">
        <v>0.99</v>
      </c>
      <c r="F1222">
        <v>0.99</v>
      </c>
      <c r="G1222">
        <v>0.99</v>
      </c>
      <c r="H1222">
        <v>0.99</v>
      </c>
      <c r="I1222">
        <v>0.99</v>
      </c>
      <c r="J1222">
        <v>0.99</v>
      </c>
      <c r="K1222">
        <v>0.99</v>
      </c>
      <c r="L1222" s="83">
        <v>0.99</v>
      </c>
      <c r="M1222">
        <v>0.99</v>
      </c>
      <c r="N1222">
        <v>0.99</v>
      </c>
      <c r="O1222">
        <v>0.99</v>
      </c>
      <c r="P1222" t="s">
        <v>5319</v>
      </c>
      <c r="Q1222" t="s">
        <v>5317</v>
      </c>
      <c r="R1222" t="s">
        <v>5314</v>
      </c>
      <c r="S1222" t="s">
        <v>5315</v>
      </c>
      <c r="T1222" t="s">
        <v>5315</v>
      </c>
    </row>
    <row r="1223" spans="1:20" x14ac:dyDescent="0.25">
      <c r="A1223" s="83" t="s">
        <v>5995</v>
      </c>
      <c r="B1223" t="s">
        <v>5995</v>
      </c>
      <c r="C1223" t="s">
        <v>3360</v>
      </c>
      <c r="D1223">
        <v>0.99</v>
      </c>
      <c r="E1223">
        <v>0.99</v>
      </c>
      <c r="F1223">
        <v>0.99</v>
      </c>
      <c r="G1223">
        <v>0.99</v>
      </c>
      <c r="H1223">
        <v>0.99</v>
      </c>
      <c r="I1223">
        <v>0.99</v>
      </c>
      <c r="J1223">
        <v>0.99</v>
      </c>
      <c r="K1223">
        <v>0.99</v>
      </c>
      <c r="L1223" s="83">
        <v>0.99</v>
      </c>
      <c r="M1223">
        <v>0.99</v>
      </c>
      <c r="N1223">
        <v>0.99</v>
      </c>
      <c r="O1223">
        <v>0.99</v>
      </c>
      <c r="P1223" t="s">
        <v>5319</v>
      </c>
      <c r="Q1223" t="s">
        <v>5317</v>
      </c>
      <c r="R1223" t="s">
        <v>5314</v>
      </c>
      <c r="S1223" t="s">
        <v>5315</v>
      </c>
      <c r="T1223" t="s">
        <v>5315</v>
      </c>
    </row>
    <row r="1224" spans="1:20" x14ac:dyDescent="0.25">
      <c r="A1224" s="83" t="s">
        <v>5996</v>
      </c>
      <c r="B1224" t="s">
        <v>5996</v>
      </c>
      <c r="C1224" t="s">
        <v>3360</v>
      </c>
      <c r="D1224">
        <v>0.99</v>
      </c>
      <c r="E1224">
        <v>0.99</v>
      </c>
      <c r="F1224">
        <v>0.99</v>
      </c>
      <c r="G1224">
        <v>0.99</v>
      </c>
      <c r="H1224">
        <v>0.99</v>
      </c>
      <c r="I1224">
        <v>0.99</v>
      </c>
      <c r="J1224">
        <v>0.99</v>
      </c>
      <c r="K1224">
        <v>0.99</v>
      </c>
      <c r="L1224" s="83">
        <v>0.99</v>
      </c>
      <c r="M1224">
        <v>0.99</v>
      </c>
      <c r="N1224">
        <v>0.99</v>
      </c>
      <c r="O1224">
        <v>0.99</v>
      </c>
      <c r="P1224" t="s">
        <v>5319</v>
      </c>
      <c r="Q1224" t="s">
        <v>5317</v>
      </c>
      <c r="R1224" t="s">
        <v>5314</v>
      </c>
      <c r="S1224" t="s">
        <v>5315</v>
      </c>
      <c r="T1224" t="s">
        <v>5315</v>
      </c>
    </row>
    <row r="1225" spans="1:20" x14ac:dyDescent="0.25">
      <c r="A1225" s="83" t="s">
        <v>5997</v>
      </c>
      <c r="B1225" t="s">
        <v>5997</v>
      </c>
      <c r="C1225" t="s">
        <v>3360</v>
      </c>
      <c r="D1225">
        <v>0.99</v>
      </c>
      <c r="E1225">
        <v>0.99</v>
      </c>
      <c r="F1225">
        <v>0.99</v>
      </c>
      <c r="G1225">
        <v>0.99</v>
      </c>
      <c r="H1225">
        <v>0.99</v>
      </c>
      <c r="I1225">
        <v>0.99</v>
      </c>
      <c r="J1225">
        <v>0.99</v>
      </c>
      <c r="K1225">
        <v>0.99</v>
      </c>
      <c r="L1225" s="83">
        <v>0.99</v>
      </c>
      <c r="M1225">
        <v>0.99</v>
      </c>
      <c r="N1225">
        <v>0.99</v>
      </c>
      <c r="O1225">
        <v>0.99</v>
      </c>
      <c r="P1225" t="s">
        <v>5319</v>
      </c>
      <c r="Q1225" t="s">
        <v>5317</v>
      </c>
      <c r="R1225" t="s">
        <v>5314</v>
      </c>
      <c r="S1225" t="s">
        <v>5315</v>
      </c>
      <c r="T1225" t="s">
        <v>5315</v>
      </c>
    </row>
    <row r="1226" spans="1:20" x14ac:dyDescent="0.25">
      <c r="A1226" s="83" t="s">
        <v>5998</v>
      </c>
      <c r="B1226" t="s">
        <v>5998</v>
      </c>
      <c r="C1226" t="s">
        <v>3360</v>
      </c>
      <c r="D1226">
        <v>0.99</v>
      </c>
      <c r="E1226">
        <v>0.99</v>
      </c>
      <c r="F1226">
        <v>0.99</v>
      </c>
      <c r="G1226">
        <v>0.99</v>
      </c>
      <c r="H1226">
        <v>0.99</v>
      </c>
      <c r="I1226">
        <v>0.99</v>
      </c>
      <c r="J1226">
        <v>0.99</v>
      </c>
      <c r="K1226">
        <v>0.99</v>
      </c>
      <c r="L1226" s="83">
        <v>0.99</v>
      </c>
      <c r="M1226">
        <v>0.99</v>
      </c>
      <c r="N1226">
        <v>0.99</v>
      </c>
      <c r="O1226">
        <v>0.99</v>
      </c>
      <c r="P1226" t="s">
        <v>5319</v>
      </c>
      <c r="Q1226" t="s">
        <v>5317</v>
      </c>
      <c r="R1226" t="s">
        <v>5314</v>
      </c>
      <c r="S1226" t="s">
        <v>5315</v>
      </c>
      <c r="T1226" t="s">
        <v>5315</v>
      </c>
    </row>
    <row r="1227" spans="1:20" x14ac:dyDescent="0.25">
      <c r="A1227" s="83" t="s">
        <v>5999</v>
      </c>
      <c r="B1227" t="s">
        <v>5999</v>
      </c>
      <c r="C1227" t="s">
        <v>3360</v>
      </c>
      <c r="D1227">
        <v>0.99</v>
      </c>
      <c r="E1227">
        <v>0.99</v>
      </c>
      <c r="F1227">
        <v>0.99</v>
      </c>
      <c r="G1227">
        <v>0.99</v>
      </c>
      <c r="H1227">
        <v>0.99</v>
      </c>
      <c r="I1227">
        <v>0.99</v>
      </c>
      <c r="J1227">
        <v>0.99</v>
      </c>
      <c r="K1227">
        <v>0.99</v>
      </c>
      <c r="L1227" s="83">
        <v>0.99</v>
      </c>
      <c r="M1227">
        <v>0.99</v>
      </c>
      <c r="N1227">
        <v>0.99</v>
      </c>
      <c r="O1227">
        <v>0.99</v>
      </c>
      <c r="P1227" t="s">
        <v>5319</v>
      </c>
      <c r="Q1227" t="s">
        <v>5317</v>
      </c>
      <c r="R1227" t="s">
        <v>5314</v>
      </c>
      <c r="S1227" t="s">
        <v>5315</v>
      </c>
      <c r="T1227" t="s">
        <v>5315</v>
      </c>
    </row>
    <row r="1228" spans="1:20" x14ac:dyDescent="0.25">
      <c r="A1228" s="83" t="s">
        <v>6000</v>
      </c>
      <c r="B1228" t="s">
        <v>6000</v>
      </c>
      <c r="C1228" t="s">
        <v>3360</v>
      </c>
      <c r="D1228">
        <v>0.99</v>
      </c>
      <c r="E1228">
        <v>0.99</v>
      </c>
      <c r="F1228">
        <v>0.99</v>
      </c>
      <c r="G1228">
        <v>0.99</v>
      </c>
      <c r="H1228">
        <v>0.99</v>
      </c>
      <c r="I1228">
        <v>0.99</v>
      </c>
      <c r="J1228">
        <v>0.99</v>
      </c>
      <c r="K1228">
        <v>0.99</v>
      </c>
      <c r="L1228" s="83">
        <v>0.99</v>
      </c>
      <c r="M1228">
        <v>0.99</v>
      </c>
      <c r="N1228">
        <v>0.99</v>
      </c>
      <c r="O1228">
        <v>0.99</v>
      </c>
      <c r="P1228" t="s">
        <v>5319</v>
      </c>
      <c r="Q1228" t="s">
        <v>5317</v>
      </c>
      <c r="R1228" t="s">
        <v>5314</v>
      </c>
      <c r="S1228" t="s">
        <v>5315</v>
      </c>
      <c r="T1228" t="s">
        <v>5315</v>
      </c>
    </row>
    <row r="1229" spans="1:20" x14ac:dyDescent="0.25">
      <c r="A1229" s="83" t="s">
        <v>6001</v>
      </c>
      <c r="B1229" t="s">
        <v>6001</v>
      </c>
      <c r="C1229" t="s">
        <v>3360</v>
      </c>
      <c r="D1229">
        <v>0.99</v>
      </c>
      <c r="E1229">
        <v>0.99</v>
      </c>
      <c r="F1229">
        <v>0.99</v>
      </c>
      <c r="G1229">
        <v>0.99</v>
      </c>
      <c r="H1229">
        <v>0.99</v>
      </c>
      <c r="I1229">
        <v>0.99</v>
      </c>
      <c r="J1229">
        <v>0.99</v>
      </c>
      <c r="K1229">
        <v>0.99</v>
      </c>
      <c r="L1229" s="83">
        <v>0.99</v>
      </c>
      <c r="M1229">
        <v>0.99</v>
      </c>
      <c r="N1229">
        <v>0.99</v>
      </c>
      <c r="O1229">
        <v>0.99</v>
      </c>
      <c r="P1229" t="s">
        <v>5319</v>
      </c>
      <c r="Q1229" t="s">
        <v>5317</v>
      </c>
      <c r="R1229" t="s">
        <v>5314</v>
      </c>
      <c r="S1229" t="s">
        <v>5315</v>
      </c>
      <c r="T1229" t="s">
        <v>5315</v>
      </c>
    </row>
    <row r="1230" spans="1:20" x14ac:dyDescent="0.25">
      <c r="A1230" s="83" t="s">
        <v>6002</v>
      </c>
      <c r="B1230" t="s">
        <v>6002</v>
      </c>
      <c r="C1230" t="s">
        <v>3360</v>
      </c>
      <c r="D1230">
        <v>0.99</v>
      </c>
      <c r="E1230">
        <v>0.99</v>
      </c>
      <c r="F1230">
        <v>0.99</v>
      </c>
      <c r="G1230">
        <v>0.99</v>
      </c>
      <c r="H1230">
        <v>0.99</v>
      </c>
      <c r="I1230">
        <v>0.99</v>
      </c>
      <c r="J1230">
        <v>0.99</v>
      </c>
      <c r="K1230">
        <v>0.99</v>
      </c>
      <c r="L1230" s="83">
        <v>0.99</v>
      </c>
      <c r="M1230">
        <v>0.99</v>
      </c>
      <c r="N1230">
        <v>0.99</v>
      </c>
      <c r="O1230">
        <v>0.99</v>
      </c>
      <c r="P1230" t="s">
        <v>5319</v>
      </c>
      <c r="Q1230" t="s">
        <v>5317</v>
      </c>
      <c r="R1230" t="s">
        <v>5314</v>
      </c>
      <c r="S1230" t="s">
        <v>5315</v>
      </c>
      <c r="T1230" t="s">
        <v>5315</v>
      </c>
    </row>
    <row r="1231" spans="1:20" x14ac:dyDescent="0.25">
      <c r="A1231" s="83" t="s">
        <v>6003</v>
      </c>
      <c r="B1231" t="s">
        <v>6003</v>
      </c>
      <c r="C1231" t="s">
        <v>3360</v>
      </c>
      <c r="D1231">
        <v>0.99</v>
      </c>
      <c r="E1231">
        <v>0.99</v>
      </c>
      <c r="F1231">
        <v>0.99</v>
      </c>
      <c r="G1231">
        <v>0.99</v>
      </c>
      <c r="H1231">
        <v>0.99</v>
      </c>
      <c r="I1231">
        <v>0.99</v>
      </c>
      <c r="J1231">
        <v>0.99</v>
      </c>
      <c r="K1231">
        <v>0.99</v>
      </c>
      <c r="L1231" s="83">
        <v>0.99</v>
      </c>
      <c r="M1231">
        <v>0.99</v>
      </c>
      <c r="N1231">
        <v>0.99</v>
      </c>
      <c r="O1231">
        <v>0.99</v>
      </c>
      <c r="P1231" t="s">
        <v>5319</v>
      </c>
      <c r="Q1231" t="s">
        <v>5317</v>
      </c>
      <c r="R1231" t="s">
        <v>5314</v>
      </c>
      <c r="S1231" t="s">
        <v>5315</v>
      </c>
      <c r="T1231" t="s">
        <v>5315</v>
      </c>
    </row>
    <row r="1232" spans="1:20" x14ac:dyDescent="0.25">
      <c r="A1232" s="83" t="s">
        <v>6004</v>
      </c>
      <c r="B1232" t="s">
        <v>6004</v>
      </c>
      <c r="C1232" t="s">
        <v>3360</v>
      </c>
      <c r="D1232">
        <v>0.99</v>
      </c>
      <c r="E1232">
        <v>0.99</v>
      </c>
      <c r="F1232">
        <v>0.99</v>
      </c>
      <c r="G1232">
        <v>0.99</v>
      </c>
      <c r="H1232">
        <v>0.99</v>
      </c>
      <c r="I1232">
        <v>0.99</v>
      </c>
      <c r="J1232">
        <v>0.99</v>
      </c>
      <c r="K1232">
        <v>0.99</v>
      </c>
      <c r="L1232" s="83">
        <v>0.99</v>
      </c>
      <c r="M1232">
        <v>0.99</v>
      </c>
      <c r="N1232">
        <v>0.99</v>
      </c>
      <c r="O1232">
        <v>0.99</v>
      </c>
      <c r="P1232" t="s">
        <v>5319</v>
      </c>
      <c r="Q1232" t="s">
        <v>5317</v>
      </c>
      <c r="R1232" t="s">
        <v>5314</v>
      </c>
      <c r="S1232" t="s">
        <v>5315</v>
      </c>
      <c r="T1232" t="s">
        <v>5315</v>
      </c>
    </row>
    <row r="1233" spans="1:20" x14ac:dyDescent="0.25">
      <c r="A1233" s="83" t="s">
        <v>6005</v>
      </c>
      <c r="B1233" t="s">
        <v>6005</v>
      </c>
      <c r="C1233" t="s">
        <v>3360</v>
      </c>
      <c r="D1233">
        <v>0.99</v>
      </c>
      <c r="E1233">
        <v>0.99</v>
      </c>
      <c r="F1233">
        <v>0.99</v>
      </c>
      <c r="G1233">
        <v>0.99</v>
      </c>
      <c r="H1233">
        <v>0.99</v>
      </c>
      <c r="I1233">
        <v>0.99</v>
      </c>
      <c r="J1233">
        <v>0.99</v>
      </c>
      <c r="K1233">
        <v>0.99</v>
      </c>
      <c r="L1233" s="83">
        <v>0.99</v>
      </c>
      <c r="M1233">
        <v>0.99</v>
      </c>
      <c r="N1233">
        <v>0.99</v>
      </c>
      <c r="O1233">
        <v>0.99</v>
      </c>
      <c r="P1233" t="s">
        <v>5319</v>
      </c>
      <c r="Q1233" t="s">
        <v>5317</v>
      </c>
      <c r="R1233" t="s">
        <v>5314</v>
      </c>
      <c r="S1233" t="s">
        <v>5315</v>
      </c>
      <c r="T1233" t="s">
        <v>5315</v>
      </c>
    </row>
    <row r="1234" spans="1:20" x14ac:dyDescent="0.25">
      <c r="A1234" s="83" t="s">
        <v>6006</v>
      </c>
      <c r="B1234" t="s">
        <v>6006</v>
      </c>
      <c r="C1234" t="s">
        <v>3360</v>
      </c>
      <c r="D1234">
        <v>0.99</v>
      </c>
      <c r="E1234">
        <v>0.99</v>
      </c>
      <c r="F1234">
        <v>0.99</v>
      </c>
      <c r="G1234">
        <v>0.99</v>
      </c>
      <c r="H1234">
        <v>0.99</v>
      </c>
      <c r="I1234">
        <v>0.99</v>
      </c>
      <c r="J1234">
        <v>0.99</v>
      </c>
      <c r="K1234">
        <v>0.99</v>
      </c>
      <c r="L1234" s="83">
        <v>0.99</v>
      </c>
      <c r="M1234">
        <v>0.99</v>
      </c>
      <c r="N1234">
        <v>0.99</v>
      </c>
      <c r="O1234">
        <v>0.99</v>
      </c>
      <c r="P1234" t="s">
        <v>5319</v>
      </c>
      <c r="Q1234" t="s">
        <v>5317</v>
      </c>
      <c r="R1234" t="s">
        <v>5314</v>
      </c>
      <c r="S1234" t="s">
        <v>5315</v>
      </c>
      <c r="T1234" t="s">
        <v>5315</v>
      </c>
    </row>
    <row r="1235" spans="1:20" x14ac:dyDescent="0.25">
      <c r="A1235" s="83" t="s">
        <v>6007</v>
      </c>
      <c r="B1235" t="s">
        <v>6007</v>
      </c>
      <c r="C1235" t="s">
        <v>3360</v>
      </c>
      <c r="D1235">
        <v>0.99</v>
      </c>
      <c r="E1235">
        <v>0.99</v>
      </c>
      <c r="F1235">
        <v>0.99</v>
      </c>
      <c r="G1235">
        <v>0.99</v>
      </c>
      <c r="H1235">
        <v>0.99</v>
      </c>
      <c r="I1235">
        <v>0.99</v>
      </c>
      <c r="J1235">
        <v>0.99</v>
      </c>
      <c r="K1235">
        <v>0.99</v>
      </c>
      <c r="L1235" s="83">
        <v>0.99</v>
      </c>
      <c r="M1235">
        <v>0.99</v>
      </c>
      <c r="N1235">
        <v>0.99</v>
      </c>
      <c r="O1235">
        <v>0.99</v>
      </c>
      <c r="P1235" t="s">
        <v>5319</v>
      </c>
      <c r="Q1235" t="s">
        <v>5317</v>
      </c>
      <c r="R1235" t="s">
        <v>5314</v>
      </c>
      <c r="S1235" t="s">
        <v>5315</v>
      </c>
      <c r="T1235" t="s">
        <v>5315</v>
      </c>
    </row>
    <row r="1236" spans="1:20" x14ac:dyDescent="0.25">
      <c r="A1236" s="83" t="s">
        <v>6008</v>
      </c>
      <c r="B1236" t="s">
        <v>6008</v>
      </c>
      <c r="C1236" t="s">
        <v>3360</v>
      </c>
      <c r="D1236">
        <v>0.99</v>
      </c>
      <c r="E1236">
        <v>0.99</v>
      </c>
      <c r="F1236">
        <v>0.99</v>
      </c>
      <c r="G1236">
        <v>0.99</v>
      </c>
      <c r="H1236">
        <v>0.99</v>
      </c>
      <c r="I1236">
        <v>0.99</v>
      </c>
      <c r="J1236">
        <v>0.99</v>
      </c>
      <c r="K1236">
        <v>0.99</v>
      </c>
      <c r="L1236" s="83">
        <v>0.99</v>
      </c>
      <c r="M1236">
        <v>0.99</v>
      </c>
      <c r="N1236">
        <v>0.99</v>
      </c>
      <c r="O1236">
        <v>0.99</v>
      </c>
      <c r="P1236" t="s">
        <v>5319</v>
      </c>
      <c r="Q1236" t="s">
        <v>5317</v>
      </c>
      <c r="R1236" t="s">
        <v>5314</v>
      </c>
      <c r="S1236" t="s">
        <v>5315</v>
      </c>
      <c r="T1236" t="s">
        <v>5315</v>
      </c>
    </row>
    <row r="1237" spans="1:20" x14ac:dyDescent="0.25">
      <c r="A1237" s="83" t="s">
        <v>6009</v>
      </c>
      <c r="B1237" t="s">
        <v>6009</v>
      </c>
      <c r="C1237" t="s">
        <v>3360</v>
      </c>
      <c r="D1237">
        <v>0.99</v>
      </c>
      <c r="E1237">
        <v>0.99</v>
      </c>
      <c r="F1237">
        <v>0.99</v>
      </c>
      <c r="G1237">
        <v>0.99</v>
      </c>
      <c r="H1237">
        <v>0.99</v>
      </c>
      <c r="I1237">
        <v>0.99</v>
      </c>
      <c r="J1237">
        <v>0.99</v>
      </c>
      <c r="K1237">
        <v>0.99</v>
      </c>
      <c r="L1237" s="83">
        <v>0.99</v>
      </c>
      <c r="M1237">
        <v>0.99</v>
      </c>
      <c r="N1237">
        <v>0.99</v>
      </c>
      <c r="O1237">
        <v>0.99</v>
      </c>
      <c r="P1237" t="s">
        <v>5319</v>
      </c>
      <c r="Q1237" t="s">
        <v>5317</v>
      </c>
      <c r="R1237" t="s">
        <v>5314</v>
      </c>
      <c r="S1237" t="s">
        <v>5315</v>
      </c>
      <c r="T1237" t="s">
        <v>5315</v>
      </c>
    </row>
    <row r="1238" spans="1:20" x14ac:dyDescent="0.25">
      <c r="A1238" s="83" t="s">
        <v>6010</v>
      </c>
      <c r="B1238" t="s">
        <v>6010</v>
      </c>
      <c r="C1238" t="s">
        <v>3360</v>
      </c>
      <c r="D1238">
        <v>0.99</v>
      </c>
      <c r="E1238">
        <v>0.99</v>
      </c>
      <c r="F1238">
        <v>0.99</v>
      </c>
      <c r="G1238">
        <v>0.99</v>
      </c>
      <c r="H1238">
        <v>0.99</v>
      </c>
      <c r="I1238">
        <v>0.99</v>
      </c>
      <c r="J1238">
        <v>0.99</v>
      </c>
      <c r="K1238">
        <v>0.99</v>
      </c>
      <c r="L1238" s="83">
        <v>0.99</v>
      </c>
      <c r="M1238">
        <v>0.99</v>
      </c>
      <c r="N1238">
        <v>0.99</v>
      </c>
      <c r="O1238">
        <v>0.99</v>
      </c>
      <c r="P1238" t="s">
        <v>5319</v>
      </c>
      <c r="Q1238" t="s">
        <v>5317</v>
      </c>
      <c r="R1238" t="s">
        <v>5314</v>
      </c>
      <c r="S1238" t="s">
        <v>5315</v>
      </c>
      <c r="T1238" t="s">
        <v>5315</v>
      </c>
    </row>
    <row r="1239" spans="1:20" x14ac:dyDescent="0.25">
      <c r="A1239" s="83" t="s">
        <v>6011</v>
      </c>
      <c r="B1239" t="s">
        <v>6011</v>
      </c>
      <c r="C1239" t="s">
        <v>3360</v>
      </c>
      <c r="D1239">
        <v>0.99</v>
      </c>
      <c r="E1239">
        <v>0.99</v>
      </c>
      <c r="F1239">
        <v>0.99</v>
      </c>
      <c r="G1239">
        <v>0.99</v>
      </c>
      <c r="H1239">
        <v>0.99</v>
      </c>
      <c r="I1239">
        <v>0.99</v>
      </c>
      <c r="J1239">
        <v>0.99</v>
      </c>
      <c r="K1239">
        <v>0.99</v>
      </c>
      <c r="L1239" s="83">
        <v>0.99</v>
      </c>
      <c r="M1239">
        <v>0.99</v>
      </c>
      <c r="N1239">
        <v>0.99</v>
      </c>
      <c r="O1239">
        <v>0.99</v>
      </c>
      <c r="P1239" t="s">
        <v>5319</v>
      </c>
      <c r="Q1239" t="s">
        <v>5317</v>
      </c>
      <c r="R1239" t="s">
        <v>5314</v>
      </c>
      <c r="S1239" t="s">
        <v>5315</v>
      </c>
      <c r="T1239" t="s">
        <v>5315</v>
      </c>
    </row>
    <row r="1240" spans="1:20" x14ac:dyDescent="0.25">
      <c r="A1240" s="83" t="s">
        <v>6012</v>
      </c>
      <c r="B1240" t="s">
        <v>6012</v>
      </c>
      <c r="C1240" t="s">
        <v>3360</v>
      </c>
      <c r="D1240">
        <v>0.99</v>
      </c>
      <c r="E1240">
        <v>0.99</v>
      </c>
      <c r="F1240">
        <v>0.99</v>
      </c>
      <c r="G1240">
        <v>0.99</v>
      </c>
      <c r="H1240">
        <v>0.99</v>
      </c>
      <c r="I1240">
        <v>0.99</v>
      </c>
      <c r="J1240">
        <v>0.99</v>
      </c>
      <c r="K1240">
        <v>0.99</v>
      </c>
      <c r="L1240" s="83">
        <v>0.99</v>
      </c>
      <c r="M1240">
        <v>0.99</v>
      </c>
      <c r="N1240">
        <v>0.99</v>
      </c>
      <c r="O1240">
        <v>0.99</v>
      </c>
      <c r="P1240" t="s">
        <v>5319</v>
      </c>
      <c r="Q1240" t="s">
        <v>5317</v>
      </c>
      <c r="R1240" t="s">
        <v>5314</v>
      </c>
      <c r="S1240" t="s">
        <v>5315</v>
      </c>
      <c r="T1240" t="s">
        <v>5315</v>
      </c>
    </row>
    <row r="1241" spans="1:20" x14ac:dyDescent="0.25">
      <c r="A1241" s="83" t="s">
        <v>6013</v>
      </c>
      <c r="B1241" t="s">
        <v>6013</v>
      </c>
      <c r="C1241" t="s">
        <v>3360</v>
      </c>
      <c r="D1241">
        <v>0.99</v>
      </c>
      <c r="E1241">
        <v>0.99</v>
      </c>
      <c r="F1241">
        <v>0.99</v>
      </c>
      <c r="G1241">
        <v>0.99</v>
      </c>
      <c r="H1241">
        <v>0.99</v>
      </c>
      <c r="I1241">
        <v>0.99</v>
      </c>
      <c r="J1241">
        <v>0.99</v>
      </c>
      <c r="K1241">
        <v>0.99</v>
      </c>
      <c r="L1241" s="83">
        <v>0.99</v>
      </c>
      <c r="M1241">
        <v>0.99</v>
      </c>
      <c r="N1241">
        <v>0.99</v>
      </c>
      <c r="O1241">
        <v>0.99</v>
      </c>
      <c r="P1241" t="s">
        <v>5319</v>
      </c>
      <c r="Q1241" t="s">
        <v>5317</v>
      </c>
      <c r="R1241" t="s">
        <v>5314</v>
      </c>
      <c r="S1241" t="s">
        <v>5315</v>
      </c>
      <c r="T1241" t="s">
        <v>5315</v>
      </c>
    </row>
    <row r="1242" spans="1:20" x14ac:dyDescent="0.25">
      <c r="A1242" s="83" t="s">
        <v>6014</v>
      </c>
      <c r="B1242" t="s">
        <v>6014</v>
      </c>
      <c r="C1242" t="s">
        <v>3360</v>
      </c>
      <c r="D1242">
        <v>0.99</v>
      </c>
      <c r="E1242">
        <v>0.99</v>
      </c>
      <c r="F1242">
        <v>0.99</v>
      </c>
      <c r="G1242">
        <v>0.99</v>
      </c>
      <c r="H1242">
        <v>0.99</v>
      </c>
      <c r="I1242">
        <v>0.99</v>
      </c>
      <c r="J1242">
        <v>0.99</v>
      </c>
      <c r="K1242">
        <v>0.99</v>
      </c>
      <c r="L1242" s="83">
        <v>0.99</v>
      </c>
      <c r="M1242">
        <v>0.99</v>
      </c>
      <c r="N1242">
        <v>0.99</v>
      </c>
      <c r="O1242">
        <v>0.99</v>
      </c>
      <c r="P1242" t="s">
        <v>5319</v>
      </c>
      <c r="Q1242" t="s">
        <v>5317</v>
      </c>
      <c r="R1242" t="s">
        <v>5314</v>
      </c>
      <c r="S1242" t="s">
        <v>5315</v>
      </c>
      <c r="T1242" t="s">
        <v>5315</v>
      </c>
    </row>
    <row r="1243" spans="1:20" x14ac:dyDescent="0.25">
      <c r="A1243" s="83" t="s">
        <v>6015</v>
      </c>
      <c r="B1243" t="s">
        <v>6015</v>
      </c>
      <c r="C1243" t="s">
        <v>3360</v>
      </c>
      <c r="D1243">
        <v>0.99</v>
      </c>
      <c r="E1243">
        <v>0.99</v>
      </c>
      <c r="F1243">
        <v>0.99</v>
      </c>
      <c r="G1243">
        <v>0.99</v>
      </c>
      <c r="H1243">
        <v>0.99</v>
      </c>
      <c r="I1243">
        <v>0.99</v>
      </c>
      <c r="J1243">
        <v>0.99</v>
      </c>
      <c r="K1243">
        <v>0.99</v>
      </c>
      <c r="L1243" s="83">
        <v>0.99</v>
      </c>
      <c r="M1243">
        <v>0.99</v>
      </c>
      <c r="N1243">
        <v>0.99</v>
      </c>
      <c r="O1243">
        <v>0.99</v>
      </c>
      <c r="P1243" t="s">
        <v>5319</v>
      </c>
      <c r="Q1243" t="s">
        <v>5317</v>
      </c>
      <c r="R1243" t="s">
        <v>5314</v>
      </c>
      <c r="S1243" t="s">
        <v>5315</v>
      </c>
      <c r="T1243" t="s">
        <v>5315</v>
      </c>
    </row>
    <row r="1244" spans="1:20" x14ac:dyDescent="0.25">
      <c r="A1244" s="83" t="s">
        <v>6016</v>
      </c>
      <c r="B1244" t="s">
        <v>6016</v>
      </c>
      <c r="C1244" t="s">
        <v>3360</v>
      </c>
      <c r="D1244">
        <v>0.99</v>
      </c>
      <c r="E1244">
        <v>0.99</v>
      </c>
      <c r="F1244">
        <v>0.99</v>
      </c>
      <c r="G1244">
        <v>0.99</v>
      </c>
      <c r="H1244">
        <v>0.99</v>
      </c>
      <c r="I1244">
        <v>0.99</v>
      </c>
      <c r="J1244">
        <v>0.99</v>
      </c>
      <c r="K1244">
        <v>0.99</v>
      </c>
      <c r="L1244" s="83">
        <v>0.99</v>
      </c>
      <c r="M1244">
        <v>0.99</v>
      </c>
      <c r="N1244">
        <v>0.99</v>
      </c>
      <c r="O1244">
        <v>0.99</v>
      </c>
      <c r="P1244" t="s">
        <v>5319</v>
      </c>
      <c r="Q1244" t="s">
        <v>5317</v>
      </c>
      <c r="R1244" t="s">
        <v>5314</v>
      </c>
      <c r="S1244" t="s">
        <v>5315</v>
      </c>
      <c r="T1244" t="s">
        <v>5315</v>
      </c>
    </row>
    <row r="1245" spans="1:20" x14ac:dyDescent="0.25">
      <c r="A1245" s="83" t="s">
        <v>6017</v>
      </c>
      <c r="B1245" t="s">
        <v>6017</v>
      </c>
      <c r="C1245" t="s">
        <v>3360</v>
      </c>
      <c r="D1245">
        <v>0.99</v>
      </c>
      <c r="E1245">
        <v>0.99</v>
      </c>
      <c r="F1245">
        <v>0.99</v>
      </c>
      <c r="G1245">
        <v>0.99</v>
      </c>
      <c r="H1245">
        <v>0.99</v>
      </c>
      <c r="I1245">
        <v>0.99</v>
      </c>
      <c r="J1245">
        <v>0.99</v>
      </c>
      <c r="K1245">
        <v>0.99</v>
      </c>
      <c r="L1245" s="83">
        <v>0.99</v>
      </c>
      <c r="M1245">
        <v>0.99</v>
      </c>
      <c r="N1245">
        <v>0.99</v>
      </c>
      <c r="O1245">
        <v>0.99</v>
      </c>
      <c r="P1245" t="s">
        <v>5319</v>
      </c>
      <c r="Q1245" t="s">
        <v>5317</v>
      </c>
      <c r="R1245" t="s">
        <v>5314</v>
      </c>
      <c r="S1245" t="s">
        <v>5315</v>
      </c>
      <c r="T1245" t="s">
        <v>5315</v>
      </c>
    </row>
    <row r="1246" spans="1:20" x14ac:dyDescent="0.25">
      <c r="A1246" s="83" t="s">
        <v>6018</v>
      </c>
      <c r="B1246" t="s">
        <v>6018</v>
      </c>
      <c r="C1246" t="s">
        <v>3360</v>
      </c>
      <c r="D1246">
        <v>0.99</v>
      </c>
      <c r="E1246">
        <v>0.99</v>
      </c>
      <c r="F1246">
        <v>0.99</v>
      </c>
      <c r="G1246">
        <v>0.99</v>
      </c>
      <c r="H1246">
        <v>0.99</v>
      </c>
      <c r="I1246">
        <v>0.99</v>
      </c>
      <c r="J1246">
        <v>0.99</v>
      </c>
      <c r="K1246">
        <v>0.99</v>
      </c>
      <c r="L1246" s="83">
        <v>0.99</v>
      </c>
      <c r="M1246">
        <v>0.99</v>
      </c>
      <c r="N1246">
        <v>0.99</v>
      </c>
      <c r="O1246">
        <v>0.99</v>
      </c>
      <c r="P1246" t="s">
        <v>5319</v>
      </c>
      <c r="Q1246" t="s">
        <v>5317</v>
      </c>
      <c r="R1246" t="s">
        <v>5314</v>
      </c>
      <c r="S1246" t="s">
        <v>5315</v>
      </c>
      <c r="T1246" t="s">
        <v>5315</v>
      </c>
    </row>
    <row r="1247" spans="1:20" x14ac:dyDescent="0.25">
      <c r="A1247" s="83" t="s">
        <v>6019</v>
      </c>
      <c r="B1247" t="s">
        <v>6019</v>
      </c>
      <c r="C1247" t="s">
        <v>3360</v>
      </c>
      <c r="D1247">
        <v>0.99</v>
      </c>
      <c r="E1247">
        <v>0.99</v>
      </c>
      <c r="F1247">
        <v>0.99</v>
      </c>
      <c r="G1247">
        <v>0.99</v>
      </c>
      <c r="H1247">
        <v>0.99</v>
      </c>
      <c r="I1247">
        <v>0.99</v>
      </c>
      <c r="J1247">
        <v>0.99</v>
      </c>
      <c r="K1247">
        <v>0.99</v>
      </c>
      <c r="L1247" s="83">
        <v>0.99</v>
      </c>
      <c r="M1247">
        <v>0.99</v>
      </c>
      <c r="N1247">
        <v>0.99</v>
      </c>
      <c r="O1247">
        <v>0.99</v>
      </c>
      <c r="P1247" t="s">
        <v>5319</v>
      </c>
      <c r="Q1247" t="s">
        <v>5317</v>
      </c>
      <c r="R1247" t="s">
        <v>5314</v>
      </c>
      <c r="S1247" t="s">
        <v>5315</v>
      </c>
      <c r="T1247" t="s">
        <v>5315</v>
      </c>
    </row>
    <row r="1248" spans="1:20" x14ac:dyDescent="0.25">
      <c r="A1248" s="83" t="s">
        <v>6020</v>
      </c>
      <c r="B1248" t="s">
        <v>6020</v>
      </c>
      <c r="C1248" t="s">
        <v>3360</v>
      </c>
      <c r="D1248">
        <v>0.99</v>
      </c>
      <c r="E1248">
        <v>0.99</v>
      </c>
      <c r="F1248">
        <v>0.99</v>
      </c>
      <c r="G1248">
        <v>0.99</v>
      </c>
      <c r="H1248">
        <v>0.99</v>
      </c>
      <c r="I1248">
        <v>0.99</v>
      </c>
      <c r="J1248">
        <v>0.99</v>
      </c>
      <c r="K1248">
        <v>0.99</v>
      </c>
      <c r="L1248" s="83">
        <v>0.99</v>
      </c>
      <c r="M1248">
        <v>0.99</v>
      </c>
      <c r="N1248">
        <v>0.99</v>
      </c>
      <c r="O1248">
        <v>0.99</v>
      </c>
      <c r="P1248" t="s">
        <v>5319</v>
      </c>
      <c r="Q1248" t="s">
        <v>5317</v>
      </c>
      <c r="R1248" t="s">
        <v>5314</v>
      </c>
      <c r="S1248" t="s">
        <v>5315</v>
      </c>
      <c r="T1248" t="s">
        <v>5315</v>
      </c>
    </row>
    <row r="1249" spans="1:20" x14ac:dyDescent="0.25">
      <c r="A1249" s="83" t="s">
        <v>6021</v>
      </c>
      <c r="B1249" t="s">
        <v>6021</v>
      </c>
      <c r="C1249" t="s">
        <v>3360</v>
      </c>
      <c r="D1249">
        <v>0.99</v>
      </c>
      <c r="E1249">
        <v>0.99</v>
      </c>
      <c r="F1249">
        <v>0.99</v>
      </c>
      <c r="G1249">
        <v>0.99</v>
      </c>
      <c r="H1249">
        <v>0.99</v>
      </c>
      <c r="I1249">
        <v>0.99</v>
      </c>
      <c r="J1249">
        <v>0.99</v>
      </c>
      <c r="K1249">
        <v>0.99</v>
      </c>
      <c r="L1249" s="83">
        <v>0.99</v>
      </c>
      <c r="M1249">
        <v>0.99</v>
      </c>
      <c r="N1249">
        <v>0.99</v>
      </c>
      <c r="O1249">
        <v>0.99</v>
      </c>
      <c r="P1249" t="s">
        <v>5319</v>
      </c>
      <c r="Q1249" t="s">
        <v>5317</v>
      </c>
      <c r="R1249" t="s">
        <v>5314</v>
      </c>
      <c r="S1249" t="s">
        <v>5315</v>
      </c>
      <c r="T1249" t="s">
        <v>5315</v>
      </c>
    </row>
    <row r="1250" spans="1:20" x14ac:dyDescent="0.25">
      <c r="A1250" s="83" t="s">
        <v>6022</v>
      </c>
      <c r="B1250" t="s">
        <v>6022</v>
      </c>
      <c r="C1250" t="s">
        <v>3360</v>
      </c>
      <c r="D1250">
        <v>0.99</v>
      </c>
      <c r="E1250">
        <v>0.99</v>
      </c>
      <c r="F1250">
        <v>0.99</v>
      </c>
      <c r="G1250">
        <v>0.99</v>
      </c>
      <c r="H1250">
        <v>0.99</v>
      </c>
      <c r="I1250">
        <v>0.99</v>
      </c>
      <c r="J1250">
        <v>0.99</v>
      </c>
      <c r="K1250">
        <v>0.99</v>
      </c>
      <c r="L1250" s="83">
        <v>0.99</v>
      </c>
      <c r="M1250">
        <v>0.99</v>
      </c>
      <c r="N1250">
        <v>0.99</v>
      </c>
      <c r="O1250">
        <v>0.99</v>
      </c>
      <c r="P1250" t="s">
        <v>5319</v>
      </c>
      <c r="Q1250" t="s">
        <v>5317</v>
      </c>
      <c r="R1250" t="s">
        <v>5314</v>
      </c>
      <c r="S1250" t="s">
        <v>5315</v>
      </c>
      <c r="T1250" t="s">
        <v>5315</v>
      </c>
    </row>
    <row r="1251" spans="1:20" x14ac:dyDescent="0.25">
      <c r="A1251" s="83" t="s">
        <v>6023</v>
      </c>
      <c r="B1251" t="s">
        <v>6023</v>
      </c>
      <c r="C1251" t="s">
        <v>3360</v>
      </c>
      <c r="D1251">
        <v>0.99</v>
      </c>
      <c r="E1251">
        <v>0.99</v>
      </c>
      <c r="F1251">
        <v>0.99</v>
      </c>
      <c r="G1251">
        <v>0.99</v>
      </c>
      <c r="H1251">
        <v>0.99</v>
      </c>
      <c r="I1251">
        <v>0.99</v>
      </c>
      <c r="J1251">
        <v>0.99</v>
      </c>
      <c r="K1251">
        <v>0.99</v>
      </c>
      <c r="L1251" s="83">
        <v>0.99</v>
      </c>
      <c r="M1251">
        <v>0.99</v>
      </c>
      <c r="N1251">
        <v>0.99</v>
      </c>
      <c r="O1251">
        <v>0.99</v>
      </c>
      <c r="P1251" t="s">
        <v>5319</v>
      </c>
      <c r="Q1251" t="s">
        <v>5317</v>
      </c>
      <c r="R1251" t="s">
        <v>5314</v>
      </c>
      <c r="S1251" t="s">
        <v>5315</v>
      </c>
      <c r="T1251" t="s">
        <v>5315</v>
      </c>
    </row>
    <row r="1252" spans="1:20" x14ac:dyDescent="0.25">
      <c r="A1252" s="83" t="s">
        <v>6024</v>
      </c>
      <c r="B1252" t="s">
        <v>6024</v>
      </c>
      <c r="C1252" t="s">
        <v>3360</v>
      </c>
      <c r="D1252">
        <v>0.99</v>
      </c>
      <c r="E1252">
        <v>0.99</v>
      </c>
      <c r="F1252">
        <v>0.99</v>
      </c>
      <c r="G1252">
        <v>0.99</v>
      </c>
      <c r="H1252">
        <v>0.99</v>
      </c>
      <c r="I1252">
        <v>0.99</v>
      </c>
      <c r="J1252">
        <v>0.99</v>
      </c>
      <c r="K1252">
        <v>0.99</v>
      </c>
      <c r="L1252" s="83">
        <v>0.99</v>
      </c>
      <c r="M1252">
        <v>0.99</v>
      </c>
      <c r="N1252">
        <v>0.99</v>
      </c>
      <c r="O1252">
        <v>0.99</v>
      </c>
      <c r="P1252" t="s">
        <v>5319</v>
      </c>
      <c r="Q1252" t="s">
        <v>5317</v>
      </c>
      <c r="R1252" t="s">
        <v>5314</v>
      </c>
      <c r="S1252" t="s">
        <v>5315</v>
      </c>
      <c r="T1252" t="s">
        <v>5315</v>
      </c>
    </row>
    <row r="1253" spans="1:20" x14ac:dyDescent="0.25">
      <c r="A1253" s="83" t="s">
        <v>6025</v>
      </c>
      <c r="B1253" t="s">
        <v>6025</v>
      </c>
      <c r="C1253" t="s">
        <v>3360</v>
      </c>
      <c r="D1253">
        <v>0.99</v>
      </c>
      <c r="E1253">
        <v>0.99</v>
      </c>
      <c r="F1253">
        <v>0.99</v>
      </c>
      <c r="G1253">
        <v>0.99</v>
      </c>
      <c r="H1253">
        <v>0.99</v>
      </c>
      <c r="I1253">
        <v>0.99</v>
      </c>
      <c r="J1253">
        <v>0.99</v>
      </c>
      <c r="K1253">
        <v>0.99</v>
      </c>
      <c r="L1253" s="83">
        <v>0.99</v>
      </c>
      <c r="M1253">
        <v>0.99</v>
      </c>
      <c r="N1253">
        <v>0.99</v>
      </c>
      <c r="O1253">
        <v>0.99</v>
      </c>
      <c r="P1253" t="s">
        <v>5319</v>
      </c>
      <c r="Q1253" t="s">
        <v>5317</v>
      </c>
      <c r="R1253" t="s">
        <v>5314</v>
      </c>
      <c r="S1253" t="s">
        <v>5315</v>
      </c>
      <c r="T1253" t="s">
        <v>5315</v>
      </c>
    </row>
    <row r="1254" spans="1:20" x14ac:dyDescent="0.25">
      <c r="A1254" s="83" t="s">
        <v>6026</v>
      </c>
      <c r="B1254" t="s">
        <v>6026</v>
      </c>
      <c r="C1254" t="s">
        <v>3360</v>
      </c>
      <c r="D1254">
        <v>0.99</v>
      </c>
      <c r="E1254">
        <v>0.99</v>
      </c>
      <c r="F1254">
        <v>0.99</v>
      </c>
      <c r="G1254">
        <v>0.99</v>
      </c>
      <c r="H1254">
        <v>0.99</v>
      </c>
      <c r="I1254">
        <v>0.99</v>
      </c>
      <c r="J1254">
        <v>0.99</v>
      </c>
      <c r="K1254">
        <v>0.99</v>
      </c>
      <c r="L1254" s="83">
        <v>0.99</v>
      </c>
      <c r="M1254">
        <v>0.99</v>
      </c>
      <c r="N1254">
        <v>0.99</v>
      </c>
      <c r="O1254">
        <v>0.99</v>
      </c>
      <c r="P1254" t="s">
        <v>5319</v>
      </c>
      <c r="Q1254" t="s">
        <v>5317</v>
      </c>
      <c r="R1254" t="s">
        <v>5314</v>
      </c>
      <c r="S1254" t="s">
        <v>5315</v>
      </c>
      <c r="T1254" t="s">
        <v>5315</v>
      </c>
    </row>
    <row r="1255" spans="1:20" x14ac:dyDescent="0.25">
      <c r="A1255" s="83" t="s">
        <v>6027</v>
      </c>
      <c r="B1255" t="s">
        <v>6027</v>
      </c>
      <c r="C1255" t="s">
        <v>3360</v>
      </c>
      <c r="D1255">
        <v>0.99</v>
      </c>
      <c r="E1255">
        <v>0.99</v>
      </c>
      <c r="F1255">
        <v>0.99</v>
      </c>
      <c r="G1255">
        <v>0.99</v>
      </c>
      <c r="H1255">
        <v>0.99</v>
      </c>
      <c r="I1255">
        <v>0.99</v>
      </c>
      <c r="J1255">
        <v>0.99</v>
      </c>
      <c r="K1255">
        <v>0.99</v>
      </c>
      <c r="L1255" s="83">
        <v>0.99</v>
      </c>
      <c r="M1255">
        <v>0.99</v>
      </c>
      <c r="N1255">
        <v>0.99</v>
      </c>
      <c r="O1255">
        <v>0.99</v>
      </c>
      <c r="P1255" t="s">
        <v>5319</v>
      </c>
      <c r="Q1255" t="s">
        <v>5317</v>
      </c>
      <c r="R1255" t="s">
        <v>5314</v>
      </c>
      <c r="S1255" t="s">
        <v>5315</v>
      </c>
      <c r="T1255" t="s">
        <v>5315</v>
      </c>
    </row>
    <row r="1256" spans="1:20" x14ac:dyDescent="0.25">
      <c r="A1256" s="83" t="s">
        <v>4805</v>
      </c>
      <c r="B1256" t="s">
        <v>4805</v>
      </c>
      <c r="C1256" t="s">
        <v>3360</v>
      </c>
      <c r="D1256">
        <v>0.24</v>
      </c>
      <c r="E1256">
        <v>0.26</v>
      </c>
      <c r="F1256">
        <v>0.28000000000000003</v>
      </c>
      <c r="G1256">
        <v>0.53</v>
      </c>
      <c r="H1256">
        <v>0.7</v>
      </c>
      <c r="I1256">
        <v>1.1000000000000001</v>
      </c>
      <c r="J1256">
        <v>1.43</v>
      </c>
      <c r="K1256">
        <v>1.48</v>
      </c>
      <c r="L1256" s="83">
        <v>1.02</v>
      </c>
      <c r="M1256">
        <v>0.73</v>
      </c>
      <c r="N1256">
        <v>0.45</v>
      </c>
      <c r="O1256">
        <v>0.24</v>
      </c>
      <c r="P1256" t="s">
        <v>5319</v>
      </c>
      <c r="Q1256" t="s">
        <v>5317</v>
      </c>
      <c r="R1256" t="s">
        <v>5314</v>
      </c>
      <c r="S1256" t="s">
        <v>5315</v>
      </c>
      <c r="T1256" t="s">
        <v>5315</v>
      </c>
    </row>
    <row r="1257" spans="1:20" x14ac:dyDescent="0.25">
      <c r="A1257" s="83" t="s">
        <v>6028</v>
      </c>
      <c r="B1257" t="s">
        <v>6028</v>
      </c>
      <c r="C1257" t="s">
        <v>3360</v>
      </c>
      <c r="D1257">
        <v>0.99</v>
      </c>
      <c r="E1257">
        <v>0.99</v>
      </c>
      <c r="F1257">
        <v>0.99</v>
      </c>
      <c r="G1257">
        <v>0.99</v>
      </c>
      <c r="H1257">
        <v>0.99</v>
      </c>
      <c r="I1257">
        <v>0.99</v>
      </c>
      <c r="J1257">
        <v>0.99</v>
      </c>
      <c r="K1257">
        <v>0.99</v>
      </c>
      <c r="L1257" s="83">
        <v>0.99</v>
      </c>
      <c r="M1257">
        <v>0.99</v>
      </c>
      <c r="N1257">
        <v>0.99</v>
      </c>
      <c r="O1257">
        <v>0.99</v>
      </c>
      <c r="P1257" t="s">
        <v>5319</v>
      </c>
      <c r="Q1257" t="s">
        <v>5317</v>
      </c>
      <c r="R1257" t="s">
        <v>5314</v>
      </c>
      <c r="S1257" t="s">
        <v>5315</v>
      </c>
      <c r="T1257" t="s">
        <v>5315</v>
      </c>
    </row>
    <row r="1258" spans="1:20" x14ac:dyDescent="0.25">
      <c r="A1258" s="83" t="s">
        <v>6029</v>
      </c>
      <c r="B1258" t="s">
        <v>6029</v>
      </c>
      <c r="C1258" t="s">
        <v>3360</v>
      </c>
      <c r="D1258">
        <v>0.99</v>
      </c>
      <c r="E1258">
        <v>0.99</v>
      </c>
      <c r="F1258">
        <v>0.99</v>
      </c>
      <c r="G1258">
        <v>0.99</v>
      </c>
      <c r="H1258">
        <v>0.99</v>
      </c>
      <c r="I1258">
        <v>0.99</v>
      </c>
      <c r="J1258">
        <v>0.99</v>
      </c>
      <c r="K1258">
        <v>0.99</v>
      </c>
      <c r="L1258" s="83">
        <v>0.99</v>
      </c>
      <c r="M1258">
        <v>0.99</v>
      </c>
      <c r="N1258">
        <v>0.99</v>
      </c>
      <c r="O1258">
        <v>0.99</v>
      </c>
      <c r="P1258" t="s">
        <v>5319</v>
      </c>
      <c r="Q1258" t="s">
        <v>5317</v>
      </c>
      <c r="R1258" t="s">
        <v>5314</v>
      </c>
      <c r="S1258" t="s">
        <v>5315</v>
      </c>
      <c r="T1258" t="s">
        <v>5315</v>
      </c>
    </row>
    <row r="1259" spans="1:20" x14ac:dyDescent="0.25">
      <c r="A1259" s="83" t="s">
        <v>6030</v>
      </c>
      <c r="B1259" t="s">
        <v>6030</v>
      </c>
      <c r="C1259" t="s">
        <v>3360</v>
      </c>
      <c r="D1259">
        <v>0.99</v>
      </c>
      <c r="E1259">
        <v>0.99</v>
      </c>
      <c r="F1259">
        <v>0.99</v>
      </c>
      <c r="G1259">
        <v>0.99</v>
      </c>
      <c r="H1259">
        <v>0.99</v>
      </c>
      <c r="I1259">
        <v>0.99</v>
      </c>
      <c r="J1259">
        <v>0.99</v>
      </c>
      <c r="K1259">
        <v>0.99</v>
      </c>
      <c r="L1259" s="83">
        <v>0.99</v>
      </c>
      <c r="M1259">
        <v>0.99</v>
      </c>
      <c r="N1259">
        <v>0.99</v>
      </c>
      <c r="O1259">
        <v>0.99</v>
      </c>
      <c r="P1259" t="s">
        <v>5319</v>
      </c>
      <c r="Q1259" t="s">
        <v>5317</v>
      </c>
      <c r="R1259" t="s">
        <v>5314</v>
      </c>
      <c r="S1259" t="s">
        <v>5315</v>
      </c>
      <c r="T1259" t="s">
        <v>5315</v>
      </c>
    </row>
    <row r="1260" spans="1:20" x14ac:dyDescent="0.25">
      <c r="A1260" s="83" t="s">
        <v>6031</v>
      </c>
      <c r="B1260" t="s">
        <v>6031</v>
      </c>
      <c r="C1260" t="s">
        <v>3360</v>
      </c>
      <c r="D1260">
        <v>0.99</v>
      </c>
      <c r="E1260">
        <v>0.99</v>
      </c>
      <c r="F1260">
        <v>0.99</v>
      </c>
      <c r="G1260">
        <v>0.99</v>
      </c>
      <c r="H1260">
        <v>0.99</v>
      </c>
      <c r="I1260">
        <v>0.99</v>
      </c>
      <c r="J1260">
        <v>0.99</v>
      </c>
      <c r="K1260">
        <v>0.99</v>
      </c>
      <c r="L1260" s="83">
        <v>0.99</v>
      </c>
      <c r="M1260">
        <v>0.99</v>
      </c>
      <c r="N1260">
        <v>0.99</v>
      </c>
      <c r="O1260">
        <v>0.99</v>
      </c>
      <c r="P1260" t="s">
        <v>5319</v>
      </c>
      <c r="Q1260" t="s">
        <v>5317</v>
      </c>
      <c r="R1260" t="s">
        <v>5314</v>
      </c>
      <c r="S1260" t="s">
        <v>5315</v>
      </c>
      <c r="T1260" t="s">
        <v>5315</v>
      </c>
    </row>
    <row r="1261" spans="1:20" x14ac:dyDescent="0.25">
      <c r="A1261" s="83" t="s">
        <v>6032</v>
      </c>
      <c r="B1261" t="s">
        <v>6032</v>
      </c>
      <c r="C1261" t="s">
        <v>3360</v>
      </c>
      <c r="D1261">
        <v>0.99</v>
      </c>
      <c r="E1261">
        <v>0.99</v>
      </c>
      <c r="F1261">
        <v>0.99</v>
      </c>
      <c r="G1261">
        <v>0.99</v>
      </c>
      <c r="H1261">
        <v>0.99</v>
      </c>
      <c r="I1261">
        <v>0.99</v>
      </c>
      <c r="J1261">
        <v>0.99</v>
      </c>
      <c r="K1261">
        <v>0.99</v>
      </c>
      <c r="L1261" s="83">
        <v>0.99</v>
      </c>
      <c r="M1261">
        <v>0.99</v>
      </c>
      <c r="N1261">
        <v>0.99</v>
      </c>
      <c r="O1261">
        <v>0.99</v>
      </c>
      <c r="P1261" t="s">
        <v>5319</v>
      </c>
      <c r="Q1261" t="s">
        <v>5317</v>
      </c>
      <c r="R1261" t="s">
        <v>5314</v>
      </c>
      <c r="S1261" t="s">
        <v>5315</v>
      </c>
      <c r="T1261" t="s">
        <v>5315</v>
      </c>
    </row>
    <row r="1262" spans="1:20" x14ac:dyDescent="0.25">
      <c r="A1262" s="83" t="s">
        <v>6033</v>
      </c>
      <c r="B1262" t="s">
        <v>6033</v>
      </c>
      <c r="C1262" t="s">
        <v>3360</v>
      </c>
      <c r="D1262">
        <v>0.99</v>
      </c>
      <c r="E1262">
        <v>0.99</v>
      </c>
      <c r="F1262">
        <v>0.99</v>
      </c>
      <c r="G1262">
        <v>0.99</v>
      </c>
      <c r="H1262">
        <v>0.99</v>
      </c>
      <c r="I1262">
        <v>0.99</v>
      </c>
      <c r="J1262">
        <v>0.99</v>
      </c>
      <c r="K1262">
        <v>0.99</v>
      </c>
      <c r="L1262" s="83">
        <v>0.99</v>
      </c>
      <c r="M1262">
        <v>0.99</v>
      </c>
      <c r="N1262">
        <v>0.99</v>
      </c>
      <c r="O1262">
        <v>0.99</v>
      </c>
      <c r="P1262" t="s">
        <v>5319</v>
      </c>
      <c r="Q1262" t="s">
        <v>5317</v>
      </c>
      <c r="R1262" t="s">
        <v>5314</v>
      </c>
      <c r="S1262" t="s">
        <v>5315</v>
      </c>
      <c r="T1262" t="s">
        <v>5315</v>
      </c>
    </row>
    <row r="1263" spans="1:20" x14ac:dyDescent="0.25">
      <c r="A1263" s="83" t="s">
        <v>6034</v>
      </c>
      <c r="B1263" t="s">
        <v>6034</v>
      </c>
      <c r="C1263" t="s">
        <v>3360</v>
      </c>
      <c r="D1263">
        <v>0.99</v>
      </c>
      <c r="E1263">
        <v>0.99</v>
      </c>
      <c r="F1263">
        <v>0.99</v>
      </c>
      <c r="G1263">
        <v>0.99</v>
      </c>
      <c r="H1263">
        <v>0.99</v>
      </c>
      <c r="I1263">
        <v>0.99</v>
      </c>
      <c r="J1263">
        <v>0.99</v>
      </c>
      <c r="K1263">
        <v>0.99</v>
      </c>
      <c r="L1263" s="83">
        <v>0.99</v>
      </c>
      <c r="M1263">
        <v>0.99</v>
      </c>
      <c r="N1263">
        <v>0.99</v>
      </c>
      <c r="O1263">
        <v>0.99</v>
      </c>
      <c r="P1263" t="s">
        <v>5319</v>
      </c>
      <c r="Q1263" t="s">
        <v>5317</v>
      </c>
      <c r="R1263" t="s">
        <v>5314</v>
      </c>
      <c r="S1263" t="s">
        <v>5315</v>
      </c>
      <c r="T1263" t="s">
        <v>5315</v>
      </c>
    </row>
    <row r="1264" spans="1:20" x14ac:dyDescent="0.25">
      <c r="A1264" s="83" t="s">
        <v>6035</v>
      </c>
      <c r="B1264" t="s">
        <v>6035</v>
      </c>
      <c r="C1264" t="s">
        <v>3360</v>
      </c>
      <c r="D1264">
        <v>0.99</v>
      </c>
      <c r="E1264">
        <v>0.99</v>
      </c>
      <c r="F1264">
        <v>0.99</v>
      </c>
      <c r="G1264">
        <v>0.99</v>
      </c>
      <c r="H1264">
        <v>0.99</v>
      </c>
      <c r="I1264">
        <v>0.99</v>
      </c>
      <c r="J1264">
        <v>0.99</v>
      </c>
      <c r="K1264">
        <v>0.99</v>
      </c>
      <c r="L1264" s="83">
        <v>0.99</v>
      </c>
      <c r="M1264">
        <v>0.99</v>
      </c>
      <c r="N1264">
        <v>0.99</v>
      </c>
      <c r="O1264">
        <v>0.99</v>
      </c>
      <c r="P1264" t="s">
        <v>5319</v>
      </c>
      <c r="Q1264" t="s">
        <v>5317</v>
      </c>
      <c r="R1264" t="s">
        <v>5314</v>
      </c>
      <c r="S1264" t="s">
        <v>5315</v>
      </c>
      <c r="T1264" t="s">
        <v>5315</v>
      </c>
    </row>
    <row r="1265" spans="1:20" x14ac:dyDescent="0.25">
      <c r="A1265" s="83" t="s">
        <v>6036</v>
      </c>
      <c r="B1265" t="s">
        <v>6036</v>
      </c>
      <c r="C1265" t="s">
        <v>3360</v>
      </c>
      <c r="D1265">
        <v>0.99</v>
      </c>
      <c r="E1265">
        <v>0.99</v>
      </c>
      <c r="F1265">
        <v>0.99</v>
      </c>
      <c r="G1265">
        <v>0.99</v>
      </c>
      <c r="H1265">
        <v>0.99</v>
      </c>
      <c r="I1265">
        <v>0.99</v>
      </c>
      <c r="J1265">
        <v>0.99</v>
      </c>
      <c r="K1265">
        <v>0.99</v>
      </c>
      <c r="L1265" s="83">
        <v>0.99</v>
      </c>
      <c r="M1265">
        <v>0.99</v>
      </c>
      <c r="N1265">
        <v>0.99</v>
      </c>
      <c r="O1265">
        <v>0.99</v>
      </c>
      <c r="P1265" t="s">
        <v>5319</v>
      </c>
      <c r="Q1265" t="s">
        <v>5317</v>
      </c>
      <c r="R1265" t="s">
        <v>5314</v>
      </c>
      <c r="S1265" t="s">
        <v>5315</v>
      </c>
      <c r="T1265" t="s">
        <v>5315</v>
      </c>
    </row>
    <row r="1266" spans="1:20" x14ac:dyDescent="0.25">
      <c r="A1266" s="83" t="s">
        <v>6037</v>
      </c>
      <c r="B1266" t="s">
        <v>6038</v>
      </c>
      <c r="C1266" t="s">
        <v>3360</v>
      </c>
      <c r="D1266">
        <v>0.7</v>
      </c>
      <c r="E1266">
        <v>0.7</v>
      </c>
      <c r="F1266">
        <v>0.7</v>
      </c>
      <c r="G1266">
        <v>0.7</v>
      </c>
      <c r="H1266">
        <v>0.7</v>
      </c>
      <c r="I1266">
        <v>0.7</v>
      </c>
      <c r="J1266">
        <v>0.7</v>
      </c>
      <c r="K1266">
        <v>0.7</v>
      </c>
      <c r="L1266" s="83">
        <v>0.7</v>
      </c>
      <c r="M1266">
        <v>0.7</v>
      </c>
      <c r="N1266">
        <v>0.7</v>
      </c>
      <c r="O1266">
        <v>0.7</v>
      </c>
      <c r="P1266" t="s">
        <v>5319</v>
      </c>
      <c r="Q1266" t="s">
        <v>5317</v>
      </c>
      <c r="R1266" t="s">
        <v>5314</v>
      </c>
      <c r="S1266" t="s">
        <v>5315</v>
      </c>
      <c r="T1266" t="s">
        <v>5315</v>
      </c>
    </row>
    <row r="1267" spans="1:20" x14ac:dyDescent="0.25">
      <c r="A1267" s="83" t="s">
        <v>6039</v>
      </c>
      <c r="B1267" t="s">
        <v>6040</v>
      </c>
      <c r="C1267" t="s">
        <v>3360</v>
      </c>
      <c r="D1267">
        <v>0.6</v>
      </c>
      <c r="E1267">
        <v>0.6</v>
      </c>
      <c r="F1267">
        <v>0.6</v>
      </c>
      <c r="G1267">
        <v>0.6</v>
      </c>
      <c r="H1267">
        <v>0.6</v>
      </c>
      <c r="I1267">
        <v>0.6</v>
      </c>
      <c r="J1267">
        <v>0.6</v>
      </c>
      <c r="K1267">
        <v>0.6</v>
      </c>
      <c r="L1267" s="83">
        <v>0.6</v>
      </c>
      <c r="M1267">
        <v>0.6</v>
      </c>
      <c r="N1267">
        <v>0.6</v>
      </c>
      <c r="O1267">
        <v>0.6</v>
      </c>
      <c r="P1267" t="s">
        <v>5319</v>
      </c>
      <c r="Q1267" t="s">
        <v>5317</v>
      </c>
      <c r="R1267" t="s">
        <v>5314</v>
      </c>
      <c r="S1267" t="s">
        <v>5315</v>
      </c>
      <c r="T1267" t="s">
        <v>5315</v>
      </c>
    </row>
    <row r="1268" spans="1:20" x14ac:dyDescent="0.25">
      <c r="A1268" s="83" t="s">
        <v>6041</v>
      </c>
      <c r="B1268" t="s">
        <v>6042</v>
      </c>
      <c r="C1268" t="s">
        <v>3360</v>
      </c>
      <c r="D1268">
        <v>0.7</v>
      </c>
      <c r="E1268">
        <v>0.7</v>
      </c>
      <c r="F1268">
        <v>0.7</v>
      </c>
      <c r="G1268">
        <v>0.7</v>
      </c>
      <c r="H1268">
        <v>0.7</v>
      </c>
      <c r="I1268">
        <v>0.7</v>
      </c>
      <c r="J1268">
        <v>0.7</v>
      </c>
      <c r="K1268">
        <v>0.7</v>
      </c>
      <c r="L1268" s="83">
        <v>0.7</v>
      </c>
      <c r="M1268">
        <v>0.7</v>
      </c>
      <c r="N1268">
        <v>0.7</v>
      </c>
      <c r="O1268">
        <v>0.7</v>
      </c>
      <c r="P1268" t="s">
        <v>5319</v>
      </c>
      <c r="Q1268" t="s">
        <v>5317</v>
      </c>
      <c r="R1268" t="s">
        <v>5314</v>
      </c>
      <c r="S1268" t="s">
        <v>5315</v>
      </c>
      <c r="T1268" t="s">
        <v>5315</v>
      </c>
    </row>
    <row r="1269" spans="1:20" x14ac:dyDescent="0.25">
      <c r="A1269" s="83" t="s">
        <v>6043</v>
      </c>
      <c r="B1269" t="s">
        <v>6044</v>
      </c>
      <c r="C1269" t="s">
        <v>3360</v>
      </c>
      <c r="D1269">
        <v>0.5</v>
      </c>
      <c r="E1269">
        <v>0.5</v>
      </c>
      <c r="F1269">
        <v>0.5</v>
      </c>
      <c r="G1269">
        <v>0.5</v>
      </c>
      <c r="H1269">
        <v>0.5</v>
      </c>
      <c r="I1269">
        <v>0.6</v>
      </c>
      <c r="J1269">
        <v>0.75</v>
      </c>
      <c r="K1269">
        <v>1.1000000000000001</v>
      </c>
      <c r="L1269" s="83">
        <v>1.1000000000000001</v>
      </c>
      <c r="M1269">
        <v>1.1000000000000001</v>
      </c>
      <c r="N1269">
        <v>1.1000000000000001</v>
      </c>
      <c r="O1269">
        <v>1.1000000000000001</v>
      </c>
      <c r="P1269" t="s">
        <v>5319</v>
      </c>
      <c r="Q1269" t="s">
        <v>5317</v>
      </c>
      <c r="R1269" t="s">
        <v>5314</v>
      </c>
      <c r="S1269" t="s">
        <v>5315</v>
      </c>
      <c r="T1269" t="s">
        <v>5315</v>
      </c>
    </row>
    <row r="1270" spans="1:20" x14ac:dyDescent="0.25">
      <c r="A1270" s="83" t="s">
        <v>6045</v>
      </c>
      <c r="B1270" t="s">
        <v>6046</v>
      </c>
      <c r="C1270" t="s">
        <v>3360</v>
      </c>
      <c r="D1270">
        <v>0.2</v>
      </c>
      <c r="E1270">
        <v>0.2</v>
      </c>
      <c r="F1270">
        <v>0.2</v>
      </c>
      <c r="G1270">
        <v>0.2</v>
      </c>
      <c r="H1270">
        <v>0.2</v>
      </c>
      <c r="I1270">
        <v>0.3</v>
      </c>
      <c r="J1270">
        <v>1.5</v>
      </c>
      <c r="K1270">
        <v>1.5</v>
      </c>
      <c r="L1270" s="83">
        <v>1.5</v>
      </c>
      <c r="M1270">
        <v>1.5</v>
      </c>
      <c r="N1270">
        <v>1.5</v>
      </c>
      <c r="O1270">
        <v>1.5</v>
      </c>
      <c r="P1270" t="s">
        <v>5319</v>
      </c>
      <c r="Q1270" t="s">
        <v>5317</v>
      </c>
      <c r="R1270" t="s">
        <v>5314</v>
      </c>
      <c r="S1270" t="s">
        <v>5315</v>
      </c>
      <c r="T1270" t="s">
        <v>5315</v>
      </c>
    </row>
    <row r="1271" spans="1:20" x14ac:dyDescent="0.25">
      <c r="A1271" s="83" t="s">
        <v>6047</v>
      </c>
      <c r="B1271" t="s">
        <v>6048</v>
      </c>
      <c r="C1271" t="s">
        <v>3360</v>
      </c>
      <c r="D1271">
        <v>0.5</v>
      </c>
      <c r="E1271">
        <v>0.5</v>
      </c>
      <c r="F1271">
        <v>0.5</v>
      </c>
      <c r="G1271">
        <v>0.5</v>
      </c>
      <c r="H1271">
        <v>3.5</v>
      </c>
      <c r="I1271">
        <v>3.5</v>
      </c>
      <c r="J1271">
        <v>3.5</v>
      </c>
      <c r="K1271">
        <v>3.5</v>
      </c>
      <c r="L1271" s="83">
        <v>3.5</v>
      </c>
      <c r="M1271">
        <v>3.5</v>
      </c>
      <c r="N1271">
        <v>3.5</v>
      </c>
      <c r="O1271">
        <v>3.5</v>
      </c>
      <c r="P1271" t="s">
        <v>5319</v>
      </c>
      <c r="Q1271" t="s">
        <v>5317</v>
      </c>
      <c r="R1271" t="s">
        <v>5314</v>
      </c>
      <c r="S1271" t="s">
        <v>5315</v>
      </c>
      <c r="T1271" t="s">
        <v>5315</v>
      </c>
    </row>
    <row r="1272" spans="1:20" x14ac:dyDescent="0.25">
      <c r="A1272" s="83" t="s">
        <v>6049</v>
      </c>
      <c r="B1272" t="s">
        <v>6050</v>
      </c>
      <c r="C1272" t="s">
        <v>3360</v>
      </c>
      <c r="D1272">
        <v>0.4</v>
      </c>
      <c r="E1272">
        <v>0.4</v>
      </c>
      <c r="F1272">
        <v>0.4</v>
      </c>
      <c r="G1272">
        <v>0.4</v>
      </c>
      <c r="H1272">
        <v>0.4</v>
      </c>
      <c r="I1272">
        <v>1</v>
      </c>
      <c r="J1272">
        <v>1.2</v>
      </c>
      <c r="K1272">
        <v>1.2</v>
      </c>
      <c r="L1272" s="83">
        <v>1.2</v>
      </c>
      <c r="M1272">
        <v>1.2</v>
      </c>
      <c r="N1272">
        <v>1.2</v>
      </c>
      <c r="O1272">
        <v>1.2</v>
      </c>
      <c r="P1272" t="s">
        <v>5319</v>
      </c>
      <c r="Q1272" t="s">
        <v>5317</v>
      </c>
      <c r="R1272" t="s">
        <v>5314</v>
      </c>
      <c r="S1272" t="s">
        <v>5315</v>
      </c>
      <c r="T1272" t="s">
        <v>5315</v>
      </c>
    </row>
    <row r="1273" spans="1:20" x14ac:dyDescent="0.25">
      <c r="A1273" s="83" t="s">
        <v>6051</v>
      </c>
      <c r="B1273" t="s">
        <v>6052</v>
      </c>
      <c r="C1273" t="s">
        <v>3360</v>
      </c>
      <c r="D1273">
        <v>0.35</v>
      </c>
      <c r="E1273">
        <v>0.35</v>
      </c>
      <c r="F1273">
        <v>0.35</v>
      </c>
      <c r="G1273">
        <v>0.35</v>
      </c>
      <c r="H1273">
        <v>0.35</v>
      </c>
      <c r="I1273">
        <v>0.35</v>
      </c>
      <c r="J1273">
        <v>0.42</v>
      </c>
      <c r="K1273">
        <v>0.42</v>
      </c>
      <c r="L1273" s="83">
        <v>0.42</v>
      </c>
      <c r="M1273">
        <v>0.42</v>
      </c>
      <c r="N1273">
        <v>0.42</v>
      </c>
      <c r="O1273">
        <v>0.42</v>
      </c>
      <c r="P1273" t="s">
        <v>5319</v>
      </c>
      <c r="Q1273" t="s">
        <v>5317</v>
      </c>
      <c r="R1273" t="s">
        <v>5314</v>
      </c>
      <c r="S1273" t="s">
        <v>5315</v>
      </c>
      <c r="T1273" t="s">
        <v>5315</v>
      </c>
    </row>
    <row r="1274" spans="1:20" x14ac:dyDescent="0.25">
      <c r="A1274" s="83" t="s">
        <v>6053</v>
      </c>
      <c r="B1274" t="s">
        <v>6054</v>
      </c>
      <c r="C1274" t="s">
        <v>3360</v>
      </c>
      <c r="D1274">
        <v>0.6</v>
      </c>
      <c r="E1274">
        <v>0.6</v>
      </c>
      <c r="F1274">
        <v>0.6</v>
      </c>
      <c r="G1274">
        <v>0.6</v>
      </c>
      <c r="H1274">
        <v>0.6</v>
      </c>
      <c r="I1274">
        <v>0.6</v>
      </c>
      <c r="J1274">
        <v>0.72</v>
      </c>
      <c r="K1274">
        <v>0.72</v>
      </c>
      <c r="L1274" s="83">
        <v>0.72</v>
      </c>
      <c r="M1274">
        <v>0.72</v>
      </c>
      <c r="N1274">
        <v>0.72</v>
      </c>
      <c r="O1274">
        <v>0.72</v>
      </c>
      <c r="P1274" t="s">
        <v>5319</v>
      </c>
      <c r="Q1274" t="s">
        <v>5317</v>
      </c>
      <c r="R1274" t="s">
        <v>5314</v>
      </c>
      <c r="S1274" t="s">
        <v>5315</v>
      </c>
      <c r="T1274" t="s">
        <v>5315</v>
      </c>
    </row>
    <row r="1275" spans="1:20" x14ac:dyDescent="0.25">
      <c r="A1275" s="83" t="s">
        <v>6055</v>
      </c>
      <c r="B1275" t="s">
        <v>6055</v>
      </c>
      <c r="C1275" t="s">
        <v>3360</v>
      </c>
      <c r="D1275">
        <v>0.25</v>
      </c>
      <c r="E1275">
        <v>0.26</v>
      </c>
      <c r="F1275">
        <v>0.28000000000000003</v>
      </c>
      <c r="G1275">
        <v>0.53</v>
      </c>
      <c r="H1275">
        <v>0.69</v>
      </c>
      <c r="I1275">
        <v>1.1100000000000001</v>
      </c>
      <c r="J1275">
        <v>1.43</v>
      </c>
      <c r="K1275">
        <v>1.47</v>
      </c>
      <c r="L1275" s="83">
        <v>1.02</v>
      </c>
      <c r="M1275">
        <v>0.73</v>
      </c>
      <c r="N1275">
        <v>0.45</v>
      </c>
      <c r="O1275">
        <v>0.25</v>
      </c>
      <c r="P1275" t="s">
        <v>5319</v>
      </c>
      <c r="Q1275" t="s">
        <v>5317</v>
      </c>
      <c r="R1275" t="s">
        <v>5314</v>
      </c>
      <c r="S1275" t="s">
        <v>5315</v>
      </c>
      <c r="T1275" t="s">
        <v>5315</v>
      </c>
    </row>
    <row r="1276" spans="1:20" x14ac:dyDescent="0.25">
      <c r="A1276" s="83" t="s">
        <v>6056</v>
      </c>
      <c r="B1276" t="s">
        <v>6056</v>
      </c>
      <c r="C1276" t="s">
        <v>3360</v>
      </c>
      <c r="D1276">
        <v>0.99</v>
      </c>
      <c r="E1276">
        <v>0.99</v>
      </c>
      <c r="F1276">
        <v>0.99</v>
      </c>
      <c r="G1276">
        <v>0.99</v>
      </c>
      <c r="H1276">
        <v>0.99</v>
      </c>
      <c r="I1276">
        <v>0.99</v>
      </c>
      <c r="J1276">
        <v>0.99</v>
      </c>
      <c r="K1276">
        <v>0.99</v>
      </c>
      <c r="L1276" s="83">
        <v>0.99</v>
      </c>
      <c r="M1276">
        <v>0.99</v>
      </c>
      <c r="N1276">
        <v>0.99</v>
      </c>
      <c r="O1276">
        <v>0.99</v>
      </c>
      <c r="P1276" t="s">
        <v>5319</v>
      </c>
      <c r="Q1276" t="s">
        <v>5317</v>
      </c>
      <c r="R1276" t="s">
        <v>5314</v>
      </c>
      <c r="S1276" t="s">
        <v>5315</v>
      </c>
      <c r="T1276" t="s">
        <v>5315</v>
      </c>
    </row>
    <row r="1277" spans="1:20" x14ac:dyDescent="0.25">
      <c r="A1277" s="83" t="s">
        <v>6057</v>
      </c>
      <c r="B1277" t="s">
        <v>6057</v>
      </c>
      <c r="C1277" t="s">
        <v>3360</v>
      </c>
      <c r="D1277">
        <v>0.99</v>
      </c>
      <c r="E1277">
        <v>0.99</v>
      </c>
      <c r="F1277">
        <v>0.99</v>
      </c>
      <c r="G1277">
        <v>0.99</v>
      </c>
      <c r="H1277">
        <v>0.99</v>
      </c>
      <c r="I1277">
        <v>0.99</v>
      </c>
      <c r="J1277">
        <v>0.99</v>
      </c>
      <c r="K1277">
        <v>0.99</v>
      </c>
      <c r="L1277" s="83">
        <v>0.99</v>
      </c>
      <c r="M1277">
        <v>0.99</v>
      </c>
      <c r="N1277">
        <v>0.99</v>
      </c>
      <c r="O1277">
        <v>0.99</v>
      </c>
      <c r="P1277" t="s">
        <v>5319</v>
      </c>
      <c r="Q1277" t="s">
        <v>5317</v>
      </c>
      <c r="R1277" t="s">
        <v>5314</v>
      </c>
      <c r="S1277" t="s">
        <v>5315</v>
      </c>
      <c r="T1277" t="s">
        <v>5315</v>
      </c>
    </row>
    <row r="1278" spans="1:20" x14ac:dyDescent="0.25">
      <c r="A1278" s="83" t="s">
        <v>6058</v>
      </c>
      <c r="B1278" t="s">
        <v>6029</v>
      </c>
      <c r="C1278" t="s">
        <v>3360</v>
      </c>
      <c r="D1278">
        <v>0.99</v>
      </c>
      <c r="E1278">
        <v>0.99</v>
      </c>
      <c r="F1278">
        <v>0.99</v>
      </c>
      <c r="G1278">
        <v>0.99</v>
      </c>
      <c r="H1278">
        <v>0.99</v>
      </c>
      <c r="I1278">
        <v>0.99</v>
      </c>
      <c r="J1278">
        <v>0.99</v>
      </c>
      <c r="K1278">
        <v>0.99</v>
      </c>
      <c r="L1278" s="83">
        <v>0.99</v>
      </c>
      <c r="M1278">
        <v>0.99</v>
      </c>
      <c r="N1278">
        <v>0.99</v>
      </c>
      <c r="O1278">
        <v>0.99</v>
      </c>
      <c r="P1278" t="s">
        <v>5319</v>
      </c>
      <c r="Q1278" t="s">
        <v>5317</v>
      </c>
      <c r="R1278" t="s">
        <v>5314</v>
      </c>
      <c r="S1278" t="s">
        <v>5315</v>
      </c>
      <c r="T1278" t="s">
        <v>5315</v>
      </c>
    </row>
    <row r="1279" spans="1:20" x14ac:dyDescent="0.25">
      <c r="A1279" s="83" t="s">
        <v>6059</v>
      </c>
      <c r="B1279" t="s">
        <v>6059</v>
      </c>
      <c r="C1279" t="s">
        <v>3360</v>
      </c>
      <c r="D1279">
        <v>0.99</v>
      </c>
      <c r="E1279">
        <v>0.99</v>
      </c>
      <c r="F1279">
        <v>0.99</v>
      </c>
      <c r="G1279">
        <v>0.99</v>
      </c>
      <c r="H1279">
        <v>0.99</v>
      </c>
      <c r="I1279">
        <v>0.99</v>
      </c>
      <c r="J1279">
        <v>0.99</v>
      </c>
      <c r="K1279">
        <v>0.99</v>
      </c>
      <c r="L1279" s="83">
        <v>0.99</v>
      </c>
      <c r="M1279">
        <v>0.99</v>
      </c>
      <c r="N1279">
        <v>0.99</v>
      </c>
      <c r="O1279">
        <v>0.99</v>
      </c>
      <c r="P1279" t="s">
        <v>5319</v>
      </c>
      <c r="Q1279" t="s">
        <v>5317</v>
      </c>
      <c r="R1279" t="s">
        <v>5314</v>
      </c>
      <c r="S1279" t="s">
        <v>5315</v>
      </c>
      <c r="T1279" t="s">
        <v>5315</v>
      </c>
    </row>
    <row r="1280" spans="1:20" x14ac:dyDescent="0.25">
      <c r="A1280" s="83" t="s">
        <v>6060</v>
      </c>
      <c r="B1280" t="s">
        <v>6060</v>
      </c>
      <c r="C1280" t="s">
        <v>3360</v>
      </c>
      <c r="D1280">
        <v>0.99</v>
      </c>
      <c r="E1280">
        <v>0.99</v>
      </c>
      <c r="F1280">
        <v>0.99</v>
      </c>
      <c r="G1280">
        <v>0.99</v>
      </c>
      <c r="H1280">
        <v>0.99</v>
      </c>
      <c r="I1280">
        <v>0.99</v>
      </c>
      <c r="J1280">
        <v>0.99</v>
      </c>
      <c r="K1280">
        <v>0.99</v>
      </c>
      <c r="L1280" s="83">
        <v>0.99</v>
      </c>
      <c r="M1280">
        <v>0.99</v>
      </c>
      <c r="N1280">
        <v>0.99</v>
      </c>
      <c r="O1280">
        <v>0.99</v>
      </c>
      <c r="P1280" t="s">
        <v>5319</v>
      </c>
      <c r="Q1280" t="s">
        <v>5317</v>
      </c>
      <c r="R1280" t="s">
        <v>5314</v>
      </c>
      <c r="S1280" t="s">
        <v>5315</v>
      </c>
      <c r="T1280" t="s">
        <v>5315</v>
      </c>
    </row>
    <row r="1281" spans="1:20" x14ac:dyDescent="0.25">
      <c r="A1281" s="83" t="s">
        <v>6061</v>
      </c>
      <c r="B1281" t="s">
        <v>6061</v>
      </c>
      <c r="C1281" t="s">
        <v>3360</v>
      </c>
      <c r="D1281">
        <v>0.99</v>
      </c>
      <c r="E1281">
        <v>0.99</v>
      </c>
      <c r="F1281">
        <v>0.99</v>
      </c>
      <c r="G1281">
        <v>0.99</v>
      </c>
      <c r="H1281">
        <v>0.99</v>
      </c>
      <c r="I1281">
        <v>0.99</v>
      </c>
      <c r="J1281">
        <v>0.99</v>
      </c>
      <c r="K1281">
        <v>0.99</v>
      </c>
      <c r="L1281" s="83">
        <v>0.99</v>
      </c>
      <c r="M1281">
        <v>0.99</v>
      </c>
      <c r="N1281">
        <v>0.99</v>
      </c>
      <c r="O1281">
        <v>0.99</v>
      </c>
      <c r="P1281" t="s">
        <v>5319</v>
      </c>
      <c r="Q1281" t="s">
        <v>5317</v>
      </c>
      <c r="R1281" t="s">
        <v>5314</v>
      </c>
      <c r="S1281" t="s">
        <v>5315</v>
      </c>
      <c r="T1281" t="s">
        <v>5315</v>
      </c>
    </row>
    <row r="1282" spans="1:20" x14ac:dyDescent="0.25">
      <c r="A1282" s="83" t="s">
        <v>6062</v>
      </c>
      <c r="B1282" t="s">
        <v>6062</v>
      </c>
      <c r="C1282" t="s">
        <v>3360</v>
      </c>
      <c r="D1282">
        <v>0.99</v>
      </c>
      <c r="E1282">
        <v>0.99</v>
      </c>
      <c r="F1282">
        <v>0.99</v>
      </c>
      <c r="G1282">
        <v>0.99</v>
      </c>
      <c r="H1282">
        <v>0.99</v>
      </c>
      <c r="I1282">
        <v>0.99</v>
      </c>
      <c r="J1282">
        <v>0.99</v>
      </c>
      <c r="K1282">
        <v>0.99</v>
      </c>
      <c r="L1282" s="83">
        <v>0.99</v>
      </c>
      <c r="M1282">
        <v>0.99</v>
      </c>
      <c r="N1282">
        <v>0.99</v>
      </c>
      <c r="O1282">
        <v>0.99</v>
      </c>
      <c r="P1282" t="s">
        <v>5319</v>
      </c>
      <c r="Q1282" t="s">
        <v>5317</v>
      </c>
      <c r="R1282" t="s">
        <v>5314</v>
      </c>
      <c r="S1282" t="s">
        <v>5315</v>
      </c>
      <c r="T1282" t="s">
        <v>5315</v>
      </c>
    </row>
    <row r="1283" spans="1:20" x14ac:dyDescent="0.25">
      <c r="A1283" s="83" t="s">
        <v>6063</v>
      </c>
      <c r="B1283" t="s">
        <v>6063</v>
      </c>
      <c r="C1283" t="s">
        <v>3360</v>
      </c>
      <c r="D1283">
        <v>0.99</v>
      </c>
      <c r="E1283">
        <v>0.99</v>
      </c>
      <c r="F1283">
        <v>0.99</v>
      </c>
      <c r="G1283">
        <v>0.99</v>
      </c>
      <c r="H1283">
        <v>0.99</v>
      </c>
      <c r="I1283">
        <v>0.99</v>
      </c>
      <c r="J1283">
        <v>0.99</v>
      </c>
      <c r="K1283">
        <v>0.99</v>
      </c>
      <c r="L1283" s="83">
        <v>0.99</v>
      </c>
      <c r="M1283">
        <v>0.99</v>
      </c>
      <c r="N1283">
        <v>0.99</v>
      </c>
      <c r="O1283">
        <v>0.99</v>
      </c>
      <c r="P1283" t="s">
        <v>5319</v>
      </c>
      <c r="Q1283" t="s">
        <v>5317</v>
      </c>
      <c r="R1283" t="s">
        <v>5314</v>
      </c>
      <c r="S1283" t="s">
        <v>5315</v>
      </c>
      <c r="T1283" t="s">
        <v>5315</v>
      </c>
    </row>
    <row r="1284" spans="1:20" x14ac:dyDescent="0.25">
      <c r="A1284" s="83" t="s">
        <v>6064</v>
      </c>
      <c r="B1284" t="s">
        <v>6064</v>
      </c>
      <c r="C1284" t="s">
        <v>3360</v>
      </c>
      <c r="D1284">
        <v>0.99</v>
      </c>
      <c r="E1284">
        <v>0.99</v>
      </c>
      <c r="F1284">
        <v>0.99</v>
      </c>
      <c r="G1284">
        <v>0.99</v>
      </c>
      <c r="H1284">
        <v>0.99</v>
      </c>
      <c r="I1284">
        <v>0.99</v>
      </c>
      <c r="J1284">
        <v>0.99</v>
      </c>
      <c r="K1284">
        <v>0.99</v>
      </c>
      <c r="L1284" s="83">
        <v>0.99</v>
      </c>
      <c r="M1284">
        <v>0.99</v>
      </c>
      <c r="N1284">
        <v>0.99</v>
      </c>
      <c r="O1284">
        <v>0.99</v>
      </c>
      <c r="P1284" t="s">
        <v>5319</v>
      </c>
      <c r="Q1284" t="s">
        <v>5317</v>
      </c>
      <c r="R1284" t="s">
        <v>5314</v>
      </c>
      <c r="S1284" t="s">
        <v>5315</v>
      </c>
      <c r="T1284" t="s">
        <v>5315</v>
      </c>
    </row>
    <row r="1285" spans="1:20" x14ac:dyDescent="0.25">
      <c r="A1285" s="83" t="s">
        <v>6065</v>
      </c>
      <c r="B1285" t="s">
        <v>6065</v>
      </c>
      <c r="C1285" t="s">
        <v>3360</v>
      </c>
      <c r="D1285">
        <v>0.99</v>
      </c>
      <c r="E1285">
        <v>0.99</v>
      </c>
      <c r="F1285">
        <v>0.99</v>
      </c>
      <c r="G1285">
        <v>0.99</v>
      </c>
      <c r="H1285">
        <v>0.99</v>
      </c>
      <c r="I1285">
        <v>0.99</v>
      </c>
      <c r="J1285">
        <v>0.99</v>
      </c>
      <c r="K1285">
        <v>0.99</v>
      </c>
      <c r="L1285" s="83">
        <v>0.99</v>
      </c>
      <c r="M1285">
        <v>0.99</v>
      </c>
      <c r="N1285">
        <v>0.99</v>
      </c>
      <c r="O1285">
        <v>0.99</v>
      </c>
      <c r="P1285" t="s">
        <v>5319</v>
      </c>
      <c r="Q1285" t="s">
        <v>5317</v>
      </c>
      <c r="R1285" t="s">
        <v>5314</v>
      </c>
      <c r="S1285" t="s">
        <v>5315</v>
      </c>
      <c r="T1285" t="s">
        <v>5315</v>
      </c>
    </row>
    <row r="1286" spans="1:20" x14ac:dyDescent="0.25">
      <c r="A1286" s="83" t="s">
        <v>6066</v>
      </c>
      <c r="B1286" t="s">
        <v>6066</v>
      </c>
      <c r="C1286" t="s">
        <v>3360</v>
      </c>
      <c r="D1286">
        <v>0.99</v>
      </c>
      <c r="E1286">
        <v>0.99</v>
      </c>
      <c r="F1286">
        <v>0.99</v>
      </c>
      <c r="G1286">
        <v>0.99</v>
      </c>
      <c r="H1286">
        <v>0.99</v>
      </c>
      <c r="I1286">
        <v>0.99</v>
      </c>
      <c r="J1286">
        <v>0.99</v>
      </c>
      <c r="K1286">
        <v>0.99</v>
      </c>
      <c r="L1286" s="83">
        <v>0.99</v>
      </c>
      <c r="M1286">
        <v>0.99</v>
      </c>
      <c r="N1286">
        <v>0.99</v>
      </c>
      <c r="O1286">
        <v>0.99</v>
      </c>
      <c r="P1286" t="s">
        <v>5319</v>
      </c>
      <c r="Q1286" t="s">
        <v>5317</v>
      </c>
      <c r="R1286" t="s">
        <v>5314</v>
      </c>
      <c r="S1286" t="s">
        <v>5315</v>
      </c>
      <c r="T1286" t="s">
        <v>5315</v>
      </c>
    </row>
    <row r="1287" spans="1:20" x14ac:dyDescent="0.25">
      <c r="A1287" s="83" t="s">
        <v>6067</v>
      </c>
      <c r="B1287" t="s">
        <v>6067</v>
      </c>
      <c r="C1287" t="s">
        <v>3360</v>
      </c>
      <c r="D1287">
        <v>0.99</v>
      </c>
      <c r="E1287">
        <v>0.99</v>
      </c>
      <c r="F1287">
        <v>0.99</v>
      </c>
      <c r="G1287">
        <v>0.99</v>
      </c>
      <c r="H1287">
        <v>0.99</v>
      </c>
      <c r="I1287">
        <v>0.99</v>
      </c>
      <c r="J1287">
        <v>0.99</v>
      </c>
      <c r="K1287">
        <v>0.99</v>
      </c>
      <c r="L1287" s="83">
        <v>0.99</v>
      </c>
      <c r="M1287">
        <v>0.99</v>
      </c>
      <c r="N1287">
        <v>0.99</v>
      </c>
      <c r="O1287">
        <v>0.99</v>
      </c>
      <c r="P1287" t="s">
        <v>5319</v>
      </c>
      <c r="Q1287" t="s">
        <v>5317</v>
      </c>
      <c r="R1287" t="s">
        <v>5314</v>
      </c>
      <c r="S1287" t="s">
        <v>5315</v>
      </c>
      <c r="T1287" t="s">
        <v>5315</v>
      </c>
    </row>
    <row r="1288" spans="1:20" x14ac:dyDescent="0.25">
      <c r="A1288" s="83" t="s">
        <v>6068</v>
      </c>
      <c r="B1288" t="s">
        <v>6068</v>
      </c>
      <c r="C1288" t="s">
        <v>3360</v>
      </c>
      <c r="D1288">
        <v>0.99</v>
      </c>
      <c r="E1288">
        <v>0.99</v>
      </c>
      <c r="F1288">
        <v>0.99</v>
      </c>
      <c r="G1288">
        <v>0.99</v>
      </c>
      <c r="H1288">
        <v>0.99</v>
      </c>
      <c r="I1288">
        <v>0.99</v>
      </c>
      <c r="J1288">
        <v>0.99</v>
      </c>
      <c r="K1288">
        <v>0.99</v>
      </c>
      <c r="L1288" s="83">
        <v>0.99</v>
      </c>
      <c r="M1288">
        <v>0.99</v>
      </c>
      <c r="N1288">
        <v>0.99</v>
      </c>
      <c r="O1288">
        <v>0.99</v>
      </c>
      <c r="P1288" t="s">
        <v>5319</v>
      </c>
      <c r="Q1288" t="s">
        <v>5317</v>
      </c>
      <c r="R1288" t="s">
        <v>5314</v>
      </c>
      <c r="S1288" t="s">
        <v>5315</v>
      </c>
      <c r="T1288" t="s">
        <v>5315</v>
      </c>
    </row>
    <row r="1289" spans="1:20" x14ac:dyDescent="0.25">
      <c r="A1289" s="83" t="s">
        <v>6069</v>
      </c>
      <c r="B1289" t="s">
        <v>6069</v>
      </c>
      <c r="C1289" t="s">
        <v>3360</v>
      </c>
      <c r="D1289">
        <v>0.99</v>
      </c>
      <c r="E1289">
        <v>0.99</v>
      </c>
      <c r="F1289">
        <v>0.99</v>
      </c>
      <c r="G1289">
        <v>0.99</v>
      </c>
      <c r="H1289">
        <v>0.99</v>
      </c>
      <c r="I1289">
        <v>0.99</v>
      </c>
      <c r="J1289">
        <v>0.99</v>
      </c>
      <c r="K1289">
        <v>0.99</v>
      </c>
      <c r="L1289" s="83">
        <v>0.99</v>
      </c>
      <c r="M1289">
        <v>0.99</v>
      </c>
      <c r="N1289">
        <v>0.99</v>
      </c>
      <c r="O1289">
        <v>0.99</v>
      </c>
      <c r="P1289" t="s">
        <v>5319</v>
      </c>
      <c r="Q1289" t="s">
        <v>5317</v>
      </c>
      <c r="R1289" t="s">
        <v>5314</v>
      </c>
      <c r="S1289" t="s">
        <v>5315</v>
      </c>
      <c r="T1289" t="s">
        <v>5315</v>
      </c>
    </row>
    <row r="1290" spans="1:20" x14ac:dyDescent="0.25">
      <c r="A1290" s="83" t="s">
        <v>6070</v>
      </c>
      <c r="B1290" t="s">
        <v>6070</v>
      </c>
      <c r="C1290" t="s">
        <v>3360</v>
      </c>
      <c r="D1290">
        <v>0.99</v>
      </c>
      <c r="E1290">
        <v>0.99</v>
      </c>
      <c r="F1290">
        <v>0.99</v>
      </c>
      <c r="G1290">
        <v>0.99</v>
      </c>
      <c r="H1290">
        <v>0.99</v>
      </c>
      <c r="I1290">
        <v>0.99</v>
      </c>
      <c r="J1290">
        <v>0.99</v>
      </c>
      <c r="K1290">
        <v>0.99</v>
      </c>
      <c r="L1290" s="83">
        <v>0.99</v>
      </c>
      <c r="M1290">
        <v>0.99</v>
      </c>
      <c r="N1290">
        <v>0.99</v>
      </c>
      <c r="O1290">
        <v>0.99</v>
      </c>
      <c r="P1290" t="s">
        <v>5319</v>
      </c>
      <c r="Q1290" t="s">
        <v>5317</v>
      </c>
      <c r="R1290" t="s">
        <v>5314</v>
      </c>
      <c r="S1290" t="s">
        <v>5315</v>
      </c>
      <c r="T1290" t="s">
        <v>5315</v>
      </c>
    </row>
    <row r="1291" spans="1:20" x14ac:dyDescent="0.25">
      <c r="A1291" s="83" t="s">
        <v>6071</v>
      </c>
      <c r="B1291" t="s">
        <v>6071</v>
      </c>
      <c r="C1291" t="s">
        <v>3360</v>
      </c>
      <c r="D1291">
        <v>0.99</v>
      </c>
      <c r="E1291">
        <v>0.99</v>
      </c>
      <c r="F1291">
        <v>0.99</v>
      </c>
      <c r="G1291">
        <v>0.99</v>
      </c>
      <c r="H1291">
        <v>0.99</v>
      </c>
      <c r="I1291">
        <v>0.99</v>
      </c>
      <c r="J1291">
        <v>0.99</v>
      </c>
      <c r="K1291">
        <v>0.99</v>
      </c>
      <c r="L1291" s="83">
        <v>0.99</v>
      </c>
      <c r="M1291">
        <v>0.99</v>
      </c>
      <c r="N1291">
        <v>0.99</v>
      </c>
      <c r="O1291">
        <v>0.99</v>
      </c>
      <c r="P1291" t="s">
        <v>5319</v>
      </c>
      <c r="Q1291" t="s">
        <v>5317</v>
      </c>
      <c r="R1291" t="s">
        <v>5314</v>
      </c>
      <c r="S1291" t="s">
        <v>5315</v>
      </c>
      <c r="T1291" t="s">
        <v>5315</v>
      </c>
    </row>
    <row r="1292" spans="1:20" x14ac:dyDescent="0.25">
      <c r="A1292" s="83" t="s">
        <v>6072</v>
      </c>
      <c r="B1292" t="s">
        <v>6072</v>
      </c>
      <c r="C1292" t="s">
        <v>3360</v>
      </c>
      <c r="D1292">
        <v>0.99</v>
      </c>
      <c r="E1292">
        <v>0.99</v>
      </c>
      <c r="F1292">
        <v>0.99</v>
      </c>
      <c r="G1292">
        <v>0.99</v>
      </c>
      <c r="H1292">
        <v>0.99</v>
      </c>
      <c r="I1292">
        <v>0.99</v>
      </c>
      <c r="J1292">
        <v>0.99</v>
      </c>
      <c r="K1292">
        <v>0.99</v>
      </c>
      <c r="L1292" s="83">
        <v>0.99</v>
      </c>
      <c r="M1292">
        <v>0.99</v>
      </c>
      <c r="N1292">
        <v>0.99</v>
      </c>
      <c r="O1292">
        <v>0.99</v>
      </c>
      <c r="P1292" t="s">
        <v>5319</v>
      </c>
      <c r="Q1292" t="s">
        <v>5317</v>
      </c>
      <c r="R1292" t="s">
        <v>5314</v>
      </c>
      <c r="S1292" t="s">
        <v>5315</v>
      </c>
      <c r="T1292" t="s">
        <v>5315</v>
      </c>
    </row>
    <row r="1293" spans="1:20" x14ac:dyDescent="0.25">
      <c r="A1293" s="83" t="s">
        <v>6073</v>
      </c>
      <c r="B1293" t="s">
        <v>6073</v>
      </c>
      <c r="C1293" t="s">
        <v>3360</v>
      </c>
      <c r="D1293">
        <v>0.99</v>
      </c>
      <c r="E1293">
        <v>0.99</v>
      </c>
      <c r="F1293">
        <v>0.99</v>
      </c>
      <c r="G1293">
        <v>0.99</v>
      </c>
      <c r="H1293">
        <v>0.99</v>
      </c>
      <c r="I1293">
        <v>0.99</v>
      </c>
      <c r="J1293">
        <v>0.99</v>
      </c>
      <c r="K1293">
        <v>0.99</v>
      </c>
      <c r="L1293" s="83">
        <v>0.99</v>
      </c>
      <c r="M1293">
        <v>0.99</v>
      </c>
      <c r="N1293">
        <v>0.99</v>
      </c>
      <c r="O1293">
        <v>0.99</v>
      </c>
      <c r="P1293" t="s">
        <v>5319</v>
      </c>
      <c r="Q1293" t="s">
        <v>5317</v>
      </c>
      <c r="R1293" t="s">
        <v>5314</v>
      </c>
      <c r="S1293" t="s">
        <v>5315</v>
      </c>
      <c r="T1293" t="s">
        <v>5315</v>
      </c>
    </row>
    <row r="1294" spans="1:20" x14ac:dyDescent="0.25">
      <c r="A1294" s="83" t="s">
        <v>6074</v>
      </c>
      <c r="B1294" t="s">
        <v>6074</v>
      </c>
      <c r="C1294" t="s">
        <v>3360</v>
      </c>
      <c r="D1294">
        <v>0.99</v>
      </c>
      <c r="E1294">
        <v>0.99</v>
      </c>
      <c r="F1294">
        <v>0.99</v>
      </c>
      <c r="G1294">
        <v>0.99</v>
      </c>
      <c r="H1294">
        <v>0.99</v>
      </c>
      <c r="I1294">
        <v>0.99</v>
      </c>
      <c r="J1294">
        <v>0.99</v>
      </c>
      <c r="K1294">
        <v>0.99</v>
      </c>
      <c r="L1294" s="83">
        <v>0.99</v>
      </c>
      <c r="M1294">
        <v>0.99</v>
      </c>
      <c r="N1294">
        <v>0.99</v>
      </c>
      <c r="O1294">
        <v>0.99</v>
      </c>
      <c r="P1294" t="s">
        <v>5319</v>
      </c>
      <c r="Q1294" t="s">
        <v>5317</v>
      </c>
      <c r="R1294" t="s">
        <v>5314</v>
      </c>
      <c r="S1294" t="s">
        <v>5315</v>
      </c>
      <c r="T1294" t="s">
        <v>5315</v>
      </c>
    </row>
    <row r="1295" spans="1:20" x14ac:dyDescent="0.25">
      <c r="A1295" s="83" t="s">
        <v>6075</v>
      </c>
      <c r="B1295" t="s">
        <v>6075</v>
      </c>
      <c r="C1295" t="s">
        <v>3360</v>
      </c>
      <c r="D1295">
        <v>0.99</v>
      </c>
      <c r="E1295">
        <v>0.99</v>
      </c>
      <c r="F1295">
        <v>0.99</v>
      </c>
      <c r="G1295">
        <v>0.99</v>
      </c>
      <c r="H1295">
        <v>0.99</v>
      </c>
      <c r="I1295">
        <v>0.99</v>
      </c>
      <c r="J1295">
        <v>0.99</v>
      </c>
      <c r="K1295">
        <v>0.99</v>
      </c>
      <c r="L1295" s="83">
        <v>0.99</v>
      </c>
      <c r="M1295">
        <v>0.99</v>
      </c>
      <c r="N1295">
        <v>0.99</v>
      </c>
      <c r="O1295">
        <v>0.99</v>
      </c>
      <c r="P1295" t="s">
        <v>5319</v>
      </c>
      <c r="Q1295" t="s">
        <v>5317</v>
      </c>
      <c r="R1295" t="s">
        <v>5314</v>
      </c>
      <c r="S1295" t="s">
        <v>5315</v>
      </c>
      <c r="T1295" t="s">
        <v>5315</v>
      </c>
    </row>
    <row r="1296" spans="1:20" x14ac:dyDescent="0.25">
      <c r="A1296" s="83" t="s">
        <v>6076</v>
      </c>
      <c r="B1296" t="s">
        <v>6076</v>
      </c>
      <c r="C1296" t="s">
        <v>3360</v>
      </c>
      <c r="D1296">
        <v>0.99</v>
      </c>
      <c r="E1296">
        <v>0.99</v>
      </c>
      <c r="F1296">
        <v>0.99</v>
      </c>
      <c r="G1296">
        <v>0.99</v>
      </c>
      <c r="H1296">
        <v>0.99</v>
      </c>
      <c r="I1296">
        <v>0.99</v>
      </c>
      <c r="J1296">
        <v>0.99</v>
      </c>
      <c r="K1296">
        <v>0.99</v>
      </c>
      <c r="L1296" s="83">
        <v>0.99</v>
      </c>
      <c r="M1296">
        <v>0.99</v>
      </c>
      <c r="N1296">
        <v>0.99</v>
      </c>
      <c r="O1296">
        <v>0.99</v>
      </c>
      <c r="P1296" t="s">
        <v>5319</v>
      </c>
      <c r="Q1296" t="s">
        <v>5317</v>
      </c>
      <c r="R1296" t="s">
        <v>5314</v>
      </c>
      <c r="S1296" t="s">
        <v>5315</v>
      </c>
      <c r="T1296" t="s">
        <v>5315</v>
      </c>
    </row>
    <row r="1297" spans="1:20" x14ac:dyDescent="0.25">
      <c r="A1297" s="83" t="s">
        <v>6077</v>
      </c>
      <c r="B1297" t="s">
        <v>6077</v>
      </c>
      <c r="C1297" t="s">
        <v>3360</v>
      </c>
      <c r="D1297">
        <v>0.99</v>
      </c>
      <c r="E1297">
        <v>0.99</v>
      </c>
      <c r="F1297">
        <v>0.99</v>
      </c>
      <c r="G1297">
        <v>0.99</v>
      </c>
      <c r="H1297">
        <v>0.99</v>
      </c>
      <c r="I1297">
        <v>0.99</v>
      </c>
      <c r="J1297">
        <v>0.99</v>
      </c>
      <c r="K1297">
        <v>0.99</v>
      </c>
      <c r="L1297" s="83">
        <v>0.99</v>
      </c>
      <c r="M1297">
        <v>0.99</v>
      </c>
      <c r="N1297">
        <v>0.99</v>
      </c>
      <c r="O1297">
        <v>0.99</v>
      </c>
      <c r="P1297" t="s">
        <v>5319</v>
      </c>
      <c r="Q1297" t="s">
        <v>5317</v>
      </c>
      <c r="R1297" t="s">
        <v>5314</v>
      </c>
      <c r="S1297" t="s">
        <v>5315</v>
      </c>
      <c r="T1297" t="s">
        <v>5315</v>
      </c>
    </row>
    <row r="1298" spans="1:20" x14ac:dyDescent="0.25">
      <c r="A1298" s="83" t="s">
        <v>6078</v>
      </c>
      <c r="B1298" t="s">
        <v>6078</v>
      </c>
      <c r="C1298" t="s">
        <v>3360</v>
      </c>
      <c r="D1298">
        <v>0.99</v>
      </c>
      <c r="E1298">
        <v>0.99</v>
      </c>
      <c r="F1298">
        <v>0.99</v>
      </c>
      <c r="G1298">
        <v>0.99</v>
      </c>
      <c r="H1298">
        <v>0.99</v>
      </c>
      <c r="I1298">
        <v>0.99</v>
      </c>
      <c r="J1298">
        <v>0.99</v>
      </c>
      <c r="K1298">
        <v>0.99</v>
      </c>
      <c r="L1298" s="83">
        <v>0.99</v>
      </c>
      <c r="M1298">
        <v>0.99</v>
      </c>
      <c r="N1298">
        <v>0.99</v>
      </c>
      <c r="O1298">
        <v>0.99</v>
      </c>
      <c r="P1298" t="s">
        <v>5319</v>
      </c>
      <c r="Q1298" t="s">
        <v>5317</v>
      </c>
      <c r="R1298" t="s">
        <v>5314</v>
      </c>
      <c r="S1298" t="s">
        <v>5315</v>
      </c>
      <c r="T1298" t="s">
        <v>5315</v>
      </c>
    </row>
    <row r="1299" spans="1:20" x14ac:dyDescent="0.25">
      <c r="A1299" s="83" t="s">
        <v>6079</v>
      </c>
      <c r="B1299" t="s">
        <v>6079</v>
      </c>
      <c r="C1299" t="s">
        <v>3360</v>
      </c>
      <c r="D1299">
        <v>0.99</v>
      </c>
      <c r="E1299">
        <v>0.99</v>
      </c>
      <c r="F1299">
        <v>0.99</v>
      </c>
      <c r="G1299">
        <v>0.99</v>
      </c>
      <c r="H1299">
        <v>0.99</v>
      </c>
      <c r="I1299">
        <v>0.99</v>
      </c>
      <c r="J1299">
        <v>0.99</v>
      </c>
      <c r="K1299">
        <v>0.99</v>
      </c>
      <c r="L1299" s="83">
        <v>0.99</v>
      </c>
      <c r="M1299">
        <v>0.99</v>
      </c>
      <c r="N1299">
        <v>0.99</v>
      </c>
      <c r="O1299">
        <v>0.99</v>
      </c>
      <c r="P1299" t="s">
        <v>5319</v>
      </c>
      <c r="Q1299" t="s">
        <v>5317</v>
      </c>
      <c r="R1299" t="s">
        <v>5314</v>
      </c>
      <c r="S1299" t="s">
        <v>5315</v>
      </c>
      <c r="T1299" t="s">
        <v>5315</v>
      </c>
    </row>
    <row r="1300" spans="1:20" x14ac:dyDescent="0.25">
      <c r="A1300" s="83" t="s">
        <v>6080</v>
      </c>
      <c r="B1300" t="s">
        <v>6080</v>
      </c>
      <c r="C1300" t="s">
        <v>3360</v>
      </c>
      <c r="D1300">
        <v>0.99</v>
      </c>
      <c r="E1300">
        <v>0.99</v>
      </c>
      <c r="F1300">
        <v>0.99</v>
      </c>
      <c r="G1300">
        <v>0.99</v>
      </c>
      <c r="H1300">
        <v>0.99</v>
      </c>
      <c r="I1300">
        <v>0.99</v>
      </c>
      <c r="J1300">
        <v>0.99</v>
      </c>
      <c r="K1300">
        <v>0.99</v>
      </c>
      <c r="L1300" s="83">
        <v>0.99</v>
      </c>
      <c r="M1300">
        <v>0.99</v>
      </c>
      <c r="N1300">
        <v>0.99</v>
      </c>
      <c r="O1300">
        <v>0.99</v>
      </c>
      <c r="P1300" t="s">
        <v>5319</v>
      </c>
      <c r="Q1300" t="s">
        <v>5317</v>
      </c>
      <c r="R1300" t="s">
        <v>5314</v>
      </c>
      <c r="S1300" t="s">
        <v>5315</v>
      </c>
      <c r="T1300" t="s">
        <v>5315</v>
      </c>
    </row>
    <row r="1301" spans="1:20" x14ac:dyDescent="0.25">
      <c r="A1301" s="83" t="s">
        <v>6081</v>
      </c>
      <c r="B1301" t="s">
        <v>6081</v>
      </c>
      <c r="C1301" t="s">
        <v>3360</v>
      </c>
      <c r="D1301">
        <v>0.99</v>
      </c>
      <c r="E1301">
        <v>0.99</v>
      </c>
      <c r="F1301">
        <v>0.99</v>
      </c>
      <c r="G1301">
        <v>0.99</v>
      </c>
      <c r="H1301">
        <v>0.99</v>
      </c>
      <c r="I1301">
        <v>0.99</v>
      </c>
      <c r="J1301">
        <v>0.99</v>
      </c>
      <c r="K1301">
        <v>0.99</v>
      </c>
      <c r="L1301" s="83">
        <v>0.99</v>
      </c>
      <c r="M1301">
        <v>0.99</v>
      </c>
      <c r="N1301">
        <v>0.99</v>
      </c>
      <c r="O1301">
        <v>0.99</v>
      </c>
      <c r="P1301" t="s">
        <v>5319</v>
      </c>
      <c r="Q1301" t="s">
        <v>5317</v>
      </c>
      <c r="R1301" t="s">
        <v>5314</v>
      </c>
      <c r="S1301" t="s">
        <v>5315</v>
      </c>
      <c r="T1301" t="s">
        <v>5315</v>
      </c>
    </row>
    <row r="1302" spans="1:20" x14ac:dyDescent="0.25">
      <c r="A1302" s="83" t="s">
        <v>6082</v>
      </c>
      <c r="B1302" t="s">
        <v>6082</v>
      </c>
      <c r="C1302" t="s">
        <v>3360</v>
      </c>
      <c r="D1302">
        <v>0.99</v>
      </c>
      <c r="E1302">
        <v>0.99</v>
      </c>
      <c r="F1302">
        <v>0.99</v>
      </c>
      <c r="G1302">
        <v>0.99</v>
      </c>
      <c r="H1302">
        <v>0.99</v>
      </c>
      <c r="I1302">
        <v>0.99</v>
      </c>
      <c r="J1302">
        <v>0.99</v>
      </c>
      <c r="K1302">
        <v>0.99</v>
      </c>
      <c r="L1302" s="83">
        <v>0.99</v>
      </c>
      <c r="M1302">
        <v>0.99</v>
      </c>
      <c r="N1302">
        <v>0.99</v>
      </c>
      <c r="O1302">
        <v>0.99</v>
      </c>
      <c r="P1302" t="s">
        <v>5319</v>
      </c>
      <c r="Q1302" t="s">
        <v>5317</v>
      </c>
      <c r="R1302" t="s">
        <v>5314</v>
      </c>
      <c r="S1302" t="s">
        <v>5315</v>
      </c>
      <c r="T1302" t="s">
        <v>5315</v>
      </c>
    </row>
    <row r="1303" spans="1:20" x14ac:dyDescent="0.25">
      <c r="A1303" s="83" t="s">
        <v>6083</v>
      </c>
      <c r="B1303" t="s">
        <v>6083</v>
      </c>
      <c r="C1303" t="s">
        <v>3360</v>
      </c>
      <c r="D1303">
        <v>0.99</v>
      </c>
      <c r="E1303">
        <v>0.99</v>
      </c>
      <c r="F1303">
        <v>0.99</v>
      </c>
      <c r="G1303">
        <v>0.99</v>
      </c>
      <c r="H1303">
        <v>0.99</v>
      </c>
      <c r="I1303">
        <v>0.99</v>
      </c>
      <c r="J1303">
        <v>0.99</v>
      </c>
      <c r="K1303">
        <v>0.99</v>
      </c>
      <c r="L1303" s="83">
        <v>0.99</v>
      </c>
      <c r="M1303">
        <v>0.99</v>
      </c>
      <c r="N1303">
        <v>0.99</v>
      </c>
      <c r="O1303">
        <v>0.99</v>
      </c>
      <c r="P1303" t="s">
        <v>5319</v>
      </c>
      <c r="Q1303" t="s">
        <v>5317</v>
      </c>
      <c r="R1303" t="s">
        <v>5314</v>
      </c>
      <c r="S1303" t="s">
        <v>5315</v>
      </c>
      <c r="T1303" t="s">
        <v>5315</v>
      </c>
    </row>
    <row r="1304" spans="1:20" x14ac:dyDescent="0.25">
      <c r="A1304" s="83" t="s">
        <v>6084</v>
      </c>
      <c r="B1304" t="s">
        <v>6084</v>
      </c>
      <c r="C1304" t="s">
        <v>3360</v>
      </c>
      <c r="D1304">
        <v>0.99</v>
      </c>
      <c r="E1304">
        <v>0.99</v>
      </c>
      <c r="F1304">
        <v>0.99</v>
      </c>
      <c r="G1304">
        <v>0.99</v>
      </c>
      <c r="H1304">
        <v>0.99</v>
      </c>
      <c r="I1304">
        <v>0.99</v>
      </c>
      <c r="J1304">
        <v>0.99</v>
      </c>
      <c r="K1304">
        <v>0.99</v>
      </c>
      <c r="L1304" s="83">
        <v>0.99</v>
      </c>
      <c r="M1304">
        <v>0.99</v>
      </c>
      <c r="N1304">
        <v>0.99</v>
      </c>
      <c r="O1304">
        <v>0.99</v>
      </c>
      <c r="P1304" t="s">
        <v>5319</v>
      </c>
      <c r="Q1304" t="s">
        <v>5317</v>
      </c>
      <c r="R1304" t="s">
        <v>5314</v>
      </c>
      <c r="S1304" t="s">
        <v>5315</v>
      </c>
      <c r="T1304" t="s">
        <v>5315</v>
      </c>
    </row>
    <row r="1305" spans="1:20" x14ac:dyDescent="0.25">
      <c r="A1305" s="83" t="s">
        <v>6085</v>
      </c>
      <c r="B1305" t="s">
        <v>6085</v>
      </c>
      <c r="C1305" t="s">
        <v>3360</v>
      </c>
      <c r="D1305">
        <v>0.99</v>
      </c>
      <c r="E1305">
        <v>0.99</v>
      </c>
      <c r="F1305">
        <v>0.99</v>
      </c>
      <c r="G1305">
        <v>0.99</v>
      </c>
      <c r="H1305">
        <v>0.99</v>
      </c>
      <c r="I1305">
        <v>0.99</v>
      </c>
      <c r="J1305">
        <v>0.99</v>
      </c>
      <c r="K1305">
        <v>0.99</v>
      </c>
      <c r="L1305" s="83">
        <v>0.99</v>
      </c>
      <c r="M1305">
        <v>0.99</v>
      </c>
      <c r="N1305">
        <v>0.99</v>
      </c>
      <c r="O1305">
        <v>0.99</v>
      </c>
      <c r="P1305" t="s">
        <v>5319</v>
      </c>
      <c r="Q1305" t="s">
        <v>5317</v>
      </c>
      <c r="R1305" t="s">
        <v>5314</v>
      </c>
      <c r="S1305" t="s">
        <v>5315</v>
      </c>
      <c r="T1305" t="s">
        <v>5315</v>
      </c>
    </row>
    <row r="1306" spans="1:20" x14ac:dyDescent="0.25">
      <c r="A1306" s="83" t="s">
        <v>6086</v>
      </c>
      <c r="B1306" t="s">
        <v>6086</v>
      </c>
      <c r="C1306" t="s">
        <v>3360</v>
      </c>
      <c r="D1306">
        <v>0.99</v>
      </c>
      <c r="E1306">
        <v>0.99</v>
      </c>
      <c r="F1306">
        <v>0.99</v>
      </c>
      <c r="G1306">
        <v>0.99</v>
      </c>
      <c r="H1306">
        <v>0.99</v>
      </c>
      <c r="I1306">
        <v>0.99</v>
      </c>
      <c r="J1306">
        <v>0.99</v>
      </c>
      <c r="K1306">
        <v>0.99</v>
      </c>
      <c r="L1306" s="83">
        <v>0.99</v>
      </c>
      <c r="M1306">
        <v>0.99</v>
      </c>
      <c r="N1306">
        <v>0.99</v>
      </c>
      <c r="O1306">
        <v>0.99</v>
      </c>
      <c r="P1306" t="s">
        <v>5319</v>
      </c>
      <c r="Q1306" t="s">
        <v>5317</v>
      </c>
      <c r="R1306" t="s">
        <v>5314</v>
      </c>
      <c r="S1306" t="s">
        <v>5315</v>
      </c>
      <c r="T1306" t="s">
        <v>5315</v>
      </c>
    </row>
    <row r="1307" spans="1:20" x14ac:dyDescent="0.25">
      <c r="A1307" s="83" t="s">
        <v>6087</v>
      </c>
      <c r="B1307" t="s">
        <v>6087</v>
      </c>
      <c r="C1307" t="s">
        <v>3360</v>
      </c>
      <c r="D1307">
        <v>0.99</v>
      </c>
      <c r="E1307">
        <v>0.99</v>
      </c>
      <c r="F1307">
        <v>0.99</v>
      </c>
      <c r="G1307">
        <v>0.99</v>
      </c>
      <c r="H1307">
        <v>0.99</v>
      </c>
      <c r="I1307">
        <v>0.99</v>
      </c>
      <c r="J1307">
        <v>0.99</v>
      </c>
      <c r="K1307">
        <v>0.99</v>
      </c>
      <c r="L1307" s="83">
        <v>0.99</v>
      </c>
      <c r="M1307">
        <v>0.99</v>
      </c>
      <c r="N1307">
        <v>0.99</v>
      </c>
      <c r="O1307">
        <v>0.99</v>
      </c>
      <c r="P1307" t="s">
        <v>5319</v>
      </c>
      <c r="Q1307" t="s">
        <v>5317</v>
      </c>
      <c r="R1307" t="s">
        <v>5314</v>
      </c>
      <c r="S1307" t="s">
        <v>5315</v>
      </c>
      <c r="T1307" t="s">
        <v>5315</v>
      </c>
    </row>
    <row r="1308" spans="1:20" x14ac:dyDescent="0.25">
      <c r="A1308" s="83" t="s">
        <v>6088</v>
      </c>
      <c r="B1308" t="s">
        <v>6088</v>
      </c>
      <c r="C1308" t="s">
        <v>3360</v>
      </c>
      <c r="D1308">
        <v>9.99</v>
      </c>
      <c r="E1308">
        <v>9.99</v>
      </c>
      <c r="F1308">
        <v>9.99</v>
      </c>
      <c r="G1308">
        <v>9.99</v>
      </c>
      <c r="H1308">
        <v>9.99</v>
      </c>
      <c r="I1308">
        <v>9.99</v>
      </c>
      <c r="J1308">
        <v>9.99</v>
      </c>
      <c r="K1308">
        <v>9.99</v>
      </c>
      <c r="L1308" s="83">
        <v>9.99</v>
      </c>
      <c r="M1308">
        <v>9.99</v>
      </c>
      <c r="N1308">
        <v>9.99</v>
      </c>
      <c r="O1308">
        <v>9.99</v>
      </c>
      <c r="P1308" t="s">
        <v>5319</v>
      </c>
      <c r="Q1308" t="s">
        <v>5317</v>
      </c>
      <c r="R1308" t="s">
        <v>5314</v>
      </c>
      <c r="S1308" t="s">
        <v>5315</v>
      </c>
      <c r="T1308" t="s">
        <v>5315</v>
      </c>
    </row>
    <row r="1309" spans="1:20" x14ac:dyDescent="0.25">
      <c r="A1309" s="83" t="s">
        <v>6089</v>
      </c>
      <c r="B1309" t="s">
        <v>6089</v>
      </c>
      <c r="C1309" t="s">
        <v>3360</v>
      </c>
      <c r="D1309">
        <v>9.99</v>
      </c>
      <c r="E1309">
        <v>9.99</v>
      </c>
      <c r="F1309">
        <v>9.99</v>
      </c>
      <c r="G1309">
        <v>9.99</v>
      </c>
      <c r="H1309">
        <v>9.99</v>
      </c>
      <c r="I1309">
        <v>9.99</v>
      </c>
      <c r="J1309">
        <v>9.99</v>
      </c>
      <c r="K1309">
        <v>9.99</v>
      </c>
      <c r="L1309" s="83">
        <v>9.99</v>
      </c>
      <c r="M1309">
        <v>9.99</v>
      </c>
      <c r="N1309">
        <v>9.99</v>
      </c>
      <c r="O1309">
        <v>9.99</v>
      </c>
      <c r="P1309" t="s">
        <v>5319</v>
      </c>
      <c r="Q1309" t="s">
        <v>5317</v>
      </c>
      <c r="R1309" t="s">
        <v>5314</v>
      </c>
      <c r="S1309" t="s">
        <v>5315</v>
      </c>
      <c r="T1309" t="s">
        <v>5315</v>
      </c>
    </row>
    <row r="1310" spans="1:20" x14ac:dyDescent="0.25">
      <c r="A1310" s="83" t="s">
        <v>6090</v>
      </c>
      <c r="B1310" t="s">
        <v>6090</v>
      </c>
      <c r="C1310" t="s">
        <v>3360</v>
      </c>
      <c r="D1310">
        <v>0.99</v>
      </c>
      <c r="E1310">
        <v>0.99</v>
      </c>
      <c r="F1310">
        <v>0.99</v>
      </c>
      <c r="G1310">
        <v>0.99</v>
      </c>
      <c r="H1310">
        <v>0.99</v>
      </c>
      <c r="I1310">
        <v>0.99</v>
      </c>
      <c r="J1310">
        <v>0.99</v>
      </c>
      <c r="K1310">
        <v>0.99</v>
      </c>
      <c r="L1310" s="83">
        <v>0.99</v>
      </c>
      <c r="M1310">
        <v>0.99</v>
      </c>
      <c r="N1310">
        <v>0.99</v>
      </c>
      <c r="O1310">
        <v>0.99</v>
      </c>
      <c r="P1310" t="s">
        <v>5319</v>
      </c>
      <c r="Q1310" t="s">
        <v>5317</v>
      </c>
      <c r="R1310" t="s">
        <v>5314</v>
      </c>
      <c r="S1310" t="s">
        <v>5315</v>
      </c>
      <c r="T1310" t="s">
        <v>5315</v>
      </c>
    </row>
    <row r="1311" spans="1:20" x14ac:dyDescent="0.25">
      <c r="A1311" s="83" t="s">
        <v>6091</v>
      </c>
      <c r="B1311" t="s">
        <v>6091</v>
      </c>
      <c r="C1311" t="s">
        <v>3360</v>
      </c>
      <c r="D1311">
        <v>0.99</v>
      </c>
      <c r="E1311">
        <v>0.99</v>
      </c>
      <c r="F1311">
        <v>0.99</v>
      </c>
      <c r="G1311">
        <v>0.99</v>
      </c>
      <c r="H1311">
        <v>0.99</v>
      </c>
      <c r="I1311">
        <v>0.99</v>
      </c>
      <c r="J1311">
        <v>0.99</v>
      </c>
      <c r="K1311">
        <v>0.99</v>
      </c>
      <c r="L1311" s="83">
        <v>0.99</v>
      </c>
      <c r="M1311">
        <v>0.99</v>
      </c>
      <c r="N1311">
        <v>0.99</v>
      </c>
      <c r="O1311">
        <v>0.99</v>
      </c>
      <c r="P1311" t="s">
        <v>5319</v>
      </c>
      <c r="Q1311" t="s">
        <v>5317</v>
      </c>
      <c r="R1311" t="s">
        <v>5314</v>
      </c>
      <c r="S1311" t="s">
        <v>5315</v>
      </c>
      <c r="T1311" t="s">
        <v>5315</v>
      </c>
    </row>
    <row r="1312" spans="1:20" x14ac:dyDescent="0.25">
      <c r="A1312" s="83" t="s">
        <v>6092</v>
      </c>
      <c r="B1312" t="s">
        <v>6092</v>
      </c>
      <c r="C1312" t="s">
        <v>3360</v>
      </c>
      <c r="D1312">
        <v>0.99</v>
      </c>
      <c r="E1312">
        <v>0.99</v>
      </c>
      <c r="F1312">
        <v>0.99</v>
      </c>
      <c r="G1312">
        <v>0.99</v>
      </c>
      <c r="H1312">
        <v>0.99</v>
      </c>
      <c r="I1312">
        <v>0.99</v>
      </c>
      <c r="J1312">
        <v>0.99</v>
      </c>
      <c r="K1312">
        <v>0.99</v>
      </c>
      <c r="L1312" s="83">
        <v>0.99</v>
      </c>
      <c r="M1312">
        <v>0.99</v>
      </c>
      <c r="N1312">
        <v>0.99</v>
      </c>
      <c r="O1312">
        <v>0.99</v>
      </c>
      <c r="P1312" t="s">
        <v>5319</v>
      </c>
      <c r="Q1312" t="s">
        <v>5317</v>
      </c>
      <c r="R1312" t="s">
        <v>5314</v>
      </c>
      <c r="S1312" t="s">
        <v>5315</v>
      </c>
      <c r="T1312" t="s">
        <v>5315</v>
      </c>
    </row>
    <row r="1313" spans="1:20" x14ac:dyDescent="0.25">
      <c r="A1313" s="83" t="s">
        <v>6093</v>
      </c>
      <c r="B1313" t="s">
        <v>6093</v>
      </c>
      <c r="C1313" t="s">
        <v>3360</v>
      </c>
      <c r="D1313">
        <v>0.99</v>
      </c>
      <c r="E1313">
        <v>0.99</v>
      </c>
      <c r="F1313">
        <v>0.99</v>
      </c>
      <c r="G1313">
        <v>0.99</v>
      </c>
      <c r="H1313">
        <v>0.99</v>
      </c>
      <c r="I1313">
        <v>0.99</v>
      </c>
      <c r="J1313">
        <v>0.99</v>
      </c>
      <c r="K1313">
        <v>0.99</v>
      </c>
      <c r="L1313" s="83">
        <v>0.99</v>
      </c>
      <c r="M1313">
        <v>0.99</v>
      </c>
      <c r="N1313">
        <v>0.99</v>
      </c>
      <c r="O1313">
        <v>0.99</v>
      </c>
      <c r="P1313" t="s">
        <v>5319</v>
      </c>
      <c r="Q1313" t="s">
        <v>5317</v>
      </c>
      <c r="R1313" t="s">
        <v>5314</v>
      </c>
      <c r="S1313" t="s">
        <v>5315</v>
      </c>
      <c r="T1313" t="s">
        <v>5315</v>
      </c>
    </row>
    <row r="1314" spans="1:20" x14ac:dyDescent="0.25">
      <c r="A1314" s="83" t="s">
        <v>6094</v>
      </c>
      <c r="B1314" t="s">
        <v>6094</v>
      </c>
      <c r="C1314" t="s">
        <v>3360</v>
      </c>
      <c r="D1314">
        <v>0.99</v>
      </c>
      <c r="E1314">
        <v>0.99</v>
      </c>
      <c r="F1314">
        <v>0.99</v>
      </c>
      <c r="G1314">
        <v>0.99</v>
      </c>
      <c r="H1314">
        <v>0.99</v>
      </c>
      <c r="I1314">
        <v>0.99</v>
      </c>
      <c r="J1314">
        <v>0.99</v>
      </c>
      <c r="K1314">
        <v>0.99</v>
      </c>
      <c r="L1314" s="83">
        <v>0.99</v>
      </c>
      <c r="M1314">
        <v>0.99</v>
      </c>
      <c r="N1314">
        <v>0.99</v>
      </c>
      <c r="O1314">
        <v>0.99</v>
      </c>
      <c r="P1314" t="s">
        <v>5319</v>
      </c>
      <c r="Q1314" t="s">
        <v>5317</v>
      </c>
      <c r="R1314" t="s">
        <v>5314</v>
      </c>
      <c r="S1314" t="s">
        <v>5315</v>
      </c>
      <c r="T1314" t="s">
        <v>5315</v>
      </c>
    </row>
    <row r="1315" spans="1:20" x14ac:dyDescent="0.25">
      <c r="A1315" s="83" t="s">
        <v>6095</v>
      </c>
      <c r="B1315" t="s">
        <v>6095</v>
      </c>
      <c r="C1315" t="s">
        <v>3360</v>
      </c>
      <c r="D1315">
        <v>0.99</v>
      </c>
      <c r="E1315">
        <v>0.99</v>
      </c>
      <c r="F1315">
        <v>0.99</v>
      </c>
      <c r="G1315">
        <v>0.99</v>
      </c>
      <c r="H1315">
        <v>0.99</v>
      </c>
      <c r="I1315">
        <v>0.99</v>
      </c>
      <c r="J1315">
        <v>0.99</v>
      </c>
      <c r="K1315">
        <v>0.99</v>
      </c>
      <c r="L1315" s="83">
        <v>0.99</v>
      </c>
      <c r="M1315">
        <v>0.99</v>
      </c>
      <c r="N1315">
        <v>0.99</v>
      </c>
      <c r="O1315">
        <v>0.99</v>
      </c>
      <c r="P1315" t="s">
        <v>5319</v>
      </c>
      <c r="Q1315" t="s">
        <v>5317</v>
      </c>
      <c r="R1315" t="s">
        <v>5314</v>
      </c>
      <c r="S1315" t="s">
        <v>5315</v>
      </c>
      <c r="T1315" t="s">
        <v>5315</v>
      </c>
    </row>
    <row r="1316" spans="1:20" x14ac:dyDescent="0.25">
      <c r="A1316" s="83" t="s">
        <v>6096</v>
      </c>
      <c r="B1316" t="s">
        <v>6096</v>
      </c>
      <c r="C1316" t="s">
        <v>3360</v>
      </c>
      <c r="D1316">
        <v>0.99</v>
      </c>
      <c r="E1316">
        <v>0.99</v>
      </c>
      <c r="F1316">
        <v>0.99</v>
      </c>
      <c r="G1316">
        <v>0.99</v>
      </c>
      <c r="H1316">
        <v>0.99</v>
      </c>
      <c r="I1316">
        <v>0.99</v>
      </c>
      <c r="J1316">
        <v>0.99</v>
      </c>
      <c r="K1316">
        <v>0.99</v>
      </c>
      <c r="L1316" s="83">
        <v>0.99</v>
      </c>
      <c r="M1316">
        <v>0.99</v>
      </c>
      <c r="N1316">
        <v>0.99</v>
      </c>
      <c r="O1316">
        <v>0.99</v>
      </c>
      <c r="P1316" t="s">
        <v>5319</v>
      </c>
      <c r="Q1316" t="s">
        <v>5317</v>
      </c>
      <c r="R1316" t="s">
        <v>5314</v>
      </c>
      <c r="S1316" t="s">
        <v>5315</v>
      </c>
      <c r="T1316" t="s">
        <v>5315</v>
      </c>
    </row>
    <row r="1317" spans="1:20" x14ac:dyDescent="0.25">
      <c r="A1317" s="83" t="s">
        <v>6097</v>
      </c>
      <c r="B1317" t="s">
        <v>6097</v>
      </c>
      <c r="C1317" t="s">
        <v>3360</v>
      </c>
      <c r="D1317">
        <v>0.99</v>
      </c>
      <c r="E1317">
        <v>0.99</v>
      </c>
      <c r="F1317">
        <v>0.99</v>
      </c>
      <c r="G1317">
        <v>0.99</v>
      </c>
      <c r="H1317">
        <v>0.99</v>
      </c>
      <c r="I1317">
        <v>0.99</v>
      </c>
      <c r="J1317">
        <v>0.99</v>
      </c>
      <c r="K1317">
        <v>0.99</v>
      </c>
      <c r="L1317" s="83">
        <v>0.99</v>
      </c>
      <c r="M1317">
        <v>0.99</v>
      </c>
      <c r="N1317">
        <v>0.99</v>
      </c>
      <c r="O1317">
        <v>0.99</v>
      </c>
      <c r="P1317" t="s">
        <v>5319</v>
      </c>
      <c r="Q1317" t="s">
        <v>5317</v>
      </c>
      <c r="R1317" t="s">
        <v>5314</v>
      </c>
      <c r="S1317" t="s">
        <v>5315</v>
      </c>
      <c r="T1317" t="s">
        <v>5315</v>
      </c>
    </row>
    <row r="1318" spans="1:20" x14ac:dyDescent="0.25">
      <c r="A1318" s="83" t="s">
        <v>6098</v>
      </c>
      <c r="B1318" t="s">
        <v>6098</v>
      </c>
      <c r="C1318" t="s">
        <v>3360</v>
      </c>
      <c r="D1318">
        <v>9.99</v>
      </c>
      <c r="E1318">
        <v>9.99</v>
      </c>
      <c r="F1318">
        <v>9.99</v>
      </c>
      <c r="G1318">
        <v>9.99</v>
      </c>
      <c r="H1318">
        <v>9.99</v>
      </c>
      <c r="I1318">
        <v>9.99</v>
      </c>
      <c r="J1318">
        <v>9.99</v>
      </c>
      <c r="K1318">
        <v>9.99</v>
      </c>
      <c r="L1318" s="83">
        <v>9.99</v>
      </c>
      <c r="M1318">
        <v>9.99</v>
      </c>
      <c r="N1318">
        <v>9.99</v>
      </c>
      <c r="O1318">
        <v>9.99</v>
      </c>
      <c r="P1318" t="s">
        <v>5319</v>
      </c>
      <c r="Q1318" t="s">
        <v>5317</v>
      </c>
      <c r="R1318" t="s">
        <v>5314</v>
      </c>
      <c r="S1318" t="s">
        <v>5315</v>
      </c>
      <c r="T1318" t="s">
        <v>5315</v>
      </c>
    </row>
    <row r="1319" spans="1:20" x14ac:dyDescent="0.25">
      <c r="A1319" s="83" t="s">
        <v>6099</v>
      </c>
      <c r="B1319" t="s">
        <v>6099</v>
      </c>
      <c r="C1319" t="s">
        <v>3360</v>
      </c>
      <c r="D1319">
        <v>0.99</v>
      </c>
      <c r="E1319">
        <v>0.99</v>
      </c>
      <c r="F1319">
        <v>0.99</v>
      </c>
      <c r="G1319">
        <v>0.99</v>
      </c>
      <c r="H1319">
        <v>0.99</v>
      </c>
      <c r="I1319">
        <v>0.99</v>
      </c>
      <c r="J1319">
        <v>0.99</v>
      </c>
      <c r="K1319">
        <v>0.99</v>
      </c>
      <c r="L1319" s="83">
        <v>0.99</v>
      </c>
      <c r="M1319">
        <v>0.99</v>
      </c>
      <c r="N1319">
        <v>0.99</v>
      </c>
      <c r="O1319">
        <v>0.99</v>
      </c>
      <c r="P1319" t="s">
        <v>5319</v>
      </c>
      <c r="Q1319" t="s">
        <v>5317</v>
      </c>
      <c r="R1319" t="s">
        <v>5314</v>
      </c>
      <c r="S1319" t="s">
        <v>5315</v>
      </c>
      <c r="T1319" t="s">
        <v>5315</v>
      </c>
    </row>
    <row r="1320" spans="1:20" x14ac:dyDescent="0.25">
      <c r="A1320" s="83" t="s">
        <v>6100</v>
      </c>
      <c r="B1320" t="s">
        <v>6100</v>
      </c>
      <c r="C1320" t="s">
        <v>3360</v>
      </c>
      <c r="D1320">
        <v>0.99</v>
      </c>
      <c r="E1320">
        <v>0.99</v>
      </c>
      <c r="F1320">
        <v>0.99</v>
      </c>
      <c r="G1320">
        <v>0.99</v>
      </c>
      <c r="H1320">
        <v>0.99</v>
      </c>
      <c r="I1320">
        <v>0.99</v>
      </c>
      <c r="J1320">
        <v>0.99</v>
      </c>
      <c r="K1320">
        <v>0.99</v>
      </c>
      <c r="L1320" s="83">
        <v>0.99</v>
      </c>
      <c r="M1320">
        <v>0.99</v>
      </c>
      <c r="N1320">
        <v>0.99</v>
      </c>
      <c r="O1320">
        <v>0.99</v>
      </c>
      <c r="P1320" t="s">
        <v>5319</v>
      </c>
      <c r="Q1320" t="s">
        <v>5317</v>
      </c>
      <c r="R1320" t="s">
        <v>5314</v>
      </c>
      <c r="S1320" t="s">
        <v>5315</v>
      </c>
      <c r="T1320" t="s">
        <v>5315</v>
      </c>
    </row>
    <row r="1321" spans="1:20" x14ac:dyDescent="0.25">
      <c r="A1321" s="83" t="s">
        <v>6101</v>
      </c>
      <c r="B1321" t="s">
        <v>6101</v>
      </c>
      <c r="C1321" t="s">
        <v>3360</v>
      </c>
      <c r="D1321">
        <v>0.99</v>
      </c>
      <c r="E1321">
        <v>0.99</v>
      </c>
      <c r="F1321">
        <v>0.99</v>
      </c>
      <c r="G1321">
        <v>0.99</v>
      </c>
      <c r="H1321">
        <v>0.99</v>
      </c>
      <c r="I1321">
        <v>0.99</v>
      </c>
      <c r="J1321">
        <v>0.99</v>
      </c>
      <c r="K1321">
        <v>0.99</v>
      </c>
      <c r="L1321" s="83">
        <v>0.99</v>
      </c>
      <c r="M1321">
        <v>0.99</v>
      </c>
      <c r="N1321">
        <v>0.99</v>
      </c>
      <c r="O1321">
        <v>0.99</v>
      </c>
      <c r="P1321" t="s">
        <v>5319</v>
      </c>
      <c r="Q1321" t="s">
        <v>5317</v>
      </c>
      <c r="R1321" t="s">
        <v>5314</v>
      </c>
      <c r="S1321" t="s">
        <v>5315</v>
      </c>
      <c r="T1321" t="s">
        <v>5315</v>
      </c>
    </row>
    <row r="1322" spans="1:20" x14ac:dyDescent="0.25">
      <c r="A1322" s="83" t="s">
        <v>6102</v>
      </c>
      <c r="B1322" t="s">
        <v>6102</v>
      </c>
      <c r="C1322" t="s">
        <v>3360</v>
      </c>
      <c r="D1322">
        <v>0.99</v>
      </c>
      <c r="E1322">
        <v>0.99</v>
      </c>
      <c r="F1322">
        <v>0.99</v>
      </c>
      <c r="G1322">
        <v>0.99</v>
      </c>
      <c r="H1322">
        <v>0.99</v>
      </c>
      <c r="I1322">
        <v>0.99</v>
      </c>
      <c r="J1322">
        <v>0.99</v>
      </c>
      <c r="K1322">
        <v>0.99</v>
      </c>
      <c r="L1322" s="83">
        <v>0.99</v>
      </c>
      <c r="M1322">
        <v>0.99</v>
      </c>
      <c r="N1322">
        <v>0.99</v>
      </c>
      <c r="O1322">
        <v>0.99</v>
      </c>
      <c r="P1322" t="s">
        <v>5319</v>
      </c>
      <c r="Q1322" t="s">
        <v>5317</v>
      </c>
      <c r="R1322" t="s">
        <v>5314</v>
      </c>
      <c r="S1322" t="s">
        <v>5315</v>
      </c>
      <c r="T1322" t="s">
        <v>5315</v>
      </c>
    </row>
    <row r="1323" spans="1:20" x14ac:dyDescent="0.25">
      <c r="A1323" s="83" t="s">
        <v>6103</v>
      </c>
      <c r="B1323" t="s">
        <v>7606</v>
      </c>
      <c r="C1323" t="s">
        <v>3360</v>
      </c>
      <c r="D1323">
        <v>0.45</v>
      </c>
      <c r="E1323">
        <v>0.45</v>
      </c>
      <c r="F1323">
        <v>0.45</v>
      </c>
      <c r="G1323">
        <v>0.45</v>
      </c>
      <c r="H1323">
        <v>0.45</v>
      </c>
      <c r="I1323">
        <v>0.45</v>
      </c>
      <c r="J1323">
        <v>0.45</v>
      </c>
      <c r="K1323">
        <v>0.45</v>
      </c>
      <c r="L1323" s="83">
        <v>0.45</v>
      </c>
      <c r="M1323">
        <v>0.45</v>
      </c>
      <c r="N1323">
        <v>0.45</v>
      </c>
      <c r="O1323">
        <v>0.45</v>
      </c>
      <c r="P1323" t="s">
        <v>5319</v>
      </c>
      <c r="Q1323" t="s">
        <v>5317</v>
      </c>
      <c r="R1323" t="s">
        <v>5314</v>
      </c>
      <c r="S1323" t="s">
        <v>5315</v>
      </c>
      <c r="T1323" t="s">
        <v>5315</v>
      </c>
    </row>
    <row r="1324" spans="1:20" x14ac:dyDescent="0.25">
      <c r="A1324" s="83" t="s">
        <v>6104</v>
      </c>
      <c r="B1324" t="s">
        <v>6104</v>
      </c>
      <c r="C1324" t="s">
        <v>3360</v>
      </c>
      <c r="D1324">
        <v>0.99</v>
      </c>
      <c r="E1324">
        <v>0.99</v>
      </c>
      <c r="F1324">
        <v>0.99</v>
      </c>
      <c r="G1324">
        <v>0.99</v>
      </c>
      <c r="H1324">
        <v>0.99</v>
      </c>
      <c r="I1324">
        <v>0.99</v>
      </c>
      <c r="J1324">
        <v>0.99</v>
      </c>
      <c r="K1324">
        <v>0.99</v>
      </c>
      <c r="L1324" s="83">
        <v>0.99</v>
      </c>
      <c r="M1324">
        <v>0.99</v>
      </c>
      <c r="N1324">
        <v>0.99</v>
      </c>
      <c r="O1324">
        <v>0.99</v>
      </c>
      <c r="P1324" t="s">
        <v>5319</v>
      </c>
      <c r="Q1324" t="s">
        <v>5317</v>
      </c>
      <c r="R1324" t="s">
        <v>5314</v>
      </c>
      <c r="S1324" t="s">
        <v>5315</v>
      </c>
      <c r="T1324" t="s">
        <v>5315</v>
      </c>
    </row>
    <row r="1325" spans="1:20" x14ac:dyDescent="0.25">
      <c r="A1325" s="83" t="s">
        <v>4806</v>
      </c>
      <c r="B1325" t="s">
        <v>4807</v>
      </c>
      <c r="C1325" t="s">
        <v>3360</v>
      </c>
      <c r="D1325">
        <v>1.4</v>
      </c>
      <c r="E1325">
        <v>1.4</v>
      </c>
      <c r="F1325">
        <v>1.4</v>
      </c>
      <c r="G1325">
        <v>1.4</v>
      </c>
      <c r="H1325">
        <v>1.4</v>
      </c>
      <c r="I1325">
        <v>1.4</v>
      </c>
      <c r="J1325">
        <v>1.4</v>
      </c>
      <c r="K1325">
        <v>1.4</v>
      </c>
      <c r="L1325" s="83">
        <v>1.4</v>
      </c>
      <c r="M1325">
        <v>1.4</v>
      </c>
      <c r="N1325">
        <v>1.4</v>
      </c>
      <c r="O1325">
        <v>1.4</v>
      </c>
      <c r="P1325" t="s">
        <v>5319</v>
      </c>
      <c r="Q1325" t="s">
        <v>5317</v>
      </c>
      <c r="R1325" t="s">
        <v>5314</v>
      </c>
      <c r="S1325" t="s">
        <v>5315</v>
      </c>
      <c r="T1325" t="s">
        <v>5315</v>
      </c>
    </row>
    <row r="1326" spans="1:20" x14ac:dyDescent="0.25">
      <c r="A1326" s="83" t="s">
        <v>4810</v>
      </c>
      <c r="B1326" t="s">
        <v>4811</v>
      </c>
      <c r="C1326" t="s">
        <v>3360</v>
      </c>
      <c r="D1326">
        <v>0.99</v>
      </c>
      <c r="E1326">
        <v>0.99</v>
      </c>
      <c r="F1326">
        <v>0.99</v>
      </c>
      <c r="G1326">
        <v>0.99</v>
      </c>
      <c r="H1326">
        <v>0.99</v>
      </c>
      <c r="I1326">
        <v>0.99</v>
      </c>
      <c r="J1326">
        <v>0.99</v>
      </c>
      <c r="K1326">
        <v>0.99</v>
      </c>
      <c r="L1326" s="83">
        <v>0.99</v>
      </c>
      <c r="M1326">
        <v>0.99</v>
      </c>
      <c r="N1326">
        <v>0.99</v>
      </c>
      <c r="O1326">
        <v>0.99</v>
      </c>
      <c r="P1326" t="s">
        <v>5319</v>
      </c>
      <c r="Q1326" t="s">
        <v>5317</v>
      </c>
      <c r="R1326" t="s">
        <v>5314</v>
      </c>
      <c r="S1326" t="s">
        <v>5315</v>
      </c>
      <c r="T1326" t="s">
        <v>5315</v>
      </c>
    </row>
    <row r="1327" spans="1:20" x14ac:dyDescent="0.25">
      <c r="A1327" s="83" t="s">
        <v>4814</v>
      </c>
      <c r="B1327" t="s">
        <v>4814</v>
      </c>
      <c r="C1327" t="s">
        <v>3360</v>
      </c>
      <c r="D1327">
        <v>1.1000000000000001</v>
      </c>
      <c r="E1327">
        <v>1.05</v>
      </c>
      <c r="F1327">
        <v>1.05</v>
      </c>
      <c r="G1327">
        <v>1.24</v>
      </c>
      <c r="H1327">
        <v>1.23</v>
      </c>
      <c r="I1327">
        <v>2.2200000000000002</v>
      </c>
      <c r="J1327">
        <v>3.15</v>
      </c>
      <c r="K1327">
        <v>3.33</v>
      </c>
      <c r="L1327" s="83">
        <v>1.99</v>
      </c>
      <c r="M1327">
        <v>1.37</v>
      </c>
      <c r="N1327">
        <v>1.04</v>
      </c>
      <c r="O1327">
        <v>0.85</v>
      </c>
      <c r="P1327" t="s">
        <v>5319</v>
      </c>
      <c r="Q1327" t="s">
        <v>5317</v>
      </c>
      <c r="R1327" t="s">
        <v>5314</v>
      </c>
      <c r="S1327" t="s">
        <v>5315</v>
      </c>
      <c r="T1327" t="s">
        <v>5315</v>
      </c>
    </row>
    <row r="1328" spans="1:20" x14ac:dyDescent="0.25">
      <c r="A1328" s="83" t="s">
        <v>4815</v>
      </c>
      <c r="B1328" t="s">
        <v>4815</v>
      </c>
      <c r="C1328" t="s">
        <v>3360</v>
      </c>
      <c r="D1328">
        <v>5</v>
      </c>
      <c r="E1328">
        <v>5</v>
      </c>
      <c r="F1328">
        <v>5</v>
      </c>
      <c r="G1328">
        <v>5</v>
      </c>
      <c r="H1328">
        <v>5</v>
      </c>
      <c r="I1328">
        <v>5</v>
      </c>
      <c r="J1328">
        <v>5</v>
      </c>
      <c r="K1328">
        <v>5</v>
      </c>
      <c r="L1328" s="83">
        <v>5</v>
      </c>
      <c r="M1328">
        <v>5</v>
      </c>
      <c r="N1328">
        <v>5</v>
      </c>
      <c r="O1328">
        <v>5</v>
      </c>
      <c r="P1328" t="s">
        <v>5319</v>
      </c>
      <c r="Q1328" t="s">
        <v>5317</v>
      </c>
      <c r="R1328" t="s">
        <v>5314</v>
      </c>
      <c r="S1328" t="s">
        <v>5315</v>
      </c>
      <c r="T1328" t="s">
        <v>5315</v>
      </c>
    </row>
    <row r="1329" spans="1:20" x14ac:dyDescent="0.25">
      <c r="A1329" s="83" t="s">
        <v>6105</v>
      </c>
      <c r="B1329" t="s">
        <v>6106</v>
      </c>
      <c r="C1329" t="s">
        <v>3360</v>
      </c>
      <c r="D1329">
        <v>1.4</v>
      </c>
      <c r="E1329">
        <v>1.4</v>
      </c>
      <c r="F1329">
        <v>1.4</v>
      </c>
      <c r="G1329">
        <v>1.4</v>
      </c>
      <c r="H1329">
        <v>1.4</v>
      </c>
      <c r="I1329">
        <v>1.4</v>
      </c>
      <c r="J1329">
        <v>1.4</v>
      </c>
      <c r="K1329">
        <v>1.4</v>
      </c>
      <c r="L1329" s="83">
        <v>1.4</v>
      </c>
      <c r="M1329">
        <v>1.4</v>
      </c>
      <c r="N1329">
        <v>1.4</v>
      </c>
      <c r="O1329">
        <v>1.4</v>
      </c>
      <c r="P1329" t="s">
        <v>5319</v>
      </c>
      <c r="Q1329" t="s">
        <v>5317</v>
      </c>
      <c r="R1329" t="s">
        <v>5314</v>
      </c>
      <c r="S1329" t="s">
        <v>5315</v>
      </c>
      <c r="T1329" t="s">
        <v>5315</v>
      </c>
    </row>
    <row r="1330" spans="1:20" x14ac:dyDescent="0.25">
      <c r="A1330" s="83" t="s">
        <v>6107</v>
      </c>
      <c r="B1330" t="s">
        <v>6108</v>
      </c>
      <c r="C1330" t="s">
        <v>3360</v>
      </c>
      <c r="D1330">
        <v>2.8</v>
      </c>
      <c r="E1330">
        <v>2.8</v>
      </c>
      <c r="F1330">
        <v>2.8</v>
      </c>
      <c r="G1330">
        <v>2.8</v>
      </c>
      <c r="H1330">
        <v>4.5</v>
      </c>
      <c r="I1330">
        <v>4.5</v>
      </c>
      <c r="J1330">
        <v>4.5</v>
      </c>
      <c r="K1330">
        <v>4.5</v>
      </c>
      <c r="L1330" s="83">
        <v>4.5</v>
      </c>
      <c r="M1330">
        <v>4.5</v>
      </c>
      <c r="N1330">
        <v>4.5</v>
      </c>
      <c r="O1330">
        <v>4.5</v>
      </c>
      <c r="P1330" t="s">
        <v>5319</v>
      </c>
      <c r="Q1330" t="s">
        <v>5317</v>
      </c>
      <c r="R1330" t="s">
        <v>5314</v>
      </c>
      <c r="S1330" t="s">
        <v>5315</v>
      </c>
      <c r="T1330" t="s">
        <v>5315</v>
      </c>
    </row>
    <row r="1331" spans="1:20" x14ac:dyDescent="0.25">
      <c r="A1331" s="83" t="s">
        <v>6109</v>
      </c>
      <c r="B1331" t="s">
        <v>6110</v>
      </c>
      <c r="C1331" t="s">
        <v>3360</v>
      </c>
      <c r="D1331">
        <v>0.8</v>
      </c>
      <c r="E1331">
        <v>0.8</v>
      </c>
      <c r="F1331">
        <v>0.8</v>
      </c>
      <c r="G1331">
        <v>0.8</v>
      </c>
      <c r="H1331">
        <v>0.8</v>
      </c>
      <c r="I1331">
        <v>0.9</v>
      </c>
      <c r="J1331">
        <v>2</v>
      </c>
      <c r="K1331">
        <v>2</v>
      </c>
      <c r="L1331" s="83">
        <v>2</v>
      </c>
      <c r="M1331">
        <v>2</v>
      </c>
      <c r="N1331">
        <v>2</v>
      </c>
      <c r="O1331">
        <v>2</v>
      </c>
      <c r="P1331" t="s">
        <v>5319</v>
      </c>
      <c r="Q1331" t="s">
        <v>5317</v>
      </c>
      <c r="R1331" t="s">
        <v>5314</v>
      </c>
      <c r="S1331" t="s">
        <v>5315</v>
      </c>
      <c r="T1331" t="s">
        <v>5315</v>
      </c>
    </row>
    <row r="1332" spans="1:20" x14ac:dyDescent="0.25">
      <c r="A1332" s="83" t="s">
        <v>6111</v>
      </c>
      <c r="B1332" t="s">
        <v>6112</v>
      </c>
      <c r="C1332" t="s">
        <v>3360</v>
      </c>
      <c r="D1332">
        <v>1.2</v>
      </c>
      <c r="E1332">
        <v>1.2</v>
      </c>
      <c r="F1332">
        <v>1.2</v>
      </c>
      <c r="G1332">
        <v>1.2</v>
      </c>
      <c r="H1332">
        <v>1.2</v>
      </c>
      <c r="I1332">
        <v>1.3</v>
      </c>
      <c r="J1332">
        <v>2</v>
      </c>
      <c r="K1332">
        <v>2</v>
      </c>
      <c r="L1332" s="83">
        <v>2</v>
      </c>
      <c r="M1332">
        <v>2</v>
      </c>
      <c r="N1332">
        <v>2</v>
      </c>
      <c r="O1332">
        <v>2</v>
      </c>
      <c r="P1332" t="s">
        <v>5319</v>
      </c>
      <c r="Q1332" t="s">
        <v>5317</v>
      </c>
      <c r="R1332" t="s">
        <v>5314</v>
      </c>
      <c r="S1332" t="s">
        <v>5315</v>
      </c>
      <c r="T1332" t="s">
        <v>5315</v>
      </c>
    </row>
    <row r="1333" spans="1:20" x14ac:dyDescent="0.25">
      <c r="A1333" s="83" t="s">
        <v>6113</v>
      </c>
      <c r="B1333" t="s">
        <v>6114</v>
      </c>
      <c r="C1333" t="s">
        <v>3360</v>
      </c>
      <c r="D1333">
        <v>0.24</v>
      </c>
      <c r="E1333">
        <v>0.24</v>
      </c>
      <c r="F1333">
        <v>0.24</v>
      </c>
      <c r="G1333">
        <v>0.24</v>
      </c>
      <c r="H1333">
        <v>0.24</v>
      </c>
      <c r="I1333">
        <v>0.24</v>
      </c>
      <c r="J1333">
        <v>0.24</v>
      </c>
      <c r="K1333">
        <v>0.24</v>
      </c>
      <c r="L1333" s="83">
        <v>0.24</v>
      </c>
      <c r="M1333">
        <v>0.24</v>
      </c>
      <c r="N1333">
        <v>0.24</v>
      </c>
      <c r="O1333">
        <v>0.24</v>
      </c>
      <c r="P1333" t="s">
        <v>5319</v>
      </c>
      <c r="Q1333" t="s">
        <v>5317</v>
      </c>
      <c r="R1333" t="s">
        <v>5314</v>
      </c>
      <c r="S1333" t="s">
        <v>5315</v>
      </c>
      <c r="T1333" t="s">
        <v>5315</v>
      </c>
    </row>
    <row r="1334" spans="1:20" x14ac:dyDescent="0.25">
      <c r="A1334" s="83" t="s">
        <v>6115</v>
      </c>
      <c r="B1334" t="s">
        <v>6116</v>
      </c>
      <c r="C1334" t="s">
        <v>3360</v>
      </c>
      <c r="D1334">
        <v>1.7</v>
      </c>
      <c r="E1334">
        <v>1.7</v>
      </c>
      <c r="F1334">
        <v>1.7</v>
      </c>
      <c r="G1334">
        <v>1.7</v>
      </c>
      <c r="H1334">
        <v>1.7</v>
      </c>
      <c r="I1334">
        <v>1.7</v>
      </c>
      <c r="J1334">
        <v>2</v>
      </c>
      <c r="K1334">
        <v>2</v>
      </c>
      <c r="L1334" s="83">
        <v>2.6</v>
      </c>
      <c r="M1334">
        <v>2.6</v>
      </c>
      <c r="N1334">
        <v>2.6</v>
      </c>
      <c r="O1334">
        <v>2.6</v>
      </c>
      <c r="P1334" t="s">
        <v>5319</v>
      </c>
      <c r="Q1334" t="s">
        <v>5317</v>
      </c>
      <c r="R1334" t="s">
        <v>5314</v>
      </c>
      <c r="S1334" t="s">
        <v>5315</v>
      </c>
      <c r="T1334" t="s">
        <v>5315</v>
      </c>
    </row>
    <row r="1335" spans="1:20" x14ac:dyDescent="0.25">
      <c r="A1335" s="83" t="s">
        <v>6117</v>
      </c>
      <c r="B1335" t="s">
        <v>6118</v>
      </c>
      <c r="C1335" t="s">
        <v>3360</v>
      </c>
      <c r="D1335">
        <v>0.1</v>
      </c>
      <c r="E1335">
        <v>0.1</v>
      </c>
      <c r="F1335">
        <v>0.1</v>
      </c>
      <c r="G1335">
        <v>0.1</v>
      </c>
      <c r="H1335">
        <v>0.1</v>
      </c>
      <c r="I1335">
        <v>0.1</v>
      </c>
      <c r="J1335">
        <v>0.1</v>
      </c>
      <c r="K1335">
        <v>0.1</v>
      </c>
      <c r="L1335" s="83">
        <v>0.1</v>
      </c>
      <c r="M1335">
        <v>0.1</v>
      </c>
      <c r="N1335">
        <v>0.1</v>
      </c>
      <c r="O1335">
        <v>0.1</v>
      </c>
      <c r="P1335" t="s">
        <v>5319</v>
      </c>
      <c r="Q1335" t="s">
        <v>5317</v>
      </c>
      <c r="R1335" t="s">
        <v>5314</v>
      </c>
      <c r="S1335" t="s">
        <v>5315</v>
      </c>
      <c r="T1335" t="s">
        <v>5315</v>
      </c>
    </row>
    <row r="1336" spans="1:20" x14ac:dyDescent="0.25">
      <c r="A1336" s="83" t="s">
        <v>6119</v>
      </c>
      <c r="B1336" t="s">
        <v>6120</v>
      </c>
      <c r="C1336" t="s">
        <v>3360</v>
      </c>
      <c r="D1336">
        <v>1.1000000000000001</v>
      </c>
      <c r="E1336">
        <v>1.1000000000000001</v>
      </c>
      <c r="F1336">
        <v>1.1000000000000001</v>
      </c>
      <c r="G1336">
        <v>1.1000000000000001</v>
      </c>
      <c r="H1336">
        <v>1.1000000000000001</v>
      </c>
      <c r="I1336">
        <v>1.1000000000000001</v>
      </c>
      <c r="J1336">
        <v>2</v>
      </c>
      <c r="K1336">
        <v>2</v>
      </c>
      <c r="L1336" s="83">
        <v>2</v>
      </c>
      <c r="M1336">
        <v>2</v>
      </c>
      <c r="N1336">
        <v>2</v>
      </c>
      <c r="O1336">
        <v>2</v>
      </c>
      <c r="P1336" t="s">
        <v>5319</v>
      </c>
      <c r="Q1336" t="s">
        <v>5317</v>
      </c>
      <c r="R1336" t="s">
        <v>5314</v>
      </c>
      <c r="S1336" t="s">
        <v>5315</v>
      </c>
      <c r="T1336" t="s">
        <v>5315</v>
      </c>
    </row>
    <row r="1337" spans="1:20" x14ac:dyDescent="0.25">
      <c r="A1337" s="83" t="s">
        <v>6121</v>
      </c>
      <c r="B1337" t="s">
        <v>6122</v>
      </c>
      <c r="C1337" t="s">
        <v>3360</v>
      </c>
      <c r="D1337">
        <v>0.5</v>
      </c>
      <c r="E1337">
        <v>0.5</v>
      </c>
      <c r="F1337">
        <v>0.5</v>
      </c>
      <c r="G1337">
        <v>0.5</v>
      </c>
      <c r="H1337">
        <v>0.5</v>
      </c>
      <c r="I1337">
        <v>0.5</v>
      </c>
      <c r="J1337">
        <v>0.5</v>
      </c>
      <c r="K1337">
        <v>0.5</v>
      </c>
      <c r="L1337" s="83">
        <v>0.5</v>
      </c>
      <c r="M1337">
        <v>0.5</v>
      </c>
      <c r="N1337">
        <v>0.5</v>
      </c>
      <c r="O1337">
        <v>0.5</v>
      </c>
      <c r="P1337" t="s">
        <v>5319</v>
      </c>
      <c r="Q1337" t="s">
        <v>5317</v>
      </c>
      <c r="R1337" t="s">
        <v>5314</v>
      </c>
      <c r="S1337" t="s">
        <v>5315</v>
      </c>
      <c r="T1337" t="s">
        <v>5315</v>
      </c>
    </row>
    <row r="1338" spans="1:20" x14ac:dyDescent="0.25">
      <c r="A1338" s="83" t="s">
        <v>6123</v>
      </c>
      <c r="B1338" t="s">
        <v>6123</v>
      </c>
      <c r="C1338" t="s">
        <v>3360</v>
      </c>
      <c r="D1338">
        <v>0.99</v>
      </c>
      <c r="E1338">
        <v>0.99</v>
      </c>
      <c r="F1338">
        <v>0.99</v>
      </c>
      <c r="G1338">
        <v>0.99</v>
      </c>
      <c r="H1338">
        <v>0.99</v>
      </c>
      <c r="I1338">
        <v>0.99</v>
      </c>
      <c r="J1338">
        <v>0.99</v>
      </c>
      <c r="K1338">
        <v>0.99</v>
      </c>
      <c r="L1338" s="83">
        <v>0.99</v>
      </c>
      <c r="M1338">
        <v>0.99</v>
      </c>
      <c r="N1338">
        <v>0.99</v>
      </c>
      <c r="O1338">
        <v>0.99</v>
      </c>
      <c r="P1338" t="s">
        <v>5319</v>
      </c>
      <c r="Q1338" t="s">
        <v>5317</v>
      </c>
      <c r="R1338" t="s">
        <v>5314</v>
      </c>
      <c r="S1338" t="s">
        <v>5315</v>
      </c>
      <c r="T1338" t="s">
        <v>5315</v>
      </c>
    </row>
    <row r="1339" spans="1:20" x14ac:dyDescent="0.25">
      <c r="A1339" s="83" t="s">
        <v>6124</v>
      </c>
      <c r="B1339" t="s">
        <v>6124</v>
      </c>
      <c r="C1339" t="s">
        <v>3360</v>
      </c>
      <c r="D1339">
        <v>6</v>
      </c>
      <c r="E1339">
        <v>6</v>
      </c>
      <c r="F1339">
        <v>6</v>
      </c>
      <c r="G1339">
        <v>6</v>
      </c>
      <c r="H1339">
        <v>6</v>
      </c>
      <c r="I1339">
        <v>6</v>
      </c>
      <c r="J1339">
        <v>6</v>
      </c>
      <c r="K1339">
        <v>6</v>
      </c>
      <c r="L1339" s="83">
        <v>6</v>
      </c>
      <c r="M1339">
        <v>6</v>
      </c>
      <c r="N1339">
        <v>6</v>
      </c>
      <c r="O1339">
        <v>6</v>
      </c>
      <c r="P1339" t="s">
        <v>5319</v>
      </c>
      <c r="Q1339" t="s">
        <v>5317</v>
      </c>
      <c r="R1339" t="s">
        <v>5314</v>
      </c>
      <c r="S1339" t="s">
        <v>5315</v>
      </c>
      <c r="T1339" t="s">
        <v>5315</v>
      </c>
    </row>
    <row r="1340" spans="1:20" x14ac:dyDescent="0.25">
      <c r="A1340" s="83" t="s">
        <v>6125</v>
      </c>
      <c r="B1340" t="s">
        <v>6125</v>
      </c>
      <c r="C1340" t="s">
        <v>3360</v>
      </c>
      <c r="D1340">
        <v>5</v>
      </c>
      <c r="E1340">
        <v>5</v>
      </c>
      <c r="F1340">
        <v>5</v>
      </c>
      <c r="G1340">
        <v>5</v>
      </c>
      <c r="H1340">
        <v>5</v>
      </c>
      <c r="I1340">
        <v>5</v>
      </c>
      <c r="J1340">
        <v>5</v>
      </c>
      <c r="K1340">
        <v>5</v>
      </c>
      <c r="L1340" s="83">
        <v>5</v>
      </c>
      <c r="M1340">
        <v>5</v>
      </c>
      <c r="N1340">
        <v>5</v>
      </c>
      <c r="O1340">
        <v>5</v>
      </c>
      <c r="P1340" t="s">
        <v>5319</v>
      </c>
      <c r="Q1340" t="s">
        <v>5317</v>
      </c>
      <c r="R1340" t="s">
        <v>5314</v>
      </c>
      <c r="S1340" t="s">
        <v>5315</v>
      </c>
      <c r="T1340" t="s">
        <v>5315</v>
      </c>
    </row>
    <row r="1341" spans="1:20" x14ac:dyDescent="0.25">
      <c r="A1341" s="83" t="s">
        <v>6126</v>
      </c>
      <c r="B1341" t="s">
        <v>6126</v>
      </c>
      <c r="C1341" t="s">
        <v>3360</v>
      </c>
      <c r="D1341">
        <v>0.99</v>
      </c>
      <c r="E1341">
        <v>0.99</v>
      </c>
      <c r="F1341">
        <v>0.99</v>
      </c>
      <c r="G1341">
        <v>0.99</v>
      </c>
      <c r="H1341">
        <v>0.99</v>
      </c>
      <c r="I1341">
        <v>0.99</v>
      </c>
      <c r="J1341">
        <v>0.99</v>
      </c>
      <c r="K1341">
        <v>0.99</v>
      </c>
      <c r="L1341" s="83">
        <v>0.99</v>
      </c>
      <c r="M1341">
        <v>0.99</v>
      </c>
      <c r="N1341">
        <v>0.99</v>
      </c>
      <c r="O1341">
        <v>0.99</v>
      </c>
      <c r="P1341" t="s">
        <v>5319</v>
      </c>
      <c r="Q1341" t="s">
        <v>5317</v>
      </c>
      <c r="R1341" t="s">
        <v>5314</v>
      </c>
      <c r="S1341" t="s">
        <v>5315</v>
      </c>
      <c r="T1341" t="s">
        <v>5315</v>
      </c>
    </row>
    <row r="1342" spans="1:20" x14ac:dyDescent="0.25">
      <c r="A1342" s="83" t="s">
        <v>6127</v>
      </c>
      <c r="B1342" t="s">
        <v>6127</v>
      </c>
      <c r="C1342" t="s">
        <v>3360</v>
      </c>
      <c r="D1342">
        <v>0.99</v>
      </c>
      <c r="E1342">
        <v>0.99</v>
      </c>
      <c r="F1342">
        <v>0.99</v>
      </c>
      <c r="G1342">
        <v>0.99</v>
      </c>
      <c r="H1342">
        <v>0.99</v>
      </c>
      <c r="I1342">
        <v>0.99</v>
      </c>
      <c r="J1342">
        <v>0.99</v>
      </c>
      <c r="K1342">
        <v>0.99</v>
      </c>
      <c r="L1342" s="83">
        <v>0.99</v>
      </c>
      <c r="M1342">
        <v>0.99</v>
      </c>
      <c r="N1342">
        <v>0.99</v>
      </c>
      <c r="O1342">
        <v>0.99</v>
      </c>
      <c r="P1342" t="s">
        <v>5319</v>
      </c>
      <c r="Q1342" t="s">
        <v>5317</v>
      </c>
      <c r="R1342" t="s">
        <v>5314</v>
      </c>
      <c r="S1342" t="s">
        <v>5315</v>
      </c>
      <c r="T1342" t="s">
        <v>5315</v>
      </c>
    </row>
    <row r="1343" spans="1:20" x14ac:dyDescent="0.25">
      <c r="A1343" s="83" t="s">
        <v>6128</v>
      </c>
      <c r="B1343" t="s">
        <v>6128</v>
      </c>
      <c r="C1343" t="s">
        <v>3360</v>
      </c>
      <c r="D1343">
        <v>0.99</v>
      </c>
      <c r="E1343">
        <v>0.99</v>
      </c>
      <c r="F1343">
        <v>0.99</v>
      </c>
      <c r="G1343">
        <v>0.99</v>
      </c>
      <c r="H1343">
        <v>0.99</v>
      </c>
      <c r="I1343">
        <v>0.99</v>
      </c>
      <c r="J1343">
        <v>0.99</v>
      </c>
      <c r="K1343">
        <v>0.99</v>
      </c>
      <c r="L1343" s="83">
        <v>0.99</v>
      </c>
      <c r="M1343">
        <v>0.99</v>
      </c>
      <c r="N1343">
        <v>0.99</v>
      </c>
      <c r="O1343">
        <v>0.99</v>
      </c>
      <c r="P1343" t="s">
        <v>5319</v>
      </c>
      <c r="Q1343" t="s">
        <v>5317</v>
      </c>
      <c r="R1343" t="s">
        <v>5314</v>
      </c>
      <c r="S1343" t="s">
        <v>5315</v>
      </c>
      <c r="T1343" t="s">
        <v>5315</v>
      </c>
    </row>
    <row r="1344" spans="1:20" x14ac:dyDescent="0.25">
      <c r="A1344" s="83" t="s">
        <v>6129</v>
      </c>
      <c r="B1344" t="s">
        <v>6129</v>
      </c>
      <c r="C1344" t="s">
        <v>3360</v>
      </c>
      <c r="D1344">
        <v>0.99</v>
      </c>
      <c r="E1344">
        <v>0.99</v>
      </c>
      <c r="F1344">
        <v>0.99</v>
      </c>
      <c r="G1344">
        <v>0.99</v>
      </c>
      <c r="H1344">
        <v>0.99</v>
      </c>
      <c r="I1344">
        <v>0.99</v>
      </c>
      <c r="J1344">
        <v>0.99</v>
      </c>
      <c r="K1344">
        <v>0.99</v>
      </c>
      <c r="L1344" s="83">
        <v>0.99</v>
      </c>
      <c r="M1344">
        <v>0.99</v>
      </c>
      <c r="N1344">
        <v>0.99</v>
      </c>
      <c r="O1344">
        <v>0.99</v>
      </c>
      <c r="P1344" t="s">
        <v>5319</v>
      </c>
      <c r="Q1344" t="s">
        <v>5317</v>
      </c>
      <c r="R1344" t="s">
        <v>5314</v>
      </c>
      <c r="S1344" t="s">
        <v>5315</v>
      </c>
      <c r="T1344" t="s">
        <v>5315</v>
      </c>
    </row>
    <row r="1345" spans="1:20" x14ac:dyDescent="0.25">
      <c r="A1345" s="83" t="s">
        <v>6130</v>
      </c>
      <c r="B1345" t="s">
        <v>6130</v>
      </c>
      <c r="C1345" t="s">
        <v>3360</v>
      </c>
      <c r="D1345">
        <v>0.99</v>
      </c>
      <c r="E1345">
        <v>0.99</v>
      </c>
      <c r="F1345">
        <v>0.99</v>
      </c>
      <c r="G1345">
        <v>0.99</v>
      </c>
      <c r="H1345">
        <v>0.99</v>
      </c>
      <c r="I1345">
        <v>0.99</v>
      </c>
      <c r="J1345">
        <v>0.99</v>
      </c>
      <c r="K1345">
        <v>0.99</v>
      </c>
      <c r="L1345" s="83">
        <v>0.99</v>
      </c>
      <c r="M1345">
        <v>0.99</v>
      </c>
      <c r="N1345">
        <v>0.99</v>
      </c>
      <c r="O1345">
        <v>0.99</v>
      </c>
      <c r="P1345" t="s">
        <v>5319</v>
      </c>
      <c r="Q1345" t="s">
        <v>5317</v>
      </c>
      <c r="R1345" t="s">
        <v>5314</v>
      </c>
      <c r="S1345" t="s">
        <v>5315</v>
      </c>
      <c r="T1345" t="s">
        <v>5315</v>
      </c>
    </row>
    <row r="1346" spans="1:20" x14ac:dyDescent="0.25">
      <c r="A1346" s="83" t="s">
        <v>6131</v>
      </c>
      <c r="B1346" t="s">
        <v>6131</v>
      </c>
      <c r="C1346" t="s">
        <v>3360</v>
      </c>
      <c r="D1346">
        <v>0.99</v>
      </c>
      <c r="E1346">
        <v>0.99</v>
      </c>
      <c r="F1346">
        <v>0.99</v>
      </c>
      <c r="G1346">
        <v>0.99</v>
      </c>
      <c r="H1346">
        <v>0.99</v>
      </c>
      <c r="I1346">
        <v>0.99</v>
      </c>
      <c r="J1346">
        <v>0.99</v>
      </c>
      <c r="K1346">
        <v>0.99</v>
      </c>
      <c r="L1346" s="83">
        <v>0.99</v>
      </c>
      <c r="M1346">
        <v>0.99</v>
      </c>
      <c r="N1346">
        <v>0.99</v>
      </c>
      <c r="O1346">
        <v>0.99</v>
      </c>
      <c r="P1346" t="s">
        <v>5319</v>
      </c>
      <c r="Q1346" t="s">
        <v>5317</v>
      </c>
      <c r="R1346" t="s">
        <v>5314</v>
      </c>
      <c r="S1346" t="s">
        <v>5315</v>
      </c>
      <c r="T1346" t="s">
        <v>5315</v>
      </c>
    </row>
    <row r="1347" spans="1:20" x14ac:dyDescent="0.25">
      <c r="A1347" s="83" t="s">
        <v>6132</v>
      </c>
      <c r="B1347" t="s">
        <v>6132</v>
      </c>
      <c r="C1347" t="s">
        <v>3360</v>
      </c>
      <c r="D1347">
        <v>0.99</v>
      </c>
      <c r="E1347">
        <v>0.99</v>
      </c>
      <c r="F1347">
        <v>0.99</v>
      </c>
      <c r="G1347">
        <v>0.99</v>
      </c>
      <c r="H1347">
        <v>0.99</v>
      </c>
      <c r="I1347">
        <v>0.99</v>
      </c>
      <c r="J1347">
        <v>0.99</v>
      </c>
      <c r="K1347">
        <v>0.99</v>
      </c>
      <c r="L1347" s="83">
        <v>0.99</v>
      </c>
      <c r="M1347">
        <v>0.99</v>
      </c>
      <c r="N1347">
        <v>0.99</v>
      </c>
      <c r="O1347">
        <v>0.99</v>
      </c>
      <c r="P1347" t="s">
        <v>5319</v>
      </c>
      <c r="Q1347" t="s">
        <v>5317</v>
      </c>
      <c r="R1347" t="s">
        <v>5314</v>
      </c>
      <c r="S1347" t="s">
        <v>5315</v>
      </c>
      <c r="T1347" t="s">
        <v>5315</v>
      </c>
    </row>
    <row r="1348" spans="1:20" x14ac:dyDescent="0.25">
      <c r="A1348" s="83" t="s">
        <v>6133</v>
      </c>
      <c r="B1348" t="s">
        <v>6133</v>
      </c>
      <c r="C1348" t="s">
        <v>3360</v>
      </c>
      <c r="D1348">
        <v>0.99</v>
      </c>
      <c r="E1348">
        <v>0.99</v>
      </c>
      <c r="F1348">
        <v>0.99</v>
      </c>
      <c r="G1348">
        <v>0.99</v>
      </c>
      <c r="H1348">
        <v>0.99</v>
      </c>
      <c r="I1348">
        <v>0.99</v>
      </c>
      <c r="J1348">
        <v>0.99</v>
      </c>
      <c r="K1348">
        <v>0.99</v>
      </c>
      <c r="L1348" s="83">
        <v>0.99</v>
      </c>
      <c r="M1348">
        <v>0.99</v>
      </c>
      <c r="N1348">
        <v>0.99</v>
      </c>
      <c r="O1348">
        <v>0.99</v>
      </c>
      <c r="P1348" t="s">
        <v>5319</v>
      </c>
      <c r="Q1348" t="s">
        <v>5317</v>
      </c>
      <c r="R1348" t="s">
        <v>5314</v>
      </c>
      <c r="S1348" t="s">
        <v>5315</v>
      </c>
      <c r="T1348" t="s">
        <v>5315</v>
      </c>
    </row>
    <row r="1349" spans="1:20" x14ac:dyDescent="0.25">
      <c r="A1349" s="83" t="s">
        <v>6134</v>
      </c>
      <c r="B1349" t="s">
        <v>6134</v>
      </c>
      <c r="C1349" t="s">
        <v>3360</v>
      </c>
      <c r="D1349">
        <v>0.99</v>
      </c>
      <c r="E1349">
        <v>0.99</v>
      </c>
      <c r="F1349">
        <v>0.99</v>
      </c>
      <c r="G1349">
        <v>0.99</v>
      </c>
      <c r="H1349">
        <v>0.99</v>
      </c>
      <c r="I1349">
        <v>0.99</v>
      </c>
      <c r="J1349">
        <v>0.99</v>
      </c>
      <c r="K1349">
        <v>0.99</v>
      </c>
      <c r="L1349" s="83">
        <v>0.99</v>
      </c>
      <c r="M1349">
        <v>0.99</v>
      </c>
      <c r="N1349">
        <v>0.99</v>
      </c>
      <c r="O1349">
        <v>0.99</v>
      </c>
      <c r="P1349" t="s">
        <v>5319</v>
      </c>
      <c r="Q1349" t="s">
        <v>5317</v>
      </c>
      <c r="R1349" t="s">
        <v>5314</v>
      </c>
      <c r="S1349" t="s">
        <v>5315</v>
      </c>
      <c r="T1349" t="s">
        <v>5315</v>
      </c>
    </row>
    <row r="1350" spans="1:20" x14ac:dyDescent="0.25">
      <c r="A1350" s="83" t="s">
        <v>6135</v>
      </c>
      <c r="B1350" t="s">
        <v>6135</v>
      </c>
      <c r="C1350" t="s">
        <v>3360</v>
      </c>
      <c r="D1350">
        <v>0.99</v>
      </c>
      <c r="E1350">
        <v>0.99</v>
      </c>
      <c r="F1350">
        <v>0.99</v>
      </c>
      <c r="G1350">
        <v>0.99</v>
      </c>
      <c r="H1350">
        <v>0.99</v>
      </c>
      <c r="I1350">
        <v>0.99</v>
      </c>
      <c r="J1350">
        <v>0.99</v>
      </c>
      <c r="K1350">
        <v>0.99</v>
      </c>
      <c r="L1350" s="83">
        <v>0.99</v>
      </c>
      <c r="M1350">
        <v>0.99</v>
      </c>
      <c r="N1350">
        <v>0.99</v>
      </c>
      <c r="O1350">
        <v>0.99</v>
      </c>
      <c r="P1350" t="s">
        <v>5319</v>
      </c>
      <c r="Q1350" t="s">
        <v>5317</v>
      </c>
      <c r="R1350" t="s">
        <v>5314</v>
      </c>
      <c r="S1350" t="s">
        <v>5315</v>
      </c>
      <c r="T1350" t="s">
        <v>5315</v>
      </c>
    </row>
    <row r="1351" spans="1:20" x14ac:dyDescent="0.25">
      <c r="A1351" s="83" t="s">
        <v>6136</v>
      </c>
      <c r="B1351" t="s">
        <v>6136</v>
      </c>
      <c r="C1351" t="s">
        <v>3360</v>
      </c>
      <c r="D1351">
        <v>0.99</v>
      </c>
      <c r="E1351">
        <v>0.99</v>
      </c>
      <c r="F1351">
        <v>0.99</v>
      </c>
      <c r="G1351">
        <v>0.99</v>
      </c>
      <c r="H1351">
        <v>0.99</v>
      </c>
      <c r="I1351">
        <v>0.99</v>
      </c>
      <c r="J1351">
        <v>0.99</v>
      </c>
      <c r="K1351">
        <v>0.99</v>
      </c>
      <c r="L1351" s="83">
        <v>0.99</v>
      </c>
      <c r="M1351">
        <v>0.99</v>
      </c>
      <c r="N1351">
        <v>0.99</v>
      </c>
      <c r="O1351">
        <v>0.99</v>
      </c>
      <c r="P1351" t="s">
        <v>5319</v>
      </c>
      <c r="Q1351" t="s">
        <v>5317</v>
      </c>
      <c r="R1351" t="s">
        <v>5314</v>
      </c>
      <c r="S1351" t="s">
        <v>5315</v>
      </c>
      <c r="T1351" t="s">
        <v>5315</v>
      </c>
    </row>
    <row r="1352" spans="1:20" x14ac:dyDescent="0.25">
      <c r="A1352" s="83" t="s">
        <v>6137</v>
      </c>
      <c r="B1352" t="s">
        <v>6137</v>
      </c>
      <c r="C1352" t="s">
        <v>3360</v>
      </c>
      <c r="D1352">
        <v>0.99</v>
      </c>
      <c r="E1352">
        <v>0.99</v>
      </c>
      <c r="F1352">
        <v>0.99</v>
      </c>
      <c r="G1352">
        <v>0.99</v>
      </c>
      <c r="H1352">
        <v>0.99</v>
      </c>
      <c r="I1352">
        <v>0.99</v>
      </c>
      <c r="J1352">
        <v>0.99</v>
      </c>
      <c r="K1352">
        <v>0.99</v>
      </c>
      <c r="L1352" s="83">
        <v>0.99</v>
      </c>
      <c r="M1352">
        <v>0.99</v>
      </c>
      <c r="N1352">
        <v>0.99</v>
      </c>
      <c r="O1352">
        <v>0.99</v>
      </c>
      <c r="P1352" t="s">
        <v>5319</v>
      </c>
      <c r="Q1352" t="s">
        <v>5317</v>
      </c>
      <c r="R1352" t="s">
        <v>5314</v>
      </c>
      <c r="S1352" t="s">
        <v>5315</v>
      </c>
      <c r="T1352" t="s">
        <v>5315</v>
      </c>
    </row>
    <row r="1353" spans="1:20" x14ac:dyDescent="0.25">
      <c r="A1353" s="83" t="s">
        <v>6138</v>
      </c>
      <c r="B1353" t="s">
        <v>6138</v>
      </c>
      <c r="C1353" t="s">
        <v>3360</v>
      </c>
      <c r="D1353">
        <v>0.99</v>
      </c>
      <c r="E1353">
        <v>0.99</v>
      </c>
      <c r="F1353">
        <v>0.99</v>
      </c>
      <c r="G1353">
        <v>0.99</v>
      </c>
      <c r="H1353">
        <v>0.99</v>
      </c>
      <c r="I1353">
        <v>0.99</v>
      </c>
      <c r="J1353">
        <v>0.99</v>
      </c>
      <c r="K1353">
        <v>0.99</v>
      </c>
      <c r="L1353" s="83">
        <v>0.99</v>
      </c>
      <c r="M1353">
        <v>0.99</v>
      </c>
      <c r="N1353">
        <v>0.99</v>
      </c>
      <c r="O1353">
        <v>0.99</v>
      </c>
      <c r="P1353" t="s">
        <v>5319</v>
      </c>
      <c r="Q1353" t="s">
        <v>5317</v>
      </c>
      <c r="R1353" t="s">
        <v>5314</v>
      </c>
      <c r="S1353" t="s">
        <v>5315</v>
      </c>
      <c r="T1353" t="s">
        <v>5315</v>
      </c>
    </row>
    <row r="1354" spans="1:20" x14ac:dyDescent="0.25">
      <c r="A1354" s="83" t="s">
        <v>6139</v>
      </c>
      <c r="B1354" t="s">
        <v>6139</v>
      </c>
      <c r="C1354" t="s">
        <v>3360</v>
      </c>
      <c r="D1354">
        <v>0.99</v>
      </c>
      <c r="E1354">
        <v>0.99</v>
      </c>
      <c r="F1354">
        <v>0.99</v>
      </c>
      <c r="G1354">
        <v>0.99</v>
      </c>
      <c r="H1354">
        <v>0.99</v>
      </c>
      <c r="I1354">
        <v>0.99</v>
      </c>
      <c r="J1354">
        <v>0.99</v>
      </c>
      <c r="K1354">
        <v>0.99</v>
      </c>
      <c r="L1354" s="83">
        <v>0.99</v>
      </c>
      <c r="M1354">
        <v>0.99</v>
      </c>
      <c r="N1354">
        <v>0.99</v>
      </c>
      <c r="O1354">
        <v>0.99</v>
      </c>
      <c r="P1354" t="s">
        <v>5319</v>
      </c>
      <c r="Q1354" t="s">
        <v>5317</v>
      </c>
      <c r="R1354" t="s">
        <v>5314</v>
      </c>
      <c r="S1354" t="s">
        <v>5315</v>
      </c>
      <c r="T1354" t="s">
        <v>5315</v>
      </c>
    </row>
    <row r="1355" spans="1:20" x14ac:dyDescent="0.25">
      <c r="A1355" s="83" t="s">
        <v>6140</v>
      </c>
      <c r="B1355" t="s">
        <v>6140</v>
      </c>
      <c r="C1355" t="s">
        <v>3360</v>
      </c>
      <c r="D1355">
        <v>0.99</v>
      </c>
      <c r="E1355">
        <v>0.99</v>
      </c>
      <c r="F1355">
        <v>0.99</v>
      </c>
      <c r="G1355">
        <v>0.99</v>
      </c>
      <c r="H1355">
        <v>0.99</v>
      </c>
      <c r="I1355">
        <v>0.99</v>
      </c>
      <c r="J1355">
        <v>0.99</v>
      </c>
      <c r="K1355">
        <v>0.99</v>
      </c>
      <c r="L1355" s="83">
        <v>0.99</v>
      </c>
      <c r="M1355">
        <v>0.99</v>
      </c>
      <c r="N1355">
        <v>0.99</v>
      </c>
      <c r="O1355">
        <v>0.99</v>
      </c>
      <c r="P1355" t="s">
        <v>5319</v>
      </c>
      <c r="Q1355" t="s">
        <v>5317</v>
      </c>
      <c r="R1355" t="s">
        <v>5314</v>
      </c>
      <c r="S1355" t="s">
        <v>5315</v>
      </c>
      <c r="T1355" t="s">
        <v>5315</v>
      </c>
    </row>
    <row r="1356" spans="1:20" x14ac:dyDescent="0.25">
      <c r="A1356" s="83" t="s">
        <v>6141</v>
      </c>
      <c r="B1356" t="s">
        <v>6141</v>
      </c>
      <c r="C1356" t="s">
        <v>3360</v>
      </c>
      <c r="D1356">
        <v>0.99</v>
      </c>
      <c r="E1356">
        <v>0.99</v>
      </c>
      <c r="F1356">
        <v>0.99</v>
      </c>
      <c r="G1356">
        <v>0.99</v>
      </c>
      <c r="H1356">
        <v>0.99</v>
      </c>
      <c r="I1356">
        <v>0.99</v>
      </c>
      <c r="J1356">
        <v>0.99</v>
      </c>
      <c r="K1356">
        <v>0.99</v>
      </c>
      <c r="L1356" s="83">
        <v>0.99</v>
      </c>
      <c r="M1356">
        <v>0.99</v>
      </c>
      <c r="N1356">
        <v>0.99</v>
      </c>
      <c r="O1356">
        <v>0.99</v>
      </c>
      <c r="P1356" t="s">
        <v>5319</v>
      </c>
      <c r="Q1356" t="s">
        <v>5317</v>
      </c>
      <c r="R1356" t="s">
        <v>5314</v>
      </c>
      <c r="S1356" t="s">
        <v>5315</v>
      </c>
      <c r="T1356" t="s">
        <v>5315</v>
      </c>
    </row>
    <row r="1357" spans="1:20" x14ac:dyDescent="0.25">
      <c r="A1357" s="83" t="s">
        <v>6142</v>
      </c>
      <c r="B1357" t="s">
        <v>6142</v>
      </c>
      <c r="C1357" t="s">
        <v>3360</v>
      </c>
      <c r="D1357">
        <v>0.99</v>
      </c>
      <c r="E1357">
        <v>0.99</v>
      </c>
      <c r="F1357">
        <v>0.99</v>
      </c>
      <c r="G1357">
        <v>0.99</v>
      </c>
      <c r="H1357">
        <v>0.99</v>
      </c>
      <c r="I1357">
        <v>0.99</v>
      </c>
      <c r="J1357">
        <v>0.99</v>
      </c>
      <c r="K1357">
        <v>0.99</v>
      </c>
      <c r="L1357" s="83">
        <v>0.99</v>
      </c>
      <c r="M1357">
        <v>0.99</v>
      </c>
      <c r="N1357">
        <v>0.99</v>
      </c>
      <c r="O1357">
        <v>0.99</v>
      </c>
      <c r="P1357" t="s">
        <v>5319</v>
      </c>
      <c r="Q1357" t="s">
        <v>5317</v>
      </c>
      <c r="R1357" t="s">
        <v>5314</v>
      </c>
      <c r="S1357" t="s">
        <v>5315</v>
      </c>
      <c r="T1357" t="s">
        <v>5315</v>
      </c>
    </row>
    <row r="1358" spans="1:20" x14ac:dyDescent="0.25">
      <c r="A1358" s="83" t="s">
        <v>6143</v>
      </c>
      <c r="B1358" t="s">
        <v>6143</v>
      </c>
      <c r="C1358" t="s">
        <v>3360</v>
      </c>
      <c r="D1358">
        <v>0.99</v>
      </c>
      <c r="E1358">
        <v>0.99</v>
      </c>
      <c r="F1358">
        <v>0.99</v>
      </c>
      <c r="G1358">
        <v>0.99</v>
      </c>
      <c r="H1358">
        <v>0.99</v>
      </c>
      <c r="I1358">
        <v>0.99</v>
      </c>
      <c r="J1358">
        <v>0.99</v>
      </c>
      <c r="K1358">
        <v>0.99</v>
      </c>
      <c r="L1358" s="83">
        <v>0.99</v>
      </c>
      <c r="M1358">
        <v>0.99</v>
      </c>
      <c r="N1358">
        <v>0.99</v>
      </c>
      <c r="O1358">
        <v>0.99</v>
      </c>
      <c r="P1358" t="s">
        <v>5319</v>
      </c>
      <c r="Q1358" t="s">
        <v>5317</v>
      </c>
      <c r="R1358" t="s">
        <v>5314</v>
      </c>
      <c r="S1358" t="s">
        <v>5315</v>
      </c>
      <c r="T1358" t="s">
        <v>5315</v>
      </c>
    </row>
    <row r="1359" spans="1:20" x14ac:dyDescent="0.25">
      <c r="A1359" s="83" t="s">
        <v>6144</v>
      </c>
      <c r="B1359" t="s">
        <v>6144</v>
      </c>
      <c r="C1359" t="s">
        <v>3360</v>
      </c>
      <c r="D1359">
        <v>0.99</v>
      </c>
      <c r="E1359">
        <v>0.99</v>
      </c>
      <c r="F1359">
        <v>0.99</v>
      </c>
      <c r="G1359">
        <v>0.99</v>
      </c>
      <c r="H1359">
        <v>0.99</v>
      </c>
      <c r="I1359">
        <v>0.99</v>
      </c>
      <c r="J1359">
        <v>0.99</v>
      </c>
      <c r="K1359">
        <v>0.99</v>
      </c>
      <c r="L1359" s="83">
        <v>0.99</v>
      </c>
      <c r="M1359">
        <v>0.99</v>
      </c>
      <c r="N1359">
        <v>0.99</v>
      </c>
      <c r="O1359">
        <v>0.99</v>
      </c>
      <c r="P1359" t="s">
        <v>5319</v>
      </c>
      <c r="Q1359" t="s">
        <v>5317</v>
      </c>
      <c r="R1359" t="s">
        <v>5314</v>
      </c>
      <c r="S1359" t="s">
        <v>5315</v>
      </c>
      <c r="T1359" t="s">
        <v>5315</v>
      </c>
    </row>
    <row r="1360" spans="1:20" x14ac:dyDescent="0.25">
      <c r="A1360" s="83" t="s">
        <v>6145</v>
      </c>
      <c r="B1360" t="s">
        <v>6145</v>
      </c>
      <c r="C1360" t="s">
        <v>3360</v>
      </c>
      <c r="D1360">
        <v>0.99</v>
      </c>
      <c r="E1360">
        <v>0.99</v>
      </c>
      <c r="F1360">
        <v>0.99</v>
      </c>
      <c r="G1360">
        <v>0.99</v>
      </c>
      <c r="H1360">
        <v>0.99</v>
      </c>
      <c r="I1360">
        <v>0.99</v>
      </c>
      <c r="J1360">
        <v>0.99</v>
      </c>
      <c r="K1360">
        <v>0.99</v>
      </c>
      <c r="L1360" s="83">
        <v>0.99</v>
      </c>
      <c r="M1360">
        <v>0.99</v>
      </c>
      <c r="N1360">
        <v>0.99</v>
      </c>
      <c r="O1360">
        <v>0.99</v>
      </c>
      <c r="P1360" t="s">
        <v>5319</v>
      </c>
      <c r="Q1360" t="s">
        <v>5317</v>
      </c>
      <c r="R1360" t="s">
        <v>5314</v>
      </c>
      <c r="S1360" t="s">
        <v>5315</v>
      </c>
      <c r="T1360" t="s">
        <v>5315</v>
      </c>
    </row>
    <row r="1361" spans="1:20" x14ac:dyDescent="0.25">
      <c r="A1361" s="83" t="s">
        <v>6146</v>
      </c>
      <c r="B1361" t="s">
        <v>6146</v>
      </c>
      <c r="C1361" t="s">
        <v>3360</v>
      </c>
      <c r="D1361">
        <v>0.99</v>
      </c>
      <c r="E1361">
        <v>0.99</v>
      </c>
      <c r="F1361">
        <v>0.99</v>
      </c>
      <c r="G1361">
        <v>0.99</v>
      </c>
      <c r="H1361">
        <v>0.99</v>
      </c>
      <c r="I1361">
        <v>0.99</v>
      </c>
      <c r="J1361">
        <v>0.99</v>
      </c>
      <c r="K1361">
        <v>0.99</v>
      </c>
      <c r="L1361" s="83">
        <v>0.99</v>
      </c>
      <c r="M1361">
        <v>0.99</v>
      </c>
      <c r="N1361">
        <v>0.99</v>
      </c>
      <c r="O1361">
        <v>0.99</v>
      </c>
      <c r="P1361" t="s">
        <v>5319</v>
      </c>
      <c r="Q1361" t="s">
        <v>5317</v>
      </c>
      <c r="R1361" t="s">
        <v>5314</v>
      </c>
      <c r="S1361" t="s">
        <v>5315</v>
      </c>
      <c r="T1361" t="s">
        <v>5315</v>
      </c>
    </row>
    <row r="1362" spans="1:20" x14ac:dyDescent="0.25">
      <c r="A1362" s="83" t="s">
        <v>6147</v>
      </c>
      <c r="B1362" t="s">
        <v>6147</v>
      </c>
      <c r="C1362" t="s">
        <v>3360</v>
      </c>
      <c r="D1362">
        <v>0.99</v>
      </c>
      <c r="E1362">
        <v>0.99</v>
      </c>
      <c r="F1362">
        <v>0.99</v>
      </c>
      <c r="G1362">
        <v>0.99</v>
      </c>
      <c r="H1362">
        <v>0.99</v>
      </c>
      <c r="I1362">
        <v>0.99</v>
      </c>
      <c r="J1362">
        <v>0.99</v>
      </c>
      <c r="K1362">
        <v>0.99</v>
      </c>
      <c r="L1362" s="83">
        <v>0.99</v>
      </c>
      <c r="M1362">
        <v>0.99</v>
      </c>
      <c r="N1362">
        <v>0.99</v>
      </c>
      <c r="O1362">
        <v>0.99</v>
      </c>
      <c r="P1362" t="s">
        <v>5319</v>
      </c>
      <c r="Q1362" t="s">
        <v>5317</v>
      </c>
      <c r="R1362" t="s">
        <v>5314</v>
      </c>
      <c r="S1362" t="s">
        <v>5315</v>
      </c>
      <c r="T1362" t="s">
        <v>5315</v>
      </c>
    </row>
    <row r="1363" spans="1:20" x14ac:dyDescent="0.25">
      <c r="A1363" s="83" t="s">
        <v>6148</v>
      </c>
      <c r="B1363" t="s">
        <v>6148</v>
      </c>
      <c r="C1363" t="s">
        <v>3360</v>
      </c>
      <c r="D1363">
        <v>0.99</v>
      </c>
      <c r="E1363">
        <v>0.99</v>
      </c>
      <c r="F1363">
        <v>0.99</v>
      </c>
      <c r="G1363">
        <v>0.99</v>
      </c>
      <c r="H1363">
        <v>0.99</v>
      </c>
      <c r="I1363">
        <v>0.99</v>
      </c>
      <c r="J1363">
        <v>0.99</v>
      </c>
      <c r="K1363">
        <v>0.99</v>
      </c>
      <c r="L1363" s="83">
        <v>0.99</v>
      </c>
      <c r="M1363">
        <v>0.99</v>
      </c>
      <c r="N1363">
        <v>0.99</v>
      </c>
      <c r="O1363">
        <v>0.99</v>
      </c>
      <c r="P1363" t="s">
        <v>5319</v>
      </c>
      <c r="Q1363" t="s">
        <v>5317</v>
      </c>
      <c r="R1363" t="s">
        <v>5314</v>
      </c>
      <c r="S1363" t="s">
        <v>5315</v>
      </c>
      <c r="T1363" t="s">
        <v>5315</v>
      </c>
    </row>
    <row r="1364" spans="1:20" x14ac:dyDescent="0.25">
      <c r="A1364" s="83" t="s">
        <v>6149</v>
      </c>
      <c r="B1364" t="s">
        <v>6149</v>
      </c>
      <c r="C1364" t="s">
        <v>3360</v>
      </c>
      <c r="D1364">
        <v>0.99</v>
      </c>
      <c r="E1364">
        <v>0.99</v>
      </c>
      <c r="F1364">
        <v>0.99</v>
      </c>
      <c r="G1364">
        <v>0.99</v>
      </c>
      <c r="H1364">
        <v>0.99</v>
      </c>
      <c r="I1364">
        <v>0.99</v>
      </c>
      <c r="J1364">
        <v>0.99</v>
      </c>
      <c r="K1364">
        <v>0.99</v>
      </c>
      <c r="L1364" s="83">
        <v>0.99</v>
      </c>
      <c r="M1364">
        <v>0.99</v>
      </c>
      <c r="N1364">
        <v>0.99</v>
      </c>
      <c r="O1364">
        <v>0.99</v>
      </c>
      <c r="P1364" t="s">
        <v>5319</v>
      </c>
      <c r="Q1364" t="s">
        <v>5317</v>
      </c>
      <c r="R1364" t="s">
        <v>5314</v>
      </c>
      <c r="S1364" t="s">
        <v>5315</v>
      </c>
      <c r="T1364" t="s">
        <v>5315</v>
      </c>
    </row>
    <row r="1365" spans="1:20" x14ac:dyDescent="0.25">
      <c r="A1365" s="83" t="s">
        <v>6150</v>
      </c>
      <c r="B1365" t="s">
        <v>6150</v>
      </c>
      <c r="C1365" t="s">
        <v>3360</v>
      </c>
      <c r="D1365">
        <v>0.99</v>
      </c>
      <c r="E1365">
        <v>0.99</v>
      </c>
      <c r="F1365">
        <v>0.99</v>
      </c>
      <c r="G1365">
        <v>0.99</v>
      </c>
      <c r="H1365">
        <v>0.99</v>
      </c>
      <c r="I1365">
        <v>0.99</v>
      </c>
      <c r="J1365">
        <v>0.99</v>
      </c>
      <c r="K1365">
        <v>0.99</v>
      </c>
      <c r="L1365" s="83">
        <v>0.99</v>
      </c>
      <c r="M1365">
        <v>0.99</v>
      </c>
      <c r="N1365">
        <v>0.99</v>
      </c>
      <c r="O1365">
        <v>0.99</v>
      </c>
      <c r="P1365" t="s">
        <v>5319</v>
      </c>
      <c r="Q1365" t="s">
        <v>5317</v>
      </c>
      <c r="R1365" t="s">
        <v>5314</v>
      </c>
      <c r="S1365" t="s">
        <v>5315</v>
      </c>
      <c r="T1365" t="s">
        <v>5315</v>
      </c>
    </row>
    <row r="1366" spans="1:20" x14ac:dyDescent="0.25">
      <c r="A1366" s="83" t="s">
        <v>6151</v>
      </c>
      <c r="B1366" t="s">
        <v>6151</v>
      </c>
      <c r="C1366" t="s">
        <v>3360</v>
      </c>
      <c r="D1366">
        <v>0.99</v>
      </c>
      <c r="E1366">
        <v>0.99</v>
      </c>
      <c r="F1366">
        <v>0.99</v>
      </c>
      <c r="G1366">
        <v>0.99</v>
      </c>
      <c r="H1366">
        <v>0.99</v>
      </c>
      <c r="I1366">
        <v>0.99</v>
      </c>
      <c r="J1366">
        <v>0.99</v>
      </c>
      <c r="K1366">
        <v>0.99</v>
      </c>
      <c r="L1366" s="83">
        <v>0.99</v>
      </c>
      <c r="M1366">
        <v>0.99</v>
      </c>
      <c r="N1366">
        <v>0.99</v>
      </c>
      <c r="O1366">
        <v>0.99</v>
      </c>
      <c r="P1366" t="s">
        <v>5319</v>
      </c>
      <c r="Q1366" t="s">
        <v>5317</v>
      </c>
      <c r="R1366" t="s">
        <v>5314</v>
      </c>
      <c r="S1366" t="s">
        <v>5315</v>
      </c>
      <c r="T1366" t="s">
        <v>5315</v>
      </c>
    </row>
    <row r="1367" spans="1:20" x14ac:dyDescent="0.25">
      <c r="A1367" s="83" t="s">
        <v>6152</v>
      </c>
      <c r="B1367" t="s">
        <v>6152</v>
      </c>
      <c r="C1367" t="s">
        <v>3360</v>
      </c>
      <c r="D1367">
        <v>0.99</v>
      </c>
      <c r="E1367">
        <v>0.99</v>
      </c>
      <c r="F1367">
        <v>0.99</v>
      </c>
      <c r="G1367">
        <v>0.99</v>
      </c>
      <c r="H1367">
        <v>0.99</v>
      </c>
      <c r="I1367">
        <v>0.99</v>
      </c>
      <c r="J1367">
        <v>0.99</v>
      </c>
      <c r="K1367">
        <v>0.99</v>
      </c>
      <c r="L1367" s="83">
        <v>0.99</v>
      </c>
      <c r="M1367">
        <v>0.99</v>
      </c>
      <c r="N1367">
        <v>0.99</v>
      </c>
      <c r="O1367">
        <v>0.99</v>
      </c>
      <c r="P1367" t="s">
        <v>5319</v>
      </c>
      <c r="Q1367" t="s">
        <v>5317</v>
      </c>
      <c r="R1367" t="s">
        <v>5314</v>
      </c>
      <c r="S1367" t="s">
        <v>5315</v>
      </c>
      <c r="T1367" t="s">
        <v>5315</v>
      </c>
    </row>
    <row r="1368" spans="1:20" x14ac:dyDescent="0.25">
      <c r="A1368" s="83" t="s">
        <v>6153</v>
      </c>
      <c r="B1368" t="s">
        <v>6153</v>
      </c>
      <c r="C1368" t="s">
        <v>3360</v>
      </c>
      <c r="D1368">
        <v>0.99</v>
      </c>
      <c r="E1368">
        <v>0.99</v>
      </c>
      <c r="F1368">
        <v>0.99</v>
      </c>
      <c r="G1368">
        <v>0.99</v>
      </c>
      <c r="H1368">
        <v>0.99</v>
      </c>
      <c r="I1368">
        <v>0.99</v>
      </c>
      <c r="J1368">
        <v>0.99</v>
      </c>
      <c r="K1368">
        <v>0.99</v>
      </c>
      <c r="L1368" s="83">
        <v>0.99</v>
      </c>
      <c r="M1368">
        <v>0.99</v>
      </c>
      <c r="N1368">
        <v>0.99</v>
      </c>
      <c r="O1368">
        <v>0.99</v>
      </c>
      <c r="P1368" t="s">
        <v>5319</v>
      </c>
      <c r="Q1368" t="s">
        <v>5317</v>
      </c>
      <c r="R1368" t="s">
        <v>5314</v>
      </c>
      <c r="S1368" t="s">
        <v>5315</v>
      </c>
      <c r="T1368" t="s">
        <v>5315</v>
      </c>
    </row>
    <row r="1369" spans="1:20" x14ac:dyDescent="0.25">
      <c r="A1369" s="83" t="s">
        <v>6154</v>
      </c>
      <c r="B1369" t="s">
        <v>6154</v>
      </c>
      <c r="C1369" t="s">
        <v>3360</v>
      </c>
      <c r="D1369">
        <v>0.99</v>
      </c>
      <c r="E1369">
        <v>0.99</v>
      </c>
      <c r="F1369">
        <v>0.99</v>
      </c>
      <c r="G1369">
        <v>0.99</v>
      </c>
      <c r="H1369">
        <v>0.99</v>
      </c>
      <c r="I1369">
        <v>0.99</v>
      </c>
      <c r="J1369">
        <v>0.99</v>
      </c>
      <c r="K1369">
        <v>0.99</v>
      </c>
      <c r="L1369" s="83">
        <v>0.99</v>
      </c>
      <c r="M1369">
        <v>0.99</v>
      </c>
      <c r="N1369">
        <v>0.99</v>
      </c>
      <c r="O1369">
        <v>0.99</v>
      </c>
      <c r="P1369" t="s">
        <v>5319</v>
      </c>
      <c r="Q1369" t="s">
        <v>5317</v>
      </c>
      <c r="R1369" t="s">
        <v>5314</v>
      </c>
      <c r="S1369" t="s">
        <v>5315</v>
      </c>
      <c r="T1369" t="s">
        <v>5315</v>
      </c>
    </row>
    <row r="1370" spans="1:20" x14ac:dyDescent="0.25">
      <c r="A1370" s="83" t="s">
        <v>6155</v>
      </c>
      <c r="B1370" t="s">
        <v>6155</v>
      </c>
      <c r="C1370" t="s">
        <v>3360</v>
      </c>
      <c r="D1370">
        <v>0.99</v>
      </c>
      <c r="E1370">
        <v>0.99</v>
      </c>
      <c r="F1370">
        <v>0.99</v>
      </c>
      <c r="G1370">
        <v>0.99</v>
      </c>
      <c r="H1370">
        <v>0.99</v>
      </c>
      <c r="I1370">
        <v>0.99</v>
      </c>
      <c r="J1370">
        <v>0.99</v>
      </c>
      <c r="K1370">
        <v>0.99</v>
      </c>
      <c r="L1370" s="83">
        <v>0.99</v>
      </c>
      <c r="M1370">
        <v>0.99</v>
      </c>
      <c r="N1370">
        <v>0.99</v>
      </c>
      <c r="O1370">
        <v>0.99</v>
      </c>
      <c r="P1370" t="s">
        <v>5319</v>
      </c>
      <c r="Q1370" t="s">
        <v>5317</v>
      </c>
      <c r="R1370" t="s">
        <v>5314</v>
      </c>
      <c r="S1370" t="s">
        <v>5315</v>
      </c>
      <c r="T1370" t="s">
        <v>5315</v>
      </c>
    </row>
    <row r="1371" spans="1:20" x14ac:dyDescent="0.25">
      <c r="A1371" s="83" t="s">
        <v>6156</v>
      </c>
      <c r="B1371" t="s">
        <v>6156</v>
      </c>
      <c r="C1371" t="s">
        <v>3360</v>
      </c>
      <c r="D1371">
        <v>0.99</v>
      </c>
      <c r="E1371">
        <v>0.99</v>
      </c>
      <c r="F1371">
        <v>0.99</v>
      </c>
      <c r="G1371">
        <v>0.99</v>
      </c>
      <c r="H1371">
        <v>0.99</v>
      </c>
      <c r="I1371">
        <v>0.99</v>
      </c>
      <c r="J1371">
        <v>0.99</v>
      </c>
      <c r="K1371">
        <v>0.99</v>
      </c>
      <c r="L1371" s="83">
        <v>0.99</v>
      </c>
      <c r="M1371">
        <v>0.99</v>
      </c>
      <c r="N1371">
        <v>0.99</v>
      </c>
      <c r="O1371">
        <v>0.99</v>
      </c>
      <c r="P1371" t="s">
        <v>5319</v>
      </c>
      <c r="Q1371" t="s">
        <v>5317</v>
      </c>
      <c r="R1371" t="s">
        <v>5314</v>
      </c>
      <c r="S1371" t="s">
        <v>5315</v>
      </c>
      <c r="T1371" t="s">
        <v>5315</v>
      </c>
    </row>
    <row r="1372" spans="1:20" x14ac:dyDescent="0.25">
      <c r="A1372" s="83" t="s">
        <v>6157</v>
      </c>
      <c r="B1372" t="s">
        <v>6157</v>
      </c>
      <c r="C1372" t="s">
        <v>3360</v>
      </c>
      <c r="D1372">
        <v>0.99</v>
      </c>
      <c r="E1372">
        <v>0.99</v>
      </c>
      <c r="F1372">
        <v>0.99</v>
      </c>
      <c r="G1372">
        <v>0.99</v>
      </c>
      <c r="H1372">
        <v>0.99</v>
      </c>
      <c r="I1372">
        <v>0.99</v>
      </c>
      <c r="J1372">
        <v>0.99</v>
      </c>
      <c r="K1372">
        <v>0.99</v>
      </c>
      <c r="L1372" s="83">
        <v>0.99</v>
      </c>
      <c r="M1372">
        <v>0.99</v>
      </c>
      <c r="N1372">
        <v>0.99</v>
      </c>
      <c r="O1372">
        <v>0.99</v>
      </c>
      <c r="P1372" t="s">
        <v>5319</v>
      </c>
      <c r="Q1372" t="s">
        <v>5317</v>
      </c>
      <c r="R1372" t="s">
        <v>5314</v>
      </c>
      <c r="S1372" t="s">
        <v>5315</v>
      </c>
      <c r="T1372" t="s">
        <v>5315</v>
      </c>
    </row>
    <row r="1373" spans="1:20" x14ac:dyDescent="0.25">
      <c r="A1373" s="83" t="s">
        <v>6158</v>
      </c>
      <c r="B1373" t="s">
        <v>6158</v>
      </c>
      <c r="C1373" t="s">
        <v>3360</v>
      </c>
      <c r="D1373">
        <v>0.99</v>
      </c>
      <c r="E1373">
        <v>0.99</v>
      </c>
      <c r="F1373">
        <v>0.99</v>
      </c>
      <c r="G1373">
        <v>0.99</v>
      </c>
      <c r="H1373">
        <v>0.99</v>
      </c>
      <c r="I1373">
        <v>0.99</v>
      </c>
      <c r="J1373">
        <v>0.99</v>
      </c>
      <c r="K1373">
        <v>0.99</v>
      </c>
      <c r="L1373" s="83">
        <v>0.99</v>
      </c>
      <c r="M1373">
        <v>0.99</v>
      </c>
      <c r="N1373">
        <v>0.99</v>
      </c>
      <c r="O1373">
        <v>0.99</v>
      </c>
      <c r="P1373" t="s">
        <v>5319</v>
      </c>
      <c r="Q1373" t="s">
        <v>5317</v>
      </c>
      <c r="R1373" t="s">
        <v>5314</v>
      </c>
      <c r="S1373" t="s">
        <v>5315</v>
      </c>
      <c r="T1373" t="s">
        <v>5315</v>
      </c>
    </row>
    <row r="1374" spans="1:20" x14ac:dyDescent="0.25">
      <c r="A1374" s="83" t="s">
        <v>6159</v>
      </c>
      <c r="B1374" t="s">
        <v>6159</v>
      </c>
      <c r="C1374" t="s">
        <v>3360</v>
      </c>
      <c r="D1374">
        <v>0.99</v>
      </c>
      <c r="E1374">
        <v>0.99</v>
      </c>
      <c r="F1374">
        <v>0.99</v>
      </c>
      <c r="G1374">
        <v>0.99</v>
      </c>
      <c r="H1374">
        <v>0.99</v>
      </c>
      <c r="I1374">
        <v>0.99</v>
      </c>
      <c r="J1374">
        <v>0.99</v>
      </c>
      <c r="K1374">
        <v>0.99</v>
      </c>
      <c r="L1374" s="83">
        <v>0.99</v>
      </c>
      <c r="M1374">
        <v>0.99</v>
      </c>
      <c r="N1374">
        <v>0.99</v>
      </c>
      <c r="O1374">
        <v>0.99</v>
      </c>
      <c r="P1374" t="s">
        <v>5319</v>
      </c>
      <c r="Q1374" t="s">
        <v>5317</v>
      </c>
      <c r="R1374" t="s">
        <v>5314</v>
      </c>
      <c r="S1374" t="s">
        <v>5315</v>
      </c>
      <c r="T1374" t="s">
        <v>5315</v>
      </c>
    </row>
    <row r="1375" spans="1:20" x14ac:dyDescent="0.25">
      <c r="A1375" s="83" t="s">
        <v>6160</v>
      </c>
      <c r="B1375" t="s">
        <v>6160</v>
      </c>
      <c r="C1375" t="s">
        <v>3360</v>
      </c>
      <c r="D1375">
        <v>0.99</v>
      </c>
      <c r="E1375">
        <v>0.99</v>
      </c>
      <c r="F1375">
        <v>0.99</v>
      </c>
      <c r="G1375">
        <v>0.99</v>
      </c>
      <c r="H1375">
        <v>0.99</v>
      </c>
      <c r="I1375">
        <v>0.99</v>
      </c>
      <c r="J1375">
        <v>0.99</v>
      </c>
      <c r="K1375">
        <v>0.99</v>
      </c>
      <c r="L1375" s="83">
        <v>0.99</v>
      </c>
      <c r="M1375">
        <v>0.99</v>
      </c>
      <c r="N1375">
        <v>0.99</v>
      </c>
      <c r="O1375">
        <v>0.99</v>
      </c>
      <c r="P1375" t="s">
        <v>5319</v>
      </c>
      <c r="Q1375" t="s">
        <v>5317</v>
      </c>
      <c r="R1375" t="s">
        <v>5314</v>
      </c>
      <c r="S1375" t="s">
        <v>5315</v>
      </c>
      <c r="T1375" t="s">
        <v>5315</v>
      </c>
    </row>
    <row r="1376" spans="1:20" x14ac:dyDescent="0.25">
      <c r="A1376" s="83" t="s">
        <v>6161</v>
      </c>
      <c r="B1376" t="s">
        <v>6161</v>
      </c>
      <c r="C1376" t="s">
        <v>3360</v>
      </c>
      <c r="D1376">
        <v>0.99</v>
      </c>
      <c r="E1376">
        <v>0.99</v>
      </c>
      <c r="F1376">
        <v>0.99</v>
      </c>
      <c r="G1376">
        <v>0.99</v>
      </c>
      <c r="H1376">
        <v>0.99</v>
      </c>
      <c r="I1376">
        <v>0.99</v>
      </c>
      <c r="J1376">
        <v>0.99</v>
      </c>
      <c r="K1376">
        <v>0.99</v>
      </c>
      <c r="L1376" s="83">
        <v>0.99</v>
      </c>
      <c r="M1376">
        <v>0.99</v>
      </c>
      <c r="N1376">
        <v>0.99</v>
      </c>
      <c r="O1376">
        <v>0.99</v>
      </c>
      <c r="P1376" t="s">
        <v>5319</v>
      </c>
      <c r="Q1376" t="s">
        <v>5317</v>
      </c>
      <c r="R1376" t="s">
        <v>5314</v>
      </c>
      <c r="S1376" t="s">
        <v>5315</v>
      </c>
      <c r="T1376" t="s">
        <v>5315</v>
      </c>
    </row>
    <row r="1377" spans="1:20" x14ac:dyDescent="0.25">
      <c r="A1377" s="83" t="s">
        <v>6162</v>
      </c>
      <c r="B1377" t="s">
        <v>6162</v>
      </c>
      <c r="C1377" t="s">
        <v>3360</v>
      </c>
      <c r="D1377">
        <v>0.99</v>
      </c>
      <c r="E1377">
        <v>0.99</v>
      </c>
      <c r="F1377">
        <v>0.99</v>
      </c>
      <c r="G1377">
        <v>0.99</v>
      </c>
      <c r="H1377">
        <v>0.99</v>
      </c>
      <c r="I1377">
        <v>0.99</v>
      </c>
      <c r="J1377">
        <v>0.99</v>
      </c>
      <c r="K1377">
        <v>0.99</v>
      </c>
      <c r="L1377" s="83">
        <v>0.99</v>
      </c>
      <c r="M1377">
        <v>0.99</v>
      </c>
      <c r="N1377">
        <v>0.99</v>
      </c>
      <c r="O1377">
        <v>0.99</v>
      </c>
      <c r="P1377" t="s">
        <v>5319</v>
      </c>
      <c r="Q1377" t="s">
        <v>5317</v>
      </c>
      <c r="R1377" t="s">
        <v>5314</v>
      </c>
      <c r="S1377" t="s">
        <v>5315</v>
      </c>
      <c r="T1377" t="s">
        <v>5315</v>
      </c>
    </row>
    <row r="1378" spans="1:20" x14ac:dyDescent="0.25">
      <c r="A1378" s="83" t="s">
        <v>6163</v>
      </c>
      <c r="B1378" t="s">
        <v>6163</v>
      </c>
      <c r="C1378" t="s">
        <v>3360</v>
      </c>
      <c r="D1378">
        <v>0.99</v>
      </c>
      <c r="E1378">
        <v>0.99</v>
      </c>
      <c r="F1378">
        <v>0.99</v>
      </c>
      <c r="G1378">
        <v>0.99</v>
      </c>
      <c r="H1378">
        <v>0.99</v>
      </c>
      <c r="I1378">
        <v>0.99</v>
      </c>
      <c r="J1378">
        <v>0.99</v>
      </c>
      <c r="K1378">
        <v>0.99</v>
      </c>
      <c r="L1378" s="83">
        <v>0.99</v>
      </c>
      <c r="M1378">
        <v>0.99</v>
      </c>
      <c r="N1378">
        <v>0.99</v>
      </c>
      <c r="O1378">
        <v>0.99</v>
      </c>
      <c r="P1378" t="s">
        <v>5319</v>
      </c>
      <c r="Q1378" t="s">
        <v>5317</v>
      </c>
      <c r="R1378" t="s">
        <v>5314</v>
      </c>
      <c r="S1378" t="s">
        <v>5315</v>
      </c>
      <c r="T1378" t="s">
        <v>5315</v>
      </c>
    </row>
    <row r="1379" spans="1:20" x14ac:dyDescent="0.25">
      <c r="A1379" s="83" t="s">
        <v>6164</v>
      </c>
      <c r="B1379" t="s">
        <v>6164</v>
      </c>
      <c r="C1379" t="s">
        <v>3360</v>
      </c>
      <c r="D1379">
        <v>0.99</v>
      </c>
      <c r="E1379">
        <v>0.99</v>
      </c>
      <c r="F1379">
        <v>0.99</v>
      </c>
      <c r="G1379">
        <v>0.99</v>
      </c>
      <c r="H1379">
        <v>0.99</v>
      </c>
      <c r="I1379">
        <v>0.99</v>
      </c>
      <c r="J1379">
        <v>0.99</v>
      </c>
      <c r="K1379">
        <v>0.99</v>
      </c>
      <c r="L1379" s="83">
        <v>0.99</v>
      </c>
      <c r="M1379">
        <v>0.99</v>
      </c>
      <c r="N1379">
        <v>0.99</v>
      </c>
      <c r="O1379">
        <v>0.99</v>
      </c>
      <c r="P1379" t="s">
        <v>5319</v>
      </c>
      <c r="Q1379" t="s">
        <v>5317</v>
      </c>
      <c r="R1379" t="s">
        <v>5314</v>
      </c>
      <c r="S1379" t="s">
        <v>5315</v>
      </c>
      <c r="T1379" t="s">
        <v>5315</v>
      </c>
    </row>
    <row r="1380" spans="1:20" x14ac:dyDescent="0.25">
      <c r="A1380" s="83" t="s">
        <v>6165</v>
      </c>
      <c r="B1380" t="s">
        <v>6165</v>
      </c>
      <c r="C1380" t="s">
        <v>3360</v>
      </c>
      <c r="D1380">
        <v>0.99</v>
      </c>
      <c r="E1380">
        <v>0.99</v>
      </c>
      <c r="F1380">
        <v>0.99</v>
      </c>
      <c r="G1380">
        <v>0.99</v>
      </c>
      <c r="H1380">
        <v>0.99</v>
      </c>
      <c r="I1380">
        <v>0.99</v>
      </c>
      <c r="J1380">
        <v>0.99</v>
      </c>
      <c r="K1380">
        <v>0.99</v>
      </c>
      <c r="L1380" s="83">
        <v>0.99</v>
      </c>
      <c r="M1380">
        <v>0.99</v>
      </c>
      <c r="N1380">
        <v>0.99</v>
      </c>
      <c r="O1380">
        <v>0.99</v>
      </c>
      <c r="P1380" t="s">
        <v>5319</v>
      </c>
      <c r="Q1380" t="s">
        <v>5317</v>
      </c>
      <c r="R1380" t="s">
        <v>5314</v>
      </c>
      <c r="S1380" t="s">
        <v>5315</v>
      </c>
      <c r="T1380" t="s">
        <v>5315</v>
      </c>
    </row>
    <row r="1381" spans="1:20" x14ac:dyDescent="0.25">
      <c r="A1381" s="83" t="s">
        <v>6166</v>
      </c>
      <c r="B1381" t="s">
        <v>6166</v>
      </c>
      <c r="C1381" t="s">
        <v>3360</v>
      </c>
      <c r="D1381">
        <v>0.99</v>
      </c>
      <c r="E1381">
        <v>0.99</v>
      </c>
      <c r="F1381">
        <v>0.99</v>
      </c>
      <c r="G1381">
        <v>0.99</v>
      </c>
      <c r="H1381">
        <v>0.99</v>
      </c>
      <c r="I1381">
        <v>0.99</v>
      </c>
      <c r="J1381">
        <v>0.99</v>
      </c>
      <c r="K1381">
        <v>0.99</v>
      </c>
      <c r="L1381" s="83">
        <v>0.99</v>
      </c>
      <c r="M1381">
        <v>0.99</v>
      </c>
      <c r="N1381">
        <v>0.99</v>
      </c>
      <c r="O1381">
        <v>0.99</v>
      </c>
      <c r="P1381" t="s">
        <v>5319</v>
      </c>
      <c r="Q1381" t="s">
        <v>5317</v>
      </c>
      <c r="R1381" t="s">
        <v>5314</v>
      </c>
      <c r="S1381" t="s">
        <v>5315</v>
      </c>
      <c r="T1381" t="s">
        <v>5315</v>
      </c>
    </row>
    <row r="1382" spans="1:20" x14ac:dyDescent="0.25">
      <c r="A1382" s="83" t="s">
        <v>6167</v>
      </c>
      <c r="B1382" t="s">
        <v>6167</v>
      </c>
      <c r="C1382" t="s">
        <v>3360</v>
      </c>
      <c r="D1382">
        <v>0.99</v>
      </c>
      <c r="E1382">
        <v>0.99</v>
      </c>
      <c r="F1382">
        <v>0.99</v>
      </c>
      <c r="G1382">
        <v>0.99</v>
      </c>
      <c r="H1382">
        <v>0.99</v>
      </c>
      <c r="I1382">
        <v>0.99</v>
      </c>
      <c r="J1382">
        <v>0.99</v>
      </c>
      <c r="K1382">
        <v>0.99</v>
      </c>
      <c r="L1382" s="83">
        <v>0.99</v>
      </c>
      <c r="M1382">
        <v>0.99</v>
      </c>
      <c r="N1382">
        <v>0.99</v>
      </c>
      <c r="O1382">
        <v>0.99</v>
      </c>
      <c r="P1382" t="s">
        <v>5319</v>
      </c>
      <c r="Q1382" t="s">
        <v>5317</v>
      </c>
      <c r="R1382" t="s">
        <v>5314</v>
      </c>
      <c r="S1382" t="s">
        <v>5315</v>
      </c>
      <c r="T1382" t="s">
        <v>5315</v>
      </c>
    </row>
    <row r="1383" spans="1:20" x14ac:dyDescent="0.25">
      <c r="A1383" s="83" t="s">
        <v>6168</v>
      </c>
      <c r="B1383" t="s">
        <v>6168</v>
      </c>
      <c r="C1383" t="s">
        <v>3360</v>
      </c>
      <c r="D1383">
        <v>0.99</v>
      </c>
      <c r="E1383">
        <v>0.99</v>
      </c>
      <c r="F1383">
        <v>0.99</v>
      </c>
      <c r="G1383">
        <v>0.99</v>
      </c>
      <c r="H1383">
        <v>0.99</v>
      </c>
      <c r="I1383">
        <v>0.99</v>
      </c>
      <c r="J1383">
        <v>0.99</v>
      </c>
      <c r="K1383">
        <v>0.99</v>
      </c>
      <c r="L1383" s="83">
        <v>0.99</v>
      </c>
      <c r="M1383">
        <v>0.99</v>
      </c>
      <c r="N1383">
        <v>0.99</v>
      </c>
      <c r="O1383">
        <v>0.99</v>
      </c>
      <c r="P1383" t="s">
        <v>5319</v>
      </c>
      <c r="Q1383" t="s">
        <v>5317</v>
      </c>
      <c r="R1383" t="s">
        <v>5314</v>
      </c>
      <c r="S1383" t="s">
        <v>5315</v>
      </c>
      <c r="T1383" t="s">
        <v>5315</v>
      </c>
    </row>
    <row r="1384" spans="1:20" x14ac:dyDescent="0.25">
      <c r="A1384" s="83" t="s">
        <v>6169</v>
      </c>
      <c r="B1384" t="s">
        <v>6169</v>
      </c>
      <c r="C1384" t="s">
        <v>3360</v>
      </c>
      <c r="D1384">
        <v>9.99</v>
      </c>
      <c r="E1384">
        <v>9.99</v>
      </c>
      <c r="F1384">
        <v>9.99</v>
      </c>
      <c r="G1384">
        <v>9.99</v>
      </c>
      <c r="H1384">
        <v>9.99</v>
      </c>
      <c r="I1384">
        <v>9.99</v>
      </c>
      <c r="J1384">
        <v>9.99</v>
      </c>
      <c r="K1384">
        <v>9.99</v>
      </c>
      <c r="L1384" s="83">
        <v>9.99</v>
      </c>
      <c r="M1384">
        <v>9.99</v>
      </c>
      <c r="N1384">
        <v>9.99</v>
      </c>
      <c r="O1384">
        <v>9.99</v>
      </c>
      <c r="P1384" t="s">
        <v>5319</v>
      </c>
      <c r="Q1384" t="s">
        <v>5317</v>
      </c>
      <c r="R1384" t="s">
        <v>5314</v>
      </c>
      <c r="S1384" t="s">
        <v>5315</v>
      </c>
      <c r="T1384" t="s">
        <v>5315</v>
      </c>
    </row>
    <row r="1385" spans="1:20" x14ac:dyDescent="0.25">
      <c r="A1385" s="83" t="s">
        <v>4818</v>
      </c>
      <c r="B1385" t="s">
        <v>6170</v>
      </c>
      <c r="C1385" t="s">
        <v>3360</v>
      </c>
      <c r="D1385">
        <v>0.2</v>
      </c>
      <c r="E1385">
        <v>0.2</v>
      </c>
      <c r="F1385">
        <v>0.2</v>
      </c>
      <c r="G1385">
        <v>0.2</v>
      </c>
      <c r="H1385">
        <v>0.2</v>
      </c>
      <c r="I1385">
        <v>0.2</v>
      </c>
      <c r="J1385">
        <v>0.2</v>
      </c>
      <c r="K1385">
        <v>0.2</v>
      </c>
      <c r="L1385" s="83">
        <v>0.2</v>
      </c>
      <c r="M1385">
        <v>0.2</v>
      </c>
      <c r="N1385">
        <v>0.2</v>
      </c>
      <c r="O1385">
        <v>0.2</v>
      </c>
      <c r="P1385" t="s">
        <v>5319</v>
      </c>
      <c r="Q1385" t="s">
        <v>5317</v>
      </c>
      <c r="R1385" t="s">
        <v>5314</v>
      </c>
      <c r="S1385" t="s">
        <v>5315</v>
      </c>
      <c r="T1385" t="s">
        <v>5315</v>
      </c>
    </row>
    <row r="1386" spans="1:20" x14ac:dyDescent="0.25">
      <c r="A1386" s="83" t="s">
        <v>6171</v>
      </c>
      <c r="B1386" t="s">
        <v>6172</v>
      </c>
      <c r="C1386" t="s">
        <v>3360</v>
      </c>
      <c r="D1386">
        <v>0.14000000000000001</v>
      </c>
      <c r="E1386">
        <v>0.14000000000000001</v>
      </c>
      <c r="F1386">
        <v>0.14000000000000001</v>
      </c>
      <c r="G1386">
        <v>0.14000000000000001</v>
      </c>
      <c r="H1386">
        <v>0.14000000000000001</v>
      </c>
      <c r="I1386">
        <v>0.14000000000000001</v>
      </c>
      <c r="J1386">
        <v>0.14000000000000001</v>
      </c>
      <c r="K1386">
        <v>0.14000000000000001</v>
      </c>
      <c r="L1386" s="83">
        <v>0.14000000000000001</v>
      </c>
      <c r="M1386">
        <v>0.14000000000000001</v>
      </c>
      <c r="N1386">
        <v>0.14000000000000001</v>
      </c>
      <c r="O1386">
        <v>0.14000000000000001</v>
      </c>
      <c r="P1386" t="s">
        <v>5319</v>
      </c>
      <c r="Q1386" t="s">
        <v>5317</v>
      </c>
      <c r="R1386" t="s">
        <v>5314</v>
      </c>
      <c r="S1386" t="s">
        <v>5315</v>
      </c>
      <c r="T1386" t="s">
        <v>5315</v>
      </c>
    </row>
    <row r="1387" spans="1:20" x14ac:dyDescent="0.25">
      <c r="A1387" s="83" t="s">
        <v>6173</v>
      </c>
      <c r="B1387" t="s">
        <v>6173</v>
      </c>
      <c r="C1387" t="s">
        <v>3360</v>
      </c>
      <c r="D1387">
        <v>0.99</v>
      </c>
      <c r="E1387">
        <v>0.99</v>
      </c>
      <c r="F1387">
        <v>0.99</v>
      </c>
      <c r="G1387">
        <v>0.99</v>
      </c>
      <c r="H1387">
        <v>0.99</v>
      </c>
      <c r="I1387">
        <v>0.99</v>
      </c>
      <c r="J1387">
        <v>0.99</v>
      </c>
      <c r="K1387">
        <v>0.99</v>
      </c>
      <c r="L1387" s="83">
        <v>0.99</v>
      </c>
      <c r="M1387">
        <v>0.99</v>
      </c>
      <c r="N1387">
        <v>0.99</v>
      </c>
      <c r="O1387">
        <v>0.99</v>
      </c>
      <c r="P1387" t="s">
        <v>5319</v>
      </c>
      <c r="Q1387" t="s">
        <v>5317</v>
      </c>
      <c r="R1387" t="s">
        <v>5314</v>
      </c>
      <c r="S1387" t="s">
        <v>5315</v>
      </c>
      <c r="T1387" t="s">
        <v>5315</v>
      </c>
    </row>
    <row r="1388" spans="1:20" x14ac:dyDescent="0.25">
      <c r="A1388" s="83" t="s">
        <v>6174</v>
      </c>
      <c r="B1388" t="s">
        <v>6174</v>
      </c>
      <c r="C1388" t="s">
        <v>3360</v>
      </c>
      <c r="D1388">
        <v>0.99</v>
      </c>
      <c r="E1388">
        <v>0.99</v>
      </c>
      <c r="F1388">
        <v>0.99</v>
      </c>
      <c r="G1388">
        <v>0.99</v>
      </c>
      <c r="H1388">
        <v>0.99</v>
      </c>
      <c r="I1388">
        <v>0.99</v>
      </c>
      <c r="J1388">
        <v>0.99</v>
      </c>
      <c r="K1388">
        <v>0.99</v>
      </c>
      <c r="L1388" s="83">
        <v>0.99</v>
      </c>
      <c r="M1388">
        <v>0.99</v>
      </c>
      <c r="N1388">
        <v>0.99</v>
      </c>
      <c r="O1388">
        <v>0.99</v>
      </c>
      <c r="P1388" t="s">
        <v>5319</v>
      </c>
      <c r="Q1388" t="s">
        <v>5317</v>
      </c>
      <c r="R1388" t="s">
        <v>5314</v>
      </c>
      <c r="S1388" t="s">
        <v>5315</v>
      </c>
      <c r="T1388" t="s">
        <v>5315</v>
      </c>
    </row>
    <row r="1389" spans="1:20" x14ac:dyDescent="0.25">
      <c r="A1389" s="83" t="s">
        <v>6175</v>
      </c>
      <c r="B1389" t="s">
        <v>6175</v>
      </c>
      <c r="C1389" t="s">
        <v>3360</v>
      </c>
      <c r="D1389">
        <v>0.99</v>
      </c>
      <c r="E1389">
        <v>0.99</v>
      </c>
      <c r="F1389">
        <v>0.99</v>
      </c>
      <c r="G1389">
        <v>0.99</v>
      </c>
      <c r="H1389">
        <v>0.99</v>
      </c>
      <c r="I1389">
        <v>0.99</v>
      </c>
      <c r="J1389">
        <v>0.99</v>
      </c>
      <c r="K1389">
        <v>0.99</v>
      </c>
      <c r="L1389" s="83">
        <v>0.99</v>
      </c>
      <c r="M1389">
        <v>0.99</v>
      </c>
      <c r="N1389">
        <v>0.99</v>
      </c>
      <c r="O1389">
        <v>0.99</v>
      </c>
      <c r="P1389" t="s">
        <v>5319</v>
      </c>
      <c r="Q1389" t="s">
        <v>5317</v>
      </c>
      <c r="R1389" t="s">
        <v>5314</v>
      </c>
      <c r="S1389" t="s">
        <v>5315</v>
      </c>
      <c r="T1389" t="s">
        <v>5315</v>
      </c>
    </row>
    <row r="1390" spans="1:20" x14ac:dyDescent="0.25">
      <c r="A1390" s="83" t="s">
        <v>6176</v>
      </c>
      <c r="B1390" t="s">
        <v>6176</v>
      </c>
      <c r="C1390" t="s">
        <v>3360</v>
      </c>
      <c r="D1390">
        <v>0.99</v>
      </c>
      <c r="E1390">
        <v>0.99</v>
      </c>
      <c r="F1390">
        <v>0.99</v>
      </c>
      <c r="G1390">
        <v>0.99</v>
      </c>
      <c r="H1390">
        <v>0.99</v>
      </c>
      <c r="I1390">
        <v>0.99</v>
      </c>
      <c r="J1390">
        <v>0.99</v>
      </c>
      <c r="K1390">
        <v>0.99</v>
      </c>
      <c r="L1390" s="83">
        <v>0.99</v>
      </c>
      <c r="M1390">
        <v>0.99</v>
      </c>
      <c r="N1390">
        <v>0.99</v>
      </c>
      <c r="O1390">
        <v>0.99</v>
      </c>
      <c r="P1390" t="s">
        <v>5319</v>
      </c>
      <c r="Q1390" t="s">
        <v>5317</v>
      </c>
      <c r="R1390" t="s">
        <v>5314</v>
      </c>
      <c r="S1390" t="s">
        <v>5315</v>
      </c>
      <c r="T1390" t="s">
        <v>5315</v>
      </c>
    </row>
    <row r="1391" spans="1:20" x14ac:dyDescent="0.25">
      <c r="A1391" s="83" t="s">
        <v>6177</v>
      </c>
      <c r="B1391" t="s">
        <v>6177</v>
      </c>
      <c r="C1391" t="s">
        <v>3360</v>
      </c>
      <c r="D1391">
        <v>0.99</v>
      </c>
      <c r="E1391">
        <v>0.99</v>
      </c>
      <c r="F1391">
        <v>0.99</v>
      </c>
      <c r="G1391">
        <v>0.99</v>
      </c>
      <c r="H1391">
        <v>0.99</v>
      </c>
      <c r="I1391">
        <v>0.99</v>
      </c>
      <c r="J1391">
        <v>0.99</v>
      </c>
      <c r="K1391">
        <v>0.99</v>
      </c>
      <c r="L1391" s="83">
        <v>0.99</v>
      </c>
      <c r="M1391">
        <v>0.99</v>
      </c>
      <c r="N1391">
        <v>0.99</v>
      </c>
      <c r="O1391">
        <v>0.99</v>
      </c>
      <c r="P1391" t="s">
        <v>5319</v>
      </c>
      <c r="Q1391" t="s">
        <v>5317</v>
      </c>
      <c r="R1391" t="s">
        <v>5314</v>
      </c>
      <c r="S1391" t="s">
        <v>5315</v>
      </c>
      <c r="T1391" t="s">
        <v>5315</v>
      </c>
    </row>
    <row r="1392" spans="1:20" x14ac:dyDescent="0.25">
      <c r="A1392" s="83" t="s">
        <v>6178</v>
      </c>
      <c r="B1392" t="s">
        <v>6178</v>
      </c>
      <c r="C1392" t="s">
        <v>3360</v>
      </c>
      <c r="D1392">
        <v>2</v>
      </c>
      <c r="E1392">
        <v>2</v>
      </c>
      <c r="F1392">
        <v>2</v>
      </c>
      <c r="G1392">
        <v>2</v>
      </c>
      <c r="H1392">
        <v>2</v>
      </c>
      <c r="I1392">
        <v>2</v>
      </c>
      <c r="J1392">
        <v>2</v>
      </c>
      <c r="K1392">
        <v>2</v>
      </c>
      <c r="L1392" s="83">
        <v>2</v>
      </c>
      <c r="M1392">
        <v>2</v>
      </c>
      <c r="N1392">
        <v>2</v>
      </c>
      <c r="O1392">
        <v>2</v>
      </c>
      <c r="P1392" t="s">
        <v>5319</v>
      </c>
      <c r="Q1392" t="s">
        <v>5317</v>
      </c>
      <c r="R1392" t="s">
        <v>5314</v>
      </c>
      <c r="S1392" t="s">
        <v>5315</v>
      </c>
      <c r="T1392" t="s">
        <v>5315</v>
      </c>
    </row>
    <row r="1393" spans="1:20" x14ac:dyDescent="0.25">
      <c r="A1393" s="83" t="s">
        <v>4820</v>
      </c>
      <c r="B1393" t="s">
        <v>4820</v>
      </c>
      <c r="C1393" t="s">
        <v>3360</v>
      </c>
      <c r="D1393">
        <v>3</v>
      </c>
      <c r="E1393">
        <v>3</v>
      </c>
      <c r="F1393">
        <v>3</v>
      </c>
      <c r="G1393">
        <v>3</v>
      </c>
      <c r="H1393">
        <v>3</v>
      </c>
      <c r="I1393">
        <v>3</v>
      </c>
      <c r="J1393">
        <v>3</v>
      </c>
      <c r="K1393">
        <v>3</v>
      </c>
      <c r="L1393" s="83">
        <v>3</v>
      </c>
      <c r="M1393">
        <v>3</v>
      </c>
      <c r="N1393">
        <v>3</v>
      </c>
      <c r="O1393">
        <v>3</v>
      </c>
      <c r="P1393" t="s">
        <v>5319</v>
      </c>
      <c r="Q1393" t="s">
        <v>5317</v>
      </c>
      <c r="R1393" t="s">
        <v>5314</v>
      </c>
      <c r="S1393" t="s">
        <v>5315</v>
      </c>
      <c r="T1393" t="s">
        <v>5315</v>
      </c>
    </row>
    <row r="1394" spans="1:20" x14ac:dyDescent="0.25">
      <c r="A1394" s="83" t="s">
        <v>4821</v>
      </c>
      <c r="B1394" t="s">
        <v>4821</v>
      </c>
      <c r="C1394" t="s">
        <v>3360</v>
      </c>
      <c r="D1394">
        <v>0.28999999999999998</v>
      </c>
      <c r="E1394">
        <v>0.28999999999999998</v>
      </c>
      <c r="F1394">
        <v>0.31</v>
      </c>
      <c r="G1394">
        <v>0.55000000000000004</v>
      </c>
      <c r="H1394">
        <v>0.64</v>
      </c>
      <c r="I1394">
        <v>1.02</v>
      </c>
      <c r="J1394">
        <v>1.38</v>
      </c>
      <c r="K1394">
        <v>1.37</v>
      </c>
      <c r="L1394" s="83">
        <v>0.86</v>
      </c>
      <c r="M1394">
        <v>0.61</v>
      </c>
      <c r="N1394">
        <v>0.41</v>
      </c>
      <c r="O1394">
        <v>0.31</v>
      </c>
      <c r="P1394" t="s">
        <v>5319</v>
      </c>
      <c r="Q1394" t="s">
        <v>5317</v>
      </c>
      <c r="R1394" t="s">
        <v>5314</v>
      </c>
      <c r="S1394" t="s">
        <v>5315</v>
      </c>
      <c r="T1394" t="s">
        <v>5315</v>
      </c>
    </row>
    <row r="1395" spans="1:20" x14ac:dyDescent="0.25">
      <c r="A1395" s="83" t="s">
        <v>6179</v>
      </c>
      <c r="B1395" t="s">
        <v>7656</v>
      </c>
      <c r="C1395" t="s">
        <v>3360</v>
      </c>
      <c r="D1395">
        <v>0.25</v>
      </c>
      <c r="E1395">
        <v>0.25</v>
      </c>
      <c r="F1395">
        <v>0.25</v>
      </c>
      <c r="G1395">
        <v>0.25</v>
      </c>
      <c r="H1395">
        <v>0.25</v>
      </c>
      <c r="I1395">
        <v>0.25</v>
      </c>
      <c r="J1395">
        <v>0.25</v>
      </c>
      <c r="K1395">
        <v>0.25</v>
      </c>
      <c r="L1395" s="83">
        <v>0.25</v>
      </c>
      <c r="M1395">
        <v>0.25</v>
      </c>
      <c r="N1395">
        <v>0.25</v>
      </c>
      <c r="O1395">
        <v>0.25</v>
      </c>
      <c r="P1395" t="s">
        <v>5319</v>
      </c>
      <c r="Q1395" t="s">
        <v>5317</v>
      </c>
      <c r="R1395" t="s">
        <v>5314</v>
      </c>
      <c r="S1395" t="s">
        <v>5315</v>
      </c>
      <c r="T1395" t="s">
        <v>5315</v>
      </c>
    </row>
    <row r="1396" spans="1:20" x14ac:dyDescent="0.25">
      <c r="A1396" s="83" t="s">
        <v>6180</v>
      </c>
      <c r="B1396" t="s">
        <v>6181</v>
      </c>
      <c r="C1396" t="s">
        <v>3360</v>
      </c>
      <c r="D1396">
        <v>1.1000000000000001</v>
      </c>
      <c r="E1396">
        <v>1.1000000000000001</v>
      </c>
      <c r="F1396">
        <v>1.1000000000000001</v>
      </c>
      <c r="G1396">
        <v>1.1000000000000001</v>
      </c>
      <c r="H1396">
        <v>4</v>
      </c>
      <c r="I1396">
        <v>4</v>
      </c>
      <c r="J1396">
        <v>4</v>
      </c>
      <c r="K1396">
        <v>4</v>
      </c>
      <c r="L1396" s="83">
        <v>4</v>
      </c>
      <c r="M1396">
        <v>4</v>
      </c>
      <c r="N1396">
        <v>4</v>
      </c>
      <c r="O1396">
        <v>4</v>
      </c>
      <c r="P1396" t="s">
        <v>5319</v>
      </c>
      <c r="Q1396" t="s">
        <v>5317</v>
      </c>
      <c r="R1396" t="s">
        <v>5314</v>
      </c>
      <c r="S1396" t="s">
        <v>5315</v>
      </c>
      <c r="T1396" t="s">
        <v>5315</v>
      </c>
    </row>
    <row r="1397" spans="1:20" x14ac:dyDescent="0.25">
      <c r="A1397" s="83" t="s">
        <v>6182</v>
      </c>
      <c r="B1397" t="s">
        <v>6183</v>
      </c>
      <c r="C1397" t="s">
        <v>3360</v>
      </c>
      <c r="D1397">
        <v>0.9</v>
      </c>
      <c r="E1397">
        <v>0.9</v>
      </c>
      <c r="F1397">
        <v>0.9</v>
      </c>
      <c r="G1397">
        <v>0.9</v>
      </c>
      <c r="H1397">
        <v>0.9</v>
      </c>
      <c r="I1397">
        <v>0.9</v>
      </c>
      <c r="J1397">
        <v>0.9</v>
      </c>
      <c r="K1397">
        <v>0.9</v>
      </c>
      <c r="L1397" s="83">
        <v>0.9</v>
      </c>
      <c r="M1397">
        <v>0.9</v>
      </c>
      <c r="N1397">
        <v>0.9</v>
      </c>
      <c r="O1397">
        <v>0.9</v>
      </c>
      <c r="P1397" t="s">
        <v>5319</v>
      </c>
      <c r="Q1397" t="s">
        <v>5317</v>
      </c>
      <c r="R1397" t="s">
        <v>5314</v>
      </c>
      <c r="S1397" t="s">
        <v>5315</v>
      </c>
      <c r="T1397" t="s">
        <v>5315</v>
      </c>
    </row>
    <row r="1398" spans="1:20" x14ac:dyDescent="0.25">
      <c r="A1398" s="83" t="s">
        <v>6184</v>
      </c>
      <c r="B1398" t="s">
        <v>6185</v>
      </c>
      <c r="C1398" t="s">
        <v>3360</v>
      </c>
      <c r="D1398">
        <v>0.1</v>
      </c>
      <c r="E1398">
        <v>0.1</v>
      </c>
      <c r="F1398">
        <v>0.1</v>
      </c>
      <c r="G1398">
        <v>0.1</v>
      </c>
      <c r="H1398">
        <v>0.1</v>
      </c>
      <c r="I1398">
        <v>0.25</v>
      </c>
      <c r="J1398">
        <v>0.25</v>
      </c>
      <c r="K1398">
        <v>0.25</v>
      </c>
      <c r="L1398" s="83">
        <v>0.25</v>
      </c>
      <c r="M1398">
        <v>0.25</v>
      </c>
      <c r="N1398">
        <v>0.25</v>
      </c>
      <c r="O1398">
        <v>0.25</v>
      </c>
      <c r="P1398" t="s">
        <v>5319</v>
      </c>
      <c r="Q1398" t="s">
        <v>5317</v>
      </c>
      <c r="R1398" t="s">
        <v>5314</v>
      </c>
      <c r="S1398" t="s">
        <v>5315</v>
      </c>
      <c r="T1398" t="s">
        <v>5315</v>
      </c>
    </row>
    <row r="1399" spans="1:20" x14ac:dyDescent="0.25">
      <c r="A1399" s="83" t="s">
        <v>6186</v>
      </c>
      <c r="B1399" t="s">
        <v>6187</v>
      </c>
      <c r="C1399" t="s">
        <v>3360</v>
      </c>
      <c r="D1399">
        <v>0.1</v>
      </c>
      <c r="E1399">
        <v>0.1</v>
      </c>
      <c r="F1399">
        <v>0.1</v>
      </c>
      <c r="G1399">
        <v>0.1</v>
      </c>
      <c r="H1399">
        <v>0.1</v>
      </c>
      <c r="I1399">
        <v>0.25</v>
      </c>
      <c r="J1399">
        <v>0.25</v>
      </c>
      <c r="K1399">
        <v>0.25</v>
      </c>
      <c r="L1399" s="83">
        <v>0.25</v>
      </c>
      <c r="M1399">
        <v>0.25</v>
      </c>
      <c r="N1399">
        <v>0.25</v>
      </c>
      <c r="O1399">
        <v>0.25</v>
      </c>
      <c r="P1399" t="s">
        <v>5319</v>
      </c>
      <c r="Q1399" t="s">
        <v>5317</v>
      </c>
      <c r="R1399" t="s">
        <v>5314</v>
      </c>
      <c r="S1399" t="s">
        <v>5315</v>
      </c>
      <c r="T1399" t="s">
        <v>5315</v>
      </c>
    </row>
    <row r="1400" spans="1:20" x14ac:dyDescent="0.25">
      <c r="A1400" s="83" t="s">
        <v>6188</v>
      </c>
      <c r="B1400" t="s">
        <v>6189</v>
      </c>
      <c r="C1400" t="s">
        <v>3360</v>
      </c>
      <c r="D1400">
        <v>0.5</v>
      </c>
      <c r="E1400">
        <v>0.5</v>
      </c>
      <c r="F1400">
        <v>0.5</v>
      </c>
      <c r="G1400">
        <v>0.5</v>
      </c>
      <c r="H1400">
        <v>0.5</v>
      </c>
      <c r="I1400">
        <v>0.5</v>
      </c>
      <c r="J1400">
        <v>0.7</v>
      </c>
      <c r="K1400">
        <v>0.7</v>
      </c>
      <c r="L1400" s="83">
        <v>0.7</v>
      </c>
      <c r="M1400">
        <v>0.7</v>
      </c>
      <c r="N1400">
        <v>0.7</v>
      </c>
      <c r="O1400">
        <v>0.7</v>
      </c>
      <c r="P1400" t="s">
        <v>5319</v>
      </c>
      <c r="Q1400" t="s">
        <v>5317</v>
      </c>
      <c r="R1400" t="s">
        <v>5314</v>
      </c>
      <c r="S1400" t="s">
        <v>5315</v>
      </c>
      <c r="T1400" t="s">
        <v>5315</v>
      </c>
    </row>
    <row r="1401" spans="1:20" x14ac:dyDescent="0.25">
      <c r="A1401" s="83" t="s">
        <v>6190</v>
      </c>
      <c r="B1401" t="s">
        <v>6191</v>
      </c>
      <c r="C1401" t="s">
        <v>3360</v>
      </c>
      <c r="D1401">
        <v>0.1</v>
      </c>
      <c r="E1401">
        <v>0.1</v>
      </c>
      <c r="F1401">
        <v>0.1</v>
      </c>
      <c r="G1401">
        <v>0.1</v>
      </c>
      <c r="H1401">
        <v>0.1</v>
      </c>
      <c r="I1401">
        <v>0.1</v>
      </c>
      <c r="J1401">
        <v>0.1</v>
      </c>
      <c r="K1401">
        <v>0.1</v>
      </c>
      <c r="L1401" s="83">
        <v>0.1</v>
      </c>
      <c r="M1401">
        <v>0.1</v>
      </c>
      <c r="N1401">
        <v>0.1</v>
      </c>
      <c r="O1401">
        <v>0.1</v>
      </c>
      <c r="P1401" t="s">
        <v>5319</v>
      </c>
      <c r="Q1401" t="s">
        <v>5317</v>
      </c>
      <c r="R1401" t="s">
        <v>5314</v>
      </c>
      <c r="S1401" t="s">
        <v>5315</v>
      </c>
      <c r="T1401" t="s">
        <v>5315</v>
      </c>
    </row>
    <row r="1402" spans="1:20" x14ac:dyDescent="0.25">
      <c r="A1402" s="83" t="s">
        <v>6192</v>
      </c>
      <c r="B1402" t="s">
        <v>6192</v>
      </c>
      <c r="C1402" t="s">
        <v>3360</v>
      </c>
      <c r="D1402">
        <v>0.99</v>
      </c>
      <c r="E1402">
        <v>0.99</v>
      </c>
      <c r="F1402">
        <v>0.99</v>
      </c>
      <c r="G1402">
        <v>0.99</v>
      </c>
      <c r="H1402">
        <v>0.99</v>
      </c>
      <c r="I1402">
        <v>0.99</v>
      </c>
      <c r="J1402">
        <v>0.99</v>
      </c>
      <c r="K1402">
        <v>0.99</v>
      </c>
      <c r="L1402" s="83">
        <v>0.99</v>
      </c>
      <c r="M1402">
        <v>0.99</v>
      </c>
      <c r="N1402">
        <v>0.99</v>
      </c>
      <c r="O1402">
        <v>0.99</v>
      </c>
      <c r="P1402" t="s">
        <v>5319</v>
      </c>
      <c r="Q1402" t="s">
        <v>5317</v>
      </c>
      <c r="R1402" t="s">
        <v>5314</v>
      </c>
      <c r="S1402" t="s">
        <v>5315</v>
      </c>
      <c r="T1402" t="s">
        <v>5315</v>
      </c>
    </row>
    <row r="1403" spans="1:20" x14ac:dyDescent="0.25">
      <c r="A1403" s="83" t="s">
        <v>6193</v>
      </c>
      <c r="B1403" t="s">
        <v>6193</v>
      </c>
      <c r="C1403" t="s">
        <v>3360</v>
      </c>
      <c r="D1403">
        <v>0.99</v>
      </c>
      <c r="E1403">
        <v>0.99</v>
      </c>
      <c r="F1403">
        <v>0.99</v>
      </c>
      <c r="G1403">
        <v>0.99</v>
      </c>
      <c r="H1403">
        <v>0.99</v>
      </c>
      <c r="I1403">
        <v>0.99</v>
      </c>
      <c r="J1403">
        <v>0.99</v>
      </c>
      <c r="K1403">
        <v>0.99</v>
      </c>
      <c r="L1403" s="83">
        <v>0.99</v>
      </c>
      <c r="M1403">
        <v>0.99</v>
      </c>
      <c r="N1403">
        <v>0.99</v>
      </c>
      <c r="O1403">
        <v>0.99</v>
      </c>
      <c r="P1403" t="s">
        <v>5319</v>
      </c>
      <c r="Q1403" t="s">
        <v>5317</v>
      </c>
      <c r="R1403" t="s">
        <v>5314</v>
      </c>
      <c r="S1403" t="s">
        <v>5315</v>
      </c>
      <c r="T1403" t="s">
        <v>5315</v>
      </c>
    </row>
    <row r="1404" spans="1:20" x14ac:dyDescent="0.25">
      <c r="A1404" s="83" t="s">
        <v>6194</v>
      </c>
      <c r="B1404" t="s">
        <v>6194</v>
      </c>
      <c r="C1404" t="s">
        <v>3360</v>
      </c>
      <c r="D1404">
        <v>0.99</v>
      </c>
      <c r="E1404">
        <v>0.99</v>
      </c>
      <c r="F1404">
        <v>0.99</v>
      </c>
      <c r="G1404">
        <v>0.99</v>
      </c>
      <c r="H1404">
        <v>0.99</v>
      </c>
      <c r="I1404">
        <v>0.99</v>
      </c>
      <c r="J1404">
        <v>0.99</v>
      </c>
      <c r="K1404">
        <v>0.99</v>
      </c>
      <c r="L1404" s="83">
        <v>0.99</v>
      </c>
      <c r="M1404">
        <v>0.99</v>
      </c>
      <c r="N1404">
        <v>0.99</v>
      </c>
      <c r="O1404">
        <v>0.99</v>
      </c>
      <c r="P1404" t="s">
        <v>5319</v>
      </c>
      <c r="Q1404" t="s">
        <v>5317</v>
      </c>
      <c r="R1404" t="s">
        <v>5314</v>
      </c>
      <c r="S1404" t="s">
        <v>5315</v>
      </c>
      <c r="T1404" t="s">
        <v>5315</v>
      </c>
    </row>
    <row r="1405" spans="1:20" x14ac:dyDescent="0.25">
      <c r="A1405" s="83" t="s">
        <v>6195</v>
      </c>
      <c r="B1405" t="s">
        <v>6195</v>
      </c>
      <c r="C1405" t="s">
        <v>3360</v>
      </c>
      <c r="D1405">
        <v>0.99</v>
      </c>
      <c r="E1405">
        <v>0.99</v>
      </c>
      <c r="F1405">
        <v>0.99</v>
      </c>
      <c r="G1405">
        <v>0.99</v>
      </c>
      <c r="H1405">
        <v>0.99</v>
      </c>
      <c r="I1405">
        <v>0.99</v>
      </c>
      <c r="J1405">
        <v>0.99</v>
      </c>
      <c r="K1405">
        <v>0.99</v>
      </c>
      <c r="L1405" s="83">
        <v>0.99</v>
      </c>
      <c r="M1405">
        <v>0.99</v>
      </c>
      <c r="N1405">
        <v>0.99</v>
      </c>
      <c r="O1405">
        <v>0.99</v>
      </c>
      <c r="P1405" t="s">
        <v>5319</v>
      </c>
      <c r="Q1405" t="s">
        <v>5317</v>
      </c>
      <c r="R1405" t="s">
        <v>5314</v>
      </c>
      <c r="S1405" t="s">
        <v>5315</v>
      </c>
      <c r="T1405" t="s">
        <v>5315</v>
      </c>
    </row>
    <row r="1406" spans="1:20" x14ac:dyDescent="0.25">
      <c r="A1406" s="83" t="s">
        <v>6196</v>
      </c>
      <c r="B1406" t="s">
        <v>6196</v>
      </c>
      <c r="C1406" t="s">
        <v>3360</v>
      </c>
      <c r="D1406">
        <v>0.99</v>
      </c>
      <c r="E1406">
        <v>0.99</v>
      </c>
      <c r="F1406">
        <v>0.99</v>
      </c>
      <c r="G1406">
        <v>0.99</v>
      </c>
      <c r="H1406">
        <v>0.99</v>
      </c>
      <c r="I1406">
        <v>0.99</v>
      </c>
      <c r="J1406">
        <v>0.99</v>
      </c>
      <c r="K1406">
        <v>0.99</v>
      </c>
      <c r="L1406" s="83">
        <v>0.99</v>
      </c>
      <c r="M1406">
        <v>0.99</v>
      </c>
      <c r="N1406">
        <v>0.99</v>
      </c>
      <c r="O1406">
        <v>0.99</v>
      </c>
      <c r="P1406" t="s">
        <v>5319</v>
      </c>
      <c r="Q1406" t="s">
        <v>5317</v>
      </c>
      <c r="R1406" t="s">
        <v>5314</v>
      </c>
      <c r="S1406" t="s">
        <v>5315</v>
      </c>
      <c r="T1406" t="s">
        <v>5315</v>
      </c>
    </row>
    <row r="1407" spans="1:20" x14ac:dyDescent="0.25">
      <c r="A1407" s="83" t="s">
        <v>6197</v>
      </c>
      <c r="B1407" t="s">
        <v>6197</v>
      </c>
      <c r="C1407" t="s">
        <v>3360</v>
      </c>
      <c r="D1407">
        <v>0.99</v>
      </c>
      <c r="E1407">
        <v>0.99</v>
      </c>
      <c r="F1407">
        <v>0.99</v>
      </c>
      <c r="G1407">
        <v>0.99</v>
      </c>
      <c r="H1407">
        <v>0.99</v>
      </c>
      <c r="I1407">
        <v>0.99</v>
      </c>
      <c r="J1407">
        <v>0.99</v>
      </c>
      <c r="K1407">
        <v>0.99</v>
      </c>
      <c r="L1407" s="83">
        <v>0.99</v>
      </c>
      <c r="M1407">
        <v>0.99</v>
      </c>
      <c r="N1407">
        <v>0.99</v>
      </c>
      <c r="O1407">
        <v>0.99</v>
      </c>
      <c r="P1407" t="s">
        <v>5319</v>
      </c>
      <c r="Q1407" t="s">
        <v>5317</v>
      </c>
      <c r="R1407" t="s">
        <v>5314</v>
      </c>
      <c r="S1407" t="s">
        <v>5315</v>
      </c>
      <c r="T1407" t="s">
        <v>5315</v>
      </c>
    </row>
    <row r="1408" spans="1:20" x14ac:dyDescent="0.25">
      <c r="A1408" s="83" t="s">
        <v>6198</v>
      </c>
      <c r="B1408" t="s">
        <v>6198</v>
      </c>
      <c r="C1408" t="s">
        <v>3360</v>
      </c>
      <c r="D1408">
        <v>0.99</v>
      </c>
      <c r="E1408">
        <v>0.99</v>
      </c>
      <c r="F1408">
        <v>0.99</v>
      </c>
      <c r="G1408">
        <v>0.99</v>
      </c>
      <c r="H1408">
        <v>0.99</v>
      </c>
      <c r="I1408">
        <v>0.99</v>
      </c>
      <c r="J1408">
        <v>0.99</v>
      </c>
      <c r="K1408">
        <v>0.99</v>
      </c>
      <c r="L1408" s="83">
        <v>0.99</v>
      </c>
      <c r="M1408">
        <v>0.99</v>
      </c>
      <c r="N1408">
        <v>0.99</v>
      </c>
      <c r="O1408">
        <v>0.99</v>
      </c>
      <c r="P1408" t="s">
        <v>5319</v>
      </c>
      <c r="Q1408" t="s">
        <v>5317</v>
      </c>
      <c r="R1408" t="s">
        <v>5314</v>
      </c>
      <c r="S1408" t="s">
        <v>5315</v>
      </c>
      <c r="T1408" t="s">
        <v>5315</v>
      </c>
    </row>
    <row r="1409" spans="1:20" x14ac:dyDescent="0.25">
      <c r="A1409" s="83" t="s">
        <v>6199</v>
      </c>
      <c r="B1409" t="s">
        <v>6199</v>
      </c>
      <c r="C1409" t="s">
        <v>3360</v>
      </c>
      <c r="D1409">
        <v>0.99</v>
      </c>
      <c r="E1409">
        <v>0.99</v>
      </c>
      <c r="F1409">
        <v>0.99</v>
      </c>
      <c r="G1409">
        <v>0.99</v>
      </c>
      <c r="H1409">
        <v>0.99</v>
      </c>
      <c r="I1409">
        <v>0.99</v>
      </c>
      <c r="J1409">
        <v>0.99</v>
      </c>
      <c r="K1409">
        <v>0.99</v>
      </c>
      <c r="L1409" s="83">
        <v>0.99</v>
      </c>
      <c r="M1409">
        <v>0.99</v>
      </c>
      <c r="N1409">
        <v>0.99</v>
      </c>
      <c r="O1409">
        <v>0.99</v>
      </c>
      <c r="P1409" t="s">
        <v>5319</v>
      </c>
      <c r="Q1409" t="s">
        <v>5317</v>
      </c>
      <c r="R1409" t="s">
        <v>5314</v>
      </c>
      <c r="S1409" t="s">
        <v>5315</v>
      </c>
      <c r="T1409" t="s">
        <v>5315</v>
      </c>
    </row>
    <row r="1410" spans="1:20" x14ac:dyDescent="0.25">
      <c r="A1410" s="83" t="s">
        <v>6200</v>
      </c>
      <c r="B1410" t="s">
        <v>6200</v>
      </c>
      <c r="C1410" t="s">
        <v>3360</v>
      </c>
      <c r="D1410">
        <v>0.99</v>
      </c>
      <c r="E1410">
        <v>0.99</v>
      </c>
      <c r="F1410">
        <v>0.99</v>
      </c>
      <c r="G1410">
        <v>0.99</v>
      </c>
      <c r="H1410">
        <v>0.99</v>
      </c>
      <c r="I1410">
        <v>0.99</v>
      </c>
      <c r="J1410">
        <v>0.99</v>
      </c>
      <c r="K1410">
        <v>0.99</v>
      </c>
      <c r="L1410" s="83">
        <v>0.99</v>
      </c>
      <c r="M1410">
        <v>0.99</v>
      </c>
      <c r="N1410">
        <v>0.99</v>
      </c>
      <c r="O1410">
        <v>0.99</v>
      </c>
      <c r="P1410" t="s">
        <v>5319</v>
      </c>
      <c r="Q1410" t="s">
        <v>5317</v>
      </c>
      <c r="R1410" t="s">
        <v>5314</v>
      </c>
      <c r="S1410" t="s">
        <v>5315</v>
      </c>
      <c r="T1410" t="s">
        <v>5315</v>
      </c>
    </row>
    <row r="1411" spans="1:20" x14ac:dyDescent="0.25">
      <c r="A1411" s="83" t="s">
        <v>6201</v>
      </c>
      <c r="B1411" t="s">
        <v>6201</v>
      </c>
      <c r="C1411" t="s">
        <v>3360</v>
      </c>
      <c r="D1411">
        <v>0.99</v>
      </c>
      <c r="E1411">
        <v>0.99</v>
      </c>
      <c r="F1411">
        <v>0.99</v>
      </c>
      <c r="G1411">
        <v>0.99</v>
      </c>
      <c r="H1411">
        <v>0.99</v>
      </c>
      <c r="I1411">
        <v>0.99</v>
      </c>
      <c r="J1411">
        <v>0.99</v>
      </c>
      <c r="K1411">
        <v>0.99</v>
      </c>
      <c r="L1411" s="83">
        <v>0.99</v>
      </c>
      <c r="M1411">
        <v>0.99</v>
      </c>
      <c r="N1411">
        <v>0.99</v>
      </c>
      <c r="O1411">
        <v>0.99</v>
      </c>
      <c r="P1411" t="s">
        <v>5319</v>
      </c>
      <c r="Q1411" t="s">
        <v>5317</v>
      </c>
      <c r="R1411" t="s">
        <v>5314</v>
      </c>
      <c r="S1411" t="s">
        <v>5315</v>
      </c>
      <c r="T1411" t="s">
        <v>5315</v>
      </c>
    </row>
    <row r="1412" spans="1:20" x14ac:dyDescent="0.25">
      <c r="A1412" s="83" t="s">
        <v>6202</v>
      </c>
      <c r="B1412" t="s">
        <v>6202</v>
      </c>
      <c r="C1412" t="s">
        <v>3360</v>
      </c>
      <c r="D1412">
        <v>0.99</v>
      </c>
      <c r="E1412">
        <v>0.99</v>
      </c>
      <c r="F1412">
        <v>0.99</v>
      </c>
      <c r="G1412">
        <v>0.99</v>
      </c>
      <c r="H1412">
        <v>0.99</v>
      </c>
      <c r="I1412">
        <v>0.99</v>
      </c>
      <c r="J1412">
        <v>0.99</v>
      </c>
      <c r="K1412">
        <v>0.99</v>
      </c>
      <c r="L1412" s="83">
        <v>0.99</v>
      </c>
      <c r="M1412">
        <v>0.99</v>
      </c>
      <c r="N1412">
        <v>0.99</v>
      </c>
      <c r="O1412">
        <v>0.99</v>
      </c>
      <c r="P1412" t="s">
        <v>5319</v>
      </c>
      <c r="Q1412" t="s">
        <v>5317</v>
      </c>
      <c r="R1412" t="s">
        <v>5314</v>
      </c>
      <c r="S1412" t="s">
        <v>5315</v>
      </c>
      <c r="T1412" t="s">
        <v>5315</v>
      </c>
    </row>
    <row r="1413" spans="1:20" x14ac:dyDescent="0.25">
      <c r="A1413" s="83" t="s">
        <v>6203</v>
      </c>
      <c r="B1413" t="s">
        <v>6203</v>
      </c>
      <c r="C1413" t="s">
        <v>3360</v>
      </c>
      <c r="D1413">
        <v>0.99</v>
      </c>
      <c r="E1413">
        <v>0.99</v>
      </c>
      <c r="F1413">
        <v>0.99</v>
      </c>
      <c r="G1413">
        <v>0.99</v>
      </c>
      <c r="H1413">
        <v>0.99</v>
      </c>
      <c r="I1413">
        <v>0.99</v>
      </c>
      <c r="J1413">
        <v>0.99</v>
      </c>
      <c r="K1413">
        <v>0.99</v>
      </c>
      <c r="L1413" s="83">
        <v>0.99</v>
      </c>
      <c r="M1413">
        <v>0.99</v>
      </c>
      <c r="N1413">
        <v>0.99</v>
      </c>
      <c r="O1413">
        <v>0.99</v>
      </c>
      <c r="P1413" t="s">
        <v>5319</v>
      </c>
      <c r="Q1413" t="s">
        <v>5317</v>
      </c>
      <c r="R1413" t="s">
        <v>5314</v>
      </c>
      <c r="S1413" t="s">
        <v>5315</v>
      </c>
      <c r="T1413" t="s">
        <v>5315</v>
      </c>
    </row>
    <row r="1414" spans="1:20" x14ac:dyDescent="0.25">
      <c r="A1414" s="83" t="s">
        <v>6204</v>
      </c>
      <c r="B1414" t="s">
        <v>6204</v>
      </c>
      <c r="C1414" t="s">
        <v>3360</v>
      </c>
      <c r="D1414">
        <v>0.99</v>
      </c>
      <c r="E1414">
        <v>0.99</v>
      </c>
      <c r="F1414">
        <v>0.99</v>
      </c>
      <c r="G1414">
        <v>0.99</v>
      </c>
      <c r="H1414">
        <v>0.99</v>
      </c>
      <c r="I1414">
        <v>0.99</v>
      </c>
      <c r="J1414">
        <v>0.99</v>
      </c>
      <c r="K1414">
        <v>0.99</v>
      </c>
      <c r="L1414" s="83">
        <v>0.99</v>
      </c>
      <c r="M1414">
        <v>0.99</v>
      </c>
      <c r="N1414">
        <v>0.99</v>
      </c>
      <c r="O1414">
        <v>0.99</v>
      </c>
      <c r="P1414" t="s">
        <v>5319</v>
      </c>
      <c r="Q1414" t="s">
        <v>5317</v>
      </c>
      <c r="R1414" t="s">
        <v>5314</v>
      </c>
      <c r="S1414" t="s">
        <v>5315</v>
      </c>
      <c r="T1414" t="s">
        <v>5315</v>
      </c>
    </row>
    <row r="1415" spans="1:20" x14ac:dyDescent="0.25">
      <c r="A1415" s="83" t="s">
        <v>6205</v>
      </c>
      <c r="B1415" t="s">
        <v>6205</v>
      </c>
      <c r="C1415" t="s">
        <v>3360</v>
      </c>
      <c r="D1415">
        <v>0.99</v>
      </c>
      <c r="E1415">
        <v>0.99</v>
      </c>
      <c r="F1415">
        <v>0.99</v>
      </c>
      <c r="G1415">
        <v>0.99</v>
      </c>
      <c r="H1415">
        <v>0.99</v>
      </c>
      <c r="I1415">
        <v>0.99</v>
      </c>
      <c r="J1415">
        <v>0.99</v>
      </c>
      <c r="K1415">
        <v>0.99</v>
      </c>
      <c r="L1415" s="83">
        <v>0.99</v>
      </c>
      <c r="M1415">
        <v>0.99</v>
      </c>
      <c r="N1415">
        <v>0.99</v>
      </c>
      <c r="O1415">
        <v>0.99</v>
      </c>
      <c r="P1415" t="s">
        <v>5319</v>
      </c>
      <c r="Q1415" t="s">
        <v>5317</v>
      </c>
      <c r="R1415" t="s">
        <v>5314</v>
      </c>
      <c r="S1415" t="s">
        <v>5315</v>
      </c>
      <c r="T1415" t="s">
        <v>5315</v>
      </c>
    </row>
    <row r="1416" spans="1:20" x14ac:dyDescent="0.25">
      <c r="A1416" s="83" t="s">
        <v>6206</v>
      </c>
      <c r="B1416" t="s">
        <v>6206</v>
      </c>
      <c r="C1416" t="s">
        <v>3360</v>
      </c>
      <c r="D1416">
        <v>0.99</v>
      </c>
      <c r="E1416">
        <v>0.99</v>
      </c>
      <c r="F1416">
        <v>0.99</v>
      </c>
      <c r="G1416">
        <v>0.99</v>
      </c>
      <c r="H1416">
        <v>0.99</v>
      </c>
      <c r="I1416">
        <v>0.99</v>
      </c>
      <c r="J1416">
        <v>0.99</v>
      </c>
      <c r="K1416">
        <v>0.99</v>
      </c>
      <c r="L1416" s="83">
        <v>0.99</v>
      </c>
      <c r="M1416">
        <v>0.99</v>
      </c>
      <c r="N1416">
        <v>0.99</v>
      </c>
      <c r="O1416">
        <v>0.99</v>
      </c>
      <c r="P1416" t="s">
        <v>5319</v>
      </c>
      <c r="Q1416" t="s">
        <v>5317</v>
      </c>
      <c r="R1416" t="s">
        <v>5314</v>
      </c>
      <c r="S1416" t="s">
        <v>5315</v>
      </c>
      <c r="T1416" t="s">
        <v>5315</v>
      </c>
    </row>
    <row r="1417" spans="1:20" x14ac:dyDescent="0.25">
      <c r="A1417" s="83" t="s">
        <v>6207</v>
      </c>
      <c r="B1417" t="s">
        <v>6207</v>
      </c>
      <c r="C1417" t="s">
        <v>3360</v>
      </c>
      <c r="D1417">
        <v>0.99</v>
      </c>
      <c r="E1417">
        <v>0.99</v>
      </c>
      <c r="F1417">
        <v>0.99</v>
      </c>
      <c r="G1417">
        <v>0.99</v>
      </c>
      <c r="H1417">
        <v>0.99</v>
      </c>
      <c r="I1417">
        <v>0.99</v>
      </c>
      <c r="J1417">
        <v>0.99</v>
      </c>
      <c r="K1417">
        <v>0.99</v>
      </c>
      <c r="L1417" s="83">
        <v>0.99</v>
      </c>
      <c r="M1417">
        <v>0.99</v>
      </c>
      <c r="N1417">
        <v>0.99</v>
      </c>
      <c r="O1417">
        <v>0.99</v>
      </c>
      <c r="P1417" t="s">
        <v>5319</v>
      </c>
      <c r="Q1417" t="s">
        <v>5317</v>
      </c>
      <c r="R1417" t="s">
        <v>5314</v>
      </c>
      <c r="S1417" t="s">
        <v>5315</v>
      </c>
      <c r="T1417" t="s">
        <v>5315</v>
      </c>
    </row>
    <row r="1418" spans="1:20" x14ac:dyDescent="0.25">
      <c r="A1418" s="83" t="s">
        <v>6208</v>
      </c>
      <c r="B1418" t="s">
        <v>6208</v>
      </c>
      <c r="C1418" t="s">
        <v>3360</v>
      </c>
      <c r="D1418">
        <v>0.99</v>
      </c>
      <c r="E1418">
        <v>0.99</v>
      </c>
      <c r="F1418">
        <v>0.99</v>
      </c>
      <c r="G1418">
        <v>0.99</v>
      </c>
      <c r="H1418">
        <v>0.99</v>
      </c>
      <c r="I1418">
        <v>0.99</v>
      </c>
      <c r="J1418">
        <v>0.99</v>
      </c>
      <c r="K1418">
        <v>0.99</v>
      </c>
      <c r="L1418" s="83">
        <v>0.99</v>
      </c>
      <c r="M1418">
        <v>0.99</v>
      </c>
      <c r="N1418">
        <v>0.99</v>
      </c>
      <c r="O1418">
        <v>0.99</v>
      </c>
      <c r="P1418" t="s">
        <v>5319</v>
      </c>
      <c r="Q1418" t="s">
        <v>5317</v>
      </c>
      <c r="R1418" t="s">
        <v>5314</v>
      </c>
      <c r="S1418" t="s">
        <v>5315</v>
      </c>
      <c r="T1418" t="s">
        <v>5315</v>
      </c>
    </row>
    <row r="1419" spans="1:20" x14ac:dyDescent="0.25">
      <c r="A1419" s="83" t="s">
        <v>6209</v>
      </c>
      <c r="B1419" t="s">
        <v>6209</v>
      </c>
      <c r="C1419" t="s">
        <v>3360</v>
      </c>
      <c r="D1419">
        <v>0.99</v>
      </c>
      <c r="E1419">
        <v>0.99</v>
      </c>
      <c r="F1419">
        <v>0.99</v>
      </c>
      <c r="G1419">
        <v>0.99</v>
      </c>
      <c r="H1419">
        <v>0.99</v>
      </c>
      <c r="I1419">
        <v>0.99</v>
      </c>
      <c r="J1419">
        <v>0.99</v>
      </c>
      <c r="K1419">
        <v>0.99</v>
      </c>
      <c r="L1419" s="83">
        <v>0.99</v>
      </c>
      <c r="M1419">
        <v>0.99</v>
      </c>
      <c r="N1419">
        <v>0.99</v>
      </c>
      <c r="O1419">
        <v>0.99</v>
      </c>
      <c r="P1419" t="s">
        <v>5319</v>
      </c>
      <c r="Q1419" t="s">
        <v>5317</v>
      </c>
      <c r="R1419" t="s">
        <v>5314</v>
      </c>
      <c r="S1419" t="s">
        <v>5315</v>
      </c>
      <c r="T1419" t="s">
        <v>5315</v>
      </c>
    </row>
    <row r="1420" spans="1:20" x14ac:dyDescent="0.25">
      <c r="A1420" s="83" t="s">
        <v>6210</v>
      </c>
      <c r="B1420" t="s">
        <v>6210</v>
      </c>
      <c r="C1420" t="s">
        <v>3360</v>
      </c>
      <c r="D1420">
        <v>0.99</v>
      </c>
      <c r="E1420">
        <v>0.99</v>
      </c>
      <c r="F1420">
        <v>0.99</v>
      </c>
      <c r="G1420">
        <v>0.99</v>
      </c>
      <c r="H1420">
        <v>0.99</v>
      </c>
      <c r="I1420">
        <v>0.99</v>
      </c>
      <c r="J1420">
        <v>0.99</v>
      </c>
      <c r="K1420">
        <v>0.99</v>
      </c>
      <c r="L1420" s="83">
        <v>0.99</v>
      </c>
      <c r="M1420">
        <v>0.99</v>
      </c>
      <c r="N1420">
        <v>0.99</v>
      </c>
      <c r="O1420">
        <v>0.99</v>
      </c>
      <c r="P1420" t="s">
        <v>5319</v>
      </c>
      <c r="Q1420" t="s">
        <v>5317</v>
      </c>
      <c r="R1420" t="s">
        <v>5314</v>
      </c>
      <c r="S1420" t="s">
        <v>5315</v>
      </c>
      <c r="T1420" t="s">
        <v>5315</v>
      </c>
    </row>
    <row r="1421" spans="1:20" x14ac:dyDescent="0.25">
      <c r="A1421" s="83" t="s">
        <v>6211</v>
      </c>
      <c r="B1421" t="s">
        <v>6211</v>
      </c>
      <c r="C1421" t="s">
        <v>3360</v>
      </c>
      <c r="D1421">
        <v>9.99</v>
      </c>
      <c r="E1421">
        <v>9.99</v>
      </c>
      <c r="F1421">
        <v>9.99</v>
      </c>
      <c r="G1421">
        <v>9.99</v>
      </c>
      <c r="H1421">
        <v>9.99</v>
      </c>
      <c r="I1421">
        <v>9.99</v>
      </c>
      <c r="J1421">
        <v>9.99</v>
      </c>
      <c r="K1421">
        <v>9.99</v>
      </c>
      <c r="L1421" s="83">
        <v>9.99</v>
      </c>
      <c r="M1421">
        <v>9.99</v>
      </c>
      <c r="N1421">
        <v>9.99</v>
      </c>
      <c r="O1421">
        <v>9.99</v>
      </c>
      <c r="P1421" t="s">
        <v>5319</v>
      </c>
      <c r="Q1421" t="s">
        <v>5317</v>
      </c>
      <c r="R1421" t="s">
        <v>5314</v>
      </c>
      <c r="S1421" t="s">
        <v>5315</v>
      </c>
      <c r="T1421" t="s">
        <v>5315</v>
      </c>
    </row>
    <row r="1422" spans="1:20" x14ac:dyDescent="0.25">
      <c r="A1422" s="83" t="s">
        <v>6212</v>
      </c>
      <c r="B1422" t="s">
        <v>6212</v>
      </c>
      <c r="C1422" t="s">
        <v>3360</v>
      </c>
      <c r="D1422">
        <v>0.99</v>
      </c>
      <c r="E1422">
        <v>0.99</v>
      </c>
      <c r="F1422">
        <v>0.99</v>
      </c>
      <c r="G1422">
        <v>0.99</v>
      </c>
      <c r="H1422">
        <v>0.99</v>
      </c>
      <c r="I1422">
        <v>0.99</v>
      </c>
      <c r="J1422">
        <v>0.99</v>
      </c>
      <c r="K1422">
        <v>0.99</v>
      </c>
      <c r="L1422" s="83">
        <v>0.99</v>
      </c>
      <c r="M1422">
        <v>0.99</v>
      </c>
      <c r="N1422">
        <v>0.99</v>
      </c>
      <c r="O1422">
        <v>0.99</v>
      </c>
      <c r="P1422" t="s">
        <v>5319</v>
      </c>
      <c r="Q1422" t="s">
        <v>5317</v>
      </c>
      <c r="R1422" t="s">
        <v>5314</v>
      </c>
      <c r="S1422" t="s">
        <v>5315</v>
      </c>
      <c r="T1422" t="s">
        <v>5315</v>
      </c>
    </row>
    <row r="1423" spans="1:20" x14ac:dyDescent="0.25">
      <c r="A1423" s="83" t="s">
        <v>3680</v>
      </c>
      <c r="B1423" t="s">
        <v>3681</v>
      </c>
      <c r="C1423" t="s">
        <v>3466</v>
      </c>
      <c r="D1423">
        <v>324.60000000000002</v>
      </c>
      <c r="E1423">
        <v>322.88</v>
      </c>
      <c r="F1423">
        <v>321.97000000000003</v>
      </c>
      <c r="G1423">
        <v>319.83999999999997</v>
      </c>
      <c r="H1423">
        <v>317.11</v>
      </c>
      <c r="I1423">
        <v>310.85000000000002</v>
      </c>
      <c r="J1423">
        <v>308.55</v>
      </c>
      <c r="K1423">
        <v>309.51</v>
      </c>
      <c r="L1423" s="83">
        <v>314.33999999999997</v>
      </c>
      <c r="M1423">
        <v>319.52999999999997</v>
      </c>
      <c r="N1423">
        <v>323.87</v>
      </c>
      <c r="O1423">
        <v>325.89999999999998</v>
      </c>
      <c r="P1423" t="s">
        <v>5319</v>
      </c>
      <c r="Q1423" t="s">
        <v>5313</v>
      </c>
      <c r="R1423" t="s">
        <v>5314</v>
      </c>
      <c r="S1423" t="s">
        <v>5315</v>
      </c>
      <c r="T1423" t="s">
        <v>5315</v>
      </c>
    </row>
    <row r="1424" spans="1:20" x14ac:dyDescent="0.25">
      <c r="A1424" s="83" t="s">
        <v>673</v>
      </c>
      <c r="B1424" t="s">
        <v>672</v>
      </c>
      <c r="C1424" t="s">
        <v>130</v>
      </c>
      <c r="D1424">
        <v>0.6</v>
      </c>
      <c r="E1424">
        <v>0.45</v>
      </c>
      <c r="F1424">
        <v>2.7</v>
      </c>
      <c r="G1424">
        <v>2.25</v>
      </c>
      <c r="H1424">
        <v>2.4</v>
      </c>
      <c r="I1424">
        <v>4.6500000000000004</v>
      </c>
      <c r="J1424">
        <v>5.85</v>
      </c>
      <c r="K1424">
        <v>4.05</v>
      </c>
      <c r="L1424" s="83">
        <v>2.1</v>
      </c>
      <c r="M1424">
        <v>0.3</v>
      </c>
      <c r="N1424">
        <v>0.3</v>
      </c>
      <c r="O1424">
        <v>0</v>
      </c>
      <c r="P1424" t="s">
        <v>5312</v>
      </c>
      <c r="Q1424" t="s">
        <v>5313</v>
      </c>
      <c r="R1424" t="s">
        <v>5314</v>
      </c>
      <c r="S1424" t="s">
        <v>5315</v>
      </c>
      <c r="T1424" t="s">
        <v>5315</v>
      </c>
    </row>
    <row r="1425" spans="1:20" x14ac:dyDescent="0.25">
      <c r="A1425" s="83" t="s">
        <v>7258</v>
      </c>
      <c r="B1425" t="s">
        <v>7256</v>
      </c>
      <c r="C1425" t="s">
        <v>130</v>
      </c>
      <c r="D1425">
        <v>0</v>
      </c>
      <c r="E1425">
        <v>0</v>
      </c>
      <c r="F1425">
        <v>0</v>
      </c>
      <c r="G1425">
        <v>0</v>
      </c>
      <c r="H1425">
        <v>0</v>
      </c>
      <c r="I1425">
        <v>0</v>
      </c>
      <c r="J1425">
        <v>0</v>
      </c>
      <c r="K1425">
        <v>0</v>
      </c>
      <c r="L1425" s="83">
        <v>0</v>
      </c>
      <c r="M1425">
        <v>0</v>
      </c>
      <c r="N1425">
        <v>0</v>
      </c>
      <c r="O1425">
        <v>0</v>
      </c>
      <c r="P1425" t="s">
        <v>5312</v>
      </c>
      <c r="Q1425" t="s">
        <v>5313</v>
      </c>
      <c r="R1425" t="s">
        <v>5318</v>
      </c>
      <c r="S1425" t="s">
        <v>5315</v>
      </c>
    </row>
    <row r="1426" spans="1:20" x14ac:dyDescent="0.25">
      <c r="A1426" s="83" t="s">
        <v>670</v>
      </c>
      <c r="B1426" t="s">
        <v>669</v>
      </c>
      <c r="C1426" t="s">
        <v>130</v>
      </c>
      <c r="D1426">
        <v>0.6</v>
      </c>
      <c r="E1426">
        <v>0.45</v>
      </c>
      <c r="F1426">
        <v>2.7</v>
      </c>
      <c r="G1426">
        <v>2.25</v>
      </c>
      <c r="H1426">
        <v>2.4</v>
      </c>
      <c r="I1426">
        <v>4.6500000000000004</v>
      </c>
      <c r="J1426">
        <v>5.85</v>
      </c>
      <c r="K1426">
        <v>4.05</v>
      </c>
      <c r="L1426" s="83">
        <v>2.1</v>
      </c>
      <c r="M1426">
        <v>0.3</v>
      </c>
      <c r="N1426">
        <v>0.3</v>
      </c>
      <c r="O1426">
        <v>0</v>
      </c>
      <c r="P1426" t="s">
        <v>5312</v>
      </c>
      <c r="Q1426" t="s">
        <v>5313</v>
      </c>
      <c r="R1426" t="s">
        <v>5314</v>
      </c>
      <c r="S1426" t="s">
        <v>5315</v>
      </c>
      <c r="T1426" t="s">
        <v>5315</v>
      </c>
    </row>
    <row r="1427" spans="1:20" x14ac:dyDescent="0.25">
      <c r="A1427" s="83" t="s">
        <v>6213</v>
      </c>
      <c r="B1427" t="s">
        <v>6213</v>
      </c>
      <c r="C1427" t="s">
        <v>3360</v>
      </c>
      <c r="D1427">
        <v>0.99</v>
      </c>
      <c r="E1427">
        <v>0.99</v>
      </c>
      <c r="F1427">
        <v>0.99</v>
      </c>
      <c r="G1427">
        <v>0.99</v>
      </c>
      <c r="H1427">
        <v>0.99</v>
      </c>
      <c r="I1427">
        <v>0.99</v>
      </c>
      <c r="J1427">
        <v>0.99</v>
      </c>
      <c r="K1427">
        <v>0.99</v>
      </c>
      <c r="L1427" s="83">
        <v>0.99</v>
      </c>
      <c r="M1427">
        <v>0.99</v>
      </c>
      <c r="N1427">
        <v>0.99</v>
      </c>
      <c r="O1427">
        <v>0.99</v>
      </c>
      <c r="P1427" t="s">
        <v>5319</v>
      </c>
      <c r="Q1427" t="s">
        <v>5317</v>
      </c>
      <c r="R1427" t="s">
        <v>5314</v>
      </c>
      <c r="S1427" t="s">
        <v>5315</v>
      </c>
      <c r="T1427" t="s">
        <v>5315</v>
      </c>
    </row>
    <row r="1428" spans="1:20" x14ac:dyDescent="0.25">
      <c r="A1428" s="83" t="s">
        <v>6214</v>
      </c>
      <c r="B1428" t="s">
        <v>6214</v>
      </c>
      <c r="C1428" t="s">
        <v>3360</v>
      </c>
      <c r="D1428">
        <v>0</v>
      </c>
      <c r="E1428">
        <v>0</v>
      </c>
      <c r="F1428">
        <v>0</v>
      </c>
      <c r="G1428">
        <v>0</v>
      </c>
      <c r="H1428">
        <v>0.02</v>
      </c>
      <c r="I1428">
        <v>0.04</v>
      </c>
      <c r="J1428">
        <v>0.06</v>
      </c>
      <c r="K1428">
        <v>0.06</v>
      </c>
      <c r="L1428" s="83">
        <v>0.03</v>
      </c>
      <c r="M1428">
        <v>0.02</v>
      </c>
      <c r="N1428">
        <v>0</v>
      </c>
      <c r="O1428">
        <v>0</v>
      </c>
      <c r="P1428" t="s">
        <v>5319</v>
      </c>
      <c r="Q1428" t="s">
        <v>5317</v>
      </c>
      <c r="R1428" t="s">
        <v>5314</v>
      </c>
      <c r="S1428" t="s">
        <v>5315</v>
      </c>
      <c r="T1428" t="s">
        <v>5315</v>
      </c>
    </row>
    <row r="1429" spans="1:20" x14ac:dyDescent="0.25">
      <c r="A1429" s="83" t="s">
        <v>4825</v>
      </c>
      <c r="B1429" t="s">
        <v>4825</v>
      </c>
      <c r="C1429" t="s">
        <v>3360</v>
      </c>
      <c r="D1429">
        <v>1</v>
      </c>
      <c r="E1429">
        <v>1</v>
      </c>
      <c r="F1429">
        <v>1</v>
      </c>
      <c r="G1429">
        <v>1</v>
      </c>
      <c r="H1429">
        <v>1</v>
      </c>
      <c r="I1429">
        <v>1</v>
      </c>
      <c r="J1429">
        <v>1</v>
      </c>
      <c r="K1429">
        <v>1</v>
      </c>
      <c r="L1429" s="83">
        <v>1</v>
      </c>
      <c r="M1429">
        <v>1</v>
      </c>
      <c r="N1429">
        <v>1</v>
      </c>
      <c r="O1429">
        <v>1</v>
      </c>
      <c r="P1429" t="s">
        <v>5319</v>
      </c>
      <c r="Q1429" t="s">
        <v>5317</v>
      </c>
      <c r="R1429" t="s">
        <v>5314</v>
      </c>
      <c r="S1429" t="s">
        <v>5315</v>
      </c>
      <c r="T1429" t="s">
        <v>5315</v>
      </c>
    </row>
    <row r="1430" spans="1:20" x14ac:dyDescent="0.25">
      <c r="A1430" s="83" t="s">
        <v>6215</v>
      </c>
      <c r="B1430" t="s">
        <v>6215</v>
      </c>
      <c r="C1430" t="s">
        <v>3360</v>
      </c>
      <c r="D1430">
        <v>0.99</v>
      </c>
      <c r="E1430">
        <v>0.99</v>
      </c>
      <c r="F1430">
        <v>0.99</v>
      </c>
      <c r="G1430">
        <v>0.99</v>
      </c>
      <c r="H1430">
        <v>0.99</v>
      </c>
      <c r="I1430">
        <v>0.99</v>
      </c>
      <c r="J1430">
        <v>0.99</v>
      </c>
      <c r="K1430">
        <v>0.99</v>
      </c>
      <c r="L1430" s="83">
        <v>0.99</v>
      </c>
      <c r="M1430">
        <v>0.99</v>
      </c>
      <c r="N1430">
        <v>0.99</v>
      </c>
      <c r="O1430">
        <v>0.99</v>
      </c>
      <c r="P1430" t="s">
        <v>5319</v>
      </c>
      <c r="Q1430" t="s">
        <v>5317</v>
      </c>
      <c r="R1430" t="s">
        <v>5314</v>
      </c>
      <c r="S1430" t="s">
        <v>5315</v>
      </c>
      <c r="T1430" t="s">
        <v>5315</v>
      </c>
    </row>
    <row r="1431" spans="1:20" x14ac:dyDescent="0.25">
      <c r="A1431" s="83" t="s">
        <v>6216</v>
      </c>
      <c r="B1431" t="s">
        <v>6216</v>
      </c>
      <c r="C1431" t="s">
        <v>3360</v>
      </c>
      <c r="D1431">
        <v>0.99</v>
      </c>
      <c r="E1431">
        <v>0.99</v>
      </c>
      <c r="F1431">
        <v>0.99</v>
      </c>
      <c r="G1431">
        <v>0.99</v>
      </c>
      <c r="H1431">
        <v>0.99</v>
      </c>
      <c r="I1431">
        <v>0.99</v>
      </c>
      <c r="J1431">
        <v>0.99</v>
      </c>
      <c r="K1431">
        <v>0.99</v>
      </c>
      <c r="L1431" s="83">
        <v>0.99</v>
      </c>
      <c r="M1431">
        <v>0.99</v>
      </c>
      <c r="N1431">
        <v>0.99</v>
      </c>
      <c r="O1431">
        <v>0.99</v>
      </c>
      <c r="P1431" t="s">
        <v>5319</v>
      </c>
      <c r="Q1431" t="s">
        <v>5317</v>
      </c>
      <c r="R1431" t="s">
        <v>5314</v>
      </c>
      <c r="S1431" t="s">
        <v>5315</v>
      </c>
      <c r="T1431" t="s">
        <v>5315</v>
      </c>
    </row>
    <row r="1432" spans="1:20" x14ac:dyDescent="0.25">
      <c r="A1432" s="83" t="s">
        <v>6217</v>
      </c>
      <c r="B1432" t="s">
        <v>6217</v>
      </c>
      <c r="C1432" t="s">
        <v>3360</v>
      </c>
      <c r="D1432">
        <v>0.99</v>
      </c>
      <c r="E1432">
        <v>0.99</v>
      </c>
      <c r="F1432">
        <v>0.99</v>
      </c>
      <c r="G1432">
        <v>0.99</v>
      </c>
      <c r="H1432">
        <v>0.99</v>
      </c>
      <c r="I1432">
        <v>0.99</v>
      </c>
      <c r="J1432">
        <v>0.99</v>
      </c>
      <c r="K1432">
        <v>0.99</v>
      </c>
      <c r="L1432" s="83">
        <v>0.99</v>
      </c>
      <c r="M1432">
        <v>0.99</v>
      </c>
      <c r="N1432">
        <v>0.99</v>
      </c>
      <c r="O1432">
        <v>0.99</v>
      </c>
      <c r="P1432" t="s">
        <v>5319</v>
      </c>
      <c r="Q1432" t="s">
        <v>5317</v>
      </c>
      <c r="R1432" t="s">
        <v>5314</v>
      </c>
      <c r="S1432" t="s">
        <v>5315</v>
      </c>
      <c r="T1432" t="s">
        <v>5315</v>
      </c>
    </row>
    <row r="1433" spans="1:20" x14ac:dyDescent="0.25">
      <c r="A1433" s="83" t="s">
        <v>6218</v>
      </c>
      <c r="B1433" t="s">
        <v>6218</v>
      </c>
      <c r="C1433" t="s">
        <v>3360</v>
      </c>
      <c r="D1433">
        <v>0.99</v>
      </c>
      <c r="E1433">
        <v>0.99</v>
      </c>
      <c r="F1433">
        <v>0.99</v>
      </c>
      <c r="G1433">
        <v>0.99</v>
      </c>
      <c r="H1433">
        <v>0.99</v>
      </c>
      <c r="I1433">
        <v>0.99</v>
      </c>
      <c r="J1433">
        <v>0.99</v>
      </c>
      <c r="K1433">
        <v>0.99</v>
      </c>
      <c r="L1433" s="83">
        <v>0.99</v>
      </c>
      <c r="M1433">
        <v>0.99</v>
      </c>
      <c r="N1433">
        <v>0.99</v>
      </c>
      <c r="O1433">
        <v>0.99</v>
      </c>
      <c r="P1433" t="s">
        <v>5319</v>
      </c>
      <c r="Q1433" t="s">
        <v>5317</v>
      </c>
      <c r="R1433" t="s">
        <v>5314</v>
      </c>
      <c r="S1433" t="s">
        <v>5315</v>
      </c>
      <c r="T1433" t="s">
        <v>5315</v>
      </c>
    </row>
    <row r="1434" spans="1:20" x14ac:dyDescent="0.25">
      <c r="A1434" s="83" t="s">
        <v>4830</v>
      </c>
      <c r="B1434" t="s">
        <v>4830</v>
      </c>
      <c r="C1434" t="s">
        <v>3360</v>
      </c>
      <c r="D1434">
        <v>0.34</v>
      </c>
      <c r="E1434">
        <v>0.33</v>
      </c>
      <c r="F1434">
        <v>0.34</v>
      </c>
      <c r="G1434">
        <v>0.44</v>
      </c>
      <c r="H1434">
        <v>0.43</v>
      </c>
      <c r="I1434">
        <v>0.75</v>
      </c>
      <c r="J1434">
        <v>1.04</v>
      </c>
      <c r="K1434">
        <v>1.1000000000000001</v>
      </c>
      <c r="L1434" s="83">
        <v>0.67</v>
      </c>
      <c r="M1434">
        <v>0.5</v>
      </c>
      <c r="N1434">
        <v>0.38</v>
      </c>
      <c r="O1434">
        <v>0.35</v>
      </c>
      <c r="P1434" t="s">
        <v>5319</v>
      </c>
      <c r="Q1434" t="s">
        <v>5317</v>
      </c>
      <c r="R1434" t="s">
        <v>5314</v>
      </c>
      <c r="S1434" t="s">
        <v>5315</v>
      </c>
      <c r="T1434" t="s">
        <v>5315</v>
      </c>
    </row>
    <row r="1435" spans="1:20" x14ac:dyDescent="0.25">
      <c r="A1435" s="83" t="s">
        <v>4831</v>
      </c>
      <c r="B1435" t="s">
        <v>4831</v>
      </c>
      <c r="C1435" t="s">
        <v>3360</v>
      </c>
      <c r="D1435">
        <v>3</v>
      </c>
      <c r="E1435">
        <v>3</v>
      </c>
      <c r="F1435">
        <v>3</v>
      </c>
      <c r="G1435">
        <v>3</v>
      </c>
      <c r="H1435">
        <v>3</v>
      </c>
      <c r="I1435">
        <v>3</v>
      </c>
      <c r="J1435">
        <v>3</v>
      </c>
      <c r="K1435">
        <v>3</v>
      </c>
      <c r="L1435" s="83">
        <v>3</v>
      </c>
      <c r="M1435">
        <v>3</v>
      </c>
      <c r="N1435">
        <v>3</v>
      </c>
      <c r="O1435">
        <v>3</v>
      </c>
      <c r="P1435" t="s">
        <v>5319</v>
      </c>
      <c r="Q1435" t="s">
        <v>5317</v>
      </c>
      <c r="R1435" t="s">
        <v>5314</v>
      </c>
      <c r="S1435" t="s">
        <v>5315</v>
      </c>
      <c r="T1435" t="s">
        <v>5315</v>
      </c>
    </row>
    <row r="1436" spans="1:20" x14ac:dyDescent="0.25">
      <c r="A1436" s="83" t="s">
        <v>4832</v>
      </c>
      <c r="B1436" t="s">
        <v>4832</v>
      </c>
      <c r="C1436" t="s">
        <v>3360</v>
      </c>
      <c r="D1436">
        <v>3</v>
      </c>
      <c r="E1436">
        <v>3</v>
      </c>
      <c r="F1436">
        <v>3</v>
      </c>
      <c r="G1436">
        <v>3</v>
      </c>
      <c r="H1436">
        <v>3</v>
      </c>
      <c r="I1436">
        <v>3</v>
      </c>
      <c r="J1436">
        <v>3</v>
      </c>
      <c r="K1436">
        <v>3</v>
      </c>
      <c r="L1436" s="83">
        <v>3</v>
      </c>
      <c r="M1436">
        <v>3</v>
      </c>
      <c r="N1436">
        <v>3</v>
      </c>
      <c r="O1436">
        <v>3</v>
      </c>
      <c r="P1436" t="s">
        <v>5319</v>
      </c>
      <c r="Q1436" t="s">
        <v>5317</v>
      </c>
      <c r="R1436" t="s">
        <v>5314</v>
      </c>
      <c r="S1436" t="s">
        <v>5315</v>
      </c>
      <c r="T1436" t="s">
        <v>5315</v>
      </c>
    </row>
    <row r="1437" spans="1:20" x14ac:dyDescent="0.25">
      <c r="A1437" s="83" t="s">
        <v>6219</v>
      </c>
      <c r="B1437" t="s">
        <v>6220</v>
      </c>
      <c r="C1437" t="s">
        <v>3360</v>
      </c>
      <c r="D1437">
        <v>1.6</v>
      </c>
      <c r="E1437">
        <v>1.6</v>
      </c>
      <c r="F1437">
        <v>1.6</v>
      </c>
      <c r="G1437">
        <v>1.6</v>
      </c>
      <c r="H1437">
        <v>1.6</v>
      </c>
      <c r="I1437">
        <v>1.8</v>
      </c>
      <c r="J1437">
        <v>1.8</v>
      </c>
      <c r="K1437">
        <v>1.8</v>
      </c>
      <c r="L1437" s="83">
        <v>1.8</v>
      </c>
      <c r="M1437">
        <v>1.8</v>
      </c>
      <c r="N1437">
        <v>1.8</v>
      </c>
      <c r="O1437">
        <v>1.8</v>
      </c>
      <c r="P1437" t="s">
        <v>5319</v>
      </c>
      <c r="Q1437" t="s">
        <v>5317</v>
      </c>
      <c r="R1437" t="s">
        <v>5314</v>
      </c>
      <c r="S1437" t="s">
        <v>5315</v>
      </c>
      <c r="T1437" t="s">
        <v>5315</v>
      </c>
    </row>
    <row r="1438" spans="1:20" x14ac:dyDescent="0.25">
      <c r="A1438" s="83" t="s">
        <v>6221</v>
      </c>
      <c r="B1438" t="s">
        <v>6222</v>
      </c>
      <c r="C1438" t="s">
        <v>3360</v>
      </c>
      <c r="D1438">
        <v>0.2</v>
      </c>
      <c r="E1438">
        <v>0.2</v>
      </c>
      <c r="F1438">
        <v>0.2</v>
      </c>
      <c r="G1438">
        <v>0.2</v>
      </c>
      <c r="H1438">
        <v>0.2</v>
      </c>
      <c r="I1438">
        <v>0.3</v>
      </c>
      <c r="J1438">
        <v>1.5</v>
      </c>
      <c r="K1438">
        <v>1.5</v>
      </c>
      <c r="L1438" s="83">
        <v>1.5</v>
      </c>
      <c r="M1438">
        <v>1.5</v>
      </c>
      <c r="N1438">
        <v>1.5</v>
      </c>
      <c r="O1438">
        <v>1.5</v>
      </c>
      <c r="P1438" t="s">
        <v>5319</v>
      </c>
      <c r="Q1438" t="s">
        <v>5317</v>
      </c>
      <c r="R1438" t="s">
        <v>5314</v>
      </c>
      <c r="S1438" t="s">
        <v>5315</v>
      </c>
      <c r="T1438" t="s">
        <v>5315</v>
      </c>
    </row>
    <row r="1439" spans="1:20" x14ac:dyDescent="0.25">
      <c r="A1439" s="83" t="s">
        <v>6223</v>
      </c>
      <c r="B1439" t="s">
        <v>6224</v>
      </c>
      <c r="C1439" t="s">
        <v>3360</v>
      </c>
      <c r="D1439">
        <v>0.3</v>
      </c>
      <c r="E1439">
        <v>0.3</v>
      </c>
      <c r="F1439">
        <v>0.3</v>
      </c>
      <c r="G1439">
        <v>0.3</v>
      </c>
      <c r="H1439">
        <v>0.3</v>
      </c>
      <c r="I1439">
        <v>0.4</v>
      </c>
      <c r="J1439">
        <v>1</v>
      </c>
      <c r="K1439">
        <v>1</v>
      </c>
      <c r="L1439" s="83">
        <v>1</v>
      </c>
      <c r="M1439">
        <v>1</v>
      </c>
      <c r="N1439">
        <v>1</v>
      </c>
      <c r="O1439">
        <v>1</v>
      </c>
      <c r="P1439" t="s">
        <v>5319</v>
      </c>
      <c r="Q1439" t="s">
        <v>5317</v>
      </c>
      <c r="R1439" t="s">
        <v>5314</v>
      </c>
      <c r="S1439" t="s">
        <v>5315</v>
      </c>
      <c r="T1439" t="s">
        <v>5315</v>
      </c>
    </row>
    <row r="1440" spans="1:20" x14ac:dyDescent="0.25">
      <c r="A1440" s="83" t="s">
        <v>6225</v>
      </c>
      <c r="B1440" t="s">
        <v>6226</v>
      </c>
      <c r="C1440" t="s">
        <v>3360</v>
      </c>
      <c r="D1440">
        <v>0.3</v>
      </c>
      <c r="E1440">
        <v>0.3</v>
      </c>
      <c r="F1440">
        <v>0.3</v>
      </c>
      <c r="G1440">
        <v>0.3</v>
      </c>
      <c r="H1440">
        <v>0.3</v>
      </c>
      <c r="I1440">
        <v>0.4</v>
      </c>
      <c r="J1440">
        <v>0.6</v>
      </c>
      <c r="K1440">
        <v>0.6</v>
      </c>
      <c r="L1440" s="83">
        <v>0.6</v>
      </c>
      <c r="M1440">
        <v>0.6</v>
      </c>
      <c r="N1440">
        <v>0.6</v>
      </c>
      <c r="O1440">
        <v>0.6</v>
      </c>
      <c r="P1440" t="s">
        <v>5319</v>
      </c>
      <c r="Q1440" t="s">
        <v>5317</v>
      </c>
      <c r="R1440" t="s">
        <v>5314</v>
      </c>
      <c r="S1440" t="s">
        <v>5315</v>
      </c>
      <c r="T1440" t="s">
        <v>5315</v>
      </c>
    </row>
    <row r="1441" spans="1:20" x14ac:dyDescent="0.25">
      <c r="A1441" s="83" t="s">
        <v>6227</v>
      </c>
      <c r="B1441" t="s">
        <v>6228</v>
      </c>
      <c r="C1441" t="s">
        <v>3360</v>
      </c>
      <c r="D1441">
        <v>0.1</v>
      </c>
      <c r="E1441">
        <v>0.1</v>
      </c>
      <c r="F1441">
        <v>0.1</v>
      </c>
      <c r="G1441">
        <v>0.1</v>
      </c>
      <c r="H1441">
        <v>0.2</v>
      </c>
      <c r="I1441">
        <v>0.2</v>
      </c>
      <c r="J1441">
        <v>0.2</v>
      </c>
      <c r="K1441">
        <v>0.2</v>
      </c>
      <c r="L1441" s="83">
        <v>0.2</v>
      </c>
      <c r="M1441">
        <v>0.2</v>
      </c>
      <c r="N1441">
        <v>0.2</v>
      </c>
      <c r="O1441">
        <v>0.2</v>
      </c>
      <c r="P1441" t="s">
        <v>5319</v>
      </c>
      <c r="Q1441" t="s">
        <v>5317</v>
      </c>
      <c r="R1441" t="s">
        <v>5314</v>
      </c>
      <c r="S1441" t="s">
        <v>5315</v>
      </c>
      <c r="T1441" t="s">
        <v>5315</v>
      </c>
    </row>
    <row r="1442" spans="1:20" x14ac:dyDescent="0.25">
      <c r="A1442" s="83" t="s">
        <v>6229</v>
      </c>
      <c r="B1442" t="s">
        <v>6229</v>
      </c>
      <c r="C1442" t="s">
        <v>3360</v>
      </c>
      <c r="D1442">
        <v>0.99</v>
      </c>
      <c r="E1442">
        <v>0.99</v>
      </c>
      <c r="F1442">
        <v>0.99</v>
      </c>
      <c r="G1442">
        <v>0.99</v>
      </c>
      <c r="H1442">
        <v>0.99</v>
      </c>
      <c r="I1442">
        <v>0.99</v>
      </c>
      <c r="J1442">
        <v>0.99</v>
      </c>
      <c r="K1442">
        <v>0.99</v>
      </c>
      <c r="L1442" s="83">
        <v>0.99</v>
      </c>
      <c r="M1442">
        <v>0.99</v>
      </c>
      <c r="N1442">
        <v>0.99</v>
      </c>
      <c r="O1442">
        <v>0.99</v>
      </c>
      <c r="P1442" t="s">
        <v>5319</v>
      </c>
      <c r="Q1442" t="s">
        <v>5317</v>
      </c>
      <c r="R1442" t="s">
        <v>5314</v>
      </c>
      <c r="S1442" t="s">
        <v>5315</v>
      </c>
      <c r="T1442" t="s">
        <v>5315</v>
      </c>
    </row>
    <row r="1443" spans="1:20" x14ac:dyDescent="0.25">
      <c r="A1443" s="83" t="s">
        <v>6230</v>
      </c>
      <c r="B1443" t="s">
        <v>6230</v>
      </c>
      <c r="C1443" t="s">
        <v>3360</v>
      </c>
      <c r="D1443">
        <v>0.99</v>
      </c>
      <c r="E1443">
        <v>0.99</v>
      </c>
      <c r="F1443">
        <v>0.99</v>
      </c>
      <c r="G1443">
        <v>0.99</v>
      </c>
      <c r="H1443">
        <v>0.99</v>
      </c>
      <c r="I1443">
        <v>0.99</v>
      </c>
      <c r="J1443">
        <v>0.99</v>
      </c>
      <c r="K1443">
        <v>0.99</v>
      </c>
      <c r="L1443" s="83">
        <v>0.99</v>
      </c>
      <c r="M1443">
        <v>0.99</v>
      </c>
      <c r="N1443">
        <v>0.99</v>
      </c>
      <c r="O1443">
        <v>0.99</v>
      </c>
      <c r="P1443" t="s">
        <v>5319</v>
      </c>
      <c r="Q1443" t="s">
        <v>5317</v>
      </c>
      <c r="R1443" t="s">
        <v>5314</v>
      </c>
      <c r="S1443" t="s">
        <v>5315</v>
      </c>
      <c r="T1443" t="s">
        <v>5315</v>
      </c>
    </row>
    <row r="1444" spans="1:20" x14ac:dyDescent="0.25">
      <c r="A1444" s="83" t="s">
        <v>6231</v>
      </c>
      <c r="B1444" t="s">
        <v>6231</v>
      </c>
      <c r="C1444" t="s">
        <v>3360</v>
      </c>
      <c r="D1444">
        <v>0.99</v>
      </c>
      <c r="E1444">
        <v>0.99</v>
      </c>
      <c r="F1444">
        <v>0.99</v>
      </c>
      <c r="G1444">
        <v>0.99</v>
      </c>
      <c r="H1444">
        <v>0.99</v>
      </c>
      <c r="I1444">
        <v>0.99</v>
      </c>
      <c r="J1444">
        <v>0.99</v>
      </c>
      <c r="K1444">
        <v>0.99</v>
      </c>
      <c r="L1444" s="83">
        <v>0.99</v>
      </c>
      <c r="M1444">
        <v>0.99</v>
      </c>
      <c r="N1444">
        <v>0.99</v>
      </c>
      <c r="O1444">
        <v>0.99</v>
      </c>
      <c r="P1444" t="s">
        <v>5319</v>
      </c>
      <c r="Q1444" t="s">
        <v>5317</v>
      </c>
      <c r="R1444" t="s">
        <v>5314</v>
      </c>
      <c r="S1444" t="s">
        <v>5315</v>
      </c>
      <c r="T1444" t="s">
        <v>5315</v>
      </c>
    </row>
    <row r="1445" spans="1:20" x14ac:dyDescent="0.25">
      <c r="A1445" s="83" t="s">
        <v>6232</v>
      </c>
      <c r="B1445" t="s">
        <v>6232</v>
      </c>
      <c r="C1445" t="s">
        <v>3360</v>
      </c>
      <c r="D1445">
        <v>0.99</v>
      </c>
      <c r="E1445">
        <v>0.99</v>
      </c>
      <c r="F1445">
        <v>0.99</v>
      </c>
      <c r="G1445">
        <v>0.99</v>
      </c>
      <c r="H1445">
        <v>0.99</v>
      </c>
      <c r="I1445">
        <v>0.99</v>
      </c>
      <c r="J1445">
        <v>0.99</v>
      </c>
      <c r="K1445">
        <v>0.99</v>
      </c>
      <c r="L1445" s="83">
        <v>0.99</v>
      </c>
      <c r="M1445">
        <v>0.99</v>
      </c>
      <c r="N1445">
        <v>0.99</v>
      </c>
      <c r="O1445">
        <v>0.99</v>
      </c>
      <c r="P1445" t="s">
        <v>5319</v>
      </c>
      <c r="Q1445" t="s">
        <v>5317</v>
      </c>
      <c r="R1445" t="s">
        <v>5314</v>
      </c>
      <c r="S1445" t="s">
        <v>5315</v>
      </c>
      <c r="T1445" t="s">
        <v>5315</v>
      </c>
    </row>
    <row r="1446" spans="1:20" x14ac:dyDescent="0.25">
      <c r="A1446" s="83" t="s">
        <v>6233</v>
      </c>
      <c r="B1446" t="s">
        <v>6233</v>
      </c>
      <c r="C1446" t="s">
        <v>3360</v>
      </c>
      <c r="D1446">
        <v>0.99</v>
      </c>
      <c r="E1446">
        <v>0.99</v>
      </c>
      <c r="F1446">
        <v>0.99</v>
      </c>
      <c r="G1446">
        <v>0.99</v>
      </c>
      <c r="H1446">
        <v>0.99</v>
      </c>
      <c r="I1446">
        <v>0.99</v>
      </c>
      <c r="J1446">
        <v>0.99</v>
      </c>
      <c r="K1446">
        <v>0.99</v>
      </c>
      <c r="L1446" s="83">
        <v>0.99</v>
      </c>
      <c r="M1446">
        <v>0.99</v>
      </c>
      <c r="N1446">
        <v>0.99</v>
      </c>
      <c r="O1446">
        <v>0.99</v>
      </c>
      <c r="P1446" t="s">
        <v>5319</v>
      </c>
      <c r="Q1446" t="s">
        <v>5317</v>
      </c>
      <c r="R1446" t="s">
        <v>5314</v>
      </c>
      <c r="S1446" t="s">
        <v>5315</v>
      </c>
      <c r="T1446" t="s">
        <v>5315</v>
      </c>
    </row>
    <row r="1447" spans="1:20" x14ac:dyDescent="0.25">
      <c r="A1447" s="83" t="s">
        <v>6234</v>
      </c>
      <c r="B1447" t="s">
        <v>6234</v>
      </c>
      <c r="C1447" t="s">
        <v>3360</v>
      </c>
      <c r="D1447">
        <v>0.99</v>
      </c>
      <c r="E1447">
        <v>0.99</v>
      </c>
      <c r="F1447">
        <v>0.99</v>
      </c>
      <c r="G1447">
        <v>0.99</v>
      </c>
      <c r="H1447">
        <v>0.99</v>
      </c>
      <c r="I1447">
        <v>0.99</v>
      </c>
      <c r="J1447">
        <v>0.99</v>
      </c>
      <c r="K1447">
        <v>0.99</v>
      </c>
      <c r="L1447" s="83">
        <v>0.99</v>
      </c>
      <c r="M1447">
        <v>0.99</v>
      </c>
      <c r="N1447">
        <v>0.99</v>
      </c>
      <c r="O1447">
        <v>0.99</v>
      </c>
      <c r="P1447" t="s">
        <v>5319</v>
      </c>
      <c r="Q1447" t="s">
        <v>5317</v>
      </c>
      <c r="R1447" t="s">
        <v>5314</v>
      </c>
      <c r="S1447" t="s">
        <v>5315</v>
      </c>
      <c r="T1447" t="s">
        <v>5315</v>
      </c>
    </row>
    <row r="1448" spans="1:20" x14ac:dyDescent="0.25">
      <c r="A1448" s="83" t="s">
        <v>6235</v>
      </c>
      <c r="B1448" t="s">
        <v>6235</v>
      </c>
      <c r="C1448" t="s">
        <v>3360</v>
      </c>
      <c r="D1448">
        <v>0.99</v>
      </c>
      <c r="E1448">
        <v>0.99</v>
      </c>
      <c r="F1448">
        <v>0.99</v>
      </c>
      <c r="G1448">
        <v>0.99</v>
      </c>
      <c r="H1448">
        <v>0.99</v>
      </c>
      <c r="I1448">
        <v>0.99</v>
      </c>
      <c r="J1448">
        <v>0.99</v>
      </c>
      <c r="K1448">
        <v>0.99</v>
      </c>
      <c r="L1448" s="83">
        <v>0.99</v>
      </c>
      <c r="M1448">
        <v>0.99</v>
      </c>
      <c r="N1448">
        <v>0.99</v>
      </c>
      <c r="O1448">
        <v>0.99</v>
      </c>
      <c r="P1448" t="s">
        <v>5319</v>
      </c>
      <c r="Q1448" t="s">
        <v>5317</v>
      </c>
      <c r="R1448" t="s">
        <v>5314</v>
      </c>
      <c r="S1448" t="s">
        <v>5315</v>
      </c>
      <c r="T1448" t="s">
        <v>5315</v>
      </c>
    </row>
    <row r="1449" spans="1:20" x14ac:dyDescent="0.25">
      <c r="A1449" s="83" t="s">
        <v>6236</v>
      </c>
      <c r="B1449" t="s">
        <v>6236</v>
      </c>
      <c r="C1449" t="s">
        <v>3360</v>
      </c>
      <c r="D1449">
        <v>0.99</v>
      </c>
      <c r="E1449">
        <v>0.99</v>
      </c>
      <c r="F1449">
        <v>0.99</v>
      </c>
      <c r="G1449">
        <v>0.99</v>
      </c>
      <c r="H1449">
        <v>0.99</v>
      </c>
      <c r="I1449">
        <v>0.99</v>
      </c>
      <c r="J1449">
        <v>0.99</v>
      </c>
      <c r="K1449">
        <v>0.99</v>
      </c>
      <c r="L1449" s="83">
        <v>0.99</v>
      </c>
      <c r="M1449">
        <v>0.99</v>
      </c>
      <c r="N1449">
        <v>0.99</v>
      </c>
      <c r="O1449">
        <v>0.99</v>
      </c>
      <c r="P1449" t="s">
        <v>5319</v>
      </c>
      <c r="Q1449" t="s">
        <v>5317</v>
      </c>
      <c r="R1449" t="s">
        <v>5314</v>
      </c>
      <c r="S1449" t="s">
        <v>5315</v>
      </c>
      <c r="T1449" t="s">
        <v>5315</v>
      </c>
    </row>
    <row r="1450" spans="1:20" x14ac:dyDescent="0.25">
      <c r="A1450" s="83" t="s">
        <v>6237</v>
      </c>
      <c r="B1450" t="s">
        <v>6237</v>
      </c>
      <c r="C1450" t="s">
        <v>3360</v>
      </c>
      <c r="D1450">
        <v>0.99</v>
      </c>
      <c r="E1450">
        <v>0.99</v>
      </c>
      <c r="F1450">
        <v>0.99</v>
      </c>
      <c r="G1450">
        <v>0.99</v>
      </c>
      <c r="H1450">
        <v>0.99</v>
      </c>
      <c r="I1450">
        <v>0.99</v>
      </c>
      <c r="J1450">
        <v>0.99</v>
      </c>
      <c r="K1450">
        <v>0.99</v>
      </c>
      <c r="L1450" s="83">
        <v>0.99</v>
      </c>
      <c r="M1450">
        <v>0.99</v>
      </c>
      <c r="N1450">
        <v>0.99</v>
      </c>
      <c r="O1450">
        <v>0.99</v>
      </c>
      <c r="P1450" t="s">
        <v>5319</v>
      </c>
      <c r="Q1450" t="s">
        <v>5317</v>
      </c>
      <c r="R1450" t="s">
        <v>5314</v>
      </c>
      <c r="S1450" t="s">
        <v>5315</v>
      </c>
      <c r="T1450" t="s">
        <v>5315</v>
      </c>
    </row>
    <row r="1451" spans="1:20" x14ac:dyDescent="0.25">
      <c r="A1451" s="83" t="s">
        <v>6238</v>
      </c>
      <c r="B1451" t="s">
        <v>6238</v>
      </c>
      <c r="C1451" t="s">
        <v>3360</v>
      </c>
      <c r="D1451">
        <v>0.99</v>
      </c>
      <c r="E1451">
        <v>0.99</v>
      </c>
      <c r="F1451">
        <v>0.99</v>
      </c>
      <c r="G1451">
        <v>0.99</v>
      </c>
      <c r="H1451">
        <v>0.99</v>
      </c>
      <c r="I1451">
        <v>0.99</v>
      </c>
      <c r="J1451">
        <v>0.99</v>
      </c>
      <c r="K1451">
        <v>0.99</v>
      </c>
      <c r="L1451" s="83">
        <v>0.99</v>
      </c>
      <c r="M1451">
        <v>0.99</v>
      </c>
      <c r="N1451">
        <v>0.99</v>
      </c>
      <c r="O1451">
        <v>0.99</v>
      </c>
      <c r="P1451" t="s">
        <v>5319</v>
      </c>
      <c r="Q1451" t="s">
        <v>5317</v>
      </c>
      <c r="R1451" t="s">
        <v>5314</v>
      </c>
      <c r="S1451" t="s">
        <v>5315</v>
      </c>
      <c r="T1451" t="s">
        <v>5315</v>
      </c>
    </row>
    <row r="1452" spans="1:20" x14ac:dyDescent="0.25">
      <c r="A1452" s="83" t="s">
        <v>6239</v>
      </c>
      <c r="B1452" t="s">
        <v>6239</v>
      </c>
      <c r="C1452" t="s">
        <v>3360</v>
      </c>
      <c r="D1452">
        <v>0.99</v>
      </c>
      <c r="E1452">
        <v>0.99</v>
      </c>
      <c r="F1452">
        <v>0.99</v>
      </c>
      <c r="G1452">
        <v>0.99</v>
      </c>
      <c r="H1452">
        <v>0.99</v>
      </c>
      <c r="I1452">
        <v>0.99</v>
      </c>
      <c r="J1452">
        <v>0.99</v>
      </c>
      <c r="K1452">
        <v>0.99</v>
      </c>
      <c r="L1452" s="83">
        <v>0.99</v>
      </c>
      <c r="M1452">
        <v>0.99</v>
      </c>
      <c r="N1452">
        <v>0.99</v>
      </c>
      <c r="O1452">
        <v>0.99</v>
      </c>
      <c r="P1452" t="s">
        <v>5319</v>
      </c>
      <c r="Q1452" t="s">
        <v>5317</v>
      </c>
      <c r="R1452" t="s">
        <v>5314</v>
      </c>
      <c r="S1452" t="s">
        <v>5315</v>
      </c>
      <c r="T1452" t="s">
        <v>5315</v>
      </c>
    </row>
    <row r="1453" spans="1:20" x14ac:dyDescent="0.25">
      <c r="A1453" s="83" t="s">
        <v>6240</v>
      </c>
      <c r="B1453" t="s">
        <v>6240</v>
      </c>
      <c r="C1453" t="s">
        <v>3360</v>
      </c>
      <c r="D1453">
        <v>0.99</v>
      </c>
      <c r="E1453">
        <v>0.99</v>
      </c>
      <c r="F1453">
        <v>0.99</v>
      </c>
      <c r="G1453">
        <v>0.99</v>
      </c>
      <c r="H1453">
        <v>0.99</v>
      </c>
      <c r="I1453">
        <v>0.99</v>
      </c>
      <c r="J1453">
        <v>0.99</v>
      </c>
      <c r="K1453">
        <v>0.99</v>
      </c>
      <c r="L1453" s="83">
        <v>0.99</v>
      </c>
      <c r="M1453">
        <v>0.99</v>
      </c>
      <c r="N1453">
        <v>0.99</v>
      </c>
      <c r="O1453">
        <v>0.99</v>
      </c>
      <c r="P1453" t="s">
        <v>5319</v>
      </c>
      <c r="Q1453" t="s">
        <v>5317</v>
      </c>
      <c r="R1453" t="s">
        <v>5314</v>
      </c>
      <c r="S1453" t="s">
        <v>5315</v>
      </c>
      <c r="T1453" t="s">
        <v>5315</v>
      </c>
    </row>
    <row r="1454" spans="1:20" x14ac:dyDescent="0.25">
      <c r="A1454" s="83" t="s">
        <v>6241</v>
      </c>
      <c r="B1454" t="s">
        <v>6241</v>
      </c>
      <c r="C1454" t="s">
        <v>3360</v>
      </c>
      <c r="D1454">
        <v>0.99</v>
      </c>
      <c r="E1454">
        <v>0.99</v>
      </c>
      <c r="F1454">
        <v>0.99</v>
      </c>
      <c r="G1454">
        <v>0.99</v>
      </c>
      <c r="H1454">
        <v>0.99</v>
      </c>
      <c r="I1454">
        <v>0.99</v>
      </c>
      <c r="J1454">
        <v>0.99</v>
      </c>
      <c r="K1454">
        <v>0.99</v>
      </c>
      <c r="L1454" s="83">
        <v>0.99</v>
      </c>
      <c r="M1454">
        <v>0.99</v>
      </c>
      <c r="N1454">
        <v>0.99</v>
      </c>
      <c r="O1454">
        <v>0.99</v>
      </c>
      <c r="P1454" t="s">
        <v>5319</v>
      </c>
      <c r="Q1454" t="s">
        <v>5317</v>
      </c>
      <c r="R1454" t="s">
        <v>5314</v>
      </c>
      <c r="S1454" t="s">
        <v>5315</v>
      </c>
      <c r="T1454" t="s">
        <v>5315</v>
      </c>
    </row>
    <row r="1455" spans="1:20" x14ac:dyDescent="0.25">
      <c r="A1455" s="83" t="s">
        <v>6242</v>
      </c>
      <c r="B1455" t="s">
        <v>6242</v>
      </c>
      <c r="C1455" t="s">
        <v>3360</v>
      </c>
      <c r="D1455">
        <v>0.99</v>
      </c>
      <c r="E1455">
        <v>0.99</v>
      </c>
      <c r="F1455">
        <v>0.99</v>
      </c>
      <c r="G1455">
        <v>0.99</v>
      </c>
      <c r="H1455">
        <v>0.99</v>
      </c>
      <c r="I1455">
        <v>0.99</v>
      </c>
      <c r="J1455">
        <v>0.99</v>
      </c>
      <c r="K1455">
        <v>0.99</v>
      </c>
      <c r="L1455" s="83">
        <v>0.99</v>
      </c>
      <c r="M1455">
        <v>0.99</v>
      </c>
      <c r="N1455">
        <v>0.99</v>
      </c>
      <c r="O1455">
        <v>0.99</v>
      </c>
      <c r="P1455" t="s">
        <v>5319</v>
      </c>
      <c r="Q1455" t="s">
        <v>5317</v>
      </c>
      <c r="R1455" t="s">
        <v>5314</v>
      </c>
      <c r="S1455" t="s">
        <v>5315</v>
      </c>
      <c r="T1455" t="s">
        <v>5315</v>
      </c>
    </row>
    <row r="1456" spans="1:20" x14ac:dyDescent="0.25">
      <c r="A1456" s="83" t="s">
        <v>6243</v>
      </c>
      <c r="B1456" t="s">
        <v>6243</v>
      </c>
      <c r="C1456" t="s">
        <v>3360</v>
      </c>
      <c r="D1456">
        <v>0.99</v>
      </c>
      <c r="E1456">
        <v>0.99</v>
      </c>
      <c r="F1456">
        <v>0.99</v>
      </c>
      <c r="G1456">
        <v>0.99</v>
      </c>
      <c r="H1456">
        <v>0.99</v>
      </c>
      <c r="I1456">
        <v>0.99</v>
      </c>
      <c r="J1456">
        <v>0.99</v>
      </c>
      <c r="K1456">
        <v>0.99</v>
      </c>
      <c r="L1456" s="83">
        <v>0.99</v>
      </c>
      <c r="M1456">
        <v>0.99</v>
      </c>
      <c r="N1456">
        <v>0.99</v>
      </c>
      <c r="O1456">
        <v>0.99</v>
      </c>
      <c r="P1456" t="s">
        <v>5319</v>
      </c>
      <c r="Q1456" t="s">
        <v>5317</v>
      </c>
      <c r="R1456" t="s">
        <v>5314</v>
      </c>
      <c r="S1456" t="s">
        <v>5315</v>
      </c>
      <c r="T1456" t="s">
        <v>5315</v>
      </c>
    </row>
    <row r="1457" spans="1:20" x14ac:dyDescent="0.25">
      <c r="A1457" s="83" t="s">
        <v>6244</v>
      </c>
      <c r="B1457" t="s">
        <v>6244</v>
      </c>
      <c r="C1457" t="s">
        <v>3360</v>
      </c>
      <c r="D1457">
        <v>0.99</v>
      </c>
      <c r="E1457">
        <v>0.99</v>
      </c>
      <c r="F1457">
        <v>0.99</v>
      </c>
      <c r="G1457">
        <v>0.99</v>
      </c>
      <c r="H1457">
        <v>0.99</v>
      </c>
      <c r="I1457">
        <v>0.99</v>
      </c>
      <c r="J1457">
        <v>0.99</v>
      </c>
      <c r="K1457">
        <v>0.99</v>
      </c>
      <c r="L1457" s="83">
        <v>0.99</v>
      </c>
      <c r="M1457">
        <v>0.99</v>
      </c>
      <c r="N1457">
        <v>0.99</v>
      </c>
      <c r="O1457">
        <v>0.99</v>
      </c>
      <c r="P1457" t="s">
        <v>5319</v>
      </c>
      <c r="Q1457" t="s">
        <v>5317</v>
      </c>
      <c r="R1457" t="s">
        <v>5314</v>
      </c>
      <c r="S1457" t="s">
        <v>5315</v>
      </c>
      <c r="T1457" t="s">
        <v>5315</v>
      </c>
    </row>
    <row r="1458" spans="1:20" x14ac:dyDescent="0.25">
      <c r="A1458" s="83" t="s">
        <v>6245</v>
      </c>
      <c r="B1458" t="s">
        <v>6245</v>
      </c>
      <c r="C1458" t="s">
        <v>3360</v>
      </c>
      <c r="D1458">
        <v>0.99</v>
      </c>
      <c r="E1458">
        <v>0.99</v>
      </c>
      <c r="F1458">
        <v>0.99</v>
      </c>
      <c r="G1458">
        <v>0.99</v>
      </c>
      <c r="H1458">
        <v>0.99</v>
      </c>
      <c r="I1458">
        <v>0.99</v>
      </c>
      <c r="J1458">
        <v>0.99</v>
      </c>
      <c r="K1458">
        <v>0.99</v>
      </c>
      <c r="L1458" s="83">
        <v>0.99</v>
      </c>
      <c r="M1458">
        <v>0.99</v>
      </c>
      <c r="N1458">
        <v>0.99</v>
      </c>
      <c r="O1458">
        <v>0.99</v>
      </c>
      <c r="P1458" t="s">
        <v>5319</v>
      </c>
      <c r="Q1458" t="s">
        <v>5317</v>
      </c>
      <c r="R1458" t="s">
        <v>5314</v>
      </c>
      <c r="S1458" t="s">
        <v>5315</v>
      </c>
      <c r="T1458" t="s">
        <v>5315</v>
      </c>
    </row>
    <row r="1459" spans="1:20" x14ac:dyDescent="0.25">
      <c r="A1459" s="83" t="s">
        <v>6246</v>
      </c>
      <c r="B1459" t="s">
        <v>6246</v>
      </c>
      <c r="C1459" t="s">
        <v>3360</v>
      </c>
      <c r="D1459">
        <v>9.99</v>
      </c>
      <c r="E1459">
        <v>9.99</v>
      </c>
      <c r="F1459">
        <v>9.99</v>
      </c>
      <c r="G1459">
        <v>9.99</v>
      </c>
      <c r="H1459">
        <v>9.99</v>
      </c>
      <c r="I1459">
        <v>9.99</v>
      </c>
      <c r="J1459">
        <v>9.99</v>
      </c>
      <c r="K1459">
        <v>9.99</v>
      </c>
      <c r="L1459" s="83">
        <v>9.99</v>
      </c>
      <c r="M1459">
        <v>9.99</v>
      </c>
      <c r="N1459">
        <v>9.99</v>
      </c>
      <c r="O1459">
        <v>9.99</v>
      </c>
      <c r="P1459" t="s">
        <v>5319</v>
      </c>
      <c r="Q1459" t="s">
        <v>5317</v>
      </c>
      <c r="R1459" t="s">
        <v>5314</v>
      </c>
      <c r="S1459" t="s">
        <v>5315</v>
      </c>
      <c r="T1459" t="s">
        <v>5315</v>
      </c>
    </row>
    <row r="1460" spans="1:20" x14ac:dyDescent="0.25">
      <c r="A1460" s="83" t="s">
        <v>6247</v>
      </c>
      <c r="B1460" t="s">
        <v>6247</v>
      </c>
      <c r="C1460" t="s">
        <v>3360</v>
      </c>
      <c r="D1460">
        <v>0.99</v>
      </c>
      <c r="E1460">
        <v>0.99</v>
      </c>
      <c r="F1460">
        <v>0.99</v>
      </c>
      <c r="G1460">
        <v>0.99</v>
      </c>
      <c r="H1460">
        <v>0.99</v>
      </c>
      <c r="I1460">
        <v>0.99</v>
      </c>
      <c r="J1460">
        <v>0.99</v>
      </c>
      <c r="K1460">
        <v>0.99</v>
      </c>
      <c r="L1460" s="83">
        <v>0.99</v>
      </c>
      <c r="M1460">
        <v>0.99</v>
      </c>
      <c r="N1460">
        <v>0.99</v>
      </c>
      <c r="O1460">
        <v>0.99</v>
      </c>
      <c r="P1460" t="s">
        <v>5319</v>
      </c>
      <c r="Q1460" t="s">
        <v>5317</v>
      </c>
      <c r="R1460" t="s">
        <v>5314</v>
      </c>
      <c r="S1460" t="s">
        <v>5315</v>
      </c>
      <c r="T1460" t="s">
        <v>5315</v>
      </c>
    </row>
    <row r="1461" spans="1:20" x14ac:dyDescent="0.25">
      <c r="A1461" s="83" t="s">
        <v>6248</v>
      </c>
      <c r="B1461" t="s">
        <v>6248</v>
      </c>
      <c r="C1461" t="s">
        <v>3360</v>
      </c>
      <c r="D1461">
        <v>0.99</v>
      </c>
      <c r="E1461">
        <v>0.99</v>
      </c>
      <c r="F1461">
        <v>0.99</v>
      </c>
      <c r="G1461">
        <v>0.99</v>
      </c>
      <c r="H1461">
        <v>0.99</v>
      </c>
      <c r="I1461">
        <v>0.99</v>
      </c>
      <c r="J1461">
        <v>0.99</v>
      </c>
      <c r="K1461">
        <v>0.99</v>
      </c>
      <c r="L1461" s="83">
        <v>0.99</v>
      </c>
      <c r="M1461">
        <v>0.99</v>
      </c>
      <c r="N1461">
        <v>0.99</v>
      </c>
      <c r="O1461">
        <v>0.99</v>
      </c>
      <c r="P1461" t="s">
        <v>5319</v>
      </c>
      <c r="Q1461" t="s">
        <v>5317</v>
      </c>
      <c r="R1461" t="s">
        <v>5314</v>
      </c>
      <c r="S1461" t="s">
        <v>5315</v>
      </c>
      <c r="T1461" t="s">
        <v>5315</v>
      </c>
    </row>
    <row r="1462" spans="1:20" x14ac:dyDescent="0.25">
      <c r="A1462" s="83" t="s">
        <v>4833</v>
      </c>
      <c r="B1462" t="s">
        <v>4834</v>
      </c>
      <c r="C1462" t="s">
        <v>3360</v>
      </c>
      <c r="D1462">
        <v>0.65</v>
      </c>
      <c r="E1462">
        <v>0.65</v>
      </c>
      <c r="F1462">
        <v>0.65</v>
      </c>
      <c r="G1462">
        <v>0.65</v>
      </c>
      <c r="H1462">
        <v>0.65</v>
      </c>
      <c r="I1462">
        <v>0.65</v>
      </c>
      <c r="J1462">
        <v>0.65</v>
      </c>
      <c r="K1462">
        <v>0.65</v>
      </c>
      <c r="L1462" s="83">
        <v>0.65</v>
      </c>
      <c r="M1462">
        <v>0.65</v>
      </c>
      <c r="N1462">
        <v>0.65</v>
      </c>
      <c r="O1462">
        <v>0.65</v>
      </c>
      <c r="P1462" t="s">
        <v>5319</v>
      </c>
      <c r="Q1462" t="s">
        <v>5317</v>
      </c>
      <c r="R1462" t="s">
        <v>5314</v>
      </c>
      <c r="S1462" t="s">
        <v>5315</v>
      </c>
      <c r="T1462" t="s">
        <v>5315</v>
      </c>
    </row>
    <row r="1463" spans="1:20" x14ac:dyDescent="0.25">
      <c r="A1463" s="83" t="s">
        <v>4835</v>
      </c>
      <c r="B1463" t="s">
        <v>4835</v>
      </c>
      <c r="C1463" t="s">
        <v>3360</v>
      </c>
      <c r="D1463">
        <v>0.3</v>
      </c>
      <c r="E1463">
        <v>0.3</v>
      </c>
      <c r="F1463">
        <v>0.3</v>
      </c>
      <c r="G1463">
        <v>0.3</v>
      </c>
      <c r="H1463">
        <v>0.3</v>
      </c>
      <c r="I1463">
        <v>0.3</v>
      </c>
      <c r="J1463">
        <v>0.3</v>
      </c>
      <c r="K1463">
        <v>0.3</v>
      </c>
      <c r="L1463" s="83">
        <v>0.3</v>
      </c>
      <c r="M1463">
        <v>0.3</v>
      </c>
      <c r="N1463">
        <v>0.3</v>
      </c>
      <c r="O1463">
        <v>0.3</v>
      </c>
      <c r="P1463" t="s">
        <v>5319</v>
      </c>
      <c r="Q1463" t="s">
        <v>5317</v>
      </c>
      <c r="R1463" t="s">
        <v>5314</v>
      </c>
      <c r="S1463" t="s">
        <v>5315</v>
      </c>
      <c r="T1463" t="s">
        <v>5315</v>
      </c>
    </row>
    <row r="1464" spans="1:20" x14ac:dyDescent="0.25">
      <c r="A1464" s="83" t="s">
        <v>4837</v>
      </c>
      <c r="B1464" t="s">
        <v>6249</v>
      </c>
      <c r="C1464" t="s">
        <v>3360</v>
      </c>
      <c r="D1464">
        <v>0.25</v>
      </c>
      <c r="E1464">
        <v>0.25</v>
      </c>
      <c r="F1464">
        <v>0.25</v>
      </c>
      <c r="G1464">
        <v>0.25</v>
      </c>
      <c r="H1464">
        <v>0.25</v>
      </c>
      <c r="I1464">
        <v>0.25</v>
      </c>
      <c r="J1464">
        <v>0.25</v>
      </c>
      <c r="K1464">
        <v>0.25</v>
      </c>
      <c r="L1464" s="83">
        <v>0.25</v>
      </c>
      <c r="M1464">
        <v>0.25</v>
      </c>
      <c r="N1464">
        <v>0.25</v>
      </c>
      <c r="O1464">
        <v>0.25</v>
      </c>
      <c r="P1464" t="s">
        <v>5319</v>
      </c>
      <c r="Q1464" t="s">
        <v>5317</v>
      </c>
      <c r="R1464" t="s">
        <v>5314</v>
      </c>
      <c r="S1464" t="s">
        <v>5315</v>
      </c>
      <c r="T1464" t="s">
        <v>5315</v>
      </c>
    </row>
    <row r="1465" spans="1:20" x14ac:dyDescent="0.25">
      <c r="A1465" s="83" t="s">
        <v>4839</v>
      </c>
      <c r="B1465" t="s">
        <v>4839</v>
      </c>
      <c r="C1465" t="s">
        <v>3360</v>
      </c>
      <c r="D1465">
        <v>0.38</v>
      </c>
      <c r="E1465">
        <v>0.37</v>
      </c>
      <c r="F1465">
        <v>0.39</v>
      </c>
      <c r="G1465">
        <v>0.44</v>
      </c>
      <c r="H1465">
        <v>0.46</v>
      </c>
      <c r="I1465">
        <v>0.71</v>
      </c>
      <c r="J1465">
        <v>0.97</v>
      </c>
      <c r="K1465">
        <v>1.02</v>
      </c>
      <c r="L1465" s="83">
        <v>0.75</v>
      </c>
      <c r="M1465">
        <v>0.44</v>
      </c>
      <c r="N1465">
        <v>0.43</v>
      </c>
      <c r="O1465">
        <v>0.4</v>
      </c>
      <c r="P1465" t="s">
        <v>5319</v>
      </c>
      <c r="Q1465" t="s">
        <v>5317</v>
      </c>
      <c r="R1465" t="s">
        <v>5314</v>
      </c>
      <c r="S1465" t="s">
        <v>5315</v>
      </c>
      <c r="T1465" t="s">
        <v>5315</v>
      </c>
    </row>
    <row r="1466" spans="1:20" x14ac:dyDescent="0.25">
      <c r="A1466" s="83" t="s">
        <v>4840</v>
      </c>
      <c r="B1466" t="s">
        <v>4840</v>
      </c>
      <c r="C1466" t="s">
        <v>3360</v>
      </c>
      <c r="D1466">
        <v>0.37</v>
      </c>
      <c r="E1466">
        <v>0.38</v>
      </c>
      <c r="F1466">
        <v>0.38</v>
      </c>
      <c r="G1466">
        <v>0.44</v>
      </c>
      <c r="H1466">
        <v>0.44</v>
      </c>
      <c r="I1466">
        <v>0.72</v>
      </c>
      <c r="J1466">
        <v>0.97</v>
      </c>
      <c r="K1466">
        <v>1.03</v>
      </c>
      <c r="L1466" s="83">
        <v>0.76</v>
      </c>
      <c r="M1466">
        <v>0.6</v>
      </c>
      <c r="N1466">
        <v>0.42</v>
      </c>
      <c r="O1466">
        <v>0.41</v>
      </c>
      <c r="P1466" t="s">
        <v>5319</v>
      </c>
      <c r="Q1466" t="s">
        <v>5317</v>
      </c>
      <c r="R1466" t="s">
        <v>5314</v>
      </c>
      <c r="S1466" t="s">
        <v>5315</v>
      </c>
      <c r="T1466" t="s">
        <v>5315</v>
      </c>
    </row>
    <row r="1467" spans="1:20" x14ac:dyDescent="0.25">
      <c r="A1467" s="83" t="s">
        <v>4841</v>
      </c>
      <c r="B1467" t="s">
        <v>4841</v>
      </c>
      <c r="C1467" t="s">
        <v>3360</v>
      </c>
      <c r="D1467">
        <v>0.37</v>
      </c>
      <c r="E1467">
        <v>0.37</v>
      </c>
      <c r="F1467">
        <v>0.39</v>
      </c>
      <c r="G1467">
        <v>0.44</v>
      </c>
      <c r="H1467">
        <v>0.46</v>
      </c>
      <c r="I1467">
        <v>0.71</v>
      </c>
      <c r="J1467">
        <v>0.98</v>
      </c>
      <c r="K1467">
        <v>1.03</v>
      </c>
      <c r="L1467" s="83">
        <v>0.75</v>
      </c>
      <c r="M1467">
        <v>0.53</v>
      </c>
      <c r="N1467">
        <v>0.43</v>
      </c>
      <c r="O1467">
        <v>0.4</v>
      </c>
      <c r="P1467" t="s">
        <v>5319</v>
      </c>
      <c r="Q1467" t="s">
        <v>5317</v>
      </c>
      <c r="R1467" t="s">
        <v>5314</v>
      </c>
      <c r="S1467" t="s">
        <v>5315</v>
      </c>
      <c r="T1467" t="s">
        <v>5315</v>
      </c>
    </row>
    <row r="1468" spans="1:20" x14ac:dyDescent="0.25">
      <c r="A1468" s="83" t="s">
        <v>4842</v>
      </c>
      <c r="B1468" t="s">
        <v>4842</v>
      </c>
      <c r="C1468" t="s">
        <v>3360</v>
      </c>
      <c r="D1468">
        <v>0.38</v>
      </c>
      <c r="E1468">
        <v>0.37</v>
      </c>
      <c r="F1468">
        <v>0.39</v>
      </c>
      <c r="G1468">
        <v>0.44</v>
      </c>
      <c r="H1468">
        <v>0.46</v>
      </c>
      <c r="I1468">
        <v>0.71</v>
      </c>
      <c r="J1468">
        <v>0.98</v>
      </c>
      <c r="K1468">
        <v>1.03</v>
      </c>
      <c r="L1468" s="83">
        <v>0.75</v>
      </c>
      <c r="M1468">
        <v>0.53</v>
      </c>
      <c r="N1468">
        <v>0.43</v>
      </c>
      <c r="O1468">
        <v>0.4</v>
      </c>
      <c r="P1468" t="s">
        <v>5319</v>
      </c>
      <c r="Q1468" t="s">
        <v>5317</v>
      </c>
      <c r="R1468" t="s">
        <v>5314</v>
      </c>
      <c r="S1468" t="s">
        <v>5315</v>
      </c>
      <c r="T1468" t="s">
        <v>5315</v>
      </c>
    </row>
    <row r="1469" spans="1:20" x14ac:dyDescent="0.25">
      <c r="A1469" s="83" t="s">
        <v>4843</v>
      </c>
      <c r="B1469" t="s">
        <v>4843</v>
      </c>
      <c r="C1469" t="s">
        <v>3360</v>
      </c>
      <c r="D1469">
        <v>0.38</v>
      </c>
      <c r="E1469">
        <v>0.37</v>
      </c>
      <c r="F1469">
        <v>0.39</v>
      </c>
      <c r="G1469">
        <v>0.44</v>
      </c>
      <c r="H1469">
        <v>0.46</v>
      </c>
      <c r="I1469">
        <v>0.71</v>
      </c>
      <c r="J1469">
        <v>0.98</v>
      </c>
      <c r="K1469">
        <v>1.03</v>
      </c>
      <c r="L1469" s="83">
        <v>0.75</v>
      </c>
      <c r="M1469">
        <v>0.53</v>
      </c>
      <c r="N1469">
        <v>0.43</v>
      </c>
      <c r="O1469">
        <v>0.4</v>
      </c>
      <c r="P1469" t="s">
        <v>5319</v>
      </c>
      <c r="Q1469" t="s">
        <v>5317</v>
      </c>
      <c r="R1469" t="s">
        <v>5314</v>
      </c>
      <c r="S1469" t="s">
        <v>5315</v>
      </c>
      <c r="T1469" t="s">
        <v>5315</v>
      </c>
    </row>
    <row r="1470" spans="1:20" x14ac:dyDescent="0.25">
      <c r="A1470" s="83" t="s">
        <v>4844</v>
      </c>
      <c r="B1470" t="s">
        <v>4844</v>
      </c>
      <c r="C1470" t="s">
        <v>3360</v>
      </c>
      <c r="D1470">
        <v>1.5</v>
      </c>
      <c r="E1470">
        <v>1.5</v>
      </c>
      <c r="F1470">
        <v>1.5</v>
      </c>
      <c r="G1470">
        <v>1.5</v>
      </c>
      <c r="H1470">
        <v>1.5</v>
      </c>
      <c r="I1470">
        <v>1.5</v>
      </c>
      <c r="J1470">
        <v>1.5</v>
      </c>
      <c r="K1470">
        <v>1.5</v>
      </c>
      <c r="L1470" s="83">
        <v>1.5</v>
      </c>
      <c r="M1470">
        <v>1.5</v>
      </c>
      <c r="N1470">
        <v>1.5</v>
      </c>
      <c r="O1470">
        <v>1.5</v>
      </c>
      <c r="P1470" t="s">
        <v>5319</v>
      </c>
      <c r="Q1470" t="s">
        <v>5317</v>
      </c>
      <c r="R1470" t="s">
        <v>5314</v>
      </c>
      <c r="S1470" t="s">
        <v>5315</v>
      </c>
      <c r="T1470" t="s">
        <v>5315</v>
      </c>
    </row>
    <row r="1471" spans="1:20" x14ac:dyDescent="0.25">
      <c r="A1471" s="83" t="s">
        <v>6250</v>
      </c>
      <c r="B1471" t="s">
        <v>6250</v>
      </c>
      <c r="C1471" t="s">
        <v>3360</v>
      </c>
      <c r="D1471">
        <v>0.2</v>
      </c>
      <c r="E1471">
        <v>0.2</v>
      </c>
      <c r="F1471">
        <v>0.2</v>
      </c>
      <c r="G1471">
        <v>0.2</v>
      </c>
      <c r="H1471">
        <v>0.2</v>
      </c>
      <c r="I1471">
        <v>0.2</v>
      </c>
      <c r="J1471">
        <v>0.2</v>
      </c>
      <c r="K1471">
        <v>0.2</v>
      </c>
      <c r="L1471" s="83">
        <v>0.2</v>
      </c>
      <c r="M1471">
        <v>0.2</v>
      </c>
      <c r="N1471">
        <v>0.2</v>
      </c>
      <c r="O1471">
        <v>0.2</v>
      </c>
      <c r="P1471" t="s">
        <v>5319</v>
      </c>
      <c r="Q1471" t="s">
        <v>5317</v>
      </c>
      <c r="R1471" t="s">
        <v>5314</v>
      </c>
      <c r="S1471" t="s">
        <v>5315</v>
      </c>
      <c r="T1471" t="s">
        <v>5315</v>
      </c>
    </row>
    <row r="1472" spans="1:20" x14ac:dyDescent="0.25">
      <c r="A1472" s="83" t="s">
        <v>4845</v>
      </c>
      <c r="B1472" t="s">
        <v>4845</v>
      </c>
      <c r="C1472" t="s">
        <v>3360</v>
      </c>
      <c r="D1472">
        <v>0.02</v>
      </c>
      <c r="E1472">
        <v>0.02</v>
      </c>
      <c r="F1472">
        <v>0.02</v>
      </c>
      <c r="G1472">
        <v>0.02</v>
      </c>
      <c r="H1472">
        <v>0.02</v>
      </c>
      <c r="I1472">
        <v>0.02</v>
      </c>
      <c r="J1472">
        <v>0.02</v>
      </c>
      <c r="K1472">
        <v>0.02</v>
      </c>
      <c r="L1472" s="83">
        <v>0.02</v>
      </c>
      <c r="M1472">
        <v>0.02</v>
      </c>
      <c r="N1472">
        <v>0.02</v>
      </c>
      <c r="O1472">
        <v>0.02</v>
      </c>
      <c r="P1472" t="s">
        <v>5319</v>
      </c>
      <c r="Q1472" t="s">
        <v>5317</v>
      </c>
      <c r="R1472" t="s">
        <v>5314</v>
      </c>
      <c r="S1472" t="s">
        <v>5315</v>
      </c>
      <c r="T1472" t="s">
        <v>5315</v>
      </c>
    </row>
    <row r="1473" spans="1:20" x14ac:dyDescent="0.25">
      <c r="A1473" s="83" t="s">
        <v>6251</v>
      </c>
      <c r="B1473" t="s">
        <v>6251</v>
      </c>
      <c r="C1473" t="s">
        <v>3360</v>
      </c>
      <c r="D1473">
        <v>1.5</v>
      </c>
      <c r="E1473">
        <v>1.5</v>
      </c>
      <c r="F1473">
        <v>1.5</v>
      </c>
      <c r="G1473">
        <v>1.5</v>
      </c>
      <c r="H1473">
        <v>1.5</v>
      </c>
      <c r="I1473">
        <v>1.5</v>
      </c>
      <c r="J1473">
        <v>1.5</v>
      </c>
      <c r="K1473">
        <v>1.5</v>
      </c>
      <c r="L1473" s="83">
        <v>1.5</v>
      </c>
      <c r="M1473">
        <v>1.5</v>
      </c>
      <c r="N1473">
        <v>1.5</v>
      </c>
      <c r="O1473">
        <v>1.5</v>
      </c>
      <c r="P1473" t="s">
        <v>5319</v>
      </c>
      <c r="Q1473" t="s">
        <v>5317</v>
      </c>
      <c r="R1473" t="s">
        <v>5314</v>
      </c>
      <c r="S1473" t="s">
        <v>5315</v>
      </c>
      <c r="T1473" t="s">
        <v>5315</v>
      </c>
    </row>
    <row r="1474" spans="1:20" x14ac:dyDescent="0.25">
      <c r="A1474" s="83" t="s">
        <v>6252</v>
      </c>
      <c r="B1474" t="s">
        <v>6252</v>
      </c>
      <c r="C1474" t="s">
        <v>3360</v>
      </c>
      <c r="D1474">
        <v>1</v>
      </c>
      <c r="E1474">
        <v>1</v>
      </c>
      <c r="F1474">
        <v>1</v>
      </c>
      <c r="G1474">
        <v>1</v>
      </c>
      <c r="H1474">
        <v>1</v>
      </c>
      <c r="I1474">
        <v>1</v>
      </c>
      <c r="J1474">
        <v>1</v>
      </c>
      <c r="K1474">
        <v>1</v>
      </c>
      <c r="L1474" s="83">
        <v>1</v>
      </c>
      <c r="M1474">
        <v>1</v>
      </c>
      <c r="N1474">
        <v>1</v>
      </c>
      <c r="O1474">
        <v>1</v>
      </c>
      <c r="P1474" t="s">
        <v>5319</v>
      </c>
      <c r="Q1474" t="s">
        <v>5317</v>
      </c>
      <c r="R1474" t="s">
        <v>5314</v>
      </c>
      <c r="S1474" t="s">
        <v>5315</v>
      </c>
      <c r="T1474" t="s">
        <v>5315</v>
      </c>
    </row>
    <row r="1475" spans="1:20" x14ac:dyDescent="0.25">
      <c r="A1475" s="83" t="s">
        <v>6253</v>
      </c>
      <c r="B1475" t="s">
        <v>6253</v>
      </c>
      <c r="C1475" t="s">
        <v>3360</v>
      </c>
      <c r="D1475">
        <v>1</v>
      </c>
      <c r="E1475">
        <v>1</v>
      </c>
      <c r="F1475">
        <v>1</v>
      </c>
      <c r="G1475">
        <v>1</v>
      </c>
      <c r="H1475">
        <v>1</v>
      </c>
      <c r="I1475">
        <v>1</v>
      </c>
      <c r="J1475">
        <v>1</v>
      </c>
      <c r="K1475">
        <v>1</v>
      </c>
      <c r="L1475" s="83">
        <v>1</v>
      </c>
      <c r="M1475">
        <v>1</v>
      </c>
      <c r="N1475">
        <v>1</v>
      </c>
      <c r="O1475">
        <v>1</v>
      </c>
      <c r="P1475" t="s">
        <v>5319</v>
      </c>
      <c r="Q1475" t="s">
        <v>5317</v>
      </c>
      <c r="R1475" t="s">
        <v>5314</v>
      </c>
      <c r="S1475" t="s">
        <v>5315</v>
      </c>
      <c r="T1475" t="s">
        <v>5315</v>
      </c>
    </row>
    <row r="1476" spans="1:20" x14ac:dyDescent="0.25">
      <c r="A1476" s="83" t="s">
        <v>6254</v>
      </c>
      <c r="B1476" t="s">
        <v>6255</v>
      </c>
      <c r="C1476" t="s">
        <v>3360</v>
      </c>
      <c r="D1476">
        <v>0.56999999999999995</v>
      </c>
      <c r="E1476">
        <v>0.56999999999999995</v>
      </c>
      <c r="F1476">
        <v>0.56999999999999995</v>
      </c>
      <c r="G1476">
        <v>0.56999999999999995</v>
      </c>
      <c r="H1476">
        <v>0.56999999999999995</v>
      </c>
      <c r="I1476">
        <v>0.56999999999999995</v>
      </c>
      <c r="J1476">
        <v>0.56999999999999995</v>
      </c>
      <c r="K1476">
        <v>0.56999999999999995</v>
      </c>
      <c r="L1476" s="83">
        <v>0.56999999999999995</v>
      </c>
      <c r="M1476">
        <v>0.56999999999999995</v>
      </c>
      <c r="N1476">
        <v>0.56999999999999995</v>
      </c>
      <c r="O1476">
        <v>0.56999999999999995</v>
      </c>
      <c r="P1476" t="s">
        <v>5319</v>
      </c>
      <c r="Q1476" t="s">
        <v>5317</v>
      </c>
      <c r="R1476" t="s">
        <v>5314</v>
      </c>
      <c r="S1476" t="s">
        <v>5315</v>
      </c>
      <c r="T1476" t="s">
        <v>5315</v>
      </c>
    </row>
    <row r="1477" spans="1:20" x14ac:dyDescent="0.25">
      <c r="A1477" s="83" t="s">
        <v>6256</v>
      </c>
      <c r="B1477" t="s">
        <v>6257</v>
      </c>
      <c r="C1477" t="s">
        <v>3360</v>
      </c>
      <c r="D1477">
        <v>0.5</v>
      </c>
      <c r="E1477">
        <v>0.5</v>
      </c>
      <c r="F1477">
        <v>0.5</v>
      </c>
      <c r="G1477">
        <v>0.5</v>
      </c>
      <c r="H1477">
        <v>0.5</v>
      </c>
      <c r="I1477">
        <v>0.5</v>
      </c>
      <c r="J1477">
        <v>0.5</v>
      </c>
      <c r="K1477">
        <v>0.5</v>
      </c>
      <c r="L1477" s="83">
        <v>0.5</v>
      </c>
      <c r="M1477">
        <v>0.5</v>
      </c>
      <c r="N1477">
        <v>0.5</v>
      </c>
      <c r="O1477">
        <v>0.5</v>
      </c>
      <c r="P1477" t="s">
        <v>5319</v>
      </c>
      <c r="Q1477" t="s">
        <v>5317</v>
      </c>
      <c r="R1477" t="s">
        <v>5314</v>
      </c>
      <c r="S1477" t="s">
        <v>5315</v>
      </c>
      <c r="T1477" t="s">
        <v>5315</v>
      </c>
    </row>
    <row r="1478" spans="1:20" x14ac:dyDescent="0.25">
      <c r="A1478" s="83" t="s">
        <v>6258</v>
      </c>
      <c r="B1478" t="s">
        <v>6258</v>
      </c>
      <c r="C1478" t="s">
        <v>3360</v>
      </c>
      <c r="D1478">
        <v>0.99</v>
      </c>
      <c r="E1478">
        <v>0.99</v>
      </c>
      <c r="F1478">
        <v>0.99</v>
      </c>
      <c r="G1478">
        <v>0.99</v>
      </c>
      <c r="H1478">
        <v>0.99</v>
      </c>
      <c r="I1478">
        <v>0.99</v>
      </c>
      <c r="J1478">
        <v>0.99</v>
      </c>
      <c r="K1478">
        <v>0.99</v>
      </c>
      <c r="L1478" s="83">
        <v>0.99</v>
      </c>
      <c r="M1478">
        <v>0.99</v>
      </c>
      <c r="N1478">
        <v>0.99</v>
      </c>
      <c r="O1478">
        <v>0.99</v>
      </c>
      <c r="P1478" t="s">
        <v>5319</v>
      </c>
      <c r="Q1478" t="s">
        <v>5317</v>
      </c>
      <c r="R1478" t="s">
        <v>5314</v>
      </c>
      <c r="S1478" t="s">
        <v>5315</v>
      </c>
      <c r="T1478" t="s">
        <v>5315</v>
      </c>
    </row>
    <row r="1479" spans="1:20" x14ac:dyDescent="0.25">
      <c r="A1479" s="83" t="s">
        <v>6259</v>
      </c>
      <c r="B1479" t="s">
        <v>6259</v>
      </c>
      <c r="C1479" t="s">
        <v>3360</v>
      </c>
      <c r="D1479">
        <v>0.99</v>
      </c>
      <c r="E1479">
        <v>0.99</v>
      </c>
      <c r="F1479">
        <v>0.99</v>
      </c>
      <c r="G1479">
        <v>0.99</v>
      </c>
      <c r="H1479">
        <v>0.99</v>
      </c>
      <c r="I1479">
        <v>0.99</v>
      </c>
      <c r="J1479">
        <v>0.99</v>
      </c>
      <c r="K1479">
        <v>0.99</v>
      </c>
      <c r="L1479" s="83">
        <v>0.99</v>
      </c>
      <c r="M1479">
        <v>0.99</v>
      </c>
      <c r="N1479">
        <v>0.99</v>
      </c>
      <c r="O1479">
        <v>0.99</v>
      </c>
      <c r="P1479" t="s">
        <v>5319</v>
      </c>
      <c r="Q1479" t="s">
        <v>5317</v>
      </c>
      <c r="R1479" t="s">
        <v>5314</v>
      </c>
      <c r="S1479" t="s">
        <v>5315</v>
      </c>
      <c r="T1479" t="s">
        <v>5315</v>
      </c>
    </row>
    <row r="1480" spans="1:20" x14ac:dyDescent="0.25">
      <c r="A1480" s="83" t="s">
        <v>6260</v>
      </c>
      <c r="B1480" t="s">
        <v>6260</v>
      </c>
      <c r="C1480" t="s">
        <v>3360</v>
      </c>
      <c r="D1480">
        <v>0.99</v>
      </c>
      <c r="E1480">
        <v>0.99</v>
      </c>
      <c r="F1480">
        <v>0.99</v>
      </c>
      <c r="G1480">
        <v>0.99</v>
      </c>
      <c r="H1480">
        <v>0.99</v>
      </c>
      <c r="I1480">
        <v>0.99</v>
      </c>
      <c r="J1480">
        <v>0.99</v>
      </c>
      <c r="K1480">
        <v>0.99</v>
      </c>
      <c r="L1480" s="83">
        <v>0.99</v>
      </c>
      <c r="M1480">
        <v>0.99</v>
      </c>
      <c r="N1480">
        <v>0.99</v>
      </c>
      <c r="O1480">
        <v>0.99</v>
      </c>
      <c r="P1480" t="s">
        <v>5319</v>
      </c>
      <c r="Q1480" t="s">
        <v>5317</v>
      </c>
      <c r="R1480" t="s">
        <v>5314</v>
      </c>
      <c r="S1480" t="s">
        <v>5315</v>
      </c>
      <c r="T1480" t="s">
        <v>5315</v>
      </c>
    </row>
    <row r="1481" spans="1:20" x14ac:dyDescent="0.25">
      <c r="A1481" s="83" t="s">
        <v>6261</v>
      </c>
      <c r="B1481" t="s">
        <v>6261</v>
      </c>
      <c r="C1481" t="s">
        <v>3360</v>
      </c>
      <c r="D1481">
        <v>0.99</v>
      </c>
      <c r="E1481">
        <v>0.99</v>
      </c>
      <c r="F1481">
        <v>0.99</v>
      </c>
      <c r="G1481">
        <v>0.99</v>
      </c>
      <c r="H1481">
        <v>0.99</v>
      </c>
      <c r="I1481">
        <v>0.99</v>
      </c>
      <c r="J1481">
        <v>0.99</v>
      </c>
      <c r="K1481">
        <v>0.99</v>
      </c>
      <c r="L1481" s="83">
        <v>0.99</v>
      </c>
      <c r="M1481">
        <v>0.99</v>
      </c>
      <c r="N1481">
        <v>0.99</v>
      </c>
      <c r="O1481">
        <v>0.99</v>
      </c>
      <c r="P1481" t="s">
        <v>5319</v>
      </c>
      <c r="Q1481" t="s">
        <v>5317</v>
      </c>
      <c r="R1481" t="s">
        <v>5314</v>
      </c>
      <c r="S1481" t="s">
        <v>5315</v>
      </c>
      <c r="T1481" t="s">
        <v>5315</v>
      </c>
    </row>
    <row r="1482" spans="1:20" x14ac:dyDescent="0.25">
      <c r="A1482" s="83" t="s">
        <v>6262</v>
      </c>
      <c r="B1482" t="s">
        <v>6262</v>
      </c>
      <c r="C1482" t="s">
        <v>3360</v>
      </c>
      <c r="D1482">
        <v>0.38</v>
      </c>
      <c r="E1482">
        <v>0.37</v>
      </c>
      <c r="F1482">
        <v>0.39</v>
      </c>
      <c r="G1482">
        <v>0.44</v>
      </c>
      <c r="H1482">
        <v>0.46</v>
      </c>
      <c r="I1482">
        <v>0.71</v>
      </c>
      <c r="J1482">
        <v>0.98</v>
      </c>
      <c r="K1482">
        <v>1.02</v>
      </c>
      <c r="L1482" s="83">
        <v>0.75</v>
      </c>
      <c r="M1482">
        <v>0.53</v>
      </c>
      <c r="N1482">
        <v>0.43</v>
      </c>
      <c r="O1482">
        <v>0.4</v>
      </c>
      <c r="P1482" t="s">
        <v>5319</v>
      </c>
      <c r="Q1482" t="s">
        <v>5317</v>
      </c>
      <c r="R1482" t="s">
        <v>5314</v>
      </c>
      <c r="S1482" t="s">
        <v>5315</v>
      </c>
      <c r="T1482" t="s">
        <v>5315</v>
      </c>
    </row>
    <row r="1483" spans="1:20" x14ac:dyDescent="0.25">
      <c r="A1483" s="83" t="s">
        <v>6263</v>
      </c>
      <c r="B1483" t="s">
        <v>6263</v>
      </c>
      <c r="C1483" t="s">
        <v>3360</v>
      </c>
      <c r="D1483">
        <v>1.5</v>
      </c>
      <c r="E1483">
        <v>1.5</v>
      </c>
      <c r="F1483">
        <v>1.5</v>
      </c>
      <c r="G1483">
        <v>1.5</v>
      </c>
      <c r="H1483">
        <v>1.5</v>
      </c>
      <c r="I1483">
        <v>1.5</v>
      </c>
      <c r="J1483">
        <v>1.5</v>
      </c>
      <c r="K1483">
        <v>1.5</v>
      </c>
      <c r="L1483" s="83">
        <v>1.5</v>
      </c>
      <c r="M1483">
        <v>1.5</v>
      </c>
      <c r="N1483">
        <v>1.5</v>
      </c>
      <c r="O1483">
        <v>1.5</v>
      </c>
      <c r="P1483" t="s">
        <v>5319</v>
      </c>
      <c r="Q1483" t="s">
        <v>5317</v>
      </c>
      <c r="R1483" t="s">
        <v>5314</v>
      </c>
      <c r="S1483" t="s">
        <v>5315</v>
      </c>
      <c r="T1483" t="s">
        <v>5315</v>
      </c>
    </row>
    <row r="1484" spans="1:20" x14ac:dyDescent="0.25">
      <c r="A1484" s="83" t="s">
        <v>6264</v>
      </c>
      <c r="B1484" t="s">
        <v>6264</v>
      </c>
      <c r="C1484" t="s">
        <v>3360</v>
      </c>
      <c r="D1484">
        <v>1.5</v>
      </c>
      <c r="E1484">
        <v>1.5</v>
      </c>
      <c r="F1484">
        <v>1.5</v>
      </c>
      <c r="G1484">
        <v>1.5</v>
      </c>
      <c r="H1484">
        <v>1.5</v>
      </c>
      <c r="I1484">
        <v>1.5</v>
      </c>
      <c r="J1484">
        <v>1.5</v>
      </c>
      <c r="K1484">
        <v>1.5</v>
      </c>
      <c r="L1484" s="83">
        <v>1.5</v>
      </c>
      <c r="M1484">
        <v>1.5</v>
      </c>
      <c r="N1484">
        <v>1.5</v>
      </c>
      <c r="O1484">
        <v>1.5</v>
      </c>
      <c r="P1484" t="s">
        <v>5319</v>
      </c>
      <c r="Q1484" t="s">
        <v>5317</v>
      </c>
      <c r="R1484" t="s">
        <v>5314</v>
      </c>
      <c r="S1484" t="s">
        <v>5315</v>
      </c>
      <c r="T1484" t="s">
        <v>5315</v>
      </c>
    </row>
    <row r="1485" spans="1:20" x14ac:dyDescent="0.25">
      <c r="A1485" s="83" t="s">
        <v>6265</v>
      </c>
      <c r="B1485" t="s">
        <v>6265</v>
      </c>
      <c r="C1485" t="s">
        <v>3360</v>
      </c>
      <c r="D1485">
        <v>1.5</v>
      </c>
      <c r="E1485">
        <v>1.5</v>
      </c>
      <c r="F1485">
        <v>1.5</v>
      </c>
      <c r="G1485">
        <v>1.5</v>
      </c>
      <c r="H1485">
        <v>1.5</v>
      </c>
      <c r="I1485">
        <v>1.5</v>
      </c>
      <c r="J1485">
        <v>1.5</v>
      </c>
      <c r="K1485">
        <v>1.5</v>
      </c>
      <c r="L1485" s="83">
        <v>1.5</v>
      </c>
      <c r="M1485">
        <v>1.5</v>
      </c>
      <c r="N1485">
        <v>1.5</v>
      </c>
      <c r="O1485">
        <v>1.5</v>
      </c>
      <c r="P1485" t="s">
        <v>5319</v>
      </c>
      <c r="Q1485" t="s">
        <v>5317</v>
      </c>
      <c r="R1485" t="s">
        <v>5314</v>
      </c>
      <c r="S1485" t="s">
        <v>5315</v>
      </c>
      <c r="T1485" t="s">
        <v>5315</v>
      </c>
    </row>
    <row r="1486" spans="1:20" x14ac:dyDescent="0.25">
      <c r="A1486" s="83" t="s">
        <v>6266</v>
      </c>
      <c r="B1486" t="s">
        <v>6266</v>
      </c>
      <c r="C1486" t="s">
        <v>3360</v>
      </c>
      <c r="D1486">
        <v>1.5</v>
      </c>
      <c r="E1486">
        <v>1.5</v>
      </c>
      <c r="F1486">
        <v>1.5</v>
      </c>
      <c r="G1486">
        <v>1.5</v>
      </c>
      <c r="H1486">
        <v>1.5</v>
      </c>
      <c r="I1486">
        <v>1.5</v>
      </c>
      <c r="J1486">
        <v>1.5</v>
      </c>
      <c r="K1486">
        <v>1.5</v>
      </c>
      <c r="L1486" s="83">
        <v>1.5</v>
      </c>
      <c r="M1486">
        <v>1.5</v>
      </c>
      <c r="N1486">
        <v>1.5</v>
      </c>
      <c r="O1486">
        <v>1.5</v>
      </c>
      <c r="P1486" t="s">
        <v>5319</v>
      </c>
      <c r="Q1486" t="s">
        <v>5317</v>
      </c>
      <c r="R1486" t="s">
        <v>5314</v>
      </c>
      <c r="S1486" t="s">
        <v>5315</v>
      </c>
      <c r="T1486" t="s">
        <v>5315</v>
      </c>
    </row>
    <row r="1487" spans="1:20" x14ac:dyDescent="0.25">
      <c r="A1487" s="83" t="s">
        <v>6267</v>
      </c>
      <c r="B1487" t="s">
        <v>6267</v>
      </c>
      <c r="C1487" t="s">
        <v>3360</v>
      </c>
      <c r="D1487">
        <v>0.99</v>
      </c>
      <c r="E1487">
        <v>0.99</v>
      </c>
      <c r="F1487">
        <v>0.99</v>
      </c>
      <c r="G1487">
        <v>0.99</v>
      </c>
      <c r="H1487">
        <v>0.99</v>
      </c>
      <c r="I1487">
        <v>0.99</v>
      </c>
      <c r="J1487">
        <v>0.99</v>
      </c>
      <c r="K1487">
        <v>0.99</v>
      </c>
      <c r="L1487" s="83">
        <v>0.99</v>
      </c>
      <c r="M1487">
        <v>0.99</v>
      </c>
      <c r="N1487">
        <v>0.99</v>
      </c>
      <c r="O1487">
        <v>0.99</v>
      </c>
      <c r="P1487" t="s">
        <v>5319</v>
      </c>
      <c r="Q1487" t="s">
        <v>5317</v>
      </c>
      <c r="R1487" t="s">
        <v>5314</v>
      </c>
      <c r="S1487" t="s">
        <v>5315</v>
      </c>
      <c r="T1487" t="s">
        <v>5315</v>
      </c>
    </row>
    <row r="1488" spans="1:20" x14ac:dyDescent="0.25">
      <c r="A1488" s="83" t="s">
        <v>6268</v>
      </c>
      <c r="B1488" t="s">
        <v>6268</v>
      </c>
      <c r="C1488" t="s">
        <v>3360</v>
      </c>
      <c r="D1488">
        <v>0.99</v>
      </c>
      <c r="E1488">
        <v>0.99</v>
      </c>
      <c r="F1488">
        <v>0.99</v>
      </c>
      <c r="G1488">
        <v>0.99</v>
      </c>
      <c r="H1488">
        <v>0.99</v>
      </c>
      <c r="I1488">
        <v>0.99</v>
      </c>
      <c r="J1488">
        <v>0.99</v>
      </c>
      <c r="K1488">
        <v>0.99</v>
      </c>
      <c r="L1488" s="83">
        <v>0.99</v>
      </c>
      <c r="M1488">
        <v>0.99</v>
      </c>
      <c r="N1488">
        <v>0.99</v>
      </c>
      <c r="O1488">
        <v>0.99</v>
      </c>
      <c r="P1488" t="s">
        <v>5319</v>
      </c>
      <c r="Q1488" t="s">
        <v>5317</v>
      </c>
      <c r="R1488" t="s">
        <v>5314</v>
      </c>
      <c r="S1488" t="s">
        <v>5315</v>
      </c>
      <c r="T1488" t="s">
        <v>5315</v>
      </c>
    </row>
    <row r="1489" spans="1:20" x14ac:dyDescent="0.25">
      <c r="A1489" s="83" t="s">
        <v>6269</v>
      </c>
      <c r="B1489" t="s">
        <v>6269</v>
      </c>
      <c r="C1489" t="s">
        <v>3360</v>
      </c>
      <c r="D1489">
        <v>0.99</v>
      </c>
      <c r="E1489">
        <v>0.99</v>
      </c>
      <c r="F1489">
        <v>0.99</v>
      </c>
      <c r="G1489">
        <v>0.99</v>
      </c>
      <c r="H1489">
        <v>0.99</v>
      </c>
      <c r="I1489">
        <v>0.99</v>
      </c>
      <c r="J1489">
        <v>0.99</v>
      </c>
      <c r="K1489">
        <v>0.99</v>
      </c>
      <c r="L1489" s="83">
        <v>0.99</v>
      </c>
      <c r="M1489">
        <v>0.99</v>
      </c>
      <c r="N1489">
        <v>0.99</v>
      </c>
      <c r="O1489">
        <v>0.99</v>
      </c>
      <c r="P1489" t="s">
        <v>5319</v>
      </c>
      <c r="Q1489" t="s">
        <v>5317</v>
      </c>
      <c r="R1489" t="s">
        <v>5314</v>
      </c>
      <c r="S1489" t="s">
        <v>5315</v>
      </c>
      <c r="T1489" t="s">
        <v>5315</v>
      </c>
    </row>
    <row r="1490" spans="1:20" x14ac:dyDescent="0.25">
      <c r="A1490" s="83" t="s">
        <v>6270</v>
      </c>
      <c r="B1490" t="s">
        <v>6270</v>
      </c>
      <c r="C1490" t="s">
        <v>3360</v>
      </c>
      <c r="D1490">
        <v>0.99</v>
      </c>
      <c r="E1490">
        <v>0.99</v>
      </c>
      <c r="F1490">
        <v>0.99</v>
      </c>
      <c r="G1490">
        <v>0.99</v>
      </c>
      <c r="H1490">
        <v>0.99</v>
      </c>
      <c r="I1490">
        <v>0.99</v>
      </c>
      <c r="J1490">
        <v>0.99</v>
      </c>
      <c r="K1490">
        <v>0.99</v>
      </c>
      <c r="L1490" s="83">
        <v>0.99</v>
      </c>
      <c r="M1490">
        <v>0.99</v>
      </c>
      <c r="N1490">
        <v>0.99</v>
      </c>
      <c r="O1490">
        <v>0.99</v>
      </c>
      <c r="P1490" t="s">
        <v>5319</v>
      </c>
      <c r="Q1490" t="s">
        <v>5317</v>
      </c>
      <c r="R1490" t="s">
        <v>5314</v>
      </c>
      <c r="S1490" t="s">
        <v>5315</v>
      </c>
      <c r="T1490" t="s">
        <v>5315</v>
      </c>
    </row>
    <row r="1491" spans="1:20" x14ac:dyDescent="0.25">
      <c r="A1491" s="83" t="s">
        <v>6271</v>
      </c>
      <c r="B1491" t="s">
        <v>6271</v>
      </c>
      <c r="C1491" t="s">
        <v>3360</v>
      </c>
      <c r="D1491">
        <v>0.99</v>
      </c>
      <c r="E1491">
        <v>0.99</v>
      </c>
      <c r="F1491">
        <v>0.99</v>
      </c>
      <c r="G1491">
        <v>0.99</v>
      </c>
      <c r="H1491">
        <v>0.99</v>
      </c>
      <c r="I1491">
        <v>0.99</v>
      </c>
      <c r="J1491">
        <v>0.99</v>
      </c>
      <c r="K1491">
        <v>0.99</v>
      </c>
      <c r="L1491" s="83">
        <v>0.99</v>
      </c>
      <c r="M1491">
        <v>0.99</v>
      </c>
      <c r="N1491">
        <v>0.99</v>
      </c>
      <c r="O1491">
        <v>0.99</v>
      </c>
      <c r="P1491" t="s">
        <v>5319</v>
      </c>
      <c r="Q1491" t="s">
        <v>5317</v>
      </c>
      <c r="R1491" t="s">
        <v>5314</v>
      </c>
      <c r="S1491" t="s">
        <v>5315</v>
      </c>
      <c r="T1491" t="s">
        <v>5315</v>
      </c>
    </row>
    <row r="1492" spans="1:20" x14ac:dyDescent="0.25">
      <c r="A1492" s="83" t="s">
        <v>6272</v>
      </c>
      <c r="B1492" t="s">
        <v>6272</v>
      </c>
      <c r="C1492" t="s">
        <v>3360</v>
      </c>
      <c r="D1492">
        <v>0.99</v>
      </c>
      <c r="E1492">
        <v>0.99</v>
      </c>
      <c r="F1492">
        <v>0.99</v>
      </c>
      <c r="G1492">
        <v>0.99</v>
      </c>
      <c r="H1492">
        <v>0.99</v>
      </c>
      <c r="I1492">
        <v>0.99</v>
      </c>
      <c r="J1492">
        <v>0.99</v>
      </c>
      <c r="K1492">
        <v>0.99</v>
      </c>
      <c r="L1492" s="83">
        <v>0.99</v>
      </c>
      <c r="M1492">
        <v>0.99</v>
      </c>
      <c r="N1492">
        <v>0.99</v>
      </c>
      <c r="O1492">
        <v>0.99</v>
      </c>
      <c r="P1492" t="s">
        <v>5319</v>
      </c>
      <c r="Q1492" t="s">
        <v>5317</v>
      </c>
      <c r="R1492" t="s">
        <v>5314</v>
      </c>
      <c r="S1492" t="s">
        <v>5315</v>
      </c>
      <c r="T1492" t="s">
        <v>5315</v>
      </c>
    </row>
    <row r="1493" spans="1:20" x14ac:dyDescent="0.25">
      <c r="A1493" s="83" t="s">
        <v>6273</v>
      </c>
      <c r="B1493" t="s">
        <v>6273</v>
      </c>
      <c r="C1493" t="s">
        <v>3360</v>
      </c>
      <c r="D1493">
        <v>0.99</v>
      </c>
      <c r="E1493">
        <v>0.99</v>
      </c>
      <c r="F1493">
        <v>0.99</v>
      </c>
      <c r="G1493">
        <v>0.99</v>
      </c>
      <c r="H1493">
        <v>0.99</v>
      </c>
      <c r="I1493">
        <v>0.99</v>
      </c>
      <c r="J1493">
        <v>0.99</v>
      </c>
      <c r="K1493">
        <v>0.99</v>
      </c>
      <c r="L1493" s="83">
        <v>0.99</v>
      </c>
      <c r="M1493">
        <v>0.99</v>
      </c>
      <c r="N1493">
        <v>0.99</v>
      </c>
      <c r="O1493">
        <v>0.99</v>
      </c>
      <c r="P1493" t="s">
        <v>5319</v>
      </c>
      <c r="Q1493" t="s">
        <v>5317</v>
      </c>
      <c r="R1493" t="s">
        <v>5314</v>
      </c>
      <c r="S1493" t="s">
        <v>5315</v>
      </c>
      <c r="T1493" t="s">
        <v>5315</v>
      </c>
    </row>
    <row r="1494" spans="1:20" x14ac:dyDescent="0.25">
      <c r="A1494" s="83" t="s">
        <v>6274</v>
      </c>
      <c r="B1494" t="s">
        <v>6274</v>
      </c>
      <c r="C1494" t="s">
        <v>3360</v>
      </c>
      <c r="D1494">
        <v>0.99</v>
      </c>
      <c r="E1494">
        <v>0.99</v>
      </c>
      <c r="F1494">
        <v>0.99</v>
      </c>
      <c r="G1494">
        <v>0.99</v>
      </c>
      <c r="H1494">
        <v>0.99</v>
      </c>
      <c r="I1494">
        <v>0.99</v>
      </c>
      <c r="J1494">
        <v>0.99</v>
      </c>
      <c r="K1494">
        <v>0.99</v>
      </c>
      <c r="L1494" s="83">
        <v>0.99</v>
      </c>
      <c r="M1494">
        <v>0.99</v>
      </c>
      <c r="N1494">
        <v>0.99</v>
      </c>
      <c r="O1494">
        <v>0.99</v>
      </c>
      <c r="P1494" t="s">
        <v>5319</v>
      </c>
      <c r="Q1494" t="s">
        <v>5317</v>
      </c>
      <c r="R1494" t="s">
        <v>5314</v>
      </c>
      <c r="S1494" t="s">
        <v>5315</v>
      </c>
      <c r="T1494" t="s">
        <v>5315</v>
      </c>
    </row>
    <row r="1495" spans="1:20" x14ac:dyDescent="0.25">
      <c r="A1495" s="83" t="s">
        <v>6275</v>
      </c>
      <c r="B1495" t="s">
        <v>6275</v>
      </c>
      <c r="C1495" t="s">
        <v>3360</v>
      </c>
      <c r="D1495">
        <v>0.99</v>
      </c>
      <c r="E1495">
        <v>0.99</v>
      </c>
      <c r="F1495">
        <v>0.99</v>
      </c>
      <c r="G1495">
        <v>0.99</v>
      </c>
      <c r="H1495">
        <v>0.99</v>
      </c>
      <c r="I1495">
        <v>0.99</v>
      </c>
      <c r="J1495">
        <v>0.99</v>
      </c>
      <c r="K1495">
        <v>0.99</v>
      </c>
      <c r="L1495" s="83">
        <v>0.99</v>
      </c>
      <c r="M1495">
        <v>0.99</v>
      </c>
      <c r="N1495">
        <v>0.99</v>
      </c>
      <c r="O1495">
        <v>0.99</v>
      </c>
      <c r="P1495" t="s">
        <v>5319</v>
      </c>
      <c r="Q1495" t="s">
        <v>5317</v>
      </c>
      <c r="R1495" t="s">
        <v>5314</v>
      </c>
      <c r="S1495" t="s">
        <v>5315</v>
      </c>
      <c r="T1495" t="s">
        <v>5315</v>
      </c>
    </row>
    <row r="1496" spans="1:20" x14ac:dyDescent="0.25">
      <c r="A1496" s="83" t="s">
        <v>6276</v>
      </c>
      <c r="B1496" t="s">
        <v>6276</v>
      </c>
      <c r="C1496" t="s">
        <v>3360</v>
      </c>
      <c r="D1496">
        <v>0.99</v>
      </c>
      <c r="E1496">
        <v>0.99</v>
      </c>
      <c r="F1496">
        <v>0.99</v>
      </c>
      <c r="G1496">
        <v>0.99</v>
      </c>
      <c r="H1496">
        <v>0.99</v>
      </c>
      <c r="I1496">
        <v>0.99</v>
      </c>
      <c r="J1496">
        <v>0.99</v>
      </c>
      <c r="K1496">
        <v>0.99</v>
      </c>
      <c r="L1496" s="83">
        <v>0.99</v>
      </c>
      <c r="M1496">
        <v>0.99</v>
      </c>
      <c r="N1496">
        <v>0.99</v>
      </c>
      <c r="O1496">
        <v>0.99</v>
      </c>
      <c r="P1496" t="s">
        <v>5319</v>
      </c>
      <c r="Q1496" t="s">
        <v>5317</v>
      </c>
      <c r="R1496" t="s">
        <v>5314</v>
      </c>
      <c r="S1496" t="s">
        <v>5315</v>
      </c>
      <c r="T1496" t="s">
        <v>5315</v>
      </c>
    </row>
    <row r="1497" spans="1:20" x14ac:dyDescent="0.25">
      <c r="A1497" s="83" t="s">
        <v>6277</v>
      </c>
      <c r="B1497" t="s">
        <v>6277</v>
      </c>
      <c r="C1497" t="s">
        <v>3360</v>
      </c>
      <c r="D1497">
        <v>0.99</v>
      </c>
      <c r="E1497">
        <v>0.99</v>
      </c>
      <c r="F1497">
        <v>0.99</v>
      </c>
      <c r="G1497">
        <v>0.99</v>
      </c>
      <c r="H1497">
        <v>0.99</v>
      </c>
      <c r="I1497">
        <v>0.99</v>
      </c>
      <c r="J1497">
        <v>0.99</v>
      </c>
      <c r="K1497">
        <v>0.99</v>
      </c>
      <c r="L1497" s="83">
        <v>0.99</v>
      </c>
      <c r="M1497">
        <v>0.99</v>
      </c>
      <c r="N1497">
        <v>0.99</v>
      </c>
      <c r="O1497">
        <v>0.99</v>
      </c>
      <c r="P1497" t="s">
        <v>5319</v>
      </c>
      <c r="Q1497" t="s">
        <v>5317</v>
      </c>
      <c r="R1497" t="s">
        <v>5314</v>
      </c>
      <c r="S1497" t="s">
        <v>5315</v>
      </c>
      <c r="T1497" t="s">
        <v>5315</v>
      </c>
    </row>
    <row r="1498" spans="1:20" x14ac:dyDescent="0.25">
      <c r="A1498" s="83" t="s">
        <v>6278</v>
      </c>
      <c r="B1498" t="s">
        <v>6278</v>
      </c>
      <c r="C1498" t="s">
        <v>3360</v>
      </c>
      <c r="D1498">
        <v>0.99</v>
      </c>
      <c r="E1498">
        <v>0.99</v>
      </c>
      <c r="F1498">
        <v>0.99</v>
      </c>
      <c r="G1498">
        <v>0.99</v>
      </c>
      <c r="H1498">
        <v>0.99</v>
      </c>
      <c r="I1498">
        <v>0.99</v>
      </c>
      <c r="J1498">
        <v>0.99</v>
      </c>
      <c r="K1498">
        <v>0.99</v>
      </c>
      <c r="L1498" s="83">
        <v>0.99</v>
      </c>
      <c r="M1498">
        <v>0.99</v>
      </c>
      <c r="N1498">
        <v>0.99</v>
      </c>
      <c r="O1498">
        <v>0.99</v>
      </c>
      <c r="P1498" t="s">
        <v>5319</v>
      </c>
      <c r="Q1498" t="s">
        <v>5317</v>
      </c>
      <c r="R1498" t="s">
        <v>5314</v>
      </c>
      <c r="S1498" t="s">
        <v>5315</v>
      </c>
      <c r="T1498" t="s">
        <v>5315</v>
      </c>
    </row>
    <row r="1499" spans="1:20" x14ac:dyDescent="0.25">
      <c r="A1499" s="83" t="s">
        <v>6279</v>
      </c>
      <c r="B1499" t="s">
        <v>6279</v>
      </c>
      <c r="C1499" t="s">
        <v>3360</v>
      </c>
      <c r="D1499">
        <v>0.99</v>
      </c>
      <c r="E1499">
        <v>0.99</v>
      </c>
      <c r="F1499">
        <v>0.99</v>
      </c>
      <c r="G1499">
        <v>0.99</v>
      </c>
      <c r="H1499">
        <v>0.99</v>
      </c>
      <c r="I1499">
        <v>0.99</v>
      </c>
      <c r="J1499">
        <v>0.99</v>
      </c>
      <c r="K1499">
        <v>0.99</v>
      </c>
      <c r="L1499" s="83">
        <v>0.99</v>
      </c>
      <c r="M1499">
        <v>0.99</v>
      </c>
      <c r="N1499">
        <v>0.99</v>
      </c>
      <c r="O1499">
        <v>0.99</v>
      </c>
      <c r="P1499" t="s">
        <v>5319</v>
      </c>
      <c r="Q1499" t="s">
        <v>5317</v>
      </c>
      <c r="R1499" t="s">
        <v>5314</v>
      </c>
      <c r="S1499" t="s">
        <v>5315</v>
      </c>
      <c r="T1499" t="s">
        <v>5315</v>
      </c>
    </row>
    <row r="1500" spans="1:20" x14ac:dyDescent="0.25">
      <c r="A1500" s="83" t="s">
        <v>6280</v>
      </c>
      <c r="B1500" t="s">
        <v>6280</v>
      </c>
      <c r="C1500" t="s">
        <v>3360</v>
      </c>
      <c r="D1500">
        <v>0.99</v>
      </c>
      <c r="E1500">
        <v>0.99</v>
      </c>
      <c r="F1500">
        <v>0.99</v>
      </c>
      <c r="G1500">
        <v>0.99</v>
      </c>
      <c r="H1500">
        <v>0.99</v>
      </c>
      <c r="I1500">
        <v>0.99</v>
      </c>
      <c r="J1500">
        <v>0.99</v>
      </c>
      <c r="K1500">
        <v>0.99</v>
      </c>
      <c r="L1500" s="83">
        <v>0.99</v>
      </c>
      <c r="M1500">
        <v>0.99</v>
      </c>
      <c r="N1500">
        <v>0.99</v>
      </c>
      <c r="O1500">
        <v>0.99</v>
      </c>
      <c r="P1500" t="s">
        <v>5319</v>
      </c>
      <c r="Q1500" t="s">
        <v>5317</v>
      </c>
      <c r="R1500" t="s">
        <v>5314</v>
      </c>
      <c r="S1500" t="s">
        <v>5315</v>
      </c>
      <c r="T1500" t="s">
        <v>5315</v>
      </c>
    </row>
    <row r="1501" spans="1:20" x14ac:dyDescent="0.25">
      <c r="A1501" s="83" t="s">
        <v>6281</v>
      </c>
      <c r="B1501" t="s">
        <v>6281</v>
      </c>
      <c r="C1501" t="s">
        <v>3360</v>
      </c>
      <c r="D1501">
        <v>0.99</v>
      </c>
      <c r="E1501">
        <v>0.99</v>
      </c>
      <c r="F1501">
        <v>0.99</v>
      </c>
      <c r="G1501">
        <v>0.99</v>
      </c>
      <c r="H1501">
        <v>0.99</v>
      </c>
      <c r="I1501">
        <v>0.99</v>
      </c>
      <c r="J1501">
        <v>0.99</v>
      </c>
      <c r="K1501">
        <v>0.99</v>
      </c>
      <c r="L1501" s="83">
        <v>0.99</v>
      </c>
      <c r="M1501">
        <v>0.99</v>
      </c>
      <c r="N1501">
        <v>0.99</v>
      </c>
      <c r="O1501">
        <v>0.99</v>
      </c>
      <c r="P1501" t="s">
        <v>5319</v>
      </c>
      <c r="Q1501" t="s">
        <v>5317</v>
      </c>
      <c r="R1501" t="s">
        <v>5314</v>
      </c>
      <c r="S1501" t="s">
        <v>5315</v>
      </c>
      <c r="T1501" t="s">
        <v>5315</v>
      </c>
    </row>
    <row r="1502" spans="1:20" x14ac:dyDescent="0.25">
      <c r="A1502" s="83" t="s">
        <v>6282</v>
      </c>
      <c r="B1502" t="s">
        <v>6282</v>
      </c>
      <c r="C1502" t="s">
        <v>3360</v>
      </c>
      <c r="D1502">
        <v>0.2</v>
      </c>
      <c r="E1502">
        <v>0.2</v>
      </c>
      <c r="F1502">
        <v>0.2</v>
      </c>
      <c r="G1502">
        <v>0.2</v>
      </c>
      <c r="H1502">
        <v>0.2</v>
      </c>
      <c r="I1502">
        <v>0.2</v>
      </c>
      <c r="J1502">
        <v>0.2</v>
      </c>
      <c r="K1502">
        <v>0.2</v>
      </c>
      <c r="L1502" s="83">
        <v>0.2</v>
      </c>
      <c r="M1502">
        <v>0.2</v>
      </c>
      <c r="N1502">
        <v>0.2</v>
      </c>
      <c r="O1502">
        <v>0.2</v>
      </c>
      <c r="P1502" t="s">
        <v>5319</v>
      </c>
      <c r="Q1502" t="s">
        <v>5317</v>
      </c>
      <c r="R1502" t="s">
        <v>5314</v>
      </c>
      <c r="S1502" t="s">
        <v>5315</v>
      </c>
      <c r="T1502" t="s">
        <v>5315</v>
      </c>
    </row>
    <row r="1503" spans="1:20" x14ac:dyDescent="0.25">
      <c r="A1503" s="83" t="s">
        <v>6283</v>
      </c>
      <c r="B1503" t="s">
        <v>6283</v>
      </c>
      <c r="C1503" t="s">
        <v>3360</v>
      </c>
      <c r="D1503">
        <v>0.2</v>
      </c>
      <c r="E1503">
        <v>0.2</v>
      </c>
      <c r="F1503">
        <v>0.2</v>
      </c>
      <c r="G1503">
        <v>0.2</v>
      </c>
      <c r="H1503">
        <v>0.2</v>
      </c>
      <c r="I1503">
        <v>0.2</v>
      </c>
      <c r="J1503">
        <v>0.2</v>
      </c>
      <c r="K1503">
        <v>0.2</v>
      </c>
      <c r="L1503" s="83">
        <v>0.2</v>
      </c>
      <c r="M1503">
        <v>0.2</v>
      </c>
      <c r="N1503">
        <v>0.2</v>
      </c>
      <c r="O1503">
        <v>0.2</v>
      </c>
      <c r="P1503" t="s">
        <v>5319</v>
      </c>
      <c r="Q1503" t="s">
        <v>5317</v>
      </c>
      <c r="R1503" t="s">
        <v>5314</v>
      </c>
      <c r="S1503" t="s">
        <v>5315</v>
      </c>
      <c r="T1503" t="s">
        <v>5315</v>
      </c>
    </row>
    <row r="1504" spans="1:20" x14ac:dyDescent="0.25">
      <c r="A1504" s="83" t="s">
        <v>6284</v>
      </c>
      <c r="B1504" t="s">
        <v>6285</v>
      </c>
      <c r="C1504" t="s">
        <v>3360</v>
      </c>
      <c r="D1504">
        <v>0.45</v>
      </c>
      <c r="E1504">
        <v>0.45</v>
      </c>
      <c r="F1504">
        <v>0.45</v>
      </c>
      <c r="G1504">
        <v>0.45</v>
      </c>
      <c r="H1504">
        <v>0.45</v>
      </c>
      <c r="I1504">
        <v>0.45</v>
      </c>
      <c r="J1504">
        <v>0.45</v>
      </c>
      <c r="K1504">
        <v>0.45</v>
      </c>
      <c r="L1504" s="83">
        <v>0.45</v>
      </c>
      <c r="M1504">
        <v>0.45</v>
      </c>
      <c r="N1504">
        <v>0.45</v>
      </c>
      <c r="O1504">
        <v>0.45</v>
      </c>
      <c r="P1504" t="s">
        <v>5319</v>
      </c>
      <c r="Q1504" t="s">
        <v>5317</v>
      </c>
      <c r="R1504" t="s">
        <v>5314</v>
      </c>
      <c r="S1504" t="s">
        <v>5315</v>
      </c>
      <c r="T1504" t="s">
        <v>5315</v>
      </c>
    </row>
    <row r="1505" spans="1:20" x14ac:dyDescent="0.25">
      <c r="A1505" s="83" t="s">
        <v>6286</v>
      </c>
      <c r="B1505" t="s">
        <v>6286</v>
      </c>
      <c r="C1505" t="s">
        <v>3360</v>
      </c>
      <c r="D1505">
        <v>0.99</v>
      </c>
      <c r="E1505">
        <v>0.99</v>
      </c>
      <c r="F1505">
        <v>0.99</v>
      </c>
      <c r="G1505">
        <v>0.99</v>
      </c>
      <c r="H1505">
        <v>0.99</v>
      </c>
      <c r="I1505">
        <v>0.99</v>
      </c>
      <c r="J1505">
        <v>0.99</v>
      </c>
      <c r="K1505">
        <v>0.99</v>
      </c>
      <c r="L1505" s="83">
        <v>0.99</v>
      </c>
      <c r="M1505">
        <v>0.99</v>
      </c>
      <c r="N1505">
        <v>0.99</v>
      </c>
      <c r="O1505">
        <v>0.99</v>
      </c>
      <c r="P1505" t="s">
        <v>5319</v>
      </c>
      <c r="Q1505" t="s">
        <v>5317</v>
      </c>
      <c r="R1505" t="s">
        <v>5314</v>
      </c>
      <c r="S1505" t="s">
        <v>5315</v>
      </c>
      <c r="T1505" t="s">
        <v>5315</v>
      </c>
    </row>
    <row r="1506" spans="1:20" x14ac:dyDescent="0.25">
      <c r="A1506" s="83" t="s">
        <v>6287</v>
      </c>
      <c r="B1506" t="s">
        <v>6287</v>
      </c>
      <c r="C1506" t="s">
        <v>3360</v>
      </c>
      <c r="D1506">
        <v>0.99</v>
      </c>
      <c r="E1506">
        <v>0.99</v>
      </c>
      <c r="F1506">
        <v>0.99</v>
      </c>
      <c r="G1506">
        <v>0.99</v>
      </c>
      <c r="H1506">
        <v>0.99</v>
      </c>
      <c r="I1506">
        <v>0.99</v>
      </c>
      <c r="J1506">
        <v>0.99</v>
      </c>
      <c r="K1506">
        <v>0.99</v>
      </c>
      <c r="L1506" s="83">
        <v>0.99</v>
      </c>
      <c r="M1506">
        <v>0.99</v>
      </c>
      <c r="N1506">
        <v>0.99</v>
      </c>
      <c r="O1506">
        <v>0.99</v>
      </c>
      <c r="P1506" t="s">
        <v>5319</v>
      </c>
      <c r="Q1506" t="s">
        <v>5317</v>
      </c>
      <c r="R1506" t="s">
        <v>5314</v>
      </c>
      <c r="S1506" t="s">
        <v>5315</v>
      </c>
      <c r="T1506" t="s">
        <v>5315</v>
      </c>
    </row>
    <row r="1507" spans="1:20" x14ac:dyDescent="0.25">
      <c r="A1507" s="83" t="s">
        <v>6288</v>
      </c>
      <c r="B1507" t="s">
        <v>6288</v>
      </c>
      <c r="C1507" t="s">
        <v>3360</v>
      </c>
      <c r="D1507">
        <v>0.99</v>
      </c>
      <c r="E1507">
        <v>0.99</v>
      </c>
      <c r="F1507">
        <v>0.99</v>
      </c>
      <c r="G1507">
        <v>0.99</v>
      </c>
      <c r="H1507">
        <v>0.99</v>
      </c>
      <c r="I1507">
        <v>0.99</v>
      </c>
      <c r="J1507">
        <v>0.99</v>
      </c>
      <c r="K1507">
        <v>0.99</v>
      </c>
      <c r="L1507" s="83">
        <v>0.99</v>
      </c>
      <c r="M1507">
        <v>0.99</v>
      </c>
      <c r="N1507">
        <v>0.99</v>
      </c>
      <c r="O1507">
        <v>0.99</v>
      </c>
      <c r="P1507" t="s">
        <v>5319</v>
      </c>
      <c r="Q1507" t="s">
        <v>5317</v>
      </c>
      <c r="R1507" t="s">
        <v>5314</v>
      </c>
      <c r="S1507" t="s">
        <v>5315</v>
      </c>
      <c r="T1507" t="s">
        <v>5315</v>
      </c>
    </row>
    <row r="1508" spans="1:20" x14ac:dyDescent="0.25">
      <c r="A1508" s="83" t="s">
        <v>6289</v>
      </c>
      <c r="B1508" t="s">
        <v>6289</v>
      </c>
      <c r="C1508" t="s">
        <v>3360</v>
      </c>
      <c r="D1508">
        <v>0.99</v>
      </c>
      <c r="E1508">
        <v>0.99</v>
      </c>
      <c r="F1508">
        <v>0.99</v>
      </c>
      <c r="G1508">
        <v>0.99</v>
      </c>
      <c r="H1508">
        <v>0.99</v>
      </c>
      <c r="I1508">
        <v>0.99</v>
      </c>
      <c r="J1508">
        <v>0.99</v>
      </c>
      <c r="K1508">
        <v>0.99</v>
      </c>
      <c r="L1508" s="83">
        <v>0.99</v>
      </c>
      <c r="M1508">
        <v>0.99</v>
      </c>
      <c r="N1508">
        <v>0.99</v>
      </c>
      <c r="O1508">
        <v>0.99</v>
      </c>
      <c r="P1508" t="s">
        <v>5319</v>
      </c>
      <c r="Q1508" t="s">
        <v>5317</v>
      </c>
      <c r="R1508" t="s">
        <v>5314</v>
      </c>
      <c r="S1508" t="s">
        <v>5315</v>
      </c>
      <c r="T1508" t="s">
        <v>5315</v>
      </c>
    </row>
    <row r="1509" spans="1:20" x14ac:dyDescent="0.25">
      <c r="A1509" s="83" t="s">
        <v>6290</v>
      </c>
      <c r="B1509" t="s">
        <v>6290</v>
      </c>
      <c r="C1509" t="s">
        <v>3360</v>
      </c>
      <c r="D1509">
        <v>0.99</v>
      </c>
      <c r="E1509">
        <v>0.99</v>
      </c>
      <c r="F1509">
        <v>0.99</v>
      </c>
      <c r="G1509">
        <v>0.99</v>
      </c>
      <c r="H1509">
        <v>0.99</v>
      </c>
      <c r="I1509">
        <v>0.99</v>
      </c>
      <c r="J1509">
        <v>0.99</v>
      </c>
      <c r="K1509">
        <v>0.99</v>
      </c>
      <c r="L1509" s="83">
        <v>0.99</v>
      </c>
      <c r="M1509">
        <v>0.99</v>
      </c>
      <c r="N1509">
        <v>0.99</v>
      </c>
      <c r="O1509">
        <v>0.99</v>
      </c>
      <c r="P1509" t="s">
        <v>5319</v>
      </c>
      <c r="Q1509" t="s">
        <v>5317</v>
      </c>
      <c r="R1509" t="s">
        <v>5314</v>
      </c>
      <c r="S1509" t="s">
        <v>5315</v>
      </c>
      <c r="T1509" t="s">
        <v>5315</v>
      </c>
    </row>
    <row r="1510" spans="1:20" x14ac:dyDescent="0.25">
      <c r="A1510" s="83" t="s">
        <v>6291</v>
      </c>
      <c r="B1510" t="s">
        <v>6291</v>
      </c>
      <c r="C1510" t="s">
        <v>3360</v>
      </c>
      <c r="D1510">
        <v>0.99</v>
      </c>
      <c r="E1510">
        <v>0.99</v>
      </c>
      <c r="F1510">
        <v>0.99</v>
      </c>
      <c r="G1510">
        <v>0.99</v>
      </c>
      <c r="H1510">
        <v>0.99</v>
      </c>
      <c r="I1510">
        <v>0.99</v>
      </c>
      <c r="J1510">
        <v>0.99</v>
      </c>
      <c r="K1510">
        <v>0.99</v>
      </c>
      <c r="L1510" s="83">
        <v>0.99</v>
      </c>
      <c r="M1510">
        <v>0.99</v>
      </c>
      <c r="N1510">
        <v>0.99</v>
      </c>
      <c r="O1510">
        <v>0.99</v>
      </c>
      <c r="P1510" t="s">
        <v>5319</v>
      </c>
      <c r="Q1510" t="s">
        <v>5317</v>
      </c>
      <c r="R1510" t="s">
        <v>5314</v>
      </c>
      <c r="S1510" t="s">
        <v>5315</v>
      </c>
      <c r="T1510" t="s">
        <v>5315</v>
      </c>
    </row>
    <row r="1511" spans="1:20" x14ac:dyDescent="0.25">
      <c r="A1511" s="83" t="s">
        <v>6292</v>
      </c>
      <c r="B1511" t="s">
        <v>6292</v>
      </c>
      <c r="C1511" t="s">
        <v>3360</v>
      </c>
      <c r="D1511">
        <v>0.99</v>
      </c>
      <c r="E1511">
        <v>0.99</v>
      </c>
      <c r="F1511">
        <v>0.99</v>
      </c>
      <c r="G1511">
        <v>0.99</v>
      </c>
      <c r="H1511">
        <v>0.99</v>
      </c>
      <c r="I1511">
        <v>0.99</v>
      </c>
      <c r="J1511">
        <v>0.99</v>
      </c>
      <c r="K1511">
        <v>0.99</v>
      </c>
      <c r="L1511" s="83">
        <v>0.99</v>
      </c>
      <c r="M1511">
        <v>0.99</v>
      </c>
      <c r="N1511">
        <v>0.99</v>
      </c>
      <c r="O1511">
        <v>0.99</v>
      </c>
      <c r="P1511" t="s">
        <v>5319</v>
      </c>
      <c r="Q1511" t="s">
        <v>5317</v>
      </c>
      <c r="R1511" t="s">
        <v>5314</v>
      </c>
      <c r="S1511" t="s">
        <v>5315</v>
      </c>
      <c r="T1511" t="s">
        <v>5315</v>
      </c>
    </row>
    <row r="1512" spans="1:20" x14ac:dyDescent="0.25">
      <c r="A1512" s="83" t="s">
        <v>6293</v>
      </c>
      <c r="B1512" t="s">
        <v>6293</v>
      </c>
      <c r="C1512" t="s">
        <v>3360</v>
      </c>
      <c r="D1512">
        <v>0.99</v>
      </c>
      <c r="E1512">
        <v>0.99</v>
      </c>
      <c r="F1512">
        <v>0.99</v>
      </c>
      <c r="G1512">
        <v>0.99</v>
      </c>
      <c r="H1512">
        <v>0.99</v>
      </c>
      <c r="I1512">
        <v>0.99</v>
      </c>
      <c r="J1512">
        <v>0.99</v>
      </c>
      <c r="K1512">
        <v>0.99</v>
      </c>
      <c r="L1512" s="83">
        <v>0.99</v>
      </c>
      <c r="M1512">
        <v>0.99</v>
      </c>
      <c r="N1512">
        <v>0.99</v>
      </c>
      <c r="O1512">
        <v>0.99</v>
      </c>
      <c r="P1512" t="s">
        <v>5319</v>
      </c>
      <c r="Q1512" t="s">
        <v>5317</v>
      </c>
      <c r="R1512" t="s">
        <v>5314</v>
      </c>
      <c r="S1512" t="s">
        <v>5315</v>
      </c>
      <c r="T1512" t="s">
        <v>5315</v>
      </c>
    </row>
    <row r="1513" spans="1:20" x14ac:dyDescent="0.25">
      <c r="A1513" s="83" t="s">
        <v>6294</v>
      </c>
      <c r="B1513" t="s">
        <v>6294</v>
      </c>
      <c r="C1513" t="s">
        <v>3360</v>
      </c>
      <c r="D1513">
        <v>0.99</v>
      </c>
      <c r="E1513">
        <v>0.99</v>
      </c>
      <c r="F1513">
        <v>0.99</v>
      </c>
      <c r="G1513">
        <v>0.99</v>
      </c>
      <c r="H1513">
        <v>0.99</v>
      </c>
      <c r="I1513">
        <v>0.99</v>
      </c>
      <c r="J1513">
        <v>0.99</v>
      </c>
      <c r="K1513">
        <v>0.99</v>
      </c>
      <c r="L1513" s="83">
        <v>0.99</v>
      </c>
      <c r="M1513">
        <v>0.99</v>
      </c>
      <c r="N1513">
        <v>0.99</v>
      </c>
      <c r="O1513">
        <v>0.99</v>
      </c>
      <c r="P1513" t="s">
        <v>5319</v>
      </c>
      <c r="Q1513" t="s">
        <v>5317</v>
      </c>
      <c r="R1513" t="s">
        <v>5314</v>
      </c>
      <c r="S1513" t="s">
        <v>5315</v>
      </c>
      <c r="T1513" t="s">
        <v>5315</v>
      </c>
    </row>
    <row r="1514" spans="1:20" x14ac:dyDescent="0.25">
      <c r="A1514" s="83" t="s">
        <v>6295</v>
      </c>
      <c r="B1514" t="s">
        <v>6295</v>
      </c>
      <c r="C1514" t="s">
        <v>3360</v>
      </c>
      <c r="D1514">
        <v>0.99</v>
      </c>
      <c r="E1514">
        <v>0.99</v>
      </c>
      <c r="F1514">
        <v>0.99</v>
      </c>
      <c r="G1514">
        <v>0.99</v>
      </c>
      <c r="H1514">
        <v>0.99</v>
      </c>
      <c r="I1514">
        <v>0.99</v>
      </c>
      <c r="J1514">
        <v>0.99</v>
      </c>
      <c r="K1514">
        <v>0.99</v>
      </c>
      <c r="L1514" s="83">
        <v>0.99</v>
      </c>
      <c r="M1514">
        <v>0.99</v>
      </c>
      <c r="N1514">
        <v>0.99</v>
      </c>
      <c r="O1514">
        <v>0.99</v>
      </c>
      <c r="P1514" t="s">
        <v>5319</v>
      </c>
      <c r="Q1514" t="s">
        <v>5317</v>
      </c>
      <c r="R1514" t="s">
        <v>5314</v>
      </c>
      <c r="S1514" t="s">
        <v>5315</v>
      </c>
      <c r="T1514" t="s">
        <v>5315</v>
      </c>
    </row>
    <row r="1515" spans="1:20" x14ac:dyDescent="0.25">
      <c r="A1515" s="83" t="s">
        <v>6296</v>
      </c>
      <c r="B1515" t="s">
        <v>6296</v>
      </c>
      <c r="C1515" t="s">
        <v>3360</v>
      </c>
      <c r="D1515">
        <v>0.99</v>
      </c>
      <c r="E1515">
        <v>0.99</v>
      </c>
      <c r="F1515">
        <v>0.99</v>
      </c>
      <c r="G1515">
        <v>0.99</v>
      </c>
      <c r="H1515">
        <v>0.99</v>
      </c>
      <c r="I1515">
        <v>0.99</v>
      </c>
      <c r="J1515">
        <v>0.99</v>
      </c>
      <c r="K1515">
        <v>0.99</v>
      </c>
      <c r="L1515" s="83">
        <v>0.99</v>
      </c>
      <c r="M1515">
        <v>0.99</v>
      </c>
      <c r="N1515">
        <v>0.99</v>
      </c>
      <c r="O1515">
        <v>0.99</v>
      </c>
      <c r="P1515" t="s">
        <v>5319</v>
      </c>
      <c r="Q1515" t="s">
        <v>5317</v>
      </c>
      <c r="R1515" t="s">
        <v>5314</v>
      </c>
      <c r="S1515" t="s">
        <v>5315</v>
      </c>
      <c r="T1515" t="s">
        <v>5315</v>
      </c>
    </row>
    <row r="1516" spans="1:20" x14ac:dyDescent="0.25">
      <c r="A1516" s="83" t="s">
        <v>6297</v>
      </c>
      <c r="B1516" t="s">
        <v>6297</v>
      </c>
      <c r="C1516" t="s">
        <v>3360</v>
      </c>
      <c r="D1516">
        <v>0.99</v>
      </c>
      <c r="E1516">
        <v>0.99</v>
      </c>
      <c r="F1516">
        <v>0.99</v>
      </c>
      <c r="G1516">
        <v>0.99</v>
      </c>
      <c r="H1516">
        <v>0.99</v>
      </c>
      <c r="I1516">
        <v>0.99</v>
      </c>
      <c r="J1516">
        <v>0.99</v>
      </c>
      <c r="K1516">
        <v>0.99</v>
      </c>
      <c r="L1516" s="83">
        <v>0.99</v>
      </c>
      <c r="M1516">
        <v>0.99</v>
      </c>
      <c r="N1516">
        <v>0.99</v>
      </c>
      <c r="O1516">
        <v>0.99</v>
      </c>
      <c r="P1516" t="s">
        <v>5319</v>
      </c>
      <c r="Q1516" t="s">
        <v>5317</v>
      </c>
      <c r="R1516" t="s">
        <v>5314</v>
      </c>
      <c r="S1516" t="s">
        <v>5315</v>
      </c>
      <c r="T1516" t="s">
        <v>5315</v>
      </c>
    </row>
    <row r="1517" spans="1:20" x14ac:dyDescent="0.25">
      <c r="A1517" s="83" t="s">
        <v>6298</v>
      </c>
      <c r="B1517" t="s">
        <v>7657</v>
      </c>
      <c r="C1517" t="s">
        <v>3360</v>
      </c>
      <c r="D1517">
        <v>2</v>
      </c>
      <c r="E1517">
        <v>2</v>
      </c>
      <c r="F1517">
        <v>2</v>
      </c>
      <c r="G1517">
        <v>2</v>
      </c>
      <c r="H1517">
        <v>2</v>
      </c>
      <c r="I1517">
        <v>2</v>
      </c>
      <c r="J1517">
        <v>2</v>
      </c>
      <c r="K1517">
        <v>2</v>
      </c>
      <c r="L1517" s="83">
        <v>2</v>
      </c>
      <c r="M1517">
        <v>2</v>
      </c>
      <c r="N1517">
        <v>2</v>
      </c>
      <c r="O1517">
        <v>2</v>
      </c>
      <c r="P1517" t="s">
        <v>5319</v>
      </c>
      <c r="Q1517" t="s">
        <v>5317</v>
      </c>
      <c r="R1517" t="s">
        <v>5314</v>
      </c>
      <c r="S1517" t="s">
        <v>5315</v>
      </c>
      <c r="T1517" t="s">
        <v>5315</v>
      </c>
    </row>
    <row r="1518" spans="1:20" x14ac:dyDescent="0.25">
      <c r="A1518" s="83" t="s">
        <v>6299</v>
      </c>
      <c r="B1518" t="s">
        <v>6299</v>
      </c>
      <c r="C1518" t="s">
        <v>3360</v>
      </c>
      <c r="D1518">
        <v>0.2</v>
      </c>
      <c r="E1518">
        <v>0.2</v>
      </c>
      <c r="F1518">
        <v>0.2</v>
      </c>
      <c r="G1518">
        <v>0.2</v>
      </c>
      <c r="H1518">
        <v>0.2</v>
      </c>
      <c r="I1518">
        <v>0.2</v>
      </c>
      <c r="J1518">
        <v>0.2</v>
      </c>
      <c r="K1518">
        <v>0.2</v>
      </c>
      <c r="L1518" s="83">
        <v>0.2</v>
      </c>
      <c r="M1518">
        <v>0.2</v>
      </c>
      <c r="N1518">
        <v>0.2</v>
      </c>
      <c r="O1518">
        <v>0.2</v>
      </c>
      <c r="P1518" t="s">
        <v>5319</v>
      </c>
      <c r="Q1518" t="s">
        <v>5317</v>
      </c>
      <c r="R1518" t="s">
        <v>5314</v>
      </c>
      <c r="S1518" t="s">
        <v>5315</v>
      </c>
      <c r="T1518" t="s">
        <v>5315</v>
      </c>
    </row>
    <row r="1519" spans="1:20" x14ac:dyDescent="0.25">
      <c r="A1519" s="83" t="s">
        <v>6300</v>
      </c>
      <c r="B1519" t="s">
        <v>6300</v>
      </c>
      <c r="C1519" t="s">
        <v>3360</v>
      </c>
      <c r="D1519">
        <v>0.2</v>
      </c>
      <c r="E1519">
        <v>0.2</v>
      </c>
      <c r="F1519">
        <v>0.2</v>
      </c>
      <c r="G1519">
        <v>0.2</v>
      </c>
      <c r="H1519">
        <v>0.2</v>
      </c>
      <c r="I1519">
        <v>0.2</v>
      </c>
      <c r="J1519">
        <v>0.2</v>
      </c>
      <c r="K1519">
        <v>0.2</v>
      </c>
      <c r="L1519" s="83">
        <v>0.2</v>
      </c>
      <c r="M1519">
        <v>0.2</v>
      </c>
      <c r="N1519">
        <v>0.2</v>
      </c>
      <c r="O1519">
        <v>0.2</v>
      </c>
      <c r="P1519" t="s">
        <v>5319</v>
      </c>
      <c r="Q1519" t="s">
        <v>5317</v>
      </c>
      <c r="R1519" t="s">
        <v>5314</v>
      </c>
      <c r="S1519" t="s">
        <v>5315</v>
      </c>
      <c r="T1519" t="s">
        <v>5315</v>
      </c>
    </row>
    <row r="1520" spans="1:20" x14ac:dyDescent="0.25">
      <c r="A1520" s="83" t="s">
        <v>6301</v>
      </c>
      <c r="B1520" t="s">
        <v>6301</v>
      </c>
      <c r="C1520" t="s">
        <v>3360</v>
      </c>
      <c r="D1520">
        <v>0.2</v>
      </c>
      <c r="E1520">
        <v>0.2</v>
      </c>
      <c r="F1520">
        <v>0.2</v>
      </c>
      <c r="G1520">
        <v>0.2</v>
      </c>
      <c r="H1520">
        <v>0.2</v>
      </c>
      <c r="I1520">
        <v>0.2</v>
      </c>
      <c r="J1520">
        <v>0.2</v>
      </c>
      <c r="K1520">
        <v>0.2</v>
      </c>
      <c r="L1520" s="83">
        <v>0.2</v>
      </c>
      <c r="M1520">
        <v>0.2</v>
      </c>
      <c r="N1520">
        <v>0.2</v>
      </c>
      <c r="O1520">
        <v>0.2</v>
      </c>
      <c r="P1520" t="s">
        <v>5319</v>
      </c>
      <c r="Q1520" t="s">
        <v>5317</v>
      </c>
      <c r="R1520" t="s">
        <v>5314</v>
      </c>
      <c r="S1520" t="s">
        <v>5315</v>
      </c>
      <c r="T1520" t="s">
        <v>5315</v>
      </c>
    </row>
    <row r="1521" spans="1:20" x14ac:dyDescent="0.25">
      <c r="A1521" s="83" t="s">
        <v>4847</v>
      </c>
      <c r="B1521" t="s">
        <v>6302</v>
      </c>
      <c r="C1521" t="s">
        <v>3360</v>
      </c>
      <c r="D1521">
        <v>7.42</v>
      </c>
      <c r="E1521">
        <v>6.62</v>
      </c>
      <c r="F1521">
        <v>6.15</v>
      </c>
      <c r="G1521">
        <v>5.17</v>
      </c>
      <c r="H1521">
        <v>3.78</v>
      </c>
      <c r="I1521">
        <v>4.4400000000000004</v>
      </c>
      <c r="J1521">
        <v>3.94</v>
      </c>
      <c r="K1521">
        <v>4.01</v>
      </c>
      <c r="L1521" s="83">
        <v>3.96</v>
      </c>
      <c r="M1521">
        <v>4.55</v>
      </c>
      <c r="N1521">
        <v>5.45</v>
      </c>
      <c r="O1521">
        <v>5.75</v>
      </c>
      <c r="P1521" t="s">
        <v>5312</v>
      </c>
      <c r="Q1521" t="s">
        <v>5317</v>
      </c>
      <c r="R1521" t="s">
        <v>5314</v>
      </c>
      <c r="S1521" t="s">
        <v>5315</v>
      </c>
      <c r="T1521" t="s">
        <v>5315</v>
      </c>
    </row>
    <row r="1522" spans="1:20" x14ac:dyDescent="0.25">
      <c r="A1522" s="83" t="s">
        <v>6303</v>
      </c>
      <c r="B1522" t="s">
        <v>6304</v>
      </c>
      <c r="C1522" t="s">
        <v>3360</v>
      </c>
      <c r="D1522">
        <v>0.8</v>
      </c>
      <c r="E1522">
        <v>0.6</v>
      </c>
      <c r="F1522">
        <v>3.6</v>
      </c>
      <c r="G1522">
        <v>3</v>
      </c>
      <c r="H1522">
        <v>3.2</v>
      </c>
      <c r="I1522">
        <v>6.2</v>
      </c>
      <c r="J1522">
        <v>7.8</v>
      </c>
      <c r="K1522">
        <v>5.4</v>
      </c>
      <c r="L1522" s="83">
        <v>2.8</v>
      </c>
      <c r="M1522">
        <v>0.4</v>
      </c>
      <c r="N1522">
        <v>0.4</v>
      </c>
      <c r="O1522">
        <v>0</v>
      </c>
      <c r="P1522" t="s">
        <v>5312</v>
      </c>
      <c r="Q1522" t="s">
        <v>5317</v>
      </c>
      <c r="R1522" t="s">
        <v>5314</v>
      </c>
      <c r="S1522" t="s">
        <v>5315</v>
      </c>
      <c r="T1522" t="s">
        <v>5315</v>
      </c>
    </row>
    <row r="1523" spans="1:20" x14ac:dyDescent="0.25">
      <c r="A1523" s="83" t="s">
        <v>4342</v>
      </c>
      <c r="B1523" t="s">
        <v>4343</v>
      </c>
      <c r="C1523" t="s">
        <v>3346</v>
      </c>
      <c r="D1523">
        <v>103.76</v>
      </c>
      <c r="E1523">
        <v>103.76</v>
      </c>
      <c r="F1523">
        <v>103.76</v>
      </c>
      <c r="G1523">
        <v>103.76</v>
      </c>
      <c r="H1523">
        <v>103.76</v>
      </c>
      <c r="I1523">
        <v>103.76</v>
      </c>
      <c r="J1523">
        <v>103.76</v>
      </c>
      <c r="K1523">
        <v>103.76</v>
      </c>
      <c r="L1523" s="83">
        <v>103.76</v>
      </c>
      <c r="M1523">
        <v>103.76</v>
      </c>
      <c r="N1523">
        <v>103.76</v>
      </c>
      <c r="O1523">
        <v>103.76</v>
      </c>
      <c r="P1523" t="s">
        <v>5319</v>
      </c>
      <c r="Q1523" t="s">
        <v>5317</v>
      </c>
      <c r="R1523" t="s">
        <v>5314</v>
      </c>
      <c r="S1523" t="s">
        <v>5315</v>
      </c>
      <c r="T1523" t="s">
        <v>5315</v>
      </c>
    </row>
    <row r="1524" spans="1:20" x14ac:dyDescent="0.25">
      <c r="A1524" s="83" t="s">
        <v>4349</v>
      </c>
      <c r="B1524" t="s">
        <v>4350</v>
      </c>
      <c r="C1524" t="s">
        <v>3346</v>
      </c>
      <c r="D1524">
        <v>95.34</v>
      </c>
      <c r="E1524">
        <v>95.34</v>
      </c>
      <c r="F1524">
        <v>95.34</v>
      </c>
      <c r="G1524">
        <v>95.34</v>
      </c>
      <c r="H1524">
        <v>95.34</v>
      </c>
      <c r="I1524">
        <v>95.34</v>
      </c>
      <c r="J1524">
        <v>95.34</v>
      </c>
      <c r="K1524">
        <v>95.34</v>
      </c>
      <c r="L1524" s="83">
        <v>95.34</v>
      </c>
      <c r="M1524">
        <v>95.34</v>
      </c>
      <c r="N1524">
        <v>95.34</v>
      </c>
      <c r="O1524">
        <v>95.34</v>
      </c>
      <c r="P1524" t="s">
        <v>5319</v>
      </c>
      <c r="Q1524" t="s">
        <v>5317</v>
      </c>
      <c r="R1524" t="s">
        <v>5314</v>
      </c>
      <c r="S1524" t="s">
        <v>5315</v>
      </c>
      <c r="T1524" t="s">
        <v>5315</v>
      </c>
    </row>
    <row r="1525" spans="1:20" x14ac:dyDescent="0.25">
      <c r="A1525" s="83" t="s">
        <v>4353</v>
      </c>
      <c r="B1525" t="s">
        <v>4354</v>
      </c>
      <c r="C1525" t="s">
        <v>3346</v>
      </c>
      <c r="D1525">
        <v>96.85</v>
      </c>
      <c r="E1525">
        <v>96.85</v>
      </c>
      <c r="F1525">
        <v>96.85</v>
      </c>
      <c r="G1525">
        <v>96.85</v>
      </c>
      <c r="H1525">
        <v>96.85</v>
      </c>
      <c r="I1525">
        <v>96.85</v>
      </c>
      <c r="J1525">
        <v>96.85</v>
      </c>
      <c r="K1525">
        <v>96.85</v>
      </c>
      <c r="L1525" s="83">
        <v>96.85</v>
      </c>
      <c r="M1525">
        <v>96.85</v>
      </c>
      <c r="N1525">
        <v>96.85</v>
      </c>
      <c r="O1525">
        <v>96.85</v>
      </c>
      <c r="P1525" t="s">
        <v>5319</v>
      </c>
      <c r="Q1525" t="s">
        <v>5317</v>
      </c>
      <c r="R1525" t="s">
        <v>5314</v>
      </c>
      <c r="S1525" t="s">
        <v>5315</v>
      </c>
      <c r="T1525" t="s">
        <v>5315</v>
      </c>
    </row>
    <row r="1526" spans="1:20" x14ac:dyDescent="0.25">
      <c r="A1526" s="83" t="s">
        <v>4362</v>
      </c>
      <c r="B1526" t="s">
        <v>4363</v>
      </c>
      <c r="C1526" t="s">
        <v>3346</v>
      </c>
      <c r="D1526">
        <v>102.47</v>
      </c>
      <c r="E1526">
        <v>102.47</v>
      </c>
      <c r="F1526">
        <v>102.47</v>
      </c>
      <c r="G1526">
        <v>102.47</v>
      </c>
      <c r="H1526">
        <v>102.47</v>
      </c>
      <c r="I1526">
        <v>102.47</v>
      </c>
      <c r="J1526">
        <v>102.47</v>
      </c>
      <c r="K1526">
        <v>102.47</v>
      </c>
      <c r="L1526" s="83">
        <v>102.47</v>
      </c>
      <c r="M1526">
        <v>102.47</v>
      </c>
      <c r="N1526">
        <v>102.47</v>
      </c>
      <c r="O1526">
        <v>102.47</v>
      </c>
      <c r="P1526" t="s">
        <v>5319</v>
      </c>
      <c r="Q1526" t="s">
        <v>5317</v>
      </c>
      <c r="R1526" t="s">
        <v>5314</v>
      </c>
      <c r="S1526" t="s">
        <v>5315</v>
      </c>
      <c r="T1526" t="s">
        <v>5315</v>
      </c>
    </row>
    <row r="1527" spans="1:20" x14ac:dyDescent="0.25">
      <c r="A1527" s="83" t="s">
        <v>4391</v>
      </c>
      <c r="B1527" t="s">
        <v>4392</v>
      </c>
      <c r="C1527" t="s">
        <v>3346</v>
      </c>
      <c r="D1527">
        <v>103.81</v>
      </c>
      <c r="E1527">
        <v>103.81</v>
      </c>
      <c r="F1527">
        <v>103.81</v>
      </c>
      <c r="G1527">
        <v>103.81</v>
      </c>
      <c r="H1527">
        <v>103.81</v>
      </c>
      <c r="I1527">
        <v>103.81</v>
      </c>
      <c r="J1527">
        <v>103.81</v>
      </c>
      <c r="K1527">
        <v>103.81</v>
      </c>
      <c r="L1527" s="83">
        <v>103.81</v>
      </c>
      <c r="M1527">
        <v>103.81</v>
      </c>
      <c r="N1527">
        <v>103.81</v>
      </c>
      <c r="O1527">
        <v>103.81</v>
      </c>
      <c r="P1527" t="s">
        <v>5319</v>
      </c>
      <c r="Q1527" t="s">
        <v>5317</v>
      </c>
      <c r="R1527" t="s">
        <v>5314</v>
      </c>
      <c r="S1527" t="s">
        <v>5315</v>
      </c>
      <c r="T1527" t="s">
        <v>5315</v>
      </c>
    </row>
    <row r="1528" spans="1:20" x14ac:dyDescent="0.25">
      <c r="A1528" s="83" t="s">
        <v>4394</v>
      </c>
      <c r="B1528" t="s">
        <v>4395</v>
      </c>
      <c r="C1528" t="s">
        <v>3346</v>
      </c>
      <c r="D1528">
        <v>100.99</v>
      </c>
      <c r="E1528">
        <v>100.99</v>
      </c>
      <c r="F1528">
        <v>100.99</v>
      </c>
      <c r="G1528">
        <v>100.99</v>
      </c>
      <c r="H1528">
        <v>100.99</v>
      </c>
      <c r="I1528">
        <v>100.99</v>
      </c>
      <c r="J1528">
        <v>100.99</v>
      </c>
      <c r="K1528">
        <v>100.99</v>
      </c>
      <c r="L1528" s="83">
        <v>100.99</v>
      </c>
      <c r="M1528">
        <v>100.99</v>
      </c>
      <c r="N1528">
        <v>100.99</v>
      </c>
      <c r="O1528">
        <v>100.99</v>
      </c>
      <c r="P1528" t="s">
        <v>5319</v>
      </c>
      <c r="Q1528" t="s">
        <v>5317</v>
      </c>
      <c r="R1528" t="s">
        <v>5314</v>
      </c>
      <c r="S1528" t="s">
        <v>5315</v>
      </c>
      <c r="T1528" t="s">
        <v>5315</v>
      </c>
    </row>
    <row r="1529" spans="1:20" x14ac:dyDescent="0.25">
      <c r="A1529" s="83" t="s">
        <v>4438</v>
      </c>
      <c r="B1529" t="s">
        <v>4439</v>
      </c>
      <c r="C1529" t="s">
        <v>3346</v>
      </c>
      <c r="D1529">
        <v>97.06</v>
      </c>
      <c r="E1529">
        <v>97.06</v>
      </c>
      <c r="F1529">
        <v>97.06</v>
      </c>
      <c r="G1529">
        <v>97.06</v>
      </c>
      <c r="H1529">
        <v>97.06</v>
      </c>
      <c r="I1529">
        <v>97.06</v>
      </c>
      <c r="J1529">
        <v>97.06</v>
      </c>
      <c r="K1529">
        <v>97.06</v>
      </c>
      <c r="L1529" s="83">
        <v>97.06</v>
      </c>
      <c r="M1529">
        <v>97.06</v>
      </c>
      <c r="N1529">
        <v>97.06</v>
      </c>
      <c r="O1529">
        <v>97.06</v>
      </c>
      <c r="P1529" t="s">
        <v>5319</v>
      </c>
      <c r="Q1529" t="s">
        <v>5317</v>
      </c>
      <c r="R1529" t="s">
        <v>5314</v>
      </c>
      <c r="S1529" t="s">
        <v>5315</v>
      </c>
      <c r="T1529" t="s">
        <v>5315</v>
      </c>
    </row>
    <row r="1530" spans="1:20" x14ac:dyDescent="0.25">
      <c r="A1530" s="83" t="s">
        <v>4441</v>
      </c>
      <c r="B1530" t="s">
        <v>4442</v>
      </c>
      <c r="C1530" t="s">
        <v>3346</v>
      </c>
      <c r="D1530">
        <v>101.8</v>
      </c>
      <c r="E1530">
        <v>101.8</v>
      </c>
      <c r="F1530">
        <v>101.8</v>
      </c>
      <c r="G1530">
        <v>101.8</v>
      </c>
      <c r="H1530">
        <v>101.8</v>
      </c>
      <c r="I1530">
        <v>101.8</v>
      </c>
      <c r="J1530">
        <v>101.8</v>
      </c>
      <c r="K1530">
        <v>101.8</v>
      </c>
      <c r="L1530" s="83">
        <v>101.8</v>
      </c>
      <c r="M1530">
        <v>101.8</v>
      </c>
      <c r="N1530">
        <v>101.8</v>
      </c>
      <c r="O1530">
        <v>101.8</v>
      </c>
      <c r="P1530" t="s">
        <v>5319</v>
      </c>
      <c r="Q1530" t="s">
        <v>5317</v>
      </c>
      <c r="R1530" t="s">
        <v>5314</v>
      </c>
      <c r="S1530" t="s">
        <v>5315</v>
      </c>
      <c r="T1530" t="s">
        <v>5315</v>
      </c>
    </row>
    <row r="1531" spans="1:20" x14ac:dyDescent="0.25">
      <c r="A1531" s="83" t="s">
        <v>4871</v>
      </c>
      <c r="B1531" t="s">
        <v>6305</v>
      </c>
      <c r="C1531" t="s">
        <v>130</v>
      </c>
      <c r="D1531">
        <v>48.08</v>
      </c>
      <c r="E1531">
        <v>48.08</v>
      </c>
      <c r="F1531">
        <v>48.08</v>
      </c>
      <c r="G1531">
        <v>48.08</v>
      </c>
      <c r="H1531">
        <v>48.08</v>
      </c>
      <c r="I1531">
        <v>48.08</v>
      </c>
      <c r="J1531">
        <v>48.08</v>
      </c>
      <c r="K1531">
        <v>48.08</v>
      </c>
      <c r="L1531" s="83">
        <v>48.08</v>
      </c>
      <c r="M1531">
        <v>48.08</v>
      </c>
      <c r="N1531">
        <v>48.08</v>
      </c>
      <c r="O1531">
        <v>48.08</v>
      </c>
      <c r="P1531" t="s">
        <v>5319</v>
      </c>
      <c r="Q1531" t="s">
        <v>5313</v>
      </c>
      <c r="R1531" t="s">
        <v>5314</v>
      </c>
      <c r="S1531" t="s">
        <v>5315</v>
      </c>
      <c r="T1531" t="s">
        <v>5315</v>
      </c>
    </row>
    <row r="1532" spans="1:20" x14ac:dyDescent="0.25">
      <c r="A1532" s="83" t="s">
        <v>6734</v>
      </c>
      <c r="B1532" t="s">
        <v>7034</v>
      </c>
      <c r="C1532" t="s">
        <v>3455</v>
      </c>
      <c r="D1532">
        <v>27.91</v>
      </c>
      <c r="E1532">
        <v>26.45</v>
      </c>
      <c r="F1532">
        <v>24.53</v>
      </c>
      <c r="G1532">
        <v>22.46</v>
      </c>
      <c r="H1532">
        <v>33.68</v>
      </c>
      <c r="I1532">
        <v>31.99</v>
      </c>
      <c r="J1532">
        <v>27.88</v>
      </c>
      <c r="K1532">
        <v>27.71</v>
      </c>
      <c r="L1532" s="83">
        <v>26.98</v>
      </c>
      <c r="M1532">
        <v>24.62</v>
      </c>
      <c r="N1532">
        <v>27.87</v>
      </c>
      <c r="O1532">
        <v>29.29</v>
      </c>
      <c r="P1532" t="s">
        <v>5312</v>
      </c>
      <c r="Q1532" t="s">
        <v>5313</v>
      </c>
      <c r="R1532" t="s">
        <v>5314</v>
      </c>
      <c r="S1532" t="s">
        <v>5315</v>
      </c>
    </row>
    <row r="1533" spans="1:20" x14ac:dyDescent="0.25">
      <c r="A1533" s="83" t="s">
        <v>4874</v>
      </c>
      <c r="B1533" t="s">
        <v>5508</v>
      </c>
      <c r="C1533" t="s">
        <v>3334</v>
      </c>
      <c r="D1533">
        <v>0</v>
      </c>
      <c r="E1533">
        <v>0</v>
      </c>
      <c r="F1533">
        <v>0</v>
      </c>
      <c r="G1533">
        <v>0</v>
      </c>
      <c r="H1533">
        <v>0</v>
      </c>
      <c r="I1533">
        <v>0</v>
      </c>
      <c r="J1533">
        <v>0</v>
      </c>
      <c r="K1533">
        <v>0</v>
      </c>
      <c r="L1533" s="83">
        <v>0</v>
      </c>
      <c r="M1533">
        <v>0</v>
      </c>
      <c r="N1533">
        <v>0</v>
      </c>
      <c r="O1533">
        <v>0</v>
      </c>
      <c r="P1533" t="s">
        <v>5312</v>
      </c>
      <c r="Q1533" t="s">
        <v>5317</v>
      </c>
      <c r="R1533" t="s">
        <v>5318</v>
      </c>
      <c r="S1533" t="s">
        <v>5315</v>
      </c>
      <c r="T1533" t="s">
        <v>5315</v>
      </c>
    </row>
    <row r="1534" spans="1:20" x14ac:dyDescent="0.25">
      <c r="A1534" s="83" t="s">
        <v>3799</v>
      </c>
      <c r="B1534" t="s">
        <v>3800</v>
      </c>
      <c r="C1534" t="s">
        <v>79</v>
      </c>
      <c r="D1534">
        <v>51.52</v>
      </c>
      <c r="E1534">
        <v>51.54</v>
      </c>
      <c r="F1534">
        <v>50.94</v>
      </c>
      <c r="G1534">
        <v>50.64</v>
      </c>
      <c r="H1534">
        <v>50.24</v>
      </c>
      <c r="I1534">
        <v>49.58</v>
      </c>
      <c r="J1534">
        <v>49.46</v>
      </c>
      <c r="K1534">
        <v>49.57</v>
      </c>
      <c r="L1534" s="83">
        <v>50.13</v>
      </c>
      <c r="M1534">
        <v>50.53</v>
      </c>
      <c r="N1534">
        <v>51.24</v>
      </c>
      <c r="O1534">
        <v>51.76</v>
      </c>
      <c r="P1534" t="s">
        <v>5319</v>
      </c>
      <c r="Q1534" t="s">
        <v>5313</v>
      </c>
      <c r="R1534" t="s">
        <v>5314</v>
      </c>
      <c r="S1534" t="s">
        <v>5315</v>
      </c>
      <c r="T1534" t="s">
        <v>5315</v>
      </c>
    </row>
    <row r="1535" spans="1:20" x14ac:dyDescent="0.25">
      <c r="A1535" s="83" t="s">
        <v>74</v>
      </c>
      <c r="B1535" t="s">
        <v>4877</v>
      </c>
      <c r="C1535" t="s">
        <v>3360</v>
      </c>
      <c r="D1535">
        <v>0.9</v>
      </c>
      <c r="E1535">
        <v>0.56000000000000005</v>
      </c>
      <c r="F1535">
        <v>0.69</v>
      </c>
      <c r="G1535">
        <v>0.36</v>
      </c>
      <c r="H1535">
        <v>0.38</v>
      </c>
      <c r="I1535">
        <v>0.42</v>
      </c>
      <c r="J1535">
        <v>0.59</v>
      </c>
      <c r="K1535">
        <v>0.85</v>
      </c>
      <c r="L1535" s="83">
        <v>1.03</v>
      </c>
      <c r="M1535">
        <v>1.05</v>
      </c>
      <c r="N1535">
        <v>1.03</v>
      </c>
      <c r="O1535">
        <v>0.88</v>
      </c>
      <c r="P1535" t="s">
        <v>5312</v>
      </c>
      <c r="Q1535" t="s">
        <v>5313</v>
      </c>
      <c r="R1535" t="s">
        <v>5314</v>
      </c>
      <c r="S1535" t="s">
        <v>5315</v>
      </c>
      <c r="T1535" t="s">
        <v>5315</v>
      </c>
    </row>
    <row r="1536" spans="1:20" x14ac:dyDescent="0.25">
      <c r="A1536" s="83" t="s">
        <v>925</v>
      </c>
      <c r="B1536" t="s">
        <v>4878</v>
      </c>
      <c r="C1536" t="s">
        <v>79</v>
      </c>
      <c r="D1536">
        <v>0.8</v>
      </c>
      <c r="E1536">
        <v>0.6</v>
      </c>
      <c r="F1536">
        <v>3.6</v>
      </c>
      <c r="G1536">
        <v>3</v>
      </c>
      <c r="H1536">
        <v>3.2</v>
      </c>
      <c r="I1536">
        <v>6.2</v>
      </c>
      <c r="J1536">
        <v>7.8</v>
      </c>
      <c r="K1536">
        <v>5.4</v>
      </c>
      <c r="L1536" s="83">
        <v>2.8</v>
      </c>
      <c r="M1536">
        <v>0.4</v>
      </c>
      <c r="N1536">
        <v>0.4</v>
      </c>
      <c r="O1536">
        <v>0</v>
      </c>
      <c r="P1536" t="s">
        <v>5312</v>
      </c>
      <c r="Q1536" t="s">
        <v>5313</v>
      </c>
      <c r="R1536" t="s">
        <v>5314</v>
      </c>
      <c r="S1536" t="s">
        <v>5315</v>
      </c>
      <c r="T1536" t="s">
        <v>5315</v>
      </c>
    </row>
    <row r="1537" spans="1:20" x14ac:dyDescent="0.25">
      <c r="A1537" s="83" t="s">
        <v>1877</v>
      </c>
      <c r="B1537" t="s">
        <v>6306</v>
      </c>
      <c r="C1537" t="s">
        <v>79</v>
      </c>
      <c r="D1537">
        <v>0.4</v>
      </c>
      <c r="E1537">
        <v>0.3</v>
      </c>
      <c r="F1537">
        <v>1.8</v>
      </c>
      <c r="G1537">
        <v>1.5</v>
      </c>
      <c r="H1537">
        <v>1.6</v>
      </c>
      <c r="I1537">
        <v>3.1</v>
      </c>
      <c r="J1537">
        <v>3.9</v>
      </c>
      <c r="K1537">
        <v>2.7</v>
      </c>
      <c r="L1537" s="83">
        <v>1.4</v>
      </c>
      <c r="M1537">
        <v>0.2</v>
      </c>
      <c r="N1537">
        <v>0.2</v>
      </c>
      <c r="O1537">
        <v>0</v>
      </c>
      <c r="P1537" t="s">
        <v>5312</v>
      </c>
      <c r="Q1537" t="s">
        <v>5313</v>
      </c>
      <c r="R1537" t="s">
        <v>5314</v>
      </c>
      <c r="S1537" t="s">
        <v>5315</v>
      </c>
      <c r="T1537" t="s">
        <v>5315</v>
      </c>
    </row>
    <row r="1538" spans="1:20" x14ac:dyDescent="0.25">
      <c r="A1538" s="83" t="s">
        <v>6307</v>
      </c>
      <c r="B1538" t="s">
        <v>6308</v>
      </c>
      <c r="C1538" t="s">
        <v>3392</v>
      </c>
      <c r="D1538">
        <v>10</v>
      </c>
      <c r="E1538">
        <v>7.5</v>
      </c>
      <c r="F1538">
        <v>45</v>
      </c>
      <c r="G1538">
        <v>37.5</v>
      </c>
      <c r="H1538">
        <v>40</v>
      </c>
      <c r="I1538">
        <v>77.5</v>
      </c>
      <c r="J1538">
        <v>97.5</v>
      </c>
      <c r="K1538">
        <v>67.5</v>
      </c>
      <c r="L1538" s="83">
        <v>35</v>
      </c>
      <c r="M1538">
        <v>5</v>
      </c>
      <c r="N1538">
        <v>5</v>
      </c>
      <c r="O1538">
        <v>0</v>
      </c>
      <c r="P1538" t="s">
        <v>5312</v>
      </c>
      <c r="Q1538" t="s">
        <v>5317</v>
      </c>
      <c r="R1538" t="s">
        <v>5314</v>
      </c>
      <c r="S1538" t="s">
        <v>5315</v>
      </c>
      <c r="T1538" t="s">
        <v>5315</v>
      </c>
    </row>
    <row r="1539" spans="1:20" x14ac:dyDescent="0.25">
      <c r="A1539" s="83" t="s">
        <v>1529</v>
      </c>
      <c r="B1539" t="s">
        <v>4879</v>
      </c>
      <c r="C1539" t="s">
        <v>3360</v>
      </c>
      <c r="D1539">
        <v>4.3</v>
      </c>
      <c r="E1539">
        <v>3.23</v>
      </c>
      <c r="F1539">
        <v>19.37</v>
      </c>
      <c r="G1539">
        <v>16.14</v>
      </c>
      <c r="H1539">
        <v>17.22</v>
      </c>
      <c r="I1539">
        <v>33.36</v>
      </c>
      <c r="J1539">
        <v>41.96</v>
      </c>
      <c r="K1539">
        <v>29.05</v>
      </c>
      <c r="L1539" s="83">
        <v>15.06</v>
      </c>
      <c r="M1539">
        <v>2.15</v>
      </c>
      <c r="N1539">
        <v>2.15</v>
      </c>
      <c r="O1539">
        <v>0</v>
      </c>
      <c r="P1539" t="s">
        <v>5312</v>
      </c>
      <c r="Q1539" t="s">
        <v>5313</v>
      </c>
      <c r="R1539" t="s">
        <v>5314</v>
      </c>
      <c r="S1539" t="s">
        <v>5315</v>
      </c>
      <c r="T1539" t="s">
        <v>5315</v>
      </c>
    </row>
    <row r="1540" spans="1:20" x14ac:dyDescent="0.25">
      <c r="A1540" s="83" t="s">
        <v>1523</v>
      </c>
      <c r="B1540" t="s">
        <v>4880</v>
      </c>
      <c r="C1540" t="s">
        <v>3360</v>
      </c>
      <c r="D1540">
        <v>12.4</v>
      </c>
      <c r="E1540">
        <v>9.3000000000000007</v>
      </c>
      <c r="F1540">
        <v>55.8</v>
      </c>
      <c r="G1540">
        <v>46.5</v>
      </c>
      <c r="H1540">
        <v>49.6</v>
      </c>
      <c r="I1540">
        <v>96.1</v>
      </c>
      <c r="J1540">
        <v>120.9</v>
      </c>
      <c r="K1540">
        <v>83.7</v>
      </c>
      <c r="L1540" s="83">
        <v>43.4</v>
      </c>
      <c r="M1540">
        <v>6.2</v>
      </c>
      <c r="N1540">
        <v>6.2</v>
      </c>
      <c r="O1540">
        <v>0</v>
      </c>
      <c r="P1540" t="s">
        <v>5312</v>
      </c>
      <c r="Q1540" t="s">
        <v>5317</v>
      </c>
      <c r="R1540" t="s">
        <v>5314</v>
      </c>
      <c r="S1540" t="s">
        <v>5315</v>
      </c>
      <c r="T1540" t="s">
        <v>5315</v>
      </c>
    </row>
    <row r="1541" spans="1:20" x14ac:dyDescent="0.25">
      <c r="A1541" s="83" t="s">
        <v>1526</v>
      </c>
      <c r="B1541" t="s">
        <v>4881</v>
      </c>
      <c r="C1541" t="s">
        <v>3360</v>
      </c>
      <c r="D1541">
        <v>11.04</v>
      </c>
      <c r="E1541">
        <v>8.2799999999999994</v>
      </c>
      <c r="F1541">
        <v>49.68</v>
      </c>
      <c r="G1541">
        <v>41.4</v>
      </c>
      <c r="H1541">
        <v>44.16</v>
      </c>
      <c r="I1541">
        <v>85.56</v>
      </c>
      <c r="J1541">
        <v>107.64</v>
      </c>
      <c r="K1541">
        <v>74.52</v>
      </c>
      <c r="L1541" s="83">
        <v>38.64</v>
      </c>
      <c r="M1541">
        <v>5.52</v>
      </c>
      <c r="N1541">
        <v>5.52</v>
      </c>
      <c r="O1541">
        <v>0</v>
      </c>
      <c r="P1541" t="s">
        <v>5312</v>
      </c>
      <c r="Q1541" t="s">
        <v>5317</v>
      </c>
      <c r="R1541" t="s">
        <v>5314</v>
      </c>
      <c r="S1541" t="s">
        <v>5315</v>
      </c>
      <c r="T1541" t="s">
        <v>5315</v>
      </c>
    </row>
    <row r="1542" spans="1:20" x14ac:dyDescent="0.25">
      <c r="A1542" s="83" t="s">
        <v>4882</v>
      </c>
      <c r="B1542" t="s">
        <v>4883</v>
      </c>
      <c r="C1542" t="s">
        <v>3360</v>
      </c>
      <c r="D1542" s="91">
        <v>0</v>
      </c>
      <c r="E1542" s="91">
        <v>42.81</v>
      </c>
      <c r="F1542" s="91">
        <v>41.18</v>
      </c>
      <c r="G1542" s="91">
        <v>69.06</v>
      </c>
      <c r="H1542" s="91">
        <v>100.4</v>
      </c>
      <c r="I1542" s="91">
        <v>89.22</v>
      </c>
      <c r="J1542" s="91">
        <v>79.55</v>
      </c>
      <c r="K1542" s="91">
        <v>45</v>
      </c>
      <c r="L1542" s="95">
        <v>37.65</v>
      </c>
      <c r="M1542" s="91">
        <v>61.53</v>
      </c>
      <c r="N1542" s="91">
        <v>50.2</v>
      </c>
      <c r="O1542" s="91">
        <v>12.69</v>
      </c>
      <c r="P1542" t="s">
        <v>5312</v>
      </c>
      <c r="Q1542" t="s">
        <v>5313</v>
      </c>
      <c r="R1542" t="s">
        <v>5314</v>
      </c>
      <c r="S1542" t="s">
        <v>5315</v>
      </c>
      <c r="T1542" t="s">
        <v>5315</v>
      </c>
    </row>
    <row r="1543" spans="1:20" x14ac:dyDescent="0.25">
      <c r="A1543" s="83" t="s">
        <v>4884</v>
      </c>
      <c r="B1543" t="s">
        <v>4885</v>
      </c>
      <c r="C1543" t="s">
        <v>224</v>
      </c>
      <c r="D1543">
        <v>13</v>
      </c>
      <c r="E1543">
        <v>13</v>
      </c>
      <c r="F1543">
        <v>13</v>
      </c>
      <c r="G1543">
        <v>13</v>
      </c>
      <c r="H1543">
        <v>13</v>
      </c>
      <c r="I1543">
        <v>13</v>
      </c>
      <c r="J1543">
        <v>13</v>
      </c>
      <c r="K1543">
        <v>13</v>
      </c>
      <c r="L1543" s="83">
        <v>13</v>
      </c>
      <c r="M1543">
        <v>13</v>
      </c>
      <c r="N1543">
        <v>13</v>
      </c>
      <c r="O1543">
        <v>13</v>
      </c>
      <c r="P1543" t="s">
        <v>5319</v>
      </c>
      <c r="Q1543" t="s">
        <v>5313</v>
      </c>
      <c r="R1543" t="s">
        <v>5314</v>
      </c>
      <c r="S1543" t="s">
        <v>5315</v>
      </c>
      <c r="T1543" t="s">
        <v>5315</v>
      </c>
    </row>
    <row r="1544" spans="1:20" x14ac:dyDescent="0.25">
      <c r="A1544" s="83" t="s">
        <v>5135</v>
      </c>
      <c r="B1544" t="s">
        <v>5136</v>
      </c>
      <c r="C1544" t="s">
        <v>3360</v>
      </c>
      <c r="D1544">
        <v>46.05</v>
      </c>
      <c r="E1544">
        <v>46.05</v>
      </c>
      <c r="F1544">
        <v>46.05</v>
      </c>
      <c r="G1544">
        <v>46.05</v>
      </c>
      <c r="H1544">
        <v>46.05</v>
      </c>
      <c r="I1544">
        <v>46.05</v>
      </c>
      <c r="J1544">
        <v>46.05</v>
      </c>
      <c r="K1544">
        <v>46.05</v>
      </c>
      <c r="L1544" s="83">
        <v>46.05</v>
      </c>
      <c r="M1544">
        <v>46.05</v>
      </c>
      <c r="N1544">
        <v>46.05</v>
      </c>
      <c r="O1544">
        <v>46.05</v>
      </c>
      <c r="P1544" t="s">
        <v>5319</v>
      </c>
      <c r="Q1544" t="s">
        <v>5313</v>
      </c>
      <c r="R1544" t="s">
        <v>5314</v>
      </c>
      <c r="S1544" t="s">
        <v>5315</v>
      </c>
      <c r="T1544" t="s">
        <v>5315</v>
      </c>
    </row>
    <row r="1545" spans="1:20" x14ac:dyDescent="0.25">
      <c r="A1545" s="83" t="s">
        <v>2197</v>
      </c>
      <c r="B1545" t="s">
        <v>2196</v>
      </c>
      <c r="C1545" t="s">
        <v>3392</v>
      </c>
      <c r="D1545">
        <v>1.47</v>
      </c>
      <c r="E1545">
        <v>1.49</v>
      </c>
      <c r="F1545">
        <v>1.5</v>
      </c>
      <c r="G1545">
        <v>1.5</v>
      </c>
      <c r="H1545">
        <v>1.42</v>
      </c>
      <c r="I1545">
        <v>1.5</v>
      </c>
      <c r="J1545">
        <v>1.5</v>
      </c>
      <c r="K1545">
        <v>1.5</v>
      </c>
      <c r="L1545" s="83">
        <v>1.5</v>
      </c>
      <c r="M1545">
        <v>1.5</v>
      </c>
      <c r="N1545">
        <v>1.31</v>
      </c>
      <c r="O1545">
        <v>1.47</v>
      </c>
      <c r="P1545" t="s">
        <v>5312</v>
      </c>
      <c r="Q1545" t="s">
        <v>5317</v>
      </c>
      <c r="R1545" t="s">
        <v>5314</v>
      </c>
      <c r="S1545" t="s">
        <v>5315</v>
      </c>
      <c r="T1545" t="s">
        <v>5315</v>
      </c>
    </row>
    <row r="1546" spans="1:20" x14ac:dyDescent="0.25">
      <c r="A1546" s="83" t="s">
        <v>4887</v>
      </c>
      <c r="B1546" t="s">
        <v>4888</v>
      </c>
      <c r="C1546" t="s">
        <v>3337</v>
      </c>
      <c r="D1546">
        <v>47</v>
      </c>
      <c r="E1546">
        <v>47</v>
      </c>
      <c r="F1546">
        <v>47</v>
      </c>
      <c r="G1546">
        <v>47</v>
      </c>
      <c r="H1546">
        <v>47</v>
      </c>
      <c r="I1546">
        <v>47</v>
      </c>
      <c r="J1546">
        <v>47</v>
      </c>
      <c r="K1546">
        <v>47</v>
      </c>
      <c r="L1546" s="83">
        <v>47</v>
      </c>
      <c r="M1546">
        <v>47</v>
      </c>
      <c r="N1546">
        <v>47</v>
      </c>
      <c r="O1546">
        <v>47</v>
      </c>
      <c r="P1546" t="s">
        <v>5319</v>
      </c>
      <c r="Q1546" t="s">
        <v>5313</v>
      </c>
      <c r="R1546" t="s">
        <v>5314</v>
      </c>
      <c r="S1546" t="s">
        <v>5315</v>
      </c>
      <c r="T1546" t="s">
        <v>5315</v>
      </c>
    </row>
    <row r="1547" spans="1:20" x14ac:dyDescent="0.25">
      <c r="A1547" s="83" t="s">
        <v>6309</v>
      </c>
      <c r="B1547" t="s">
        <v>6310</v>
      </c>
      <c r="C1547" t="s">
        <v>3360</v>
      </c>
      <c r="D1547">
        <v>0.04</v>
      </c>
      <c r="E1547">
        <v>0.03</v>
      </c>
      <c r="F1547">
        <v>0.18</v>
      </c>
      <c r="G1547">
        <v>0.15</v>
      </c>
      <c r="H1547">
        <v>0.16</v>
      </c>
      <c r="I1547">
        <v>0.31</v>
      </c>
      <c r="J1547">
        <v>0.39</v>
      </c>
      <c r="K1547">
        <v>0.27</v>
      </c>
      <c r="L1547" s="83">
        <v>0.14000000000000001</v>
      </c>
      <c r="M1547">
        <v>0.02</v>
      </c>
      <c r="N1547">
        <v>0.02</v>
      </c>
      <c r="O1547">
        <v>0</v>
      </c>
      <c r="P1547" t="s">
        <v>5312</v>
      </c>
      <c r="Q1547" t="s">
        <v>5313</v>
      </c>
      <c r="R1547" t="s">
        <v>4</v>
      </c>
      <c r="S1547" t="s">
        <v>5329</v>
      </c>
      <c r="T1547" t="s">
        <v>7647</v>
      </c>
    </row>
    <row r="1548" spans="1:20" x14ac:dyDescent="0.25">
      <c r="A1548" s="83" t="s">
        <v>6311</v>
      </c>
      <c r="B1548" t="s">
        <v>6312</v>
      </c>
      <c r="C1548" t="s">
        <v>3334</v>
      </c>
      <c r="D1548">
        <v>7.66</v>
      </c>
      <c r="E1548">
        <v>6.29</v>
      </c>
      <c r="F1548">
        <v>9.02</v>
      </c>
      <c r="G1548">
        <v>10.61</v>
      </c>
      <c r="H1548">
        <v>8.8000000000000007</v>
      </c>
      <c r="I1548">
        <v>8.65</v>
      </c>
      <c r="J1548">
        <v>8.6199999999999992</v>
      </c>
      <c r="K1548">
        <v>8.7200000000000006</v>
      </c>
      <c r="L1548" s="83">
        <v>9.91</v>
      </c>
      <c r="M1548">
        <v>9.8000000000000007</v>
      </c>
      <c r="N1548">
        <v>6.78</v>
      </c>
      <c r="O1548">
        <v>7.34</v>
      </c>
      <c r="P1548" t="s">
        <v>5312</v>
      </c>
      <c r="Q1548" t="s">
        <v>5317</v>
      </c>
      <c r="R1548" t="s">
        <v>5314</v>
      </c>
      <c r="S1548" t="s">
        <v>5315</v>
      </c>
      <c r="T1548" t="s">
        <v>5315</v>
      </c>
    </row>
    <row r="1549" spans="1:20" x14ac:dyDescent="0.25">
      <c r="A1549" s="83" t="s">
        <v>4889</v>
      </c>
      <c r="B1549" t="s">
        <v>4890</v>
      </c>
      <c r="C1549" t="s">
        <v>3334</v>
      </c>
      <c r="D1549">
        <v>0.21</v>
      </c>
      <c r="E1549">
        <v>0.3</v>
      </c>
      <c r="F1549">
        <v>0.28000000000000003</v>
      </c>
      <c r="G1549">
        <v>0.34</v>
      </c>
      <c r="H1549">
        <v>0.16</v>
      </c>
      <c r="I1549">
        <v>0.2</v>
      </c>
      <c r="J1549">
        <v>0.21</v>
      </c>
      <c r="K1549">
        <v>0.18</v>
      </c>
      <c r="L1549" s="83">
        <v>0.12</v>
      </c>
      <c r="M1549">
        <v>0.11</v>
      </c>
      <c r="N1549">
        <v>0.15</v>
      </c>
      <c r="O1549">
        <v>0.17</v>
      </c>
      <c r="P1549" t="s">
        <v>5312</v>
      </c>
      <c r="Q1549" t="s">
        <v>5317</v>
      </c>
      <c r="R1549" t="s">
        <v>5314</v>
      </c>
      <c r="S1549" t="s">
        <v>5315</v>
      </c>
      <c r="T1549" t="s">
        <v>5315</v>
      </c>
    </row>
    <row r="1550" spans="1:20" x14ac:dyDescent="0.25">
      <c r="A1550" s="83" t="s">
        <v>6313</v>
      </c>
      <c r="B1550" t="s">
        <v>6314</v>
      </c>
      <c r="C1550" t="s">
        <v>3334</v>
      </c>
      <c r="D1550">
        <v>27.5</v>
      </c>
      <c r="E1550">
        <v>27.5</v>
      </c>
      <c r="F1550">
        <v>27.5</v>
      </c>
      <c r="G1550">
        <v>27.5</v>
      </c>
      <c r="H1550">
        <v>27.5</v>
      </c>
      <c r="I1550">
        <v>27.5</v>
      </c>
      <c r="J1550">
        <v>27.5</v>
      </c>
      <c r="K1550">
        <v>27.5</v>
      </c>
      <c r="L1550" s="83">
        <v>27.5</v>
      </c>
      <c r="M1550">
        <v>27.5</v>
      </c>
      <c r="N1550">
        <v>27.5</v>
      </c>
      <c r="O1550">
        <v>27.5</v>
      </c>
      <c r="P1550" t="s">
        <v>5319</v>
      </c>
      <c r="Q1550" t="s">
        <v>5317</v>
      </c>
      <c r="R1550" t="s">
        <v>5314</v>
      </c>
      <c r="S1550" t="s">
        <v>5315</v>
      </c>
      <c r="T1550" t="s">
        <v>5315</v>
      </c>
    </row>
    <row r="1551" spans="1:20" x14ac:dyDescent="0.25">
      <c r="A1551" s="83" t="s">
        <v>4891</v>
      </c>
      <c r="B1551" t="s">
        <v>6315</v>
      </c>
      <c r="C1551" t="s">
        <v>3334</v>
      </c>
      <c r="D1551">
        <v>20.079999999999998</v>
      </c>
      <c r="E1551">
        <v>19.8</v>
      </c>
      <c r="F1551">
        <v>18.309999999999999</v>
      </c>
      <c r="G1551">
        <v>16.62</v>
      </c>
      <c r="H1551">
        <v>14.33</v>
      </c>
      <c r="I1551">
        <v>15.7</v>
      </c>
      <c r="J1551">
        <v>15.69</v>
      </c>
      <c r="K1551">
        <v>15.63</v>
      </c>
      <c r="L1551" s="83">
        <v>15.94</v>
      </c>
      <c r="M1551">
        <v>14.81</v>
      </c>
      <c r="N1551">
        <v>14.87</v>
      </c>
      <c r="O1551">
        <v>15.47</v>
      </c>
      <c r="P1551" t="s">
        <v>5312</v>
      </c>
      <c r="Q1551" t="s">
        <v>5317</v>
      </c>
      <c r="R1551" t="s">
        <v>5314</v>
      </c>
      <c r="S1551" t="s">
        <v>5315</v>
      </c>
      <c r="T1551" t="s">
        <v>5315</v>
      </c>
    </row>
    <row r="1552" spans="1:20" x14ac:dyDescent="0.25">
      <c r="A1552" s="83" t="s">
        <v>4894</v>
      </c>
      <c r="B1552" t="s">
        <v>4895</v>
      </c>
      <c r="C1552" t="s">
        <v>3334</v>
      </c>
      <c r="D1552">
        <v>32.75</v>
      </c>
      <c r="E1552">
        <v>31.74</v>
      </c>
      <c r="F1552">
        <v>28.19</v>
      </c>
      <c r="G1552">
        <v>31.23</v>
      </c>
      <c r="H1552">
        <v>33.909999999999997</v>
      </c>
      <c r="I1552">
        <v>35.11</v>
      </c>
      <c r="J1552">
        <v>31.98</v>
      </c>
      <c r="K1552">
        <v>35.380000000000003</v>
      </c>
      <c r="L1552" s="83">
        <v>32.479999999999997</v>
      </c>
      <c r="M1552">
        <v>29.99</v>
      </c>
      <c r="N1552">
        <v>33.31</v>
      </c>
      <c r="O1552">
        <v>31.21</v>
      </c>
      <c r="P1552" t="s">
        <v>5312</v>
      </c>
      <c r="Q1552" t="s">
        <v>5317</v>
      </c>
      <c r="R1552" t="s">
        <v>5314</v>
      </c>
      <c r="S1552" t="s">
        <v>5315</v>
      </c>
      <c r="T1552" t="s">
        <v>5315</v>
      </c>
    </row>
    <row r="1553" spans="1:20" x14ac:dyDescent="0.25">
      <c r="A1553" s="83" t="s">
        <v>4897</v>
      </c>
      <c r="B1553" t="s">
        <v>4898</v>
      </c>
      <c r="C1553" t="s">
        <v>3334</v>
      </c>
      <c r="D1553">
        <v>45.63</v>
      </c>
      <c r="E1553">
        <v>41.22</v>
      </c>
      <c r="F1553">
        <v>31.91</v>
      </c>
      <c r="G1553">
        <v>45.52</v>
      </c>
      <c r="H1553">
        <v>43.04</v>
      </c>
      <c r="I1553">
        <v>45.51</v>
      </c>
      <c r="J1553">
        <v>45.66</v>
      </c>
      <c r="K1553">
        <v>45.47</v>
      </c>
      <c r="L1553" s="83">
        <v>45.25</v>
      </c>
      <c r="M1553">
        <v>44.78</v>
      </c>
      <c r="N1553">
        <v>45.18</v>
      </c>
      <c r="O1553">
        <v>44.7</v>
      </c>
      <c r="P1553" t="s">
        <v>5312</v>
      </c>
      <c r="Q1553" t="s">
        <v>5317</v>
      </c>
      <c r="R1553" t="s">
        <v>5314</v>
      </c>
      <c r="S1553" t="s">
        <v>5315</v>
      </c>
      <c r="T1553" t="s">
        <v>5315</v>
      </c>
    </row>
    <row r="1554" spans="1:20" x14ac:dyDescent="0.25">
      <c r="A1554" s="83" t="s">
        <v>1340</v>
      </c>
      <c r="B1554" t="s">
        <v>4900</v>
      </c>
      <c r="C1554" t="s">
        <v>3334</v>
      </c>
      <c r="D1554">
        <v>0</v>
      </c>
      <c r="E1554">
        <v>0</v>
      </c>
      <c r="F1554">
        <v>0</v>
      </c>
      <c r="G1554">
        <v>0</v>
      </c>
      <c r="H1554">
        <v>0</v>
      </c>
      <c r="I1554">
        <v>0</v>
      </c>
      <c r="J1554">
        <v>0</v>
      </c>
      <c r="K1554">
        <v>0</v>
      </c>
      <c r="L1554" s="83">
        <v>0</v>
      </c>
      <c r="M1554">
        <v>0</v>
      </c>
      <c r="N1554">
        <v>0</v>
      </c>
      <c r="O1554">
        <v>0.01</v>
      </c>
      <c r="P1554" t="s">
        <v>5312</v>
      </c>
      <c r="Q1554" t="s">
        <v>5317</v>
      </c>
      <c r="R1554" t="s">
        <v>5314</v>
      </c>
      <c r="S1554" t="s">
        <v>5315</v>
      </c>
      <c r="T1554" t="s">
        <v>5315</v>
      </c>
    </row>
    <row r="1555" spans="1:20" x14ac:dyDescent="0.25">
      <c r="A1555" s="83" t="s">
        <v>561</v>
      </c>
      <c r="B1555" t="s">
        <v>6316</v>
      </c>
      <c r="C1555" t="s">
        <v>3466</v>
      </c>
      <c r="D1555">
        <v>10.4</v>
      </c>
      <c r="E1555">
        <v>9.6</v>
      </c>
      <c r="F1555">
        <v>10.6</v>
      </c>
      <c r="G1555">
        <v>13.59</v>
      </c>
      <c r="H1555">
        <v>14.04</v>
      </c>
      <c r="I1555">
        <v>14.03</v>
      </c>
      <c r="J1555">
        <v>14.24</v>
      </c>
      <c r="K1555">
        <v>12.88</v>
      </c>
      <c r="L1555" s="83">
        <v>10.28</v>
      </c>
      <c r="M1555">
        <v>7.65</v>
      </c>
      <c r="N1555">
        <v>6.27</v>
      </c>
      <c r="O1555">
        <v>8.57</v>
      </c>
      <c r="P1555" t="s">
        <v>5312</v>
      </c>
      <c r="Q1555" t="s">
        <v>5313</v>
      </c>
      <c r="R1555" t="s">
        <v>5314</v>
      </c>
      <c r="S1555" t="s">
        <v>5315</v>
      </c>
      <c r="T1555" t="s">
        <v>5315</v>
      </c>
    </row>
    <row r="1556" spans="1:20" x14ac:dyDescent="0.25">
      <c r="A1556" s="83" t="s">
        <v>2502</v>
      </c>
      <c r="B1556" t="s">
        <v>4904</v>
      </c>
      <c r="C1556" t="s">
        <v>3337</v>
      </c>
      <c r="D1556">
        <v>3.32</v>
      </c>
      <c r="E1556">
        <v>3.79</v>
      </c>
      <c r="F1556">
        <v>3.2</v>
      </c>
      <c r="G1556">
        <v>3.58</v>
      </c>
      <c r="H1556">
        <v>3.49</v>
      </c>
      <c r="I1556">
        <v>2.61</v>
      </c>
      <c r="J1556">
        <v>3.25</v>
      </c>
      <c r="K1556">
        <v>3.12</v>
      </c>
      <c r="L1556" s="83">
        <v>3.27</v>
      </c>
      <c r="M1556">
        <v>3.13</v>
      </c>
      <c r="N1556">
        <v>3.4</v>
      </c>
      <c r="O1556">
        <v>3.43</v>
      </c>
      <c r="P1556" t="s">
        <v>5312</v>
      </c>
      <c r="Q1556" t="s">
        <v>5313</v>
      </c>
      <c r="R1556" t="s">
        <v>5314</v>
      </c>
      <c r="S1556" t="s">
        <v>5315</v>
      </c>
      <c r="T1556" t="s">
        <v>5315</v>
      </c>
    </row>
    <row r="1557" spans="1:20" x14ac:dyDescent="0.25">
      <c r="A1557" s="83" t="s">
        <v>438</v>
      </c>
      <c r="B1557" t="s">
        <v>4905</v>
      </c>
      <c r="C1557" t="s">
        <v>3360</v>
      </c>
      <c r="D1557">
        <v>3.27</v>
      </c>
      <c r="E1557">
        <v>3.49</v>
      </c>
      <c r="F1557">
        <v>3.88</v>
      </c>
      <c r="G1557">
        <v>2.5299999999999998</v>
      </c>
      <c r="H1557">
        <v>2.5499999999999998</v>
      </c>
      <c r="I1557">
        <v>1.65</v>
      </c>
      <c r="J1557">
        <v>0.63</v>
      </c>
      <c r="K1557">
        <v>0.98</v>
      </c>
      <c r="L1557" s="83">
        <v>1.53</v>
      </c>
      <c r="M1557">
        <v>1.99</v>
      </c>
      <c r="N1557">
        <v>2.1800000000000002</v>
      </c>
      <c r="O1557">
        <v>2.71</v>
      </c>
      <c r="P1557" t="s">
        <v>5312</v>
      </c>
      <c r="Q1557" t="s">
        <v>5313</v>
      </c>
      <c r="R1557" t="s">
        <v>5314</v>
      </c>
      <c r="S1557" t="s">
        <v>5315</v>
      </c>
      <c r="T1557" t="s">
        <v>5315</v>
      </c>
    </row>
    <row r="1558" spans="1:20" x14ac:dyDescent="0.25">
      <c r="A1558" s="83" t="s">
        <v>404</v>
      </c>
      <c r="B1558" t="s">
        <v>4906</v>
      </c>
      <c r="C1558" t="s">
        <v>224</v>
      </c>
      <c r="D1558">
        <v>0.8</v>
      </c>
      <c r="E1558">
        <v>0.83</v>
      </c>
      <c r="F1558">
        <v>2.16</v>
      </c>
      <c r="G1558">
        <v>2.46</v>
      </c>
      <c r="H1558">
        <v>1.49</v>
      </c>
      <c r="I1558">
        <v>0.69</v>
      </c>
      <c r="J1558">
        <v>1.91</v>
      </c>
      <c r="K1558">
        <v>1.59</v>
      </c>
      <c r="L1558" s="83">
        <v>2.88</v>
      </c>
      <c r="M1558">
        <v>2.78</v>
      </c>
      <c r="N1558">
        <v>1.19</v>
      </c>
      <c r="O1558">
        <v>0.78</v>
      </c>
      <c r="P1558" t="s">
        <v>5312</v>
      </c>
      <c r="Q1558" t="s">
        <v>5313</v>
      </c>
      <c r="R1558" t="s">
        <v>5314</v>
      </c>
      <c r="S1558" t="s">
        <v>5315</v>
      </c>
      <c r="T1558" t="s">
        <v>5315</v>
      </c>
    </row>
    <row r="1559" spans="1:20" x14ac:dyDescent="0.25">
      <c r="A1559" s="83" t="s">
        <v>4907</v>
      </c>
      <c r="B1559" t="s">
        <v>4908</v>
      </c>
      <c r="C1559" t="s">
        <v>224</v>
      </c>
      <c r="D1559">
        <v>11.4</v>
      </c>
      <c r="E1559">
        <v>11.4</v>
      </c>
      <c r="F1559">
        <v>11.4</v>
      </c>
      <c r="G1559">
        <v>11.4</v>
      </c>
      <c r="H1559">
        <v>11.4</v>
      </c>
      <c r="I1559">
        <v>11.4</v>
      </c>
      <c r="J1559">
        <v>11.4</v>
      </c>
      <c r="K1559">
        <v>11.4</v>
      </c>
      <c r="L1559" s="83">
        <v>11.4</v>
      </c>
      <c r="M1559">
        <v>11.4</v>
      </c>
      <c r="N1559">
        <v>11.4</v>
      </c>
      <c r="O1559">
        <v>11.4</v>
      </c>
      <c r="P1559" t="s">
        <v>5319</v>
      </c>
      <c r="Q1559" t="s">
        <v>5313</v>
      </c>
      <c r="R1559" t="s">
        <v>5314</v>
      </c>
      <c r="S1559" t="s">
        <v>5315</v>
      </c>
      <c r="T1559" t="s">
        <v>5315</v>
      </c>
    </row>
    <row r="1560" spans="1:20" x14ac:dyDescent="0.25">
      <c r="A1560" s="83" t="s">
        <v>100</v>
      </c>
      <c r="B1560" t="s">
        <v>4909</v>
      </c>
      <c r="C1560" t="s">
        <v>3360</v>
      </c>
      <c r="D1560">
        <v>9.6300000000000008</v>
      </c>
      <c r="E1560">
        <v>10.31</v>
      </c>
      <c r="F1560">
        <v>10.06</v>
      </c>
      <c r="G1560">
        <v>7.49</v>
      </c>
      <c r="H1560">
        <v>10.32</v>
      </c>
      <c r="I1560">
        <v>13.43</v>
      </c>
      <c r="J1560">
        <v>13.22</v>
      </c>
      <c r="K1560">
        <v>13.25</v>
      </c>
      <c r="L1560" s="83">
        <v>12.54</v>
      </c>
      <c r="M1560">
        <v>5.51</v>
      </c>
      <c r="N1560">
        <v>6.92</v>
      </c>
      <c r="O1560">
        <v>7.82</v>
      </c>
      <c r="P1560" t="s">
        <v>5312</v>
      </c>
      <c r="Q1560" t="s">
        <v>5313</v>
      </c>
      <c r="R1560" t="s">
        <v>5314</v>
      </c>
      <c r="S1560" t="s">
        <v>5315</v>
      </c>
      <c r="T1560" t="s">
        <v>5315</v>
      </c>
    </row>
    <row r="1561" spans="1:20" x14ac:dyDescent="0.25">
      <c r="A1561" s="83" t="s">
        <v>546</v>
      </c>
      <c r="B1561" t="s">
        <v>546</v>
      </c>
      <c r="C1561" t="s">
        <v>3360</v>
      </c>
      <c r="D1561">
        <v>1.3</v>
      </c>
      <c r="E1561">
        <v>1.53</v>
      </c>
      <c r="F1561">
        <v>2.4</v>
      </c>
      <c r="G1561">
        <v>2.42</v>
      </c>
      <c r="H1561">
        <v>1.07</v>
      </c>
      <c r="I1561">
        <v>0.19</v>
      </c>
      <c r="J1561">
        <v>0</v>
      </c>
      <c r="K1561">
        <v>0</v>
      </c>
      <c r="L1561" s="83">
        <v>0</v>
      </c>
      <c r="M1561">
        <v>0.06</v>
      </c>
      <c r="N1561">
        <v>0.13</v>
      </c>
      <c r="O1561">
        <v>0.56999999999999995</v>
      </c>
      <c r="P1561" t="s">
        <v>5312</v>
      </c>
      <c r="Q1561" t="s">
        <v>5313</v>
      </c>
      <c r="R1561" t="s">
        <v>5314</v>
      </c>
      <c r="S1561" t="s">
        <v>5315</v>
      </c>
      <c r="T1561" t="s">
        <v>5315</v>
      </c>
    </row>
    <row r="1562" spans="1:20" x14ac:dyDescent="0.25">
      <c r="A1562" s="83" t="s">
        <v>113</v>
      </c>
      <c r="B1562" t="s">
        <v>4910</v>
      </c>
      <c r="C1562" t="s">
        <v>224</v>
      </c>
      <c r="D1562">
        <v>5.58</v>
      </c>
      <c r="E1562">
        <v>6.29</v>
      </c>
      <c r="F1562">
        <v>6.49</v>
      </c>
      <c r="G1562">
        <v>5.5</v>
      </c>
      <c r="H1562">
        <v>8.61</v>
      </c>
      <c r="I1562">
        <v>9.8000000000000007</v>
      </c>
      <c r="J1562">
        <v>10.07</v>
      </c>
      <c r="K1562">
        <v>9.93</v>
      </c>
      <c r="L1562" s="83">
        <v>9.69</v>
      </c>
      <c r="M1562">
        <v>6.21</v>
      </c>
      <c r="N1562">
        <v>5.52</v>
      </c>
      <c r="O1562">
        <v>5.29</v>
      </c>
      <c r="P1562" t="s">
        <v>5312</v>
      </c>
      <c r="Q1562" t="s">
        <v>5313</v>
      </c>
      <c r="R1562" t="s">
        <v>5314</v>
      </c>
      <c r="S1562" t="s">
        <v>5315</v>
      </c>
      <c r="T1562" t="s">
        <v>5315</v>
      </c>
    </row>
    <row r="1563" spans="1:20" x14ac:dyDescent="0.25">
      <c r="A1563" s="83" t="s">
        <v>118</v>
      </c>
      <c r="B1563" t="s">
        <v>4911</v>
      </c>
      <c r="C1563" t="s">
        <v>3360</v>
      </c>
      <c r="D1563">
        <v>12.16</v>
      </c>
      <c r="E1563">
        <v>13.61</v>
      </c>
      <c r="F1563">
        <v>15.69</v>
      </c>
      <c r="G1563">
        <v>12.13</v>
      </c>
      <c r="H1563">
        <v>16.09</v>
      </c>
      <c r="I1563">
        <v>19.43</v>
      </c>
      <c r="J1563">
        <v>18.87</v>
      </c>
      <c r="K1563">
        <v>20.28</v>
      </c>
      <c r="L1563" s="83">
        <v>19.52</v>
      </c>
      <c r="M1563">
        <v>13.66</v>
      </c>
      <c r="N1563">
        <v>8.57</v>
      </c>
      <c r="O1563">
        <v>13.46</v>
      </c>
      <c r="P1563" t="s">
        <v>5312</v>
      </c>
      <c r="Q1563" t="s">
        <v>5313</v>
      </c>
      <c r="R1563" t="s">
        <v>5314</v>
      </c>
      <c r="S1563" t="s">
        <v>5315</v>
      </c>
      <c r="T1563" t="s">
        <v>5315</v>
      </c>
    </row>
    <row r="1564" spans="1:20" x14ac:dyDescent="0.25">
      <c r="A1564" s="83" t="s">
        <v>4912</v>
      </c>
      <c r="B1564" t="s">
        <v>4913</v>
      </c>
      <c r="C1564" t="s">
        <v>3360</v>
      </c>
      <c r="D1564">
        <v>6</v>
      </c>
      <c r="E1564">
        <v>6</v>
      </c>
      <c r="F1564">
        <v>6</v>
      </c>
      <c r="G1564">
        <v>6</v>
      </c>
      <c r="H1564">
        <v>6</v>
      </c>
      <c r="I1564">
        <v>6</v>
      </c>
      <c r="J1564">
        <v>6</v>
      </c>
      <c r="K1564">
        <v>6</v>
      </c>
      <c r="L1564" s="83">
        <v>6</v>
      </c>
      <c r="M1564">
        <v>6</v>
      </c>
      <c r="N1564">
        <v>6</v>
      </c>
      <c r="O1564">
        <v>6</v>
      </c>
      <c r="P1564" t="s">
        <v>5319</v>
      </c>
      <c r="Q1564" t="s">
        <v>5313</v>
      </c>
      <c r="R1564" t="s">
        <v>5314</v>
      </c>
      <c r="S1564" t="s">
        <v>5315</v>
      </c>
      <c r="T1564" t="s">
        <v>5315</v>
      </c>
    </row>
    <row r="1565" spans="1:20" x14ac:dyDescent="0.25">
      <c r="A1565" s="83" t="s">
        <v>121</v>
      </c>
      <c r="B1565" t="s">
        <v>4914</v>
      </c>
      <c r="C1565" t="s">
        <v>3466</v>
      </c>
      <c r="D1565">
        <v>6.12</v>
      </c>
      <c r="E1565">
        <v>6.49</v>
      </c>
      <c r="F1565">
        <v>6.31</v>
      </c>
      <c r="G1565">
        <v>4.32</v>
      </c>
      <c r="H1565">
        <v>4.8499999999999996</v>
      </c>
      <c r="I1565">
        <v>5.36</v>
      </c>
      <c r="J1565">
        <v>5.29</v>
      </c>
      <c r="K1565">
        <v>5.67</v>
      </c>
      <c r="L1565" s="83">
        <v>5.58</v>
      </c>
      <c r="M1565">
        <v>4.8499999999999996</v>
      </c>
      <c r="N1565">
        <v>4.8899999999999997</v>
      </c>
      <c r="O1565">
        <v>4.97</v>
      </c>
      <c r="P1565" t="s">
        <v>5312</v>
      </c>
      <c r="Q1565" t="s">
        <v>5313</v>
      </c>
      <c r="R1565" t="s">
        <v>5314</v>
      </c>
      <c r="S1565" t="s">
        <v>5315</v>
      </c>
      <c r="T1565" t="s">
        <v>5315</v>
      </c>
    </row>
    <row r="1566" spans="1:20" x14ac:dyDescent="0.25">
      <c r="A1566" s="83" t="s">
        <v>105</v>
      </c>
      <c r="B1566" t="s">
        <v>4915</v>
      </c>
      <c r="C1566" t="s">
        <v>3360</v>
      </c>
      <c r="D1566">
        <v>19.579999999999998</v>
      </c>
      <c r="E1566">
        <v>20.76</v>
      </c>
      <c r="F1566">
        <v>20.190000000000001</v>
      </c>
      <c r="G1566">
        <v>18.34</v>
      </c>
      <c r="H1566">
        <v>19.989999999999998</v>
      </c>
      <c r="I1566">
        <v>19.600000000000001</v>
      </c>
      <c r="J1566">
        <v>20.23</v>
      </c>
      <c r="K1566">
        <v>19.940000000000001</v>
      </c>
      <c r="L1566" s="83">
        <v>21.42</v>
      </c>
      <c r="M1566">
        <v>17.66</v>
      </c>
      <c r="N1566">
        <v>15.9</v>
      </c>
      <c r="O1566">
        <v>16.47</v>
      </c>
      <c r="P1566" t="s">
        <v>5312</v>
      </c>
      <c r="Q1566" t="s">
        <v>5313</v>
      </c>
      <c r="R1566" t="s">
        <v>5314</v>
      </c>
      <c r="S1566" t="s">
        <v>5315</v>
      </c>
      <c r="T1566" t="s">
        <v>5315</v>
      </c>
    </row>
    <row r="1567" spans="1:20" x14ac:dyDescent="0.25">
      <c r="A1567" s="83" t="s">
        <v>388</v>
      </c>
      <c r="B1567" t="s">
        <v>4916</v>
      </c>
      <c r="C1567" t="s">
        <v>3466</v>
      </c>
      <c r="D1567">
        <v>5.34</v>
      </c>
      <c r="E1567">
        <v>4.37</v>
      </c>
      <c r="F1567">
        <v>5.41</v>
      </c>
      <c r="G1567">
        <v>5.14</v>
      </c>
      <c r="H1567">
        <v>4.83</v>
      </c>
      <c r="I1567">
        <v>5.0199999999999996</v>
      </c>
      <c r="J1567">
        <v>1.46</v>
      </c>
      <c r="K1567">
        <v>0.01</v>
      </c>
      <c r="L1567" s="83">
        <v>1.95</v>
      </c>
      <c r="M1567">
        <v>2.37</v>
      </c>
      <c r="N1567">
        <v>2.86</v>
      </c>
      <c r="O1567">
        <v>4.72</v>
      </c>
      <c r="P1567" t="s">
        <v>5312</v>
      </c>
      <c r="Q1567" t="s">
        <v>5313</v>
      </c>
      <c r="R1567" t="s">
        <v>5314</v>
      </c>
      <c r="S1567" t="s">
        <v>5315</v>
      </c>
      <c r="T1567" t="s">
        <v>5315</v>
      </c>
    </row>
    <row r="1568" spans="1:20" x14ac:dyDescent="0.25">
      <c r="A1568" s="83" t="s">
        <v>6317</v>
      </c>
      <c r="B1568" t="s">
        <v>6318</v>
      </c>
      <c r="C1568" t="s">
        <v>3334</v>
      </c>
      <c r="D1568">
        <v>0</v>
      </c>
      <c r="E1568">
        <v>0</v>
      </c>
      <c r="F1568">
        <v>0</v>
      </c>
      <c r="G1568">
        <v>0</v>
      </c>
      <c r="H1568">
        <v>0</v>
      </c>
      <c r="I1568">
        <v>0</v>
      </c>
      <c r="J1568">
        <v>0</v>
      </c>
      <c r="K1568">
        <v>0</v>
      </c>
      <c r="L1568" s="83">
        <v>0</v>
      </c>
      <c r="M1568">
        <v>0</v>
      </c>
      <c r="N1568">
        <v>0</v>
      </c>
      <c r="O1568">
        <v>0</v>
      </c>
      <c r="P1568" t="s">
        <v>5312</v>
      </c>
      <c r="Q1568" t="s">
        <v>5317</v>
      </c>
      <c r="R1568" t="s">
        <v>5318</v>
      </c>
      <c r="S1568" t="s">
        <v>5315</v>
      </c>
      <c r="T1568" t="s">
        <v>5315</v>
      </c>
    </row>
    <row r="1569" spans="1:20" x14ac:dyDescent="0.25">
      <c r="A1569" s="83" t="s">
        <v>1126</v>
      </c>
      <c r="B1569" t="s">
        <v>4917</v>
      </c>
      <c r="C1569" t="s">
        <v>3334</v>
      </c>
      <c r="D1569">
        <v>0.13</v>
      </c>
      <c r="E1569">
        <v>0.18</v>
      </c>
      <c r="F1569">
        <v>0.18</v>
      </c>
      <c r="G1569">
        <v>0.18</v>
      </c>
      <c r="H1569">
        <v>0.18</v>
      </c>
      <c r="I1569">
        <v>0.18</v>
      </c>
      <c r="J1569">
        <v>0.18</v>
      </c>
      <c r="K1569">
        <v>0.18</v>
      </c>
      <c r="L1569" s="83">
        <v>0.17</v>
      </c>
      <c r="M1569">
        <v>0.05</v>
      </c>
      <c r="N1569">
        <v>0</v>
      </c>
      <c r="O1569">
        <v>0</v>
      </c>
      <c r="P1569" t="s">
        <v>5312</v>
      </c>
      <c r="Q1569" t="s">
        <v>5317</v>
      </c>
      <c r="R1569" t="s">
        <v>5314</v>
      </c>
      <c r="S1569" t="s">
        <v>5315</v>
      </c>
      <c r="T1569" t="s">
        <v>5315</v>
      </c>
    </row>
    <row r="1570" spans="1:20" x14ac:dyDescent="0.25">
      <c r="A1570" s="83" t="s">
        <v>358</v>
      </c>
      <c r="B1570" t="s">
        <v>4918</v>
      </c>
      <c r="C1570" t="s">
        <v>3334</v>
      </c>
      <c r="D1570">
        <v>0.24</v>
      </c>
      <c r="E1570">
        <v>0.98</v>
      </c>
      <c r="F1570">
        <v>1.34</v>
      </c>
      <c r="G1570">
        <v>1.46</v>
      </c>
      <c r="H1570">
        <v>0.95</v>
      </c>
      <c r="I1570">
        <v>0.12</v>
      </c>
      <c r="J1570">
        <v>0</v>
      </c>
      <c r="K1570">
        <v>0</v>
      </c>
      <c r="L1570" s="83">
        <v>0</v>
      </c>
      <c r="M1570">
        <v>0</v>
      </c>
      <c r="N1570">
        <v>0</v>
      </c>
      <c r="O1570">
        <v>0</v>
      </c>
      <c r="P1570" t="s">
        <v>5312</v>
      </c>
      <c r="Q1570" t="s">
        <v>5317</v>
      </c>
      <c r="R1570" t="s">
        <v>5314</v>
      </c>
      <c r="S1570" t="s">
        <v>5315</v>
      </c>
      <c r="T1570" t="s">
        <v>5315</v>
      </c>
    </row>
    <row r="1571" spans="1:20" x14ac:dyDescent="0.25">
      <c r="A1571" s="83" t="s">
        <v>1282</v>
      </c>
      <c r="B1571" t="s">
        <v>4919</v>
      </c>
      <c r="C1571" t="s">
        <v>3334</v>
      </c>
      <c r="D1571">
        <v>0.24</v>
      </c>
      <c r="E1571">
        <v>0.98</v>
      </c>
      <c r="F1571">
        <v>1.34</v>
      </c>
      <c r="G1571">
        <v>1.46</v>
      </c>
      <c r="H1571">
        <v>0.95</v>
      </c>
      <c r="I1571">
        <v>0.12</v>
      </c>
      <c r="J1571">
        <v>0</v>
      </c>
      <c r="K1571">
        <v>0</v>
      </c>
      <c r="L1571" s="83">
        <v>0</v>
      </c>
      <c r="M1571">
        <v>0</v>
      </c>
      <c r="N1571">
        <v>0</v>
      </c>
      <c r="O1571">
        <v>0</v>
      </c>
      <c r="P1571" t="s">
        <v>5312</v>
      </c>
      <c r="Q1571" t="s">
        <v>5317</v>
      </c>
      <c r="R1571" t="s">
        <v>5314</v>
      </c>
      <c r="S1571" t="s">
        <v>5315</v>
      </c>
      <c r="T1571" t="s">
        <v>5315</v>
      </c>
    </row>
    <row r="1572" spans="1:20" x14ac:dyDescent="0.25">
      <c r="A1572" s="83" t="s">
        <v>4920</v>
      </c>
      <c r="B1572" t="s">
        <v>4921</v>
      </c>
      <c r="C1572" t="s">
        <v>3455</v>
      </c>
      <c r="D1572">
        <v>1.18</v>
      </c>
      <c r="E1572">
        <v>1.21</v>
      </c>
      <c r="F1572">
        <v>1.04</v>
      </c>
      <c r="G1572">
        <v>1</v>
      </c>
      <c r="H1572">
        <v>1.05</v>
      </c>
      <c r="I1572">
        <v>0.82</v>
      </c>
      <c r="J1572">
        <v>0.94</v>
      </c>
      <c r="K1572">
        <v>0.78</v>
      </c>
      <c r="L1572" s="83">
        <v>0.75</v>
      </c>
      <c r="M1572">
        <v>0.83</v>
      </c>
      <c r="N1572">
        <v>0.95</v>
      </c>
      <c r="O1572">
        <v>0.98</v>
      </c>
      <c r="P1572" t="s">
        <v>5312</v>
      </c>
      <c r="Q1572" t="s">
        <v>5313</v>
      </c>
      <c r="R1572" t="s">
        <v>5314</v>
      </c>
      <c r="S1572" t="s">
        <v>5315</v>
      </c>
      <c r="T1572" t="s">
        <v>5315</v>
      </c>
    </row>
    <row r="1573" spans="1:20" x14ac:dyDescent="0.25">
      <c r="A1573" s="83" t="s">
        <v>4923</v>
      </c>
      <c r="B1573" t="s">
        <v>4924</v>
      </c>
      <c r="C1573" t="s">
        <v>3466</v>
      </c>
      <c r="D1573">
        <v>91</v>
      </c>
      <c r="E1573">
        <v>91</v>
      </c>
      <c r="F1573">
        <v>91</v>
      </c>
      <c r="G1573">
        <v>91</v>
      </c>
      <c r="H1573">
        <v>91</v>
      </c>
      <c r="I1573">
        <v>91</v>
      </c>
      <c r="J1573">
        <v>91</v>
      </c>
      <c r="K1573">
        <v>91</v>
      </c>
      <c r="L1573" s="83">
        <v>91</v>
      </c>
      <c r="M1573">
        <v>91</v>
      </c>
      <c r="N1573">
        <v>91</v>
      </c>
      <c r="O1573">
        <v>91</v>
      </c>
      <c r="P1573" t="s">
        <v>5319</v>
      </c>
      <c r="Q1573" t="s">
        <v>5313</v>
      </c>
      <c r="R1573" t="s">
        <v>5314</v>
      </c>
      <c r="S1573" t="s">
        <v>5315</v>
      </c>
      <c r="T1573" t="s">
        <v>5315</v>
      </c>
    </row>
    <row r="1574" spans="1:20" x14ac:dyDescent="0.25">
      <c r="A1574" s="83" t="s">
        <v>4925</v>
      </c>
      <c r="B1574" t="s">
        <v>4926</v>
      </c>
      <c r="C1574" t="s">
        <v>3455</v>
      </c>
      <c r="D1574">
        <v>7.0000000000000007E-2</v>
      </c>
      <c r="E1574">
        <v>0.11</v>
      </c>
      <c r="F1574">
        <v>0.11</v>
      </c>
      <c r="G1574">
        <v>0.05</v>
      </c>
      <c r="H1574">
        <v>0.02</v>
      </c>
      <c r="I1574">
        <v>0</v>
      </c>
      <c r="J1574">
        <v>0.01</v>
      </c>
      <c r="K1574">
        <v>0.01</v>
      </c>
      <c r="L1574" s="83">
        <v>0.01</v>
      </c>
      <c r="M1574">
        <v>0.02</v>
      </c>
      <c r="N1574">
        <v>0.02</v>
      </c>
      <c r="O1574">
        <v>0.1</v>
      </c>
      <c r="P1574" t="s">
        <v>5312</v>
      </c>
      <c r="Q1574" t="s">
        <v>5313</v>
      </c>
      <c r="R1574" t="s">
        <v>5314</v>
      </c>
      <c r="S1574" t="s">
        <v>5315</v>
      </c>
      <c r="T1574" t="s">
        <v>5315</v>
      </c>
    </row>
    <row r="1575" spans="1:20" x14ac:dyDescent="0.25">
      <c r="A1575" s="83" t="s">
        <v>3880</v>
      </c>
      <c r="B1575" t="s">
        <v>3882</v>
      </c>
      <c r="C1575" t="s">
        <v>224</v>
      </c>
      <c r="D1575">
        <v>49.5</v>
      </c>
      <c r="E1575">
        <v>49.5</v>
      </c>
      <c r="F1575">
        <v>49.5</v>
      </c>
      <c r="G1575">
        <v>49.5</v>
      </c>
      <c r="H1575">
        <v>49.5</v>
      </c>
      <c r="I1575">
        <v>49.5</v>
      </c>
      <c r="J1575">
        <v>49.5</v>
      </c>
      <c r="K1575">
        <v>49.5</v>
      </c>
      <c r="L1575" s="83">
        <v>49.5</v>
      </c>
      <c r="M1575">
        <v>49.5</v>
      </c>
      <c r="N1575">
        <v>49.5</v>
      </c>
      <c r="O1575">
        <v>49.5</v>
      </c>
      <c r="P1575" t="s">
        <v>5319</v>
      </c>
      <c r="Q1575" t="s">
        <v>5313</v>
      </c>
      <c r="R1575" t="s">
        <v>5314</v>
      </c>
      <c r="S1575" t="s">
        <v>5315</v>
      </c>
      <c r="T1575" t="s">
        <v>5315</v>
      </c>
    </row>
    <row r="1576" spans="1:20" x14ac:dyDescent="0.25">
      <c r="A1576" s="83" t="s">
        <v>3008</v>
      </c>
      <c r="B1576" t="s">
        <v>4932</v>
      </c>
      <c r="C1576" t="s">
        <v>3466</v>
      </c>
      <c r="D1576">
        <v>13.43</v>
      </c>
      <c r="E1576">
        <v>18.43</v>
      </c>
      <c r="F1576">
        <v>18.239999999999998</v>
      </c>
      <c r="G1576">
        <v>16.13</v>
      </c>
      <c r="H1576">
        <v>18.809999999999999</v>
      </c>
      <c r="I1576">
        <v>19.07</v>
      </c>
      <c r="J1576">
        <v>18.45</v>
      </c>
      <c r="K1576">
        <v>18.260000000000002</v>
      </c>
      <c r="L1576" s="83">
        <v>17.649999999999999</v>
      </c>
      <c r="M1576">
        <v>18.010000000000002</v>
      </c>
      <c r="N1576">
        <v>18.37</v>
      </c>
      <c r="O1576">
        <v>18.010000000000002</v>
      </c>
      <c r="P1576" t="s">
        <v>5312</v>
      </c>
      <c r="Q1576" t="s">
        <v>5313</v>
      </c>
      <c r="R1576" t="s">
        <v>5314</v>
      </c>
      <c r="S1576" t="s">
        <v>5315</v>
      </c>
      <c r="T1576" t="s">
        <v>5315</v>
      </c>
    </row>
    <row r="1577" spans="1:20" x14ac:dyDescent="0.25">
      <c r="A1577" s="83" t="s">
        <v>4933</v>
      </c>
      <c r="B1577" t="s">
        <v>4934</v>
      </c>
      <c r="C1577" t="s">
        <v>3455</v>
      </c>
      <c r="D1577">
        <v>0.81</v>
      </c>
      <c r="E1577">
        <v>0.25</v>
      </c>
      <c r="F1577">
        <v>0</v>
      </c>
      <c r="G1577">
        <v>0.23</v>
      </c>
      <c r="H1577">
        <v>0</v>
      </c>
      <c r="I1577">
        <v>0</v>
      </c>
      <c r="J1577">
        <v>0</v>
      </c>
      <c r="K1577">
        <v>5.14</v>
      </c>
      <c r="L1577" s="83">
        <v>7.0000000000000007E-2</v>
      </c>
      <c r="M1577">
        <v>5.4</v>
      </c>
      <c r="N1577">
        <v>6.48</v>
      </c>
      <c r="O1577">
        <v>3.11</v>
      </c>
      <c r="P1577" t="s">
        <v>5312</v>
      </c>
      <c r="Q1577" t="s">
        <v>5313</v>
      </c>
      <c r="R1577" t="s">
        <v>5314</v>
      </c>
      <c r="S1577" t="s">
        <v>5315</v>
      </c>
      <c r="T1577" t="s">
        <v>5315</v>
      </c>
    </row>
    <row r="1578" spans="1:20" x14ac:dyDescent="0.25">
      <c r="A1578" s="83" t="s">
        <v>322</v>
      </c>
      <c r="B1578" t="s">
        <v>6319</v>
      </c>
      <c r="C1578" t="s">
        <v>130</v>
      </c>
      <c r="D1578">
        <v>0.17</v>
      </c>
      <c r="E1578">
        <v>0.21</v>
      </c>
      <c r="F1578">
        <v>0.27</v>
      </c>
      <c r="G1578">
        <v>0.37</v>
      </c>
      <c r="H1578">
        <v>0.43</v>
      </c>
      <c r="I1578">
        <v>0.42</v>
      </c>
      <c r="J1578">
        <v>0.41</v>
      </c>
      <c r="K1578">
        <v>0.28000000000000003</v>
      </c>
      <c r="L1578" s="83">
        <v>0.15</v>
      </c>
      <c r="M1578">
        <v>0.08</v>
      </c>
      <c r="N1578">
        <v>0.01</v>
      </c>
      <c r="O1578">
        <v>0</v>
      </c>
      <c r="P1578" t="s">
        <v>5312</v>
      </c>
      <c r="Q1578" t="s">
        <v>5313</v>
      </c>
      <c r="R1578" t="s">
        <v>5314</v>
      </c>
      <c r="S1578" t="s">
        <v>5315</v>
      </c>
      <c r="T1578" t="s">
        <v>5315</v>
      </c>
    </row>
    <row r="1579" spans="1:20" x14ac:dyDescent="0.25">
      <c r="A1579" s="83" t="s">
        <v>331</v>
      </c>
      <c r="B1579" t="s">
        <v>6320</v>
      </c>
      <c r="C1579" t="s">
        <v>130</v>
      </c>
      <c r="D1579">
        <v>0.09</v>
      </c>
      <c r="E1579">
        <v>0.1</v>
      </c>
      <c r="F1579">
        <v>0.1</v>
      </c>
      <c r="G1579">
        <v>0.15</v>
      </c>
      <c r="H1579">
        <v>0.26</v>
      </c>
      <c r="I1579">
        <v>0.3</v>
      </c>
      <c r="J1579">
        <v>0.3</v>
      </c>
      <c r="K1579">
        <v>0.19</v>
      </c>
      <c r="L1579" s="83">
        <v>0.05</v>
      </c>
      <c r="M1579">
        <v>0.06</v>
      </c>
      <c r="N1579">
        <v>0.01</v>
      </c>
      <c r="O1579">
        <v>0</v>
      </c>
      <c r="P1579" t="s">
        <v>5312</v>
      </c>
      <c r="Q1579" t="s">
        <v>5313</v>
      </c>
      <c r="R1579" t="s">
        <v>5314</v>
      </c>
      <c r="S1579" t="s">
        <v>5315</v>
      </c>
      <c r="T1579" t="s">
        <v>5315</v>
      </c>
    </row>
    <row r="1580" spans="1:20" x14ac:dyDescent="0.25">
      <c r="A1580" s="83" t="s">
        <v>328</v>
      </c>
      <c r="B1580" t="s">
        <v>6321</v>
      </c>
      <c r="C1580" t="s">
        <v>130</v>
      </c>
      <c r="D1580">
        <v>0.18</v>
      </c>
      <c r="E1580">
        <v>0.21</v>
      </c>
      <c r="F1580">
        <v>0.23</v>
      </c>
      <c r="G1580">
        <v>0.41</v>
      </c>
      <c r="H1580">
        <v>0.65</v>
      </c>
      <c r="I1580">
        <v>0.66</v>
      </c>
      <c r="J1580">
        <v>0.63</v>
      </c>
      <c r="K1580">
        <v>0.2</v>
      </c>
      <c r="L1580" s="83">
        <v>0.19</v>
      </c>
      <c r="M1580">
        <v>0.01</v>
      </c>
      <c r="N1580">
        <v>0</v>
      </c>
      <c r="O1580">
        <v>0</v>
      </c>
      <c r="P1580" t="s">
        <v>5312</v>
      </c>
      <c r="Q1580" t="s">
        <v>5313</v>
      </c>
      <c r="R1580" t="s">
        <v>5314</v>
      </c>
      <c r="S1580" t="s">
        <v>5315</v>
      </c>
      <c r="T1580" t="s">
        <v>5315</v>
      </c>
    </row>
    <row r="1581" spans="1:20" x14ac:dyDescent="0.25">
      <c r="A1581" s="83" t="s">
        <v>325</v>
      </c>
      <c r="B1581" t="s">
        <v>4939</v>
      </c>
      <c r="C1581" t="s">
        <v>130</v>
      </c>
      <c r="D1581">
        <v>0</v>
      </c>
      <c r="E1581">
        <v>0.22</v>
      </c>
      <c r="F1581">
        <v>0.61</v>
      </c>
      <c r="G1581">
        <v>1.03</v>
      </c>
      <c r="H1581">
        <v>0.88</v>
      </c>
      <c r="I1581">
        <v>1.37</v>
      </c>
      <c r="J1581">
        <v>1.31</v>
      </c>
      <c r="K1581">
        <v>0.82</v>
      </c>
      <c r="L1581" s="83">
        <v>0.42</v>
      </c>
      <c r="M1581">
        <v>0.22</v>
      </c>
      <c r="N1581">
        <v>0.05</v>
      </c>
      <c r="O1581">
        <v>0</v>
      </c>
      <c r="P1581" t="s">
        <v>5312</v>
      </c>
      <c r="Q1581" t="s">
        <v>5313</v>
      </c>
      <c r="R1581" t="s">
        <v>5314</v>
      </c>
      <c r="S1581" t="s">
        <v>5315</v>
      </c>
      <c r="T1581" t="s">
        <v>5315</v>
      </c>
    </row>
    <row r="1582" spans="1:20" x14ac:dyDescent="0.25">
      <c r="A1582" s="83" t="s">
        <v>676</v>
      </c>
      <c r="B1582" t="s">
        <v>675</v>
      </c>
      <c r="C1582" t="s">
        <v>130</v>
      </c>
      <c r="D1582">
        <v>0.8</v>
      </c>
      <c r="E1582">
        <v>0.6</v>
      </c>
      <c r="F1582">
        <v>3.6</v>
      </c>
      <c r="G1582">
        <v>3</v>
      </c>
      <c r="H1582">
        <v>3.2</v>
      </c>
      <c r="I1582">
        <v>6.2</v>
      </c>
      <c r="J1582">
        <v>7.8</v>
      </c>
      <c r="K1582">
        <v>5.4</v>
      </c>
      <c r="L1582" s="83">
        <v>2.8</v>
      </c>
      <c r="M1582">
        <v>0.4</v>
      </c>
      <c r="N1582">
        <v>0.4</v>
      </c>
      <c r="O1582">
        <v>0</v>
      </c>
      <c r="P1582" t="s">
        <v>5312</v>
      </c>
      <c r="Q1582" t="s">
        <v>5313</v>
      </c>
      <c r="R1582" t="s">
        <v>4</v>
      </c>
      <c r="S1582" t="s">
        <v>5329</v>
      </c>
      <c r="T1582" t="s">
        <v>5352</v>
      </c>
    </row>
    <row r="1583" spans="1:20" x14ac:dyDescent="0.25">
      <c r="A1583" s="83" t="s">
        <v>7658</v>
      </c>
      <c r="B1583" t="s">
        <v>7659</v>
      </c>
      <c r="C1583" t="s">
        <v>130</v>
      </c>
      <c r="D1583">
        <v>0</v>
      </c>
      <c r="E1583">
        <v>0</v>
      </c>
      <c r="F1583">
        <v>0</v>
      </c>
      <c r="G1583">
        <v>0</v>
      </c>
      <c r="H1583">
        <v>0</v>
      </c>
      <c r="I1583">
        <v>0</v>
      </c>
      <c r="J1583">
        <v>0</v>
      </c>
      <c r="K1583">
        <v>0</v>
      </c>
      <c r="L1583" s="83">
        <v>0</v>
      </c>
      <c r="M1583">
        <v>0</v>
      </c>
      <c r="N1583">
        <v>0</v>
      </c>
      <c r="O1583">
        <v>0</v>
      </c>
      <c r="P1583" t="s">
        <v>5312</v>
      </c>
      <c r="Q1583" t="s">
        <v>5313</v>
      </c>
      <c r="R1583" t="s">
        <v>5318</v>
      </c>
      <c r="S1583" t="s">
        <v>5315</v>
      </c>
    </row>
    <row r="1584" spans="1:20" x14ac:dyDescent="0.25">
      <c r="A1584" s="83" t="s">
        <v>6322</v>
      </c>
      <c r="B1584" t="s">
        <v>6323</v>
      </c>
      <c r="C1584" t="s">
        <v>130</v>
      </c>
      <c r="D1584">
        <v>0.74</v>
      </c>
      <c r="E1584">
        <v>0.56000000000000005</v>
      </c>
      <c r="F1584">
        <v>3.33</v>
      </c>
      <c r="G1584">
        <v>2.78</v>
      </c>
      <c r="H1584">
        <v>2.96</v>
      </c>
      <c r="I1584">
        <v>5.74</v>
      </c>
      <c r="J1584">
        <v>7.22</v>
      </c>
      <c r="K1584">
        <v>5</v>
      </c>
      <c r="L1584" s="83">
        <v>2.59</v>
      </c>
      <c r="M1584">
        <v>0.37</v>
      </c>
      <c r="N1584">
        <v>0.37</v>
      </c>
      <c r="O1584">
        <v>0</v>
      </c>
      <c r="P1584" t="s">
        <v>5312</v>
      </c>
      <c r="Q1584" t="s">
        <v>5313</v>
      </c>
      <c r="R1584" t="s">
        <v>4</v>
      </c>
      <c r="S1584" t="s">
        <v>5329</v>
      </c>
      <c r="T1584" t="s">
        <v>5352</v>
      </c>
    </row>
    <row r="1585" spans="1:20" x14ac:dyDescent="0.25">
      <c r="A1585" s="83" t="s">
        <v>4717</v>
      </c>
      <c r="B1585" t="s">
        <v>4718</v>
      </c>
      <c r="C1585" t="s">
        <v>3360</v>
      </c>
      <c r="D1585">
        <v>586.02</v>
      </c>
      <c r="E1585">
        <v>586.02</v>
      </c>
      <c r="F1585">
        <v>586.02</v>
      </c>
      <c r="G1585">
        <v>586.02</v>
      </c>
      <c r="H1585">
        <v>586.02</v>
      </c>
      <c r="I1585">
        <v>586.02</v>
      </c>
      <c r="J1585">
        <v>586.02</v>
      </c>
      <c r="K1585">
        <v>586.02</v>
      </c>
      <c r="L1585" s="83">
        <v>586.02</v>
      </c>
      <c r="M1585">
        <v>586.02</v>
      </c>
      <c r="N1585">
        <v>586.02</v>
      </c>
      <c r="O1585">
        <v>586.02</v>
      </c>
      <c r="P1585" t="s">
        <v>5319</v>
      </c>
      <c r="Q1585" t="s">
        <v>5313</v>
      </c>
      <c r="R1585" t="s">
        <v>5314</v>
      </c>
      <c r="S1585" t="s">
        <v>5315</v>
      </c>
      <c r="T1585" t="s">
        <v>5315</v>
      </c>
    </row>
    <row r="1586" spans="1:20" x14ac:dyDescent="0.25">
      <c r="A1586" s="83" t="s">
        <v>5086</v>
      </c>
      <c r="B1586" t="s">
        <v>5087</v>
      </c>
      <c r="C1586" t="s">
        <v>3360</v>
      </c>
      <c r="D1586">
        <v>248</v>
      </c>
      <c r="E1586">
        <v>235.81</v>
      </c>
      <c r="F1586">
        <v>247.05</v>
      </c>
      <c r="G1586">
        <v>246.05</v>
      </c>
      <c r="H1586">
        <v>237.87</v>
      </c>
      <c r="I1586">
        <v>234.15</v>
      </c>
      <c r="J1586">
        <v>230.05</v>
      </c>
      <c r="K1586">
        <v>229.5</v>
      </c>
      <c r="L1586" s="83">
        <v>232.23</v>
      </c>
      <c r="M1586">
        <v>241.6</v>
      </c>
      <c r="N1586">
        <v>247.5</v>
      </c>
      <c r="O1586">
        <v>248</v>
      </c>
      <c r="P1586" t="s">
        <v>5319</v>
      </c>
      <c r="Q1586" t="s">
        <v>5313</v>
      </c>
      <c r="R1586" t="s">
        <v>5314</v>
      </c>
      <c r="S1586" t="s">
        <v>5315</v>
      </c>
      <c r="T1586" t="s">
        <v>5315</v>
      </c>
    </row>
    <row r="1587" spans="1:20" x14ac:dyDescent="0.25">
      <c r="A1587" s="83" t="s">
        <v>89</v>
      </c>
      <c r="B1587" t="s">
        <v>4946</v>
      </c>
      <c r="C1587" t="s">
        <v>3334</v>
      </c>
      <c r="D1587">
        <v>17.79</v>
      </c>
      <c r="E1587">
        <v>17.41</v>
      </c>
      <c r="F1587">
        <v>17.59</v>
      </c>
      <c r="G1587">
        <v>16.39</v>
      </c>
      <c r="H1587">
        <v>15.34</v>
      </c>
      <c r="I1587">
        <v>16.02</v>
      </c>
      <c r="J1587">
        <v>16.55</v>
      </c>
      <c r="K1587">
        <v>15.86</v>
      </c>
      <c r="L1587" s="83">
        <v>15.4</v>
      </c>
      <c r="M1587">
        <v>16.670000000000002</v>
      </c>
      <c r="N1587">
        <v>16.989999999999998</v>
      </c>
      <c r="O1587">
        <v>18.13</v>
      </c>
      <c r="P1587" t="s">
        <v>5312</v>
      </c>
      <c r="Q1587" t="s">
        <v>5317</v>
      </c>
      <c r="R1587" t="s">
        <v>4</v>
      </c>
      <c r="S1587" t="s">
        <v>5329</v>
      </c>
      <c r="T1587" t="s">
        <v>5455</v>
      </c>
    </row>
    <row r="1588" spans="1:20" x14ac:dyDescent="0.25">
      <c r="A1588" s="83" t="s">
        <v>6324</v>
      </c>
      <c r="B1588" t="s">
        <v>6325</v>
      </c>
      <c r="C1588" t="s">
        <v>3455</v>
      </c>
      <c r="D1588">
        <v>3</v>
      </c>
      <c r="E1588">
        <v>3</v>
      </c>
      <c r="F1588">
        <v>3</v>
      </c>
      <c r="G1588">
        <v>3</v>
      </c>
      <c r="H1588">
        <v>3</v>
      </c>
      <c r="I1588">
        <v>3</v>
      </c>
      <c r="J1588">
        <v>3</v>
      </c>
      <c r="K1588">
        <v>3</v>
      </c>
      <c r="L1588" s="83">
        <v>3</v>
      </c>
      <c r="M1588">
        <v>3</v>
      </c>
      <c r="N1588">
        <v>3</v>
      </c>
      <c r="O1588">
        <v>3</v>
      </c>
      <c r="P1588" t="s">
        <v>5319</v>
      </c>
      <c r="Q1588" t="s">
        <v>5313</v>
      </c>
      <c r="R1588" t="s">
        <v>5368</v>
      </c>
      <c r="S1588" t="s">
        <v>5329</v>
      </c>
      <c r="T1588" t="s">
        <v>7660</v>
      </c>
    </row>
    <row r="1589" spans="1:20" x14ac:dyDescent="0.25">
      <c r="A1589" s="83" t="s">
        <v>4951</v>
      </c>
      <c r="B1589" t="s">
        <v>4952</v>
      </c>
      <c r="C1589" t="s">
        <v>3334</v>
      </c>
      <c r="D1589">
        <v>80</v>
      </c>
      <c r="E1589">
        <v>80</v>
      </c>
      <c r="F1589">
        <v>80</v>
      </c>
      <c r="G1589">
        <v>80</v>
      </c>
      <c r="H1589">
        <v>80</v>
      </c>
      <c r="I1589">
        <v>78.98</v>
      </c>
      <c r="J1589">
        <v>79.44</v>
      </c>
      <c r="K1589">
        <v>77.41</v>
      </c>
      <c r="L1589" s="83">
        <v>77.989999999999995</v>
      </c>
      <c r="M1589">
        <v>79.569999999999993</v>
      </c>
      <c r="N1589">
        <v>80</v>
      </c>
      <c r="O1589">
        <v>80</v>
      </c>
      <c r="P1589" t="s">
        <v>5312</v>
      </c>
      <c r="Q1589" t="s">
        <v>5317</v>
      </c>
      <c r="R1589" t="s">
        <v>5314</v>
      </c>
      <c r="S1589" t="s">
        <v>5315</v>
      </c>
      <c r="T1589" t="s">
        <v>5315</v>
      </c>
    </row>
    <row r="1590" spans="1:20" x14ac:dyDescent="0.25">
      <c r="A1590" s="83" t="s">
        <v>5091</v>
      </c>
      <c r="B1590" t="s">
        <v>5092</v>
      </c>
      <c r="C1590" t="s">
        <v>3334</v>
      </c>
      <c r="D1590">
        <v>80</v>
      </c>
      <c r="E1590">
        <v>80</v>
      </c>
      <c r="F1590">
        <v>80</v>
      </c>
      <c r="G1590">
        <v>80</v>
      </c>
      <c r="H1590">
        <v>80</v>
      </c>
      <c r="I1590">
        <v>80</v>
      </c>
      <c r="J1590">
        <v>80</v>
      </c>
      <c r="K1590">
        <v>80</v>
      </c>
      <c r="L1590" s="83">
        <v>80</v>
      </c>
      <c r="M1590">
        <v>80</v>
      </c>
      <c r="N1590">
        <v>80</v>
      </c>
      <c r="O1590">
        <v>80</v>
      </c>
      <c r="P1590" t="s">
        <v>5319</v>
      </c>
      <c r="Q1590" t="s">
        <v>5317</v>
      </c>
      <c r="R1590" t="s">
        <v>5314</v>
      </c>
      <c r="S1590" t="s">
        <v>5315</v>
      </c>
      <c r="T1590" t="s">
        <v>5315</v>
      </c>
    </row>
    <row r="1591" spans="1:20" x14ac:dyDescent="0.25">
      <c r="A1591" s="83" t="s">
        <v>4955</v>
      </c>
      <c r="B1591" t="s">
        <v>4956</v>
      </c>
      <c r="C1591" t="s">
        <v>3334</v>
      </c>
      <c r="D1591">
        <v>80</v>
      </c>
      <c r="E1591">
        <v>80</v>
      </c>
      <c r="F1591">
        <v>80</v>
      </c>
      <c r="G1591">
        <v>80</v>
      </c>
      <c r="H1591">
        <v>80</v>
      </c>
      <c r="I1591">
        <v>80</v>
      </c>
      <c r="J1591">
        <v>80</v>
      </c>
      <c r="K1591">
        <v>80</v>
      </c>
      <c r="L1591" s="83">
        <v>80</v>
      </c>
      <c r="M1591">
        <v>80</v>
      </c>
      <c r="N1591">
        <v>80</v>
      </c>
      <c r="O1591">
        <v>80</v>
      </c>
      <c r="P1591" t="s">
        <v>5319</v>
      </c>
      <c r="Q1591" t="s">
        <v>5317</v>
      </c>
      <c r="R1591" t="s">
        <v>5314</v>
      </c>
      <c r="S1591" t="s">
        <v>5315</v>
      </c>
      <c r="T1591" t="s">
        <v>5315</v>
      </c>
    </row>
    <row r="1592" spans="1:20" x14ac:dyDescent="0.25">
      <c r="A1592" s="83" t="s">
        <v>5116</v>
      </c>
      <c r="B1592" t="s">
        <v>5117</v>
      </c>
      <c r="C1592" t="s">
        <v>3334</v>
      </c>
      <c r="D1592">
        <v>80</v>
      </c>
      <c r="E1592">
        <v>80</v>
      </c>
      <c r="F1592">
        <v>80</v>
      </c>
      <c r="G1592">
        <v>80</v>
      </c>
      <c r="H1592">
        <v>80</v>
      </c>
      <c r="I1592">
        <v>80</v>
      </c>
      <c r="J1592">
        <v>80</v>
      </c>
      <c r="K1592">
        <v>80</v>
      </c>
      <c r="L1592" s="83">
        <v>80</v>
      </c>
      <c r="M1592">
        <v>80</v>
      </c>
      <c r="N1592">
        <v>80</v>
      </c>
      <c r="O1592">
        <v>80</v>
      </c>
      <c r="P1592" t="s">
        <v>5319</v>
      </c>
      <c r="Q1592" t="s">
        <v>5317</v>
      </c>
      <c r="R1592" t="s">
        <v>5314</v>
      </c>
      <c r="S1592" t="s">
        <v>5315</v>
      </c>
      <c r="T1592" t="s">
        <v>5315</v>
      </c>
    </row>
    <row r="1593" spans="1:20" x14ac:dyDescent="0.25">
      <c r="A1593" s="83" t="s">
        <v>4961</v>
      </c>
      <c r="B1593" t="s">
        <v>6326</v>
      </c>
      <c r="C1593" t="s">
        <v>3360</v>
      </c>
      <c r="D1593">
        <v>10.62</v>
      </c>
      <c r="E1593">
        <v>10.59</v>
      </c>
      <c r="F1593">
        <v>8.49</v>
      </c>
      <c r="G1593">
        <v>9.59</v>
      </c>
      <c r="H1593">
        <v>10.59</v>
      </c>
      <c r="I1593">
        <v>9.8800000000000008</v>
      </c>
      <c r="J1593">
        <v>9.77</v>
      </c>
      <c r="K1593">
        <v>9.92</v>
      </c>
      <c r="L1593" s="83">
        <v>10.27</v>
      </c>
      <c r="M1593">
        <v>10.65</v>
      </c>
      <c r="N1593">
        <v>10.48</v>
      </c>
      <c r="O1593">
        <v>11.78</v>
      </c>
      <c r="P1593" t="s">
        <v>5312</v>
      </c>
      <c r="Q1593" t="s">
        <v>5313</v>
      </c>
      <c r="R1593" t="s">
        <v>5314</v>
      </c>
      <c r="S1593" t="s">
        <v>5315</v>
      </c>
      <c r="T1593" t="s">
        <v>5315</v>
      </c>
    </row>
    <row r="1594" spans="1:20" x14ac:dyDescent="0.25">
      <c r="A1594" s="83" t="s">
        <v>228</v>
      </c>
      <c r="B1594" t="s">
        <v>4965</v>
      </c>
      <c r="C1594" t="s">
        <v>3360</v>
      </c>
      <c r="D1594">
        <v>0.61</v>
      </c>
      <c r="E1594">
        <v>0.93</v>
      </c>
      <c r="F1594">
        <v>0.92</v>
      </c>
      <c r="G1594">
        <v>1.29</v>
      </c>
      <c r="H1594">
        <v>0.97</v>
      </c>
      <c r="I1594">
        <v>0.56000000000000005</v>
      </c>
      <c r="J1594">
        <v>0.27</v>
      </c>
      <c r="K1594">
        <v>0.18</v>
      </c>
      <c r="L1594" s="83">
        <v>0.22</v>
      </c>
      <c r="M1594">
        <v>0.24</v>
      </c>
      <c r="N1594">
        <v>0.25</v>
      </c>
      <c r="O1594">
        <v>0.31</v>
      </c>
      <c r="P1594" t="s">
        <v>5312</v>
      </c>
      <c r="Q1594" t="s">
        <v>5313</v>
      </c>
      <c r="R1594" t="s">
        <v>5314</v>
      </c>
      <c r="S1594" t="s">
        <v>5315</v>
      </c>
      <c r="T1594" t="s">
        <v>5315</v>
      </c>
    </row>
    <row r="1595" spans="1:20" x14ac:dyDescent="0.25">
      <c r="A1595" s="83" t="s">
        <v>4966</v>
      </c>
      <c r="B1595" t="s">
        <v>6327</v>
      </c>
      <c r="C1595" t="s">
        <v>3360</v>
      </c>
      <c r="D1595">
        <v>2.08</v>
      </c>
      <c r="E1595">
        <v>1.79</v>
      </c>
      <c r="F1595">
        <v>4.17</v>
      </c>
      <c r="G1595">
        <v>3.72</v>
      </c>
      <c r="H1595">
        <v>3.72</v>
      </c>
      <c r="I1595">
        <v>4.91</v>
      </c>
      <c r="J1595">
        <v>3.42</v>
      </c>
      <c r="K1595">
        <v>3.13</v>
      </c>
      <c r="L1595" s="83">
        <v>2.23</v>
      </c>
      <c r="M1595">
        <v>1.19</v>
      </c>
      <c r="N1595">
        <v>1.79</v>
      </c>
      <c r="O1595">
        <v>1.94</v>
      </c>
      <c r="P1595" t="s">
        <v>5312</v>
      </c>
      <c r="Q1595" t="s">
        <v>5317</v>
      </c>
      <c r="R1595" t="s">
        <v>5314</v>
      </c>
      <c r="S1595" t="s">
        <v>5315</v>
      </c>
      <c r="T1595" t="s">
        <v>5315</v>
      </c>
    </row>
    <row r="1596" spans="1:20" x14ac:dyDescent="0.25">
      <c r="A1596" s="83" t="s">
        <v>4967</v>
      </c>
      <c r="B1596" t="s">
        <v>6328</v>
      </c>
      <c r="C1596" t="s">
        <v>3360</v>
      </c>
      <c r="D1596">
        <v>2.97</v>
      </c>
      <c r="E1596">
        <v>2.5499999999999998</v>
      </c>
      <c r="F1596">
        <v>5.95</v>
      </c>
      <c r="G1596">
        <v>5.31</v>
      </c>
      <c r="H1596">
        <v>5.31</v>
      </c>
      <c r="I1596">
        <v>7.01</v>
      </c>
      <c r="J1596">
        <v>4.8899999999999997</v>
      </c>
      <c r="K1596">
        <v>4.46</v>
      </c>
      <c r="L1596" s="83">
        <v>3.19</v>
      </c>
      <c r="M1596">
        <v>1.7</v>
      </c>
      <c r="N1596">
        <v>2.5499999999999998</v>
      </c>
      <c r="O1596">
        <v>2.76</v>
      </c>
      <c r="P1596" t="s">
        <v>5312</v>
      </c>
      <c r="Q1596" t="s">
        <v>5317</v>
      </c>
      <c r="R1596" t="s">
        <v>5314</v>
      </c>
      <c r="S1596" t="s">
        <v>5315</v>
      </c>
      <c r="T1596" t="s">
        <v>5315</v>
      </c>
    </row>
    <row r="1597" spans="1:20" x14ac:dyDescent="0.25">
      <c r="A1597" s="83" t="s">
        <v>4968</v>
      </c>
      <c r="B1597" t="s">
        <v>4969</v>
      </c>
      <c r="C1597" t="s">
        <v>3334</v>
      </c>
      <c r="D1597">
        <v>30.86</v>
      </c>
      <c r="E1597">
        <v>30.33</v>
      </c>
      <c r="F1597">
        <v>37.31</v>
      </c>
      <c r="G1597">
        <v>32.65</v>
      </c>
      <c r="H1597">
        <v>30.3</v>
      </c>
      <c r="I1597">
        <v>37.799999999999997</v>
      </c>
      <c r="J1597">
        <v>36.99</v>
      </c>
      <c r="K1597">
        <v>37.6</v>
      </c>
      <c r="L1597" s="83">
        <v>37.590000000000003</v>
      </c>
      <c r="M1597">
        <v>33.69</v>
      </c>
      <c r="N1597">
        <v>35.4</v>
      </c>
      <c r="O1597">
        <v>34.229999999999997</v>
      </c>
      <c r="P1597" t="s">
        <v>5312</v>
      </c>
      <c r="Q1597" t="s">
        <v>5317</v>
      </c>
      <c r="R1597" t="s">
        <v>5314</v>
      </c>
      <c r="S1597" t="s">
        <v>5315</v>
      </c>
      <c r="T1597" t="s">
        <v>5315</v>
      </c>
    </row>
    <row r="1598" spans="1:20" x14ac:dyDescent="0.25">
      <c r="A1598" s="83" t="s">
        <v>4254</v>
      </c>
      <c r="B1598" t="s">
        <v>4255</v>
      </c>
      <c r="C1598" t="s">
        <v>3392</v>
      </c>
      <c r="D1598">
        <v>605</v>
      </c>
      <c r="E1598">
        <v>605</v>
      </c>
      <c r="F1598">
        <v>605</v>
      </c>
      <c r="G1598">
        <v>605</v>
      </c>
      <c r="H1598">
        <v>601</v>
      </c>
      <c r="I1598">
        <v>593</v>
      </c>
      <c r="J1598">
        <v>591</v>
      </c>
      <c r="K1598">
        <v>593</v>
      </c>
      <c r="L1598" s="83">
        <v>596</v>
      </c>
      <c r="M1598">
        <v>605</v>
      </c>
      <c r="N1598">
        <v>605</v>
      </c>
      <c r="O1598">
        <v>605</v>
      </c>
      <c r="P1598" t="s">
        <v>5319</v>
      </c>
      <c r="Q1598" t="s">
        <v>5317</v>
      </c>
      <c r="R1598" t="s">
        <v>5314</v>
      </c>
      <c r="S1598" t="s">
        <v>5315</v>
      </c>
      <c r="T1598" t="s">
        <v>5315</v>
      </c>
    </row>
    <row r="1599" spans="1:20" x14ac:dyDescent="0.25">
      <c r="A1599" s="83" t="s">
        <v>236</v>
      </c>
      <c r="B1599" t="s">
        <v>4975</v>
      </c>
      <c r="C1599" t="s">
        <v>3360</v>
      </c>
      <c r="D1599">
        <v>0.28000000000000003</v>
      </c>
      <c r="E1599">
        <v>0.35</v>
      </c>
      <c r="F1599">
        <v>0.55000000000000004</v>
      </c>
      <c r="G1599">
        <v>0.56000000000000005</v>
      </c>
      <c r="H1599">
        <v>0.43</v>
      </c>
      <c r="I1599">
        <v>0.39</v>
      </c>
      <c r="J1599">
        <v>0.27</v>
      </c>
      <c r="K1599">
        <v>0.26</v>
      </c>
      <c r="L1599" s="83">
        <v>0.25</v>
      </c>
      <c r="M1599">
        <v>0.19</v>
      </c>
      <c r="N1599">
        <v>7.0000000000000007E-2</v>
      </c>
      <c r="O1599">
        <v>0.12</v>
      </c>
      <c r="P1599" t="s">
        <v>5312</v>
      </c>
      <c r="Q1599" t="s">
        <v>5313</v>
      </c>
      <c r="R1599" t="s">
        <v>5314</v>
      </c>
      <c r="S1599" t="s">
        <v>5315</v>
      </c>
      <c r="T1599" t="s">
        <v>5315</v>
      </c>
    </row>
    <row r="1600" spans="1:20" x14ac:dyDescent="0.25">
      <c r="A1600" s="83" t="s">
        <v>4977</v>
      </c>
      <c r="B1600" t="s">
        <v>4978</v>
      </c>
      <c r="C1600" t="s">
        <v>3455</v>
      </c>
      <c r="D1600">
        <v>25.4</v>
      </c>
      <c r="E1600">
        <v>16.79</v>
      </c>
      <c r="F1600">
        <v>10.18</v>
      </c>
      <c r="G1600">
        <v>12.5</v>
      </c>
      <c r="H1600">
        <v>12.71</v>
      </c>
      <c r="I1600">
        <v>20.37</v>
      </c>
      <c r="J1600">
        <v>16.29</v>
      </c>
      <c r="K1600">
        <v>11.19</v>
      </c>
      <c r="L1600" s="83">
        <v>8.61</v>
      </c>
      <c r="M1600">
        <v>19.149999999999999</v>
      </c>
      <c r="N1600">
        <v>19.48</v>
      </c>
      <c r="O1600">
        <v>23.21</v>
      </c>
      <c r="P1600" t="s">
        <v>5312</v>
      </c>
      <c r="Q1600" t="s">
        <v>5313</v>
      </c>
      <c r="R1600" t="s">
        <v>5314</v>
      </c>
      <c r="S1600" t="s">
        <v>5315</v>
      </c>
      <c r="T1600" t="s">
        <v>5315</v>
      </c>
    </row>
    <row r="1601" spans="1:20" x14ac:dyDescent="0.25">
      <c r="A1601" s="83" t="s">
        <v>2104</v>
      </c>
      <c r="B1601" t="s">
        <v>2104</v>
      </c>
      <c r="C1601" t="s">
        <v>3346</v>
      </c>
      <c r="D1601">
        <v>6.3</v>
      </c>
      <c r="E1601">
        <v>5.4</v>
      </c>
      <c r="F1601">
        <v>12.6</v>
      </c>
      <c r="G1601">
        <v>11.25</v>
      </c>
      <c r="H1601">
        <v>11.25</v>
      </c>
      <c r="I1601">
        <v>14.85</v>
      </c>
      <c r="J1601">
        <v>10.35</v>
      </c>
      <c r="K1601">
        <v>9.4499999999999993</v>
      </c>
      <c r="L1601" s="83">
        <v>6.75</v>
      </c>
      <c r="M1601">
        <v>3.6</v>
      </c>
      <c r="N1601">
        <v>5.4</v>
      </c>
      <c r="O1601">
        <v>5.85</v>
      </c>
      <c r="P1601" t="s">
        <v>5312</v>
      </c>
      <c r="Q1601" t="s">
        <v>5317</v>
      </c>
      <c r="R1601" t="s">
        <v>5314</v>
      </c>
      <c r="S1601" t="s">
        <v>5315</v>
      </c>
      <c r="T1601" t="s">
        <v>5315</v>
      </c>
    </row>
    <row r="1602" spans="1:20" x14ac:dyDescent="0.25">
      <c r="A1602" s="83" t="s">
        <v>4980</v>
      </c>
      <c r="B1602" t="s">
        <v>4981</v>
      </c>
      <c r="C1602" t="s">
        <v>3360</v>
      </c>
      <c r="D1602">
        <v>62</v>
      </c>
      <c r="E1602">
        <v>62</v>
      </c>
      <c r="F1602">
        <v>62</v>
      </c>
      <c r="G1602">
        <v>62</v>
      </c>
      <c r="H1602">
        <v>62</v>
      </c>
      <c r="I1602">
        <v>62</v>
      </c>
      <c r="J1602">
        <v>62</v>
      </c>
      <c r="K1602">
        <v>62</v>
      </c>
      <c r="L1602" s="83">
        <v>62</v>
      </c>
      <c r="M1602">
        <v>62</v>
      </c>
      <c r="N1602">
        <v>62</v>
      </c>
      <c r="O1602">
        <v>62</v>
      </c>
      <c r="P1602" t="s">
        <v>5319</v>
      </c>
      <c r="Q1602" t="s">
        <v>5313</v>
      </c>
      <c r="R1602" t="s">
        <v>5314</v>
      </c>
      <c r="S1602" t="s">
        <v>5315</v>
      </c>
      <c r="T1602" t="s">
        <v>5315</v>
      </c>
    </row>
    <row r="1603" spans="1:20" x14ac:dyDescent="0.25">
      <c r="A1603" s="83" t="s">
        <v>2415</v>
      </c>
      <c r="B1603" t="s">
        <v>4982</v>
      </c>
      <c r="C1603" t="s">
        <v>3360</v>
      </c>
      <c r="D1603">
        <v>1.53</v>
      </c>
      <c r="E1603">
        <v>1.53</v>
      </c>
      <c r="F1603">
        <v>2.13</v>
      </c>
      <c r="G1603">
        <v>2.2599999999999998</v>
      </c>
      <c r="H1603">
        <v>0.61</v>
      </c>
      <c r="I1603">
        <v>0.06</v>
      </c>
      <c r="J1603">
        <v>0</v>
      </c>
      <c r="K1603">
        <v>0</v>
      </c>
      <c r="L1603" s="83">
        <v>0</v>
      </c>
      <c r="M1603">
        <v>0.04</v>
      </c>
      <c r="N1603">
        <v>0.3</v>
      </c>
      <c r="O1603">
        <v>0.7</v>
      </c>
      <c r="P1603" t="s">
        <v>5312</v>
      </c>
      <c r="Q1603" t="s">
        <v>5313</v>
      </c>
      <c r="R1603" t="s">
        <v>5314</v>
      </c>
      <c r="S1603" t="s">
        <v>5315</v>
      </c>
      <c r="T1603" t="s">
        <v>5315</v>
      </c>
    </row>
    <row r="1604" spans="1:20" x14ac:dyDescent="0.25">
      <c r="A1604" s="83" t="s">
        <v>861</v>
      </c>
      <c r="B1604" t="s">
        <v>4983</v>
      </c>
      <c r="C1604" t="s">
        <v>3360</v>
      </c>
      <c r="D1604">
        <v>0.06</v>
      </c>
      <c r="E1604">
        <v>0.05</v>
      </c>
      <c r="F1604">
        <v>0.27</v>
      </c>
      <c r="G1604">
        <v>0.23</v>
      </c>
      <c r="H1604">
        <v>0.24</v>
      </c>
      <c r="I1604">
        <v>0.47</v>
      </c>
      <c r="J1604">
        <v>0.59</v>
      </c>
      <c r="K1604">
        <v>0.41</v>
      </c>
      <c r="L1604" s="83">
        <v>0.21</v>
      </c>
      <c r="M1604">
        <v>0.03</v>
      </c>
      <c r="N1604">
        <v>0.03</v>
      </c>
      <c r="O1604">
        <v>0</v>
      </c>
      <c r="P1604" t="s">
        <v>5312</v>
      </c>
      <c r="Q1604" t="s">
        <v>5313</v>
      </c>
      <c r="R1604" t="s">
        <v>5314</v>
      </c>
      <c r="S1604" t="s">
        <v>5315</v>
      </c>
      <c r="T1604" t="s">
        <v>5315</v>
      </c>
    </row>
    <row r="1605" spans="1:20" x14ac:dyDescent="0.25">
      <c r="A1605" s="83" t="s">
        <v>450</v>
      </c>
      <c r="B1605" t="s">
        <v>4984</v>
      </c>
      <c r="C1605" t="s">
        <v>3360</v>
      </c>
      <c r="D1605">
        <v>0.51</v>
      </c>
      <c r="E1605">
        <v>0.64</v>
      </c>
      <c r="F1605">
        <v>0.4</v>
      </c>
      <c r="G1605">
        <v>0.14000000000000001</v>
      </c>
      <c r="H1605">
        <v>0.27</v>
      </c>
      <c r="I1605">
        <v>0.43</v>
      </c>
      <c r="J1605">
        <v>0.73</v>
      </c>
      <c r="K1605">
        <v>0.44</v>
      </c>
      <c r="L1605" s="83">
        <v>0.11</v>
      </c>
      <c r="M1605">
        <v>0.04</v>
      </c>
      <c r="N1605">
        <v>0.4</v>
      </c>
      <c r="O1605">
        <v>0.46</v>
      </c>
      <c r="P1605" t="s">
        <v>5312</v>
      </c>
      <c r="Q1605" t="s">
        <v>5313</v>
      </c>
      <c r="R1605" t="s">
        <v>5314</v>
      </c>
      <c r="S1605" t="s">
        <v>5315</v>
      </c>
      <c r="T1605" t="s">
        <v>5315</v>
      </c>
    </row>
    <row r="1606" spans="1:20" x14ac:dyDescent="0.25">
      <c r="A1606" s="83" t="s">
        <v>873</v>
      </c>
      <c r="B1606" t="s">
        <v>4985</v>
      </c>
      <c r="C1606" t="s">
        <v>3360</v>
      </c>
      <c r="D1606">
        <v>22</v>
      </c>
      <c r="E1606">
        <v>16.5</v>
      </c>
      <c r="F1606">
        <v>99</v>
      </c>
      <c r="G1606">
        <v>82.5</v>
      </c>
      <c r="H1606">
        <v>88</v>
      </c>
      <c r="I1606">
        <v>170.5</v>
      </c>
      <c r="J1606">
        <v>214.5</v>
      </c>
      <c r="K1606">
        <v>148.5</v>
      </c>
      <c r="L1606" s="83">
        <v>77</v>
      </c>
      <c r="M1606">
        <v>11</v>
      </c>
      <c r="N1606">
        <v>11</v>
      </c>
      <c r="O1606">
        <v>0</v>
      </c>
      <c r="P1606" t="s">
        <v>5312</v>
      </c>
      <c r="Q1606" t="s">
        <v>5313</v>
      </c>
      <c r="R1606" t="s">
        <v>5314</v>
      </c>
      <c r="S1606" t="s">
        <v>5315</v>
      </c>
      <c r="T1606" t="s">
        <v>5315</v>
      </c>
    </row>
    <row r="1607" spans="1:20" x14ac:dyDescent="0.25">
      <c r="A1607" s="83" t="s">
        <v>1874</v>
      </c>
      <c r="B1607" t="s">
        <v>6329</v>
      </c>
      <c r="C1607" t="s">
        <v>3360</v>
      </c>
      <c r="D1607">
        <v>0.8</v>
      </c>
      <c r="E1607">
        <v>0.6</v>
      </c>
      <c r="F1607">
        <v>3.6</v>
      </c>
      <c r="G1607">
        <v>3</v>
      </c>
      <c r="H1607">
        <v>3.2</v>
      </c>
      <c r="I1607">
        <v>6.2</v>
      </c>
      <c r="J1607">
        <v>7.8</v>
      </c>
      <c r="K1607">
        <v>5.4</v>
      </c>
      <c r="L1607" s="83">
        <v>2.8</v>
      </c>
      <c r="M1607">
        <v>0.4</v>
      </c>
      <c r="N1607">
        <v>0.4</v>
      </c>
      <c r="O1607">
        <v>0</v>
      </c>
      <c r="P1607" t="s">
        <v>5312</v>
      </c>
      <c r="Q1607" t="s">
        <v>5317</v>
      </c>
      <c r="R1607" t="s">
        <v>5314</v>
      </c>
      <c r="S1607" t="s">
        <v>5315</v>
      </c>
      <c r="T1607" t="s">
        <v>5315</v>
      </c>
    </row>
    <row r="1608" spans="1:20" x14ac:dyDescent="0.25">
      <c r="A1608" s="83" t="s">
        <v>6330</v>
      </c>
      <c r="B1608" t="s">
        <v>6331</v>
      </c>
      <c r="C1608" t="s">
        <v>130</v>
      </c>
      <c r="D1608">
        <v>0.8</v>
      </c>
      <c r="E1608">
        <v>0.6</v>
      </c>
      <c r="F1608">
        <v>3.6</v>
      </c>
      <c r="G1608">
        <v>3</v>
      </c>
      <c r="H1608">
        <v>3.2</v>
      </c>
      <c r="I1608">
        <v>6.2</v>
      </c>
      <c r="J1608">
        <v>7.8</v>
      </c>
      <c r="K1608">
        <v>5.4</v>
      </c>
      <c r="L1608" s="83">
        <v>2.8</v>
      </c>
      <c r="M1608">
        <v>0.4</v>
      </c>
      <c r="N1608">
        <v>0.4</v>
      </c>
      <c r="O1608">
        <v>0</v>
      </c>
      <c r="P1608" t="s">
        <v>5312</v>
      </c>
      <c r="Q1608" t="s">
        <v>5313</v>
      </c>
      <c r="R1608" t="s">
        <v>4</v>
      </c>
      <c r="S1608" t="s">
        <v>5329</v>
      </c>
      <c r="T1608" t="s">
        <v>7661</v>
      </c>
    </row>
    <row r="1609" spans="1:20" x14ac:dyDescent="0.25">
      <c r="A1609" s="83" t="s">
        <v>6332</v>
      </c>
      <c r="B1609" t="s">
        <v>6333</v>
      </c>
      <c r="C1609" t="s">
        <v>130</v>
      </c>
      <c r="D1609">
        <v>0.8</v>
      </c>
      <c r="E1609">
        <v>0.6</v>
      </c>
      <c r="F1609">
        <v>3.6</v>
      </c>
      <c r="G1609">
        <v>3</v>
      </c>
      <c r="H1609">
        <v>3.2</v>
      </c>
      <c r="I1609">
        <v>6.2</v>
      </c>
      <c r="J1609">
        <v>7.8</v>
      </c>
      <c r="K1609">
        <v>5.4</v>
      </c>
      <c r="L1609" s="83">
        <v>2.8</v>
      </c>
      <c r="M1609">
        <v>0.4</v>
      </c>
      <c r="N1609">
        <v>0.4</v>
      </c>
      <c r="O1609">
        <v>0</v>
      </c>
      <c r="P1609" t="s">
        <v>5312</v>
      </c>
      <c r="Q1609" t="s">
        <v>5313</v>
      </c>
      <c r="R1609" t="s">
        <v>4</v>
      </c>
      <c r="S1609" t="s">
        <v>5329</v>
      </c>
      <c r="T1609" t="s">
        <v>7661</v>
      </c>
    </row>
    <row r="1610" spans="1:20" x14ac:dyDescent="0.25">
      <c r="A1610" s="83" t="s">
        <v>6334</v>
      </c>
      <c r="B1610" t="s">
        <v>6335</v>
      </c>
      <c r="C1610" t="s">
        <v>130</v>
      </c>
      <c r="D1610">
        <v>1.2</v>
      </c>
      <c r="E1610">
        <v>0.9</v>
      </c>
      <c r="F1610">
        <v>5.4</v>
      </c>
      <c r="G1610">
        <v>4.5</v>
      </c>
      <c r="H1610">
        <v>4.8</v>
      </c>
      <c r="I1610">
        <v>9.3000000000000007</v>
      </c>
      <c r="J1610">
        <v>11.7</v>
      </c>
      <c r="K1610">
        <v>8.1</v>
      </c>
      <c r="L1610" s="83">
        <v>4.2</v>
      </c>
      <c r="M1610">
        <v>0.6</v>
      </c>
      <c r="N1610">
        <v>0.6</v>
      </c>
      <c r="O1610">
        <v>0</v>
      </c>
      <c r="P1610" t="s">
        <v>5312</v>
      </c>
      <c r="Q1610" t="s">
        <v>5313</v>
      </c>
      <c r="R1610" t="s">
        <v>4</v>
      </c>
      <c r="S1610" t="s">
        <v>7662</v>
      </c>
      <c r="T1610" t="s">
        <v>7661</v>
      </c>
    </row>
    <row r="1611" spans="1:20" x14ac:dyDescent="0.25">
      <c r="A1611" s="83" t="s">
        <v>6336</v>
      </c>
      <c r="B1611" t="s">
        <v>6337</v>
      </c>
      <c r="C1611" t="s">
        <v>130</v>
      </c>
      <c r="D1611">
        <v>0</v>
      </c>
      <c r="E1611">
        <v>0</v>
      </c>
      <c r="F1611">
        <v>0</v>
      </c>
      <c r="G1611">
        <v>0</v>
      </c>
      <c r="H1611">
        <v>0</v>
      </c>
      <c r="I1611">
        <v>0</v>
      </c>
      <c r="J1611">
        <v>0</v>
      </c>
      <c r="K1611">
        <v>0</v>
      </c>
      <c r="L1611" s="83">
        <v>0</v>
      </c>
      <c r="M1611">
        <v>0</v>
      </c>
      <c r="N1611">
        <v>0</v>
      </c>
      <c r="O1611">
        <v>0</v>
      </c>
      <c r="P1611" t="s">
        <v>5312</v>
      </c>
      <c r="Q1611" t="s">
        <v>5313</v>
      </c>
      <c r="R1611" t="s">
        <v>4</v>
      </c>
      <c r="S1611" t="s">
        <v>6338</v>
      </c>
      <c r="T1611" t="s">
        <v>7661</v>
      </c>
    </row>
    <row r="1612" spans="1:20" x14ac:dyDescent="0.25">
      <c r="A1612" s="83" t="s">
        <v>4986</v>
      </c>
      <c r="B1612" t="s">
        <v>4987</v>
      </c>
      <c r="C1612" t="s">
        <v>130</v>
      </c>
      <c r="D1612">
        <v>8</v>
      </c>
      <c r="E1612">
        <v>6</v>
      </c>
      <c r="F1612">
        <v>36</v>
      </c>
      <c r="G1612">
        <v>30</v>
      </c>
      <c r="H1612">
        <v>32</v>
      </c>
      <c r="I1612">
        <v>62</v>
      </c>
      <c r="J1612">
        <v>78</v>
      </c>
      <c r="K1612">
        <v>54</v>
      </c>
      <c r="L1612" s="83">
        <v>28</v>
      </c>
      <c r="M1612">
        <v>4</v>
      </c>
      <c r="N1612">
        <v>4</v>
      </c>
      <c r="O1612">
        <v>0</v>
      </c>
      <c r="P1612" t="s">
        <v>5312</v>
      </c>
      <c r="Q1612" t="s">
        <v>5313</v>
      </c>
      <c r="R1612" t="s">
        <v>4</v>
      </c>
      <c r="S1612" t="s">
        <v>5329</v>
      </c>
      <c r="T1612" t="s">
        <v>5416</v>
      </c>
    </row>
    <row r="1613" spans="1:20" x14ac:dyDescent="0.25">
      <c r="A1613" s="83" t="s">
        <v>1993</v>
      </c>
      <c r="B1613" t="s">
        <v>4988</v>
      </c>
      <c r="C1613" t="s">
        <v>3346</v>
      </c>
      <c r="D1613">
        <v>5.46</v>
      </c>
      <c r="E1613">
        <v>4.68</v>
      </c>
      <c r="F1613">
        <v>10.91</v>
      </c>
      <c r="G1613">
        <v>9.74</v>
      </c>
      <c r="H1613">
        <v>9.74</v>
      </c>
      <c r="I1613">
        <v>12.86</v>
      </c>
      <c r="J1613">
        <v>8.9600000000000009</v>
      </c>
      <c r="K1613">
        <v>8.18</v>
      </c>
      <c r="L1613" s="83">
        <v>5.85</v>
      </c>
      <c r="M1613">
        <v>3.12</v>
      </c>
      <c r="N1613">
        <v>4.68</v>
      </c>
      <c r="O1613">
        <v>5.07</v>
      </c>
      <c r="P1613" t="s">
        <v>5312</v>
      </c>
      <c r="Q1613" t="s">
        <v>5317</v>
      </c>
      <c r="R1613" t="s">
        <v>5314</v>
      </c>
      <c r="S1613" t="s">
        <v>5315</v>
      </c>
      <c r="T1613" t="s">
        <v>5315</v>
      </c>
    </row>
    <row r="1614" spans="1:20" x14ac:dyDescent="0.25">
      <c r="A1614" s="83" t="s">
        <v>6339</v>
      </c>
      <c r="B1614" t="s">
        <v>2419</v>
      </c>
      <c r="C1614" t="s">
        <v>3392</v>
      </c>
      <c r="D1614">
        <v>17.86</v>
      </c>
      <c r="E1614">
        <v>15.31</v>
      </c>
      <c r="F1614">
        <v>35.729999999999997</v>
      </c>
      <c r="G1614">
        <v>31.9</v>
      </c>
      <c r="H1614">
        <v>31.9</v>
      </c>
      <c r="I1614">
        <v>42.11</v>
      </c>
      <c r="J1614">
        <v>29.35</v>
      </c>
      <c r="K1614">
        <v>26.8</v>
      </c>
      <c r="L1614" s="83">
        <v>19.14</v>
      </c>
      <c r="M1614">
        <v>10.210000000000001</v>
      </c>
      <c r="N1614">
        <v>15.31</v>
      </c>
      <c r="O1614">
        <v>16.59</v>
      </c>
      <c r="P1614" t="s">
        <v>5312</v>
      </c>
      <c r="Q1614" t="s">
        <v>5317</v>
      </c>
      <c r="R1614" t="s">
        <v>5314</v>
      </c>
      <c r="S1614" t="s">
        <v>5315</v>
      </c>
      <c r="T1614" t="s">
        <v>5315</v>
      </c>
    </row>
    <row r="1615" spans="1:20" x14ac:dyDescent="0.25">
      <c r="A1615" s="83" t="s">
        <v>4989</v>
      </c>
      <c r="B1615" t="s">
        <v>4990</v>
      </c>
      <c r="C1615" t="s">
        <v>3466</v>
      </c>
      <c r="D1615">
        <v>4.03</v>
      </c>
      <c r="E1615">
        <v>6.43</v>
      </c>
      <c r="F1615">
        <v>6.66</v>
      </c>
      <c r="G1615">
        <v>19.96</v>
      </c>
      <c r="H1615">
        <v>23.06</v>
      </c>
      <c r="I1615">
        <v>20.68</v>
      </c>
      <c r="J1615">
        <v>19.53</v>
      </c>
      <c r="K1615">
        <v>18.850000000000001</v>
      </c>
      <c r="L1615" s="83">
        <v>12.66</v>
      </c>
      <c r="M1615">
        <v>11.13</v>
      </c>
      <c r="N1615">
        <v>5.22</v>
      </c>
      <c r="O1615">
        <v>4.84</v>
      </c>
      <c r="P1615" t="s">
        <v>5312</v>
      </c>
      <c r="Q1615" t="s">
        <v>5313</v>
      </c>
      <c r="R1615" t="s">
        <v>5314</v>
      </c>
      <c r="S1615" t="s">
        <v>5315</v>
      </c>
      <c r="T1615" t="s">
        <v>5315</v>
      </c>
    </row>
    <row r="1616" spans="1:20" x14ac:dyDescent="0.25">
      <c r="A1616" s="83" t="s">
        <v>83</v>
      </c>
      <c r="B1616" t="s">
        <v>6340</v>
      </c>
      <c r="C1616" t="s">
        <v>3360</v>
      </c>
      <c r="D1616">
        <v>0.25</v>
      </c>
      <c r="E1616">
        <v>0.26</v>
      </c>
      <c r="F1616">
        <v>0.31</v>
      </c>
      <c r="G1616">
        <v>0.28000000000000003</v>
      </c>
      <c r="H1616">
        <v>0.33</v>
      </c>
      <c r="I1616">
        <v>0.32</v>
      </c>
      <c r="J1616">
        <v>0.21</v>
      </c>
      <c r="K1616">
        <v>0.22</v>
      </c>
      <c r="L1616" s="83">
        <v>0.21</v>
      </c>
      <c r="M1616">
        <v>0.24</v>
      </c>
      <c r="N1616">
        <v>0.18</v>
      </c>
      <c r="O1616">
        <v>0.17</v>
      </c>
      <c r="P1616" t="s">
        <v>5312</v>
      </c>
      <c r="Q1616" t="s">
        <v>5313</v>
      </c>
      <c r="R1616" t="s">
        <v>5314</v>
      </c>
      <c r="S1616" t="s">
        <v>5315</v>
      </c>
      <c r="T1616" t="s">
        <v>5315</v>
      </c>
    </row>
    <row r="1617" spans="1:20" x14ac:dyDescent="0.25">
      <c r="A1617" s="83" t="s">
        <v>762</v>
      </c>
      <c r="B1617" t="s">
        <v>4992</v>
      </c>
      <c r="C1617" t="s">
        <v>3360</v>
      </c>
      <c r="D1617">
        <v>0.06</v>
      </c>
      <c r="E1617">
        <v>0.05</v>
      </c>
      <c r="F1617">
        <v>0.27</v>
      </c>
      <c r="G1617">
        <v>0.23</v>
      </c>
      <c r="H1617">
        <v>0.24</v>
      </c>
      <c r="I1617">
        <v>0.47</v>
      </c>
      <c r="J1617">
        <v>0.59</v>
      </c>
      <c r="K1617">
        <v>0.41</v>
      </c>
      <c r="L1617" s="83">
        <v>0.21</v>
      </c>
      <c r="M1617">
        <v>0.03</v>
      </c>
      <c r="N1617">
        <v>0.03</v>
      </c>
      <c r="O1617">
        <v>0</v>
      </c>
      <c r="P1617" t="s">
        <v>5312</v>
      </c>
      <c r="Q1617" t="s">
        <v>5313</v>
      </c>
      <c r="R1617" t="s">
        <v>5314</v>
      </c>
      <c r="S1617" t="s">
        <v>5315</v>
      </c>
      <c r="T1617" t="s">
        <v>5315</v>
      </c>
    </row>
    <row r="1618" spans="1:20" x14ac:dyDescent="0.25">
      <c r="A1618" s="83" t="s">
        <v>1706</v>
      </c>
      <c r="B1618" t="s">
        <v>4993</v>
      </c>
      <c r="C1618" t="s">
        <v>3360</v>
      </c>
      <c r="D1618">
        <v>0.8</v>
      </c>
      <c r="E1618">
        <v>0.6</v>
      </c>
      <c r="F1618">
        <v>3.6</v>
      </c>
      <c r="G1618">
        <v>3</v>
      </c>
      <c r="H1618">
        <v>3.2</v>
      </c>
      <c r="I1618">
        <v>6.2</v>
      </c>
      <c r="J1618">
        <v>7.8</v>
      </c>
      <c r="K1618">
        <v>5.4</v>
      </c>
      <c r="L1618" s="83">
        <v>2.8</v>
      </c>
      <c r="M1618">
        <v>0.4</v>
      </c>
      <c r="N1618">
        <v>0.4</v>
      </c>
      <c r="O1618">
        <v>0</v>
      </c>
      <c r="P1618" t="s">
        <v>5312</v>
      </c>
      <c r="Q1618" t="s">
        <v>5313</v>
      </c>
      <c r="R1618" t="s">
        <v>5314</v>
      </c>
      <c r="S1618" t="s">
        <v>5315</v>
      </c>
      <c r="T1618" t="s">
        <v>5315</v>
      </c>
    </row>
    <row r="1619" spans="1:20" x14ac:dyDescent="0.25">
      <c r="A1619" s="83" t="s">
        <v>972</v>
      </c>
      <c r="B1619" t="s">
        <v>6341</v>
      </c>
      <c r="C1619" t="s">
        <v>3360</v>
      </c>
      <c r="D1619">
        <v>0</v>
      </c>
      <c r="E1619">
        <v>0</v>
      </c>
      <c r="F1619">
        <v>0</v>
      </c>
      <c r="G1619">
        <v>0</v>
      </c>
      <c r="H1619">
        <v>0</v>
      </c>
      <c r="I1619">
        <v>0</v>
      </c>
      <c r="J1619">
        <v>0</v>
      </c>
      <c r="K1619">
        <v>0</v>
      </c>
      <c r="L1619" s="83">
        <v>0</v>
      </c>
      <c r="M1619">
        <v>0</v>
      </c>
      <c r="N1619">
        <v>0</v>
      </c>
      <c r="O1619">
        <v>0</v>
      </c>
      <c r="P1619" t="s">
        <v>5312</v>
      </c>
      <c r="Q1619" t="s">
        <v>5313</v>
      </c>
      <c r="R1619" t="s">
        <v>5318</v>
      </c>
      <c r="S1619" t="s">
        <v>5315</v>
      </c>
      <c r="T1619" t="s">
        <v>5315</v>
      </c>
    </row>
    <row r="1620" spans="1:20" x14ac:dyDescent="0.25">
      <c r="A1620" s="83" t="s">
        <v>4995</v>
      </c>
      <c r="B1620" t="s">
        <v>4996</v>
      </c>
      <c r="C1620" t="s">
        <v>3360</v>
      </c>
      <c r="D1620">
        <v>1.82</v>
      </c>
      <c r="E1620">
        <v>2.76</v>
      </c>
      <c r="F1620">
        <v>2.94</v>
      </c>
      <c r="G1620">
        <v>3.06</v>
      </c>
      <c r="H1620">
        <v>3.02</v>
      </c>
      <c r="I1620">
        <v>2.5</v>
      </c>
      <c r="J1620">
        <v>2.73</v>
      </c>
      <c r="K1620">
        <v>2.08</v>
      </c>
      <c r="L1620" s="83">
        <v>2.13</v>
      </c>
      <c r="M1620">
        <v>2.91</v>
      </c>
      <c r="N1620">
        <v>2.95</v>
      </c>
      <c r="O1620">
        <v>2.4500000000000002</v>
      </c>
      <c r="P1620" t="s">
        <v>5312</v>
      </c>
      <c r="Q1620" t="s">
        <v>5313</v>
      </c>
      <c r="R1620" t="s">
        <v>5314</v>
      </c>
      <c r="S1620" t="s">
        <v>5315</v>
      </c>
      <c r="T1620" t="s">
        <v>5315</v>
      </c>
    </row>
    <row r="1621" spans="1:20" x14ac:dyDescent="0.25">
      <c r="A1621" s="83" t="s">
        <v>3214</v>
      </c>
      <c r="B1621" t="s">
        <v>4999</v>
      </c>
      <c r="C1621" t="s">
        <v>3337</v>
      </c>
      <c r="D1621">
        <v>1.7</v>
      </c>
      <c r="E1621">
        <v>1.7</v>
      </c>
      <c r="F1621">
        <v>1.7</v>
      </c>
      <c r="G1621">
        <v>1.7</v>
      </c>
      <c r="H1621">
        <v>1.7</v>
      </c>
      <c r="I1621">
        <v>1.7</v>
      </c>
      <c r="J1621">
        <v>1.7</v>
      </c>
      <c r="K1621">
        <v>1.7</v>
      </c>
      <c r="L1621" s="83">
        <v>1.7</v>
      </c>
      <c r="M1621">
        <v>1.7</v>
      </c>
      <c r="N1621">
        <v>1.7</v>
      </c>
      <c r="O1621">
        <v>1.7</v>
      </c>
      <c r="P1621" t="s">
        <v>5319</v>
      </c>
      <c r="Q1621" t="s">
        <v>5313</v>
      </c>
      <c r="R1621" t="s">
        <v>5314</v>
      </c>
      <c r="S1621" t="s">
        <v>5315</v>
      </c>
      <c r="T1621" t="s">
        <v>5315</v>
      </c>
    </row>
    <row r="1622" spans="1:20" x14ac:dyDescent="0.25">
      <c r="A1622" s="83" t="s">
        <v>144</v>
      </c>
      <c r="B1622" t="s">
        <v>6342</v>
      </c>
      <c r="C1622" t="s">
        <v>3466</v>
      </c>
      <c r="D1622">
        <v>16.84</v>
      </c>
      <c r="E1622">
        <v>16.73</v>
      </c>
      <c r="F1622">
        <v>16.52</v>
      </c>
      <c r="G1622">
        <v>12.21</v>
      </c>
      <c r="H1622">
        <v>12.06</v>
      </c>
      <c r="I1622">
        <v>16.920000000000002</v>
      </c>
      <c r="J1622">
        <v>16.170000000000002</v>
      </c>
      <c r="K1622">
        <v>16.190000000000001</v>
      </c>
      <c r="L1622" s="83">
        <v>15.85</v>
      </c>
      <c r="M1622">
        <v>16.12</v>
      </c>
      <c r="N1622">
        <v>14.15</v>
      </c>
      <c r="O1622">
        <v>17.850000000000001</v>
      </c>
      <c r="P1622" t="s">
        <v>5319</v>
      </c>
      <c r="Q1622" t="s">
        <v>5313</v>
      </c>
      <c r="R1622" t="s">
        <v>5314</v>
      </c>
      <c r="S1622" t="s">
        <v>5315</v>
      </c>
      <c r="T1622" t="s">
        <v>5315</v>
      </c>
    </row>
    <row r="1623" spans="1:20" x14ac:dyDescent="0.25">
      <c r="A1623" s="83" t="s">
        <v>147</v>
      </c>
      <c r="B1623" t="s">
        <v>146</v>
      </c>
      <c r="C1623" t="s">
        <v>130</v>
      </c>
      <c r="D1623">
        <v>21.71</v>
      </c>
      <c r="E1623">
        <v>16.87</v>
      </c>
      <c r="F1623">
        <v>24.3</v>
      </c>
      <c r="G1623">
        <v>24.04</v>
      </c>
      <c r="H1623">
        <v>15.66</v>
      </c>
      <c r="I1623">
        <v>23.29</v>
      </c>
      <c r="J1623">
        <v>23.36</v>
      </c>
      <c r="K1623">
        <v>24.07</v>
      </c>
      <c r="L1623" s="83">
        <v>19.04</v>
      </c>
      <c r="M1623">
        <v>24.07</v>
      </c>
      <c r="N1623">
        <v>23.07</v>
      </c>
      <c r="O1623">
        <v>23.93</v>
      </c>
      <c r="P1623" t="s">
        <v>5319</v>
      </c>
      <c r="Q1623" t="s">
        <v>5313</v>
      </c>
      <c r="R1623" t="s">
        <v>5314</v>
      </c>
      <c r="S1623" t="s">
        <v>5315</v>
      </c>
      <c r="T1623" t="s">
        <v>5315</v>
      </c>
    </row>
    <row r="1624" spans="1:20" x14ac:dyDescent="0.25">
      <c r="A1624" s="83" t="s">
        <v>150</v>
      </c>
      <c r="B1624" t="s">
        <v>149</v>
      </c>
      <c r="C1624" t="s">
        <v>224</v>
      </c>
      <c r="D1624">
        <v>23.87</v>
      </c>
      <c r="E1624">
        <v>19.45</v>
      </c>
      <c r="F1624">
        <v>24.4</v>
      </c>
      <c r="G1624">
        <v>24.12</v>
      </c>
      <c r="H1624">
        <v>14.72</v>
      </c>
      <c r="I1624">
        <v>24.25</v>
      </c>
      <c r="J1624">
        <v>23.52</v>
      </c>
      <c r="K1624">
        <v>22.83</v>
      </c>
      <c r="L1624" s="83">
        <v>18.47</v>
      </c>
      <c r="M1624">
        <v>23.2</v>
      </c>
      <c r="N1624">
        <v>18.82</v>
      </c>
      <c r="O1624">
        <v>23.08</v>
      </c>
      <c r="P1624" t="s">
        <v>5319</v>
      </c>
      <c r="Q1624" t="s">
        <v>5313</v>
      </c>
      <c r="R1624" t="s">
        <v>5314</v>
      </c>
      <c r="S1624" t="s">
        <v>5315</v>
      </c>
      <c r="T1624" t="s">
        <v>5315</v>
      </c>
    </row>
    <row r="1625" spans="1:20" x14ac:dyDescent="0.25">
      <c r="A1625" s="83" t="s">
        <v>5002</v>
      </c>
      <c r="B1625" t="s">
        <v>5003</v>
      </c>
      <c r="C1625" t="s">
        <v>3455</v>
      </c>
      <c r="D1625">
        <v>14.12</v>
      </c>
      <c r="E1625">
        <v>12.6</v>
      </c>
      <c r="F1625">
        <v>11.42</v>
      </c>
      <c r="G1625">
        <v>12.62</v>
      </c>
      <c r="H1625">
        <v>10.07</v>
      </c>
      <c r="I1625">
        <v>13.03</v>
      </c>
      <c r="J1625">
        <v>11.21</v>
      </c>
      <c r="K1625">
        <v>13.1</v>
      </c>
      <c r="L1625" s="83">
        <v>10.210000000000001</v>
      </c>
      <c r="M1625">
        <v>7.38</v>
      </c>
      <c r="N1625">
        <v>13.45</v>
      </c>
      <c r="O1625">
        <v>14.6</v>
      </c>
      <c r="P1625" t="s">
        <v>5312</v>
      </c>
      <c r="Q1625" t="s">
        <v>5313</v>
      </c>
      <c r="R1625" t="s">
        <v>5314</v>
      </c>
      <c r="S1625" t="s">
        <v>5315</v>
      </c>
      <c r="T1625" t="s">
        <v>5315</v>
      </c>
    </row>
    <row r="1626" spans="1:20" x14ac:dyDescent="0.25">
      <c r="A1626" s="83" t="s">
        <v>5005</v>
      </c>
      <c r="B1626" t="s">
        <v>5006</v>
      </c>
      <c r="C1626" t="s">
        <v>3455</v>
      </c>
      <c r="D1626">
        <v>8.0500000000000007</v>
      </c>
      <c r="E1626">
        <v>5.6</v>
      </c>
      <c r="F1626">
        <v>1.74</v>
      </c>
      <c r="G1626">
        <v>0.31</v>
      </c>
      <c r="H1626">
        <v>0.79</v>
      </c>
      <c r="I1626">
        <v>0.12</v>
      </c>
      <c r="J1626">
        <v>0.78</v>
      </c>
      <c r="K1626">
        <v>7.0000000000000007E-2</v>
      </c>
      <c r="L1626" s="83">
        <v>0.31</v>
      </c>
      <c r="M1626">
        <v>4.29</v>
      </c>
      <c r="N1626">
        <v>2.4</v>
      </c>
      <c r="O1626">
        <v>2.0499999999999998</v>
      </c>
      <c r="P1626" t="s">
        <v>5312</v>
      </c>
      <c r="Q1626" t="s">
        <v>5313</v>
      </c>
      <c r="R1626" t="s">
        <v>5314</v>
      </c>
      <c r="S1626" t="s">
        <v>5315</v>
      </c>
      <c r="T1626" t="s">
        <v>5315</v>
      </c>
    </row>
    <row r="1627" spans="1:20" x14ac:dyDescent="0.25">
      <c r="A1627" s="83" t="s">
        <v>5010</v>
      </c>
      <c r="B1627" t="s">
        <v>5011</v>
      </c>
      <c r="C1627" t="s">
        <v>3360</v>
      </c>
      <c r="D1627">
        <v>36.51</v>
      </c>
      <c r="E1627">
        <v>35.86</v>
      </c>
      <c r="F1627">
        <v>24.17</v>
      </c>
      <c r="G1627">
        <v>21.76</v>
      </c>
      <c r="H1627">
        <v>33.29</v>
      </c>
      <c r="I1627">
        <v>33.96</v>
      </c>
      <c r="J1627">
        <v>33.69</v>
      </c>
      <c r="K1627">
        <v>34.03</v>
      </c>
      <c r="L1627" s="83">
        <v>34.36</v>
      </c>
      <c r="M1627">
        <v>33.58</v>
      </c>
      <c r="N1627">
        <v>32.61</v>
      </c>
      <c r="O1627">
        <v>36.729999999999997</v>
      </c>
      <c r="P1627" t="s">
        <v>5312</v>
      </c>
      <c r="Q1627" t="s">
        <v>5313</v>
      </c>
      <c r="R1627" t="s">
        <v>5314</v>
      </c>
      <c r="S1627" t="s">
        <v>5315</v>
      </c>
      <c r="T1627" t="s">
        <v>5315</v>
      </c>
    </row>
    <row r="1628" spans="1:20" x14ac:dyDescent="0.25">
      <c r="A1628" s="83" t="s">
        <v>3280</v>
      </c>
      <c r="B1628" t="s">
        <v>3279</v>
      </c>
      <c r="C1628" t="s">
        <v>3360</v>
      </c>
      <c r="D1628">
        <v>6.01</v>
      </c>
      <c r="E1628">
        <v>5.16</v>
      </c>
      <c r="F1628">
        <v>12.03</v>
      </c>
      <c r="G1628">
        <v>10.74</v>
      </c>
      <c r="H1628">
        <v>10.74</v>
      </c>
      <c r="I1628">
        <v>14.18</v>
      </c>
      <c r="J1628">
        <v>9.8800000000000008</v>
      </c>
      <c r="K1628">
        <v>9.02</v>
      </c>
      <c r="L1628" s="83">
        <v>6.44</v>
      </c>
      <c r="M1628">
        <v>3.44</v>
      </c>
      <c r="N1628">
        <v>5.16</v>
      </c>
      <c r="O1628">
        <v>5.58</v>
      </c>
      <c r="P1628" t="s">
        <v>5312</v>
      </c>
      <c r="Q1628" t="s">
        <v>5313</v>
      </c>
      <c r="R1628" t="s">
        <v>5314</v>
      </c>
      <c r="S1628" t="s">
        <v>5315</v>
      </c>
      <c r="T1628" t="s">
        <v>5315</v>
      </c>
    </row>
    <row r="1629" spans="1:20" x14ac:dyDescent="0.25">
      <c r="A1629" s="83" t="s">
        <v>3247</v>
      </c>
      <c r="B1629" t="s">
        <v>3246</v>
      </c>
      <c r="C1629" t="s">
        <v>3360</v>
      </c>
      <c r="D1629">
        <v>6.01</v>
      </c>
      <c r="E1629">
        <v>5.16</v>
      </c>
      <c r="F1629">
        <v>12.03</v>
      </c>
      <c r="G1629">
        <v>10.74</v>
      </c>
      <c r="H1629">
        <v>10.74</v>
      </c>
      <c r="I1629">
        <v>14.18</v>
      </c>
      <c r="J1629">
        <v>9.8800000000000008</v>
      </c>
      <c r="K1629">
        <v>9.02</v>
      </c>
      <c r="L1629" s="83">
        <v>6.44</v>
      </c>
      <c r="M1629">
        <v>3.44</v>
      </c>
      <c r="N1629">
        <v>5.16</v>
      </c>
      <c r="O1629">
        <v>5.58</v>
      </c>
      <c r="P1629" t="s">
        <v>5312</v>
      </c>
      <c r="Q1629" t="s">
        <v>5313</v>
      </c>
      <c r="R1629" t="s">
        <v>5314</v>
      </c>
      <c r="S1629" t="s">
        <v>5315</v>
      </c>
      <c r="T1629" t="s">
        <v>5315</v>
      </c>
    </row>
    <row r="1630" spans="1:20" x14ac:dyDescent="0.25">
      <c r="A1630" s="83" t="s">
        <v>6343</v>
      </c>
      <c r="B1630" t="s">
        <v>6344</v>
      </c>
      <c r="C1630" t="s">
        <v>3360</v>
      </c>
      <c r="D1630">
        <v>6.44</v>
      </c>
      <c r="E1630">
        <v>5.52</v>
      </c>
      <c r="F1630">
        <v>12.88</v>
      </c>
      <c r="G1630">
        <v>11.5</v>
      </c>
      <c r="H1630">
        <v>11.5</v>
      </c>
      <c r="I1630">
        <v>15.18</v>
      </c>
      <c r="J1630">
        <v>10.58</v>
      </c>
      <c r="K1630">
        <v>9.66</v>
      </c>
      <c r="L1630" s="83">
        <v>6.9</v>
      </c>
      <c r="M1630">
        <v>3.68</v>
      </c>
      <c r="N1630">
        <v>5.52</v>
      </c>
      <c r="O1630">
        <v>5.98</v>
      </c>
      <c r="P1630" t="s">
        <v>5312</v>
      </c>
      <c r="Q1630" t="s">
        <v>5313</v>
      </c>
      <c r="R1630" t="s">
        <v>5314</v>
      </c>
      <c r="S1630" t="s">
        <v>5315</v>
      </c>
      <c r="T1630" t="s">
        <v>5315</v>
      </c>
    </row>
    <row r="1631" spans="1:20" x14ac:dyDescent="0.25">
      <c r="A1631" s="83" t="s">
        <v>6345</v>
      </c>
      <c r="B1631" t="s">
        <v>6346</v>
      </c>
      <c r="C1631" t="s">
        <v>3360</v>
      </c>
      <c r="D1631">
        <v>7.4</v>
      </c>
      <c r="E1631">
        <v>7.4</v>
      </c>
      <c r="F1631">
        <v>7.35</v>
      </c>
      <c r="G1631">
        <v>6.41</v>
      </c>
      <c r="H1631">
        <v>7.4</v>
      </c>
      <c r="I1631">
        <v>7.4</v>
      </c>
      <c r="J1631">
        <v>7.4</v>
      </c>
      <c r="K1631">
        <v>7.4</v>
      </c>
      <c r="L1631" s="83">
        <v>7.4</v>
      </c>
      <c r="M1631">
        <v>7.23</v>
      </c>
      <c r="N1631">
        <v>7.4</v>
      </c>
      <c r="O1631">
        <v>7.4</v>
      </c>
      <c r="P1631" t="s">
        <v>5319</v>
      </c>
      <c r="Q1631" t="s">
        <v>5313</v>
      </c>
      <c r="R1631" t="s">
        <v>5314</v>
      </c>
      <c r="S1631" t="s">
        <v>5315</v>
      </c>
      <c r="T1631" t="s">
        <v>5315</v>
      </c>
    </row>
    <row r="1632" spans="1:20" x14ac:dyDescent="0.25">
      <c r="A1632" s="99" t="s">
        <v>6347</v>
      </c>
      <c r="B1632" s="89" t="s">
        <v>7663</v>
      </c>
      <c r="C1632" t="s">
        <v>3455</v>
      </c>
      <c r="D1632">
        <v>1.2600000000000002</v>
      </c>
      <c r="E1632">
        <v>1.08</v>
      </c>
      <c r="F1632">
        <v>2.5200000000000005</v>
      </c>
      <c r="G1632">
        <v>2.25</v>
      </c>
      <c r="H1632">
        <v>2.25</v>
      </c>
      <c r="I1632">
        <v>2.97</v>
      </c>
      <c r="J1632">
        <v>2.0700000000000003</v>
      </c>
      <c r="K1632">
        <v>1.89</v>
      </c>
      <c r="L1632" s="83">
        <v>1.3499999999999999</v>
      </c>
      <c r="M1632">
        <v>0.72</v>
      </c>
      <c r="N1632">
        <v>1.08</v>
      </c>
      <c r="O1632">
        <v>1.17</v>
      </c>
      <c r="P1632" s="89" t="s">
        <v>5312</v>
      </c>
      <c r="Q1632" t="s">
        <v>5313</v>
      </c>
      <c r="R1632" t="s">
        <v>5314</v>
      </c>
    </row>
    <row r="1633" spans="1:20" x14ac:dyDescent="0.25">
      <c r="A1633" s="83" t="s">
        <v>3066</v>
      </c>
      <c r="B1633" t="s">
        <v>5013</v>
      </c>
      <c r="C1633" t="s">
        <v>3455</v>
      </c>
      <c r="D1633">
        <v>14.31</v>
      </c>
      <c r="E1633">
        <v>12.26</v>
      </c>
      <c r="F1633">
        <v>28.61</v>
      </c>
      <c r="G1633">
        <v>25.55</v>
      </c>
      <c r="H1633">
        <v>25.55</v>
      </c>
      <c r="I1633">
        <v>33.72</v>
      </c>
      <c r="J1633">
        <v>23.5</v>
      </c>
      <c r="K1633">
        <v>21.46</v>
      </c>
      <c r="L1633" s="83">
        <v>15.33</v>
      </c>
      <c r="M1633">
        <v>8.17</v>
      </c>
      <c r="N1633">
        <v>12.26</v>
      </c>
      <c r="O1633">
        <v>13.28</v>
      </c>
      <c r="P1633" t="s">
        <v>5312</v>
      </c>
      <c r="Q1633" t="s">
        <v>5313</v>
      </c>
      <c r="R1633" t="s">
        <v>5314</v>
      </c>
      <c r="S1633" t="s">
        <v>5315</v>
      </c>
      <c r="T1633" t="s">
        <v>5315</v>
      </c>
    </row>
    <row r="1634" spans="1:20" x14ac:dyDescent="0.25">
      <c r="A1634" s="83" t="s">
        <v>3069</v>
      </c>
      <c r="B1634" t="s">
        <v>5014</v>
      </c>
      <c r="C1634" t="s">
        <v>3455</v>
      </c>
      <c r="D1634">
        <v>17.89</v>
      </c>
      <c r="E1634">
        <v>15.34</v>
      </c>
      <c r="F1634">
        <v>35.78</v>
      </c>
      <c r="G1634">
        <v>31.95</v>
      </c>
      <c r="H1634">
        <v>31.95</v>
      </c>
      <c r="I1634">
        <v>42.17</v>
      </c>
      <c r="J1634">
        <v>29.39</v>
      </c>
      <c r="K1634">
        <v>26.84</v>
      </c>
      <c r="L1634" s="83">
        <v>19.170000000000002</v>
      </c>
      <c r="M1634">
        <v>10.220000000000001</v>
      </c>
      <c r="N1634">
        <v>15.34</v>
      </c>
      <c r="O1634">
        <v>16.61</v>
      </c>
      <c r="P1634" t="s">
        <v>5312</v>
      </c>
      <c r="Q1634" t="s">
        <v>5313</v>
      </c>
      <c r="R1634" t="s">
        <v>5314</v>
      </c>
      <c r="S1634" t="s">
        <v>5315</v>
      </c>
      <c r="T1634" t="s">
        <v>5315</v>
      </c>
    </row>
    <row r="1635" spans="1:20" x14ac:dyDescent="0.25">
      <c r="A1635" s="83" t="s">
        <v>1066</v>
      </c>
      <c r="B1635" t="s">
        <v>5016</v>
      </c>
      <c r="C1635" t="s">
        <v>3455</v>
      </c>
      <c r="D1635">
        <v>10.95</v>
      </c>
      <c r="E1635">
        <v>9.3800000000000008</v>
      </c>
      <c r="F1635">
        <v>21.9</v>
      </c>
      <c r="G1635">
        <v>19.55</v>
      </c>
      <c r="H1635">
        <v>19.55</v>
      </c>
      <c r="I1635">
        <v>25.81</v>
      </c>
      <c r="J1635">
        <v>17.989999999999998</v>
      </c>
      <c r="K1635">
        <v>16.420000000000002</v>
      </c>
      <c r="L1635" s="83">
        <v>11.73</v>
      </c>
      <c r="M1635">
        <v>6.26</v>
      </c>
      <c r="N1635">
        <v>9.3800000000000008</v>
      </c>
      <c r="O1635">
        <v>10.17</v>
      </c>
      <c r="P1635" t="s">
        <v>5312</v>
      </c>
      <c r="Q1635" t="s">
        <v>5313</v>
      </c>
      <c r="R1635" t="s">
        <v>5314</v>
      </c>
      <c r="S1635" t="s">
        <v>5315</v>
      </c>
      <c r="T1635" t="s">
        <v>5315</v>
      </c>
    </row>
    <row r="1636" spans="1:20" x14ac:dyDescent="0.25">
      <c r="A1636" s="83" t="s">
        <v>5017</v>
      </c>
      <c r="B1636" t="s">
        <v>5018</v>
      </c>
      <c r="C1636" t="s">
        <v>3360</v>
      </c>
      <c r="D1636">
        <v>1</v>
      </c>
      <c r="E1636">
        <v>1</v>
      </c>
      <c r="F1636">
        <v>1</v>
      </c>
      <c r="G1636">
        <v>1</v>
      </c>
      <c r="H1636">
        <v>1</v>
      </c>
      <c r="I1636">
        <v>1</v>
      </c>
      <c r="J1636">
        <v>1</v>
      </c>
      <c r="K1636">
        <v>1</v>
      </c>
      <c r="L1636" s="83">
        <v>1</v>
      </c>
      <c r="M1636">
        <v>1</v>
      </c>
      <c r="N1636">
        <v>1</v>
      </c>
      <c r="O1636">
        <v>1</v>
      </c>
      <c r="P1636" t="s">
        <v>5319</v>
      </c>
      <c r="Q1636" t="s">
        <v>5313</v>
      </c>
      <c r="R1636" t="s">
        <v>4</v>
      </c>
      <c r="S1636" t="s">
        <v>5329</v>
      </c>
      <c r="T1636" t="s">
        <v>7664</v>
      </c>
    </row>
    <row r="1637" spans="1:20" x14ac:dyDescent="0.25">
      <c r="A1637" s="83" t="s">
        <v>5020</v>
      </c>
      <c r="B1637" t="s">
        <v>5021</v>
      </c>
      <c r="C1637" t="s">
        <v>3360</v>
      </c>
      <c r="D1637">
        <v>0.1</v>
      </c>
      <c r="E1637">
        <v>0.08</v>
      </c>
      <c r="F1637">
        <v>0.45</v>
      </c>
      <c r="G1637">
        <v>0.38</v>
      </c>
      <c r="H1637">
        <v>0.4</v>
      </c>
      <c r="I1637">
        <v>0.78</v>
      </c>
      <c r="J1637">
        <v>0.98</v>
      </c>
      <c r="K1637">
        <v>0.68</v>
      </c>
      <c r="L1637" s="83">
        <v>0.35</v>
      </c>
      <c r="M1637">
        <v>0.05</v>
      </c>
      <c r="N1637">
        <v>0.05</v>
      </c>
      <c r="O1637">
        <v>0</v>
      </c>
      <c r="P1637" t="s">
        <v>5312</v>
      </c>
      <c r="Q1637" t="s">
        <v>5313</v>
      </c>
      <c r="R1637" t="s">
        <v>5314</v>
      </c>
      <c r="S1637" t="s">
        <v>5315</v>
      </c>
      <c r="T1637" t="s">
        <v>5315</v>
      </c>
    </row>
    <row r="1638" spans="1:20" x14ac:dyDescent="0.25">
      <c r="A1638" s="83" t="s">
        <v>4133</v>
      </c>
      <c r="B1638" t="s">
        <v>4134</v>
      </c>
      <c r="C1638" t="s">
        <v>3360</v>
      </c>
      <c r="D1638">
        <v>50.61</v>
      </c>
      <c r="E1638">
        <v>50.61</v>
      </c>
      <c r="F1638">
        <v>50.61</v>
      </c>
      <c r="G1638">
        <v>50.61</v>
      </c>
      <c r="H1638">
        <v>50.61</v>
      </c>
      <c r="I1638">
        <v>50.61</v>
      </c>
      <c r="J1638">
        <v>50.61</v>
      </c>
      <c r="K1638">
        <v>50.61</v>
      </c>
      <c r="L1638" s="83">
        <v>50.61</v>
      </c>
      <c r="M1638">
        <v>50.61</v>
      </c>
      <c r="N1638">
        <v>50.61</v>
      </c>
      <c r="O1638">
        <v>50.61</v>
      </c>
      <c r="P1638" t="s">
        <v>5319</v>
      </c>
      <c r="Q1638" t="s">
        <v>5313</v>
      </c>
      <c r="R1638" t="s">
        <v>5314</v>
      </c>
      <c r="S1638" t="s">
        <v>5315</v>
      </c>
      <c r="T1638" t="s">
        <v>5315</v>
      </c>
    </row>
    <row r="1639" spans="1:20" x14ac:dyDescent="0.25">
      <c r="A1639" s="83" t="s">
        <v>2572</v>
      </c>
      <c r="B1639" t="s">
        <v>5025</v>
      </c>
      <c r="C1639" t="s">
        <v>3346</v>
      </c>
      <c r="D1639">
        <v>7.94</v>
      </c>
      <c r="E1639">
        <v>7.94</v>
      </c>
      <c r="F1639">
        <v>7.94</v>
      </c>
      <c r="G1639">
        <v>7.94</v>
      </c>
      <c r="H1639">
        <v>7.94</v>
      </c>
      <c r="I1639">
        <v>7.94</v>
      </c>
      <c r="J1639">
        <v>7.94</v>
      </c>
      <c r="K1639">
        <v>7.94</v>
      </c>
      <c r="L1639" s="83">
        <v>7.94</v>
      </c>
      <c r="M1639">
        <v>7.94</v>
      </c>
      <c r="N1639">
        <v>7.94</v>
      </c>
      <c r="O1639">
        <v>7.94</v>
      </c>
      <c r="P1639" t="s">
        <v>5319</v>
      </c>
      <c r="Q1639" t="s">
        <v>5317</v>
      </c>
      <c r="R1639" t="s">
        <v>5314</v>
      </c>
      <c r="S1639" t="s">
        <v>5315</v>
      </c>
      <c r="T1639" t="s">
        <v>5315</v>
      </c>
    </row>
    <row r="1640" spans="1:20" x14ac:dyDescent="0.25">
      <c r="A1640" s="83" t="s">
        <v>5026</v>
      </c>
      <c r="B1640" t="s">
        <v>5027</v>
      </c>
      <c r="C1640" t="s">
        <v>3346</v>
      </c>
      <c r="D1640" s="91">
        <v>2.38</v>
      </c>
      <c r="E1640" s="91">
        <v>4.08</v>
      </c>
      <c r="F1640" s="91">
        <v>3.15</v>
      </c>
      <c r="G1640" s="91">
        <v>3.72</v>
      </c>
      <c r="H1640" s="91">
        <v>3.55</v>
      </c>
      <c r="I1640" s="91">
        <v>2.5299999999999998</v>
      </c>
      <c r="J1640" s="91">
        <v>2.33</v>
      </c>
      <c r="K1640" s="91">
        <v>2.13</v>
      </c>
      <c r="L1640" s="95">
        <v>3.57</v>
      </c>
      <c r="M1640" s="91">
        <v>4.1100000000000003</v>
      </c>
      <c r="N1640" s="91">
        <v>1.9</v>
      </c>
      <c r="O1640" s="91">
        <v>2.93</v>
      </c>
      <c r="P1640" t="s">
        <v>5312</v>
      </c>
      <c r="Q1640" t="s">
        <v>5317</v>
      </c>
      <c r="R1640" t="s">
        <v>5314</v>
      </c>
      <c r="S1640" t="s">
        <v>5315</v>
      </c>
      <c r="T1640" t="s">
        <v>5315</v>
      </c>
    </row>
    <row r="1641" spans="1:20" x14ac:dyDescent="0.25">
      <c r="A1641" s="83" t="s">
        <v>1450</v>
      </c>
      <c r="B1641" t="s">
        <v>5028</v>
      </c>
      <c r="C1641" t="s">
        <v>3346</v>
      </c>
      <c r="D1641">
        <v>0.32</v>
      </c>
      <c r="E1641">
        <v>0.24</v>
      </c>
      <c r="F1641">
        <v>1.44</v>
      </c>
      <c r="G1641">
        <v>1.2</v>
      </c>
      <c r="H1641">
        <v>1.28</v>
      </c>
      <c r="I1641">
        <v>2.48</v>
      </c>
      <c r="J1641">
        <v>3.12</v>
      </c>
      <c r="K1641">
        <v>2.16</v>
      </c>
      <c r="L1641" s="83">
        <v>1.1200000000000001</v>
      </c>
      <c r="M1641">
        <v>0.16</v>
      </c>
      <c r="N1641">
        <v>0.16</v>
      </c>
      <c r="O1641">
        <v>0</v>
      </c>
      <c r="P1641" t="s">
        <v>5312</v>
      </c>
      <c r="Q1641" t="s">
        <v>5317</v>
      </c>
      <c r="R1641" t="s">
        <v>5314</v>
      </c>
      <c r="S1641" t="s">
        <v>5315</v>
      </c>
      <c r="T1641" t="s">
        <v>5315</v>
      </c>
    </row>
    <row r="1642" spans="1:20" x14ac:dyDescent="0.25">
      <c r="A1642" s="83" t="s">
        <v>5029</v>
      </c>
      <c r="B1642" t="s">
        <v>5030</v>
      </c>
      <c r="C1642" t="s">
        <v>3346</v>
      </c>
      <c r="D1642">
        <v>0</v>
      </c>
      <c r="E1642">
        <v>0</v>
      </c>
      <c r="F1642">
        <v>0</v>
      </c>
      <c r="G1642">
        <v>0</v>
      </c>
      <c r="H1642">
        <v>0</v>
      </c>
      <c r="I1642">
        <v>0</v>
      </c>
      <c r="J1642">
        <v>0</v>
      </c>
      <c r="K1642">
        <v>0</v>
      </c>
      <c r="L1642" s="83">
        <v>0</v>
      </c>
      <c r="M1642">
        <v>0</v>
      </c>
      <c r="N1642">
        <v>0</v>
      </c>
      <c r="O1642">
        <v>0</v>
      </c>
      <c r="P1642" t="s">
        <v>5312</v>
      </c>
      <c r="Q1642" t="s">
        <v>5317</v>
      </c>
      <c r="R1642" t="s">
        <v>5318</v>
      </c>
      <c r="S1642" t="s">
        <v>5315</v>
      </c>
      <c r="T1642" t="s">
        <v>5315</v>
      </c>
    </row>
    <row r="1643" spans="1:20" x14ac:dyDescent="0.25">
      <c r="A1643" s="83" t="s">
        <v>3015</v>
      </c>
      <c r="B1643" t="s">
        <v>5031</v>
      </c>
      <c r="C1643" t="s">
        <v>3346</v>
      </c>
      <c r="D1643">
        <v>0.8</v>
      </c>
      <c r="E1643">
        <v>0.6</v>
      </c>
      <c r="F1643">
        <v>3.6</v>
      </c>
      <c r="G1643">
        <v>3</v>
      </c>
      <c r="H1643">
        <v>3.2</v>
      </c>
      <c r="I1643">
        <v>6.2</v>
      </c>
      <c r="J1643">
        <v>7.8</v>
      </c>
      <c r="K1643">
        <v>5.4</v>
      </c>
      <c r="L1643" s="83">
        <v>2.8</v>
      </c>
      <c r="M1643">
        <v>0.4</v>
      </c>
      <c r="N1643">
        <v>0.4</v>
      </c>
      <c r="O1643">
        <v>0</v>
      </c>
      <c r="P1643" t="s">
        <v>5312</v>
      </c>
      <c r="Q1643" t="s">
        <v>5317</v>
      </c>
      <c r="R1643" t="s">
        <v>4</v>
      </c>
      <c r="S1643" t="s">
        <v>5329</v>
      </c>
      <c r="T1643" t="s">
        <v>5427</v>
      </c>
    </row>
    <row r="1644" spans="1:20" x14ac:dyDescent="0.25">
      <c r="A1644" s="83" t="s">
        <v>6348</v>
      </c>
      <c r="B1644" t="s">
        <v>6349</v>
      </c>
      <c r="C1644" t="s">
        <v>3360</v>
      </c>
      <c r="D1644">
        <v>0</v>
      </c>
      <c r="E1644">
        <v>0</v>
      </c>
      <c r="F1644">
        <v>0</v>
      </c>
      <c r="G1644">
        <v>0</v>
      </c>
      <c r="H1644">
        <v>0</v>
      </c>
      <c r="I1644">
        <v>0</v>
      </c>
      <c r="J1644">
        <v>0</v>
      </c>
      <c r="K1644">
        <v>0</v>
      </c>
      <c r="L1644" s="83">
        <v>0</v>
      </c>
      <c r="M1644">
        <v>0</v>
      </c>
      <c r="N1644">
        <v>0</v>
      </c>
      <c r="O1644">
        <v>0</v>
      </c>
      <c r="P1644" t="s">
        <v>5312</v>
      </c>
      <c r="Q1644" t="s">
        <v>5317</v>
      </c>
      <c r="R1644" t="s">
        <v>5318</v>
      </c>
      <c r="S1644" t="s">
        <v>5315</v>
      </c>
      <c r="T1644" t="s">
        <v>5315</v>
      </c>
    </row>
    <row r="1645" spans="1:20" x14ac:dyDescent="0.25">
      <c r="A1645" s="83" t="s">
        <v>5033</v>
      </c>
      <c r="B1645" t="s">
        <v>5034</v>
      </c>
      <c r="C1645" t="s">
        <v>79</v>
      </c>
      <c r="D1645">
        <v>0.11</v>
      </c>
      <c r="E1645">
        <v>0.25</v>
      </c>
      <c r="F1645">
        <v>0.6</v>
      </c>
      <c r="G1645">
        <v>0.85</v>
      </c>
      <c r="H1645">
        <v>1.07</v>
      </c>
      <c r="I1645">
        <v>1.42</v>
      </c>
      <c r="J1645">
        <v>1.87</v>
      </c>
      <c r="K1645">
        <v>2.19</v>
      </c>
      <c r="L1645" s="83">
        <v>0.73</v>
      </c>
      <c r="M1645">
        <v>1.17</v>
      </c>
      <c r="N1645">
        <v>2.88</v>
      </c>
      <c r="O1645">
        <v>0.21</v>
      </c>
      <c r="P1645" t="s">
        <v>5312</v>
      </c>
      <c r="Q1645" t="s">
        <v>5313</v>
      </c>
      <c r="R1645" t="s">
        <v>5314</v>
      </c>
      <c r="S1645" t="s">
        <v>5315</v>
      </c>
      <c r="T1645" t="s">
        <v>5315</v>
      </c>
    </row>
    <row r="1646" spans="1:20" x14ac:dyDescent="0.25">
      <c r="A1646" s="83" t="s">
        <v>1709</v>
      </c>
      <c r="B1646" t="s">
        <v>5036</v>
      </c>
      <c r="C1646" t="s">
        <v>130</v>
      </c>
      <c r="D1646">
        <v>0</v>
      </c>
      <c r="E1646">
        <v>0</v>
      </c>
      <c r="F1646">
        <v>0</v>
      </c>
      <c r="G1646">
        <v>0</v>
      </c>
      <c r="H1646">
        <v>0</v>
      </c>
      <c r="I1646">
        <v>0</v>
      </c>
      <c r="J1646">
        <v>0</v>
      </c>
      <c r="K1646">
        <v>0</v>
      </c>
      <c r="L1646" s="83">
        <v>0</v>
      </c>
      <c r="M1646">
        <v>0</v>
      </c>
      <c r="N1646">
        <v>0</v>
      </c>
      <c r="O1646">
        <v>0</v>
      </c>
      <c r="P1646" t="s">
        <v>5312</v>
      </c>
      <c r="Q1646" t="s">
        <v>5313</v>
      </c>
      <c r="R1646" t="s">
        <v>5318</v>
      </c>
      <c r="S1646" t="s">
        <v>5315</v>
      </c>
      <c r="T1646" t="s">
        <v>5315</v>
      </c>
    </row>
    <row r="1647" spans="1:20" x14ac:dyDescent="0.25">
      <c r="A1647" s="83" t="s">
        <v>5037</v>
      </c>
      <c r="B1647" t="s">
        <v>5038</v>
      </c>
      <c r="C1647" t="s">
        <v>3346</v>
      </c>
      <c r="D1647">
        <v>1.32</v>
      </c>
      <c r="E1647">
        <v>1.1299999999999999</v>
      </c>
      <c r="F1647">
        <v>2.64</v>
      </c>
      <c r="G1647">
        <v>2.36</v>
      </c>
      <c r="H1647">
        <v>2.36</v>
      </c>
      <c r="I1647">
        <v>3.11</v>
      </c>
      <c r="J1647">
        <v>2.17</v>
      </c>
      <c r="K1647">
        <v>1.98</v>
      </c>
      <c r="L1647" s="83">
        <v>1.41</v>
      </c>
      <c r="M1647">
        <v>0.75</v>
      </c>
      <c r="N1647">
        <v>1.1299999999999999</v>
      </c>
      <c r="O1647">
        <v>1.23</v>
      </c>
      <c r="P1647" t="s">
        <v>5312</v>
      </c>
      <c r="Q1647" t="s">
        <v>5317</v>
      </c>
      <c r="R1647" t="s">
        <v>5314</v>
      </c>
      <c r="S1647" t="s">
        <v>5315</v>
      </c>
      <c r="T1647" t="s">
        <v>5315</v>
      </c>
    </row>
    <row r="1648" spans="1:20" x14ac:dyDescent="0.25">
      <c r="A1648" s="83" t="s">
        <v>5039</v>
      </c>
      <c r="B1648" t="s">
        <v>6350</v>
      </c>
      <c r="C1648" t="s">
        <v>3346</v>
      </c>
      <c r="D1648">
        <v>2.25</v>
      </c>
      <c r="E1648">
        <v>1.93</v>
      </c>
      <c r="F1648">
        <v>4.49</v>
      </c>
      <c r="G1648">
        <v>4.01</v>
      </c>
      <c r="H1648">
        <v>4.01</v>
      </c>
      <c r="I1648">
        <v>5.3</v>
      </c>
      <c r="J1648">
        <v>3.69</v>
      </c>
      <c r="K1648">
        <v>3.37</v>
      </c>
      <c r="L1648" s="83">
        <v>2.41</v>
      </c>
      <c r="M1648">
        <v>1.28</v>
      </c>
      <c r="N1648">
        <v>1.93</v>
      </c>
      <c r="O1648">
        <v>2.09</v>
      </c>
      <c r="P1648" t="s">
        <v>5312</v>
      </c>
      <c r="Q1648" t="s">
        <v>5317</v>
      </c>
      <c r="R1648" t="s">
        <v>5314</v>
      </c>
      <c r="S1648" t="s">
        <v>5315</v>
      </c>
      <c r="T1648" t="s">
        <v>5315</v>
      </c>
    </row>
    <row r="1649" spans="1:20" x14ac:dyDescent="0.25">
      <c r="A1649" s="83" t="s">
        <v>5041</v>
      </c>
      <c r="B1649" t="s">
        <v>6351</v>
      </c>
      <c r="C1649" t="s">
        <v>3346</v>
      </c>
      <c r="D1649">
        <v>2.67</v>
      </c>
      <c r="E1649">
        <v>2.2799999999999998</v>
      </c>
      <c r="F1649">
        <v>5.33</v>
      </c>
      <c r="G1649">
        <v>4.76</v>
      </c>
      <c r="H1649">
        <v>4.76</v>
      </c>
      <c r="I1649">
        <v>6.28</v>
      </c>
      <c r="J1649">
        <v>4.38</v>
      </c>
      <c r="K1649">
        <v>4</v>
      </c>
      <c r="L1649" s="83">
        <v>2.86</v>
      </c>
      <c r="M1649">
        <v>1.52</v>
      </c>
      <c r="N1649">
        <v>2.2799999999999998</v>
      </c>
      <c r="O1649">
        <v>2.48</v>
      </c>
      <c r="P1649" t="s">
        <v>5312</v>
      </c>
      <c r="Q1649" t="s">
        <v>5317</v>
      </c>
      <c r="R1649" t="s">
        <v>5314</v>
      </c>
      <c r="S1649" t="s">
        <v>5315</v>
      </c>
      <c r="T1649" t="s">
        <v>5315</v>
      </c>
    </row>
    <row r="1650" spans="1:20" x14ac:dyDescent="0.25">
      <c r="A1650" s="83" t="s">
        <v>5022</v>
      </c>
      <c r="B1650" t="s">
        <v>5023</v>
      </c>
      <c r="C1650" t="s">
        <v>3346</v>
      </c>
      <c r="D1650">
        <v>5.75</v>
      </c>
      <c r="E1650">
        <v>5.75</v>
      </c>
      <c r="F1650">
        <v>5.75</v>
      </c>
      <c r="G1650">
        <v>5.75</v>
      </c>
      <c r="H1650">
        <v>5.75</v>
      </c>
      <c r="I1650">
        <v>5.75</v>
      </c>
      <c r="J1650">
        <v>5.75</v>
      </c>
      <c r="K1650">
        <v>5.75</v>
      </c>
      <c r="L1650" s="83">
        <v>5.75</v>
      </c>
      <c r="M1650">
        <v>5.75</v>
      </c>
      <c r="N1650">
        <v>5.75</v>
      </c>
      <c r="O1650">
        <v>5.75</v>
      </c>
      <c r="P1650" t="s">
        <v>5319</v>
      </c>
      <c r="Q1650" t="s">
        <v>5317</v>
      </c>
      <c r="R1650" t="s">
        <v>5314</v>
      </c>
      <c r="S1650" t="s">
        <v>5315</v>
      </c>
      <c r="T1650" t="s">
        <v>5315</v>
      </c>
    </row>
    <row r="1651" spans="1:20" x14ac:dyDescent="0.25">
      <c r="A1651" s="83" t="s">
        <v>4958</v>
      </c>
      <c r="B1651" t="s">
        <v>4959</v>
      </c>
      <c r="C1651" t="s">
        <v>3346</v>
      </c>
      <c r="D1651">
        <v>5.75</v>
      </c>
      <c r="E1651">
        <v>5.75</v>
      </c>
      <c r="F1651">
        <v>5.75</v>
      </c>
      <c r="G1651">
        <v>5.75</v>
      </c>
      <c r="H1651">
        <v>5.75</v>
      </c>
      <c r="I1651">
        <v>5.75</v>
      </c>
      <c r="J1651">
        <v>5.75</v>
      </c>
      <c r="K1651">
        <v>5.75</v>
      </c>
      <c r="L1651" s="83">
        <v>5.75</v>
      </c>
      <c r="M1651">
        <v>5.75</v>
      </c>
      <c r="N1651">
        <v>5.75</v>
      </c>
      <c r="O1651">
        <v>5.75</v>
      </c>
      <c r="P1651" t="s">
        <v>5319</v>
      </c>
      <c r="Q1651" t="s">
        <v>5317</v>
      </c>
      <c r="R1651" t="s">
        <v>5314</v>
      </c>
      <c r="S1651" t="s">
        <v>5315</v>
      </c>
      <c r="T1651" t="s">
        <v>5315</v>
      </c>
    </row>
    <row r="1652" spans="1:20" x14ac:dyDescent="0.25">
      <c r="A1652" s="83" t="s">
        <v>3820</v>
      </c>
      <c r="B1652" t="s">
        <v>3218</v>
      </c>
      <c r="C1652" t="s">
        <v>3346</v>
      </c>
      <c r="D1652">
        <v>134</v>
      </c>
      <c r="E1652">
        <v>134</v>
      </c>
      <c r="F1652">
        <v>134</v>
      </c>
      <c r="G1652">
        <v>134</v>
      </c>
      <c r="H1652">
        <v>134</v>
      </c>
      <c r="I1652">
        <v>134</v>
      </c>
      <c r="J1652">
        <v>134</v>
      </c>
      <c r="K1652">
        <v>134</v>
      </c>
      <c r="L1652" s="83">
        <v>134</v>
      </c>
      <c r="M1652">
        <v>134</v>
      </c>
      <c r="N1652">
        <v>134</v>
      </c>
      <c r="O1652">
        <v>134</v>
      </c>
      <c r="P1652" t="s">
        <v>5319</v>
      </c>
      <c r="Q1652" t="s">
        <v>5317</v>
      </c>
      <c r="R1652" t="s">
        <v>5314</v>
      </c>
      <c r="S1652" t="s">
        <v>5315</v>
      </c>
      <c r="T1652" t="s">
        <v>5315</v>
      </c>
    </row>
    <row r="1653" spans="1:20" x14ac:dyDescent="0.25">
      <c r="A1653" s="83" t="s">
        <v>5050</v>
      </c>
      <c r="B1653" t="s">
        <v>5051</v>
      </c>
      <c r="C1653" t="s">
        <v>3334</v>
      </c>
      <c r="D1653">
        <v>14.15</v>
      </c>
      <c r="E1653">
        <v>17.8</v>
      </c>
      <c r="F1653">
        <v>26.53</v>
      </c>
      <c r="G1653">
        <v>31.32</v>
      </c>
      <c r="H1653">
        <v>32.479999999999997</v>
      </c>
      <c r="I1653">
        <v>28.64</v>
      </c>
      <c r="J1653">
        <v>18.04</v>
      </c>
      <c r="K1653">
        <v>12.63</v>
      </c>
      <c r="L1653" s="83">
        <v>6.88</v>
      </c>
      <c r="M1653">
        <v>4.6100000000000003</v>
      </c>
      <c r="N1653">
        <v>7.33</v>
      </c>
      <c r="O1653">
        <v>9.25</v>
      </c>
      <c r="P1653" t="s">
        <v>5312</v>
      </c>
      <c r="Q1653" t="s">
        <v>5317</v>
      </c>
      <c r="R1653" t="s">
        <v>5314</v>
      </c>
      <c r="S1653" t="s">
        <v>5315</v>
      </c>
      <c r="T1653" t="s">
        <v>5315</v>
      </c>
    </row>
    <row r="1654" spans="1:20" x14ac:dyDescent="0.25">
      <c r="A1654" s="83" t="s">
        <v>1447</v>
      </c>
      <c r="B1654" t="s">
        <v>5052</v>
      </c>
      <c r="C1654" t="s">
        <v>3334</v>
      </c>
      <c r="D1654">
        <v>0</v>
      </c>
      <c r="E1654">
        <v>0</v>
      </c>
      <c r="F1654">
        <v>0</v>
      </c>
      <c r="G1654">
        <v>0</v>
      </c>
      <c r="H1654">
        <v>0</v>
      </c>
      <c r="I1654">
        <v>0</v>
      </c>
      <c r="J1654">
        <v>0</v>
      </c>
      <c r="K1654">
        <v>0</v>
      </c>
      <c r="L1654" s="83">
        <v>0</v>
      </c>
      <c r="M1654">
        <v>0</v>
      </c>
      <c r="N1654">
        <v>0</v>
      </c>
      <c r="O1654">
        <v>0</v>
      </c>
      <c r="P1654" t="s">
        <v>5312</v>
      </c>
      <c r="Q1654" t="s">
        <v>5317</v>
      </c>
      <c r="R1654" t="s">
        <v>5318</v>
      </c>
      <c r="S1654" t="s">
        <v>5315</v>
      </c>
      <c r="T1654" t="s">
        <v>5315</v>
      </c>
    </row>
    <row r="1655" spans="1:20" x14ac:dyDescent="0.25">
      <c r="A1655" s="83" t="s">
        <v>1566</v>
      </c>
      <c r="B1655" t="s">
        <v>6352</v>
      </c>
      <c r="C1655" t="s">
        <v>3334</v>
      </c>
      <c r="D1655">
        <v>0.8</v>
      </c>
      <c r="E1655">
        <v>0.6</v>
      </c>
      <c r="F1655">
        <v>3.6</v>
      </c>
      <c r="G1655">
        <v>3</v>
      </c>
      <c r="H1655">
        <v>3.2</v>
      </c>
      <c r="I1655">
        <v>6.2</v>
      </c>
      <c r="J1655">
        <v>7.8</v>
      </c>
      <c r="K1655">
        <v>5.4</v>
      </c>
      <c r="L1655" s="83">
        <v>2.8</v>
      </c>
      <c r="M1655">
        <v>0.4</v>
      </c>
      <c r="N1655">
        <v>0.4</v>
      </c>
      <c r="O1655">
        <v>0</v>
      </c>
      <c r="P1655" t="s">
        <v>5312</v>
      </c>
      <c r="Q1655" t="s">
        <v>5317</v>
      </c>
      <c r="R1655" t="s">
        <v>5314</v>
      </c>
      <c r="S1655" t="s">
        <v>5315</v>
      </c>
      <c r="T1655" t="s">
        <v>5315</v>
      </c>
    </row>
    <row r="1656" spans="1:20" x14ac:dyDescent="0.25">
      <c r="A1656" s="83" t="s">
        <v>1572</v>
      </c>
      <c r="B1656" t="s">
        <v>6353</v>
      </c>
      <c r="C1656" t="s">
        <v>3334</v>
      </c>
      <c r="D1656">
        <v>0.56000000000000005</v>
      </c>
      <c r="E1656">
        <v>0.42</v>
      </c>
      <c r="F1656">
        <v>2.52</v>
      </c>
      <c r="G1656">
        <v>2.1</v>
      </c>
      <c r="H1656">
        <v>2.2400000000000002</v>
      </c>
      <c r="I1656">
        <v>4.34</v>
      </c>
      <c r="J1656">
        <v>5.46</v>
      </c>
      <c r="K1656">
        <v>3.78</v>
      </c>
      <c r="L1656" s="83">
        <v>1.96</v>
      </c>
      <c r="M1656">
        <v>0.28000000000000003</v>
      </c>
      <c r="N1656">
        <v>0.28000000000000003</v>
      </c>
      <c r="O1656">
        <v>0</v>
      </c>
      <c r="P1656" t="s">
        <v>5312</v>
      </c>
      <c r="Q1656" t="s">
        <v>5317</v>
      </c>
      <c r="R1656" t="s">
        <v>5314</v>
      </c>
      <c r="S1656" t="s">
        <v>5315</v>
      </c>
      <c r="T1656" t="s">
        <v>5315</v>
      </c>
    </row>
    <row r="1657" spans="1:20" x14ac:dyDescent="0.25">
      <c r="A1657" s="83" t="s">
        <v>5053</v>
      </c>
      <c r="B1657" t="s">
        <v>6354</v>
      </c>
      <c r="C1657" t="s">
        <v>3334</v>
      </c>
      <c r="D1657">
        <v>4.1100000000000003</v>
      </c>
      <c r="E1657">
        <v>3.93</v>
      </c>
      <c r="F1657">
        <v>4.1900000000000004</v>
      </c>
      <c r="G1657">
        <v>4.12</v>
      </c>
      <c r="H1657">
        <v>4.18</v>
      </c>
      <c r="I1657">
        <v>4.1100000000000003</v>
      </c>
      <c r="J1657">
        <v>3.9</v>
      </c>
      <c r="K1657">
        <v>4.03</v>
      </c>
      <c r="L1657" s="83">
        <v>4.42</v>
      </c>
      <c r="M1657">
        <v>4.57</v>
      </c>
      <c r="N1657">
        <v>4.59</v>
      </c>
      <c r="O1657">
        <v>4.62</v>
      </c>
      <c r="P1657" t="s">
        <v>5312</v>
      </c>
      <c r="Q1657" t="s">
        <v>5317</v>
      </c>
      <c r="R1657" t="s">
        <v>5314</v>
      </c>
      <c r="S1657" t="s">
        <v>5315</v>
      </c>
      <c r="T1657" t="s">
        <v>5315</v>
      </c>
    </row>
    <row r="1658" spans="1:20" x14ac:dyDescent="0.25">
      <c r="A1658" s="83" t="s">
        <v>4734</v>
      </c>
      <c r="B1658" t="s">
        <v>4735</v>
      </c>
      <c r="C1658" t="s">
        <v>3334</v>
      </c>
      <c r="D1658">
        <v>49</v>
      </c>
      <c r="E1658">
        <v>49</v>
      </c>
      <c r="F1658">
        <v>49</v>
      </c>
      <c r="G1658">
        <v>49</v>
      </c>
      <c r="H1658">
        <v>49</v>
      </c>
      <c r="I1658">
        <v>49</v>
      </c>
      <c r="J1658">
        <v>49</v>
      </c>
      <c r="K1658">
        <v>49</v>
      </c>
      <c r="L1658" s="83">
        <v>49</v>
      </c>
      <c r="M1658">
        <v>49</v>
      </c>
      <c r="N1658">
        <v>49</v>
      </c>
      <c r="O1658">
        <v>49</v>
      </c>
      <c r="P1658" t="s">
        <v>5319</v>
      </c>
      <c r="Q1658" t="s">
        <v>5317</v>
      </c>
      <c r="R1658" t="s">
        <v>5314</v>
      </c>
      <c r="S1658" t="s">
        <v>5315</v>
      </c>
      <c r="T1658" t="s">
        <v>5315</v>
      </c>
    </row>
    <row r="1659" spans="1:20" x14ac:dyDescent="0.25">
      <c r="A1659" s="83" t="s">
        <v>1308</v>
      </c>
      <c r="B1659" t="s">
        <v>5058</v>
      </c>
      <c r="C1659" t="s">
        <v>3334</v>
      </c>
      <c r="D1659">
        <v>1.26</v>
      </c>
      <c r="E1659">
        <v>2.41</v>
      </c>
      <c r="F1659">
        <v>3.49</v>
      </c>
      <c r="G1659">
        <v>3.85</v>
      </c>
      <c r="H1659">
        <v>5.35</v>
      </c>
      <c r="I1659">
        <v>6.21</v>
      </c>
      <c r="J1659">
        <v>6.34</v>
      </c>
      <c r="K1659">
        <v>5.49</v>
      </c>
      <c r="L1659" s="83">
        <v>2.73</v>
      </c>
      <c r="M1659">
        <v>2.02</v>
      </c>
      <c r="N1659">
        <v>0.73</v>
      </c>
      <c r="O1659">
        <v>0.44</v>
      </c>
      <c r="P1659" t="s">
        <v>5312</v>
      </c>
      <c r="Q1659" t="s">
        <v>5317</v>
      </c>
      <c r="R1659" t="s">
        <v>5314</v>
      </c>
      <c r="S1659" t="s">
        <v>5315</v>
      </c>
      <c r="T1659" t="s">
        <v>5315</v>
      </c>
    </row>
    <row r="1660" spans="1:20" x14ac:dyDescent="0.25">
      <c r="A1660" s="83" t="s">
        <v>5059</v>
      </c>
      <c r="B1660" t="s">
        <v>6355</v>
      </c>
      <c r="C1660" t="s">
        <v>3360</v>
      </c>
      <c r="D1660">
        <v>0</v>
      </c>
      <c r="E1660">
        <v>0</v>
      </c>
      <c r="F1660">
        <v>0</v>
      </c>
      <c r="G1660">
        <v>0</v>
      </c>
      <c r="H1660">
        <v>0</v>
      </c>
      <c r="I1660">
        <v>0</v>
      </c>
      <c r="J1660">
        <v>0</v>
      </c>
      <c r="K1660">
        <v>0</v>
      </c>
      <c r="L1660" s="83">
        <v>0</v>
      </c>
      <c r="M1660">
        <v>0</v>
      </c>
      <c r="N1660">
        <v>0</v>
      </c>
      <c r="O1660">
        <v>0</v>
      </c>
      <c r="P1660" t="s">
        <v>5312</v>
      </c>
      <c r="Q1660" t="s">
        <v>5317</v>
      </c>
      <c r="R1660" t="s">
        <v>5318</v>
      </c>
      <c r="S1660" t="s">
        <v>5315</v>
      </c>
      <c r="T1660" t="s">
        <v>5315</v>
      </c>
    </row>
    <row r="1661" spans="1:20" x14ac:dyDescent="0.25">
      <c r="A1661" s="83" t="s">
        <v>1560</v>
      </c>
      <c r="B1661" t="s">
        <v>1559</v>
      </c>
      <c r="C1661" t="s">
        <v>3360</v>
      </c>
      <c r="D1661">
        <v>0.08</v>
      </c>
      <c r="E1661">
        <v>0.06</v>
      </c>
      <c r="F1661">
        <v>0.36</v>
      </c>
      <c r="G1661">
        <v>0.3</v>
      </c>
      <c r="H1661">
        <v>0.32</v>
      </c>
      <c r="I1661">
        <v>0.62</v>
      </c>
      <c r="J1661">
        <v>0.78</v>
      </c>
      <c r="K1661">
        <v>0.54</v>
      </c>
      <c r="L1661" s="83">
        <v>0.28000000000000003</v>
      </c>
      <c r="M1661">
        <v>0.04</v>
      </c>
      <c r="N1661">
        <v>0.04</v>
      </c>
      <c r="O1661">
        <v>0</v>
      </c>
      <c r="P1661" t="s">
        <v>5312</v>
      </c>
      <c r="Q1661" t="s">
        <v>5317</v>
      </c>
      <c r="R1661" t="s">
        <v>5314</v>
      </c>
      <c r="S1661" t="s">
        <v>5315</v>
      </c>
      <c r="T1661" t="s">
        <v>5315</v>
      </c>
    </row>
    <row r="1662" spans="1:20" x14ac:dyDescent="0.25">
      <c r="A1662" s="83" t="s">
        <v>1563</v>
      </c>
      <c r="B1662" t="s">
        <v>1562</v>
      </c>
      <c r="C1662" t="s">
        <v>3360</v>
      </c>
      <c r="D1662">
        <v>0.08</v>
      </c>
      <c r="E1662">
        <v>0.06</v>
      </c>
      <c r="F1662">
        <v>0.36</v>
      </c>
      <c r="G1662">
        <v>0.3</v>
      </c>
      <c r="H1662">
        <v>0.32</v>
      </c>
      <c r="I1662">
        <v>0.62</v>
      </c>
      <c r="J1662">
        <v>0.78</v>
      </c>
      <c r="K1662">
        <v>0.54</v>
      </c>
      <c r="L1662" s="83">
        <v>0.28000000000000003</v>
      </c>
      <c r="M1662">
        <v>0.04</v>
      </c>
      <c r="N1662">
        <v>0.04</v>
      </c>
      <c r="O1662">
        <v>0</v>
      </c>
      <c r="P1662" t="s">
        <v>5312</v>
      </c>
      <c r="Q1662" t="s">
        <v>5317</v>
      </c>
      <c r="R1662" t="s">
        <v>5314</v>
      </c>
      <c r="S1662" t="s">
        <v>5315</v>
      </c>
      <c r="T1662" t="s">
        <v>5315</v>
      </c>
    </row>
    <row r="1663" spans="1:20" x14ac:dyDescent="0.25">
      <c r="A1663" s="83" t="s">
        <v>1695</v>
      </c>
      <c r="B1663" t="s">
        <v>5060</v>
      </c>
      <c r="C1663" t="s">
        <v>3360</v>
      </c>
      <c r="D1663">
        <v>0</v>
      </c>
      <c r="E1663">
        <v>0</v>
      </c>
      <c r="F1663">
        <v>0</v>
      </c>
      <c r="G1663">
        <v>0</v>
      </c>
      <c r="H1663">
        <v>0</v>
      </c>
      <c r="I1663">
        <v>0</v>
      </c>
      <c r="J1663">
        <v>0</v>
      </c>
      <c r="K1663">
        <v>0</v>
      </c>
      <c r="L1663" s="83">
        <v>0</v>
      </c>
      <c r="M1663">
        <v>0</v>
      </c>
      <c r="N1663">
        <v>0</v>
      </c>
      <c r="O1663">
        <v>0</v>
      </c>
      <c r="P1663" t="s">
        <v>5312</v>
      </c>
      <c r="Q1663" t="s">
        <v>5317</v>
      </c>
      <c r="R1663" t="s">
        <v>5318</v>
      </c>
      <c r="S1663" t="s">
        <v>5315</v>
      </c>
      <c r="T1663" t="s">
        <v>5315</v>
      </c>
    </row>
    <row r="1664" spans="1:20" x14ac:dyDescent="0.25">
      <c r="A1664" s="83" t="s">
        <v>1698</v>
      </c>
      <c r="B1664" t="s">
        <v>5061</v>
      </c>
      <c r="C1664" t="s">
        <v>3360</v>
      </c>
      <c r="D1664">
        <v>0</v>
      </c>
      <c r="E1664">
        <v>0</v>
      </c>
      <c r="F1664">
        <v>0</v>
      </c>
      <c r="G1664">
        <v>0</v>
      </c>
      <c r="H1664">
        <v>0</v>
      </c>
      <c r="I1664">
        <v>0</v>
      </c>
      <c r="J1664">
        <v>0</v>
      </c>
      <c r="K1664">
        <v>0</v>
      </c>
      <c r="L1664" s="83">
        <v>0</v>
      </c>
      <c r="M1664">
        <v>0</v>
      </c>
      <c r="N1664">
        <v>0</v>
      </c>
      <c r="O1664">
        <v>0</v>
      </c>
      <c r="P1664" t="s">
        <v>5312</v>
      </c>
      <c r="Q1664" t="s">
        <v>5317</v>
      </c>
      <c r="R1664" t="s">
        <v>5318</v>
      </c>
      <c r="S1664" t="s">
        <v>5315</v>
      </c>
      <c r="T1664" t="s">
        <v>5315</v>
      </c>
    </row>
    <row r="1665" spans="1:20" x14ac:dyDescent="0.25">
      <c r="A1665" s="83" t="s">
        <v>1726</v>
      </c>
      <c r="B1665" t="s">
        <v>5062</v>
      </c>
      <c r="C1665" t="s">
        <v>3360</v>
      </c>
      <c r="D1665">
        <v>0</v>
      </c>
      <c r="E1665">
        <v>0</v>
      </c>
      <c r="F1665">
        <v>0</v>
      </c>
      <c r="G1665">
        <v>0</v>
      </c>
      <c r="H1665">
        <v>0</v>
      </c>
      <c r="I1665">
        <v>0</v>
      </c>
      <c r="J1665">
        <v>0</v>
      </c>
      <c r="K1665">
        <v>0</v>
      </c>
      <c r="L1665" s="83">
        <v>0</v>
      </c>
      <c r="M1665">
        <v>0</v>
      </c>
      <c r="N1665">
        <v>0</v>
      </c>
      <c r="O1665">
        <v>0</v>
      </c>
      <c r="P1665" t="s">
        <v>5312</v>
      </c>
      <c r="Q1665" t="s">
        <v>5317</v>
      </c>
      <c r="R1665" t="s">
        <v>5318</v>
      </c>
      <c r="S1665" t="s">
        <v>5315</v>
      </c>
      <c r="T1665" t="s">
        <v>5315</v>
      </c>
    </row>
    <row r="1666" spans="1:20" x14ac:dyDescent="0.25">
      <c r="A1666" s="83" t="s">
        <v>1475</v>
      </c>
      <c r="B1666" t="s">
        <v>5063</v>
      </c>
      <c r="C1666" t="s">
        <v>3360</v>
      </c>
      <c r="D1666">
        <v>0</v>
      </c>
      <c r="E1666">
        <v>0</v>
      </c>
      <c r="F1666">
        <v>0</v>
      </c>
      <c r="G1666">
        <v>0</v>
      </c>
      <c r="H1666">
        <v>0</v>
      </c>
      <c r="I1666">
        <v>0</v>
      </c>
      <c r="J1666">
        <v>0</v>
      </c>
      <c r="K1666">
        <v>0</v>
      </c>
      <c r="L1666" s="83">
        <v>0</v>
      </c>
      <c r="M1666">
        <v>0</v>
      </c>
      <c r="N1666">
        <v>0</v>
      </c>
      <c r="O1666">
        <v>0</v>
      </c>
      <c r="P1666" t="s">
        <v>5312</v>
      </c>
      <c r="Q1666" t="s">
        <v>5317</v>
      </c>
      <c r="R1666" t="s">
        <v>5318</v>
      </c>
      <c r="S1666" t="s">
        <v>5315</v>
      </c>
      <c r="T1666" t="s">
        <v>5315</v>
      </c>
    </row>
    <row r="1667" spans="1:20" x14ac:dyDescent="0.25">
      <c r="A1667" s="83" t="s">
        <v>928</v>
      </c>
      <c r="B1667" t="s">
        <v>5064</v>
      </c>
      <c r="C1667" t="s">
        <v>3360</v>
      </c>
      <c r="D1667">
        <v>0</v>
      </c>
      <c r="E1667">
        <v>0</v>
      </c>
      <c r="F1667">
        <v>0</v>
      </c>
      <c r="G1667">
        <v>0</v>
      </c>
      <c r="H1667">
        <v>0</v>
      </c>
      <c r="I1667">
        <v>0</v>
      </c>
      <c r="J1667">
        <v>0</v>
      </c>
      <c r="K1667">
        <v>0</v>
      </c>
      <c r="L1667" s="83">
        <v>0</v>
      </c>
      <c r="M1667">
        <v>0</v>
      </c>
      <c r="N1667">
        <v>0</v>
      </c>
      <c r="O1667">
        <v>0</v>
      </c>
      <c r="P1667" t="s">
        <v>5312</v>
      </c>
      <c r="Q1667" t="s">
        <v>5317</v>
      </c>
      <c r="R1667" t="s">
        <v>5318</v>
      </c>
      <c r="S1667" t="s">
        <v>5315</v>
      </c>
      <c r="T1667" t="s">
        <v>5315</v>
      </c>
    </row>
    <row r="1668" spans="1:20" x14ac:dyDescent="0.25">
      <c r="A1668" s="83" t="s">
        <v>1857</v>
      </c>
      <c r="B1668" t="s">
        <v>1856</v>
      </c>
      <c r="C1668" t="s">
        <v>3360</v>
      </c>
      <c r="D1668">
        <v>0.28000000000000003</v>
      </c>
      <c r="E1668">
        <v>0.21</v>
      </c>
      <c r="F1668">
        <v>1.26</v>
      </c>
      <c r="G1668">
        <v>1.05</v>
      </c>
      <c r="H1668">
        <v>1.1200000000000001</v>
      </c>
      <c r="I1668">
        <v>2.17</v>
      </c>
      <c r="J1668">
        <v>2.73</v>
      </c>
      <c r="K1668">
        <v>1.89</v>
      </c>
      <c r="L1668" s="83">
        <v>0.98</v>
      </c>
      <c r="M1668">
        <v>0.14000000000000001</v>
      </c>
      <c r="N1668">
        <v>0.14000000000000001</v>
      </c>
      <c r="O1668">
        <v>0</v>
      </c>
      <c r="P1668" t="s">
        <v>5312</v>
      </c>
      <c r="Q1668" t="s">
        <v>5317</v>
      </c>
      <c r="R1668" t="s">
        <v>5314</v>
      </c>
      <c r="S1668" t="s">
        <v>5315</v>
      </c>
      <c r="T1668" t="s">
        <v>5315</v>
      </c>
    </row>
    <row r="1669" spans="1:20" x14ac:dyDescent="0.25">
      <c r="A1669" s="83" t="s">
        <v>1806</v>
      </c>
      <c r="B1669" t="s">
        <v>2850</v>
      </c>
      <c r="C1669" t="s">
        <v>3360</v>
      </c>
      <c r="D1669">
        <v>0</v>
      </c>
      <c r="E1669">
        <v>0</v>
      </c>
      <c r="F1669">
        <v>0</v>
      </c>
      <c r="G1669">
        <v>0</v>
      </c>
      <c r="H1669">
        <v>0</v>
      </c>
      <c r="I1669">
        <v>0</v>
      </c>
      <c r="J1669">
        <v>0</v>
      </c>
      <c r="K1669">
        <v>0</v>
      </c>
      <c r="L1669" s="83">
        <v>0</v>
      </c>
      <c r="M1669">
        <v>0</v>
      </c>
      <c r="N1669">
        <v>0</v>
      </c>
      <c r="O1669">
        <v>0</v>
      </c>
      <c r="P1669" t="s">
        <v>5312</v>
      </c>
      <c r="Q1669" t="s">
        <v>5317</v>
      </c>
      <c r="R1669" t="s">
        <v>5318</v>
      </c>
      <c r="S1669" t="s">
        <v>5315</v>
      </c>
      <c r="T1669" t="s">
        <v>5315</v>
      </c>
    </row>
    <row r="1670" spans="1:20" x14ac:dyDescent="0.25">
      <c r="A1670" s="83" t="s">
        <v>1543</v>
      </c>
      <c r="B1670" t="s">
        <v>5066</v>
      </c>
      <c r="C1670" t="s">
        <v>3360</v>
      </c>
      <c r="D1670">
        <v>0.2</v>
      </c>
      <c r="E1670">
        <v>0.15</v>
      </c>
      <c r="F1670">
        <v>0.9</v>
      </c>
      <c r="G1670">
        <v>0.75</v>
      </c>
      <c r="H1670">
        <v>0.8</v>
      </c>
      <c r="I1670">
        <v>1.55</v>
      </c>
      <c r="J1670">
        <v>1.95</v>
      </c>
      <c r="K1670">
        <v>1.35</v>
      </c>
      <c r="L1670" s="83">
        <v>0.7</v>
      </c>
      <c r="M1670">
        <v>0.1</v>
      </c>
      <c r="N1670">
        <v>0.1</v>
      </c>
      <c r="O1670">
        <v>0</v>
      </c>
      <c r="P1670" t="s">
        <v>5312</v>
      </c>
      <c r="Q1670" t="s">
        <v>5317</v>
      </c>
      <c r="R1670" t="s">
        <v>5314</v>
      </c>
      <c r="S1670" t="s">
        <v>5315</v>
      </c>
      <c r="T1670" t="s">
        <v>5315</v>
      </c>
    </row>
    <row r="1671" spans="1:20" x14ac:dyDescent="0.25">
      <c r="A1671" s="83" t="s">
        <v>1546</v>
      </c>
      <c r="B1671" t="s">
        <v>6356</v>
      </c>
      <c r="C1671" t="s">
        <v>3360</v>
      </c>
      <c r="D1671">
        <v>0</v>
      </c>
      <c r="E1671">
        <v>0</v>
      </c>
      <c r="F1671">
        <v>0</v>
      </c>
      <c r="G1671">
        <v>0</v>
      </c>
      <c r="H1671">
        <v>0</v>
      </c>
      <c r="I1671">
        <v>0</v>
      </c>
      <c r="J1671">
        <v>0</v>
      </c>
      <c r="K1671">
        <v>0</v>
      </c>
      <c r="L1671" s="83">
        <v>0</v>
      </c>
      <c r="M1671">
        <v>0</v>
      </c>
      <c r="N1671">
        <v>0</v>
      </c>
      <c r="O1671">
        <v>0</v>
      </c>
      <c r="P1671" t="s">
        <v>5312</v>
      </c>
      <c r="Q1671" t="s">
        <v>5317</v>
      </c>
      <c r="R1671" t="s">
        <v>5318</v>
      </c>
      <c r="S1671" t="s">
        <v>5315</v>
      </c>
      <c r="T1671" t="s">
        <v>5315</v>
      </c>
    </row>
    <row r="1672" spans="1:20" x14ac:dyDescent="0.25">
      <c r="A1672" s="83" t="s">
        <v>5068</v>
      </c>
      <c r="B1672" t="s">
        <v>5069</v>
      </c>
      <c r="C1672" t="s">
        <v>3346</v>
      </c>
      <c r="D1672">
        <v>4.0999999999999996</v>
      </c>
      <c r="E1672">
        <v>4.0999999999999996</v>
      </c>
      <c r="F1672">
        <v>4.0999999999999996</v>
      </c>
      <c r="G1672">
        <v>4.0999999999999996</v>
      </c>
      <c r="H1672">
        <v>4.0999999999999996</v>
      </c>
      <c r="I1672">
        <v>4.0999999999999996</v>
      </c>
      <c r="J1672">
        <v>4.0999999999999996</v>
      </c>
      <c r="K1672">
        <v>4.0999999999999996</v>
      </c>
      <c r="L1672" s="83">
        <v>4.0999999999999996</v>
      </c>
      <c r="M1672">
        <v>4.0999999999999996</v>
      </c>
      <c r="N1672">
        <v>4.0999999999999996</v>
      </c>
      <c r="O1672">
        <v>4.0999999999999996</v>
      </c>
      <c r="P1672" t="s">
        <v>5319</v>
      </c>
      <c r="Q1672" t="s">
        <v>5317</v>
      </c>
      <c r="R1672" t="s">
        <v>5314</v>
      </c>
      <c r="S1672" t="s">
        <v>5315</v>
      </c>
      <c r="T1672" t="s">
        <v>5315</v>
      </c>
    </row>
    <row r="1673" spans="1:20" x14ac:dyDescent="0.25">
      <c r="A1673" s="83" t="s">
        <v>5070</v>
      </c>
      <c r="B1673" t="s">
        <v>5071</v>
      </c>
      <c r="C1673" t="s">
        <v>3346</v>
      </c>
      <c r="D1673">
        <v>2.1</v>
      </c>
      <c r="E1673">
        <v>2</v>
      </c>
      <c r="F1673">
        <v>1.8</v>
      </c>
      <c r="G1673">
        <v>2.6</v>
      </c>
      <c r="H1673">
        <v>2.9</v>
      </c>
      <c r="I1673">
        <v>3.2</v>
      </c>
      <c r="J1673">
        <v>3.6</v>
      </c>
      <c r="K1673">
        <v>3.6</v>
      </c>
      <c r="L1673" s="83">
        <v>3.4</v>
      </c>
      <c r="M1673">
        <v>3.1</v>
      </c>
      <c r="N1673">
        <v>2.8</v>
      </c>
      <c r="O1673">
        <v>2.2999999999999998</v>
      </c>
      <c r="P1673" t="s">
        <v>5319</v>
      </c>
      <c r="Q1673" t="s">
        <v>5317</v>
      </c>
      <c r="R1673" t="s">
        <v>5314</v>
      </c>
      <c r="S1673" t="s">
        <v>5315</v>
      </c>
      <c r="T1673" t="s">
        <v>5315</v>
      </c>
    </row>
    <row r="1674" spans="1:20" x14ac:dyDescent="0.25">
      <c r="A1674" s="83" t="s">
        <v>2015</v>
      </c>
      <c r="B1674" t="s">
        <v>5072</v>
      </c>
      <c r="C1674" t="s">
        <v>3360</v>
      </c>
      <c r="D1674">
        <v>28.98</v>
      </c>
      <c r="E1674">
        <v>24.84</v>
      </c>
      <c r="F1674">
        <v>57.96</v>
      </c>
      <c r="G1674">
        <v>51.75</v>
      </c>
      <c r="H1674">
        <v>51.75</v>
      </c>
      <c r="I1674">
        <v>68.31</v>
      </c>
      <c r="J1674">
        <v>47.61</v>
      </c>
      <c r="K1674">
        <v>43.47</v>
      </c>
      <c r="L1674" s="83">
        <v>31.05</v>
      </c>
      <c r="M1674">
        <v>16.559999999999999</v>
      </c>
      <c r="N1674">
        <v>24.84</v>
      </c>
      <c r="O1674">
        <v>26.91</v>
      </c>
      <c r="P1674" t="s">
        <v>5312</v>
      </c>
      <c r="Q1674" t="s">
        <v>5317</v>
      </c>
      <c r="R1674" t="s">
        <v>5314</v>
      </c>
      <c r="S1674" t="s">
        <v>5315</v>
      </c>
    </row>
    <row r="1675" spans="1:20" x14ac:dyDescent="0.25">
      <c r="A1675" s="83" t="s">
        <v>2318</v>
      </c>
      <c r="B1675" t="s">
        <v>5073</v>
      </c>
      <c r="C1675" t="s">
        <v>3360</v>
      </c>
      <c r="D1675">
        <v>8.26</v>
      </c>
      <c r="E1675">
        <v>7.08</v>
      </c>
      <c r="F1675">
        <v>16.52</v>
      </c>
      <c r="G1675">
        <v>14.75</v>
      </c>
      <c r="H1675">
        <v>14.75</v>
      </c>
      <c r="I1675">
        <v>19.47</v>
      </c>
      <c r="J1675">
        <v>13.57</v>
      </c>
      <c r="K1675">
        <v>12.39</v>
      </c>
      <c r="L1675" s="83">
        <v>8.85</v>
      </c>
      <c r="M1675">
        <v>4.72</v>
      </c>
      <c r="N1675">
        <v>7.08</v>
      </c>
      <c r="O1675">
        <v>7.67</v>
      </c>
      <c r="P1675" t="s">
        <v>5312</v>
      </c>
      <c r="Q1675" t="s">
        <v>5317</v>
      </c>
      <c r="R1675" t="s">
        <v>5314</v>
      </c>
      <c r="S1675" t="s">
        <v>5315</v>
      </c>
      <c r="T1675" t="s">
        <v>5315</v>
      </c>
    </row>
    <row r="1676" spans="1:20" x14ac:dyDescent="0.25">
      <c r="A1676" s="83" t="s">
        <v>1385</v>
      </c>
      <c r="B1676" t="s">
        <v>5074</v>
      </c>
      <c r="C1676" t="s">
        <v>3346</v>
      </c>
      <c r="D1676">
        <v>0.04</v>
      </c>
      <c r="E1676">
        <v>0.03</v>
      </c>
      <c r="F1676">
        <v>0.18</v>
      </c>
      <c r="G1676">
        <v>0.15</v>
      </c>
      <c r="H1676">
        <v>0.16</v>
      </c>
      <c r="I1676">
        <v>0.31</v>
      </c>
      <c r="J1676">
        <v>0.39</v>
      </c>
      <c r="K1676">
        <v>0.27</v>
      </c>
      <c r="L1676" s="83">
        <v>0.14000000000000001</v>
      </c>
      <c r="M1676">
        <v>0.02</v>
      </c>
      <c r="N1676">
        <v>0.02</v>
      </c>
      <c r="O1676">
        <v>0</v>
      </c>
      <c r="P1676" t="s">
        <v>5312</v>
      </c>
      <c r="Q1676" t="s">
        <v>5317</v>
      </c>
      <c r="R1676" t="s">
        <v>5314</v>
      </c>
      <c r="S1676" t="s">
        <v>5315</v>
      </c>
      <c r="T1676" t="s">
        <v>5315</v>
      </c>
    </row>
    <row r="1677" spans="1:20" x14ac:dyDescent="0.25">
      <c r="A1677" s="83" t="s">
        <v>1438</v>
      </c>
      <c r="B1677" t="s">
        <v>5075</v>
      </c>
      <c r="C1677" t="s">
        <v>3346</v>
      </c>
      <c r="D1677">
        <v>0.14000000000000001</v>
      </c>
      <c r="E1677">
        <v>0.11</v>
      </c>
      <c r="F1677">
        <v>0.63</v>
      </c>
      <c r="G1677">
        <v>0.53</v>
      </c>
      <c r="H1677">
        <v>0.56000000000000005</v>
      </c>
      <c r="I1677">
        <v>1.0900000000000001</v>
      </c>
      <c r="J1677">
        <v>1.37</v>
      </c>
      <c r="K1677">
        <v>0.95</v>
      </c>
      <c r="L1677" s="83">
        <v>0.49</v>
      </c>
      <c r="M1677">
        <v>7.0000000000000007E-2</v>
      </c>
      <c r="N1677">
        <v>7.0000000000000007E-2</v>
      </c>
      <c r="O1677">
        <v>0</v>
      </c>
      <c r="P1677" t="s">
        <v>5312</v>
      </c>
      <c r="Q1677" t="s">
        <v>5317</v>
      </c>
      <c r="R1677" t="s">
        <v>5314</v>
      </c>
      <c r="S1677" t="s">
        <v>5315</v>
      </c>
      <c r="T1677" t="s">
        <v>5315</v>
      </c>
    </row>
    <row r="1678" spans="1:20" x14ac:dyDescent="0.25">
      <c r="A1678" s="83" t="s">
        <v>1292</v>
      </c>
      <c r="B1678" t="s">
        <v>5076</v>
      </c>
      <c r="C1678" t="s">
        <v>3346</v>
      </c>
      <c r="D1678">
        <v>0.03</v>
      </c>
      <c r="E1678">
        <v>0.02</v>
      </c>
      <c r="F1678">
        <v>0.01</v>
      </c>
      <c r="G1678">
        <v>0.02</v>
      </c>
      <c r="H1678">
        <v>0.05</v>
      </c>
      <c r="I1678">
        <v>0.08</v>
      </c>
      <c r="J1678">
        <v>0.1</v>
      </c>
      <c r="K1678">
        <v>0.1</v>
      </c>
      <c r="L1678" s="83">
        <v>0.09</v>
      </c>
      <c r="M1678">
        <v>0.06</v>
      </c>
      <c r="N1678">
        <v>7.0000000000000007E-2</v>
      </c>
      <c r="O1678">
        <v>0.04</v>
      </c>
      <c r="P1678" t="s">
        <v>5312</v>
      </c>
      <c r="Q1678" t="s">
        <v>5317</v>
      </c>
      <c r="R1678" t="s">
        <v>5314</v>
      </c>
      <c r="S1678" t="s">
        <v>5315</v>
      </c>
      <c r="T1678" t="s">
        <v>5315</v>
      </c>
    </row>
    <row r="1679" spans="1:20" x14ac:dyDescent="0.25">
      <c r="A1679" s="83" t="s">
        <v>2385</v>
      </c>
      <c r="B1679" t="s">
        <v>6357</v>
      </c>
      <c r="C1679" t="s">
        <v>3392</v>
      </c>
      <c r="D1679">
        <v>0.09</v>
      </c>
      <c r="E1679">
        <v>7.0000000000000007E-2</v>
      </c>
      <c r="F1679">
        <v>0.42</v>
      </c>
      <c r="G1679">
        <v>0.35</v>
      </c>
      <c r="H1679">
        <v>0.37</v>
      </c>
      <c r="I1679">
        <v>0.72</v>
      </c>
      <c r="J1679">
        <v>0.91</v>
      </c>
      <c r="K1679">
        <v>0.63</v>
      </c>
      <c r="L1679" s="83">
        <v>0.33</v>
      </c>
      <c r="M1679">
        <v>0.05</v>
      </c>
      <c r="N1679">
        <v>0.05</v>
      </c>
      <c r="O1679">
        <v>0</v>
      </c>
      <c r="P1679" t="s">
        <v>5312</v>
      </c>
      <c r="Q1679" t="s">
        <v>5317</v>
      </c>
      <c r="R1679" t="s">
        <v>5314</v>
      </c>
      <c r="S1679" t="s">
        <v>5315</v>
      </c>
      <c r="T1679" t="s">
        <v>5315</v>
      </c>
    </row>
    <row r="1680" spans="1:20" x14ac:dyDescent="0.25">
      <c r="A1680" s="83" t="s">
        <v>5077</v>
      </c>
      <c r="B1680" t="s">
        <v>5078</v>
      </c>
      <c r="C1680" t="s">
        <v>3392</v>
      </c>
      <c r="D1680">
        <v>0.1</v>
      </c>
      <c r="E1680">
        <v>0.08</v>
      </c>
      <c r="F1680">
        <v>0.45</v>
      </c>
      <c r="G1680">
        <v>0.38</v>
      </c>
      <c r="H1680">
        <v>0.4</v>
      </c>
      <c r="I1680">
        <v>0.78</v>
      </c>
      <c r="J1680">
        <v>0.98</v>
      </c>
      <c r="K1680">
        <v>0.68</v>
      </c>
      <c r="L1680" s="83">
        <v>0.35</v>
      </c>
      <c r="M1680">
        <v>0.05</v>
      </c>
      <c r="N1680">
        <v>0.05</v>
      </c>
      <c r="O1680">
        <v>0</v>
      </c>
      <c r="P1680" t="s">
        <v>5312</v>
      </c>
      <c r="Q1680" t="s">
        <v>5317</v>
      </c>
      <c r="R1680" t="s">
        <v>5314</v>
      </c>
      <c r="S1680" t="s">
        <v>5315</v>
      </c>
      <c r="T1680" t="s">
        <v>5315</v>
      </c>
    </row>
    <row r="1681" spans="1:20" x14ac:dyDescent="0.25">
      <c r="A1681" s="83" t="s">
        <v>2266</v>
      </c>
      <c r="B1681" t="s">
        <v>5079</v>
      </c>
      <c r="C1681" t="s">
        <v>3392</v>
      </c>
      <c r="D1681">
        <v>0.2</v>
      </c>
      <c r="E1681">
        <v>0.15</v>
      </c>
      <c r="F1681">
        <v>0.9</v>
      </c>
      <c r="G1681">
        <v>0.75</v>
      </c>
      <c r="H1681">
        <v>0.8</v>
      </c>
      <c r="I1681">
        <v>1.55</v>
      </c>
      <c r="J1681">
        <v>1.95</v>
      </c>
      <c r="K1681">
        <v>1.35</v>
      </c>
      <c r="L1681" s="83">
        <v>0.7</v>
      </c>
      <c r="M1681">
        <v>0.1</v>
      </c>
      <c r="N1681">
        <v>0.1</v>
      </c>
      <c r="O1681">
        <v>0</v>
      </c>
      <c r="P1681" t="s">
        <v>5312</v>
      </c>
      <c r="Q1681" t="s">
        <v>5317</v>
      </c>
      <c r="R1681" t="s">
        <v>5314</v>
      </c>
      <c r="S1681" t="s">
        <v>5315</v>
      </c>
      <c r="T1681" t="s">
        <v>5315</v>
      </c>
    </row>
    <row r="1682" spans="1:20" x14ac:dyDescent="0.25">
      <c r="A1682" s="83" t="s">
        <v>3203</v>
      </c>
      <c r="B1682" t="s">
        <v>5080</v>
      </c>
      <c r="C1682" t="s">
        <v>3466</v>
      </c>
      <c r="D1682">
        <v>0</v>
      </c>
      <c r="E1682">
        <v>0</v>
      </c>
      <c r="F1682">
        <v>0</v>
      </c>
      <c r="G1682">
        <v>0</v>
      </c>
      <c r="H1682">
        <v>0.72</v>
      </c>
      <c r="I1682">
        <v>0.93</v>
      </c>
      <c r="J1682">
        <v>1.1599999999999999</v>
      </c>
      <c r="K1682">
        <v>0.65</v>
      </c>
      <c r="L1682" s="83">
        <v>7.0000000000000007E-2</v>
      </c>
      <c r="M1682">
        <v>0.06</v>
      </c>
      <c r="N1682">
        <v>0</v>
      </c>
      <c r="O1682">
        <v>0</v>
      </c>
      <c r="P1682" t="s">
        <v>5312</v>
      </c>
      <c r="Q1682" t="s">
        <v>5313</v>
      </c>
      <c r="R1682" t="s">
        <v>5314</v>
      </c>
      <c r="S1682" t="s">
        <v>5315</v>
      </c>
      <c r="T1682" t="s">
        <v>5315</v>
      </c>
    </row>
    <row r="1683" spans="1:20" x14ac:dyDescent="0.25">
      <c r="A1683" s="83" t="s">
        <v>441</v>
      </c>
      <c r="B1683" t="s">
        <v>5081</v>
      </c>
      <c r="C1683" t="s">
        <v>3360</v>
      </c>
      <c r="D1683">
        <v>6.42</v>
      </c>
      <c r="E1683">
        <v>7</v>
      </c>
      <c r="F1683">
        <v>7.62</v>
      </c>
      <c r="G1683">
        <v>7.92</v>
      </c>
      <c r="H1683">
        <v>7.48</v>
      </c>
      <c r="I1683">
        <v>3.34</v>
      </c>
      <c r="J1683">
        <v>4.91</v>
      </c>
      <c r="K1683">
        <v>4.07</v>
      </c>
      <c r="L1683" s="83">
        <v>3.92</v>
      </c>
      <c r="M1683">
        <v>4.28</v>
      </c>
      <c r="N1683">
        <v>4.58</v>
      </c>
      <c r="O1683">
        <v>5.4</v>
      </c>
      <c r="P1683" t="s">
        <v>5312</v>
      </c>
      <c r="Q1683" t="s">
        <v>5313</v>
      </c>
      <c r="R1683" t="s">
        <v>5314</v>
      </c>
      <c r="S1683" t="s">
        <v>5315</v>
      </c>
      <c r="T1683" t="s">
        <v>5315</v>
      </c>
    </row>
    <row r="1684" spans="1:20" x14ac:dyDescent="0.25">
      <c r="A1684" s="83" t="s">
        <v>444</v>
      </c>
      <c r="B1684" t="s">
        <v>5082</v>
      </c>
      <c r="C1684" t="s">
        <v>3360</v>
      </c>
      <c r="D1684">
        <v>0.74</v>
      </c>
      <c r="E1684">
        <v>0.76</v>
      </c>
      <c r="F1684">
        <v>0.86</v>
      </c>
      <c r="G1684">
        <v>0.77</v>
      </c>
      <c r="H1684">
        <v>0.84</v>
      </c>
      <c r="I1684">
        <v>0.36</v>
      </c>
      <c r="J1684">
        <v>0.41</v>
      </c>
      <c r="K1684">
        <v>0.47</v>
      </c>
      <c r="L1684" s="83">
        <v>0.45</v>
      </c>
      <c r="M1684">
        <v>0.5</v>
      </c>
      <c r="N1684">
        <v>0.53</v>
      </c>
      <c r="O1684">
        <v>0.57999999999999996</v>
      </c>
      <c r="P1684" t="s">
        <v>5312</v>
      </c>
      <c r="Q1684" t="s">
        <v>5313</v>
      </c>
      <c r="R1684" t="s">
        <v>5314</v>
      </c>
      <c r="S1684" t="s">
        <v>5315</v>
      </c>
      <c r="T1684" t="s">
        <v>5315</v>
      </c>
    </row>
    <row r="1685" spans="1:20" x14ac:dyDescent="0.25">
      <c r="A1685" s="83" t="s">
        <v>5083</v>
      </c>
      <c r="B1685" t="s">
        <v>6358</v>
      </c>
      <c r="C1685" t="s">
        <v>3360</v>
      </c>
      <c r="D1685">
        <v>0</v>
      </c>
      <c r="E1685">
        <v>0</v>
      </c>
      <c r="F1685">
        <v>0</v>
      </c>
      <c r="G1685">
        <v>0</v>
      </c>
      <c r="H1685">
        <v>0</v>
      </c>
      <c r="I1685">
        <v>0</v>
      </c>
      <c r="J1685">
        <v>0</v>
      </c>
      <c r="K1685">
        <v>0</v>
      </c>
      <c r="L1685" s="83">
        <v>0</v>
      </c>
      <c r="M1685">
        <v>0</v>
      </c>
      <c r="N1685">
        <v>0</v>
      </c>
      <c r="O1685">
        <v>0</v>
      </c>
      <c r="P1685" t="s">
        <v>5312</v>
      </c>
      <c r="Q1685" t="s">
        <v>5313</v>
      </c>
      <c r="R1685" t="s">
        <v>5318</v>
      </c>
      <c r="S1685" t="s">
        <v>5315</v>
      </c>
      <c r="T1685" t="s">
        <v>5315</v>
      </c>
    </row>
    <row r="1686" spans="1:20" x14ac:dyDescent="0.25">
      <c r="A1686" s="83" t="s">
        <v>299</v>
      </c>
      <c r="B1686" t="s">
        <v>5084</v>
      </c>
      <c r="C1686" t="s">
        <v>3360</v>
      </c>
      <c r="D1686">
        <v>0.39</v>
      </c>
      <c r="E1686">
        <v>0.4</v>
      </c>
      <c r="F1686">
        <v>0.51</v>
      </c>
      <c r="G1686">
        <v>0.56999999999999995</v>
      </c>
      <c r="H1686">
        <v>0.52</v>
      </c>
      <c r="I1686">
        <v>0.43</v>
      </c>
      <c r="J1686">
        <v>0.39</v>
      </c>
      <c r="K1686">
        <v>0.34</v>
      </c>
      <c r="L1686" s="83">
        <v>0.31</v>
      </c>
      <c r="M1686">
        <v>0.31</v>
      </c>
      <c r="N1686">
        <v>0.32</v>
      </c>
      <c r="O1686">
        <v>0.35</v>
      </c>
      <c r="P1686" t="s">
        <v>5312</v>
      </c>
      <c r="Q1686" t="s">
        <v>5313</v>
      </c>
      <c r="R1686" t="s">
        <v>5314</v>
      </c>
      <c r="S1686" t="s">
        <v>5315</v>
      </c>
      <c r="T1686" t="s">
        <v>5315</v>
      </c>
    </row>
    <row r="1687" spans="1:20" x14ac:dyDescent="0.25">
      <c r="A1687" s="83" t="s">
        <v>231</v>
      </c>
      <c r="B1687" t="s">
        <v>231</v>
      </c>
      <c r="C1687" t="s">
        <v>3360</v>
      </c>
      <c r="D1687">
        <v>0.54</v>
      </c>
      <c r="E1687">
        <v>0.6</v>
      </c>
      <c r="F1687">
        <v>0.85</v>
      </c>
      <c r="G1687">
        <v>0.88</v>
      </c>
      <c r="H1687">
        <v>0.89</v>
      </c>
      <c r="I1687">
        <v>0.8</v>
      </c>
      <c r="J1687">
        <v>0.39</v>
      </c>
      <c r="K1687">
        <v>0.09</v>
      </c>
      <c r="L1687" s="83">
        <v>0.06</v>
      </c>
      <c r="M1687">
        <v>0.12</v>
      </c>
      <c r="N1687">
        <v>0.21</v>
      </c>
      <c r="O1687">
        <v>0.28000000000000003</v>
      </c>
      <c r="P1687" t="s">
        <v>5312</v>
      </c>
      <c r="Q1687" t="s">
        <v>5313</v>
      </c>
      <c r="R1687" t="s">
        <v>5314</v>
      </c>
      <c r="S1687" t="s">
        <v>5315</v>
      </c>
      <c r="T1687" t="s">
        <v>5315</v>
      </c>
    </row>
    <row r="1688" spans="1:20" x14ac:dyDescent="0.25">
      <c r="A1688" s="83" t="s">
        <v>6359</v>
      </c>
      <c r="B1688" t="s">
        <v>6360</v>
      </c>
      <c r="C1688" t="s">
        <v>3360</v>
      </c>
      <c r="D1688">
        <v>18.02</v>
      </c>
      <c r="E1688">
        <v>15.44</v>
      </c>
      <c r="F1688">
        <v>36.04</v>
      </c>
      <c r="G1688">
        <v>32.18</v>
      </c>
      <c r="H1688">
        <v>32.18</v>
      </c>
      <c r="I1688">
        <v>42.47</v>
      </c>
      <c r="J1688">
        <v>29.6</v>
      </c>
      <c r="K1688">
        <v>27.03</v>
      </c>
      <c r="L1688" s="83">
        <v>19.309999999999999</v>
      </c>
      <c r="M1688">
        <v>10.3</v>
      </c>
      <c r="N1688">
        <v>15.44</v>
      </c>
      <c r="O1688">
        <v>16.73</v>
      </c>
      <c r="P1688" t="s">
        <v>5312</v>
      </c>
      <c r="Q1688" t="s">
        <v>5317</v>
      </c>
      <c r="R1688" t="s">
        <v>5314</v>
      </c>
      <c r="S1688" t="s">
        <v>5315</v>
      </c>
      <c r="T1688" t="s">
        <v>5315</v>
      </c>
    </row>
    <row r="1689" spans="1:20" x14ac:dyDescent="0.25">
      <c r="A1689" s="83" t="s">
        <v>6361</v>
      </c>
      <c r="B1689" t="s">
        <v>6362</v>
      </c>
      <c r="C1689" t="s">
        <v>3360</v>
      </c>
      <c r="D1689">
        <v>6.05</v>
      </c>
      <c r="E1689">
        <v>5.18</v>
      </c>
      <c r="F1689">
        <v>12.1</v>
      </c>
      <c r="G1689">
        <v>10.8</v>
      </c>
      <c r="H1689">
        <v>10.8</v>
      </c>
      <c r="I1689">
        <v>14.26</v>
      </c>
      <c r="J1689">
        <v>9.94</v>
      </c>
      <c r="K1689">
        <v>9.07</v>
      </c>
      <c r="L1689" s="83">
        <v>6.48</v>
      </c>
      <c r="M1689">
        <v>3.46</v>
      </c>
      <c r="N1689">
        <v>5.18</v>
      </c>
      <c r="O1689">
        <v>5.62</v>
      </c>
      <c r="P1689" t="s">
        <v>5312</v>
      </c>
      <c r="Q1689" t="s">
        <v>5317</v>
      </c>
      <c r="R1689" t="s">
        <v>5314</v>
      </c>
      <c r="S1689" t="s">
        <v>5315</v>
      </c>
      <c r="T1689" t="s">
        <v>5315</v>
      </c>
    </row>
    <row r="1690" spans="1:20" x14ac:dyDescent="0.25">
      <c r="A1690" s="83" t="s">
        <v>6363</v>
      </c>
      <c r="B1690" t="s">
        <v>6364</v>
      </c>
      <c r="C1690" t="s">
        <v>3360</v>
      </c>
      <c r="D1690">
        <v>3.02</v>
      </c>
      <c r="E1690">
        <v>2.59</v>
      </c>
      <c r="F1690">
        <v>6.05</v>
      </c>
      <c r="G1690">
        <v>5.4</v>
      </c>
      <c r="H1690">
        <v>5.4</v>
      </c>
      <c r="I1690">
        <v>7.13</v>
      </c>
      <c r="J1690">
        <v>4.97</v>
      </c>
      <c r="K1690">
        <v>4.54</v>
      </c>
      <c r="L1690" s="83">
        <v>3.24</v>
      </c>
      <c r="M1690">
        <v>1.73</v>
      </c>
      <c r="N1690">
        <v>2.59</v>
      </c>
      <c r="O1690">
        <v>2.81</v>
      </c>
      <c r="P1690" t="s">
        <v>5312</v>
      </c>
      <c r="Q1690" t="s">
        <v>5317</v>
      </c>
      <c r="R1690" t="s">
        <v>5314</v>
      </c>
      <c r="S1690" t="s">
        <v>5315</v>
      </c>
      <c r="T1690" t="s">
        <v>5315</v>
      </c>
    </row>
    <row r="1691" spans="1:20" x14ac:dyDescent="0.25">
      <c r="A1691" s="83" t="s">
        <v>6365</v>
      </c>
      <c r="B1691" t="s">
        <v>6366</v>
      </c>
      <c r="C1691" t="s">
        <v>3392</v>
      </c>
      <c r="D1691">
        <v>11</v>
      </c>
      <c r="E1691">
        <v>11</v>
      </c>
      <c r="F1691">
        <v>11</v>
      </c>
      <c r="G1691">
        <v>11</v>
      </c>
      <c r="H1691">
        <v>11</v>
      </c>
      <c r="I1691">
        <v>11</v>
      </c>
      <c r="J1691">
        <v>11</v>
      </c>
      <c r="K1691">
        <v>11</v>
      </c>
      <c r="L1691" s="83">
        <v>11</v>
      </c>
      <c r="M1691">
        <v>11</v>
      </c>
      <c r="N1691">
        <v>11</v>
      </c>
      <c r="O1691">
        <v>11</v>
      </c>
      <c r="P1691" t="s">
        <v>5319</v>
      </c>
      <c r="Q1691" t="s">
        <v>5317</v>
      </c>
      <c r="R1691" t="s">
        <v>4</v>
      </c>
      <c r="S1691" t="s">
        <v>5329</v>
      </c>
      <c r="T1691" t="s">
        <v>6367</v>
      </c>
    </row>
    <row r="1692" spans="1:20" x14ac:dyDescent="0.25">
      <c r="A1692" s="83" t="s">
        <v>159</v>
      </c>
      <c r="B1692" t="s">
        <v>158</v>
      </c>
      <c r="C1692" t="s">
        <v>3360</v>
      </c>
      <c r="D1692">
        <v>22.74</v>
      </c>
      <c r="E1692">
        <v>23.24</v>
      </c>
      <c r="F1692">
        <v>16.53</v>
      </c>
      <c r="G1692">
        <v>17.95</v>
      </c>
      <c r="H1692">
        <v>19.88</v>
      </c>
      <c r="I1692">
        <v>21.61</v>
      </c>
      <c r="J1692">
        <v>23.31</v>
      </c>
      <c r="K1692">
        <v>24.24</v>
      </c>
      <c r="L1692" s="83">
        <v>24.29</v>
      </c>
      <c r="M1692">
        <v>17.920000000000002</v>
      </c>
      <c r="N1692">
        <v>24.46</v>
      </c>
      <c r="O1692">
        <v>23.68</v>
      </c>
      <c r="P1692" t="s">
        <v>5312</v>
      </c>
      <c r="Q1692" t="s">
        <v>5313</v>
      </c>
      <c r="R1692" t="s">
        <v>5314</v>
      </c>
      <c r="S1692" t="s">
        <v>5315</v>
      </c>
      <c r="T1692" t="s">
        <v>5315</v>
      </c>
    </row>
    <row r="1693" spans="1:20" x14ac:dyDescent="0.25">
      <c r="A1693" s="83" t="s">
        <v>4468</v>
      </c>
      <c r="B1693" t="s">
        <v>4469</v>
      </c>
      <c r="C1693" t="s">
        <v>3346</v>
      </c>
      <c r="D1693">
        <v>96.43</v>
      </c>
      <c r="E1693">
        <v>96.43</v>
      </c>
      <c r="F1693">
        <v>96.43</v>
      </c>
      <c r="G1693">
        <v>96.43</v>
      </c>
      <c r="H1693">
        <v>96.43</v>
      </c>
      <c r="I1693">
        <v>96.43</v>
      </c>
      <c r="J1693">
        <v>96.43</v>
      </c>
      <c r="K1693">
        <v>96.43</v>
      </c>
      <c r="L1693" s="83">
        <v>96.43</v>
      </c>
      <c r="M1693">
        <v>96.43</v>
      </c>
      <c r="N1693">
        <v>96.43</v>
      </c>
      <c r="O1693">
        <v>96.43</v>
      </c>
      <c r="P1693" t="s">
        <v>5319</v>
      </c>
      <c r="Q1693" t="s">
        <v>5317</v>
      </c>
      <c r="R1693" t="s">
        <v>5314</v>
      </c>
      <c r="S1693" t="s">
        <v>5315</v>
      </c>
      <c r="T1693" t="s">
        <v>5315</v>
      </c>
    </row>
    <row r="1694" spans="1:20" x14ac:dyDescent="0.25">
      <c r="A1694" s="83" t="s">
        <v>4471</v>
      </c>
      <c r="B1694" t="s">
        <v>4472</v>
      </c>
      <c r="C1694" t="s">
        <v>3346</v>
      </c>
      <c r="D1694">
        <v>96.91</v>
      </c>
      <c r="E1694">
        <v>96.91</v>
      </c>
      <c r="F1694">
        <v>96.91</v>
      </c>
      <c r="G1694">
        <v>96.91</v>
      </c>
      <c r="H1694">
        <v>96.91</v>
      </c>
      <c r="I1694">
        <v>96.91</v>
      </c>
      <c r="J1694">
        <v>96.91</v>
      </c>
      <c r="K1694">
        <v>96.91</v>
      </c>
      <c r="L1694" s="83">
        <v>96.91</v>
      </c>
      <c r="M1694">
        <v>96.91</v>
      </c>
      <c r="N1694">
        <v>96.91</v>
      </c>
      <c r="O1694">
        <v>96.91</v>
      </c>
      <c r="P1694" t="s">
        <v>5319</v>
      </c>
      <c r="Q1694" t="s">
        <v>5317</v>
      </c>
      <c r="R1694" t="s">
        <v>5314</v>
      </c>
      <c r="S1694" t="s">
        <v>5315</v>
      </c>
      <c r="T1694" t="s">
        <v>5315</v>
      </c>
    </row>
    <row r="1695" spans="1:20" x14ac:dyDescent="0.25">
      <c r="A1695" s="83" t="s">
        <v>4474</v>
      </c>
      <c r="B1695" t="s">
        <v>4475</v>
      </c>
      <c r="C1695" t="s">
        <v>3346</v>
      </c>
      <c r="D1695">
        <v>96.65</v>
      </c>
      <c r="E1695">
        <v>96.65</v>
      </c>
      <c r="F1695">
        <v>96.65</v>
      </c>
      <c r="G1695">
        <v>96.65</v>
      </c>
      <c r="H1695">
        <v>96.65</v>
      </c>
      <c r="I1695">
        <v>96.65</v>
      </c>
      <c r="J1695">
        <v>96.65</v>
      </c>
      <c r="K1695">
        <v>96.65</v>
      </c>
      <c r="L1695" s="83">
        <v>96.65</v>
      </c>
      <c r="M1695">
        <v>96.65</v>
      </c>
      <c r="N1695">
        <v>96.65</v>
      </c>
      <c r="O1695">
        <v>96.65</v>
      </c>
      <c r="P1695" t="s">
        <v>5319</v>
      </c>
      <c r="Q1695" t="s">
        <v>5317</v>
      </c>
      <c r="R1695" t="s">
        <v>5314</v>
      </c>
      <c r="S1695" t="s">
        <v>5315</v>
      </c>
      <c r="T1695" t="s">
        <v>5315</v>
      </c>
    </row>
    <row r="1696" spans="1:20" x14ac:dyDescent="0.25">
      <c r="A1696" s="83" t="s">
        <v>4501</v>
      </c>
      <c r="B1696" t="s">
        <v>4502</v>
      </c>
      <c r="C1696" t="s">
        <v>3346</v>
      </c>
      <c r="D1696">
        <v>96.49</v>
      </c>
      <c r="E1696">
        <v>96.49</v>
      </c>
      <c r="F1696">
        <v>96.49</v>
      </c>
      <c r="G1696">
        <v>96.49</v>
      </c>
      <c r="H1696">
        <v>96.49</v>
      </c>
      <c r="I1696">
        <v>96.49</v>
      </c>
      <c r="J1696">
        <v>96.49</v>
      </c>
      <c r="K1696">
        <v>96.49</v>
      </c>
      <c r="L1696" s="83">
        <v>96.49</v>
      </c>
      <c r="M1696">
        <v>96.49</v>
      </c>
      <c r="N1696">
        <v>96.49</v>
      </c>
      <c r="O1696">
        <v>96.49</v>
      </c>
      <c r="P1696" t="s">
        <v>5319</v>
      </c>
      <c r="Q1696" t="s">
        <v>5317</v>
      </c>
      <c r="R1696" t="s">
        <v>5314</v>
      </c>
      <c r="S1696" t="s">
        <v>5315</v>
      </c>
      <c r="T1696" t="s">
        <v>5315</v>
      </c>
    </row>
    <row r="1697" spans="1:20" x14ac:dyDescent="0.25">
      <c r="A1697" s="83" t="s">
        <v>4623</v>
      </c>
      <c r="B1697" t="s">
        <v>4624</v>
      </c>
      <c r="C1697" t="s">
        <v>3346</v>
      </c>
      <c r="D1697">
        <v>96.65</v>
      </c>
      <c r="E1697">
        <v>96.65</v>
      </c>
      <c r="F1697">
        <v>96.65</v>
      </c>
      <c r="G1697">
        <v>96.65</v>
      </c>
      <c r="H1697">
        <v>96.65</v>
      </c>
      <c r="I1697">
        <v>96.65</v>
      </c>
      <c r="J1697">
        <v>96.65</v>
      </c>
      <c r="K1697">
        <v>96.65</v>
      </c>
      <c r="L1697" s="83">
        <v>96.65</v>
      </c>
      <c r="M1697">
        <v>96.65</v>
      </c>
      <c r="N1697">
        <v>96.65</v>
      </c>
      <c r="O1697">
        <v>96.65</v>
      </c>
      <c r="P1697" t="s">
        <v>5319</v>
      </c>
      <c r="Q1697" t="s">
        <v>5317</v>
      </c>
      <c r="R1697" t="s">
        <v>5314</v>
      </c>
      <c r="S1697" t="s">
        <v>5315</v>
      </c>
      <c r="T1697" t="s">
        <v>5315</v>
      </c>
    </row>
    <row r="1698" spans="1:20" x14ac:dyDescent="0.25">
      <c r="A1698" s="83" t="s">
        <v>1504</v>
      </c>
      <c r="B1698" t="s">
        <v>5094</v>
      </c>
      <c r="C1698" t="s">
        <v>3346</v>
      </c>
      <c r="D1698">
        <v>0</v>
      </c>
      <c r="E1698">
        <v>0</v>
      </c>
      <c r="F1698">
        <v>0</v>
      </c>
      <c r="G1698">
        <v>0</v>
      </c>
      <c r="H1698">
        <v>0</v>
      </c>
      <c r="I1698">
        <v>0</v>
      </c>
      <c r="J1698">
        <v>0</v>
      </c>
      <c r="K1698">
        <v>0</v>
      </c>
      <c r="L1698" s="83">
        <v>0</v>
      </c>
      <c r="M1698">
        <v>0</v>
      </c>
      <c r="N1698">
        <v>0</v>
      </c>
      <c r="O1698">
        <v>0</v>
      </c>
      <c r="P1698" t="s">
        <v>5312</v>
      </c>
      <c r="Q1698" t="s">
        <v>5317</v>
      </c>
      <c r="R1698" t="s">
        <v>5318</v>
      </c>
      <c r="S1698" t="s">
        <v>5315</v>
      </c>
      <c r="T1698" t="s">
        <v>5315</v>
      </c>
    </row>
    <row r="1699" spans="1:20" x14ac:dyDescent="0.25">
      <c r="A1699" s="83" t="s">
        <v>1139</v>
      </c>
      <c r="B1699" t="s">
        <v>6368</v>
      </c>
      <c r="C1699" t="s">
        <v>3346</v>
      </c>
      <c r="D1699">
        <v>35.35</v>
      </c>
      <c r="E1699">
        <v>36.75</v>
      </c>
      <c r="F1699">
        <v>35.840000000000003</v>
      </c>
      <c r="G1699">
        <v>33.56</v>
      </c>
      <c r="H1699">
        <v>35.21</v>
      </c>
      <c r="I1699">
        <v>33.24</v>
      </c>
      <c r="J1699">
        <v>32.700000000000003</v>
      </c>
      <c r="K1699">
        <v>32.97</v>
      </c>
      <c r="L1699" s="83">
        <v>33.06</v>
      </c>
      <c r="M1699">
        <v>28.72</v>
      </c>
      <c r="N1699">
        <v>31.91</v>
      </c>
      <c r="O1699">
        <v>31.81</v>
      </c>
      <c r="P1699" t="s">
        <v>5312</v>
      </c>
      <c r="Q1699" t="s">
        <v>5317</v>
      </c>
      <c r="R1699" t="s">
        <v>5314</v>
      </c>
      <c r="S1699" t="s">
        <v>5315</v>
      </c>
      <c r="T1699" t="s">
        <v>5315</v>
      </c>
    </row>
    <row r="1700" spans="1:20" x14ac:dyDescent="0.25">
      <c r="A1700" s="83" t="s">
        <v>2963</v>
      </c>
      <c r="B1700" t="s">
        <v>6369</v>
      </c>
      <c r="C1700" t="s">
        <v>3346</v>
      </c>
      <c r="D1700">
        <v>5.6</v>
      </c>
      <c r="E1700">
        <v>5.65</v>
      </c>
      <c r="F1700">
        <v>5.62</v>
      </c>
      <c r="G1700">
        <v>5.25</v>
      </c>
      <c r="H1700">
        <v>5.73</v>
      </c>
      <c r="I1700">
        <v>5.56</v>
      </c>
      <c r="J1700">
        <v>5.6</v>
      </c>
      <c r="K1700">
        <v>5.37</v>
      </c>
      <c r="L1700" s="83">
        <v>5.61</v>
      </c>
      <c r="M1700">
        <v>5.59</v>
      </c>
      <c r="N1700">
        <v>5.45</v>
      </c>
      <c r="O1700">
        <v>5.48</v>
      </c>
      <c r="P1700" t="s">
        <v>5312</v>
      </c>
      <c r="Q1700" t="s">
        <v>5317</v>
      </c>
      <c r="R1700" t="s">
        <v>5314</v>
      </c>
      <c r="S1700" t="s">
        <v>5315</v>
      </c>
      <c r="T1700" t="s">
        <v>5315</v>
      </c>
    </row>
    <row r="1701" spans="1:20" x14ac:dyDescent="0.25">
      <c r="A1701" s="83" t="s">
        <v>5097</v>
      </c>
      <c r="B1701" t="s">
        <v>5098</v>
      </c>
      <c r="C1701" t="s">
        <v>3334</v>
      </c>
      <c r="D1701">
        <v>1.89</v>
      </c>
      <c r="E1701">
        <v>37.18</v>
      </c>
      <c r="F1701">
        <v>41.41</v>
      </c>
      <c r="G1701">
        <v>42.97</v>
      </c>
      <c r="H1701">
        <v>40.5</v>
      </c>
      <c r="I1701">
        <v>31.9</v>
      </c>
      <c r="J1701">
        <v>32</v>
      </c>
      <c r="K1701">
        <v>29.35</v>
      </c>
      <c r="L1701" s="83">
        <v>20.260000000000002</v>
      </c>
      <c r="M1701">
        <v>6.49</v>
      </c>
      <c r="N1701">
        <v>6.85</v>
      </c>
      <c r="O1701">
        <v>5.82</v>
      </c>
      <c r="P1701" t="s">
        <v>5319</v>
      </c>
      <c r="Q1701" t="s">
        <v>5317</v>
      </c>
      <c r="R1701" t="s">
        <v>5314</v>
      </c>
      <c r="S1701" t="s">
        <v>5315</v>
      </c>
      <c r="T1701" t="s">
        <v>5315</v>
      </c>
    </row>
    <row r="1702" spans="1:20" x14ac:dyDescent="0.25">
      <c r="A1702" s="83" t="s">
        <v>840</v>
      </c>
      <c r="B1702" t="s">
        <v>5099</v>
      </c>
      <c r="C1702" t="s">
        <v>130</v>
      </c>
      <c r="D1702">
        <v>0.8</v>
      </c>
      <c r="E1702">
        <v>0.6</v>
      </c>
      <c r="F1702">
        <v>3.6</v>
      </c>
      <c r="G1702">
        <v>3</v>
      </c>
      <c r="H1702">
        <v>3.2</v>
      </c>
      <c r="I1702">
        <v>6.2</v>
      </c>
      <c r="J1702">
        <v>7.8</v>
      </c>
      <c r="K1702">
        <v>5.4</v>
      </c>
      <c r="L1702" s="83">
        <v>2.8</v>
      </c>
      <c r="M1702">
        <v>0.4</v>
      </c>
      <c r="N1702">
        <v>0.4</v>
      </c>
      <c r="O1702">
        <v>0</v>
      </c>
      <c r="P1702" t="s">
        <v>5312</v>
      </c>
      <c r="Q1702" t="s">
        <v>5313</v>
      </c>
      <c r="R1702" t="s">
        <v>4</v>
      </c>
      <c r="S1702" t="s">
        <v>5329</v>
      </c>
      <c r="T1702" t="s">
        <v>5352</v>
      </c>
    </row>
    <row r="1703" spans="1:20" x14ac:dyDescent="0.25">
      <c r="A1703" s="83" t="s">
        <v>1486</v>
      </c>
      <c r="B1703" t="s">
        <v>5100</v>
      </c>
      <c r="C1703" t="s">
        <v>130</v>
      </c>
      <c r="D1703">
        <v>0.79</v>
      </c>
      <c r="E1703">
        <v>0.59</v>
      </c>
      <c r="F1703">
        <v>3.56</v>
      </c>
      <c r="G1703">
        <v>2.96</v>
      </c>
      <c r="H1703">
        <v>3.16</v>
      </c>
      <c r="I1703">
        <v>6.12</v>
      </c>
      <c r="J1703">
        <v>7.7</v>
      </c>
      <c r="K1703">
        <v>5.33</v>
      </c>
      <c r="L1703" s="83">
        <v>2.77</v>
      </c>
      <c r="M1703">
        <v>0.4</v>
      </c>
      <c r="N1703">
        <v>0.4</v>
      </c>
      <c r="O1703">
        <v>0</v>
      </c>
      <c r="P1703" t="s">
        <v>5312</v>
      </c>
      <c r="Q1703" t="s">
        <v>5313</v>
      </c>
      <c r="R1703" t="s">
        <v>5314</v>
      </c>
      <c r="S1703" t="s">
        <v>5315</v>
      </c>
      <c r="T1703" t="s">
        <v>5315</v>
      </c>
    </row>
    <row r="1704" spans="1:20" x14ac:dyDescent="0.25">
      <c r="A1704" s="83" t="s">
        <v>5101</v>
      </c>
      <c r="B1704" t="s">
        <v>5102</v>
      </c>
      <c r="C1704" t="s">
        <v>224</v>
      </c>
      <c r="D1704">
        <v>60</v>
      </c>
      <c r="E1704">
        <v>60</v>
      </c>
      <c r="F1704">
        <v>60</v>
      </c>
      <c r="G1704">
        <v>60</v>
      </c>
      <c r="H1704">
        <v>60</v>
      </c>
      <c r="I1704">
        <v>60</v>
      </c>
      <c r="J1704">
        <v>60</v>
      </c>
      <c r="K1704">
        <v>60</v>
      </c>
      <c r="L1704" s="83">
        <v>60</v>
      </c>
      <c r="M1704">
        <v>60</v>
      </c>
      <c r="N1704">
        <v>60</v>
      </c>
      <c r="O1704">
        <v>60</v>
      </c>
      <c r="P1704" t="s">
        <v>5319</v>
      </c>
      <c r="Q1704" t="s">
        <v>5313</v>
      </c>
      <c r="R1704" t="s">
        <v>5314</v>
      </c>
      <c r="S1704" t="s">
        <v>5315</v>
      </c>
      <c r="T1704" t="s">
        <v>5315</v>
      </c>
    </row>
    <row r="1705" spans="1:20" x14ac:dyDescent="0.25">
      <c r="A1705" s="83" t="s">
        <v>3170</v>
      </c>
      <c r="B1705" t="s">
        <v>5103</v>
      </c>
      <c r="C1705" t="s">
        <v>3466</v>
      </c>
      <c r="D1705" s="91">
        <v>3.8</v>
      </c>
      <c r="E1705" s="91">
        <v>3.7</v>
      </c>
      <c r="F1705" s="91">
        <v>3.93</v>
      </c>
      <c r="G1705" s="91">
        <v>3.98</v>
      </c>
      <c r="H1705" s="91">
        <v>3.64</v>
      </c>
      <c r="I1705" s="91">
        <v>3.92</v>
      </c>
      <c r="J1705" s="91">
        <v>3.8</v>
      </c>
      <c r="K1705" s="91">
        <v>3.9</v>
      </c>
      <c r="L1705" s="95">
        <v>3.66</v>
      </c>
      <c r="M1705" s="91">
        <v>3.63</v>
      </c>
      <c r="N1705" s="91">
        <v>3.97</v>
      </c>
      <c r="O1705" s="91">
        <v>3.94</v>
      </c>
      <c r="P1705" t="s">
        <v>5312</v>
      </c>
      <c r="Q1705" t="s">
        <v>5313</v>
      </c>
      <c r="R1705" t="s">
        <v>5314</v>
      </c>
      <c r="S1705" t="s">
        <v>5315</v>
      </c>
      <c r="T1705" t="s">
        <v>5315</v>
      </c>
    </row>
    <row r="1706" spans="1:20" x14ac:dyDescent="0.25">
      <c r="A1706" s="83" t="s">
        <v>419</v>
      </c>
      <c r="B1706" t="s">
        <v>5104</v>
      </c>
      <c r="C1706" t="s">
        <v>3360</v>
      </c>
      <c r="D1706">
        <v>14</v>
      </c>
      <c r="E1706">
        <v>14</v>
      </c>
      <c r="F1706">
        <v>14</v>
      </c>
      <c r="G1706">
        <v>14</v>
      </c>
      <c r="H1706">
        <v>14</v>
      </c>
      <c r="I1706">
        <v>14</v>
      </c>
      <c r="J1706">
        <v>14</v>
      </c>
      <c r="K1706">
        <v>14</v>
      </c>
      <c r="L1706" s="83">
        <v>14</v>
      </c>
      <c r="M1706">
        <v>14</v>
      </c>
      <c r="N1706">
        <v>14</v>
      </c>
      <c r="O1706">
        <v>14</v>
      </c>
      <c r="P1706" t="s">
        <v>5319</v>
      </c>
      <c r="Q1706" t="s">
        <v>5313</v>
      </c>
      <c r="R1706" t="s">
        <v>5314</v>
      </c>
      <c r="S1706" t="s">
        <v>5315</v>
      </c>
      <c r="T1706" t="s">
        <v>5315</v>
      </c>
    </row>
    <row r="1707" spans="1:20" x14ac:dyDescent="0.25">
      <c r="A1707" s="83" t="s">
        <v>752</v>
      </c>
      <c r="B1707" t="s">
        <v>5105</v>
      </c>
      <c r="C1707" t="s">
        <v>130</v>
      </c>
      <c r="D1707">
        <v>0</v>
      </c>
      <c r="E1707">
        <v>0</v>
      </c>
      <c r="F1707">
        <v>0</v>
      </c>
      <c r="G1707">
        <v>0</v>
      </c>
      <c r="H1707">
        <v>0</v>
      </c>
      <c r="I1707">
        <v>0</v>
      </c>
      <c r="J1707">
        <v>0</v>
      </c>
      <c r="K1707">
        <v>0</v>
      </c>
      <c r="L1707" s="83">
        <v>0</v>
      </c>
      <c r="M1707">
        <v>0</v>
      </c>
      <c r="N1707">
        <v>0</v>
      </c>
      <c r="O1707">
        <v>0</v>
      </c>
      <c r="P1707" t="s">
        <v>5312</v>
      </c>
      <c r="Q1707" t="s">
        <v>5313</v>
      </c>
      <c r="R1707" t="s">
        <v>5318</v>
      </c>
      <c r="S1707" t="s">
        <v>5315</v>
      </c>
      <c r="T1707" t="s">
        <v>5315</v>
      </c>
    </row>
    <row r="1708" spans="1:20" x14ac:dyDescent="0.25">
      <c r="A1708" s="83" t="s">
        <v>3141</v>
      </c>
      <c r="B1708" t="s">
        <v>5106</v>
      </c>
      <c r="C1708" t="s">
        <v>224</v>
      </c>
      <c r="D1708" s="91">
        <v>2.48</v>
      </c>
      <c r="E1708" s="91">
        <v>2.95</v>
      </c>
      <c r="F1708" s="91">
        <v>2.96</v>
      </c>
      <c r="G1708" s="91">
        <v>2.74</v>
      </c>
      <c r="H1708" s="91">
        <v>3.16</v>
      </c>
      <c r="I1708" s="91">
        <v>3.15</v>
      </c>
      <c r="J1708" s="91">
        <v>2.65</v>
      </c>
      <c r="K1708" s="91">
        <v>3.05</v>
      </c>
      <c r="L1708" s="95">
        <v>3.07</v>
      </c>
      <c r="M1708" s="91">
        <v>3.26</v>
      </c>
      <c r="N1708" s="91">
        <v>3.16</v>
      </c>
      <c r="O1708" s="91">
        <v>3.09</v>
      </c>
      <c r="P1708" t="s">
        <v>5312</v>
      </c>
      <c r="Q1708" t="s">
        <v>5313</v>
      </c>
      <c r="R1708" t="s">
        <v>5314</v>
      </c>
    </row>
    <row r="1709" spans="1:20" x14ac:dyDescent="0.25">
      <c r="A1709" s="83" t="s">
        <v>6370</v>
      </c>
      <c r="B1709" t="s">
        <v>6371</v>
      </c>
      <c r="C1709" t="s">
        <v>130</v>
      </c>
      <c r="D1709">
        <v>0</v>
      </c>
      <c r="E1709">
        <v>0</v>
      </c>
      <c r="F1709">
        <v>0</v>
      </c>
      <c r="G1709">
        <v>0</v>
      </c>
      <c r="H1709">
        <v>0</v>
      </c>
      <c r="I1709">
        <v>0</v>
      </c>
      <c r="J1709">
        <v>0</v>
      </c>
      <c r="K1709">
        <v>0</v>
      </c>
      <c r="L1709" s="83">
        <v>0</v>
      </c>
      <c r="M1709">
        <v>0</v>
      </c>
      <c r="N1709">
        <v>0</v>
      </c>
      <c r="O1709">
        <v>0</v>
      </c>
      <c r="P1709" t="s">
        <v>5312</v>
      </c>
      <c r="Q1709" t="s">
        <v>5313</v>
      </c>
      <c r="R1709" t="s">
        <v>5318</v>
      </c>
      <c r="S1709" t="s">
        <v>5315</v>
      </c>
      <c r="T1709" t="s">
        <v>5315</v>
      </c>
    </row>
    <row r="1710" spans="1:20" x14ac:dyDescent="0.25">
      <c r="A1710" s="83" t="s">
        <v>2729</v>
      </c>
      <c r="B1710" t="s">
        <v>5107</v>
      </c>
      <c r="C1710" t="s">
        <v>3346</v>
      </c>
      <c r="D1710">
        <v>8.61</v>
      </c>
      <c r="E1710">
        <v>7.38</v>
      </c>
      <c r="F1710">
        <v>17.22</v>
      </c>
      <c r="G1710">
        <v>15.38</v>
      </c>
      <c r="H1710">
        <v>15.38</v>
      </c>
      <c r="I1710">
        <v>20.3</v>
      </c>
      <c r="J1710">
        <v>14.15</v>
      </c>
      <c r="K1710">
        <v>12.92</v>
      </c>
      <c r="L1710" s="83">
        <v>9.23</v>
      </c>
      <c r="M1710">
        <v>4.92</v>
      </c>
      <c r="N1710">
        <v>7.38</v>
      </c>
      <c r="O1710">
        <v>8</v>
      </c>
      <c r="P1710" t="s">
        <v>5312</v>
      </c>
      <c r="Q1710" t="s">
        <v>5317</v>
      </c>
      <c r="R1710" t="s">
        <v>5314</v>
      </c>
      <c r="S1710" t="s">
        <v>5315</v>
      </c>
      <c r="T1710" t="s">
        <v>5315</v>
      </c>
    </row>
    <row r="1711" spans="1:20" x14ac:dyDescent="0.25">
      <c r="A1711" s="83" t="s">
        <v>365</v>
      </c>
      <c r="B1711" t="s">
        <v>5108</v>
      </c>
      <c r="C1711" t="s">
        <v>224</v>
      </c>
      <c r="D1711">
        <v>14.5</v>
      </c>
      <c r="E1711">
        <v>14.5</v>
      </c>
      <c r="F1711">
        <v>14.5</v>
      </c>
      <c r="G1711">
        <v>14.5</v>
      </c>
      <c r="H1711">
        <v>14.5</v>
      </c>
      <c r="I1711">
        <v>14.5</v>
      </c>
      <c r="J1711">
        <v>14.5</v>
      </c>
      <c r="K1711">
        <v>14.5</v>
      </c>
      <c r="L1711" s="83">
        <v>14.5</v>
      </c>
      <c r="M1711">
        <v>14.5</v>
      </c>
      <c r="N1711">
        <v>14.5</v>
      </c>
      <c r="O1711">
        <v>14.5</v>
      </c>
      <c r="P1711" t="s">
        <v>5319</v>
      </c>
      <c r="Q1711" t="s">
        <v>5313</v>
      </c>
      <c r="R1711" t="s">
        <v>5314</v>
      </c>
      <c r="S1711" t="s">
        <v>5315</v>
      </c>
      <c r="T1711" t="s">
        <v>5315</v>
      </c>
    </row>
    <row r="1712" spans="1:20" x14ac:dyDescent="0.25">
      <c r="A1712" s="83" t="s">
        <v>5109</v>
      </c>
      <c r="B1712" t="s">
        <v>5110</v>
      </c>
      <c r="C1712" t="s">
        <v>224</v>
      </c>
      <c r="D1712">
        <v>3.2</v>
      </c>
      <c r="E1712">
        <v>3.2</v>
      </c>
      <c r="F1712">
        <v>3.2</v>
      </c>
      <c r="G1712">
        <v>3.2</v>
      </c>
      <c r="H1712">
        <v>3.2</v>
      </c>
      <c r="I1712">
        <v>3.2</v>
      </c>
      <c r="J1712">
        <v>3.2</v>
      </c>
      <c r="K1712">
        <v>3.2</v>
      </c>
      <c r="L1712" s="83">
        <v>3.2</v>
      </c>
      <c r="M1712">
        <v>3.2</v>
      </c>
      <c r="N1712">
        <v>3.2</v>
      </c>
      <c r="O1712">
        <v>3.2</v>
      </c>
      <c r="P1712" t="s">
        <v>5319</v>
      </c>
      <c r="Q1712" t="s">
        <v>5313</v>
      </c>
      <c r="R1712" t="s">
        <v>5314</v>
      </c>
      <c r="S1712" t="s">
        <v>5315</v>
      </c>
      <c r="T1712" t="s">
        <v>5315</v>
      </c>
    </row>
    <row r="1713" spans="1:20" x14ac:dyDescent="0.25">
      <c r="A1713" s="83" t="s">
        <v>5111</v>
      </c>
      <c r="B1713" t="s">
        <v>5112</v>
      </c>
      <c r="C1713" t="s">
        <v>130</v>
      </c>
      <c r="D1713">
        <v>18.399999999999999</v>
      </c>
      <c r="E1713">
        <v>18.399999999999999</v>
      </c>
      <c r="F1713">
        <v>18.399999999999999</v>
      </c>
      <c r="G1713">
        <v>18.399999999999999</v>
      </c>
      <c r="H1713">
        <v>18.399999999999999</v>
      </c>
      <c r="I1713">
        <v>18.399999999999999</v>
      </c>
      <c r="J1713">
        <v>18.399999999999999</v>
      </c>
      <c r="K1713">
        <v>18.399999999999999</v>
      </c>
      <c r="L1713" s="83">
        <v>18.399999999999999</v>
      </c>
      <c r="M1713">
        <v>18.399999999999999</v>
      </c>
      <c r="N1713">
        <v>18.399999999999999</v>
      </c>
      <c r="O1713">
        <v>18.399999999999999</v>
      </c>
      <c r="P1713" t="s">
        <v>5319</v>
      </c>
      <c r="Q1713" t="s">
        <v>5313</v>
      </c>
      <c r="R1713" t="s">
        <v>5314</v>
      </c>
      <c r="S1713" t="s">
        <v>5315</v>
      </c>
      <c r="T1713" t="s">
        <v>5315</v>
      </c>
    </row>
    <row r="1714" spans="1:20" x14ac:dyDescent="0.25">
      <c r="A1714" s="83" t="s">
        <v>6372</v>
      </c>
      <c r="B1714" t="s">
        <v>6373</v>
      </c>
      <c r="C1714" t="s">
        <v>3392</v>
      </c>
      <c r="D1714">
        <v>4</v>
      </c>
      <c r="E1714">
        <v>3</v>
      </c>
      <c r="F1714">
        <v>18</v>
      </c>
      <c r="G1714">
        <v>15</v>
      </c>
      <c r="H1714">
        <v>16</v>
      </c>
      <c r="I1714">
        <v>31</v>
      </c>
      <c r="J1714">
        <v>39</v>
      </c>
      <c r="K1714">
        <v>27</v>
      </c>
      <c r="L1714" s="83">
        <v>14</v>
      </c>
      <c r="M1714">
        <v>2</v>
      </c>
      <c r="N1714">
        <v>2</v>
      </c>
      <c r="O1714">
        <v>0</v>
      </c>
      <c r="P1714" t="s">
        <v>5312</v>
      </c>
      <c r="Q1714" t="s">
        <v>5317</v>
      </c>
      <c r="R1714" t="s">
        <v>5314</v>
      </c>
      <c r="S1714" t="s">
        <v>5315</v>
      </c>
      <c r="T1714" t="s">
        <v>5315</v>
      </c>
    </row>
    <row r="1715" spans="1:20" x14ac:dyDescent="0.25">
      <c r="A1715" s="83" t="s">
        <v>1803</v>
      </c>
      <c r="B1715" t="s">
        <v>5113</v>
      </c>
      <c r="C1715" t="s">
        <v>3360</v>
      </c>
      <c r="D1715">
        <v>0.8</v>
      </c>
      <c r="E1715">
        <v>0.6</v>
      </c>
      <c r="F1715">
        <v>3.6</v>
      </c>
      <c r="G1715">
        <v>3</v>
      </c>
      <c r="H1715">
        <v>3.2</v>
      </c>
      <c r="I1715">
        <v>6.2</v>
      </c>
      <c r="J1715">
        <v>7.8</v>
      </c>
      <c r="K1715">
        <v>5.4</v>
      </c>
      <c r="L1715" s="83">
        <v>2.8</v>
      </c>
      <c r="M1715">
        <v>0.4</v>
      </c>
      <c r="N1715">
        <v>0.4</v>
      </c>
      <c r="O1715">
        <v>0</v>
      </c>
      <c r="P1715" t="s">
        <v>5312</v>
      </c>
      <c r="Q1715" t="s">
        <v>5313</v>
      </c>
      <c r="R1715" t="s">
        <v>5314</v>
      </c>
      <c r="S1715" t="s">
        <v>5315</v>
      </c>
      <c r="T1715" t="s">
        <v>5315</v>
      </c>
    </row>
    <row r="1716" spans="1:20" x14ac:dyDescent="0.25">
      <c r="A1716" s="83" t="s">
        <v>1889</v>
      </c>
      <c r="B1716" t="s">
        <v>6374</v>
      </c>
      <c r="C1716" t="s">
        <v>3360</v>
      </c>
      <c r="D1716">
        <v>0.6</v>
      </c>
      <c r="E1716">
        <v>0.45</v>
      </c>
      <c r="F1716">
        <v>2.7</v>
      </c>
      <c r="G1716">
        <v>2.25</v>
      </c>
      <c r="H1716">
        <v>2.4</v>
      </c>
      <c r="I1716">
        <v>4.6500000000000004</v>
      </c>
      <c r="J1716">
        <v>5.85</v>
      </c>
      <c r="K1716">
        <v>4.05</v>
      </c>
      <c r="L1716" s="83">
        <v>2.1</v>
      </c>
      <c r="M1716">
        <v>0.3</v>
      </c>
      <c r="N1716">
        <v>0.3</v>
      </c>
      <c r="O1716">
        <v>0</v>
      </c>
      <c r="P1716" t="s">
        <v>5312</v>
      </c>
      <c r="Q1716" t="s">
        <v>5313</v>
      </c>
      <c r="R1716" t="s">
        <v>5314</v>
      </c>
      <c r="S1716" t="s">
        <v>5315</v>
      </c>
      <c r="T1716" t="s">
        <v>5315</v>
      </c>
    </row>
    <row r="1717" spans="1:20" x14ac:dyDescent="0.25">
      <c r="A1717" s="83" t="s">
        <v>1098</v>
      </c>
      <c r="B1717" t="s">
        <v>5114</v>
      </c>
      <c r="C1717" t="s">
        <v>3455</v>
      </c>
      <c r="D1717">
        <v>5.32</v>
      </c>
      <c r="E1717">
        <v>4.5599999999999996</v>
      </c>
      <c r="F1717">
        <v>10.64</v>
      </c>
      <c r="G1717">
        <v>9.5</v>
      </c>
      <c r="H1717">
        <v>9.5</v>
      </c>
      <c r="I1717">
        <v>12.54</v>
      </c>
      <c r="J1717">
        <v>8.74</v>
      </c>
      <c r="K1717">
        <v>7.98</v>
      </c>
      <c r="L1717" s="83">
        <v>5.7</v>
      </c>
      <c r="M1717">
        <v>3.04</v>
      </c>
      <c r="N1717">
        <v>4.5599999999999996</v>
      </c>
      <c r="O1717">
        <v>4.9400000000000004</v>
      </c>
      <c r="P1717" t="s">
        <v>5312</v>
      </c>
      <c r="Q1717" t="s">
        <v>5313</v>
      </c>
      <c r="R1717" t="s">
        <v>5314</v>
      </c>
      <c r="S1717" t="s">
        <v>5315</v>
      </c>
      <c r="T1717" t="s">
        <v>5315</v>
      </c>
    </row>
    <row r="1718" spans="1:20" x14ac:dyDescent="0.25">
      <c r="A1718" s="83" t="s">
        <v>2107</v>
      </c>
      <c r="B1718" t="s">
        <v>5115</v>
      </c>
      <c r="C1718" t="s">
        <v>3360</v>
      </c>
      <c r="D1718">
        <v>16.8</v>
      </c>
      <c r="E1718">
        <v>14.4</v>
      </c>
      <c r="F1718">
        <v>33.6</v>
      </c>
      <c r="G1718">
        <v>30</v>
      </c>
      <c r="H1718">
        <v>30</v>
      </c>
      <c r="I1718">
        <v>39.6</v>
      </c>
      <c r="J1718">
        <v>27.6</v>
      </c>
      <c r="K1718">
        <v>25.2</v>
      </c>
      <c r="L1718" s="83">
        <v>18</v>
      </c>
      <c r="M1718">
        <v>9.6</v>
      </c>
      <c r="N1718">
        <v>14.4</v>
      </c>
      <c r="O1718">
        <v>15.6</v>
      </c>
      <c r="P1718" t="s">
        <v>5312</v>
      </c>
      <c r="Q1718" t="s">
        <v>5317</v>
      </c>
      <c r="R1718" t="s">
        <v>5314</v>
      </c>
      <c r="S1718" t="s">
        <v>5315</v>
      </c>
      <c r="T1718" t="s">
        <v>5315</v>
      </c>
    </row>
    <row r="1719" spans="1:20" x14ac:dyDescent="0.25">
      <c r="A1719" s="83" t="s">
        <v>3979</v>
      </c>
      <c r="B1719" t="s">
        <v>6375</v>
      </c>
      <c r="C1719" t="s">
        <v>3360</v>
      </c>
      <c r="D1719">
        <v>46.9</v>
      </c>
      <c r="E1719">
        <v>46.9</v>
      </c>
      <c r="F1719">
        <v>46.9</v>
      </c>
      <c r="G1719">
        <v>46.9</v>
      </c>
      <c r="H1719">
        <v>46.9</v>
      </c>
      <c r="I1719">
        <v>46.9</v>
      </c>
      <c r="J1719">
        <v>46.9</v>
      </c>
      <c r="K1719">
        <v>46.9</v>
      </c>
      <c r="L1719" s="83">
        <v>46.9</v>
      </c>
      <c r="M1719">
        <v>46.9</v>
      </c>
      <c r="N1719">
        <v>46.9</v>
      </c>
      <c r="O1719">
        <v>46.9</v>
      </c>
      <c r="P1719" t="s">
        <v>5319</v>
      </c>
      <c r="Q1719" t="s">
        <v>5313</v>
      </c>
      <c r="R1719" t="s">
        <v>5314</v>
      </c>
      <c r="S1719" t="s">
        <v>5315</v>
      </c>
      <c r="T1719" t="s">
        <v>5315</v>
      </c>
    </row>
    <row r="1720" spans="1:20" x14ac:dyDescent="0.25">
      <c r="A1720" s="83" t="s">
        <v>6376</v>
      </c>
      <c r="B1720" t="s">
        <v>6377</v>
      </c>
      <c r="C1720" t="s">
        <v>130</v>
      </c>
      <c r="D1720">
        <v>0</v>
      </c>
      <c r="E1720">
        <v>0</v>
      </c>
      <c r="F1720">
        <v>0</v>
      </c>
      <c r="G1720">
        <v>0</v>
      </c>
      <c r="H1720">
        <v>0</v>
      </c>
      <c r="I1720">
        <v>0</v>
      </c>
      <c r="J1720">
        <v>0</v>
      </c>
      <c r="K1720">
        <v>0</v>
      </c>
      <c r="L1720" s="83">
        <v>0</v>
      </c>
      <c r="M1720">
        <v>0</v>
      </c>
      <c r="N1720">
        <v>0</v>
      </c>
      <c r="O1720">
        <v>0</v>
      </c>
      <c r="P1720" t="s">
        <v>5312</v>
      </c>
      <c r="Q1720" t="s">
        <v>5313</v>
      </c>
      <c r="R1720" t="s">
        <v>5318</v>
      </c>
      <c r="S1720" t="s">
        <v>5315</v>
      </c>
      <c r="T1720" t="s">
        <v>5315</v>
      </c>
    </row>
    <row r="1721" spans="1:20" x14ac:dyDescent="0.25">
      <c r="A1721" s="83" t="s">
        <v>5119</v>
      </c>
      <c r="B1721" t="s">
        <v>5120</v>
      </c>
      <c r="C1721" t="s">
        <v>130</v>
      </c>
      <c r="D1721">
        <v>0.02</v>
      </c>
      <c r="E1721">
        <v>7.0000000000000007E-2</v>
      </c>
      <c r="F1721">
        <v>0</v>
      </c>
      <c r="G1721">
        <v>0.04</v>
      </c>
      <c r="H1721">
        <v>0.28000000000000003</v>
      </c>
      <c r="I1721">
        <v>0.44</v>
      </c>
      <c r="J1721">
        <v>0.52</v>
      </c>
      <c r="K1721">
        <v>0.53</v>
      </c>
      <c r="L1721" s="83">
        <v>0.62</v>
      </c>
      <c r="M1721">
        <v>0.4</v>
      </c>
      <c r="N1721">
        <v>0.22</v>
      </c>
      <c r="O1721">
        <v>0.05</v>
      </c>
      <c r="P1721" t="s">
        <v>5312</v>
      </c>
      <c r="Q1721" t="s">
        <v>5313</v>
      </c>
      <c r="R1721" t="s">
        <v>5314</v>
      </c>
      <c r="S1721" t="s">
        <v>5315</v>
      </c>
      <c r="T1721" t="s">
        <v>5315</v>
      </c>
    </row>
    <row r="1722" spans="1:20" x14ac:dyDescent="0.25">
      <c r="A1722" s="83" t="s">
        <v>156</v>
      </c>
      <c r="B1722" t="s">
        <v>155</v>
      </c>
      <c r="C1722" t="s">
        <v>3360</v>
      </c>
      <c r="D1722">
        <v>40.76</v>
      </c>
      <c r="E1722">
        <v>40.17</v>
      </c>
      <c r="F1722">
        <v>39.369999999999997</v>
      </c>
      <c r="G1722">
        <v>35.15</v>
      </c>
      <c r="H1722">
        <v>39.1</v>
      </c>
      <c r="I1722">
        <v>40.9</v>
      </c>
      <c r="J1722">
        <v>40.200000000000003</v>
      </c>
      <c r="K1722">
        <v>40.68</v>
      </c>
      <c r="L1722" s="83">
        <v>41.18</v>
      </c>
      <c r="M1722">
        <v>38.36</v>
      </c>
      <c r="N1722">
        <v>39.58</v>
      </c>
      <c r="O1722">
        <v>37.22</v>
      </c>
      <c r="P1722" t="s">
        <v>5312</v>
      </c>
      <c r="Q1722" t="s">
        <v>5313</v>
      </c>
      <c r="R1722" t="s">
        <v>5314</v>
      </c>
      <c r="S1722" t="s">
        <v>5315</v>
      </c>
      <c r="T1722" t="s">
        <v>5315</v>
      </c>
    </row>
    <row r="1723" spans="1:20" x14ac:dyDescent="0.25">
      <c r="A1723" s="83" t="s">
        <v>3791</v>
      </c>
      <c r="B1723" t="s">
        <v>3793</v>
      </c>
      <c r="C1723" t="s">
        <v>224</v>
      </c>
      <c r="D1723">
        <v>49.97</v>
      </c>
      <c r="E1723">
        <v>49.97</v>
      </c>
      <c r="F1723">
        <v>49.97</v>
      </c>
      <c r="G1723">
        <v>49.97</v>
      </c>
      <c r="H1723">
        <v>49.97</v>
      </c>
      <c r="I1723">
        <v>49.97</v>
      </c>
      <c r="J1723">
        <v>49.97</v>
      </c>
      <c r="K1723">
        <v>49.97</v>
      </c>
      <c r="L1723" s="83">
        <v>49.97</v>
      </c>
      <c r="M1723">
        <v>49.97</v>
      </c>
      <c r="N1723">
        <v>49.97</v>
      </c>
      <c r="O1723">
        <v>49.97</v>
      </c>
      <c r="P1723" t="s">
        <v>5319</v>
      </c>
      <c r="Q1723" t="s">
        <v>5313</v>
      </c>
      <c r="R1723" t="s">
        <v>5314</v>
      </c>
      <c r="S1723" t="s">
        <v>5315</v>
      </c>
      <c r="T1723" t="s">
        <v>5315</v>
      </c>
    </row>
    <row r="1724" spans="1:20" x14ac:dyDescent="0.25">
      <c r="A1724" s="83" t="s">
        <v>3982</v>
      </c>
      <c r="B1724" t="s">
        <v>3983</v>
      </c>
      <c r="C1724" t="s">
        <v>224</v>
      </c>
      <c r="D1724">
        <v>47.6</v>
      </c>
      <c r="E1724">
        <v>47.6</v>
      </c>
      <c r="F1724">
        <v>47.6</v>
      </c>
      <c r="G1724">
        <v>47.6</v>
      </c>
      <c r="H1724">
        <v>47.6</v>
      </c>
      <c r="I1724">
        <v>47.6</v>
      </c>
      <c r="J1724">
        <v>47.6</v>
      </c>
      <c r="K1724">
        <v>47.6</v>
      </c>
      <c r="L1724" s="83">
        <v>47.6</v>
      </c>
      <c r="M1724">
        <v>47.6</v>
      </c>
      <c r="N1724">
        <v>47.6</v>
      </c>
      <c r="O1724">
        <v>47.6</v>
      </c>
      <c r="P1724" t="s">
        <v>5319</v>
      </c>
      <c r="Q1724" t="s">
        <v>5313</v>
      </c>
      <c r="R1724" t="s">
        <v>5314</v>
      </c>
      <c r="S1724" t="s">
        <v>5315</v>
      </c>
      <c r="T1724" t="s">
        <v>5315</v>
      </c>
    </row>
    <row r="1725" spans="1:20" x14ac:dyDescent="0.25">
      <c r="A1725" s="83" t="s">
        <v>3173</v>
      </c>
      <c r="B1725" t="s">
        <v>5128</v>
      </c>
      <c r="C1725" t="s">
        <v>3455</v>
      </c>
      <c r="D1725">
        <v>2.39</v>
      </c>
      <c r="E1725">
        <v>2.0499999999999998</v>
      </c>
      <c r="F1725">
        <v>4.79</v>
      </c>
      <c r="G1725">
        <v>4.28</v>
      </c>
      <c r="H1725">
        <v>4.28</v>
      </c>
      <c r="I1725">
        <v>5.64</v>
      </c>
      <c r="J1725">
        <v>3.93</v>
      </c>
      <c r="K1725">
        <v>3.59</v>
      </c>
      <c r="L1725" s="83">
        <v>2.57</v>
      </c>
      <c r="M1725">
        <v>1.37</v>
      </c>
      <c r="N1725">
        <v>2.0499999999999998</v>
      </c>
      <c r="O1725">
        <v>2.2200000000000002</v>
      </c>
      <c r="P1725" t="s">
        <v>5312</v>
      </c>
      <c r="Q1725" t="s">
        <v>5313</v>
      </c>
      <c r="R1725" t="s">
        <v>5314</v>
      </c>
      <c r="S1725" t="s">
        <v>5315</v>
      </c>
      <c r="T1725" t="s">
        <v>5315</v>
      </c>
    </row>
    <row r="1726" spans="1:20" x14ac:dyDescent="0.25">
      <c r="A1726" s="83" t="s">
        <v>6999</v>
      </c>
      <c r="B1726" t="s">
        <v>6997</v>
      </c>
      <c r="C1726" t="s">
        <v>6996</v>
      </c>
      <c r="D1726">
        <v>40</v>
      </c>
      <c r="E1726">
        <v>40</v>
      </c>
      <c r="F1726">
        <v>40</v>
      </c>
      <c r="G1726">
        <v>40</v>
      </c>
      <c r="H1726">
        <v>40</v>
      </c>
      <c r="I1726">
        <v>40</v>
      </c>
      <c r="J1726">
        <v>40</v>
      </c>
      <c r="K1726">
        <v>40</v>
      </c>
      <c r="L1726" s="83">
        <v>40</v>
      </c>
      <c r="M1726">
        <v>40</v>
      </c>
      <c r="N1726">
        <v>40</v>
      </c>
      <c r="O1726">
        <v>40</v>
      </c>
      <c r="T1726" t="s">
        <v>7688</v>
      </c>
    </row>
    <row r="1727" spans="1:20" x14ac:dyDescent="0.25">
      <c r="A1727" s="83" t="s">
        <v>2279</v>
      </c>
      <c r="B1727" t="s">
        <v>7419</v>
      </c>
      <c r="C1727" t="s">
        <v>905</v>
      </c>
      <c r="D1727">
        <v>2</v>
      </c>
      <c r="E1727">
        <v>1.5</v>
      </c>
      <c r="F1727">
        <v>9</v>
      </c>
      <c r="G1727">
        <v>7.5</v>
      </c>
      <c r="H1727">
        <v>8</v>
      </c>
      <c r="I1727">
        <v>15.5</v>
      </c>
      <c r="J1727">
        <v>19.5</v>
      </c>
      <c r="K1727">
        <v>13.5</v>
      </c>
      <c r="L1727" s="83">
        <v>7</v>
      </c>
      <c r="M1727">
        <v>1</v>
      </c>
      <c r="N1727">
        <v>1</v>
      </c>
      <c r="O1727">
        <v>0</v>
      </c>
      <c r="T1727" t="s">
        <v>7688</v>
      </c>
    </row>
    <row r="1728" spans="1:20" x14ac:dyDescent="0.25">
      <c r="A1728" s="83" t="s">
        <v>2297</v>
      </c>
      <c r="B1728" t="s">
        <v>7318</v>
      </c>
      <c r="C1728" t="s">
        <v>905</v>
      </c>
      <c r="D1728">
        <v>0.8</v>
      </c>
      <c r="E1728">
        <v>0.6</v>
      </c>
      <c r="F1728">
        <v>3.6</v>
      </c>
      <c r="G1728">
        <v>3</v>
      </c>
      <c r="H1728">
        <v>3.2</v>
      </c>
      <c r="I1728">
        <v>6.2</v>
      </c>
      <c r="J1728">
        <v>7.8</v>
      </c>
      <c r="K1728">
        <v>5.4</v>
      </c>
      <c r="L1728" s="83">
        <v>2.8</v>
      </c>
      <c r="M1728">
        <v>0.4</v>
      </c>
      <c r="N1728">
        <v>0.4</v>
      </c>
      <c r="O1728">
        <v>0</v>
      </c>
      <c r="T1728" t="s">
        <v>7688</v>
      </c>
    </row>
    <row r="1729" spans="1:20" x14ac:dyDescent="0.25">
      <c r="A1729" s="83" t="s">
        <v>2280</v>
      </c>
      <c r="B1729" t="s">
        <v>7548</v>
      </c>
      <c r="C1729" t="s">
        <v>905</v>
      </c>
      <c r="D1729">
        <v>2</v>
      </c>
      <c r="E1729">
        <v>1.5</v>
      </c>
      <c r="F1729">
        <v>9</v>
      </c>
      <c r="G1729">
        <v>7.5</v>
      </c>
      <c r="H1729">
        <v>8</v>
      </c>
      <c r="I1729">
        <v>15.5</v>
      </c>
      <c r="J1729">
        <v>19.5</v>
      </c>
      <c r="K1729">
        <v>13.5</v>
      </c>
      <c r="L1729" s="83">
        <v>7</v>
      </c>
      <c r="M1729">
        <v>1</v>
      </c>
      <c r="N1729">
        <v>1</v>
      </c>
      <c r="O1729">
        <v>0</v>
      </c>
      <c r="T1729" t="s">
        <v>7688</v>
      </c>
    </row>
    <row r="1730" spans="1:20" x14ac:dyDescent="0.25">
      <c r="A1730" s="83" t="s">
        <v>6729</v>
      </c>
      <c r="B1730" t="s">
        <v>6728</v>
      </c>
      <c r="C1730" t="s">
        <v>6565</v>
      </c>
      <c r="D1730">
        <v>565</v>
      </c>
      <c r="E1730">
        <v>565</v>
      </c>
      <c r="F1730">
        <v>565</v>
      </c>
      <c r="G1730">
        <v>565</v>
      </c>
      <c r="H1730">
        <v>565</v>
      </c>
      <c r="I1730">
        <v>565</v>
      </c>
      <c r="J1730">
        <v>565</v>
      </c>
      <c r="K1730">
        <v>565</v>
      </c>
      <c r="L1730" s="83">
        <v>565</v>
      </c>
      <c r="M1730">
        <v>565</v>
      </c>
      <c r="N1730">
        <v>565</v>
      </c>
      <c r="O1730">
        <v>565</v>
      </c>
      <c r="T1730" t="s">
        <v>7688</v>
      </c>
    </row>
    <row r="1731" spans="1:20" x14ac:dyDescent="0.25">
      <c r="A1731" s="83" t="s">
        <v>2271</v>
      </c>
      <c r="B1731" t="s">
        <v>7529</v>
      </c>
      <c r="C1731" t="s">
        <v>6577</v>
      </c>
      <c r="D1731">
        <v>5.08</v>
      </c>
      <c r="E1731">
        <v>3.81</v>
      </c>
      <c r="F1731">
        <v>22.86</v>
      </c>
      <c r="G1731">
        <v>19.05</v>
      </c>
      <c r="H1731">
        <v>20.32</v>
      </c>
      <c r="I1731">
        <v>39.369999999999997</v>
      </c>
      <c r="J1731">
        <v>49.53</v>
      </c>
      <c r="K1731">
        <v>34.29</v>
      </c>
      <c r="L1731" s="83">
        <v>17.78</v>
      </c>
      <c r="M1731">
        <v>2.54</v>
      </c>
      <c r="N1731">
        <v>2.54</v>
      </c>
      <c r="O1731">
        <v>0</v>
      </c>
      <c r="T1731" t="s">
        <v>7688</v>
      </c>
    </row>
    <row r="1732" spans="1:20" x14ac:dyDescent="0.25">
      <c r="A1732" s="83" t="s">
        <v>7379</v>
      </c>
      <c r="B1732" t="s">
        <v>7379</v>
      </c>
      <c r="C1732" t="s">
        <v>6438</v>
      </c>
      <c r="D1732">
        <v>428</v>
      </c>
      <c r="E1732">
        <v>428</v>
      </c>
      <c r="F1732">
        <v>428</v>
      </c>
      <c r="G1732">
        <v>428</v>
      </c>
      <c r="H1732">
        <v>428</v>
      </c>
      <c r="I1732">
        <v>428</v>
      </c>
      <c r="J1732">
        <v>428</v>
      </c>
      <c r="K1732">
        <v>428</v>
      </c>
      <c r="L1732" s="83">
        <v>428</v>
      </c>
      <c r="M1732">
        <v>428</v>
      </c>
      <c r="N1732">
        <v>428</v>
      </c>
      <c r="O1732">
        <v>428</v>
      </c>
      <c r="T1732" t="s">
        <v>7688</v>
      </c>
    </row>
    <row r="1733" spans="1:20" x14ac:dyDescent="0.25">
      <c r="A1733" s="83" t="s">
        <v>6568</v>
      </c>
      <c r="B1733" t="s">
        <v>6566</v>
      </c>
      <c r="C1733" t="s">
        <v>6565</v>
      </c>
      <c r="D1733">
        <v>23.38</v>
      </c>
      <c r="E1733">
        <v>20.04</v>
      </c>
      <c r="F1733">
        <v>46.76</v>
      </c>
      <c r="G1733">
        <v>41.75</v>
      </c>
      <c r="H1733">
        <v>41.75</v>
      </c>
      <c r="I1733">
        <v>55.11</v>
      </c>
      <c r="J1733">
        <v>38.409999999999997</v>
      </c>
      <c r="K1733">
        <v>35.07</v>
      </c>
      <c r="L1733" s="83">
        <v>25.05</v>
      </c>
      <c r="M1733">
        <v>13.36</v>
      </c>
      <c r="N1733">
        <v>20.04</v>
      </c>
      <c r="O1733">
        <v>21.71</v>
      </c>
      <c r="T1733" t="s">
        <v>7688</v>
      </c>
    </row>
    <row r="1734" spans="1:20" x14ac:dyDescent="0.25">
      <c r="A1734" s="83" t="s">
        <v>6816</v>
      </c>
      <c r="B1734" t="s">
        <v>6815</v>
      </c>
      <c r="C1734" t="s">
        <v>6565</v>
      </c>
      <c r="D1734">
        <v>18.2</v>
      </c>
      <c r="E1734">
        <v>15.6</v>
      </c>
      <c r="F1734">
        <v>36.4</v>
      </c>
      <c r="G1734">
        <v>32.5</v>
      </c>
      <c r="H1734">
        <v>32.5</v>
      </c>
      <c r="I1734">
        <v>42.9</v>
      </c>
      <c r="J1734">
        <v>29.9</v>
      </c>
      <c r="K1734">
        <v>27.3</v>
      </c>
      <c r="L1734" s="83">
        <v>19.5</v>
      </c>
      <c r="M1734">
        <v>10.4</v>
      </c>
      <c r="N1734">
        <v>15.6</v>
      </c>
      <c r="O1734">
        <v>16.899999999999999</v>
      </c>
      <c r="T1734" t="s">
        <v>7688</v>
      </c>
    </row>
    <row r="1735" spans="1:20" x14ac:dyDescent="0.25">
      <c r="A1735" s="83" t="s">
        <v>2294</v>
      </c>
      <c r="B1735" t="s">
        <v>7322</v>
      </c>
      <c r="C1735" t="s">
        <v>905</v>
      </c>
      <c r="D1735">
        <v>0.8</v>
      </c>
      <c r="E1735">
        <v>0.6</v>
      </c>
      <c r="F1735">
        <v>3.58</v>
      </c>
      <c r="G1735">
        <v>2.99</v>
      </c>
      <c r="H1735">
        <v>3.18</v>
      </c>
      <c r="I1735">
        <v>6.17</v>
      </c>
      <c r="J1735">
        <v>7.76</v>
      </c>
      <c r="K1735">
        <v>5.37</v>
      </c>
      <c r="L1735" s="83">
        <v>2.79</v>
      </c>
      <c r="M1735">
        <v>0.4</v>
      </c>
      <c r="N1735">
        <v>0.4</v>
      </c>
      <c r="O1735">
        <v>0</v>
      </c>
      <c r="T1735" t="s">
        <v>7688</v>
      </c>
    </row>
    <row r="1736" spans="1:20" x14ac:dyDescent="0.25">
      <c r="A1736" s="83" t="s">
        <v>6454</v>
      </c>
      <c r="B1736" t="s">
        <v>6452</v>
      </c>
      <c r="C1736" t="s">
        <v>905</v>
      </c>
      <c r="D1736">
        <v>2.99</v>
      </c>
      <c r="E1736">
        <v>2.2400000000000002</v>
      </c>
      <c r="F1736">
        <v>13.46</v>
      </c>
      <c r="G1736">
        <v>11.22</v>
      </c>
      <c r="H1736">
        <v>11.97</v>
      </c>
      <c r="I1736">
        <v>23.19</v>
      </c>
      <c r="J1736">
        <v>29.17</v>
      </c>
      <c r="K1736">
        <v>20.2</v>
      </c>
      <c r="L1736" s="83">
        <v>10.47</v>
      </c>
      <c r="M1736">
        <v>1.5</v>
      </c>
      <c r="N1736">
        <v>1.5</v>
      </c>
      <c r="O1736">
        <v>0</v>
      </c>
      <c r="T1736" t="s">
        <v>7688</v>
      </c>
    </row>
    <row r="1737" spans="1:20" x14ac:dyDescent="0.25">
      <c r="A1737" s="83" t="s">
        <v>7665</v>
      </c>
      <c r="B1737" t="s">
        <v>7666</v>
      </c>
      <c r="C1737" t="s">
        <v>6565</v>
      </c>
      <c r="D1737">
        <v>41.72</v>
      </c>
      <c r="E1737">
        <v>35.76</v>
      </c>
      <c r="F1737">
        <v>83.44</v>
      </c>
      <c r="G1737">
        <v>74.5</v>
      </c>
      <c r="H1737">
        <v>74.5</v>
      </c>
      <c r="I1737">
        <v>98.34</v>
      </c>
      <c r="J1737">
        <v>68.540000000000006</v>
      </c>
      <c r="K1737">
        <v>62.58</v>
      </c>
      <c r="L1737" s="83">
        <v>44.7</v>
      </c>
      <c r="M1737">
        <v>23.84</v>
      </c>
      <c r="N1737">
        <v>35.76</v>
      </c>
      <c r="O1737">
        <v>38.74</v>
      </c>
      <c r="T1737" t="s">
        <v>7688</v>
      </c>
    </row>
    <row r="1738" spans="1:20" x14ac:dyDescent="0.25">
      <c r="A1738" s="83" t="s">
        <v>7667</v>
      </c>
      <c r="B1738" t="s">
        <v>7668</v>
      </c>
      <c r="C1738" t="s">
        <v>6565</v>
      </c>
      <c r="D1738">
        <v>28</v>
      </c>
      <c r="E1738">
        <v>24</v>
      </c>
      <c r="F1738">
        <v>56</v>
      </c>
      <c r="G1738">
        <v>50</v>
      </c>
      <c r="H1738">
        <v>50</v>
      </c>
      <c r="I1738">
        <v>66</v>
      </c>
      <c r="J1738">
        <v>46</v>
      </c>
      <c r="K1738">
        <v>42</v>
      </c>
      <c r="L1738" s="83">
        <v>30</v>
      </c>
      <c r="M1738">
        <v>16</v>
      </c>
      <c r="N1738">
        <v>24</v>
      </c>
      <c r="O1738">
        <v>26</v>
      </c>
      <c r="T1738" t="s">
        <v>7688</v>
      </c>
    </row>
    <row r="1739" spans="1:20" x14ac:dyDescent="0.25">
      <c r="A1739" s="83" t="s">
        <v>7461</v>
      </c>
      <c r="B1739" t="s">
        <v>7460</v>
      </c>
      <c r="C1739" t="s">
        <v>6996</v>
      </c>
      <c r="D1739">
        <v>570</v>
      </c>
      <c r="E1739">
        <v>570</v>
      </c>
      <c r="F1739">
        <v>570</v>
      </c>
      <c r="G1739">
        <v>570</v>
      </c>
      <c r="H1739">
        <v>570</v>
      </c>
      <c r="I1739">
        <v>570</v>
      </c>
      <c r="J1739">
        <v>570</v>
      </c>
      <c r="K1739">
        <v>570</v>
      </c>
      <c r="L1739" s="83">
        <v>570</v>
      </c>
      <c r="M1739">
        <v>570</v>
      </c>
      <c r="N1739">
        <v>570</v>
      </c>
      <c r="O1739">
        <v>570</v>
      </c>
      <c r="T1739" t="s">
        <v>7688</v>
      </c>
    </row>
    <row r="1740" spans="1:20" x14ac:dyDescent="0.25">
      <c r="A1740" s="83" t="s">
        <v>7372</v>
      </c>
      <c r="B1740" t="s">
        <v>6556</v>
      </c>
      <c r="C1740" t="s">
        <v>2646</v>
      </c>
      <c r="D1740">
        <v>236</v>
      </c>
      <c r="E1740">
        <v>236</v>
      </c>
      <c r="F1740">
        <v>236</v>
      </c>
      <c r="G1740">
        <v>236</v>
      </c>
      <c r="H1740">
        <v>236</v>
      </c>
      <c r="I1740">
        <v>236</v>
      </c>
      <c r="J1740">
        <v>236</v>
      </c>
      <c r="K1740">
        <v>236</v>
      </c>
      <c r="L1740" s="83">
        <v>236</v>
      </c>
      <c r="M1740">
        <v>236</v>
      </c>
      <c r="N1740">
        <v>236</v>
      </c>
      <c r="O1740">
        <v>236</v>
      </c>
      <c r="T1740" t="s">
        <v>7688</v>
      </c>
    </row>
    <row r="1741" spans="1:20" x14ac:dyDescent="0.25">
      <c r="A1741" s="83" t="s">
        <v>6558</v>
      </c>
      <c r="B1741" t="s">
        <v>6556</v>
      </c>
      <c r="C1741" t="s">
        <v>2646</v>
      </c>
      <c r="D1741">
        <v>107</v>
      </c>
      <c r="E1741">
        <v>107</v>
      </c>
      <c r="F1741">
        <v>107</v>
      </c>
      <c r="G1741">
        <v>107</v>
      </c>
      <c r="H1741">
        <v>107</v>
      </c>
      <c r="I1741">
        <v>107</v>
      </c>
      <c r="J1741">
        <v>107</v>
      </c>
      <c r="K1741">
        <v>107</v>
      </c>
      <c r="L1741" s="83">
        <v>107</v>
      </c>
      <c r="M1741">
        <v>107</v>
      </c>
      <c r="N1741">
        <v>107</v>
      </c>
      <c r="O1741">
        <v>107</v>
      </c>
      <c r="T1741" t="s">
        <v>7688</v>
      </c>
    </row>
    <row r="1742" spans="1:20" x14ac:dyDescent="0.25">
      <c r="A1742" s="83" t="s">
        <v>7669</v>
      </c>
      <c r="B1742" t="s">
        <v>7670</v>
      </c>
      <c r="C1742" t="s">
        <v>2646</v>
      </c>
      <c r="D1742">
        <v>136</v>
      </c>
      <c r="E1742">
        <v>136</v>
      </c>
      <c r="F1742">
        <v>136</v>
      </c>
      <c r="G1742">
        <v>136</v>
      </c>
      <c r="H1742">
        <v>136</v>
      </c>
      <c r="I1742">
        <v>136</v>
      </c>
      <c r="J1742">
        <v>136</v>
      </c>
      <c r="K1742">
        <v>136</v>
      </c>
      <c r="L1742" s="83">
        <v>136</v>
      </c>
      <c r="M1742">
        <v>136</v>
      </c>
      <c r="N1742">
        <v>136</v>
      </c>
      <c r="O1742">
        <v>136</v>
      </c>
      <c r="T1742" t="s">
        <v>7688</v>
      </c>
    </row>
    <row r="1743" spans="1:20" x14ac:dyDescent="0.25">
      <c r="A1743" s="83" t="s">
        <v>7671</v>
      </c>
      <c r="B1743" t="s">
        <v>7672</v>
      </c>
      <c r="C1743" t="s">
        <v>2646</v>
      </c>
      <c r="D1743">
        <v>109</v>
      </c>
      <c r="E1743">
        <v>109</v>
      </c>
      <c r="F1743">
        <v>109</v>
      </c>
      <c r="G1743">
        <v>109</v>
      </c>
      <c r="H1743">
        <v>109</v>
      </c>
      <c r="I1743">
        <v>109</v>
      </c>
      <c r="J1743">
        <v>109</v>
      </c>
      <c r="K1743">
        <v>109</v>
      </c>
      <c r="L1743" s="83">
        <v>109</v>
      </c>
      <c r="M1743">
        <v>109</v>
      </c>
      <c r="N1743">
        <v>109</v>
      </c>
      <c r="O1743">
        <v>109</v>
      </c>
      <c r="T1743" t="s">
        <v>7688</v>
      </c>
    </row>
    <row r="1744" spans="1:20" x14ac:dyDescent="0.25">
      <c r="A1744" s="83" t="s">
        <v>7673</v>
      </c>
      <c r="B1744" t="s">
        <v>7674</v>
      </c>
      <c r="C1744" t="s">
        <v>2646</v>
      </c>
      <c r="D1744">
        <v>10</v>
      </c>
      <c r="E1744">
        <v>10</v>
      </c>
      <c r="F1744">
        <v>10</v>
      </c>
      <c r="G1744">
        <v>10</v>
      </c>
      <c r="H1744">
        <v>10</v>
      </c>
      <c r="I1744">
        <v>10</v>
      </c>
      <c r="J1744">
        <v>10</v>
      </c>
      <c r="K1744">
        <v>10</v>
      </c>
      <c r="L1744" s="83">
        <v>10</v>
      </c>
      <c r="M1744">
        <v>10</v>
      </c>
      <c r="N1744">
        <v>10</v>
      </c>
      <c r="O1744">
        <v>10</v>
      </c>
      <c r="T1744" t="s">
        <v>7688</v>
      </c>
    </row>
    <row r="1745" spans="1:20" x14ac:dyDescent="0.25">
      <c r="A1745" s="83" t="s">
        <v>7076</v>
      </c>
      <c r="B1745" t="s">
        <v>7076</v>
      </c>
      <c r="C1745" t="s">
        <v>6438</v>
      </c>
      <c r="D1745">
        <v>250</v>
      </c>
      <c r="E1745">
        <v>250</v>
      </c>
      <c r="F1745">
        <v>250</v>
      </c>
      <c r="G1745">
        <v>250</v>
      </c>
      <c r="H1745">
        <v>250</v>
      </c>
      <c r="I1745">
        <v>250</v>
      </c>
      <c r="J1745">
        <v>250</v>
      </c>
      <c r="K1745">
        <v>250</v>
      </c>
      <c r="L1745" s="83">
        <v>250</v>
      </c>
      <c r="M1745">
        <v>250</v>
      </c>
      <c r="N1745">
        <v>250</v>
      </c>
      <c r="O1745">
        <v>250</v>
      </c>
      <c r="T1745" t="s">
        <v>7688</v>
      </c>
    </row>
    <row r="1746" spans="1:20" x14ac:dyDescent="0.25">
      <c r="A1746" s="83" t="s">
        <v>7675</v>
      </c>
      <c r="B1746" t="s">
        <v>7676</v>
      </c>
      <c r="C1746" t="s">
        <v>6438</v>
      </c>
      <c r="D1746">
        <v>125</v>
      </c>
      <c r="E1746">
        <v>125</v>
      </c>
      <c r="F1746">
        <v>125</v>
      </c>
      <c r="G1746">
        <v>125</v>
      </c>
      <c r="H1746">
        <v>125</v>
      </c>
      <c r="I1746">
        <v>125</v>
      </c>
      <c r="J1746">
        <v>125</v>
      </c>
      <c r="K1746">
        <v>125</v>
      </c>
      <c r="L1746" s="83">
        <v>125</v>
      </c>
      <c r="M1746">
        <v>125</v>
      </c>
      <c r="N1746">
        <v>125</v>
      </c>
      <c r="O1746">
        <v>125</v>
      </c>
      <c r="T1746" t="s">
        <v>7688</v>
      </c>
    </row>
    <row r="1747" spans="1:20" x14ac:dyDescent="0.25">
      <c r="A1747" s="83" t="s">
        <v>7286</v>
      </c>
      <c r="B1747" t="s">
        <v>7285</v>
      </c>
      <c r="C1747" t="s">
        <v>6438</v>
      </c>
      <c r="D1747">
        <v>14</v>
      </c>
      <c r="E1747">
        <v>12</v>
      </c>
      <c r="F1747">
        <v>28</v>
      </c>
      <c r="G1747">
        <v>25</v>
      </c>
      <c r="H1747">
        <v>25</v>
      </c>
      <c r="I1747">
        <v>33</v>
      </c>
      <c r="J1747">
        <v>23</v>
      </c>
      <c r="K1747">
        <v>21</v>
      </c>
      <c r="L1747" s="83">
        <v>15</v>
      </c>
      <c r="M1747">
        <v>8</v>
      </c>
      <c r="N1747">
        <v>12</v>
      </c>
      <c r="O1747">
        <v>13</v>
      </c>
      <c r="T1747" t="s">
        <v>7688</v>
      </c>
    </row>
    <row r="1748" spans="1:20" x14ac:dyDescent="0.25">
      <c r="A1748" s="83" t="s">
        <v>6441</v>
      </c>
      <c r="B1748" t="s">
        <v>6439</v>
      </c>
      <c r="C1748" t="s">
        <v>6438</v>
      </c>
      <c r="D1748">
        <v>7</v>
      </c>
      <c r="E1748">
        <v>6</v>
      </c>
      <c r="F1748">
        <v>14</v>
      </c>
      <c r="G1748">
        <v>12.5</v>
      </c>
      <c r="H1748">
        <v>12.5</v>
      </c>
      <c r="I1748">
        <v>16.5</v>
      </c>
      <c r="J1748">
        <v>11.5</v>
      </c>
      <c r="K1748">
        <v>10.5</v>
      </c>
      <c r="L1748" s="83">
        <v>7.5</v>
      </c>
      <c r="M1748">
        <v>4</v>
      </c>
      <c r="N1748">
        <v>6</v>
      </c>
      <c r="O1748">
        <v>6.5</v>
      </c>
      <c r="T1748" t="s">
        <v>7688</v>
      </c>
    </row>
    <row r="1749" spans="1:20" x14ac:dyDescent="0.25">
      <c r="A1749" s="83" t="s">
        <v>6806</v>
      </c>
      <c r="B1749" t="s">
        <v>6805</v>
      </c>
      <c r="C1749" t="s">
        <v>6438</v>
      </c>
      <c r="D1749">
        <v>7</v>
      </c>
      <c r="E1749">
        <v>6</v>
      </c>
      <c r="F1749">
        <v>14</v>
      </c>
      <c r="G1749">
        <v>12.5</v>
      </c>
      <c r="H1749">
        <v>12.5</v>
      </c>
      <c r="I1749">
        <v>16.5</v>
      </c>
      <c r="J1749">
        <v>11.5</v>
      </c>
      <c r="K1749">
        <v>10.5</v>
      </c>
      <c r="L1749" s="83">
        <v>7.5</v>
      </c>
      <c r="M1749">
        <v>4</v>
      </c>
      <c r="N1749">
        <v>6</v>
      </c>
      <c r="O1749">
        <v>6.5</v>
      </c>
      <c r="T1749" t="s">
        <v>7688</v>
      </c>
    </row>
    <row r="1750" spans="1:20" x14ac:dyDescent="0.25">
      <c r="A1750" s="83" t="s">
        <v>7229</v>
      </c>
      <c r="B1750" t="s">
        <v>7227</v>
      </c>
      <c r="C1750" t="s">
        <v>905</v>
      </c>
      <c r="D1750">
        <v>0.8</v>
      </c>
      <c r="E1750">
        <v>0.6</v>
      </c>
      <c r="F1750">
        <v>3.6</v>
      </c>
      <c r="G1750">
        <v>3</v>
      </c>
      <c r="H1750">
        <v>3.2</v>
      </c>
      <c r="I1750">
        <v>6.2</v>
      </c>
      <c r="J1750">
        <v>7.8</v>
      </c>
      <c r="K1750">
        <v>5.4</v>
      </c>
      <c r="L1750" s="83">
        <v>2.8</v>
      </c>
      <c r="M1750">
        <v>0.4</v>
      </c>
      <c r="N1750">
        <v>0.4</v>
      </c>
      <c r="O1750">
        <v>0</v>
      </c>
      <c r="T1750" t="s">
        <v>7688</v>
      </c>
    </row>
    <row r="1751" spans="1:20" x14ac:dyDescent="0.25">
      <c r="A1751" s="83" t="s">
        <v>7212</v>
      </c>
      <c r="B1751" t="s">
        <v>7211</v>
      </c>
      <c r="C1751" t="s">
        <v>905</v>
      </c>
      <c r="D1751">
        <v>2</v>
      </c>
      <c r="E1751">
        <v>1.5</v>
      </c>
      <c r="F1751">
        <v>8.98</v>
      </c>
      <c r="G1751">
        <v>7.49</v>
      </c>
      <c r="H1751">
        <v>7.98</v>
      </c>
      <c r="I1751">
        <v>15.47</v>
      </c>
      <c r="J1751">
        <v>19.46</v>
      </c>
      <c r="K1751">
        <v>13.47</v>
      </c>
      <c r="L1751" s="83">
        <v>6.99</v>
      </c>
      <c r="M1751">
        <v>1</v>
      </c>
      <c r="N1751">
        <v>1</v>
      </c>
      <c r="O1751">
        <v>0</v>
      </c>
      <c r="T1751" t="s">
        <v>7688</v>
      </c>
    </row>
    <row r="1752" spans="1:20" x14ac:dyDescent="0.25">
      <c r="A1752" s="83" t="s">
        <v>7472</v>
      </c>
      <c r="B1752" t="s">
        <v>7471</v>
      </c>
      <c r="C1752" t="s">
        <v>2646</v>
      </c>
      <c r="D1752">
        <v>0.7</v>
      </c>
      <c r="E1752">
        <v>0.6</v>
      </c>
      <c r="F1752">
        <v>1.4</v>
      </c>
      <c r="G1752">
        <v>1.25</v>
      </c>
      <c r="H1752">
        <v>1.25</v>
      </c>
      <c r="I1752">
        <v>1.65</v>
      </c>
      <c r="J1752">
        <v>1.1499999999999999</v>
      </c>
      <c r="K1752">
        <v>1.05</v>
      </c>
      <c r="L1752" s="83">
        <v>0.75</v>
      </c>
      <c r="M1752">
        <v>0.4</v>
      </c>
      <c r="N1752">
        <v>0.6</v>
      </c>
      <c r="O1752">
        <v>0.65</v>
      </c>
      <c r="T1752" t="s">
        <v>7688</v>
      </c>
    </row>
    <row r="1753" spans="1:20" x14ac:dyDescent="0.25">
      <c r="A1753" s="83" t="s">
        <v>7452</v>
      </c>
      <c r="B1753" t="s">
        <v>7452</v>
      </c>
      <c r="C1753" t="s">
        <v>7451</v>
      </c>
      <c r="D1753">
        <v>494.58</v>
      </c>
      <c r="E1753">
        <v>494.58</v>
      </c>
      <c r="F1753">
        <v>494.58</v>
      </c>
      <c r="G1753">
        <v>494.58</v>
      </c>
      <c r="H1753">
        <v>494.58</v>
      </c>
      <c r="I1753">
        <v>494.58</v>
      </c>
      <c r="J1753">
        <v>494.58</v>
      </c>
      <c r="K1753">
        <v>494.58</v>
      </c>
      <c r="L1753" s="83">
        <v>494.58</v>
      </c>
      <c r="M1753">
        <v>494.58</v>
      </c>
      <c r="N1753">
        <v>494.58</v>
      </c>
      <c r="O1753">
        <v>494.58</v>
      </c>
      <c r="T1753" t="s">
        <v>7688</v>
      </c>
    </row>
    <row r="1754" spans="1:20" x14ac:dyDescent="0.25">
      <c r="A1754" s="83" t="s">
        <v>6578</v>
      </c>
      <c r="B1754" t="s">
        <v>6578</v>
      </c>
      <c r="C1754" t="s">
        <v>6577</v>
      </c>
      <c r="D1754">
        <v>625</v>
      </c>
      <c r="E1754">
        <v>625</v>
      </c>
      <c r="F1754">
        <v>625</v>
      </c>
      <c r="G1754">
        <v>625</v>
      </c>
      <c r="H1754">
        <v>625</v>
      </c>
      <c r="I1754">
        <v>625</v>
      </c>
      <c r="J1754">
        <v>625</v>
      </c>
      <c r="K1754">
        <v>625</v>
      </c>
      <c r="L1754" s="83">
        <v>625</v>
      </c>
      <c r="M1754">
        <v>625</v>
      </c>
      <c r="N1754">
        <v>625</v>
      </c>
      <c r="O1754">
        <v>625</v>
      </c>
      <c r="T1754" t="s">
        <v>7688</v>
      </c>
    </row>
    <row r="1755" spans="1:20" x14ac:dyDescent="0.25">
      <c r="A1755" s="83" t="s">
        <v>6916</v>
      </c>
      <c r="B1755" t="s">
        <v>6916</v>
      </c>
      <c r="C1755" t="s">
        <v>6565</v>
      </c>
      <c r="D1755">
        <v>57</v>
      </c>
      <c r="E1755">
        <v>57</v>
      </c>
      <c r="F1755">
        <v>57</v>
      </c>
      <c r="G1755">
        <v>57</v>
      </c>
      <c r="H1755">
        <v>57</v>
      </c>
      <c r="I1755">
        <v>57</v>
      </c>
      <c r="J1755">
        <v>57</v>
      </c>
      <c r="K1755">
        <v>57</v>
      </c>
      <c r="L1755" s="83">
        <v>57</v>
      </c>
      <c r="M1755">
        <v>57</v>
      </c>
      <c r="N1755">
        <v>57</v>
      </c>
      <c r="O1755">
        <v>57</v>
      </c>
      <c r="T1755" t="s">
        <v>7688</v>
      </c>
    </row>
    <row r="1756" spans="1:20" x14ac:dyDescent="0.25">
      <c r="A1756" s="83" t="s">
        <v>7195</v>
      </c>
      <c r="B1756" t="s">
        <v>7195</v>
      </c>
      <c r="C1756" t="s">
        <v>6577</v>
      </c>
      <c r="D1756">
        <v>635</v>
      </c>
      <c r="E1756">
        <v>635</v>
      </c>
      <c r="F1756">
        <v>635</v>
      </c>
      <c r="G1756">
        <v>635</v>
      </c>
      <c r="H1756">
        <v>635</v>
      </c>
      <c r="I1756">
        <v>635</v>
      </c>
      <c r="J1756">
        <v>635</v>
      </c>
      <c r="K1756">
        <v>635</v>
      </c>
      <c r="L1756" s="83">
        <v>635</v>
      </c>
      <c r="M1756">
        <v>635</v>
      </c>
      <c r="N1756">
        <v>635</v>
      </c>
      <c r="O1756">
        <v>635</v>
      </c>
      <c r="T1756" t="s">
        <v>7688</v>
      </c>
    </row>
    <row r="1757" spans="1:20" x14ac:dyDescent="0.25">
      <c r="A1757" s="83" t="s">
        <v>6457</v>
      </c>
      <c r="B1757" t="s">
        <v>6457</v>
      </c>
      <c r="C1757" t="s">
        <v>905</v>
      </c>
      <c r="D1757">
        <v>359.6</v>
      </c>
      <c r="E1757">
        <v>359.6</v>
      </c>
      <c r="F1757">
        <v>359.6</v>
      </c>
      <c r="G1757">
        <v>359.6</v>
      </c>
      <c r="H1757">
        <v>359.6</v>
      </c>
      <c r="I1757">
        <v>359.6</v>
      </c>
      <c r="J1757">
        <v>359.6</v>
      </c>
      <c r="K1757">
        <v>359.6</v>
      </c>
      <c r="L1757" s="83">
        <v>359.6</v>
      </c>
      <c r="M1757">
        <v>359.6</v>
      </c>
      <c r="N1757">
        <v>359.6</v>
      </c>
      <c r="O1757">
        <v>359.6</v>
      </c>
      <c r="T1757" t="s">
        <v>7688</v>
      </c>
    </row>
    <row r="1758" spans="1:20" x14ac:dyDescent="0.25">
      <c r="A1758" s="83" t="s">
        <v>7486</v>
      </c>
      <c r="B1758" t="s">
        <v>7484</v>
      </c>
      <c r="C1758" t="s">
        <v>7483</v>
      </c>
      <c r="D1758">
        <v>124</v>
      </c>
      <c r="E1758">
        <v>124</v>
      </c>
      <c r="F1758">
        <v>124</v>
      </c>
      <c r="G1758">
        <v>124</v>
      </c>
      <c r="H1758">
        <v>124</v>
      </c>
      <c r="I1758">
        <v>124</v>
      </c>
      <c r="J1758">
        <v>124</v>
      </c>
      <c r="K1758">
        <v>124</v>
      </c>
      <c r="L1758" s="83">
        <v>124</v>
      </c>
      <c r="M1758">
        <v>124</v>
      </c>
      <c r="N1758">
        <v>124</v>
      </c>
      <c r="O1758">
        <v>124</v>
      </c>
      <c r="T1758" t="s">
        <v>7688</v>
      </c>
    </row>
    <row r="1759" spans="1:20" x14ac:dyDescent="0.25">
      <c r="A1759" s="83" t="s">
        <v>7569</v>
      </c>
      <c r="B1759" t="s">
        <v>7569</v>
      </c>
      <c r="C1759" t="s">
        <v>6996</v>
      </c>
      <c r="D1759">
        <v>287.01</v>
      </c>
      <c r="E1759">
        <v>287.01</v>
      </c>
      <c r="F1759">
        <v>287.01</v>
      </c>
      <c r="G1759">
        <v>287.01</v>
      </c>
      <c r="H1759">
        <v>287.01</v>
      </c>
      <c r="I1759">
        <v>287.01</v>
      </c>
      <c r="J1759">
        <v>287.01</v>
      </c>
      <c r="K1759">
        <v>287.01</v>
      </c>
      <c r="L1759" s="83">
        <v>287.01</v>
      </c>
      <c r="M1759">
        <v>287.01</v>
      </c>
      <c r="N1759">
        <v>287.01</v>
      </c>
      <c r="O1759">
        <v>287.01</v>
      </c>
      <c r="T1759" t="s">
        <v>7688</v>
      </c>
    </row>
    <row r="1760" spans="1:20" x14ac:dyDescent="0.25">
      <c r="A1760" s="83" t="s">
        <v>2281</v>
      </c>
      <c r="B1760" t="s">
        <v>7370</v>
      </c>
      <c r="C1760" t="s">
        <v>905</v>
      </c>
      <c r="D1760">
        <v>2</v>
      </c>
      <c r="E1760">
        <v>1.5</v>
      </c>
      <c r="F1760">
        <v>9</v>
      </c>
      <c r="G1760">
        <v>7.5</v>
      </c>
      <c r="H1760">
        <v>8</v>
      </c>
      <c r="I1760">
        <v>15.5</v>
      </c>
      <c r="J1760">
        <v>19.5</v>
      </c>
      <c r="K1760">
        <v>13.5</v>
      </c>
      <c r="L1760" s="83">
        <v>7</v>
      </c>
      <c r="M1760">
        <v>1</v>
      </c>
      <c r="N1760">
        <v>1</v>
      </c>
      <c r="O1760">
        <v>0</v>
      </c>
      <c r="T1760" t="s">
        <v>7688</v>
      </c>
    </row>
    <row r="1761" spans="1:20" x14ac:dyDescent="0.25">
      <c r="A1761" s="83" t="s">
        <v>7677</v>
      </c>
      <c r="B1761" t="s">
        <v>7677</v>
      </c>
      <c r="C1761" t="s">
        <v>6996</v>
      </c>
      <c r="D1761">
        <v>325</v>
      </c>
      <c r="E1761">
        <v>325</v>
      </c>
      <c r="F1761">
        <v>325</v>
      </c>
      <c r="G1761">
        <v>325</v>
      </c>
      <c r="H1761">
        <v>325</v>
      </c>
      <c r="I1761">
        <v>325</v>
      </c>
      <c r="J1761">
        <v>325</v>
      </c>
      <c r="K1761">
        <v>325</v>
      </c>
      <c r="L1761" s="83">
        <v>325</v>
      </c>
      <c r="M1761">
        <v>325</v>
      </c>
      <c r="N1761">
        <v>325</v>
      </c>
      <c r="O1761">
        <v>325</v>
      </c>
      <c r="T1761" t="s">
        <v>7688</v>
      </c>
    </row>
    <row r="1762" spans="1:20" x14ac:dyDescent="0.25">
      <c r="A1762" s="83" t="s">
        <v>7678</v>
      </c>
      <c r="B1762" t="s">
        <v>7679</v>
      </c>
      <c r="C1762" t="s">
        <v>6996</v>
      </c>
      <c r="D1762">
        <v>200</v>
      </c>
      <c r="E1762">
        <v>200</v>
      </c>
      <c r="F1762">
        <v>200</v>
      </c>
      <c r="G1762">
        <v>200</v>
      </c>
      <c r="H1762">
        <v>200</v>
      </c>
      <c r="I1762">
        <v>200</v>
      </c>
      <c r="J1762">
        <v>200</v>
      </c>
      <c r="K1762">
        <v>200</v>
      </c>
      <c r="L1762" s="83">
        <v>200</v>
      </c>
      <c r="M1762">
        <v>200</v>
      </c>
      <c r="N1762">
        <v>200</v>
      </c>
      <c r="O1762">
        <v>200</v>
      </c>
      <c r="T1762" t="s">
        <v>7688</v>
      </c>
    </row>
    <row r="1763" spans="1:20" x14ac:dyDescent="0.25">
      <c r="A1763" s="83" t="s">
        <v>7680</v>
      </c>
      <c r="B1763" t="s">
        <v>7681</v>
      </c>
      <c r="C1763" t="s">
        <v>6565</v>
      </c>
      <c r="D1763">
        <v>6</v>
      </c>
      <c r="E1763">
        <v>4.5</v>
      </c>
      <c r="F1763">
        <v>27</v>
      </c>
      <c r="G1763">
        <v>22.5</v>
      </c>
      <c r="H1763">
        <v>24</v>
      </c>
      <c r="I1763">
        <v>46.5</v>
      </c>
      <c r="J1763">
        <v>58.5</v>
      </c>
      <c r="K1763">
        <v>40.5</v>
      </c>
      <c r="L1763" s="83">
        <v>21</v>
      </c>
      <c r="M1763">
        <v>3</v>
      </c>
      <c r="N1763">
        <v>3</v>
      </c>
      <c r="O1763">
        <v>0</v>
      </c>
      <c r="T1763" t="s">
        <v>7688</v>
      </c>
    </row>
    <row r="1764" spans="1:20" x14ac:dyDescent="0.25">
      <c r="A1764" s="83" t="s">
        <v>6766</v>
      </c>
      <c r="B1764" t="s">
        <v>6764</v>
      </c>
      <c r="C1764" t="s">
        <v>6430</v>
      </c>
      <c r="D1764">
        <v>270</v>
      </c>
      <c r="E1764">
        <v>270</v>
      </c>
      <c r="F1764">
        <v>270</v>
      </c>
      <c r="G1764">
        <v>270</v>
      </c>
      <c r="H1764">
        <v>270</v>
      </c>
      <c r="I1764">
        <v>270</v>
      </c>
      <c r="J1764">
        <v>270</v>
      </c>
      <c r="K1764">
        <v>270</v>
      </c>
      <c r="L1764" s="83">
        <v>270</v>
      </c>
      <c r="M1764">
        <v>270</v>
      </c>
      <c r="N1764">
        <v>270</v>
      </c>
      <c r="O1764">
        <v>270</v>
      </c>
      <c r="T1764" t="s">
        <v>7688</v>
      </c>
    </row>
    <row r="1765" spans="1:20" x14ac:dyDescent="0.25">
      <c r="A1765" s="83" t="s">
        <v>6435</v>
      </c>
      <c r="B1765" t="s">
        <v>6431</v>
      </c>
      <c r="C1765" t="s">
        <v>6430</v>
      </c>
      <c r="D1765">
        <v>270</v>
      </c>
      <c r="E1765">
        <v>270</v>
      </c>
      <c r="F1765">
        <v>270</v>
      </c>
      <c r="G1765">
        <v>270</v>
      </c>
      <c r="H1765">
        <v>270</v>
      </c>
      <c r="I1765">
        <v>270</v>
      </c>
      <c r="J1765">
        <v>270</v>
      </c>
      <c r="K1765">
        <v>270</v>
      </c>
      <c r="L1765" s="83">
        <v>270</v>
      </c>
      <c r="M1765">
        <v>270</v>
      </c>
      <c r="N1765">
        <v>270</v>
      </c>
      <c r="O1765">
        <v>270</v>
      </c>
      <c r="T1765" t="s">
        <v>7688</v>
      </c>
    </row>
    <row r="1766" spans="1:20" x14ac:dyDescent="0.25">
      <c r="A1766" s="83" t="s">
        <v>7682</v>
      </c>
      <c r="B1766" t="s">
        <v>7683</v>
      </c>
      <c r="C1766" t="s">
        <v>6430</v>
      </c>
      <c r="D1766">
        <v>10</v>
      </c>
      <c r="E1766">
        <v>10</v>
      </c>
      <c r="F1766">
        <v>10</v>
      </c>
      <c r="G1766">
        <v>10</v>
      </c>
      <c r="H1766">
        <v>10</v>
      </c>
      <c r="I1766">
        <v>10</v>
      </c>
      <c r="J1766">
        <v>10</v>
      </c>
      <c r="K1766">
        <v>10</v>
      </c>
      <c r="L1766" s="83">
        <v>10</v>
      </c>
      <c r="M1766">
        <v>10</v>
      </c>
      <c r="N1766">
        <v>10</v>
      </c>
      <c r="O1766">
        <v>10</v>
      </c>
      <c r="T1766" t="s">
        <v>7688</v>
      </c>
    </row>
    <row r="1767" spans="1:20" x14ac:dyDescent="0.25">
      <c r="A1767" s="83" t="s">
        <v>7684</v>
      </c>
      <c r="B1767" t="s">
        <v>7685</v>
      </c>
      <c r="C1767" t="s">
        <v>6430</v>
      </c>
      <c r="D1767">
        <v>10</v>
      </c>
      <c r="E1767">
        <v>10</v>
      </c>
      <c r="F1767">
        <v>10</v>
      </c>
      <c r="G1767">
        <v>10</v>
      </c>
      <c r="H1767">
        <v>10</v>
      </c>
      <c r="I1767">
        <v>10</v>
      </c>
      <c r="J1767">
        <v>10</v>
      </c>
      <c r="K1767">
        <v>10</v>
      </c>
      <c r="L1767" s="83">
        <v>10</v>
      </c>
      <c r="M1767">
        <v>10</v>
      </c>
      <c r="N1767">
        <v>10</v>
      </c>
      <c r="O1767">
        <v>10</v>
      </c>
      <c r="T1767" t="s">
        <v>7688</v>
      </c>
    </row>
    <row r="1768" spans="1:20" x14ac:dyDescent="0.25">
      <c r="A1768" s="83" t="s">
        <v>7686</v>
      </c>
      <c r="B1768" t="s">
        <v>7687</v>
      </c>
      <c r="C1768" t="s">
        <v>6430</v>
      </c>
      <c r="D1768">
        <v>10</v>
      </c>
      <c r="E1768">
        <v>10</v>
      </c>
      <c r="F1768">
        <v>10</v>
      </c>
      <c r="G1768">
        <v>10</v>
      </c>
      <c r="H1768">
        <v>10</v>
      </c>
      <c r="I1768">
        <v>10</v>
      </c>
      <c r="J1768">
        <v>10</v>
      </c>
      <c r="K1768">
        <v>10</v>
      </c>
      <c r="L1768" s="83">
        <v>10</v>
      </c>
      <c r="M1768">
        <v>10</v>
      </c>
      <c r="N1768">
        <v>10</v>
      </c>
      <c r="O1768">
        <v>10</v>
      </c>
      <c r="T1768" t="s">
        <v>7688</v>
      </c>
    </row>
  </sheetData>
  <phoneticPr fontId="28" type="noConversion"/>
  <conditionalFormatting sqref="A1723">
    <cfRule type="expression" dxfId="0" priority="1" stopIfTrue="1">
      <formula>#REF!&lt;&gt;TRUE</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1"/>
  <sheetViews>
    <sheetView workbookViewId="0">
      <selection activeCell="E24" sqref="E24"/>
    </sheetView>
  </sheetViews>
  <sheetFormatPr defaultRowHeight="15" x14ac:dyDescent="0.25"/>
  <cols>
    <col min="1" max="1" width="24.140625" customWidth="1"/>
    <col min="2" max="2" width="21.140625" customWidth="1"/>
    <col min="3" max="6" width="8.5703125" customWidth="1"/>
  </cols>
  <sheetData>
    <row r="1" spans="1:6" x14ac:dyDescent="0.25">
      <c r="A1" s="50" t="s">
        <v>5184</v>
      </c>
      <c r="B1" s="51"/>
      <c r="C1" s="51"/>
      <c r="D1" s="51"/>
      <c r="E1" s="51"/>
      <c r="F1" s="52"/>
    </row>
    <row r="2" spans="1:6" x14ac:dyDescent="0.25">
      <c r="A2" s="53" t="s">
        <v>5185</v>
      </c>
      <c r="B2" s="53" t="s">
        <v>5186</v>
      </c>
      <c r="C2" s="53">
        <v>2018</v>
      </c>
      <c r="D2" s="53">
        <v>2022</v>
      </c>
      <c r="E2" s="53">
        <v>2026</v>
      </c>
      <c r="F2" s="53">
        <v>2030</v>
      </c>
    </row>
    <row r="3" spans="1:6" x14ac:dyDescent="0.25">
      <c r="A3" s="54" t="s">
        <v>5166</v>
      </c>
      <c r="B3" s="54" t="s">
        <v>91</v>
      </c>
      <c r="C3" s="55">
        <v>0</v>
      </c>
      <c r="D3" s="55">
        <v>1013.2206383318768</v>
      </c>
      <c r="E3" s="55">
        <v>1013.2206383318768</v>
      </c>
      <c r="F3" s="55">
        <v>1013.2206383318768</v>
      </c>
    </row>
    <row r="4" spans="1:6" x14ac:dyDescent="0.25">
      <c r="A4" s="54" t="s">
        <v>5163</v>
      </c>
      <c r="B4" s="54" t="s">
        <v>287</v>
      </c>
      <c r="C4" s="55">
        <v>0</v>
      </c>
      <c r="D4" s="55">
        <v>978.28310608382026</v>
      </c>
      <c r="E4" s="55">
        <v>978.28310608382026</v>
      </c>
      <c r="F4" s="55">
        <v>978.28310608382026</v>
      </c>
    </row>
    <row r="5" spans="1:6" x14ac:dyDescent="0.25">
      <c r="A5" s="54" t="s">
        <v>5164</v>
      </c>
      <c r="B5" s="54" t="s">
        <v>846</v>
      </c>
      <c r="C5" s="55">
        <v>0</v>
      </c>
      <c r="D5" s="55">
        <v>854.15627787933283</v>
      </c>
      <c r="E5" s="55">
        <v>854.15627787933283</v>
      </c>
      <c r="F5" s="55">
        <v>918.47357747650437</v>
      </c>
    </row>
    <row r="6" spans="1:6" x14ac:dyDescent="0.25">
      <c r="A6" s="54" t="s">
        <v>5165</v>
      </c>
      <c r="B6" s="54" t="s">
        <v>982</v>
      </c>
      <c r="C6" s="55">
        <v>0</v>
      </c>
      <c r="D6" s="55">
        <v>3005.9296376651669</v>
      </c>
      <c r="E6" s="55">
        <v>3005.9296376651669</v>
      </c>
      <c r="F6" s="55">
        <v>3005.9296376651669</v>
      </c>
    </row>
    <row r="7" spans="1:6" x14ac:dyDescent="0.25">
      <c r="A7" s="54" t="s">
        <v>5161</v>
      </c>
      <c r="B7" s="54" t="s">
        <v>58</v>
      </c>
      <c r="C7" s="55">
        <v>642.99651279836792</v>
      </c>
      <c r="D7" s="55">
        <v>642.99651279836792</v>
      </c>
      <c r="E7" s="55">
        <v>642.99651279836792</v>
      </c>
      <c r="F7" s="55">
        <v>642.99651279836792</v>
      </c>
    </row>
    <row r="8" spans="1:6" x14ac:dyDescent="0.25">
      <c r="A8" s="54" t="s">
        <v>5158</v>
      </c>
      <c r="B8" s="54" t="s">
        <v>176</v>
      </c>
      <c r="C8" s="55">
        <v>145.99970852405221</v>
      </c>
      <c r="D8" s="55">
        <v>145.99970852405221</v>
      </c>
      <c r="E8" s="55">
        <v>145.99970852405221</v>
      </c>
      <c r="F8" s="55">
        <v>145.99970852405221</v>
      </c>
    </row>
    <row r="9" spans="1:6" x14ac:dyDescent="0.25">
      <c r="A9" s="54" t="s">
        <v>5159</v>
      </c>
      <c r="B9" s="54" t="s">
        <v>64</v>
      </c>
      <c r="C9" s="55">
        <v>160.14912049185486</v>
      </c>
      <c r="D9" s="55">
        <v>160.14912049185486</v>
      </c>
      <c r="E9" s="55">
        <v>160.14912049185486</v>
      </c>
      <c r="F9" s="55">
        <v>160.14912049185486</v>
      </c>
    </row>
    <row r="10" spans="1:6" x14ac:dyDescent="0.25">
      <c r="A10" s="54" t="s">
        <v>5162</v>
      </c>
      <c r="B10" s="54" t="s">
        <v>91</v>
      </c>
      <c r="C10" s="55">
        <v>153.37143439295977</v>
      </c>
      <c r="D10" s="55">
        <v>153.37143439295977</v>
      </c>
      <c r="E10" s="55">
        <v>153.37143439295977</v>
      </c>
      <c r="F10" s="55">
        <v>153.37143439295977</v>
      </c>
    </row>
    <row r="11" spans="1:6" x14ac:dyDescent="0.25">
      <c r="A11" s="54" t="s">
        <v>5160</v>
      </c>
      <c r="B11" s="54" t="s">
        <v>846</v>
      </c>
      <c r="C11" s="55">
        <v>42.001987742679454</v>
      </c>
      <c r="D11" s="55">
        <v>42.001987742679454</v>
      </c>
      <c r="E11" s="55">
        <v>42.001987742679454</v>
      </c>
      <c r="F11" s="55">
        <v>42.001987742679454</v>
      </c>
    </row>
    <row r="12" spans="1:6" x14ac:dyDescent="0.25">
      <c r="A12" s="54" t="s">
        <v>5170</v>
      </c>
      <c r="B12" s="54" t="s">
        <v>47</v>
      </c>
      <c r="C12" s="55">
        <v>0</v>
      </c>
      <c r="D12" s="55">
        <v>0</v>
      </c>
      <c r="E12" s="55">
        <v>0</v>
      </c>
      <c r="F12" s="55">
        <v>601.31526908236697</v>
      </c>
    </row>
    <row r="13" spans="1:6" x14ac:dyDescent="0.25">
      <c r="A13" s="54" t="s">
        <v>5171</v>
      </c>
      <c r="B13" s="54" t="s">
        <v>846</v>
      </c>
      <c r="C13" s="55">
        <v>0</v>
      </c>
      <c r="D13" s="55">
        <v>0</v>
      </c>
      <c r="E13" s="55">
        <v>0</v>
      </c>
      <c r="F13" s="55">
        <v>499.99994263759083</v>
      </c>
    </row>
    <row r="14" spans="1:6" x14ac:dyDescent="0.25">
      <c r="A14" s="54" t="s">
        <v>5169</v>
      </c>
      <c r="B14" s="54" t="s">
        <v>906</v>
      </c>
      <c r="C14" s="55">
        <v>0</v>
      </c>
      <c r="D14" s="55">
        <v>0</v>
      </c>
      <c r="E14" s="55">
        <v>0</v>
      </c>
      <c r="F14" s="55">
        <v>1275.8843556495997</v>
      </c>
    </row>
    <row r="15" spans="1:6" x14ac:dyDescent="0.25">
      <c r="A15" s="56" t="s">
        <v>5168</v>
      </c>
      <c r="B15" s="56" t="s">
        <v>47</v>
      </c>
      <c r="C15" s="57">
        <v>0</v>
      </c>
      <c r="D15" s="57">
        <v>0</v>
      </c>
      <c r="E15" s="57">
        <v>0</v>
      </c>
      <c r="F15" s="57">
        <v>423.99999999999989</v>
      </c>
    </row>
    <row r="16" spans="1:6" x14ac:dyDescent="0.25">
      <c r="A16" s="58" t="s">
        <v>5187</v>
      </c>
      <c r="B16" s="58"/>
      <c r="C16" s="59">
        <v>1144.518763949914</v>
      </c>
      <c r="D16" s="59">
        <v>3990.1787862449432</v>
      </c>
      <c r="E16" s="59">
        <v>3990.1787862449432</v>
      </c>
      <c r="F16" s="59">
        <v>5754.3804414917149</v>
      </c>
    </row>
    <row r="17" spans="1:6" x14ac:dyDescent="0.25">
      <c r="A17" s="56" t="s">
        <v>5188</v>
      </c>
      <c r="B17" s="56"/>
      <c r="C17" s="57">
        <v>0</v>
      </c>
      <c r="D17" s="57">
        <v>3005.9296376651669</v>
      </c>
      <c r="E17" s="57">
        <v>3005.9296376651669</v>
      </c>
      <c r="F17" s="57">
        <v>4107.2448493851243</v>
      </c>
    </row>
    <row r="18" spans="1:6" x14ac:dyDescent="0.25">
      <c r="A18" s="53" t="s">
        <v>5196</v>
      </c>
      <c r="B18" s="61" t="s">
        <v>5189</v>
      </c>
      <c r="C18" s="53">
        <v>2018</v>
      </c>
      <c r="D18" s="53">
        <v>2022</v>
      </c>
      <c r="E18" s="53">
        <v>2026</v>
      </c>
      <c r="F18" s="53">
        <v>2030</v>
      </c>
    </row>
    <row r="19" spans="1:6" x14ac:dyDescent="0.25">
      <c r="A19" s="54" t="s">
        <v>5167</v>
      </c>
      <c r="B19" s="62" t="s">
        <v>5190</v>
      </c>
      <c r="C19" s="55">
        <v>0</v>
      </c>
      <c r="D19" s="55">
        <v>0</v>
      </c>
      <c r="E19" s="55">
        <v>187.11</v>
      </c>
      <c r="F19" s="55">
        <v>2104.1999999999998</v>
      </c>
    </row>
    <row r="20" spans="1:6" x14ac:dyDescent="0.25">
      <c r="A20" s="54" t="s">
        <v>5167</v>
      </c>
      <c r="B20" s="62" t="s">
        <v>5191</v>
      </c>
      <c r="C20" s="55">
        <v>0</v>
      </c>
      <c r="D20" s="55">
        <v>0</v>
      </c>
      <c r="E20" s="55">
        <v>187.11</v>
      </c>
      <c r="F20" s="55">
        <v>2733.82</v>
      </c>
    </row>
    <row r="21" spans="1:6" x14ac:dyDescent="0.25">
      <c r="A21" s="56" t="s">
        <v>5193</v>
      </c>
      <c r="B21" s="63" t="s">
        <v>5192</v>
      </c>
      <c r="C21" s="60">
        <v>0</v>
      </c>
      <c r="D21" s="60">
        <v>0</v>
      </c>
      <c r="E21" s="60">
        <v>1</v>
      </c>
      <c r="F21" s="60">
        <v>1.2992206064062353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Baseline_List_Combined</vt:lpstr>
      <vt:lpstr>2020 Specified Imports</vt:lpstr>
      <vt:lpstr>NonREN_types</vt:lpstr>
      <vt:lpstr>CONV_CAISO_Gen_List</vt:lpstr>
      <vt:lpstr>REN_Existing_Resources</vt:lpstr>
      <vt:lpstr>MasterGenCapability_201906</vt:lpstr>
      <vt:lpstr>NQC2020compliance_20191121</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2018-02-14T01:51:20Z</dcterms:created>
  <dcterms:modified xsi:type="dcterms:W3CDTF">2020-01-03T20:56:51Z</dcterms:modified>
</cp:coreProperties>
</file>